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14820" windowHeight="8205"/>
  </bookViews>
  <sheets>
    <sheet name="Runde1" sheetId="14" r:id="rId1"/>
    <sheet name="Druck_Basistabellen" sheetId="19" r:id="rId2"/>
    <sheet name="Druck Tabellen" sheetId="16" r:id="rId3"/>
    <sheet name="Druck_Tabelle_Kugel" sheetId="17" r:id="rId4"/>
    <sheet name="Druck_Tabelle_Kugel_VGL" sheetId="18" r:id="rId5"/>
    <sheet name="Punkte" sheetId="15" r:id="rId6"/>
    <sheet name="Schuelereinst. Sinclair" sheetId="13" r:id="rId7"/>
    <sheet name="Sinclair" sheetId="4" r:id="rId8"/>
    <sheet name="Kuerzel" sheetId="7" r:id="rId9"/>
    <sheet name="Pass" sheetId="8" r:id="rId10"/>
    <sheet name="ID" sheetId="9" r:id="rId11"/>
    <sheet name="Hilfskuerzel" sheetId="10" r:id="rId12"/>
    <sheet name="A" sheetId="6" state="hidden" r:id="rId13"/>
    <sheet name="Athl." sheetId="5" r:id="rId14"/>
  </sheets>
  <definedNames>
    <definedName name="Athl01" localSheetId="11">Athl.!$A$13:$AE$1012</definedName>
    <definedName name="Athl01" localSheetId="10">Athl.!$A$13:$AE$1012</definedName>
    <definedName name="Athl01" localSheetId="8">Athl.!$A$13:$AE$1012</definedName>
    <definedName name="Athl01" localSheetId="9">Athl.!$A$13:$AE$1012</definedName>
    <definedName name="Athl01">Athl.!$A$13:$AE$1012</definedName>
    <definedName name="Athl02">Kuerzel!$A$2:$C$734</definedName>
    <definedName name="Athl03">Kuerzel!$A$2:$A$734</definedName>
    <definedName name="Athl04">Pass!$A$2:$C$570</definedName>
    <definedName name="Athl05">Pass!$A$2:$A$570</definedName>
    <definedName name="Athl06">ID!$A$2:$C$467</definedName>
    <definedName name="Athl07">ID!$A$2:$A$467</definedName>
    <definedName name="Athl08" localSheetId="11">Hilfskuerzel!$A$2:$C$302</definedName>
    <definedName name="Athl08">Hilfskuerzel!$A$2:$C$302</definedName>
    <definedName name="Auswertungsart">#REF!</definedName>
    <definedName name="Damenwertungstyp">'Schuelereinst. Sinclair'!$W$1:$W$3</definedName>
    <definedName name="_xlnm.Print_Area" localSheetId="13">Athl.!$A$1:$AE$1012</definedName>
    <definedName name="_xlnm.Print_Area" localSheetId="2">'Druck Tabellen'!$A$1:$W$72</definedName>
    <definedName name="_xlnm.Print_Area" localSheetId="1">Druck_Basistabellen!$A$2:$AJ$38</definedName>
    <definedName name="_xlnm.Print_Area" localSheetId="3">Druck_Tabelle_Kugel!$A$1:$AL$105</definedName>
    <definedName name="_xlnm.Print_Area" localSheetId="4">Druck_Tabelle_Kugel_VGL!$A$1:$AU$153</definedName>
    <definedName name="_xlnm.Print_Area" localSheetId="0">Runde1!$A$1:$AK$190</definedName>
    <definedName name="_xlnm.Print_Area" localSheetId="7">Sinclair!$A$17:$K$119</definedName>
    <definedName name="Gruppe">#REF!</definedName>
    <definedName name="Jahre">Athl.!$A$4:$D$10</definedName>
    <definedName name="Kugel_Schueler">'Schuelereinst. Sinclair'!$M$16:$O$2016</definedName>
    <definedName name="MMK">#REF!</definedName>
    <definedName name="NEXT_VER">#REF!</definedName>
    <definedName name="Punkte_Platz">Punkte!$A$2:$B$31</definedName>
    <definedName name="R_GRP_01">#REF!</definedName>
    <definedName name="R_GRP_02">#REF!</definedName>
    <definedName name="R_GRP_03">#REF!</definedName>
    <definedName name="R_GRP_04">#REF!</definedName>
    <definedName name="R_GRP_05">#REF!</definedName>
    <definedName name="R_GRP_06">#REF!</definedName>
    <definedName name="R_GRP_07">#REF!</definedName>
    <definedName name="R_GRP_08">#REF!</definedName>
    <definedName name="R_GRP_09">#REF!</definedName>
    <definedName name="R_GRP_10">#REF!</definedName>
    <definedName name="R_GRP_11">#REF!</definedName>
    <definedName name="R_GRP_12">#REF!</definedName>
    <definedName name="R_GRP_13">#REF!</definedName>
    <definedName name="R_GRP_14">#REF!</definedName>
    <definedName name="R_MELZ">#REF!</definedName>
    <definedName name="R_SINC">#REF!</definedName>
    <definedName name="R_Wenn_OK1">#REF!</definedName>
    <definedName name="R_Wenn_OK2">#REF!</definedName>
    <definedName name="Rang_Gruppe">#REF!</definedName>
    <definedName name="SFGUELTIGAB">Sinclair!$A$5:$L$9</definedName>
    <definedName name="SHT">#REF!</definedName>
    <definedName name="Sinclair_schueler">'Schuelereinst. Sinclair'!$A$16:$C$2007</definedName>
    <definedName name="SINCLAIRTABELLE">Sinclair!$O$3:$AD$1993</definedName>
    <definedName name="Sprint_Schueler">'Schuelereinst. Sinclair'!$E$16:$F$2007</definedName>
    <definedName name="Sprung_Schueler">'Schuelereinst. Sinclair'!$I$16:$J$2016</definedName>
    <definedName name="STNR">#REF!</definedName>
    <definedName name="U11M_PLATZ">Runde1!$EP$78:$EQ$97</definedName>
    <definedName name="U11W_PLATZ">Runde1!$EP$57:$EQ$76</definedName>
    <definedName name="U13M_PLATZ">Runde1!$EP$124:$EQ$143</definedName>
    <definedName name="U13W_PLATZ">Runde1!$EP$103:$EQ$122</definedName>
    <definedName name="U15M_PLATZ">Runde1!$EP$170:$EQ$189</definedName>
    <definedName name="U15W_PLATZ">Runde1!$EP$149:$EQ$168</definedName>
    <definedName name="U9M_PLATZ">Runde1!$EP$32:$EQ$51</definedName>
    <definedName name="U9W_PLATZ">Runde1!$EP$11:$EQ$30</definedName>
    <definedName name="Zeilen_Athleten">#REF!</definedName>
    <definedName name="Zeilen_Druck">#REF!</definedName>
    <definedName name="Zeilen_Einstellung">#REF!</definedName>
  </definedNames>
  <calcPr calcId="145621"/>
</workbook>
</file>

<file path=xl/calcChain.xml><?xml version="1.0" encoding="utf-8"?>
<calcChain xmlns="http://schemas.openxmlformats.org/spreadsheetml/2006/main">
  <c r="C570" i="8" l="1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E746" i="5"/>
  <c r="F746" i="5" s="1"/>
  <c r="E745" i="5"/>
  <c r="F745" i="5" s="1"/>
  <c r="E744" i="5"/>
  <c r="F744" i="5" s="1"/>
  <c r="E743" i="5"/>
  <c r="F743" i="5" s="1"/>
  <c r="E742" i="5"/>
  <c r="F742" i="5" s="1"/>
  <c r="E741" i="5"/>
  <c r="F741" i="5" s="1"/>
  <c r="E740" i="5"/>
  <c r="F740" i="5" s="1"/>
  <c r="E739" i="5"/>
  <c r="F739" i="5" s="1"/>
  <c r="E738" i="5"/>
  <c r="F738" i="5" s="1"/>
  <c r="E737" i="5"/>
  <c r="F737" i="5" s="1"/>
  <c r="E736" i="5"/>
  <c r="F736" i="5" s="1"/>
  <c r="E735" i="5"/>
  <c r="F735" i="5" s="1"/>
  <c r="E734" i="5"/>
  <c r="F734" i="5" s="1"/>
  <c r="E733" i="5"/>
  <c r="F733" i="5" s="1"/>
  <c r="E732" i="5"/>
  <c r="F732" i="5" s="1"/>
  <c r="E731" i="5"/>
  <c r="F731" i="5" s="1"/>
  <c r="E730" i="5"/>
  <c r="F730" i="5" s="1"/>
  <c r="E729" i="5"/>
  <c r="F729" i="5" s="1"/>
  <c r="E728" i="5"/>
  <c r="F728" i="5" s="1"/>
  <c r="E727" i="5"/>
  <c r="F727" i="5" s="1"/>
  <c r="E726" i="5"/>
  <c r="F726" i="5" s="1"/>
  <c r="E725" i="5"/>
  <c r="F725" i="5" s="1"/>
  <c r="E724" i="5"/>
  <c r="F724" i="5" s="1"/>
  <c r="E723" i="5"/>
  <c r="F723" i="5" s="1"/>
  <c r="E722" i="5"/>
  <c r="F722" i="5" s="1"/>
  <c r="E721" i="5"/>
  <c r="F721" i="5" s="1"/>
  <c r="E720" i="5"/>
  <c r="F720" i="5" s="1"/>
  <c r="E719" i="5"/>
  <c r="F719" i="5" s="1"/>
  <c r="E718" i="5"/>
  <c r="F718" i="5" s="1"/>
  <c r="E717" i="5"/>
  <c r="F717" i="5" s="1"/>
  <c r="E716" i="5"/>
  <c r="F716" i="5" s="1"/>
  <c r="E715" i="5"/>
  <c r="F715" i="5" s="1"/>
  <c r="E714" i="5"/>
  <c r="F714" i="5" s="1"/>
  <c r="E713" i="5"/>
  <c r="F713" i="5" s="1"/>
  <c r="E712" i="5"/>
  <c r="F712" i="5" s="1"/>
  <c r="E711" i="5"/>
  <c r="F711" i="5" s="1"/>
  <c r="E710" i="5"/>
  <c r="F710" i="5" s="1"/>
  <c r="E709" i="5"/>
  <c r="F709" i="5" s="1"/>
  <c r="E708" i="5"/>
  <c r="F708" i="5" s="1"/>
  <c r="E707" i="5"/>
  <c r="F707" i="5" s="1"/>
  <c r="E706" i="5"/>
  <c r="F706" i="5" s="1"/>
  <c r="E705" i="5"/>
  <c r="F705" i="5" s="1"/>
  <c r="E704" i="5"/>
  <c r="F704" i="5" s="1"/>
  <c r="E703" i="5"/>
  <c r="F703" i="5" s="1"/>
  <c r="E702" i="5"/>
  <c r="F702" i="5" s="1"/>
  <c r="E701" i="5"/>
  <c r="F701" i="5" s="1"/>
  <c r="E700" i="5"/>
  <c r="F700" i="5" s="1"/>
  <c r="E699" i="5"/>
  <c r="F699" i="5" s="1"/>
  <c r="E698" i="5"/>
  <c r="F698" i="5" s="1"/>
  <c r="E697" i="5"/>
  <c r="F697" i="5" s="1"/>
  <c r="E696" i="5"/>
  <c r="F696" i="5" s="1"/>
  <c r="E695" i="5"/>
  <c r="F695" i="5" s="1"/>
  <c r="E694" i="5"/>
  <c r="F694" i="5" s="1"/>
  <c r="E693" i="5"/>
  <c r="F693" i="5" s="1"/>
  <c r="E692" i="5"/>
  <c r="F692" i="5" s="1"/>
  <c r="E691" i="5"/>
  <c r="F691" i="5" s="1"/>
  <c r="E690" i="5"/>
  <c r="F690" i="5" s="1"/>
  <c r="E689" i="5"/>
  <c r="F689" i="5" s="1"/>
  <c r="E688" i="5"/>
  <c r="F688" i="5" s="1"/>
  <c r="E687" i="5"/>
  <c r="F687" i="5" s="1"/>
  <c r="E686" i="5"/>
  <c r="F686" i="5" s="1"/>
  <c r="E685" i="5"/>
  <c r="F685" i="5" s="1"/>
  <c r="E684" i="5"/>
  <c r="F684" i="5" s="1"/>
  <c r="E683" i="5"/>
  <c r="F683" i="5" s="1"/>
  <c r="E682" i="5"/>
  <c r="F682" i="5" s="1"/>
  <c r="E681" i="5"/>
  <c r="F681" i="5" s="1"/>
  <c r="E680" i="5"/>
  <c r="F680" i="5" s="1"/>
  <c r="E679" i="5"/>
  <c r="F679" i="5" s="1"/>
  <c r="E678" i="5"/>
  <c r="F678" i="5" s="1"/>
  <c r="E677" i="5"/>
  <c r="F677" i="5" s="1"/>
  <c r="E676" i="5"/>
  <c r="F676" i="5" s="1"/>
  <c r="E675" i="5"/>
  <c r="F675" i="5" s="1"/>
  <c r="E674" i="5"/>
  <c r="F674" i="5" s="1"/>
  <c r="E673" i="5"/>
  <c r="F673" i="5" s="1"/>
  <c r="E672" i="5"/>
  <c r="F672" i="5" s="1"/>
  <c r="E671" i="5"/>
  <c r="F671" i="5" s="1"/>
  <c r="E670" i="5"/>
  <c r="F670" i="5" s="1"/>
  <c r="E669" i="5"/>
  <c r="F669" i="5" s="1"/>
  <c r="E668" i="5"/>
  <c r="F668" i="5" s="1"/>
  <c r="E667" i="5"/>
  <c r="F667" i="5" s="1"/>
  <c r="E666" i="5"/>
  <c r="F666" i="5" s="1"/>
  <c r="E665" i="5"/>
  <c r="F665" i="5" s="1"/>
  <c r="E664" i="5"/>
  <c r="F664" i="5" s="1"/>
  <c r="E663" i="5"/>
  <c r="F663" i="5" s="1"/>
  <c r="E662" i="5"/>
  <c r="F662" i="5" s="1"/>
  <c r="E661" i="5"/>
  <c r="F661" i="5" s="1"/>
  <c r="E660" i="5"/>
  <c r="F660" i="5" s="1"/>
  <c r="E659" i="5"/>
  <c r="F659" i="5" s="1"/>
  <c r="E658" i="5"/>
  <c r="F658" i="5" s="1"/>
  <c r="E657" i="5"/>
  <c r="F657" i="5" s="1"/>
  <c r="E656" i="5"/>
  <c r="F656" i="5" s="1"/>
  <c r="E655" i="5"/>
  <c r="F655" i="5" s="1"/>
  <c r="E654" i="5"/>
  <c r="F654" i="5" s="1"/>
  <c r="E653" i="5"/>
  <c r="F653" i="5" s="1"/>
  <c r="E652" i="5"/>
  <c r="F652" i="5" s="1"/>
  <c r="E651" i="5"/>
  <c r="F651" i="5" s="1"/>
  <c r="E650" i="5"/>
  <c r="F650" i="5" s="1"/>
  <c r="E649" i="5"/>
  <c r="F649" i="5" s="1"/>
  <c r="E648" i="5"/>
  <c r="F648" i="5" s="1"/>
  <c r="E647" i="5"/>
  <c r="F647" i="5" s="1"/>
  <c r="E646" i="5"/>
  <c r="F646" i="5" s="1"/>
  <c r="E645" i="5"/>
  <c r="F645" i="5" s="1"/>
  <c r="E644" i="5"/>
  <c r="F644" i="5" s="1"/>
  <c r="E643" i="5"/>
  <c r="F643" i="5" s="1"/>
  <c r="E642" i="5"/>
  <c r="F642" i="5" s="1"/>
  <c r="E641" i="5"/>
  <c r="F641" i="5" s="1"/>
  <c r="E640" i="5"/>
  <c r="F640" i="5" s="1"/>
  <c r="E639" i="5"/>
  <c r="F639" i="5" s="1"/>
  <c r="E638" i="5"/>
  <c r="F638" i="5" s="1"/>
  <c r="E637" i="5"/>
  <c r="F637" i="5" s="1"/>
  <c r="E636" i="5"/>
  <c r="F636" i="5" s="1"/>
  <c r="E635" i="5"/>
  <c r="F635" i="5" s="1"/>
  <c r="E634" i="5"/>
  <c r="F634" i="5" s="1"/>
  <c r="E633" i="5"/>
  <c r="F633" i="5" s="1"/>
  <c r="E632" i="5"/>
  <c r="F632" i="5" s="1"/>
  <c r="E631" i="5"/>
  <c r="F631" i="5" s="1"/>
  <c r="E630" i="5"/>
  <c r="F630" i="5" s="1"/>
  <c r="E629" i="5"/>
  <c r="F629" i="5" s="1"/>
  <c r="E628" i="5"/>
  <c r="F628" i="5" s="1"/>
  <c r="E627" i="5"/>
  <c r="F627" i="5" s="1"/>
  <c r="E626" i="5"/>
  <c r="F626" i="5" s="1"/>
  <c r="E625" i="5"/>
  <c r="F625" i="5" s="1"/>
  <c r="E624" i="5"/>
  <c r="F624" i="5" s="1"/>
  <c r="E623" i="5"/>
  <c r="F623" i="5" s="1"/>
  <c r="E622" i="5"/>
  <c r="F622" i="5" s="1"/>
  <c r="E621" i="5"/>
  <c r="F621" i="5" s="1"/>
  <c r="E620" i="5"/>
  <c r="F620" i="5" s="1"/>
  <c r="E619" i="5"/>
  <c r="F619" i="5" s="1"/>
  <c r="E618" i="5"/>
  <c r="F618" i="5" s="1"/>
  <c r="E617" i="5"/>
  <c r="F617" i="5" s="1"/>
  <c r="E616" i="5"/>
  <c r="F616" i="5" s="1"/>
  <c r="E615" i="5"/>
  <c r="F615" i="5" s="1"/>
  <c r="E614" i="5"/>
  <c r="F614" i="5" s="1"/>
  <c r="E613" i="5"/>
  <c r="F613" i="5" s="1"/>
  <c r="E612" i="5"/>
  <c r="F612" i="5" s="1"/>
  <c r="E611" i="5"/>
  <c r="F611" i="5" s="1"/>
  <c r="E610" i="5"/>
  <c r="F610" i="5" s="1"/>
  <c r="E609" i="5"/>
  <c r="F609" i="5" s="1"/>
  <c r="E608" i="5"/>
  <c r="F608" i="5" s="1"/>
  <c r="E607" i="5"/>
  <c r="AS607" i="5" s="1"/>
  <c r="E606" i="5"/>
  <c r="F606" i="5" s="1"/>
  <c r="E605" i="5"/>
  <c r="F605" i="5" s="1"/>
  <c r="E604" i="5"/>
  <c r="F604" i="5" s="1"/>
  <c r="E603" i="5"/>
  <c r="F603" i="5" s="1"/>
  <c r="E602" i="5"/>
  <c r="F602" i="5" s="1"/>
  <c r="E601" i="5"/>
  <c r="E600" i="5"/>
  <c r="F600" i="5" s="1"/>
  <c r="E599" i="5"/>
  <c r="E598" i="5"/>
  <c r="F598" i="5" s="1"/>
  <c r="E597" i="5"/>
  <c r="F597" i="5" s="1"/>
  <c r="E596" i="5"/>
  <c r="F596" i="5" s="1"/>
  <c r="E595" i="5"/>
  <c r="F595" i="5" s="1"/>
  <c r="E594" i="5"/>
  <c r="F594" i="5" s="1"/>
  <c r="E593" i="5"/>
  <c r="E592" i="5"/>
  <c r="E591" i="5"/>
  <c r="F591" i="5" s="1"/>
  <c r="E590" i="5"/>
  <c r="F590" i="5" s="1"/>
  <c r="E589" i="5"/>
  <c r="F589" i="5" s="1"/>
  <c r="E588" i="5"/>
  <c r="F588" i="5" s="1"/>
  <c r="E587" i="5"/>
  <c r="E586" i="5"/>
  <c r="F586" i="5" s="1"/>
  <c r="E585" i="5"/>
  <c r="F585" i="5" s="1"/>
  <c r="E584" i="5"/>
  <c r="F584" i="5" s="1"/>
  <c r="E583" i="5"/>
  <c r="F583" i="5" s="1"/>
  <c r="E582" i="5"/>
  <c r="E581" i="5"/>
  <c r="F581" i="5" s="1"/>
  <c r="E580" i="5"/>
  <c r="F580" i="5" s="1"/>
  <c r="E579" i="5"/>
  <c r="E578" i="5"/>
  <c r="F578" i="5" s="1"/>
  <c r="E577" i="5"/>
  <c r="F577" i="5" s="1"/>
  <c r="E576" i="5"/>
  <c r="F576" i="5" s="1"/>
  <c r="E575" i="5"/>
  <c r="F575" i="5" s="1"/>
  <c r="E574" i="5"/>
  <c r="F574" i="5" s="1"/>
  <c r="E573" i="5"/>
  <c r="F573" i="5" s="1"/>
  <c r="E572" i="5"/>
  <c r="F572" i="5" s="1"/>
  <c r="E571" i="5"/>
  <c r="F571" i="5" s="1"/>
  <c r="E570" i="5"/>
  <c r="E569" i="5"/>
  <c r="F569" i="5" s="1"/>
  <c r="E568" i="5"/>
  <c r="F568" i="5" s="1"/>
  <c r="E567" i="5"/>
  <c r="F567" i="5" s="1"/>
  <c r="E566" i="5"/>
  <c r="F566" i="5" s="1"/>
  <c r="E565" i="5"/>
  <c r="F565" i="5" s="1"/>
  <c r="E564" i="5"/>
  <c r="F564" i="5" s="1"/>
  <c r="E563" i="5"/>
  <c r="F563" i="5" s="1"/>
  <c r="E562" i="5"/>
  <c r="E561" i="5"/>
  <c r="F561" i="5" s="1"/>
  <c r="E560" i="5"/>
  <c r="F560" i="5" s="1"/>
  <c r="E559" i="5"/>
  <c r="F559" i="5" s="1"/>
  <c r="E558" i="5"/>
  <c r="F558" i="5" s="1"/>
  <c r="E557" i="5"/>
  <c r="F557" i="5" s="1"/>
  <c r="E556" i="5"/>
  <c r="F556" i="5" s="1"/>
  <c r="E555" i="5"/>
  <c r="F555" i="5" s="1"/>
  <c r="E554" i="5"/>
  <c r="E553" i="5"/>
  <c r="F553" i="5" s="1"/>
  <c r="E552" i="5"/>
  <c r="E551" i="5"/>
  <c r="F551" i="5" s="1"/>
  <c r="E550" i="5"/>
  <c r="E549" i="5"/>
  <c r="AS549" i="5" s="1"/>
  <c r="E548" i="5"/>
  <c r="F548" i="5" s="1"/>
  <c r="E547" i="5"/>
  <c r="F547" i="5" s="1"/>
  <c r="E546" i="5"/>
  <c r="E545" i="5"/>
  <c r="F545" i="5" s="1"/>
  <c r="E544" i="5"/>
  <c r="E543" i="5"/>
  <c r="F543" i="5" s="1"/>
  <c r="E542" i="5"/>
  <c r="F542" i="5" s="1"/>
  <c r="E541" i="5"/>
  <c r="F541" i="5" s="1"/>
  <c r="E540" i="5"/>
  <c r="E539" i="5"/>
  <c r="AS539" i="5" s="1"/>
  <c r="E538" i="5"/>
  <c r="F538" i="5" s="1"/>
  <c r="E537" i="5"/>
  <c r="F537" i="5" s="1"/>
  <c r="E536" i="5"/>
  <c r="F536" i="5" s="1"/>
  <c r="E535" i="5"/>
  <c r="F535" i="5" s="1"/>
  <c r="E534" i="5"/>
  <c r="F534" i="5" s="1"/>
  <c r="E533" i="5"/>
  <c r="E532" i="5"/>
  <c r="F532" i="5" s="1"/>
  <c r="E531" i="5"/>
  <c r="F531" i="5" s="1"/>
  <c r="E530" i="5"/>
  <c r="F530" i="5" s="1"/>
  <c r="E529" i="5"/>
  <c r="F529" i="5" s="1"/>
  <c r="E528" i="5"/>
  <c r="F528" i="5" s="1"/>
  <c r="E527" i="5"/>
  <c r="E526" i="5"/>
  <c r="F526" i="5" s="1"/>
  <c r="E525" i="5"/>
  <c r="F525" i="5" s="1"/>
  <c r="E524" i="5"/>
  <c r="F524" i="5" s="1"/>
  <c r="E523" i="5"/>
  <c r="F523" i="5" s="1"/>
  <c r="E522" i="5"/>
  <c r="E521" i="5"/>
  <c r="F521" i="5" s="1"/>
  <c r="E520" i="5"/>
  <c r="F520" i="5" s="1"/>
  <c r="E519" i="5"/>
  <c r="F519" i="5" s="1"/>
  <c r="E518" i="5"/>
  <c r="E517" i="5"/>
  <c r="AS517" i="5" s="1"/>
  <c r="E516" i="5"/>
  <c r="F516" i="5" s="1"/>
  <c r="E515" i="5"/>
  <c r="F515" i="5" s="1"/>
  <c r="E514" i="5"/>
  <c r="E513" i="5"/>
  <c r="F513" i="5" s="1"/>
  <c r="E512" i="5"/>
  <c r="E511" i="5"/>
  <c r="E510" i="5"/>
  <c r="F510" i="5" s="1"/>
  <c r="E509" i="5"/>
  <c r="F509" i="5" s="1"/>
  <c r="E508" i="5"/>
  <c r="F508" i="5" s="1"/>
  <c r="E507" i="5"/>
  <c r="AS507" i="5" s="1"/>
  <c r="E506" i="5"/>
  <c r="F506" i="5" s="1"/>
  <c r="E505" i="5"/>
  <c r="F505" i="5" s="1"/>
  <c r="E504" i="5"/>
  <c r="F504" i="5" s="1"/>
  <c r="E503" i="5"/>
  <c r="E502" i="5"/>
  <c r="F502" i="5" s="1"/>
  <c r="E501" i="5"/>
  <c r="AS501" i="5" s="1"/>
  <c r="E500" i="5"/>
  <c r="F500" i="5" s="1"/>
  <c r="E499" i="5"/>
  <c r="E498" i="5"/>
  <c r="E497" i="5"/>
  <c r="F497" i="5" s="1"/>
  <c r="E496" i="5"/>
  <c r="F496" i="5" s="1"/>
  <c r="E495" i="5"/>
  <c r="E494" i="5"/>
  <c r="E493" i="5"/>
  <c r="F493" i="5" s="1"/>
  <c r="E492" i="5"/>
  <c r="F492" i="5" s="1"/>
  <c r="E491" i="5"/>
  <c r="F491" i="5" s="1"/>
  <c r="E490" i="5"/>
  <c r="F490" i="5" s="1"/>
  <c r="E489" i="5"/>
  <c r="E488" i="5"/>
  <c r="F488" i="5" s="1"/>
  <c r="E487" i="5"/>
  <c r="F487" i="5" s="1"/>
  <c r="E486" i="5"/>
  <c r="F486" i="5" s="1"/>
  <c r="E485" i="5"/>
  <c r="E484" i="5"/>
  <c r="F484" i="5" s="1"/>
  <c r="E483" i="5"/>
  <c r="F483" i="5" s="1"/>
  <c r="E482" i="5"/>
  <c r="F482" i="5" s="1"/>
  <c r="E481" i="5"/>
  <c r="F481" i="5" s="1"/>
  <c r="E480" i="5"/>
  <c r="F480" i="5" s="1"/>
  <c r="E479" i="5"/>
  <c r="E478" i="5"/>
  <c r="F478" i="5" s="1"/>
  <c r="E477" i="5"/>
  <c r="F477" i="5" s="1"/>
  <c r="E476" i="5"/>
  <c r="F476" i="5" s="1"/>
  <c r="E475" i="5"/>
  <c r="E474" i="5"/>
  <c r="F474" i="5" s="1"/>
  <c r="E473" i="5"/>
  <c r="F473" i="5" s="1"/>
  <c r="E472" i="5"/>
  <c r="F472" i="5" s="1"/>
  <c r="E471" i="5"/>
  <c r="F471" i="5" s="1"/>
  <c r="E470" i="5"/>
  <c r="F470" i="5" s="1"/>
  <c r="E469" i="5"/>
  <c r="AS469" i="5" s="1"/>
  <c r="E468" i="5"/>
  <c r="F468" i="5" s="1"/>
  <c r="E467" i="5"/>
  <c r="E466" i="5"/>
  <c r="F466" i="5" s="1"/>
  <c r="E465" i="5"/>
  <c r="F465" i="5" s="1"/>
  <c r="E464" i="5"/>
  <c r="F464" i="5" s="1"/>
  <c r="E463" i="5"/>
  <c r="E462" i="5"/>
  <c r="F462" i="5" s="1"/>
  <c r="E461" i="5"/>
  <c r="F461" i="5" s="1"/>
  <c r="E460" i="5"/>
  <c r="F460" i="5" s="1"/>
  <c r="E459" i="5"/>
  <c r="F459" i="5" s="1"/>
  <c r="E458" i="5"/>
  <c r="F458" i="5" s="1"/>
  <c r="E457" i="5"/>
  <c r="E456" i="5"/>
  <c r="F456" i="5" s="1"/>
  <c r="E455" i="5"/>
  <c r="E454" i="5"/>
  <c r="F454" i="5" s="1"/>
  <c r="E453" i="5"/>
  <c r="F453" i="5" s="1"/>
  <c r="E452" i="5"/>
  <c r="E451" i="5"/>
  <c r="F451" i="5" s="1"/>
  <c r="E450" i="5"/>
  <c r="F450" i="5" s="1"/>
  <c r="E449" i="5"/>
  <c r="F449" i="5" s="1"/>
  <c r="E448" i="5"/>
  <c r="F448" i="5" s="1"/>
  <c r="E447" i="5"/>
  <c r="F447" i="5" s="1"/>
  <c r="E446" i="5"/>
  <c r="E445" i="5"/>
  <c r="F445" i="5" s="1"/>
  <c r="E444" i="5"/>
  <c r="E443" i="5"/>
  <c r="F443" i="5" s="1"/>
  <c r="E442" i="5"/>
  <c r="F442" i="5" s="1"/>
  <c r="E441" i="5"/>
  <c r="F441" i="5" s="1"/>
  <c r="E440" i="5"/>
  <c r="F440" i="5" s="1"/>
  <c r="E439" i="5"/>
  <c r="F439" i="5" s="1"/>
  <c r="E438" i="5"/>
  <c r="F438" i="5" s="1"/>
  <c r="E437" i="5"/>
  <c r="F437" i="5" s="1"/>
  <c r="E436" i="5"/>
  <c r="F436" i="5" s="1"/>
  <c r="E435" i="5"/>
  <c r="F435" i="5" s="1"/>
  <c r="E434" i="5"/>
  <c r="F434" i="5" s="1"/>
  <c r="E433" i="5"/>
  <c r="F433" i="5" s="1"/>
  <c r="E432" i="5"/>
  <c r="F432" i="5" s="1"/>
  <c r="E431" i="5"/>
  <c r="F431" i="5" s="1"/>
  <c r="E430" i="5"/>
  <c r="F430" i="5" s="1"/>
  <c r="E429" i="5"/>
  <c r="E428" i="5"/>
  <c r="E427" i="5"/>
  <c r="F427" i="5" s="1"/>
  <c r="E426" i="5"/>
  <c r="E425" i="5"/>
  <c r="F425" i="5" s="1"/>
  <c r="E424" i="5"/>
  <c r="F424" i="5" s="1"/>
  <c r="E423" i="5"/>
  <c r="F423" i="5" s="1"/>
  <c r="E422" i="5"/>
  <c r="F422" i="5" s="1"/>
  <c r="E421" i="5"/>
  <c r="E420" i="5"/>
  <c r="E419" i="5"/>
  <c r="F419" i="5" s="1"/>
  <c r="E418" i="5"/>
  <c r="E417" i="5"/>
  <c r="F417" i="5" s="1"/>
  <c r="E416" i="5"/>
  <c r="F416" i="5" s="1"/>
  <c r="E415" i="5"/>
  <c r="F415" i="5" s="1"/>
  <c r="E414" i="5"/>
  <c r="E413" i="5"/>
  <c r="F413" i="5" s="1"/>
  <c r="E412" i="5"/>
  <c r="F412" i="5" s="1"/>
  <c r="E411" i="5"/>
  <c r="F411" i="5" s="1"/>
  <c r="E410" i="5"/>
  <c r="E409" i="5"/>
  <c r="F409" i="5" s="1"/>
  <c r="E408" i="5"/>
  <c r="F408" i="5" s="1"/>
  <c r="E407" i="5"/>
  <c r="E406" i="5"/>
  <c r="E405" i="5"/>
  <c r="F405" i="5" s="1"/>
  <c r="E404" i="5"/>
  <c r="E403" i="5"/>
  <c r="F403" i="5" s="1"/>
  <c r="E402" i="5"/>
  <c r="E401" i="5"/>
  <c r="F401" i="5" s="1"/>
  <c r="E400" i="5"/>
  <c r="F400" i="5" s="1"/>
  <c r="E399" i="5"/>
  <c r="E398" i="5"/>
  <c r="F398" i="5" s="1"/>
  <c r="E397" i="5"/>
  <c r="F397" i="5" s="1"/>
  <c r="E396" i="5"/>
  <c r="F396" i="5" s="1"/>
  <c r="E395" i="5"/>
  <c r="F395" i="5" s="1"/>
  <c r="E394" i="5"/>
  <c r="E393" i="5"/>
  <c r="F393" i="5" s="1"/>
  <c r="E392" i="5"/>
  <c r="F392" i="5" s="1"/>
  <c r="E391" i="5"/>
  <c r="E390" i="5"/>
  <c r="F390" i="5" s="1"/>
  <c r="E389" i="5"/>
  <c r="F389" i="5" s="1"/>
  <c r="E388" i="5"/>
  <c r="E387" i="5"/>
  <c r="F387" i="5" s="1"/>
  <c r="E386" i="5"/>
  <c r="E385" i="5"/>
  <c r="F385" i="5" s="1"/>
  <c r="E384" i="5"/>
  <c r="F384" i="5" s="1"/>
  <c r="E383" i="5"/>
  <c r="F383" i="5" s="1"/>
  <c r="E382" i="5"/>
  <c r="F382" i="5" s="1"/>
  <c r="E381" i="5"/>
  <c r="F381" i="5" s="1"/>
  <c r="E380" i="5"/>
  <c r="E379" i="5"/>
  <c r="F379" i="5" s="1"/>
  <c r="E378" i="5"/>
  <c r="E377" i="5"/>
  <c r="E376" i="5"/>
  <c r="F376" i="5" s="1"/>
  <c r="E375" i="5"/>
  <c r="F375" i="5" s="1"/>
  <c r="E374" i="5"/>
  <c r="F374" i="5" s="1"/>
  <c r="E373" i="5"/>
  <c r="E372" i="5"/>
  <c r="E371" i="5"/>
  <c r="F371" i="5" s="1"/>
  <c r="E370" i="5"/>
  <c r="F370" i="5" s="1"/>
  <c r="E369" i="5"/>
  <c r="F369" i="5" s="1"/>
  <c r="E368" i="5"/>
  <c r="F368" i="5" s="1"/>
  <c r="E367" i="5"/>
  <c r="F367" i="5" s="1"/>
  <c r="E366" i="5"/>
  <c r="F366" i="5" s="1"/>
  <c r="E365" i="5"/>
  <c r="F365" i="5" s="1"/>
  <c r="E364" i="5"/>
  <c r="E363" i="5"/>
  <c r="F363" i="5" s="1"/>
  <c r="E362" i="5"/>
  <c r="E361" i="5"/>
  <c r="E360" i="5"/>
  <c r="F360" i="5" s="1"/>
  <c r="E359" i="5"/>
  <c r="E358" i="5"/>
  <c r="E357" i="5"/>
  <c r="F357" i="5" s="1"/>
  <c r="E356" i="5"/>
  <c r="F356" i="5" s="1"/>
  <c r="E355" i="5"/>
  <c r="F355" i="5" s="1"/>
  <c r="E354" i="5"/>
  <c r="F354" i="5" s="1"/>
  <c r="E353" i="5"/>
  <c r="E352" i="5"/>
  <c r="F352" i="5" s="1"/>
  <c r="E351" i="5"/>
  <c r="F351" i="5" s="1"/>
  <c r="E350" i="5"/>
  <c r="F350" i="5" s="1"/>
  <c r="E349" i="5"/>
  <c r="F349" i="5" s="1"/>
  <c r="E348" i="5"/>
  <c r="F348" i="5" s="1"/>
  <c r="E347" i="5"/>
  <c r="F347" i="5" s="1"/>
  <c r="E346" i="5"/>
  <c r="E345" i="5"/>
  <c r="E344" i="5"/>
  <c r="F344" i="5" s="1"/>
  <c r="E343" i="5"/>
  <c r="F343" i="5" s="1"/>
  <c r="E342" i="5"/>
  <c r="F342" i="5" s="1"/>
  <c r="E341" i="5"/>
  <c r="E340" i="5"/>
  <c r="F340" i="5" s="1"/>
  <c r="E339" i="5"/>
  <c r="F339" i="5" s="1"/>
  <c r="E338" i="5"/>
  <c r="E337" i="5"/>
  <c r="E336" i="5"/>
  <c r="F336" i="5" s="1"/>
  <c r="E335" i="5"/>
  <c r="F335" i="5" s="1"/>
  <c r="E334" i="5"/>
  <c r="F334" i="5" s="1"/>
  <c r="E333" i="5"/>
  <c r="E332" i="5"/>
  <c r="E331" i="5"/>
  <c r="F331" i="5" s="1"/>
  <c r="E330" i="5"/>
  <c r="F330" i="5" s="1"/>
  <c r="E329" i="5"/>
  <c r="F329" i="5" s="1"/>
  <c r="E328" i="5"/>
  <c r="F328" i="5" s="1"/>
  <c r="E327" i="5"/>
  <c r="E326" i="5"/>
  <c r="F326" i="5" s="1"/>
  <c r="E325" i="5"/>
  <c r="E324" i="5"/>
  <c r="F324" i="5" s="1"/>
  <c r="E323" i="5"/>
  <c r="F323" i="5" s="1"/>
  <c r="E322" i="5"/>
  <c r="F322" i="5" s="1"/>
  <c r="E321" i="5"/>
  <c r="E320" i="5"/>
  <c r="F320" i="5" s="1"/>
  <c r="E319" i="5"/>
  <c r="F319" i="5" s="1"/>
  <c r="E318" i="5"/>
  <c r="F318" i="5" s="1"/>
  <c r="E317" i="5"/>
  <c r="E316" i="5"/>
  <c r="F316" i="5" s="1"/>
  <c r="E315" i="5"/>
  <c r="F315" i="5" s="1"/>
  <c r="E314" i="5"/>
  <c r="E313" i="5"/>
  <c r="F313" i="5" s="1"/>
  <c r="E312" i="5"/>
  <c r="F312" i="5" s="1"/>
  <c r="E311" i="5"/>
  <c r="F311" i="5" s="1"/>
  <c r="E310" i="5"/>
  <c r="F310" i="5" s="1"/>
  <c r="E309" i="5"/>
  <c r="E308" i="5"/>
  <c r="E307" i="5"/>
  <c r="F307" i="5" s="1"/>
  <c r="E306" i="5"/>
  <c r="F306" i="5" s="1"/>
  <c r="E305" i="5"/>
  <c r="F305" i="5" s="1"/>
  <c r="E304" i="5"/>
  <c r="F304" i="5" s="1"/>
  <c r="E303" i="5"/>
  <c r="F303" i="5" s="1"/>
  <c r="E302" i="5"/>
  <c r="E301" i="5"/>
  <c r="F301" i="5" s="1"/>
  <c r="E300" i="5"/>
  <c r="F300" i="5" s="1"/>
  <c r="E299" i="5"/>
  <c r="F299" i="5" s="1"/>
  <c r="E298" i="5"/>
  <c r="F298" i="5" s="1"/>
  <c r="E297" i="5"/>
  <c r="E296" i="5"/>
  <c r="F296" i="5" s="1"/>
  <c r="E295" i="5"/>
  <c r="E294" i="5"/>
  <c r="E293" i="5"/>
  <c r="F293" i="5" s="1"/>
  <c r="E292" i="5"/>
  <c r="F292" i="5" s="1"/>
  <c r="E291" i="5"/>
  <c r="F291" i="5" s="1"/>
  <c r="E290" i="5"/>
  <c r="E289" i="5"/>
  <c r="F289" i="5" s="1"/>
  <c r="E288" i="5"/>
  <c r="F288" i="5" s="1"/>
  <c r="E287" i="5"/>
  <c r="E286" i="5"/>
  <c r="F286" i="5" s="1"/>
  <c r="E285" i="5"/>
  <c r="F285" i="5" s="1"/>
  <c r="E284" i="5"/>
  <c r="F284" i="5" s="1"/>
  <c r="E283" i="5"/>
  <c r="F283" i="5" s="1"/>
  <c r="E282" i="5"/>
  <c r="E281" i="5"/>
  <c r="F281" i="5" s="1"/>
  <c r="E280" i="5"/>
  <c r="F280" i="5" s="1"/>
  <c r="E279" i="5"/>
  <c r="E278" i="5"/>
  <c r="F278" i="5" s="1"/>
  <c r="E277" i="5"/>
  <c r="F277" i="5" s="1"/>
  <c r="E276" i="5"/>
  <c r="F276" i="5" s="1"/>
  <c r="E275" i="5"/>
  <c r="F275" i="5" s="1"/>
  <c r="E274" i="5"/>
  <c r="F274" i="5" s="1"/>
  <c r="E273" i="5"/>
  <c r="E272" i="5"/>
  <c r="F272" i="5" s="1"/>
  <c r="E271" i="5"/>
  <c r="E270" i="5"/>
  <c r="F270" i="5" s="1"/>
  <c r="E269" i="5"/>
  <c r="E268" i="5"/>
  <c r="E267" i="5"/>
  <c r="F267" i="5" s="1"/>
  <c r="E266" i="5"/>
  <c r="E265" i="5"/>
  <c r="F265" i="5" s="1"/>
  <c r="E264" i="5"/>
  <c r="AS264" i="5" s="1"/>
  <c r="E263" i="5"/>
  <c r="F263" i="5" s="1"/>
  <c r="E262" i="5"/>
  <c r="E261" i="5"/>
  <c r="F261" i="5" s="1"/>
  <c r="E260" i="5"/>
  <c r="E259" i="5"/>
  <c r="F259" i="5" s="1"/>
  <c r="E258" i="5"/>
  <c r="F258" i="5" s="1"/>
  <c r="E257" i="5"/>
  <c r="E256" i="5"/>
  <c r="F256" i="5" s="1"/>
  <c r="E255" i="5"/>
  <c r="F255" i="5" s="1"/>
  <c r="E254" i="5"/>
  <c r="F254" i="5" s="1"/>
  <c r="E253" i="5"/>
  <c r="E252" i="5"/>
  <c r="F252" i="5" s="1"/>
  <c r="E251" i="5"/>
  <c r="F251" i="5" s="1"/>
  <c r="E250" i="5"/>
  <c r="E249" i="5"/>
  <c r="F249" i="5" s="1"/>
  <c r="E248" i="5"/>
  <c r="F248" i="5" s="1"/>
  <c r="E247" i="5"/>
  <c r="F247" i="5" s="1"/>
  <c r="E246" i="5"/>
  <c r="F246" i="5" s="1"/>
  <c r="E245" i="5"/>
  <c r="E244" i="5"/>
  <c r="E243" i="5"/>
  <c r="F243" i="5" s="1"/>
  <c r="E242" i="5"/>
  <c r="F242" i="5" s="1"/>
  <c r="E241" i="5"/>
  <c r="F241" i="5" s="1"/>
  <c r="E240" i="5"/>
  <c r="F240" i="5" s="1"/>
  <c r="E239" i="5"/>
  <c r="F239" i="5" s="1"/>
  <c r="E238" i="5"/>
  <c r="F238" i="5" s="1"/>
  <c r="E237" i="5"/>
  <c r="F237" i="5" s="1"/>
  <c r="E236" i="5"/>
  <c r="E235" i="5"/>
  <c r="F235" i="5" s="1"/>
  <c r="E234" i="5"/>
  <c r="E233" i="5"/>
  <c r="F233" i="5" s="1"/>
  <c r="E232" i="5"/>
  <c r="F232" i="5" s="1"/>
  <c r="E231" i="5"/>
  <c r="E230" i="5"/>
  <c r="E229" i="5"/>
  <c r="F229" i="5" s="1"/>
  <c r="E228" i="5"/>
  <c r="F228" i="5" s="1"/>
  <c r="E227" i="5"/>
  <c r="F227" i="5" s="1"/>
  <c r="E226" i="5"/>
  <c r="F226" i="5" s="1"/>
  <c r="E225" i="5"/>
  <c r="F225" i="5" s="1"/>
  <c r="E224" i="5"/>
  <c r="F224" i="5" s="1"/>
  <c r="E223" i="5"/>
  <c r="E222" i="5"/>
  <c r="E221" i="5"/>
  <c r="E220" i="5"/>
  <c r="E219" i="5"/>
  <c r="F219" i="5" s="1"/>
  <c r="E218" i="5"/>
  <c r="E217" i="5"/>
  <c r="F217" i="5" s="1"/>
  <c r="E216" i="5"/>
  <c r="F216" i="5" s="1"/>
  <c r="E215" i="5"/>
  <c r="F215" i="5" s="1"/>
  <c r="E214" i="5"/>
  <c r="F214" i="5" s="1"/>
  <c r="E213" i="5"/>
  <c r="F213" i="5" s="1"/>
  <c r="E212" i="5"/>
  <c r="F212" i="5" s="1"/>
  <c r="E211" i="5"/>
  <c r="F211" i="5" s="1"/>
  <c r="E210" i="5"/>
  <c r="E209" i="5"/>
  <c r="F209" i="5" s="1"/>
  <c r="E208" i="5"/>
  <c r="F208" i="5" s="1"/>
  <c r="E207" i="5"/>
  <c r="E206" i="5"/>
  <c r="F206" i="5" s="1"/>
  <c r="E205" i="5"/>
  <c r="F205" i="5" s="1"/>
  <c r="E204" i="5"/>
  <c r="E203" i="5"/>
  <c r="F203" i="5" s="1"/>
  <c r="E202" i="5"/>
  <c r="E201" i="5"/>
  <c r="E200" i="5"/>
  <c r="AS200" i="5" s="1"/>
  <c r="E199" i="5"/>
  <c r="E198" i="5"/>
  <c r="E197" i="5"/>
  <c r="F197" i="5" s="1"/>
  <c r="E196" i="5"/>
  <c r="E195" i="5"/>
  <c r="F195" i="5" s="1"/>
  <c r="E194" i="5"/>
  <c r="E193" i="5"/>
  <c r="F193" i="5" s="1"/>
  <c r="E192" i="5"/>
  <c r="AS192" i="5" s="1"/>
  <c r="E191" i="5"/>
  <c r="E190" i="5"/>
  <c r="F190" i="5" s="1"/>
  <c r="E189" i="5"/>
  <c r="F189" i="5" s="1"/>
  <c r="E188" i="5"/>
  <c r="F188" i="5" s="1"/>
  <c r="E187" i="5"/>
  <c r="F187" i="5" s="1"/>
  <c r="E186" i="5"/>
  <c r="E185" i="5"/>
  <c r="F185" i="5" s="1"/>
  <c r="E184" i="5"/>
  <c r="F184" i="5" s="1"/>
  <c r="E183" i="5"/>
  <c r="F183" i="5" s="1"/>
  <c r="E182" i="5"/>
  <c r="F182" i="5" s="1"/>
  <c r="E181" i="5"/>
  <c r="F181" i="5" s="1"/>
  <c r="E180" i="5"/>
  <c r="E179" i="5"/>
  <c r="F179" i="5" s="1"/>
  <c r="E178" i="5"/>
  <c r="E177" i="5"/>
  <c r="E176" i="5"/>
  <c r="F176" i="5" s="1"/>
  <c r="E175" i="5"/>
  <c r="F175" i="5" s="1"/>
  <c r="E174" i="5"/>
  <c r="F174" i="5" s="1"/>
  <c r="E173" i="5"/>
  <c r="F173" i="5" s="1"/>
  <c r="E172" i="5"/>
  <c r="E171" i="5"/>
  <c r="F171" i="5" s="1"/>
  <c r="E170" i="5"/>
  <c r="F170" i="5" s="1"/>
  <c r="E169" i="5"/>
  <c r="E168" i="5"/>
  <c r="F168" i="5" s="1"/>
  <c r="E167" i="5"/>
  <c r="E166" i="5"/>
  <c r="F166" i="5" s="1"/>
  <c r="E165" i="5"/>
  <c r="F165" i="5" s="1"/>
  <c r="E164" i="5"/>
  <c r="F164" i="5" s="1"/>
  <c r="E163" i="5"/>
  <c r="F163" i="5" s="1"/>
  <c r="E162" i="5"/>
  <c r="E161" i="5"/>
  <c r="E160" i="5"/>
  <c r="F160" i="5" s="1"/>
  <c r="E159" i="5"/>
  <c r="F159" i="5" s="1"/>
  <c r="E158" i="5"/>
  <c r="F158" i="5" s="1"/>
  <c r="E157" i="5"/>
  <c r="F157" i="5" s="1"/>
  <c r="E156" i="5"/>
  <c r="E155" i="5"/>
  <c r="F155" i="5" s="1"/>
  <c r="E154" i="5"/>
  <c r="F154" i="5" s="1"/>
  <c r="E153" i="5"/>
  <c r="E152" i="5"/>
  <c r="F152" i="5" s="1"/>
  <c r="E151" i="5"/>
  <c r="AS151" i="5" s="1"/>
  <c r="E150" i="5"/>
  <c r="F150" i="5" s="1"/>
  <c r="E149" i="5"/>
  <c r="F149" i="5" s="1"/>
  <c r="E148" i="5"/>
  <c r="F148" i="5" s="1"/>
  <c r="E147" i="5"/>
  <c r="E146" i="5"/>
  <c r="F146" i="5" s="1"/>
  <c r="E145" i="5"/>
  <c r="AS145" i="5" s="1"/>
  <c r="E144" i="5"/>
  <c r="F144" i="5" s="1"/>
  <c r="E143" i="5"/>
  <c r="E142" i="5"/>
  <c r="E141" i="5"/>
  <c r="AS141" i="5" s="1"/>
  <c r="E140" i="5"/>
  <c r="F140" i="5" s="1"/>
  <c r="E139" i="5"/>
  <c r="AS139" i="5" s="1"/>
  <c r="E138" i="5"/>
  <c r="F138" i="5" s="1"/>
  <c r="E137" i="5"/>
  <c r="E136" i="5"/>
  <c r="F136" i="5" s="1"/>
  <c r="E135" i="5"/>
  <c r="F135" i="5" s="1"/>
  <c r="E134" i="5"/>
  <c r="F134" i="5" s="1"/>
  <c r="E133" i="5"/>
  <c r="F133" i="5" s="1"/>
  <c r="E132" i="5"/>
  <c r="F132" i="5" s="1"/>
  <c r="E131" i="5"/>
  <c r="E130" i="5"/>
  <c r="F130" i="5" s="1"/>
  <c r="E129" i="5"/>
  <c r="F129" i="5" s="1"/>
  <c r="E128" i="5"/>
  <c r="F128" i="5" s="1"/>
  <c r="E127" i="5"/>
  <c r="F127" i="5" s="1"/>
  <c r="E126" i="5"/>
  <c r="F126" i="5" s="1"/>
  <c r="E125" i="5"/>
  <c r="AS125" i="5" s="1"/>
  <c r="E124" i="5"/>
  <c r="E123" i="5"/>
  <c r="AS123" i="5" s="1"/>
  <c r="E122" i="5"/>
  <c r="F122" i="5" s="1"/>
  <c r="E121" i="5"/>
  <c r="E120" i="5"/>
  <c r="F120" i="5" s="1"/>
  <c r="E119" i="5"/>
  <c r="AS119" i="5" s="1"/>
  <c r="E118" i="5"/>
  <c r="F118" i="5" s="1"/>
  <c r="E117" i="5"/>
  <c r="AS117" i="5" s="1"/>
  <c r="E116" i="5"/>
  <c r="F116" i="5" s="1"/>
  <c r="E115" i="5"/>
  <c r="E114" i="5"/>
  <c r="F114" i="5" s="1"/>
  <c r="E113" i="5"/>
  <c r="F113" i="5" s="1"/>
  <c r="E112" i="5"/>
  <c r="F112" i="5" s="1"/>
  <c r="E111" i="5"/>
  <c r="E110" i="5"/>
  <c r="E109" i="5"/>
  <c r="F109" i="5" s="1"/>
  <c r="E108" i="5"/>
  <c r="F108" i="5" s="1"/>
  <c r="E107" i="5"/>
  <c r="AS107" i="5" s="1"/>
  <c r="E106" i="5"/>
  <c r="F106" i="5" s="1"/>
  <c r="E105" i="5"/>
  <c r="E104" i="5"/>
  <c r="F104" i="5" s="1"/>
  <c r="E103" i="5"/>
  <c r="AS103" i="5" s="1"/>
  <c r="E102" i="5"/>
  <c r="F102" i="5" s="1"/>
  <c r="E101" i="5"/>
  <c r="F101" i="5" s="1"/>
  <c r="E100" i="5"/>
  <c r="F100" i="5" s="1"/>
  <c r="E99" i="5"/>
  <c r="E98" i="5"/>
  <c r="E97" i="5"/>
  <c r="AS97" i="5" s="1"/>
  <c r="E96" i="5"/>
  <c r="F96" i="5" s="1"/>
  <c r="E95" i="5"/>
  <c r="F95" i="5" s="1"/>
  <c r="E94" i="5"/>
  <c r="F94" i="5" s="1"/>
  <c r="E93" i="5"/>
  <c r="F93" i="5" s="1"/>
  <c r="E92" i="5"/>
  <c r="F92" i="5" s="1"/>
  <c r="E91" i="5"/>
  <c r="AS91" i="5" s="1"/>
  <c r="E90" i="5"/>
  <c r="F90" i="5" s="1"/>
  <c r="E89" i="5"/>
  <c r="E88" i="5"/>
  <c r="E87" i="5"/>
  <c r="AS87" i="5" s="1"/>
  <c r="E86" i="5"/>
  <c r="F86" i="5" s="1"/>
  <c r="E85" i="5"/>
  <c r="F85" i="5" s="1"/>
  <c r="E84" i="5"/>
  <c r="F84" i="5" s="1"/>
  <c r="E83" i="5"/>
  <c r="E82" i="5"/>
  <c r="E81" i="5"/>
  <c r="AS81" i="5" s="1"/>
  <c r="E80" i="5"/>
  <c r="F80" i="5" s="1"/>
  <c r="E79" i="5"/>
  <c r="F79" i="5" s="1"/>
  <c r="E78" i="5"/>
  <c r="F78" i="5" s="1"/>
  <c r="E77" i="5"/>
  <c r="F77" i="5" s="1"/>
  <c r="E76" i="5"/>
  <c r="E75" i="5"/>
  <c r="AS75" i="5" s="1"/>
  <c r="E74" i="5"/>
  <c r="F74" i="5" s="1"/>
  <c r="E73" i="5"/>
  <c r="E72" i="5"/>
  <c r="F72" i="5" s="1"/>
  <c r="E71" i="5"/>
  <c r="F71" i="5" s="1"/>
  <c r="E70" i="5"/>
  <c r="F70" i="5" s="1"/>
  <c r="E69" i="5"/>
  <c r="AS69" i="5" s="1"/>
  <c r="E68" i="5"/>
  <c r="F68" i="5" s="1"/>
  <c r="E67" i="5"/>
  <c r="F67" i="5" s="1"/>
  <c r="E66" i="5"/>
  <c r="E65" i="5"/>
  <c r="AS65" i="5" s="1"/>
  <c r="E64" i="5"/>
  <c r="F64" i="5" s="1"/>
  <c r="E63" i="5"/>
  <c r="F63" i="5" s="1"/>
  <c r="E62" i="5"/>
  <c r="E61" i="5"/>
  <c r="F61" i="5" s="1"/>
  <c r="E60" i="5"/>
  <c r="F60" i="5" s="1"/>
  <c r="E59" i="5"/>
  <c r="AS59" i="5" s="1"/>
  <c r="E58" i="5"/>
  <c r="F58" i="5" s="1"/>
  <c r="E57" i="5"/>
  <c r="E56" i="5"/>
  <c r="F56" i="5" s="1"/>
  <c r="E55" i="5"/>
  <c r="F55" i="5" s="1"/>
  <c r="E54" i="5"/>
  <c r="F54" i="5" s="1"/>
  <c r="E53" i="5"/>
  <c r="F53" i="5" s="1"/>
  <c r="E52" i="5"/>
  <c r="F52" i="5" s="1"/>
  <c r="E51" i="5"/>
  <c r="E50" i="5"/>
  <c r="E49" i="5"/>
  <c r="AS49" i="5" s="1"/>
  <c r="E48" i="5"/>
  <c r="F48" i="5" s="1"/>
  <c r="E47" i="5"/>
  <c r="F47" i="5" s="1"/>
  <c r="E46" i="5"/>
  <c r="F46" i="5" s="1"/>
  <c r="E45" i="5"/>
  <c r="F45" i="5" s="1"/>
  <c r="E44" i="5"/>
  <c r="E43" i="5"/>
  <c r="AS43" i="5" s="1"/>
  <c r="E42" i="5"/>
  <c r="F42" i="5" s="1"/>
  <c r="E41" i="5"/>
  <c r="F41" i="5" s="1"/>
  <c r="E40" i="5"/>
  <c r="E39" i="5"/>
  <c r="AS39" i="5" s="1"/>
  <c r="E38" i="5"/>
  <c r="F38" i="5" s="1"/>
  <c r="E37" i="5"/>
  <c r="F37" i="5" s="1"/>
  <c r="E36" i="5"/>
  <c r="F36" i="5" s="1"/>
  <c r="E35" i="5"/>
  <c r="F35" i="5" s="1"/>
  <c r="E34" i="5"/>
  <c r="F34" i="5" s="1"/>
  <c r="E33" i="5"/>
  <c r="F33" i="5" s="1"/>
  <c r="E32" i="5"/>
  <c r="F32" i="5" s="1"/>
  <c r="E31" i="5"/>
  <c r="E30" i="5"/>
  <c r="E29" i="5"/>
  <c r="F29" i="5" s="1"/>
  <c r="E28" i="5"/>
  <c r="F28" i="5" s="1"/>
  <c r="E27" i="5"/>
  <c r="AS27" i="5" s="1"/>
  <c r="E26" i="5"/>
  <c r="F26" i="5" s="1"/>
  <c r="E25" i="5"/>
  <c r="E24" i="5"/>
  <c r="F24" i="5" s="1"/>
  <c r="E23" i="5"/>
  <c r="AS23" i="5" s="1"/>
  <c r="E22" i="5"/>
  <c r="F22" i="5" s="1"/>
  <c r="E21" i="5"/>
  <c r="AS21" i="5" s="1"/>
  <c r="E20" i="5"/>
  <c r="F20" i="5" s="1"/>
  <c r="E19" i="5"/>
  <c r="E18" i="5"/>
  <c r="F18" i="5" s="1"/>
  <c r="E17" i="5"/>
  <c r="AS17" i="5" s="1"/>
  <c r="E16" i="5"/>
  <c r="F16" i="5" s="1"/>
  <c r="E15" i="5"/>
  <c r="F15" i="5" s="1"/>
  <c r="E14" i="5"/>
  <c r="F14" i="5" s="1"/>
  <c r="AG189" i="14"/>
  <c r="AG188" i="14"/>
  <c r="AG187" i="14"/>
  <c r="AG186" i="14"/>
  <c r="AG185" i="14"/>
  <c r="AG184" i="14"/>
  <c r="AG183" i="14"/>
  <c r="AG182" i="14"/>
  <c r="AG181" i="14"/>
  <c r="AG180" i="14"/>
  <c r="AG179" i="14"/>
  <c r="AG178" i="14"/>
  <c r="AG177" i="14"/>
  <c r="AG176" i="14"/>
  <c r="AG168" i="14"/>
  <c r="AG167" i="14"/>
  <c r="AG166" i="14"/>
  <c r="AG165" i="14"/>
  <c r="AG164" i="14"/>
  <c r="AG163" i="14"/>
  <c r="AG162" i="14"/>
  <c r="AG161" i="14"/>
  <c r="AG160" i="14"/>
  <c r="AG159" i="14"/>
  <c r="AG158" i="14"/>
  <c r="AG157" i="14"/>
  <c r="AG156" i="14"/>
  <c r="AG155" i="14"/>
  <c r="AG154" i="14"/>
  <c r="AG153" i="14"/>
  <c r="AG152" i="14"/>
  <c r="AG151" i="14"/>
  <c r="AG143" i="14"/>
  <c r="AG142" i="14"/>
  <c r="AG141" i="14"/>
  <c r="AG140" i="14"/>
  <c r="AG139" i="14"/>
  <c r="AG138" i="14"/>
  <c r="AG137" i="14"/>
  <c r="AG136" i="14"/>
  <c r="AG135" i="14"/>
  <c r="AG134" i="14"/>
  <c r="AG122" i="14"/>
  <c r="AG121" i="14"/>
  <c r="AG120" i="14"/>
  <c r="AG119" i="14"/>
  <c r="AG118" i="14"/>
  <c r="AG117" i="14"/>
  <c r="AG116" i="14"/>
  <c r="AG115" i="14"/>
  <c r="AG114" i="14"/>
  <c r="AG113" i="14"/>
  <c r="AG112" i="14"/>
  <c r="AG111" i="14"/>
  <c r="AG110" i="14"/>
  <c r="AG109" i="14"/>
  <c r="AG97" i="14"/>
  <c r="AG96" i="14"/>
  <c r="AG95" i="14"/>
  <c r="AG94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0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I10" i="19"/>
  <c r="AI9" i="19"/>
  <c r="AF9" i="19"/>
  <c r="AF10" i="19"/>
  <c r="T9" i="19"/>
  <c r="T10" i="19"/>
  <c r="I9" i="19"/>
  <c r="A9" i="19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913" i="4"/>
  <c r="T914" i="4"/>
  <c r="T915" i="4"/>
  <c r="T916" i="4"/>
  <c r="T917" i="4"/>
  <c r="T918" i="4"/>
  <c r="T919" i="4"/>
  <c r="T920" i="4"/>
  <c r="T921" i="4"/>
  <c r="T922" i="4"/>
  <c r="T923" i="4"/>
  <c r="T924" i="4"/>
  <c r="T925" i="4"/>
  <c r="T926" i="4"/>
  <c r="T927" i="4"/>
  <c r="T928" i="4"/>
  <c r="T929" i="4"/>
  <c r="T930" i="4"/>
  <c r="T931" i="4"/>
  <c r="T932" i="4"/>
  <c r="T933" i="4"/>
  <c r="T934" i="4"/>
  <c r="T935" i="4"/>
  <c r="T936" i="4"/>
  <c r="T937" i="4"/>
  <c r="T938" i="4"/>
  <c r="T939" i="4"/>
  <c r="T940" i="4"/>
  <c r="T941" i="4"/>
  <c r="T942" i="4"/>
  <c r="T943" i="4"/>
  <c r="T944" i="4"/>
  <c r="T945" i="4"/>
  <c r="T946" i="4"/>
  <c r="T947" i="4"/>
  <c r="T948" i="4"/>
  <c r="T949" i="4"/>
  <c r="T950" i="4"/>
  <c r="T951" i="4"/>
  <c r="T952" i="4"/>
  <c r="T953" i="4"/>
  <c r="T954" i="4"/>
  <c r="T955" i="4"/>
  <c r="T956" i="4"/>
  <c r="T957" i="4"/>
  <c r="T958" i="4"/>
  <c r="T959" i="4"/>
  <c r="T960" i="4"/>
  <c r="T961" i="4"/>
  <c r="T962" i="4"/>
  <c r="T963" i="4"/>
  <c r="T964" i="4"/>
  <c r="T965" i="4"/>
  <c r="T966" i="4"/>
  <c r="T967" i="4"/>
  <c r="T968" i="4"/>
  <c r="T969" i="4"/>
  <c r="T970" i="4"/>
  <c r="T971" i="4"/>
  <c r="T972" i="4"/>
  <c r="T973" i="4"/>
  <c r="T974" i="4"/>
  <c r="T975" i="4"/>
  <c r="T976" i="4"/>
  <c r="T977" i="4"/>
  <c r="T978" i="4"/>
  <c r="T979" i="4"/>
  <c r="T980" i="4"/>
  <c r="T981" i="4"/>
  <c r="T982" i="4"/>
  <c r="T983" i="4"/>
  <c r="T984" i="4"/>
  <c r="T985" i="4"/>
  <c r="T986" i="4"/>
  <c r="T987" i="4"/>
  <c r="T988" i="4"/>
  <c r="T989" i="4"/>
  <c r="T990" i="4"/>
  <c r="T991" i="4"/>
  <c r="T992" i="4"/>
  <c r="T993" i="4"/>
  <c r="T994" i="4"/>
  <c r="T995" i="4"/>
  <c r="T996" i="4"/>
  <c r="T997" i="4"/>
  <c r="T998" i="4"/>
  <c r="T999" i="4"/>
  <c r="T1000" i="4"/>
  <c r="T1001" i="4"/>
  <c r="T1002" i="4"/>
  <c r="T1003" i="4"/>
  <c r="T1004" i="4"/>
  <c r="T1005" i="4"/>
  <c r="T1006" i="4"/>
  <c r="T1007" i="4"/>
  <c r="T1008" i="4"/>
  <c r="T1009" i="4"/>
  <c r="T1010" i="4"/>
  <c r="T1011" i="4"/>
  <c r="T1012" i="4"/>
  <c r="T1013" i="4"/>
  <c r="T1014" i="4"/>
  <c r="T1015" i="4"/>
  <c r="T1016" i="4"/>
  <c r="T1017" i="4"/>
  <c r="T1018" i="4"/>
  <c r="T1019" i="4"/>
  <c r="T1020" i="4"/>
  <c r="T1021" i="4"/>
  <c r="T1022" i="4"/>
  <c r="T1023" i="4"/>
  <c r="T1024" i="4"/>
  <c r="T1025" i="4"/>
  <c r="T1026" i="4"/>
  <c r="T1027" i="4"/>
  <c r="T1028" i="4"/>
  <c r="T1029" i="4"/>
  <c r="T1030" i="4"/>
  <c r="T1031" i="4"/>
  <c r="T1032" i="4"/>
  <c r="T1033" i="4"/>
  <c r="T1034" i="4"/>
  <c r="T1035" i="4"/>
  <c r="T1036" i="4"/>
  <c r="T1037" i="4"/>
  <c r="T1038" i="4"/>
  <c r="T1039" i="4"/>
  <c r="T1040" i="4"/>
  <c r="T1041" i="4"/>
  <c r="T1042" i="4"/>
  <c r="T1043" i="4"/>
  <c r="T1044" i="4"/>
  <c r="T1045" i="4"/>
  <c r="T1046" i="4"/>
  <c r="T1047" i="4"/>
  <c r="T1048" i="4"/>
  <c r="T1049" i="4"/>
  <c r="T1050" i="4"/>
  <c r="T1051" i="4"/>
  <c r="T1052" i="4"/>
  <c r="T1053" i="4"/>
  <c r="T1054" i="4"/>
  <c r="T1055" i="4"/>
  <c r="T1056" i="4"/>
  <c r="T1057" i="4"/>
  <c r="T1058" i="4"/>
  <c r="T1059" i="4"/>
  <c r="T1060" i="4"/>
  <c r="T1061" i="4"/>
  <c r="T1062" i="4"/>
  <c r="T1063" i="4"/>
  <c r="T1064" i="4"/>
  <c r="T1065" i="4"/>
  <c r="T1066" i="4"/>
  <c r="T1067" i="4"/>
  <c r="T1068" i="4"/>
  <c r="T1069" i="4"/>
  <c r="T1070" i="4"/>
  <c r="T1071" i="4"/>
  <c r="T1072" i="4"/>
  <c r="T1073" i="4"/>
  <c r="T1074" i="4"/>
  <c r="T1075" i="4"/>
  <c r="T1076" i="4"/>
  <c r="T1077" i="4"/>
  <c r="T1078" i="4"/>
  <c r="T1079" i="4"/>
  <c r="T1080" i="4"/>
  <c r="T1081" i="4"/>
  <c r="T1082" i="4"/>
  <c r="T1083" i="4"/>
  <c r="T1084" i="4"/>
  <c r="T1085" i="4"/>
  <c r="T1086" i="4"/>
  <c r="T1087" i="4"/>
  <c r="T1088" i="4"/>
  <c r="T1089" i="4"/>
  <c r="T1090" i="4"/>
  <c r="T1091" i="4"/>
  <c r="T1092" i="4"/>
  <c r="T1093" i="4"/>
  <c r="T1094" i="4"/>
  <c r="T1095" i="4"/>
  <c r="T1096" i="4"/>
  <c r="T1097" i="4"/>
  <c r="T1098" i="4"/>
  <c r="T1099" i="4"/>
  <c r="T1100" i="4"/>
  <c r="T1101" i="4"/>
  <c r="T1102" i="4"/>
  <c r="T1103" i="4"/>
  <c r="T1104" i="4"/>
  <c r="T1105" i="4"/>
  <c r="T1106" i="4"/>
  <c r="T1107" i="4"/>
  <c r="T1108" i="4"/>
  <c r="T1109" i="4"/>
  <c r="T1110" i="4"/>
  <c r="T1111" i="4"/>
  <c r="T1112" i="4"/>
  <c r="T1113" i="4"/>
  <c r="T1114" i="4"/>
  <c r="T1115" i="4"/>
  <c r="T1116" i="4"/>
  <c r="T1117" i="4"/>
  <c r="T1118" i="4"/>
  <c r="T1119" i="4"/>
  <c r="T1120" i="4"/>
  <c r="T1121" i="4"/>
  <c r="T1122" i="4"/>
  <c r="T1123" i="4"/>
  <c r="T1124" i="4"/>
  <c r="T1125" i="4"/>
  <c r="T1126" i="4"/>
  <c r="T1127" i="4"/>
  <c r="T1128" i="4"/>
  <c r="T1129" i="4"/>
  <c r="T1130" i="4"/>
  <c r="T1131" i="4"/>
  <c r="T1132" i="4"/>
  <c r="T1133" i="4"/>
  <c r="T1134" i="4"/>
  <c r="T1135" i="4"/>
  <c r="T1136" i="4"/>
  <c r="T1137" i="4"/>
  <c r="T1138" i="4"/>
  <c r="T1139" i="4"/>
  <c r="T1140" i="4"/>
  <c r="T1141" i="4"/>
  <c r="T1142" i="4"/>
  <c r="T1143" i="4"/>
  <c r="T1144" i="4"/>
  <c r="T1145" i="4"/>
  <c r="T1146" i="4"/>
  <c r="T1147" i="4"/>
  <c r="T1148" i="4"/>
  <c r="T1149" i="4"/>
  <c r="T1150" i="4"/>
  <c r="T1151" i="4"/>
  <c r="T1152" i="4"/>
  <c r="T1153" i="4"/>
  <c r="T1154" i="4"/>
  <c r="T1155" i="4"/>
  <c r="T1156" i="4"/>
  <c r="T1157" i="4"/>
  <c r="T1158" i="4"/>
  <c r="T1159" i="4"/>
  <c r="T1160" i="4"/>
  <c r="T1161" i="4"/>
  <c r="T1162" i="4"/>
  <c r="T1163" i="4"/>
  <c r="T1164" i="4"/>
  <c r="T1165" i="4"/>
  <c r="T1166" i="4"/>
  <c r="T1167" i="4"/>
  <c r="T1168" i="4"/>
  <c r="T1169" i="4"/>
  <c r="T1170" i="4"/>
  <c r="T1171" i="4"/>
  <c r="T1172" i="4"/>
  <c r="T1173" i="4"/>
  <c r="T1174" i="4"/>
  <c r="T1175" i="4"/>
  <c r="T1176" i="4"/>
  <c r="T1177" i="4"/>
  <c r="T1178" i="4"/>
  <c r="T1179" i="4"/>
  <c r="T1180" i="4"/>
  <c r="T1181" i="4"/>
  <c r="T1182" i="4"/>
  <c r="T1183" i="4"/>
  <c r="T1184" i="4"/>
  <c r="T1185" i="4"/>
  <c r="T1186" i="4"/>
  <c r="T1187" i="4"/>
  <c r="T1188" i="4"/>
  <c r="T1189" i="4"/>
  <c r="T1190" i="4"/>
  <c r="T1191" i="4"/>
  <c r="T1192" i="4"/>
  <c r="T1193" i="4"/>
  <c r="T1194" i="4"/>
  <c r="T1195" i="4"/>
  <c r="T1196" i="4"/>
  <c r="T1197" i="4"/>
  <c r="T1198" i="4"/>
  <c r="T1199" i="4"/>
  <c r="T1200" i="4"/>
  <c r="T1201" i="4"/>
  <c r="T1202" i="4"/>
  <c r="T1203" i="4"/>
  <c r="T1204" i="4"/>
  <c r="T1205" i="4"/>
  <c r="T1206" i="4"/>
  <c r="T1207" i="4"/>
  <c r="T1208" i="4"/>
  <c r="T1209" i="4"/>
  <c r="T1210" i="4"/>
  <c r="T1211" i="4"/>
  <c r="T1212" i="4"/>
  <c r="T1213" i="4"/>
  <c r="T1214" i="4"/>
  <c r="T1215" i="4"/>
  <c r="T1216" i="4"/>
  <c r="T1217" i="4"/>
  <c r="T1218" i="4"/>
  <c r="T1219" i="4"/>
  <c r="T1220" i="4"/>
  <c r="T1221" i="4"/>
  <c r="T1222" i="4"/>
  <c r="T1223" i="4"/>
  <c r="T1224" i="4"/>
  <c r="T1225" i="4"/>
  <c r="T1226" i="4"/>
  <c r="T1227" i="4"/>
  <c r="T1228" i="4"/>
  <c r="T1229" i="4"/>
  <c r="T1230" i="4"/>
  <c r="T1231" i="4"/>
  <c r="T1232" i="4"/>
  <c r="T1233" i="4"/>
  <c r="T1234" i="4"/>
  <c r="T1235" i="4"/>
  <c r="T1236" i="4"/>
  <c r="T1237" i="4"/>
  <c r="T1238" i="4"/>
  <c r="T1239" i="4"/>
  <c r="T1240" i="4"/>
  <c r="T1241" i="4"/>
  <c r="T1242" i="4"/>
  <c r="T1243" i="4"/>
  <c r="T1244" i="4"/>
  <c r="T1245" i="4"/>
  <c r="T1246" i="4"/>
  <c r="T1247" i="4"/>
  <c r="T1248" i="4"/>
  <c r="T1249" i="4"/>
  <c r="T1250" i="4"/>
  <c r="T1251" i="4"/>
  <c r="T1252" i="4"/>
  <c r="T1253" i="4"/>
  <c r="T1254" i="4"/>
  <c r="T1255" i="4"/>
  <c r="T1256" i="4"/>
  <c r="T1257" i="4"/>
  <c r="T1258" i="4"/>
  <c r="T1259" i="4"/>
  <c r="T1260" i="4"/>
  <c r="T1261" i="4"/>
  <c r="T1262" i="4"/>
  <c r="T1263" i="4"/>
  <c r="T1264" i="4"/>
  <c r="T1265" i="4"/>
  <c r="T1266" i="4"/>
  <c r="T1267" i="4"/>
  <c r="T1268" i="4"/>
  <c r="T1269" i="4"/>
  <c r="T1270" i="4"/>
  <c r="T1271" i="4"/>
  <c r="T1272" i="4"/>
  <c r="T1273" i="4"/>
  <c r="T1274" i="4"/>
  <c r="T1275" i="4"/>
  <c r="T1276" i="4"/>
  <c r="T1277" i="4"/>
  <c r="T1278" i="4"/>
  <c r="T1279" i="4"/>
  <c r="T1280" i="4"/>
  <c r="T1281" i="4"/>
  <c r="T1282" i="4"/>
  <c r="T1283" i="4"/>
  <c r="T1284" i="4"/>
  <c r="T1285" i="4"/>
  <c r="T1286" i="4"/>
  <c r="T1287" i="4"/>
  <c r="T1288" i="4"/>
  <c r="T1289" i="4"/>
  <c r="T1290" i="4"/>
  <c r="T1291" i="4"/>
  <c r="T1292" i="4"/>
  <c r="T1293" i="4"/>
  <c r="T1294" i="4"/>
  <c r="T1295" i="4"/>
  <c r="T1296" i="4"/>
  <c r="T1297" i="4"/>
  <c r="T1298" i="4"/>
  <c r="T1299" i="4"/>
  <c r="T1300" i="4"/>
  <c r="T1301" i="4"/>
  <c r="T1302" i="4"/>
  <c r="T1303" i="4"/>
  <c r="T1304" i="4"/>
  <c r="T1305" i="4"/>
  <c r="T1306" i="4"/>
  <c r="T1307" i="4"/>
  <c r="T1308" i="4"/>
  <c r="T1309" i="4"/>
  <c r="T1310" i="4"/>
  <c r="T1311" i="4"/>
  <c r="T1312" i="4"/>
  <c r="T1313" i="4"/>
  <c r="T1314" i="4"/>
  <c r="T1315" i="4"/>
  <c r="T1316" i="4"/>
  <c r="T1317" i="4"/>
  <c r="T1318" i="4"/>
  <c r="T1319" i="4"/>
  <c r="T1320" i="4"/>
  <c r="T1321" i="4"/>
  <c r="T1322" i="4"/>
  <c r="T1323" i="4"/>
  <c r="T1324" i="4"/>
  <c r="T1325" i="4"/>
  <c r="T1326" i="4"/>
  <c r="T1327" i="4"/>
  <c r="T1328" i="4"/>
  <c r="T1329" i="4"/>
  <c r="T1330" i="4"/>
  <c r="T1331" i="4"/>
  <c r="T1332" i="4"/>
  <c r="T1333" i="4"/>
  <c r="T1334" i="4"/>
  <c r="T1335" i="4"/>
  <c r="T1336" i="4"/>
  <c r="T1337" i="4"/>
  <c r="T1338" i="4"/>
  <c r="T1339" i="4"/>
  <c r="T1340" i="4"/>
  <c r="T1341" i="4"/>
  <c r="T1342" i="4"/>
  <c r="T1343" i="4"/>
  <c r="T1344" i="4"/>
  <c r="T1345" i="4"/>
  <c r="T1346" i="4"/>
  <c r="T1347" i="4"/>
  <c r="T1348" i="4"/>
  <c r="T1349" i="4"/>
  <c r="T1350" i="4"/>
  <c r="T1351" i="4"/>
  <c r="T1352" i="4"/>
  <c r="T1353" i="4"/>
  <c r="T1354" i="4"/>
  <c r="T1355" i="4"/>
  <c r="T1356" i="4"/>
  <c r="T1357" i="4"/>
  <c r="T1358" i="4"/>
  <c r="T1359" i="4"/>
  <c r="T1360" i="4"/>
  <c r="T1361" i="4"/>
  <c r="T1362" i="4"/>
  <c r="T1363" i="4"/>
  <c r="T1364" i="4"/>
  <c r="T1365" i="4"/>
  <c r="T1366" i="4"/>
  <c r="T1367" i="4"/>
  <c r="T1368" i="4"/>
  <c r="T1369" i="4"/>
  <c r="T1370" i="4"/>
  <c r="T1371" i="4"/>
  <c r="T1372" i="4"/>
  <c r="T1373" i="4"/>
  <c r="T1374" i="4"/>
  <c r="T1375" i="4"/>
  <c r="T1376" i="4"/>
  <c r="T1377" i="4"/>
  <c r="T1378" i="4"/>
  <c r="T1379" i="4"/>
  <c r="T1380" i="4"/>
  <c r="T1381" i="4"/>
  <c r="T1382" i="4"/>
  <c r="T1383" i="4"/>
  <c r="T1384" i="4"/>
  <c r="T1385" i="4"/>
  <c r="T1386" i="4"/>
  <c r="T1387" i="4"/>
  <c r="T1388" i="4"/>
  <c r="T1389" i="4"/>
  <c r="T1390" i="4"/>
  <c r="T1391" i="4"/>
  <c r="T1392" i="4"/>
  <c r="T1393" i="4"/>
  <c r="T1394" i="4"/>
  <c r="T1395" i="4"/>
  <c r="T1396" i="4"/>
  <c r="T1397" i="4"/>
  <c r="T1398" i="4"/>
  <c r="T1399" i="4"/>
  <c r="T1400" i="4"/>
  <c r="T1401" i="4"/>
  <c r="T1402" i="4"/>
  <c r="T1403" i="4"/>
  <c r="T1404" i="4"/>
  <c r="T1405" i="4"/>
  <c r="T1406" i="4"/>
  <c r="T1407" i="4"/>
  <c r="T1408" i="4"/>
  <c r="T1409" i="4"/>
  <c r="T1410" i="4"/>
  <c r="T1411" i="4"/>
  <c r="T1412" i="4"/>
  <c r="T1413" i="4"/>
  <c r="T1414" i="4"/>
  <c r="T1415" i="4"/>
  <c r="T1416" i="4"/>
  <c r="T1417" i="4"/>
  <c r="T1418" i="4"/>
  <c r="T1419" i="4"/>
  <c r="T1420" i="4"/>
  <c r="T1421" i="4"/>
  <c r="T1422" i="4"/>
  <c r="T1423" i="4"/>
  <c r="T1424" i="4"/>
  <c r="T1425" i="4"/>
  <c r="T1426" i="4"/>
  <c r="T1427" i="4"/>
  <c r="T1428" i="4"/>
  <c r="T1429" i="4"/>
  <c r="T1430" i="4"/>
  <c r="T1431" i="4"/>
  <c r="T1432" i="4"/>
  <c r="T1433" i="4"/>
  <c r="T1434" i="4"/>
  <c r="T1435" i="4"/>
  <c r="T1436" i="4"/>
  <c r="T1437" i="4"/>
  <c r="T1438" i="4"/>
  <c r="T1439" i="4"/>
  <c r="T1440" i="4"/>
  <c r="T1441" i="4"/>
  <c r="T1442" i="4"/>
  <c r="T1443" i="4"/>
  <c r="T1444" i="4"/>
  <c r="T1445" i="4"/>
  <c r="T1446" i="4"/>
  <c r="T1447" i="4"/>
  <c r="T1448" i="4"/>
  <c r="T1449" i="4"/>
  <c r="T1450" i="4"/>
  <c r="T1451" i="4"/>
  <c r="T1452" i="4"/>
  <c r="T1453" i="4"/>
  <c r="T1454" i="4"/>
  <c r="T1455" i="4"/>
  <c r="T1456" i="4"/>
  <c r="T1457" i="4"/>
  <c r="T1458" i="4"/>
  <c r="T1459" i="4"/>
  <c r="T1460" i="4"/>
  <c r="T1461" i="4"/>
  <c r="T1462" i="4"/>
  <c r="T1463" i="4"/>
  <c r="T1464" i="4"/>
  <c r="T1465" i="4"/>
  <c r="T1466" i="4"/>
  <c r="T1467" i="4"/>
  <c r="T1468" i="4"/>
  <c r="T1469" i="4"/>
  <c r="T1470" i="4"/>
  <c r="T1471" i="4"/>
  <c r="T1472" i="4"/>
  <c r="T1473" i="4"/>
  <c r="T1474" i="4"/>
  <c r="T1475" i="4"/>
  <c r="T1476" i="4"/>
  <c r="T1477" i="4"/>
  <c r="T1478" i="4"/>
  <c r="T1479" i="4"/>
  <c r="T1480" i="4"/>
  <c r="T1481" i="4"/>
  <c r="T1482" i="4"/>
  <c r="T1483" i="4"/>
  <c r="T1484" i="4"/>
  <c r="T1485" i="4"/>
  <c r="T1486" i="4"/>
  <c r="T1487" i="4"/>
  <c r="T1488" i="4"/>
  <c r="T1489" i="4"/>
  <c r="T1490" i="4"/>
  <c r="T1491" i="4"/>
  <c r="T1492" i="4"/>
  <c r="T1493" i="4"/>
  <c r="T1494" i="4"/>
  <c r="T1495" i="4"/>
  <c r="T1496" i="4"/>
  <c r="T1497" i="4"/>
  <c r="T1498" i="4"/>
  <c r="T1499" i="4"/>
  <c r="T1500" i="4"/>
  <c r="T1501" i="4"/>
  <c r="T1502" i="4"/>
  <c r="T1503" i="4"/>
  <c r="T1504" i="4"/>
  <c r="T1505" i="4"/>
  <c r="T1506" i="4"/>
  <c r="T1507" i="4"/>
  <c r="T1508" i="4"/>
  <c r="T1509" i="4"/>
  <c r="T1510" i="4"/>
  <c r="T1511" i="4"/>
  <c r="T1512" i="4"/>
  <c r="T1513" i="4"/>
  <c r="T1514" i="4"/>
  <c r="T1515" i="4"/>
  <c r="T1516" i="4"/>
  <c r="T1517" i="4"/>
  <c r="T1518" i="4"/>
  <c r="T1519" i="4"/>
  <c r="T1520" i="4"/>
  <c r="T1521" i="4"/>
  <c r="T1522" i="4"/>
  <c r="T1523" i="4"/>
  <c r="T1524" i="4"/>
  <c r="T1525" i="4"/>
  <c r="T1526" i="4"/>
  <c r="T1527" i="4"/>
  <c r="T1528" i="4"/>
  <c r="T1529" i="4"/>
  <c r="T1530" i="4"/>
  <c r="T1531" i="4"/>
  <c r="T1532" i="4"/>
  <c r="T1533" i="4"/>
  <c r="T1534" i="4"/>
  <c r="T1535" i="4"/>
  <c r="T1536" i="4"/>
  <c r="T1537" i="4"/>
  <c r="T1538" i="4"/>
  <c r="T1539" i="4"/>
  <c r="T1540" i="4"/>
  <c r="T1541" i="4"/>
  <c r="T1542" i="4"/>
  <c r="T1543" i="4"/>
  <c r="T1544" i="4"/>
  <c r="T1545" i="4"/>
  <c r="T1546" i="4"/>
  <c r="T1547" i="4"/>
  <c r="T1548" i="4"/>
  <c r="T1549" i="4"/>
  <c r="T1550" i="4"/>
  <c r="T1551" i="4"/>
  <c r="T1552" i="4"/>
  <c r="T1553" i="4"/>
  <c r="T1554" i="4"/>
  <c r="T1555" i="4"/>
  <c r="T1556" i="4"/>
  <c r="T1557" i="4"/>
  <c r="T1558" i="4"/>
  <c r="T1559" i="4"/>
  <c r="T1560" i="4"/>
  <c r="T1561" i="4"/>
  <c r="T1562" i="4"/>
  <c r="T1563" i="4"/>
  <c r="T1564" i="4"/>
  <c r="T1565" i="4"/>
  <c r="T1566" i="4"/>
  <c r="T1567" i="4"/>
  <c r="T1568" i="4"/>
  <c r="T1569" i="4"/>
  <c r="T1570" i="4"/>
  <c r="T1571" i="4"/>
  <c r="T1572" i="4"/>
  <c r="T1573" i="4"/>
  <c r="T1574" i="4"/>
  <c r="T1575" i="4"/>
  <c r="T1576" i="4"/>
  <c r="T1577" i="4"/>
  <c r="T1578" i="4"/>
  <c r="T1579" i="4"/>
  <c r="T1580" i="4"/>
  <c r="T1581" i="4"/>
  <c r="T1582" i="4"/>
  <c r="T1583" i="4"/>
  <c r="T1584" i="4"/>
  <c r="T1585" i="4"/>
  <c r="T1586" i="4"/>
  <c r="T1587" i="4"/>
  <c r="T1588" i="4"/>
  <c r="T1589" i="4"/>
  <c r="T1590" i="4"/>
  <c r="T1591" i="4"/>
  <c r="T1592" i="4"/>
  <c r="T1593" i="4"/>
  <c r="T1594" i="4"/>
  <c r="T1595" i="4"/>
  <c r="T1596" i="4"/>
  <c r="T1597" i="4"/>
  <c r="T1598" i="4"/>
  <c r="T1599" i="4"/>
  <c r="T1600" i="4"/>
  <c r="T1601" i="4"/>
  <c r="T1602" i="4"/>
  <c r="T1603" i="4"/>
  <c r="T1604" i="4"/>
  <c r="T1605" i="4"/>
  <c r="T1606" i="4"/>
  <c r="T1607" i="4"/>
  <c r="T1608" i="4"/>
  <c r="T1609" i="4"/>
  <c r="T1610" i="4"/>
  <c r="T1611" i="4"/>
  <c r="T1612" i="4"/>
  <c r="T1613" i="4"/>
  <c r="T1614" i="4"/>
  <c r="T1615" i="4"/>
  <c r="T1616" i="4"/>
  <c r="T1617" i="4"/>
  <c r="T1618" i="4"/>
  <c r="T1619" i="4"/>
  <c r="T1620" i="4"/>
  <c r="T1621" i="4"/>
  <c r="T1622" i="4"/>
  <c r="T1623" i="4"/>
  <c r="T1624" i="4"/>
  <c r="T1625" i="4"/>
  <c r="T1626" i="4"/>
  <c r="T1627" i="4"/>
  <c r="T1628" i="4"/>
  <c r="T1629" i="4"/>
  <c r="T1630" i="4"/>
  <c r="T1631" i="4"/>
  <c r="T1632" i="4"/>
  <c r="T1633" i="4"/>
  <c r="T1634" i="4"/>
  <c r="T1635" i="4"/>
  <c r="T1636" i="4"/>
  <c r="T1637" i="4"/>
  <c r="T1638" i="4"/>
  <c r="T1639" i="4"/>
  <c r="T1640" i="4"/>
  <c r="T1641" i="4"/>
  <c r="T1642" i="4"/>
  <c r="T1643" i="4"/>
  <c r="T1644" i="4"/>
  <c r="T1645" i="4"/>
  <c r="T1646" i="4"/>
  <c r="T1647" i="4"/>
  <c r="T1648" i="4"/>
  <c r="T1649" i="4"/>
  <c r="T1650" i="4"/>
  <c r="T1651" i="4"/>
  <c r="T1652" i="4"/>
  <c r="T1653" i="4"/>
  <c r="T1654" i="4"/>
  <c r="T1655" i="4"/>
  <c r="T1656" i="4"/>
  <c r="T1657" i="4"/>
  <c r="T1658" i="4"/>
  <c r="T1659" i="4"/>
  <c r="T1660" i="4"/>
  <c r="T1661" i="4"/>
  <c r="T1662" i="4"/>
  <c r="T1663" i="4"/>
  <c r="T1664" i="4"/>
  <c r="T1665" i="4"/>
  <c r="T1666" i="4"/>
  <c r="T1667" i="4"/>
  <c r="T1668" i="4"/>
  <c r="T1669" i="4"/>
  <c r="T1670" i="4"/>
  <c r="T1671" i="4"/>
  <c r="T1672" i="4"/>
  <c r="T1673" i="4"/>
  <c r="T1674" i="4"/>
  <c r="T1675" i="4"/>
  <c r="T1676" i="4"/>
  <c r="T1677" i="4"/>
  <c r="T1678" i="4"/>
  <c r="T1679" i="4"/>
  <c r="T1680" i="4"/>
  <c r="T1681" i="4"/>
  <c r="T1682" i="4"/>
  <c r="T1683" i="4"/>
  <c r="T1684" i="4"/>
  <c r="T1685" i="4"/>
  <c r="T1686" i="4"/>
  <c r="T1687" i="4"/>
  <c r="T1688" i="4"/>
  <c r="T1689" i="4"/>
  <c r="T1690" i="4"/>
  <c r="T1691" i="4"/>
  <c r="T1692" i="4"/>
  <c r="T1693" i="4"/>
  <c r="T1694" i="4"/>
  <c r="T1695" i="4"/>
  <c r="T1696" i="4"/>
  <c r="T1697" i="4"/>
  <c r="T1698" i="4"/>
  <c r="T1699" i="4"/>
  <c r="T1700" i="4"/>
  <c r="T1701" i="4"/>
  <c r="T1702" i="4"/>
  <c r="T1703" i="4"/>
  <c r="T1704" i="4"/>
  <c r="T1705" i="4"/>
  <c r="T1706" i="4"/>
  <c r="T1707" i="4"/>
  <c r="T1708" i="4"/>
  <c r="T1709" i="4"/>
  <c r="T1710" i="4"/>
  <c r="T1711" i="4"/>
  <c r="T1712" i="4"/>
  <c r="T1713" i="4"/>
  <c r="T1714" i="4"/>
  <c r="T1715" i="4"/>
  <c r="T1716" i="4"/>
  <c r="T1717" i="4"/>
  <c r="T1718" i="4"/>
  <c r="T1719" i="4"/>
  <c r="T1720" i="4"/>
  <c r="T1721" i="4"/>
  <c r="T1722" i="4"/>
  <c r="T1723" i="4"/>
  <c r="T1724" i="4"/>
  <c r="T1725" i="4"/>
  <c r="T1726" i="4"/>
  <c r="T1727" i="4"/>
  <c r="T1728" i="4"/>
  <c r="T1729" i="4"/>
  <c r="T1730" i="4"/>
  <c r="T1731" i="4"/>
  <c r="T1732" i="4"/>
  <c r="T1733" i="4"/>
  <c r="T1734" i="4"/>
  <c r="T1735" i="4"/>
  <c r="T1736" i="4"/>
  <c r="T1737" i="4"/>
  <c r="T1738" i="4"/>
  <c r="T1739" i="4"/>
  <c r="T1740" i="4"/>
  <c r="T1741" i="4"/>
  <c r="T1742" i="4"/>
  <c r="T1743" i="4"/>
  <c r="T1744" i="4"/>
  <c r="T1745" i="4"/>
  <c r="T1746" i="4"/>
  <c r="T1747" i="4"/>
  <c r="T1748" i="4"/>
  <c r="T1749" i="4"/>
  <c r="T1750" i="4"/>
  <c r="T1751" i="4"/>
  <c r="T1752" i="4"/>
  <c r="T1753" i="4"/>
  <c r="T1754" i="4"/>
  <c r="T1755" i="4"/>
  <c r="T1756" i="4"/>
  <c r="T1757" i="4"/>
  <c r="T1758" i="4"/>
  <c r="T1759" i="4"/>
  <c r="T1760" i="4"/>
  <c r="T1761" i="4"/>
  <c r="T1762" i="4"/>
  <c r="T1763" i="4"/>
  <c r="T1764" i="4"/>
  <c r="T1765" i="4"/>
  <c r="T1766" i="4"/>
  <c r="T1767" i="4"/>
  <c r="T1768" i="4"/>
  <c r="T1769" i="4"/>
  <c r="T1770" i="4"/>
  <c r="T1771" i="4"/>
  <c r="T1772" i="4"/>
  <c r="T1773" i="4"/>
  <c r="T1774" i="4"/>
  <c r="T1775" i="4"/>
  <c r="T1776" i="4"/>
  <c r="T1777" i="4"/>
  <c r="T1778" i="4"/>
  <c r="T1779" i="4"/>
  <c r="T1780" i="4"/>
  <c r="T1781" i="4"/>
  <c r="T1782" i="4"/>
  <c r="T1783" i="4"/>
  <c r="T1784" i="4"/>
  <c r="T1785" i="4"/>
  <c r="T1786" i="4"/>
  <c r="T1787" i="4"/>
  <c r="T1788" i="4"/>
  <c r="T1789" i="4"/>
  <c r="T1790" i="4"/>
  <c r="T1791" i="4"/>
  <c r="T1792" i="4"/>
  <c r="T1793" i="4"/>
  <c r="T1794" i="4"/>
  <c r="T1795" i="4"/>
  <c r="T1796" i="4"/>
  <c r="T1797" i="4"/>
  <c r="T1798" i="4"/>
  <c r="T1799" i="4"/>
  <c r="T1800" i="4"/>
  <c r="T1801" i="4"/>
  <c r="T1802" i="4"/>
  <c r="T1803" i="4"/>
  <c r="T1804" i="4"/>
  <c r="T1805" i="4"/>
  <c r="T1806" i="4"/>
  <c r="T1807" i="4"/>
  <c r="T1808" i="4"/>
  <c r="T1809" i="4"/>
  <c r="T1810" i="4"/>
  <c r="T1811" i="4"/>
  <c r="T1812" i="4"/>
  <c r="T1813" i="4"/>
  <c r="T1814" i="4"/>
  <c r="T1815" i="4"/>
  <c r="T1816" i="4"/>
  <c r="T1817" i="4"/>
  <c r="T1818" i="4"/>
  <c r="T1819" i="4"/>
  <c r="T1820" i="4"/>
  <c r="T1821" i="4"/>
  <c r="T1822" i="4"/>
  <c r="T1823" i="4"/>
  <c r="T1824" i="4"/>
  <c r="T1825" i="4"/>
  <c r="T1826" i="4"/>
  <c r="T1827" i="4"/>
  <c r="T1828" i="4"/>
  <c r="T1829" i="4"/>
  <c r="T1830" i="4"/>
  <c r="T1831" i="4"/>
  <c r="T1832" i="4"/>
  <c r="T1833" i="4"/>
  <c r="T1834" i="4"/>
  <c r="T1835" i="4"/>
  <c r="T1836" i="4"/>
  <c r="T1837" i="4"/>
  <c r="T1838" i="4"/>
  <c r="T1839" i="4"/>
  <c r="T1840" i="4"/>
  <c r="T1841" i="4"/>
  <c r="T1842" i="4"/>
  <c r="T1843" i="4"/>
  <c r="T1844" i="4"/>
  <c r="T1845" i="4"/>
  <c r="T1846" i="4"/>
  <c r="T1847" i="4"/>
  <c r="T1848" i="4"/>
  <c r="T1849" i="4"/>
  <c r="T1850" i="4"/>
  <c r="T1851" i="4"/>
  <c r="T1852" i="4"/>
  <c r="T1853" i="4"/>
  <c r="T1854" i="4"/>
  <c r="T1855" i="4"/>
  <c r="T1856" i="4"/>
  <c r="T1857" i="4"/>
  <c r="T1858" i="4"/>
  <c r="T1859" i="4"/>
  <c r="T1860" i="4"/>
  <c r="T1861" i="4"/>
  <c r="T1862" i="4"/>
  <c r="T1863" i="4"/>
  <c r="T1864" i="4"/>
  <c r="T1865" i="4"/>
  <c r="T1866" i="4"/>
  <c r="T1867" i="4"/>
  <c r="T1868" i="4"/>
  <c r="T1869" i="4"/>
  <c r="T1870" i="4"/>
  <c r="T1871" i="4"/>
  <c r="T1872" i="4"/>
  <c r="T1873" i="4"/>
  <c r="T1874" i="4"/>
  <c r="T1875" i="4"/>
  <c r="T1876" i="4"/>
  <c r="T1877" i="4"/>
  <c r="T1878" i="4"/>
  <c r="T1879" i="4"/>
  <c r="T1880" i="4"/>
  <c r="T1881" i="4"/>
  <c r="T1882" i="4"/>
  <c r="T1883" i="4"/>
  <c r="T1884" i="4"/>
  <c r="T1885" i="4"/>
  <c r="T1886" i="4"/>
  <c r="T1887" i="4"/>
  <c r="T1888" i="4"/>
  <c r="T1889" i="4"/>
  <c r="T1890" i="4"/>
  <c r="T1891" i="4"/>
  <c r="T1892" i="4"/>
  <c r="T1893" i="4"/>
  <c r="T1894" i="4"/>
  <c r="T1895" i="4"/>
  <c r="T1896" i="4"/>
  <c r="T1897" i="4"/>
  <c r="T1898" i="4"/>
  <c r="T1899" i="4"/>
  <c r="T1900" i="4"/>
  <c r="T1901" i="4"/>
  <c r="T1902" i="4"/>
  <c r="T1903" i="4"/>
  <c r="T1904" i="4"/>
  <c r="T1905" i="4"/>
  <c r="T1906" i="4"/>
  <c r="T1907" i="4"/>
  <c r="T1908" i="4"/>
  <c r="T1909" i="4"/>
  <c r="T1910" i="4"/>
  <c r="T1911" i="4"/>
  <c r="T1912" i="4"/>
  <c r="T1913" i="4"/>
  <c r="T1914" i="4"/>
  <c r="T1915" i="4"/>
  <c r="T1916" i="4"/>
  <c r="T1917" i="4"/>
  <c r="T1918" i="4"/>
  <c r="T1919" i="4"/>
  <c r="T1920" i="4"/>
  <c r="T1921" i="4"/>
  <c r="T1922" i="4"/>
  <c r="T1923" i="4"/>
  <c r="T1924" i="4"/>
  <c r="T1925" i="4"/>
  <c r="T1926" i="4"/>
  <c r="T1927" i="4"/>
  <c r="T1928" i="4"/>
  <c r="T1929" i="4"/>
  <c r="T1930" i="4"/>
  <c r="T1931" i="4"/>
  <c r="T1932" i="4"/>
  <c r="T1933" i="4"/>
  <c r="T1934" i="4"/>
  <c r="T1935" i="4"/>
  <c r="T1936" i="4"/>
  <c r="T1937" i="4"/>
  <c r="T1938" i="4"/>
  <c r="T1939" i="4"/>
  <c r="T1940" i="4"/>
  <c r="T1941" i="4"/>
  <c r="T1942" i="4"/>
  <c r="T1943" i="4"/>
  <c r="T1944" i="4"/>
  <c r="T1945" i="4"/>
  <c r="T1946" i="4"/>
  <c r="T1947" i="4"/>
  <c r="T1948" i="4"/>
  <c r="T1949" i="4"/>
  <c r="T1950" i="4"/>
  <c r="T1951" i="4"/>
  <c r="T1952" i="4"/>
  <c r="T1953" i="4"/>
  <c r="T1954" i="4"/>
  <c r="T1955" i="4"/>
  <c r="T1956" i="4"/>
  <c r="T1957" i="4"/>
  <c r="T1958" i="4"/>
  <c r="T1959" i="4"/>
  <c r="T1960" i="4"/>
  <c r="T1961" i="4"/>
  <c r="T1962" i="4"/>
  <c r="T1963" i="4"/>
  <c r="T1964" i="4"/>
  <c r="T1965" i="4"/>
  <c r="T1966" i="4"/>
  <c r="T1967" i="4"/>
  <c r="T1968" i="4"/>
  <c r="T1969" i="4"/>
  <c r="T1970" i="4"/>
  <c r="T1971" i="4"/>
  <c r="T1972" i="4"/>
  <c r="T1973" i="4"/>
  <c r="T1974" i="4"/>
  <c r="T1975" i="4"/>
  <c r="T1976" i="4"/>
  <c r="T1977" i="4"/>
  <c r="T1978" i="4"/>
  <c r="T1979" i="4"/>
  <c r="T1980" i="4"/>
  <c r="T1981" i="4"/>
  <c r="T1982" i="4"/>
  <c r="T1983" i="4"/>
  <c r="T1984" i="4"/>
  <c r="T1985" i="4"/>
  <c r="T1986" i="4"/>
  <c r="T1987" i="4"/>
  <c r="T1988" i="4"/>
  <c r="T1989" i="4"/>
  <c r="T1990" i="4"/>
  <c r="T1991" i="4"/>
  <c r="T1992" i="4"/>
  <c r="T1993" i="4"/>
  <c r="T3" i="4"/>
  <c r="A18" i="13"/>
  <c r="A19" i="13"/>
  <c r="A20" i="13"/>
  <c r="A21" i="13"/>
  <c r="A22" i="13"/>
  <c r="A17" i="13"/>
  <c r="AT14" i="18"/>
  <c r="AT15" i="18"/>
  <c r="AT16" i="18"/>
  <c r="AT13" i="18"/>
  <c r="AQ13" i="18"/>
  <c r="AQ14" i="18"/>
  <c r="AQ15" i="18"/>
  <c r="AQ16" i="18"/>
  <c r="AN13" i="18"/>
  <c r="AN14" i="18"/>
  <c r="AN15" i="18"/>
  <c r="AN16" i="18"/>
  <c r="AN17" i="18"/>
  <c r="AK15" i="18"/>
  <c r="AK16" i="18"/>
  <c r="AK13" i="18"/>
  <c r="AK14" i="18"/>
  <c r="AH15" i="18"/>
  <c r="AH16" i="18"/>
  <c r="AH17" i="18"/>
  <c r="AH18" i="18"/>
  <c r="AH13" i="18"/>
  <c r="AH14" i="18"/>
  <c r="AE14" i="18"/>
  <c r="AE13" i="18"/>
  <c r="AB16" i="18"/>
  <c r="AB17" i="18"/>
  <c r="AB18" i="18"/>
  <c r="AB19" i="18"/>
  <c r="AB14" i="18"/>
  <c r="AB15" i="18"/>
  <c r="AB13" i="18"/>
  <c r="Y14" i="18"/>
  <c r="Y15" i="18"/>
  <c r="Y16" i="18"/>
  <c r="Y13" i="18"/>
  <c r="V14" i="18"/>
  <c r="V15" i="18"/>
  <c r="V13" i="18"/>
  <c r="S13" i="18"/>
  <c r="S14" i="18"/>
  <c r="S15" i="18"/>
  <c r="P15" i="18"/>
  <c r="P16" i="18"/>
  <c r="P17" i="18"/>
  <c r="P18" i="18"/>
  <c r="P19" i="18"/>
  <c r="P20" i="18"/>
  <c r="P13" i="18"/>
  <c r="P14" i="18"/>
  <c r="M14" i="18"/>
  <c r="M15" i="18"/>
  <c r="M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13" i="18"/>
  <c r="G13" i="18"/>
  <c r="G14" i="18"/>
  <c r="G15" i="18"/>
  <c r="D14" i="18"/>
  <c r="D15" i="18"/>
  <c r="D13" i="18"/>
  <c r="A13" i="18"/>
  <c r="U2" i="18"/>
  <c r="Q5" i="14"/>
  <c r="A14" i="18"/>
  <c r="A15" i="18"/>
  <c r="A6" i="17"/>
  <c r="A7" i="17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1998" i="13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73" i="13"/>
  <c r="E674" i="13"/>
  <c r="E675" i="13"/>
  <c r="E676" i="13"/>
  <c r="E677" i="13"/>
  <c r="E678" i="13"/>
  <c r="E679" i="13"/>
  <c r="E680" i="13"/>
  <c r="E681" i="13"/>
  <c r="E682" i="13"/>
  <c r="E683" i="13"/>
  <c r="E684" i="13"/>
  <c r="E685" i="13"/>
  <c r="E686" i="13"/>
  <c r="E687" i="13"/>
  <c r="E688" i="13"/>
  <c r="E689" i="13"/>
  <c r="E690" i="13"/>
  <c r="E691" i="13"/>
  <c r="E692" i="13"/>
  <c r="E693" i="13"/>
  <c r="E694" i="13"/>
  <c r="E695" i="13"/>
  <c r="E696" i="13"/>
  <c r="E697" i="13"/>
  <c r="E698" i="13"/>
  <c r="E699" i="13"/>
  <c r="E700" i="13"/>
  <c r="E701" i="13"/>
  <c r="E702" i="13"/>
  <c r="E703" i="13"/>
  <c r="E704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747" i="13"/>
  <c r="E748" i="13"/>
  <c r="E749" i="13"/>
  <c r="E750" i="13"/>
  <c r="E751" i="13"/>
  <c r="E752" i="13"/>
  <c r="E753" i="13"/>
  <c r="E754" i="13"/>
  <c r="E755" i="13"/>
  <c r="E756" i="13"/>
  <c r="E757" i="13"/>
  <c r="E758" i="13"/>
  <c r="E759" i="13"/>
  <c r="E760" i="13"/>
  <c r="E761" i="13"/>
  <c r="E762" i="13"/>
  <c r="E763" i="13"/>
  <c r="E764" i="13"/>
  <c r="E765" i="13"/>
  <c r="E766" i="13"/>
  <c r="E767" i="13"/>
  <c r="E768" i="13"/>
  <c r="E769" i="13"/>
  <c r="E770" i="13"/>
  <c r="E771" i="13"/>
  <c r="E772" i="13"/>
  <c r="E773" i="13"/>
  <c r="E774" i="13"/>
  <c r="E775" i="13"/>
  <c r="E776" i="13"/>
  <c r="E777" i="13"/>
  <c r="E778" i="13"/>
  <c r="E779" i="13"/>
  <c r="E780" i="13"/>
  <c r="E781" i="13"/>
  <c r="E782" i="13"/>
  <c r="E783" i="13"/>
  <c r="E784" i="13"/>
  <c r="E785" i="13"/>
  <c r="E786" i="13"/>
  <c r="E787" i="13"/>
  <c r="E788" i="13"/>
  <c r="E789" i="13"/>
  <c r="E790" i="13"/>
  <c r="E791" i="13"/>
  <c r="E792" i="13"/>
  <c r="E793" i="13"/>
  <c r="E794" i="13"/>
  <c r="E795" i="13"/>
  <c r="E796" i="13"/>
  <c r="E797" i="13"/>
  <c r="E798" i="13"/>
  <c r="E799" i="13"/>
  <c r="E800" i="13"/>
  <c r="E801" i="13"/>
  <c r="E802" i="13"/>
  <c r="E803" i="13"/>
  <c r="E804" i="13"/>
  <c r="E805" i="13"/>
  <c r="E806" i="13"/>
  <c r="E807" i="13"/>
  <c r="E808" i="13"/>
  <c r="E809" i="13"/>
  <c r="E810" i="13"/>
  <c r="E811" i="13"/>
  <c r="E812" i="13"/>
  <c r="E813" i="13"/>
  <c r="E814" i="13"/>
  <c r="E815" i="13"/>
  <c r="E816" i="13"/>
  <c r="E817" i="13"/>
  <c r="E818" i="13"/>
  <c r="E819" i="13"/>
  <c r="E820" i="13"/>
  <c r="E821" i="13"/>
  <c r="E822" i="13"/>
  <c r="E823" i="13"/>
  <c r="E824" i="13"/>
  <c r="E825" i="13"/>
  <c r="E826" i="13"/>
  <c r="E827" i="13"/>
  <c r="E828" i="13"/>
  <c r="E829" i="13"/>
  <c r="E830" i="13"/>
  <c r="E831" i="13"/>
  <c r="E832" i="13"/>
  <c r="E833" i="13"/>
  <c r="E834" i="13"/>
  <c r="E835" i="13"/>
  <c r="E836" i="13"/>
  <c r="E837" i="13"/>
  <c r="E838" i="13"/>
  <c r="E839" i="13"/>
  <c r="E840" i="13"/>
  <c r="E841" i="13"/>
  <c r="E842" i="13"/>
  <c r="E843" i="13"/>
  <c r="E844" i="13"/>
  <c r="E845" i="13"/>
  <c r="E846" i="13"/>
  <c r="E847" i="13"/>
  <c r="E848" i="13"/>
  <c r="E849" i="13"/>
  <c r="E850" i="13"/>
  <c r="E851" i="13"/>
  <c r="E852" i="13"/>
  <c r="E853" i="13"/>
  <c r="E854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68" i="13"/>
  <c r="E869" i="13"/>
  <c r="E870" i="13"/>
  <c r="E871" i="13"/>
  <c r="E872" i="13"/>
  <c r="E873" i="13"/>
  <c r="E874" i="13"/>
  <c r="E875" i="13"/>
  <c r="E876" i="13"/>
  <c r="E877" i="13"/>
  <c r="E878" i="13"/>
  <c r="E879" i="13"/>
  <c r="E880" i="13"/>
  <c r="E881" i="13"/>
  <c r="E882" i="13"/>
  <c r="E883" i="13"/>
  <c r="E884" i="13"/>
  <c r="E885" i="13"/>
  <c r="E886" i="13"/>
  <c r="E887" i="13"/>
  <c r="E888" i="13"/>
  <c r="E889" i="13"/>
  <c r="E890" i="13"/>
  <c r="E891" i="13"/>
  <c r="E892" i="13"/>
  <c r="E893" i="13"/>
  <c r="E894" i="13"/>
  <c r="E895" i="13"/>
  <c r="E896" i="13"/>
  <c r="E897" i="13"/>
  <c r="E898" i="13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0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E959" i="13"/>
  <c r="E960" i="13"/>
  <c r="E961" i="13"/>
  <c r="E962" i="13"/>
  <c r="E963" i="13"/>
  <c r="E964" i="13"/>
  <c r="E965" i="13"/>
  <c r="E966" i="13"/>
  <c r="E967" i="13"/>
  <c r="E968" i="13"/>
  <c r="E969" i="13"/>
  <c r="E970" i="13"/>
  <c r="E971" i="13"/>
  <c r="E972" i="13"/>
  <c r="E973" i="13"/>
  <c r="E974" i="13"/>
  <c r="E975" i="13"/>
  <c r="E976" i="13"/>
  <c r="E977" i="13"/>
  <c r="E978" i="13"/>
  <c r="E979" i="13"/>
  <c r="E980" i="13"/>
  <c r="E981" i="13"/>
  <c r="E982" i="13"/>
  <c r="E983" i="13"/>
  <c r="E984" i="13"/>
  <c r="E985" i="13"/>
  <c r="E986" i="13"/>
  <c r="E987" i="13"/>
  <c r="E988" i="13"/>
  <c r="E989" i="13"/>
  <c r="E990" i="13"/>
  <c r="E991" i="13"/>
  <c r="E992" i="13"/>
  <c r="E993" i="13"/>
  <c r="E994" i="13"/>
  <c r="E995" i="13"/>
  <c r="E996" i="13"/>
  <c r="E997" i="13"/>
  <c r="E998" i="13"/>
  <c r="E999" i="13"/>
  <c r="E1000" i="13"/>
  <c r="E1001" i="13"/>
  <c r="E1002" i="13"/>
  <c r="E1003" i="13"/>
  <c r="E1004" i="13"/>
  <c r="E1005" i="13"/>
  <c r="E1006" i="13"/>
  <c r="E1007" i="13"/>
  <c r="E1008" i="13"/>
  <c r="E1009" i="13"/>
  <c r="E1010" i="13"/>
  <c r="E1011" i="13"/>
  <c r="E1012" i="13"/>
  <c r="E1013" i="13"/>
  <c r="E1014" i="13"/>
  <c r="E1015" i="13"/>
  <c r="E1016" i="13"/>
  <c r="E1017" i="13"/>
  <c r="E1018" i="13"/>
  <c r="E1019" i="13"/>
  <c r="E1020" i="13"/>
  <c r="E1021" i="13"/>
  <c r="E1022" i="13"/>
  <c r="E1023" i="13"/>
  <c r="E1024" i="13"/>
  <c r="E1025" i="13"/>
  <c r="E1026" i="13"/>
  <c r="E1027" i="13"/>
  <c r="E1028" i="13"/>
  <c r="E1029" i="13"/>
  <c r="E1030" i="13"/>
  <c r="E1031" i="13"/>
  <c r="E1032" i="13"/>
  <c r="E1033" i="13"/>
  <c r="E1034" i="13"/>
  <c r="E1035" i="13"/>
  <c r="E1036" i="13"/>
  <c r="E1037" i="13"/>
  <c r="E1038" i="13"/>
  <c r="E1039" i="13"/>
  <c r="E1040" i="13"/>
  <c r="E1041" i="13"/>
  <c r="E1042" i="13"/>
  <c r="E1043" i="13"/>
  <c r="E1044" i="13"/>
  <c r="E1045" i="13"/>
  <c r="E1046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65" i="13"/>
  <c r="E1066" i="13"/>
  <c r="E1067" i="13"/>
  <c r="E1068" i="13"/>
  <c r="E1069" i="13"/>
  <c r="E1070" i="13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84" i="13"/>
  <c r="E1085" i="13"/>
  <c r="E1086" i="13"/>
  <c r="E1087" i="13"/>
  <c r="E1088" i="13"/>
  <c r="E1089" i="13"/>
  <c r="E1090" i="13"/>
  <c r="E1091" i="13"/>
  <c r="E1092" i="13"/>
  <c r="E1093" i="13"/>
  <c r="E1094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E1125" i="13"/>
  <c r="E1126" i="13"/>
  <c r="E1127" i="13"/>
  <c r="E1128" i="13"/>
  <c r="E1129" i="13"/>
  <c r="E1130" i="13"/>
  <c r="E1131" i="13"/>
  <c r="E1132" i="13"/>
  <c r="E1133" i="13"/>
  <c r="E1134" i="13"/>
  <c r="E1135" i="13"/>
  <c r="E1136" i="13"/>
  <c r="E1137" i="13"/>
  <c r="E1138" i="13"/>
  <c r="E1139" i="13"/>
  <c r="E1140" i="13"/>
  <c r="E1141" i="13"/>
  <c r="E1142" i="13"/>
  <c r="E1143" i="13"/>
  <c r="E1144" i="13"/>
  <c r="E1145" i="13"/>
  <c r="E1146" i="13"/>
  <c r="E1147" i="13"/>
  <c r="E1148" i="13"/>
  <c r="E1149" i="13"/>
  <c r="E1150" i="13"/>
  <c r="E1151" i="13"/>
  <c r="E1152" i="13"/>
  <c r="E1153" i="13"/>
  <c r="E1154" i="13"/>
  <c r="E1155" i="13"/>
  <c r="E1156" i="13"/>
  <c r="E1157" i="13"/>
  <c r="E1158" i="13"/>
  <c r="E1159" i="13"/>
  <c r="E1160" i="13"/>
  <c r="E1161" i="13"/>
  <c r="E1162" i="13"/>
  <c r="E1163" i="13"/>
  <c r="E1164" i="13"/>
  <c r="E1165" i="13"/>
  <c r="E1166" i="13"/>
  <c r="E1167" i="13"/>
  <c r="E1168" i="13"/>
  <c r="E1169" i="13"/>
  <c r="E1170" i="13"/>
  <c r="E1171" i="13"/>
  <c r="E1172" i="13"/>
  <c r="E1173" i="13"/>
  <c r="E1174" i="13"/>
  <c r="E1175" i="13"/>
  <c r="E1176" i="13"/>
  <c r="E1177" i="13"/>
  <c r="E1178" i="13"/>
  <c r="E1179" i="13"/>
  <c r="E1180" i="13"/>
  <c r="E1181" i="13"/>
  <c r="E1182" i="13"/>
  <c r="E1183" i="13"/>
  <c r="E1184" i="13"/>
  <c r="E1185" i="13"/>
  <c r="E1186" i="13"/>
  <c r="E1187" i="13"/>
  <c r="E1188" i="13"/>
  <c r="E1189" i="13"/>
  <c r="E1190" i="13"/>
  <c r="E1191" i="13"/>
  <c r="E1192" i="13"/>
  <c r="E1193" i="13"/>
  <c r="E1194" i="13"/>
  <c r="E1195" i="13"/>
  <c r="E1196" i="13"/>
  <c r="E1197" i="13"/>
  <c r="E1198" i="13"/>
  <c r="E1199" i="13"/>
  <c r="E1200" i="13"/>
  <c r="E1201" i="13"/>
  <c r="E1202" i="13"/>
  <c r="E1203" i="13"/>
  <c r="E1204" i="13"/>
  <c r="E1205" i="13"/>
  <c r="E1206" i="13"/>
  <c r="E1207" i="13"/>
  <c r="E1208" i="13"/>
  <c r="E1209" i="13"/>
  <c r="E1210" i="13"/>
  <c r="E1211" i="13"/>
  <c r="E1212" i="13"/>
  <c r="E1213" i="13"/>
  <c r="E1214" i="13"/>
  <c r="E1215" i="13"/>
  <c r="E1216" i="13"/>
  <c r="E1217" i="13"/>
  <c r="E1218" i="13"/>
  <c r="E1219" i="13"/>
  <c r="E1220" i="13"/>
  <c r="E1221" i="13"/>
  <c r="E1222" i="13"/>
  <c r="E1223" i="13"/>
  <c r="E1224" i="13"/>
  <c r="E1225" i="13"/>
  <c r="E1226" i="13"/>
  <c r="E1227" i="13"/>
  <c r="E1228" i="13"/>
  <c r="E1229" i="13"/>
  <c r="E1230" i="13"/>
  <c r="E1231" i="13"/>
  <c r="E1232" i="13"/>
  <c r="E1233" i="13"/>
  <c r="E1234" i="13"/>
  <c r="E1235" i="13"/>
  <c r="E1236" i="13"/>
  <c r="E1237" i="13"/>
  <c r="E1238" i="13"/>
  <c r="E1239" i="13"/>
  <c r="E1240" i="13"/>
  <c r="E1241" i="13"/>
  <c r="E1242" i="13"/>
  <c r="E1243" i="13"/>
  <c r="E1244" i="13"/>
  <c r="E1245" i="13"/>
  <c r="E1246" i="13"/>
  <c r="E1247" i="13"/>
  <c r="E1248" i="13"/>
  <c r="E1249" i="13"/>
  <c r="E1250" i="13"/>
  <c r="E1251" i="13"/>
  <c r="E1252" i="13"/>
  <c r="E1253" i="13"/>
  <c r="E1254" i="13"/>
  <c r="E1255" i="13"/>
  <c r="E1256" i="13"/>
  <c r="E1257" i="13"/>
  <c r="E1258" i="13"/>
  <c r="E1259" i="13"/>
  <c r="E1260" i="13"/>
  <c r="E1261" i="13"/>
  <c r="E1262" i="13"/>
  <c r="E1263" i="13"/>
  <c r="E1264" i="13"/>
  <c r="E1265" i="13"/>
  <c r="E1266" i="13"/>
  <c r="E1267" i="13"/>
  <c r="E1268" i="13"/>
  <c r="E1269" i="13"/>
  <c r="E1270" i="13"/>
  <c r="E1271" i="13"/>
  <c r="E1272" i="13"/>
  <c r="E1273" i="13"/>
  <c r="E1274" i="13"/>
  <c r="E1275" i="13"/>
  <c r="E1276" i="13"/>
  <c r="E1277" i="13"/>
  <c r="E1278" i="13"/>
  <c r="E1279" i="13"/>
  <c r="E1280" i="13"/>
  <c r="E1281" i="13"/>
  <c r="E1282" i="13"/>
  <c r="E1283" i="13"/>
  <c r="E1284" i="13"/>
  <c r="E1285" i="13"/>
  <c r="E1286" i="13"/>
  <c r="E1287" i="13"/>
  <c r="E1288" i="13"/>
  <c r="E1289" i="13"/>
  <c r="E1290" i="13"/>
  <c r="E1291" i="13"/>
  <c r="E1292" i="13"/>
  <c r="E1293" i="13"/>
  <c r="E1294" i="13"/>
  <c r="E1295" i="13"/>
  <c r="E1296" i="13"/>
  <c r="E1297" i="13"/>
  <c r="E1298" i="13"/>
  <c r="E1299" i="13"/>
  <c r="E1300" i="13"/>
  <c r="E1301" i="13"/>
  <c r="E1302" i="13"/>
  <c r="E1303" i="13"/>
  <c r="E1304" i="13"/>
  <c r="E1305" i="13"/>
  <c r="E1306" i="13"/>
  <c r="E1307" i="13"/>
  <c r="E1308" i="13"/>
  <c r="E1309" i="13"/>
  <c r="E1310" i="13"/>
  <c r="E1311" i="13"/>
  <c r="E1312" i="13"/>
  <c r="E1313" i="13"/>
  <c r="E1314" i="13"/>
  <c r="E1315" i="13"/>
  <c r="E1316" i="13"/>
  <c r="E1317" i="13"/>
  <c r="E1318" i="13"/>
  <c r="E1319" i="13"/>
  <c r="E1320" i="13"/>
  <c r="E1321" i="13"/>
  <c r="E1322" i="13"/>
  <c r="E1323" i="13"/>
  <c r="E1324" i="13"/>
  <c r="E1325" i="13"/>
  <c r="E1326" i="13"/>
  <c r="E1327" i="13"/>
  <c r="E1328" i="13"/>
  <c r="E1329" i="13"/>
  <c r="E1330" i="13"/>
  <c r="E1331" i="13"/>
  <c r="E1332" i="13"/>
  <c r="E1333" i="13"/>
  <c r="E1334" i="13"/>
  <c r="E1335" i="13"/>
  <c r="E1336" i="13"/>
  <c r="E1337" i="13"/>
  <c r="E1338" i="13"/>
  <c r="E1339" i="13"/>
  <c r="E1340" i="13"/>
  <c r="E1341" i="13"/>
  <c r="E1342" i="13"/>
  <c r="E1343" i="13"/>
  <c r="E1344" i="13"/>
  <c r="E1345" i="13"/>
  <c r="E1346" i="13"/>
  <c r="E1347" i="13"/>
  <c r="E1348" i="13"/>
  <c r="E1349" i="13"/>
  <c r="E1350" i="13"/>
  <c r="E1351" i="13"/>
  <c r="E1352" i="13"/>
  <c r="E1353" i="13"/>
  <c r="E1354" i="13"/>
  <c r="E1355" i="13"/>
  <c r="E1356" i="13"/>
  <c r="E1357" i="13"/>
  <c r="E1358" i="13"/>
  <c r="E1359" i="13"/>
  <c r="E1360" i="13"/>
  <c r="E1361" i="13"/>
  <c r="E1362" i="13"/>
  <c r="E1363" i="13"/>
  <c r="E1364" i="13"/>
  <c r="E1365" i="13"/>
  <c r="E1366" i="13"/>
  <c r="E1367" i="13"/>
  <c r="E1368" i="13"/>
  <c r="E1369" i="13"/>
  <c r="E1370" i="13"/>
  <c r="E1371" i="13"/>
  <c r="E1372" i="13"/>
  <c r="E1373" i="13"/>
  <c r="E1374" i="13"/>
  <c r="E1375" i="13"/>
  <c r="E1376" i="13"/>
  <c r="E1377" i="13"/>
  <c r="E1378" i="13"/>
  <c r="E1379" i="13"/>
  <c r="E1380" i="13"/>
  <c r="E1381" i="13"/>
  <c r="E1382" i="13"/>
  <c r="E1383" i="13"/>
  <c r="E1384" i="13"/>
  <c r="E1385" i="13"/>
  <c r="E1386" i="13"/>
  <c r="E1387" i="13"/>
  <c r="E1388" i="13"/>
  <c r="E1389" i="13"/>
  <c r="E1390" i="13"/>
  <c r="E1391" i="13"/>
  <c r="E1392" i="13"/>
  <c r="E1393" i="13"/>
  <c r="E1394" i="13"/>
  <c r="E1395" i="13"/>
  <c r="E1396" i="13"/>
  <c r="E1397" i="13"/>
  <c r="E1398" i="13"/>
  <c r="E1399" i="13"/>
  <c r="E1400" i="13"/>
  <c r="E1401" i="13"/>
  <c r="E1402" i="13"/>
  <c r="E1403" i="13"/>
  <c r="E1404" i="13"/>
  <c r="E1405" i="13"/>
  <c r="E1406" i="13"/>
  <c r="E1407" i="13"/>
  <c r="E1408" i="13"/>
  <c r="E1409" i="13"/>
  <c r="E1410" i="13"/>
  <c r="E1411" i="13"/>
  <c r="E1412" i="13"/>
  <c r="E1413" i="13"/>
  <c r="E1414" i="13"/>
  <c r="E1415" i="13"/>
  <c r="E1416" i="13"/>
  <c r="E1417" i="13"/>
  <c r="E1418" i="13"/>
  <c r="E1419" i="13"/>
  <c r="E1420" i="13"/>
  <c r="E1421" i="13"/>
  <c r="E1422" i="13"/>
  <c r="E1423" i="13"/>
  <c r="E1424" i="13"/>
  <c r="E1425" i="13"/>
  <c r="E1426" i="13"/>
  <c r="E1427" i="13"/>
  <c r="E1428" i="13"/>
  <c r="E1429" i="13"/>
  <c r="E1430" i="13"/>
  <c r="E1431" i="13"/>
  <c r="E1432" i="13"/>
  <c r="E1433" i="13"/>
  <c r="E1434" i="13"/>
  <c r="E1435" i="13"/>
  <c r="E1436" i="13"/>
  <c r="E1437" i="13"/>
  <c r="E1438" i="13"/>
  <c r="E1439" i="13"/>
  <c r="E1440" i="13"/>
  <c r="E1441" i="13"/>
  <c r="E1442" i="13"/>
  <c r="E1443" i="13"/>
  <c r="E1444" i="13"/>
  <c r="E1445" i="13"/>
  <c r="E1446" i="13"/>
  <c r="E1447" i="13"/>
  <c r="E1448" i="13"/>
  <c r="E1449" i="13"/>
  <c r="E1450" i="13"/>
  <c r="E1451" i="13"/>
  <c r="E1452" i="13"/>
  <c r="E1453" i="13"/>
  <c r="E1454" i="13"/>
  <c r="E1455" i="13"/>
  <c r="E1456" i="13"/>
  <c r="E1457" i="13"/>
  <c r="E1458" i="13"/>
  <c r="E1459" i="13"/>
  <c r="E1460" i="13"/>
  <c r="E1461" i="13"/>
  <c r="E1462" i="13"/>
  <c r="E1463" i="13"/>
  <c r="E1464" i="13"/>
  <c r="E1465" i="13"/>
  <c r="E1466" i="13"/>
  <c r="E1467" i="13"/>
  <c r="E1468" i="13"/>
  <c r="E1469" i="13"/>
  <c r="E1470" i="13"/>
  <c r="E1471" i="13"/>
  <c r="E1472" i="13"/>
  <c r="E1473" i="13"/>
  <c r="E1474" i="13"/>
  <c r="E1475" i="13"/>
  <c r="E1476" i="13"/>
  <c r="E1477" i="13"/>
  <c r="E1478" i="13"/>
  <c r="E1479" i="13"/>
  <c r="E1480" i="13"/>
  <c r="E1481" i="13"/>
  <c r="E1482" i="13"/>
  <c r="E1483" i="13"/>
  <c r="E1484" i="13"/>
  <c r="E1485" i="13"/>
  <c r="E1486" i="13"/>
  <c r="E1487" i="13"/>
  <c r="E1488" i="13"/>
  <c r="E1489" i="13"/>
  <c r="E1490" i="13"/>
  <c r="E1491" i="13"/>
  <c r="E1492" i="13"/>
  <c r="E1493" i="13"/>
  <c r="E1494" i="13"/>
  <c r="E1495" i="13"/>
  <c r="E1496" i="13"/>
  <c r="E1497" i="13"/>
  <c r="E1498" i="13"/>
  <c r="E1499" i="13"/>
  <c r="E1500" i="13"/>
  <c r="E1501" i="13"/>
  <c r="E1502" i="13"/>
  <c r="E1503" i="13"/>
  <c r="E1504" i="13"/>
  <c r="E1505" i="13"/>
  <c r="E1506" i="13"/>
  <c r="E1507" i="13"/>
  <c r="E1508" i="13"/>
  <c r="E1509" i="13"/>
  <c r="E1510" i="13"/>
  <c r="E1511" i="13"/>
  <c r="E1512" i="13"/>
  <c r="E1513" i="13"/>
  <c r="E1514" i="13"/>
  <c r="E1515" i="13"/>
  <c r="E1516" i="13"/>
  <c r="E1517" i="13"/>
  <c r="E1518" i="13"/>
  <c r="E1519" i="13"/>
  <c r="E1520" i="13"/>
  <c r="E1521" i="13"/>
  <c r="E1522" i="13"/>
  <c r="E1523" i="13"/>
  <c r="E1524" i="13"/>
  <c r="E1525" i="13"/>
  <c r="E1526" i="13"/>
  <c r="E1527" i="13"/>
  <c r="E1528" i="13"/>
  <c r="E1529" i="13"/>
  <c r="E1530" i="13"/>
  <c r="E1531" i="13"/>
  <c r="E1532" i="13"/>
  <c r="E1533" i="13"/>
  <c r="E1534" i="13"/>
  <c r="E1535" i="13"/>
  <c r="E1536" i="13"/>
  <c r="E1537" i="13"/>
  <c r="E1538" i="13"/>
  <c r="E1539" i="13"/>
  <c r="E1540" i="13"/>
  <c r="E1541" i="13"/>
  <c r="E1542" i="13"/>
  <c r="E1543" i="13"/>
  <c r="E1544" i="13"/>
  <c r="E1545" i="13"/>
  <c r="E1546" i="13"/>
  <c r="E1547" i="13"/>
  <c r="E1548" i="13"/>
  <c r="E1549" i="13"/>
  <c r="E1550" i="13"/>
  <c r="E1551" i="13"/>
  <c r="E1552" i="13"/>
  <c r="E1553" i="13"/>
  <c r="E1554" i="13"/>
  <c r="E1555" i="13"/>
  <c r="E1556" i="13"/>
  <c r="E1557" i="13"/>
  <c r="E1558" i="13"/>
  <c r="E1559" i="13"/>
  <c r="E1560" i="13"/>
  <c r="E1561" i="13"/>
  <c r="E1562" i="13"/>
  <c r="E1563" i="13"/>
  <c r="E1564" i="13"/>
  <c r="E1565" i="13"/>
  <c r="E1566" i="13"/>
  <c r="E1567" i="13"/>
  <c r="E1568" i="13"/>
  <c r="E1569" i="13"/>
  <c r="E1570" i="13"/>
  <c r="E1571" i="13"/>
  <c r="E1572" i="13"/>
  <c r="E1573" i="13"/>
  <c r="E1574" i="13"/>
  <c r="E1575" i="13"/>
  <c r="E1576" i="13"/>
  <c r="E1577" i="13"/>
  <c r="E1578" i="13"/>
  <c r="E1579" i="13"/>
  <c r="E1580" i="13"/>
  <c r="E1581" i="13"/>
  <c r="E1582" i="13"/>
  <c r="E1583" i="13"/>
  <c r="E1584" i="13"/>
  <c r="E1585" i="13"/>
  <c r="E1586" i="13"/>
  <c r="E1587" i="13"/>
  <c r="E1588" i="13"/>
  <c r="E1589" i="13"/>
  <c r="E1590" i="13"/>
  <c r="E1591" i="13"/>
  <c r="E1592" i="13"/>
  <c r="E1593" i="13"/>
  <c r="E1594" i="13"/>
  <c r="E1595" i="13"/>
  <c r="E1596" i="13"/>
  <c r="E1597" i="13"/>
  <c r="E1598" i="13"/>
  <c r="E1599" i="13"/>
  <c r="E1600" i="13"/>
  <c r="E1601" i="13"/>
  <c r="E1602" i="13"/>
  <c r="E1603" i="13"/>
  <c r="E1604" i="13"/>
  <c r="E1605" i="13"/>
  <c r="E1606" i="13"/>
  <c r="E1607" i="13"/>
  <c r="E1608" i="13"/>
  <c r="E1609" i="13"/>
  <c r="E1610" i="13"/>
  <c r="E1611" i="13"/>
  <c r="E1612" i="13"/>
  <c r="E1613" i="13"/>
  <c r="E1614" i="13"/>
  <c r="E1615" i="13"/>
  <c r="E1616" i="13"/>
  <c r="E1617" i="13"/>
  <c r="E1618" i="13"/>
  <c r="E1619" i="13"/>
  <c r="E1620" i="13"/>
  <c r="E1621" i="13"/>
  <c r="E1622" i="13"/>
  <c r="E1623" i="13"/>
  <c r="E1624" i="13"/>
  <c r="E1625" i="13"/>
  <c r="E1626" i="13"/>
  <c r="E1627" i="13"/>
  <c r="E1628" i="13"/>
  <c r="E1629" i="13"/>
  <c r="E1630" i="13"/>
  <c r="E1631" i="13"/>
  <c r="E1632" i="13"/>
  <c r="E1633" i="13"/>
  <c r="E1634" i="13"/>
  <c r="E1635" i="13"/>
  <c r="E1636" i="13"/>
  <c r="E1637" i="13"/>
  <c r="E1638" i="13"/>
  <c r="E1639" i="13"/>
  <c r="E1640" i="13"/>
  <c r="E1641" i="13"/>
  <c r="E1642" i="13"/>
  <c r="E1643" i="13"/>
  <c r="E1644" i="13"/>
  <c r="E1645" i="13"/>
  <c r="E1646" i="13"/>
  <c r="E1647" i="13"/>
  <c r="E1648" i="13"/>
  <c r="E1649" i="13"/>
  <c r="E1650" i="13"/>
  <c r="E1651" i="13"/>
  <c r="E1652" i="13"/>
  <c r="E1653" i="13"/>
  <c r="E1654" i="13"/>
  <c r="E1655" i="13"/>
  <c r="E1656" i="13"/>
  <c r="E1657" i="13"/>
  <c r="E1658" i="13"/>
  <c r="E1659" i="13"/>
  <c r="E1660" i="13"/>
  <c r="E1661" i="13"/>
  <c r="E1662" i="13"/>
  <c r="E1663" i="13"/>
  <c r="E1664" i="13"/>
  <c r="E1665" i="13"/>
  <c r="E1666" i="13"/>
  <c r="E1667" i="13"/>
  <c r="E1668" i="13"/>
  <c r="E1669" i="13"/>
  <c r="E1670" i="13"/>
  <c r="E1671" i="13"/>
  <c r="E1672" i="13"/>
  <c r="E1673" i="13"/>
  <c r="E1674" i="13"/>
  <c r="E1675" i="13"/>
  <c r="E1676" i="13"/>
  <c r="E1677" i="13"/>
  <c r="E1678" i="13"/>
  <c r="E1679" i="13"/>
  <c r="E1680" i="13"/>
  <c r="E1681" i="13"/>
  <c r="E1682" i="13"/>
  <c r="E1683" i="13"/>
  <c r="E1684" i="13"/>
  <c r="E1685" i="13"/>
  <c r="E1686" i="13"/>
  <c r="E1687" i="13"/>
  <c r="E1688" i="13"/>
  <c r="E1689" i="13"/>
  <c r="E1690" i="13"/>
  <c r="E1691" i="13"/>
  <c r="E1692" i="13"/>
  <c r="E1693" i="13"/>
  <c r="E1694" i="13"/>
  <c r="E1695" i="13"/>
  <c r="E1696" i="13"/>
  <c r="E1697" i="13"/>
  <c r="E1698" i="13"/>
  <c r="E1699" i="13"/>
  <c r="E1700" i="13"/>
  <c r="E1701" i="13"/>
  <c r="E1702" i="13"/>
  <c r="E1703" i="13"/>
  <c r="E1704" i="13"/>
  <c r="E1705" i="13"/>
  <c r="E1706" i="13"/>
  <c r="E1707" i="13"/>
  <c r="E1708" i="13"/>
  <c r="E1709" i="13"/>
  <c r="E1710" i="13"/>
  <c r="E1711" i="13"/>
  <c r="E1712" i="13"/>
  <c r="E1713" i="13"/>
  <c r="E1714" i="13"/>
  <c r="E1715" i="13"/>
  <c r="E1716" i="13"/>
  <c r="E1717" i="13"/>
  <c r="E1718" i="13"/>
  <c r="E1719" i="13"/>
  <c r="E1720" i="13"/>
  <c r="E1721" i="13"/>
  <c r="E1722" i="13"/>
  <c r="E1723" i="13"/>
  <c r="E1724" i="13"/>
  <c r="E1725" i="13"/>
  <c r="E1726" i="13"/>
  <c r="E1727" i="13"/>
  <c r="E1728" i="13"/>
  <c r="E1729" i="13"/>
  <c r="E1730" i="13"/>
  <c r="E1731" i="13"/>
  <c r="E1732" i="13"/>
  <c r="E1733" i="13"/>
  <c r="E1734" i="13"/>
  <c r="E1735" i="13"/>
  <c r="E1736" i="13"/>
  <c r="E1737" i="13"/>
  <c r="E1738" i="13"/>
  <c r="E1739" i="13"/>
  <c r="E1740" i="13"/>
  <c r="E1741" i="13"/>
  <c r="E1742" i="13"/>
  <c r="E1743" i="13"/>
  <c r="E1744" i="13"/>
  <c r="E1745" i="13"/>
  <c r="E1746" i="13"/>
  <c r="E1747" i="13"/>
  <c r="E1748" i="13"/>
  <c r="E1749" i="13"/>
  <c r="E1750" i="13"/>
  <c r="E1751" i="13"/>
  <c r="E1752" i="13"/>
  <c r="E1753" i="13"/>
  <c r="E1754" i="13"/>
  <c r="E1755" i="13"/>
  <c r="E1756" i="13"/>
  <c r="E1757" i="13"/>
  <c r="E1758" i="13"/>
  <c r="E1759" i="13"/>
  <c r="E1760" i="13"/>
  <c r="E1761" i="13"/>
  <c r="E1762" i="13"/>
  <c r="E1763" i="13"/>
  <c r="E1764" i="13"/>
  <c r="E1765" i="13"/>
  <c r="E1766" i="13"/>
  <c r="E1767" i="13"/>
  <c r="E1768" i="13"/>
  <c r="E1769" i="13"/>
  <c r="E1770" i="13"/>
  <c r="E1771" i="13"/>
  <c r="E1772" i="13"/>
  <c r="E1773" i="13"/>
  <c r="E1774" i="13"/>
  <c r="E1775" i="13"/>
  <c r="E1776" i="13"/>
  <c r="E1777" i="13"/>
  <c r="E1778" i="13"/>
  <c r="E1779" i="13"/>
  <c r="E1780" i="13"/>
  <c r="E1781" i="13"/>
  <c r="E1782" i="13"/>
  <c r="E1783" i="13"/>
  <c r="E1784" i="13"/>
  <c r="E1785" i="13"/>
  <c r="E1786" i="13"/>
  <c r="E1787" i="13"/>
  <c r="E1788" i="13"/>
  <c r="E1789" i="13"/>
  <c r="E1790" i="13"/>
  <c r="E1791" i="13"/>
  <c r="E1792" i="13"/>
  <c r="E1793" i="13"/>
  <c r="E1794" i="13"/>
  <c r="E1795" i="13"/>
  <c r="E1796" i="13"/>
  <c r="E1797" i="13"/>
  <c r="E1798" i="13"/>
  <c r="E1799" i="13"/>
  <c r="E1800" i="13"/>
  <c r="E1801" i="13"/>
  <c r="E1802" i="13"/>
  <c r="E1803" i="13"/>
  <c r="E1804" i="13"/>
  <c r="E1805" i="13"/>
  <c r="E1806" i="13"/>
  <c r="E1807" i="13"/>
  <c r="E1808" i="13"/>
  <c r="E1809" i="13"/>
  <c r="E1810" i="13"/>
  <c r="E1811" i="13"/>
  <c r="E1812" i="13"/>
  <c r="E1813" i="13"/>
  <c r="E1814" i="13"/>
  <c r="E1815" i="13"/>
  <c r="E1816" i="13"/>
  <c r="E1817" i="13"/>
  <c r="E1818" i="13"/>
  <c r="E1819" i="13"/>
  <c r="E1820" i="13"/>
  <c r="E1821" i="13"/>
  <c r="E1822" i="13"/>
  <c r="E1823" i="13"/>
  <c r="E1824" i="13"/>
  <c r="E1825" i="13"/>
  <c r="E1826" i="13"/>
  <c r="E1827" i="13"/>
  <c r="E1828" i="13"/>
  <c r="E1829" i="13"/>
  <c r="E1830" i="13"/>
  <c r="E1831" i="13"/>
  <c r="E1832" i="13"/>
  <c r="E1833" i="13"/>
  <c r="E1834" i="13"/>
  <c r="E1835" i="13"/>
  <c r="E1836" i="13"/>
  <c r="E1837" i="13"/>
  <c r="E1838" i="13"/>
  <c r="E1839" i="13"/>
  <c r="E1840" i="13"/>
  <c r="E1841" i="13"/>
  <c r="E1842" i="13"/>
  <c r="E1843" i="13"/>
  <c r="E1844" i="13"/>
  <c r="E1845" i="13"/>
  <c r="E1846" i="13"/>
  <c r="E1847" i="13"/>
  <c r="E1848" i="13"/>
  <c r="E1849" i="13"/>
  <c r="E1850" i="13"/>
  <c r="E1851" i="13"/>
  <c r="E1852" i="13"/>
  <c r="E1853" i="13"/>
  <c r="E1854" i="13"/>
  <c r="E1855" i="13"/>
  <c r="E1856" i="13"/>
  <c r="E1857" i="13"/>
  <c r="E1858" i="13"/>
  <c r="E1859" i="13"/>
  <c r="E1860" i="13"/>
  <c r="E1861" i="13"/>
  <c r="E1862" i="13"/>
  <c r="E1863" i="13"/>
  <c r="E1864" i="13"/>
  <c r="E1865" i="13"/>
  <c r="E1866" i="13"/>
  <c r="E1867" i="13"/>
  <c r="E1868" i="13"/>
  <c r="E1869" i="13"/>
  <c r="E1870" i="13"/>
  <c r="E1871" i="13"/>
  <c r="E1872" i="13"/>
  <c r="E1873" i="13"/>
  <c r="E1874" i="13"/>
  <c r="E1875" i="13"/>
  <c r="E1876" i="13"/>
  <c r="E1877" i="13"/>
  <c r="E1878" i="13"/>
  <c r="E1879" i="13"/>
  <c r="E1880" i="13"/>
  <c r="E1881" i="13"/>
  <c r="E1882" i="13"/>
  <c r="E1883" i="13"/>
  <c r="E1884" i="13"/>
  <c r="E1885" i="13"/>
  <c r="E1886" i="13"/>
  <c r="E1887" i="13"/>
  <c r="E1888" i="13"/>
  <c r="E1889" i="13"/>
  <c r="E1890" i="13"/>
  <c r="E1891" i="13"/>
  <c r="E1892" i="13"/>
  <c r="E1893" i="13"/>
  <c r="E1894" i="13"/>
  <c r="E1895" i="13"/>
  <c r="E1896" i="13"/>
  <c r="E1897" i="13"/>
  <c r="E1898" i="13"/>
  <c r="E1899" i="13"/>
  <c r="E1900" i="13"/>
  <c r="E1901" i="13"/>
  <c r="E1902" i="13"/>
  <c r="E1903" i="13"/>
  <c r="E1904" i="13"/>
  <c r="E1905" i="13"/>
  <c r="E1906" i="13"/>
  <c r="E1907" i="13"/>
  <c r="E1908" i="13"/>
  <c r="E1909" i="13"/>
  <c r="E1910" i="13"/>
  <c r="E1911" i="13"/>
  <c r="E1912" i="13"/>
  <c r="E1913" i="13"/>
  <c r="E1914" i="13"/>
  <c r="E1915" i="13"/>
  <c r="E1916" i="13"/>
  <c r="E1917" i="13"/>
  <c r="E1918" i="13"/>
  <c r="E1919" i="13"/>
  <c r="E1920" i="13"/>
  <c r="E1921" i="13"/>
  <c r="E1922" i="13"/>
  <c r="E1923" i="13"/>
  <c r="E1924" i="13"/>
  <c r="E1925" i="13"/>
  <c r="E1926" i="13"/>
  <c r="E1927" i="13"/>
  <c r="E1928" i="13"/>
  <c r="E1929" i="13"/>
  <c r="E1930" i="13"/>
  <c r="E1931" i="13"/>
  <c r="E1932" i="13"/>
  <c r="E1933" i="13"/>
  <c r="E1934" i="13"/>
  <c r="E1935" i="13"/>
  <c r="E1936" i="13"/>
  <c r="E1937" i="13"/>
  <c r="E1938" i="13"/>
  <c r="E1939" i="13"/>
  <c r="E1940" i="13"/>
  <c r="E1941" i="13"/>
  <c r="E1942" i="13"/>
  <c r="E1943" i="13"/>
  <c r="E1944" i="13"/>
  <c r="E1945" i="13"/>
  <c r="E1946" i="13"/>
  <c r="E1947" i="13"/>
  <c r="E1948" i="13"/>
  <c r="E1949" i="13"/>
  <c r="E1950" i="13"/>
  <c r="E1951" i="13"/>
  <c r="E1952" i="13"/>
  <c r="E1953" i="13"/>
  <c r="E1954" i="13"/>
  <c r="E1955" i="13"/>
  <c r="E1956" i="13"/>
  <c r="E1957" i="13"/>
  <c r="E1958" i="13"/>
  <c r="E1959" i="13"/>
  <c r="E1960" i="13"/>
  <c r="E1961" i="13"/>
  <c r="E1962" i="13"/>
  <c r="E1963" i="13"/>
  <c r="E1964" i="13"/>
  <c r="E1965" i="13"/>
  <c r="E1966" i="13"/>
  <c r="E1967" i="13"/>
  <c r="E1968" i="13"/>
  <c r="E1969" i="13"/>
  <c r="E1970" i="13"/>
  <c r="E1971" i="13"/>
  <c r="E1972" i="13"/>
  <c r="E1973" i="13"/>
  <c r="E1974" i="13"/>
  <c r="E1975" i="13"/>
  <c r="E1976" i="13"/>
  <c r="E1977" i="13"/>
  <c r="E1978" i="13"/>
  <c r="E1979" i="13"/>
  <c r="E1980" i="13"/>
  <c r="E1981" i="13"/>
  <c r="E1982" i="13"/>
  <c r="E1983" i="13"/>
  <c r="E1984" i="13"/>
  <c r="E1985" i="13"/>
  <c r="E1986" i="13"/>
  <c r="E1987" i="13"/>
  <c r="E1988" i="13"/>
  <c r="E1989" i="13"/>
  <c r="E1990" i="13"/>
  <c r="E1991" i="13"/>
  <c r="E1992" i="13"/>
  <c r="E1993" i="13"/>
  <c r="E1994" i="13"/>
  <c r="E1995" i="13"/>
  <c r="E1996" i="13"/>
  <c r="E1997" i="13"/>
  <c r="E1998" i="13"/>
  <c r="E1999" i="13"/>
  <c r="E2000" i="13"/>
  <c r="E2001" i="13"/>
  <c r="E2002" i="13"/>
  <c r="E2003" i="13"/>
  <c r="E2004" i="13"/>
  <c r="E2005" i="13"/>
  <c r="E2006" i="13"/>
  <c r="E2007" i="13"/>
  <c r="E17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18" i="13"/>
  <c r="I19" i="13"/>
  <c r="I20" i="13"/>
  <c r="I21" i="13"/>
  <c r="J21" i="13"/>
  <c r="I17" i="13"/>
  <c r="A43" i="16"/>
  <c r="A44" i="16"/>
  <c r="A6" i="16"/>
  <c r="A7" i="16"/>
  <c r="DR170" i="14"/>
  <c r="DR171" i="14"/>
  <c r="DR172" i="14"/>
  <c r="DR173" i="14"/>
  <c r="DR174" i="14"/>
  <c r="DR175" i="14"/>
  <c r="DR176" i="14"/>
  <c r="DR177" i="14"/>
  <c r="DR178" i="14"/>
  <c r="DR179" i="14"/>
  <c r="DR180" i="14"/>
  <c r="DR181" i="14"/>
  <c r="DR182" i="14"/>
  <c r="DR183" i="14"/>
  <c r="DR184" i="14"/>
  <c r="DR185" i="14"/>
  <c r="DR186" i="14"/>
  <c r="DR187" i="14"/>
  <c r="DR188" i="14"/>
  <c r="DR189" i="14"/>
  <c r="DR149" i="14"/>
  <c r="DR150" i="14"/>
  <c r="DR151" i="14"/>
  <c r="DR152" i="14"/>
  <c r="DR153" i="14"/>
  <c r="DR154" i="14"/>
  <c r="DR155" i="14"/>
  <c r="DR156" i="14"/>
  <c r="DR157" i="14"/>
  <c r="DR158" i="14"/>
  <c r="DR159" i="14"/>
  <c r="DR160" i="14"/>
  <c r="DR161" i="14"/>
  <c r="DR162" i="14"/>
  <c r="DR163" i="14"/>
  <c r="DR164" i="14"/>
  <c r="DR165" i="14"/>
  <c r="DR166" i="14"/>
  <c r="DR167" i="14"/>
  <c r="DR168" i="14"/>
  <c r="DR124" i="14"/>
  <c r="DR125" i="14"/>
  <c r="DR126" i="14"/>
  <c r="DR127" i="14"/>
  <c r="DR128" i="14"/>
  <c r="DR129" i="14"/>
  <c r="DR130" i="14"/>
  <c r="DR131" i="14"/>
  <c r="DR132" i="14"/>
  <c r="DR133" i="14"/>
  <c r="DR134" i="14"/>
  <c r="DR135" i="14"/>
  <c r="DR136" i="14"/>
  <c r="DR137" i="14"/>
  <c r="DR138" i="14"/>
  <c r="DR139" i="14"/>
  <c r="DR140" i="14"/>
  <c r="DR141" i="14"/>
  <c r="DR142" i="14"/>
  <c r="DR143" i="14"/>
  <c r="DR103" i="14"/>
  <c r="DR104" i="14"/>
  <c r="DR105" i="14"/>
  <c r="DR106" i="14"/>
  <c r="DR107" i="14"/>
  <c r="DR108" i="14"/>
  <c r="DR109" i="14"/>
  <c r="DR110" i="14"/>
  <c r="DR111" i="14"/>
  <c r="DR112" i="14"/>
  <c r="DR113" i="14"/>
  <c r="DR114" i="14"/>
  <c r="DR115" i="14"/>
  <c r="DR116" i="14"/>
  <c r="DR117" i="14"/>
  <c r="DR118" i="14"/>
  <c r="DR119" i="14"/>
  <c r="DR120" i="14"/>
  <c r="DR121" i="14"/>
  <c r="DR122" i="14"/>
  <c r="DR78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4" i="14"/>
  <c r="DR95" i="14"/>
  <c r="DR96" i="14"/>
  <c r="DR97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32" i="14"/>
  <c r="DR33" i="14"/>
  <c r="DR34" i="14"/>
  <c r="DR35" i="14"/>
  <c r="DR36" i="14"/>
  <c r="DR37" i="14"/>
  <c r="DR38" i="14"/>
  <c r="DR39" i="14"/>
  <c r="DR40" i="14"/>
  <c r="DR41" i="14"/>
  <c r="DR42" i="14"/>
  <c r="DR43" i="14"/>
  <c r="DR44" i="14"/>
  <c r="DR45" i="14"/>
  <c r="DR46" i="14"/>
  <c r="DR47" i="14"/>
  <c r="DR48" i="14"/>
  <c r="DR49" i="14"/>
  <c r="DR50" i="14"/>
  <c r="DR51" i="14"/>
  <c r="DR12" i="14"/>
  <c r="DR13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29" i="14"/>
  <c r="DR30" i="14"/>
  <c r="DR11" i="14"/>
  <c r="O4" i="13"/>
  <c r="C3" i="13"/>
  <c r="A5" i="14"/>
  <c r="C7" i="13"/>
  <c r="C8" i="13"/>
  <c r="C9" i="13"/>
  <c r="C6" i="13"/>
  <c r="AJ176" i="14"/>
  <c r="AK176" i="14" s="1"/>
  <c r="AJ177" i="14"/>
  <c r="AK177" i="14" s="1"/>
  <c r="AJ178" i="14"/>
  <c r="AK178" i="14" s="1"/>
  <c r="AJ179" i="14"/>
  <c r="AK179" i="14" s="1"/>
  <c r="AJ180" i="14"/>
  <c r="AK180" i="14" s="1"/>
  <c r="AJ181" i="14"/>
  <c r="AK181" i="14" s="1"/>
  <c r="AJ182" i="14"/>
  <c r="AK182" i="14" s="1"/>
  <c r="AJ183" i="14"/>
  <c r="AK183" i="14" s="1"/>
  <c r="AJ184" i="14"/>
  <c r="AK184" i="14" s="1"/>
  <c r="AJ185" i="14"/>
  <c r="AK185" i="14" s="1"/>
  <c r="AJ186" i="14"/>
  <c r="AK186" i="14" s="1"/>
  <c r="AJ187" i="14"/>
  <c r="AK187" i="14" s="1"/>
  <c r="AJ188" i="14"/>
  <c r="AK188" i="14" s="1"/>
  <c r="AJ189" i="14"/>
  <c r="AK189" i="14" s="1"/>
  <c r="AJ151" i="14"/>
  <c r="AK151" i="14" s="1"/>
  <c r="AJ152" i="14"/>
  <c r="AK152" i="14" s="1"/>
  <c r="AJ153" i="14"/>
  <c r="AK153" i="14" s="1"/>
  <c r="AJ154" i="14"/>
  <c r="AK154" i="14" s="1"/>
  <c r="AJ155" i="14"/>
  <c r="AK155" i="14" s="1"/>
  <c r="AJ156" i="14"/>
  <c r="AK156" i="14" s="1"/>
  <c r="AJ157" i="14"/>
  <c r="AK157" i="14" s="1"/>
  <c r="AJ158" i="14"/>
  <c r="AK158" i="14" s="1"/>
  <c r="AJ159" i="14"/>
  <c r="AK159" i="14" s="1"/>
  <c r="AJ160" i="14"/>
  <c r="AK160" i="14" s="1"/>
  <c r="AJ161" i="14"/>
  <c r="AK161" i="14" s="1"/>
  <c r="AJ162" i="14"/>
  <c r="AK162" i="14" s="1"/>
  <c r="AJ163" i="14"/>
  <c r="AK163" i="14" s="1"/>
  <c r="AJ164" i="14"/>
  <c r="AK164" i="14" s="1"/>
  <c r="AJ165" i="14"/>
  <c r="AK165" i="14" s="1"/>
  <c r="AJ166" i="14"/>
  <c r="AK166" i="14" s="1"/>
  <c r="AJ167" i="14"/>
  <c r="AK167" i="14" s="1"/>
  <c r="AJ168" i="14"/>
  <c r="AK168" i="14" s="1"/>
  <c r="G30" i="14"/>
  <c r="G29" i="14"/>
  <c r="G28" i="14"/>
  <c r="DD28" i="14" s="1"/>
  <c r="G27" i="14"/>
  <c r="CH27" i="14" s="1"/>
  <c r="G26" i="14"/>
  <c r="DE26" i="14" s="1"/>
  <c r="G25" i="14"/>
  <c r="CG25" i="14" s="1"/>
  <c r="G24" i="14"/>
  <c r="G23" i="14"/>
  <c r="G22" i="14"/>
  <c r="DB22" i="14" s="1"/>
  <c r="G21" i="14"/>
  <c r="CG21" i="14" s="1"/>
  <c r="G20" i="14"/>
  <c r="DE20" i="14" s="1"/>
  <c r="G19" i="14"/>
  <c r="CG19" i="14" s="1"/>
  <c r="G18" i="14"/>
  <c r="G17" i="14"/>
  <c r="DB17" i="14" s="1"/>
  <c r="G16" i="14"/>
  <c r="DE16" i="14" s="1"/>
  <c r="G15" i="14"/>
  <c r="CF15" i="14" s="1"/>
  <c r="G14" i="14"/>
  <c r="G51" i="14"/>
  <c r="CG51" i="14" s="1"/>
  <c r="G50" i="14"/>
  <c r="CF50" i="14" s="1"/>
  <c r="G49" i="14"/>
  <c r="DB49" i="14" s="1"/>
  <c r="G48" i="14"/>
  <c r="DD48" i="14" s="1"/>
  <c r="G47" i="14"/>
  <c r="G46" i="14"/>
  <c r="G45" i="14"/>
  <c r="DD45" i="14" s="1"/>
  <c r="G44" i="14"/>
  <c r="G43" i="14"/>
  <c r="CF43" i="14" s="1"/>
  <c r="G42" i="14"/>
  <c r="CH42" i="14" s="1"/>
  <c r="G41" i="14"/>
  <c r="DB41" i="14" s="1"/>
  <c r="G40" i="14"/>
  <c r="DC40" i="14" s="1"/>
  <c r="G39" i="14"/>
  <c r="G38" i="14"/>
  <c r="G37" i="14"/>
  <c r="G36" i="14"/>
  <c r="G35" i="14"/>
  <c r="CI35" i="14" s="1"/>
  <c r="G34" i="14"/>
  <c r="G76" i="14"/>
  <c r="CF76" i="14" s="1"/>
  <c r="G75" i="14"/>
  <c r="G74" i="14"/>
  <c r="DD74" i="14" s="1"/>
  <c r="G73" i="14"/>
  <c r="CG73" i="14" s="1"/>
  <c r="G72" i="14"/>
  <c r="CH72" i="14" s="1"/>
  <c r="G71" i="14"/>
  <c r="G70" i="14"/>
  <c r="DE70" i="14" s="1"/>
  <c r="G69" i="14"/>
  <c r="DE69" i="14" s="1"/>
  <c r="G68" i="14"/>
  <c r="CG68" i="14" s="1"/>
  <c r="G67" i="14"/>
  <c r="G66" i="14"/>
  <c r="CF66" i="14" s="1"/>
  <c r="G65" i="14"/>
  <c r="G64" i="14"/>
  <c r="DB64" i="14" s="1"/>
  <c r="G63" i="14"/>
  <c r="G62" i="14"/>
  <c r="CI62" i="14" s="1"/>
  <c r="G61" i="14"/>
  <c r="DD61" i="14" s="1"/>
  <c r="G60" i="14"/>
  <c r="DE60" i="14" s="1"/>
  <c r="G97" i="14"/>
  <c r="G96" i="14"/>
  <c r="CF96" i="14" s="1"/>
  <c r="G95" i="14"/>
  <c r="DB95" i="14" s="1"/>
  <c r="G94" i="14"/>
  <c r="CH94" i="14" s="1"/>
  <c r="G93" i="14"/>
  <c r="CF93" i="14" s="1"/>
  <c r="G92" i="14"/>
  <c r="DE92" i="14" s="1"/>
  <c r="G91" i="14"/>
  <c r="CG91" i="14" s="1"/>
  <c r="G90" i="14"/>
  <c r="CF90" i="14" s="1"/>
  <c r="G89" i="14"/>
  <c r="G88" i="14"/>
  <c r="CH88" i="14" s="1"/>
  <c r="G87" i="14"/>
  <c r="DD87" i="14" s="1"/>
  <c r="G86" i="14"/>
  <c r="DC86" i="14" s="1"/>
  <c r="G85" i="14"/>
  <c r="CF85" i="14" s="1"/>
  <c r="G84" i="14"/>
  <c r="CG84" i="14" s="1"/>
  <c r="G83" i="14"/>
  <c r="G82" i="14"/>
  <c r="DE82" i="14" s="1"/>
  <c r="G81" i="14"/>
  <c r="DB81" i="14" s="1"/>
  <c r="G80" i="14"/>
  <c r="CI80" i="14" s="1"/>
  <c r="G122" i="14"/>
  <c r="DC122" i="14" s="1"/>
  <c r="G121" i="14"/>
  <c r="CF121" i="14" s="1"/>
  <c r="G120" i="14"/>
  <c r="G119" i="14"/>
  <c r="G118" i="14"/>
  <c r="G117" i="14"/>
  <c r="DD117" i="14" s="1"/>
  <c r="G116" i="14"/>
  <c r="DD116" i="14" s="1"/>
  <c r="G115" i="14"/>
  <c r="DB115" i="14" s="1"/>
  <c r="G114" i="14"/>
  <c r="CG114" i="14" s="1"/>
  <c r="G113" i="14"/>
  <c r="G112" i="14"/>
  <c r="DD112" i="14" s="1"/>
  <c r="G111" i="14"/>
  <c r="CF111" i="14" s="1"/>
  <c r="G110" i="14"/>
  <c r="DD110" i="14" s="1"/>
  <c r="G109" i="14"/>
  <c r="G189" i="14"/>
  <c r="DD189" i="14" s="1"/>
  <c r="G188" i="14"/>
  <c r="DB188" i="14" s="1"/>
  <c r="G187" i="14"/>
  <c r="DC187" i="14" s="1"/>
  <c r="G186" i="14"/>
  <c r="G185" i="14"/>
  <c r="G184" i="14"/>
  <c r="DD184" i="14" s="1"/>
  <c r="G183" i="14"/>
  <c r="DD183" i="14" s="1"/>
  <c r="G182" i="14"/>
  <c r="CF182" i="14" s="1"/>
  <c r="G181" i="14"/>
  <c r="DC181" i="14" s="1"/>
  <c r="G180" i="14"/>
  <c r="DD180" i="14" s="1"/>
  <c r="G179" i="14"/>
  <c r="DC179" i="14" s="1"/>
  <c r="G178" i="14"/>
  <c r="CG178" i="14" s="1"/>
  <c r="G177" i="14"/>
  <c r="DB177" i="14" s="1"/>
  <c r="G176" i="14"/>
  <c r="G168" i="14"/>
  <c r="DB168" i="14" s="1"/>
  <c r="G167" i="14"/>
  <c r="G166" i="14"/>
  <c r="DB166" i="14" s="1"/>
  <c r="G165" i="14"/>
  <c r="G164" i="14"/>
  <c r="G163" i="14"/>
  <c r="DB163" i="14" s="1"/>
  <c r="G162" i="14"/>
  <c r="CH162" i="14" s="1"/>
  <c r="G161" i="14"/>
  <c r="DC161" i="14" s="1"/>
  <c r="G160" i="14"/>
  <c r="G159" i="14"/>
  <c r="CH159" i="14" s="1"/>
  <c r="G158" i="14"/>
  <c r="DC158" i="14" s="1"/>
  <c r="G157" i="14"/>
  <c r="CF157" i="14" s="1"/>
  <c r="G156" i="14"/>
  <c r="G155" i="14"/>
  <c r="DB155" i="14" s="1"/>
  <c r="G154" i="14"/>
  <c r="DD154" i="14" s="1"/>
  <c r="G153" i="14"/>
  <c r="G152" i="14"/>
  <c r="G151" i="14"/>
  <c r="DE151" i="14" s="1"/>
  <c r="G134" i="14"/>
  <c r="DB134" i="14" s="1"/>
  <c r="G135" i="14"/>
  <c r="CF135" i="14" s="1"/>
  <c r="G136" i="14"/>
  <c r="G137" i="14"/>
  <c r="CH137" i="14" s="1"/>
  <c r="G138" i="14"/>
  <c r="CF138" i="14" s="1"/>
  <c r="G139" i="14"/>
  <c r="CG139" i="14" s="1"/>
  <c r="G140" i="14"/>
  <c r="G141" i="14"/>
  <c r="DC141" i="14" s="1"/>
  <c r="G142" i="14"/>
  <c r="DC142" i="14" s="1"/>
  <c r="G143" i="14"/>
  <c r="AJ134" i="14"/>
  <c r="AK134" i="14" s="1"/>
  <c r="AJ135" i="14"/>
  <c r="AK135" i="14" s="1"/>
  <c r="AJ136" i="14"/>
  <c r="AK136" i="14" s="1"/>
  <c r="AJ137" i="14"/>
  <c r="AK137" i="14" s="1"/>
  <c r="AJ138" i="14"/>
  <c r="AK138" i="14" s="1"/>
  <c r="AJ139" i="14"/>
  <c r="AK139" i="14" s="1"/>
  <c r="AJ140" i="14"/>
  <c r="AK140" i="14" s="1"/>
  <c r="AJ141" i="14"/>
  <c r="AK141" i="14" s="1"/>
  <c r="AJ142" i="14"/>
  <c r="AK142" i="14" s="1"/>
  <c r="AJ143" i="14"/>
  <c r="AK143" i="14" s="1"/>
  <c r="AJ60" i="14"/>
  <c r="AK60" i="14" s="1"/>
  <c r="AJ61" i="14"/>
  <c r="AK61" i="14" s="1"/>
  <c r="AJ62" i="14"/>
  <c r="AK62" i="14" s="1"/>
  <c r="AJ63" i="14"/>
  <c r="AK63" i="14" s="1"/>
  <c r="AJ64" i="14"/>
  <c r="AK64" i="14" s="1"/>
  <c r="AJ65" i="14"/>
  <c r="AK65" i="14" s="1"/>
  <c r="AJ66" i="14"/>
  <c r="AK66" i="14" s="1"/>
  <c r="AJ67" i="14"/>
  <c r="AK67" i="14" s="1"/>
  <c r="AJ68" i="14"/>
  <c r="AK68" i="14" s="1"/>
  <c r="AJ69" i="14"/>
  <c r="AK69" i="14" s="1"/>
  <c r="AJ70" i="14"/>
  <c r="AK70" i="14" s="1"/>
  <c r="AJ71" i="14"/>
  <c r="AK71" i="14" s="1"/>
  <c r="AJ72" i="14"/>
  <c r="AK72" i="14" s="1"/>
  <c r="AJ73" i="14"/>
  <c r="AK73" i="14" s="1"/>
  <c r="AJ74" i="14"/>
  <c r="AK74" i="14" s="1"/>
  <c r="AJ75" i="14"/>
  <c r="AK75" i="14" s="1"/>
  <c r="AJ76" i="14"/>
  <c r="AK76" i="14" s="1"/>
  <c r="AJ80" i="14"/>
  <c r="AK80" i="14" s="1"/>
  <c r="AJ81" i="14"/>
  <c r="AK81" i="14" s="1"/>
  <c r="AJ82" i="14"/>
  <c r="AK82" i="14" s="1"/>
  <c r="AJ83" i="14"/>
  <c r="AK83" i="14" s="1"/>
  <c r="AJ84" i="14"/>
  <c r="AK84" i="14" s="1"/>
  <c r="AJ85" i="14"/>
  <c r="AK85" i="14" s="1"/>
  <c r="AJ86" i="14"/>
  <c r="AK86" i="14" s="1"/>
  <c r="AJ87" i="14"/>
  <c r="AK87" i="14" s="1"/>
  <c r="AJ88" i="14"/>
  <c r="AK88" i="14" s="1"/>
  <c r="AJ89" i="14"/>
  <c r="AK89" i="14" s="1"/>
  <c r="AJ90" i="14"/>
  <c r="AK90" i="14" s="1"/>
  <c r="AJ91" i="14"/>
  <c r="AK91" i="14" s="1"/>
  <c r="AJ92" i="14"/>
  <c r="AK92" i="14" s="1"/>
  <c r="AJ93" i="14"/>
  <c r="AK93" i="14" s="1"/>
  <c r="AJ94" i="14"/>
  <c r="AK94" i="14" s="1"/>
  <c r="AJ95" i="14"/>
  <c r="AK95" i="14" s="1"/>
  <c r="AJ96" i="14"/>
  <c r="AK96" i="14" s="1"/>
  <c r="AJ97" i="14"/>
  <c r="AK97" i="14" s="1"/>
  <c r="AJ14" i="14"/>
  <c r="AK14" i="14" s="1"/>
  <c r="AJ15" i="14"/>
  <c r="AK15" i="14" s="1"/>
  <c r="AJ16" i="14"/>
  <c r="AK16" i="14" s="1"/>
  <c r="AJ17" i="14"/>
  <c r="AK17" i="14" s="1"/>
  <c r="AJ18" i="14"/>
  <c r="AK18" i="14" s="1"/>
  <c r="AJ19" i="14"/>
  <c r="AK19" i="14" s="1"/>
  <c r="AJ20" i="14"/>
  <c r="AK20" i="14" s="1"/>
  <c r="AJ21" i="14"/>
  <c r="AK21" i="14" s="1"/>
  <c r="AJ22" i="14"/>
  <c r="AK22" i="14" s="1"/>
  <c r="AJ23" i="14"/>
  <c r="AK23" i="14" s="1"/>
  <c r="AJ24" i="14"/>
  <c r="AK24" i="14" s="1"/>
  <c r="AJ25" i="14"/>
  <c r="AK25" i="14" s="1"/>
  <c r="AJ26" i="14"/>
  <c r="AK26" i="14" s="1"/>
  <c r="AJ27" i="14"/>
  <c r="AK27" i="14" s="1"/>
  <c r="AJ28" i="14"/>
  <c r="AK28" i="14" s="1"/>
  <c r="AJ29" i="14"/>
  <c r="AK29" i="14" s="1"/>
  <c r="AJ30" i="14"/>
  <c r="AK30" i="14" s="1"/>
  <c r="AJ34" i="14"/>
  <c r="AK34" i="14" s="1"/>
  <c r="AJ35" i="14"/>
  <c r="AK35" i="14" s="1"/>
  <c r="AJ36" i="14"/>
  <c r="AK36" i="14" s="1"/>
  <c r="AJ37" i="14"/>
  <c r="AK37" i="14" s="1"/>
  <c r="AJ38" i="14"/>
  <c r="AK38" i="14" s="1"/>
  <c r="AJ39" i="14"/>
  <c r="AK39" i="14" s="1"/>
  <c r="AJ40" i="14"/>
  <c r="AK40" i="14" s="1"/>
  <c r="AJ41" i="14"/>
  <c r="AK41" i="14" s="1"/>
  <c r="AJ42" i="14"/>
  <c r="AK42" i="14" s="1"/>
  <c r="AJ43" i="14"/>
  <c r="AK43" i="14" s="1"/>
  <c r="AJ44" i="14"/>
  <c r="AK44" i="14" s="1"/>
  <c r="AJ45" i="14"/>
  <c r="AK45" i="14" s="1"/>
  <c r="AJ46" i="14"/>
  <c r="AK46" i="14" s="1"/>
  <c r="AJ47" i="14"/>
  <c r="AK47" i="14" s="1"/>
  <c r="AJ48" i="14"/>
  <c r="AK48" i="14" s="1"/>
  <c r="AJ49" i="14"/>
  <c r="AK49" i="14" s="1"/>
  <c r="AJ50" i="14"/>
  <c r="AK50" i="14" s="1"/>
  <c r="AJ51" i="14"/>
  <c r="AK51" i="14" s="1"/>
  <c r="EX189" i="14"/>
  <c r="EW189" i="14"/>
  <c r="EV189" i="14"/>
  <c r="EU189" i="14"/>
  <c r="ET189" i="14"/>
  <c r="ES189" i="14"/>
  <c r="ED189" i="14"/>
  <c r="EC189" i="14"/>
  <c r="EB189" i="14"/>
  <c r="DX189" i="14"/>
  <c r="DW189" i="14"/>
  <c r="DV189" i="14"/>
  <c r="DQ189" i="14"/>
  <c r="DH189" i="14"/>
  <c r="DG189" i="14"/>
  <c r="DF189" i="14"/>
  <c r="CW189" i="14"/>
  <c r="CV189" i="14"/>
  <c r="CU189" i="14"/>
  <c r="CT189" i="14"/>
  <c r="CS189" i="14"/>
  <c r="CR189" i="14"/>
  <c r="CL189" i="14"/>
  <c r="CK189" i="14"/>
  <c r="CJ189" i="14"/>
  <c r="CA189" i="14"/>
  <c r="BZ189" i="14"/>
  <c r="BY189" i="14"/>
  <c r="BX189" i="14"/>
  <c r="BW189" i="14"/>
  <c r="CB189" i="14" s="1"/>
  <c r="BV189" i="14"/>
  <c r="BR189" i="14"/>
  <c r="E189" i="14" s="1"/>
  <c r="BI189" i="14"/>
  <c r="AH189" i="14"/>
  <c r="AC189" i="14"/>
  <c r="Y189" i="14"/>
  <c r="V189" i="14"/>
  <c r="U189" i="14"/>
  <c r="T189" i="14"/>
  <c r="EX188" i="14"/>
  <c r="EW188" i="14"/>
  <c r="EV188" i="14"/>
  <c r="EU188" i="14"/>
  <c r="ET188" i="14"/>
  <c r="ES188" i="14"/>
  <c r="ED188" i="14"/>
  <c r="EC188" i="14"/>
  <c r="EB188" i="14"/>
  <c r="DX188" i="14"/>
  <c r="DW188" i="14"/>
  <c r="DV188" i="14"/>
  <c r="DQ188" i="14"/>
  <c r="DH188" i="14"/>
  <c r="DG188" i="14"/>
  <c r="DF188" i="14"/>
  <c r="CW188" i="14"/>
  <c r="CV188" i="14"/>
  <c r="CU188" i="14"/>
  <c r="CT188" i="14"/>
  <c r="CS188" i="14"/>
  <c r="CR188" i="14"/>
  <c r="CL188" i="14"/>
  <c r="CK188" i="14"/>
  <c r="CJ188" i="14"/>
  <c r="CA188" i="14"/>
  <c r="BZ188" i="14"/>
  <c r="BY188" i="14"/>
  <c r="BX188" i="14"/>
  <c r="BW188" i="14"/>
  <c r="BV188" i="14"/>
  <c r="BR188" i="14"/>
  <c r="BT188" i="14" s="1"/>
  <c r="BU188" i="14" s="1"/>
  <c r="BI188" i="14"/>
  <c r="AH188" i="14"/>
  <c r="AC188" i="14"/>
  <c r="Y188" i="14"/>
  <c r="V188" i="14"/>
  <c r="U188" i="14"/>
  <c r="T188" i="14"/>
  <c r="EX187" i="14"/>
  <c r="EW187" i="14"/>
  <c r="EV187" i="14"/>
  <c r="EU187" i="14"/>
  <c r="ET187" i="14"/>
  <c r="ES187" i="14"/>
  <c r="ED187" i="14"/>
  <c r="EC187" i="14"/>
  <c r="EB187" i="14"/>
  <c r="DX187" i="14"/>
  <c r="DW187" i="14"/>
  <c r="DV187" i="14"/>
  <c r="DQ187" i="14"/>
  <c r="DH187" i="14"/>
  <c r="DG187" i="14"/>
  <c r="DF187" i="14"/>
  <c r="CW187" i="14"/>
  <c r="CV187" i="14"/>
  <c r="CU187" i="14"/>
  <c r="CT187" i="14"/>
  <c r="CS187" i="14"/>
  <c r="CR187" i="14"/>
  <c r="CL187" i="14"/>
  <c r="CK187" i="14"/>
  <c r="CJ187" i="14"/>
  <c r="CA187" i="14"/>
  <c r="BZ187" i="14"/>
  <c r="BY187" i="14"/>
  <c r="BX187" i="14"/>
  <c r="BW187" i="14"/>
  <c r="BV187" i="14"/>
  <c r="BR187" i="14"/>
  <c r="BI187" i="14"/>
  <c r="AH187" i="14"/>
  <c r="AC187" i="14"/>
  <c r="Y187" i="14"/>
  <c r="V187" i="14"/>
  <c r="U187" i="14"/>
  <c r="T187" i="14"/>
  <c r="EX186" i="14"/>
  <c r="EW186" i="14"/>
  <c r="EV186" i="14"/>
  <c r="EU186" i="14"/>
  <c r="ET186" i="14"/>
  <c r="ES186" i="14"/>
  <c r="ED186" i="14"/>
  <c r="EC186" i="14"/>
  <c r="EB186" i="14"/>
  <c r="DX186" i="14"/>
  <c r="DW186" i="14"/>
  <c r="DV186" i="14"/>
  <c r="DQ186" i="14"/>
  <c r="DS186" i="14" s="1"/>
  <c r="DT186" i="14" s="1"/>
  <c r="DH186" i="14"/>
  <c r="DG186" i="14"/>
  <c r="DF186" i="14"/>
  <c r="CW186" i="14"/>
  <c r="CV186" i="14"/>
  <c r="CU186" i="14"/>
  <c r="CT186" i="14"/>
  <c r="CS186" i="14"/>
  <c r="CR186" i="14"/>
  <c r="CL186" i="14"/>
  <c r="CK186" i="14"/>
  <c r="CJ186" i="14"/>
  <c r="CA186" i="14"/>
  <c r="BZ186" i="14"/>
  <c r="BY186" i="14"/>
  <c r="BX186" i="14"/>
  <c r="BW186" i="14"/>
  <c r="BV186" i="14"/>
  <c r="BR186" i="14"/>
  <c r="E186" i="14" s="1"/>
  <c r="BI186" i="14"/>
  <c r="BK186" i="14" s="1"/>
  <c r="AH186" i="14"/>
  <c r="AC186" i="14"/>
  <c r="Y186" i="14"/>
  <c r="V186" i="14"/>
  <c r="U186" i="14"/>
  <c r="T186" i="14"/>
  <c r="EX185" i="14"/>
  <c r="EW185" i="14"/>
  <c r="EV185" i="14"/>
  <c r="EU185" i="14"/>
  <c r="ET185" i="14"/>
  <c r="ES185" i="14"/>
  <c r="ED185" i="14"/>
  <c r="EC185" i="14"/>
  <c r="EB185" i="14"/>
  <c r="DX185" i="14"/>
  <c r="DW185" i="14"/>
  <c r="DV185" i="14"/>
  <c r="DQ185" i="14"/>
  <c r="DH185" i="14"/>
  <c r="DG185" i="14"/>
  <c r="DF185" i="14"/>
  <c r="CW185" i="14"/>
  <c r="CV185" i="14"/>
  <c r="CU185" i="14"/>
  <c r="CT185" i="14"/>
  <c r="CS185" i="14"/>
  <c r="CR185" i="14"/>
  <c r="CL185" i="14"/>
  <c r="CK185" i="14"/>
  <c r="CJ185" i="14"/>
  <c r="CA185" i="14"/>
  <c r="BZ185" i="14"/>
  <c r="BY185" i="14"/>
  <c r="BX185" i="14"/>
  <c r="BW185" i="14"/>
  <c r="BV185" i="14"/>
  <c r="BR185" i="14"/>
  <c r="BI185" i="14"/>
  <c r="BK185" i="14" s="1"/>
  <c r="AH185" i="14"/>
  <c r="AC185" i="14"/>
  <c r="Y185" i="14"/>
  <c r="V185" i="14"/>
  <c r="U185" i="14"/>
  <c r="T185" i="14"/>
  <c r="EX184" i="14"/>
  <c r="EW184" i="14"/>
  <c r="EV184" i="14"/>
  <c r="EU184" i="14"/>
  <c r="ET184" i="14"/>
  <c r="ES184" i="14"/>
  <c r="ED184" i="14"/>
  <c r="EC184" i="14"/>
  <c r="EB184" i="14"/>
  <c r="DX184" i="14"/>
  <c r="DW184" i="14"/>
  <c r="DV184" i="14"/>
  <c r="DY184" i="14" s="1"/>
  <c r="DZ184" i="14" s="1"/>
  <c r="DQ184" i="14"/>
  <c r="DH184" i="14"/>
  <c r="DG184" i="14"/>
  <c r="DF184" i="14"/>
  <c r="CW184" i="14"/>
  <c r="CV184" i="14"/>
  <c r="CU184" i="14"/>
  <c r="CT184" i="14"/>
  <c r="CS184" i="14"/>
  <c r="CR184" i="14"/>
  <c r="CL184" i="14"/>
  <c r="CK184" i="14"/>
  <c r="CJ184" i="14"/>
  <c r="CA184" i="14"/>
  <c r="BZ184" i="14"/>
  <c r="BY184" i="14"/>
  <c r="BX184" i="14"/>
  <c r="BW184" i="14"/>
  <c r="BV184" i="14"/>
  <c r="BR184" i="14"/>
  <c r="BS184" i="14" s="1"/>
  <c r="BI184" i="14"/>
  <c r="BK184" i="14" s="1"/>
  <c r="AH184" i="14"/>
  <c r="AC184" i="14"/>
  <c r="Y184" i="14"/>
  <c r="V184" i="14"/>
  <c r="U184" i="14"/>
  <c r="T184" i="14"/>
  <c r="EX183" i="14"/>
  <c r="EW183" i="14"/>
  <c r="EV183" i="14"/>
  <c r="EU183" i="14"/>
  <c r="ET183" i="14"/>
  <c r="ES183" i="14"/>
  <c r="ED183" i="14"/>
  <c r="EC183" i="14"/>
  <c r="EB183" i="14"/>
  <c r="DX183" i="14"/>
  <c r="DW183" i="14"/>
  <c r="DV183" i="14"/>
  <c r="DQ183" i="14"/>
  <c r="DH183" i="14"/>
  <c r="DG183" i="14"/>
  <c r="DF183" i="14"/>
  <c r="CW183" i="14"/>
  <c r="CV183" i="14"/>
  <c r="CU183" i="14"/>
  <c r="CT183" i="14"/>
  <c r="CS183" i="14"/>
  <c r="CR183" i="14"/>
  <c r="CL183" i="14"/>
  <c r="CK183" i="14"/>
  <c r="CJ183" i="14"/>
  <c r="CA183" i="14"/>
  <c r="BZ183" i="14"/>
  <c r="BY183" i="14"/>
  <c r="BX183" i="14"/>
  <c r="BW183" i="14"/>
  <c r="BV183" i="14"/>
  <c r="BR183" i="14"/>
  <c r="BI183" i="14"/>
  <c r="BK183" i="14" s="1"/>
  <c r="BL183" i="14" s="1"/>
  <c r="AH183" i="14"/>
  <c r="AC183" i="14"/>
  <c r="Y183" i="14"/>
  <c r="V183" i="14"/>
  <c r="U183" i="14"/>
  <c r="T183" i="14"/>
  <c r="EX182" i="14"/>
  <c r="EW182" i="14"/>
  <c r="EV182" i="14"/>
  <c r="EU182" i="14"/>
  <c r="ET182" i="14"/>
  <c r="ES182" i="14"/>
  <c r="ED182" i="14"/>
  <c r="EC182" i="14"/>
  <c r="EB182" i="14"/>
  <c r="DX182" i="14"/>
  <c r="DW182" i="14"/>
  <c r="DV182" i="14"/>
  <c r="DQ182" i="14"/>
  <c r="DS182" i="14" s="1"/>
  <c r="DT182" i="14" s="1"/>
  <c r="DH182" i="14"/>
  <c r="DG182" i="14"/>
  <c r="DF182" i="14"/>
  <c r="CW182" i="14"/>
  <c r="CV182" i="14"/>
  <c r="CU182" i="14"/>
  <c r="CT182" i="14"/>
  <c r="CS182" i="14"/>
  <c r="CR182" i="14"/>
  <c r="CL182" i="14"/>
  <c r="CK182" i="14"/>
  <c r="CJ182" i="14"/>
  <c r="CA182" i="14"/>
  <c r="BZ182" i="14"/>
  <c r="BY182" i="14"/>
  <c r="BX182" i="14"/>
  <c r="BW182" i="14"/>
  <c r="BV182" i="14"/>
  <c r="BR182" i="14"/>
  <c r="E182" i="14" s="1"/>
  <c r="BI182" i="14"/>
  <c r="AH182" i="14"/>
  <c r="AC182" i="14"/>
  <c r="Y182" i="14"/>
  <c r="V182" i="14"/>
  <c r="U182" i="14"/>
  <c r="T182" i="14"/>
  <c r="EX181" i="14"/>
  <c r="EW181" i="14"/>
  <c r="EV181" i="14"/>
  <c r="EU181" i="14"/>
  <c r="ET181" i="14"/>
  <c r="ES181" i="14"/>
  <c r="ED181" i="14"/>
  <c r="EC181" i="14"/>
  <c r="EB181" i="14"/>
  <c r="DX181" i="14"/>
  <c r="DW181" i="14"/>
  <c r="DV181" i="14"/>
  <c r="DQ181" i="14"/>
  <c r="DH181" i="14"/>
  <c r="DG181" i="14"/>
  <c r="DF181" i="14"/>
  <c r="CW181" i="14"/>
  <c r="CV181" i="14"/>
  <c r="CU181" i="14"/>
  <c r="CT181" i="14"/>
  <c r="CS181" i="14"/>
  <c r="CR181" i="14"/>
  <c r="CL181" i="14"/>
  <c r="CK181" i="14"/>
  <c r="CJ181" i="14"/>
  <c r="CA181" i="14"/>
  <c r="BZ181" i="14"/>
  <c r="BY181" i="14"/>
  <c r="BX181" i="14"/>
  <c r="BW181" i="14"/>
  <c r="BV181" i="14"/>
  <c r="BR181" i="14"/>
  <c r="E181" i="14" s="1"/>
  <c r="BI181" i="14"/>
  <c r="AH181" i="14"/>
  <c r="AC181" i="14"/>
  <c r="Y181" i="14"/>
  <c r="V181" i="14"/>
  <c r="U181" i="14"/>
  <c r="T181" i="14"/>
  <c r="EX180" i="14"/>
  <c r="EW180" i="14"/>
  <c r="EV180" i="14"/>
  <c r="EU180" i="14"/>
  <c r="ET180" i="14"/>
  <c r="ES180" i="14"/>
  <c r="ED180" i="14"/>
  <c r="EC180" i="14"/>
  <c r="EB180" i="14"/>
  <c r="DX180" i="14"/>
  <c r="DW180" i="14"/>
  <c r="DV180" i="14"/>
  <c r="DQ180" i="14"/>
  <c r="DH180" i="14"/>
  <c r="DG180" i="14"/>
  <c r="DF180" i="14"/>
  <c r="CW180" i="14"/>
  <c r="CV180" i="14"/>
  <c r="CU180" i="14"/>
  <c r="CT180" i="14"/>
  <c r="CS180" i="14"/>
  <c r="CR180" i="14"/>
  <c r="CL180" i="14"/>
  <c r="CK180" i="14"/>
  <c r="CJ180" i="14"/>
  <c r="CA180" i="14"/>
  <c r="BZ180" i="14"/>
  <c r="BY180" i="14"/>
  <c r="BX180" i="14"/>
  <c r="BW180" i="14"/>
  <c r="BV180" i="14"/>
  <c r="BR180" i="14"/>
  <c r="BT180" i="14" s="1"/>
  <c r="BU180" i="14" s="1"/>
  <c r="BI180" i="14"/>
  <c r="BK180" i="14" s="1"/>
  <c r="AH180" i="14"/>
  <c r="AC180" i="14"/>
  <c r="Y180" i="14"/>
  <c r="V180" i="14"/>
  <c r="U180" i="14"/>
  <c r="T180" i="14"/>
  <c r="EX179" i="14"/>
  <c r="EW179" i="14"/>
  <c r="EV179" i="14"/>
  <c r="EU179" i="14"/>
  <c r="ET179" i="14"/>
  <c r="ES179" i="14"/>
  <c r="ED179" i="14"/>
  <c r="EC179" i="14"/>
  <c r="EB179" i="14"/>
  <c r="DX179" i="14"/>
  <c r="DW179" i="14"/>
  <c r="DV179" i="14"/>
  <c r="DY179" i="14" s="1"/>
  <c r="DZ179" i="14" s="1"/>
  <c r="DQ179" i="14"/>
  <c r="DH179" i="14"/>
  <c r="DG179" i="14"/>
  <c r="DF179" i="14"/>
  <c r="CW179" i="14"/>
  <c r="CV179" i="14"/>
  <c r="CU179" i="14"/>
  <c r="CT179" i="14"/>
  <c r="CS179" i="14"/>
  <c r="CR179" i="14"/>
  <c r="CL179" i="14"/>
  <c r="CK179" i="14"/>
  <c r="CJ179" i="14"/>
  <c r="CA179" i="14"/>
  <c r="BZ179" i="14"/>
  <c r="BY179" i="14"/>
  <c r="BX179" i="14"/>
  <c r="BW179" i="14"/>
  <c r="BV179" i="14"/>
  <c r="BR179" i="14"/>
  <c r="BI179" i="14"/>
  <c r="BK179" i="14" s="1"/>
  <c r="BL179" i="14" s="1"/>
  <c r="AH179" i="14"/>
  <c r="AC179" i="14"/>
  <c r="Y179" i="14"/>
  <c r="V179" i="14"/>
  <c r="U179" i="14"/>
  <c r="T179" i="14"/>
  <c r="EX178" i="14"/>
  <c r="EW178" i="14"/>
  <c r="EV178" i="14"/>
  <c r="EU178" i="14"/>
  <c r="ET178" i="14"/>
  <c r="ES178" i="14"/>
  <c r="ED178" i="14"/>
  <c r="EC178" i="14"/>
  <c r="EB178" i="14"/>
  <c r="EE178" i="14" s="1"/>
  <c r="EF178" i="14" s="1"/>
  <c r="EG178" i="14" s="1"/>
  <c r="DX178" i="14"/>
  <c r="DW178" i="14"/>
  <c r="DV178" i="14"/>
  <c r="DQ178" i="14"/>
  <c r="DS178" i="14" s="1"/>
  <c r="DT178" i="14" s="1"/>
  <c r="DH178" i="14"/>
  <c r="DG178" i="14"/>
  <c r="DF178" i="14"/>
  <c r="CW178" i="14"/>
  <c r="CZ178" i="14" s="1"/>
  <c r="CV178" i="14"/>
  <c r="CU178" i="14"/>
  <c r="CT178" i="14"/>
  <c r="CS178" i="14"/>
  <c r="CR178" i="14"/>
  <c r="CL178" i="14"/>
  <c r="CK178" i="14"/>
  <c r="CJ178" i="14"/>
  <c r="CA178" i="14"/>
  <c r="BZ178" i="14"/>
  <c r="CD178" i="14" s="1"/>
  <c r="BY178" i="14"/>
  <c r="BX178" i="14"/>
  <c r="BW178" i="14"/>
  <c r="BV178" i="14"/>
  <c r="CB178" i="14" s="1"/>
  <c r="BR178" i="14"/>
  <c r="BI178" i="14"/>
  <c r="BK178" i="14" s="1"/>
  <c r="AH178" i="14"/>
  <c r="AC178" i="14"/>
  <c r="Y178" i="14"/>
  <c r="V178" i="14"/>
  <c r="U178" i="14"/>
  <c r="T178" i="14"/>
  <c r="EX177" i="14"/>
  <c r="EW177" i="14"/>
  <c r="EV177" i="14"/>
  <c r="EU177" i="14"/>
  <c r="ET177" i="14"/>
  <c r="ES177" i="14"/>
  <c r="ED177" i="14"/>
  <c r="EC177" i="14"/>
  <c r="EB177" i="14"/>
  <c r="DX177" i="14"/>
  <c r="DW177" i="14"/>
  <c r="DV177" i="14"/>
  <c r="DQ177" i="14"/>
  <c r="DH177" i="14"/>
  <c r="DG177" i="14"/>
  <c r="DF177" i="14"/>
  <c r="CW177" i="14"/>
  <c r="CV177" i="14"/>
  <c r="CU177" i="14"/>
  <c r="CT177" i="14"/>
  <c r="CY177" i="14" s="1"/>
  <c r="CS177" i="14"/>
  <c r="CR177" i="14"/>
  <c r="CL177" i="14"/>
  <c r="CK177" i="14"/>
  <c r="CJ177" i="14"/>
  <c r="CA177" i="14"/>
  <c r="BZ177" i="14"/>
  <c r="BY177" i="14"/>
  <c r="BX177" i="14"/>
  <c r="BW177" i="14"/>
  <c r="BV177" i="14"/>
  <c r="BR177" i="14"/>
  <c r="BI177" i="14"/>
  <c r="AH177" i="14"/>
  <c r="AC177" i="14"/>
  <c r="Y177" i="14"/>
  <c r="V177" i="14"/>
  <c r="U177" i="14"/>
  <c r="T177" i="14"/>
  <c r="EX176" i="14"/>
  <c r="EW176" i="14"/>
  <c r="EV176" i="14"/>
  <c r="EU176" i="14"/>
  <c r="ET176" i="14"/>
  <c r="ES176" i="14"/>
  <c r="ED176" i="14"/>
  <c r="EC176" i="14"/>
  <c r="EB176" i="14"/>
  <c r="DX176" i="14"/>
  <c r="DW176" i="14"/>
  <c r="DV176" i="14"/>
  <c r="DQ176" i="14"/>
  <c r="DH176" i="14"/>
  <c r="DG176" i="14"/>
  <c r="DF176" i="14"/>
  <c r="CW176" i="14"/>
  <c r="CV176" i="14"/>
  <c r="CU176" i="14"/>
  <c r="CT176" i="14"/>
  <c r="CS176" i="14"/>
  <c r="CR176" i="14"/>
  <c r="CL176" i="14"/>
  <c r="CK176" i="14"/>
  <c r="CJ176" i="14"/>
  <c r="CA176" i="14"/>
  <c r="BZ176" i="14"/>
  <c r="BY176" i="14"/>
  <c r="BX176" i="14"/>
  <c r="CC176" i="14" s="1"/>
  <c r="BW176" i="14"/>
  <c r="BV176" i="14"/>
  <c r="BR176" i="14"/>
  <c r="BT176" i="14" s="1"/>
  <c r="BU176" i="14" s="1"/>
  <c r="BI176" i="14"/>
  <c r="BK176" i="14" s="1"/>
  <c r="AH176" i="14"/>
  <c r="AC176" i="14"/>
  <c r="Y176" i="14"/>
  <c r="V176" i="14"/>
  <c r="U176" i="14"/>
  <c r="T176" i="14"/>
  <c r="EX175" i="14"/>
  <c r="EW175" i="14"/>
  <c r="EV175" i="14"/>
  <c r="EU175" i="14"/>
  <c r="ET175" i="14"/>
  <c r="ES175" i="14"/>
  <c r="ED175" i="14"/>
  <c r="EC175" i="14"/>
  <c r="EB175" i="14"/>
  <c r="DX175" i="14"/>
  <c r="DW175" i="14"/>
  <c r="DV175" i="14"/>
  <c r="DQ175" i="14"/>
  <c r="DH175" i="14"/>
  <c r="DG175" i="14"/>
  <c r="DF175" i="14"/>
  <c r="CW175" i="14"/>
  <c r="CV175" i="14"/>
  <c r="CU175" i="14"/>
  <c r="CT175" i="14"/>
  <c r="CS175" i="14"/>
  <c r="CR175" i="14"/>
  <c r="CL175" i="14"/>
  <c r="CK175" i="14"/>
  <c r="CA175" i="14"/>
  <c r="BZ175" i="14"/>
  <c r="BY175" i="14"/>
  <c r="BX175" i="14"/>
  <c r="BW175" i="14"/>
  <c r="BV175" i="14"/>
  <c r="BI175" i="14"/>
  <c r="EX174" i="14"/>
  <c r="EW174" i="14"/>
  <c r="EV174" i="14"/>
  <c r="EU174" i="14"/>
  <c r="ET174" i="14"/>
  <c r="ES174" i="14"/>
  <c r="ED174" i="14"/>
  <c r="EC174" i="14"/>
  <c r="EB174" i="14"/>
  <c r="DX174" i="14"/>
  <c r="DW174" i="14"/>
  <c r="DV174" i="14"/>
  <c r="DQ174" i="14"/>
  <c r="DH174" i="14"/>
  <c r="DG174" i="14"/>
  <c r="DF174" i="14"/>
  <c r="CX174" i="14"/>
  <c r="CW174" i="14"/>
  <c r="CV174" i="14"/>
  <c r="CU174" i="14"/>
  <c r="CT174" i="14"/>
  <c r="CY174" i="14" s="1"/>
  <c r="CS174" i="14"/>
  <c r="CR174" i="14"/>
  <c r="CL174" i="14"/>
  <c r="CK174" i="14"/>
  <c r="CA174" i="14"/>
  <c r="BZ174" i="14"/>
  <c r="BY174" i="14"/>
  <c r="BX174" i="14"/>
  <c r="CC174" i="14" s="1"/>
  <c r="BW174" i="14"/>
  <c r="BV174" i="14"/>
  <c r="BI174" i="14"/>
  <c r="BK174" i="14"/>
  <c r="EX173" i="14"/>
  <c r="EW173" i="14"/>
  <c r="EV173" i="14"/>
  <c r="EU173" i="14"/>
  <c r="ET173" i="14"/>
  <c r="ES173" i="14"/>
  <c r="ED173" i="14"/>
  <c r="EC173" i="14"/>
  <c r="EB173" i="14"/>
  <c r="DX173" i="14"/>
  <c r="DW173" i="14"/>
  <c r="DV173" i="14"/>
  <c r="DQ173" i="14"/>
  <c r="DH173" i="14"/>
  <c r="DF173" i="14"/>
  <c r="CZ173" i="14"/>
  <c r="CW173" i="14"/>
  <c r="CV173" i="14"/>
  <c r="CU173" i="14"/>
  <c r="CT173" i="14"/>
  <c r="CY173" i="14" s="1"/>
  <c r="CS173" i="14"/>
  <c r="CR173" i="14"/>
  <c r="CA173" i="14"/>
  <c r="BZ173" i="14"/>
  <c r="BY173" i="14"/>
  <c r="BX173" i="14"/>
  <c r="BW173" i="14"/>
  <c r="BV173" i="14"/>
  <c r="CB173" i="14" s="1"/>
  <c r="BI173" i="14"/>
  <c r="BK173" i="14"/>
  <c r="BL173" i="14" s="1"/>
  <c r="BM173" i="14" s="1"/>
  <c r="BO173" i="14" s="1"/>
  <c r="C173" i="14" s="1"/>
  <c r="EX172" i="14"/>
  <c r="EW172" i="14"/>
  <c r="EV172" i="14"/>
  <c r="EU172" i="14"/>
  <c r="ET172" i="14"/>
  <c r="ES172" i="14"/>
  <c r="ED172" i="14"/>
  <c r="EC172" i="14"/>
  <c r="EB172" i="14"/>
  <c r="DX172" i="14"/>
  <c r="DW172" i="14"/>
  <c r="DV172" i="14"/>
  <c r="DQ172" i="14"/>
  <c r="DH172" i="14"/>
  <c r="DG172" i="14"/>
  <c r="DF172" i="14"/>
  <c r="CW172" i="14"/>
  <c r="CV172" i="14"/>
  <c r="CU172" i="14"/>
  <c r="CT172" i="14"/>
  <c r="CY172" i="14" s="1"/>
  <c r="CS172" i="14"/>
  <c r="CR172" i="14"/>
  <c r="CL172" i="14"/>
  <c r="CK172" i="14"/>
  <c r="CA172" i="14"/>
  <c r="BZ172" i="14"/>
  <c r="BY172" i="14"/>
  <c r="BX172" i="14"/>
  <c r="BW172" i="14"/>
  <c r="BV172" i="14"/>
  <c r="BI172" i="14"/>
  <c r="BK172" i="14" s="1"/>
  <c r="EX171" i="14"/>
  <c r="EW171" i="14"/>
  <c r="EV171" i="14"/>
  <c r="EU171" i="14"/>
  <c r="ET171" i="14"/>
  <c r="ES171" i="14"/>
  <c r="ED171" i="14"/>
  <c r="EE171" i="14" s="1"/>
  <c r="EF171" i="14" s="1"/>
  <c r="EC171" i="14"/>
  <c r="EB171" i="14"/>
  <c r="DX171" i="14"/>
  <c r="DW171" i="14"/>
  <c r="DV171" i="14"/>
  <c r="DQ171" i="14"/>
  <c r="DH171" i="14"/>
  <c r="DF171" i="14"/>
  <c r="CW171" i="14"/>
  <c r="CV171" i="14"/>
  <c r="CU171" i="14"/>
  <c r="CT171" i="14"/>
  <c r="CS171" i="14"/>
  <c r="CR171" i="14"/>
  <c r="CL171" i="14"/>
  <c r="CK171" i="14"/>
  <c r="CA171" i="14"/>
  <c r="BZ171" i="14"/>
  <c r="BY171" i="14"/>
  <c r="BX171" i="14"/>
  <c r="BW171" i="14"/>
  <c r="BV171" i="14"/>
  <c r="BI171" i="14"/>
  <c r="BK171" i="14" s="1"/>
  <c r="EX170" i="14"/>
  <c r="EW170" i="14"/>
  <c r="EV170" i="14"/>
  <c r="EU170" i="14"/>
  <c r="ET170" i="14"/>
  <c r="ES170" i="14"/>
  <c r="ED170" i="14"/>
  <c r="EC170" i="14"/>
  <c r="EB170" i="14"/>
  <c r="DX170" i="14"/>
  <c r="DW170" i="14"/>
  <c r="DV170" i="14"/>
  <c r="DQ170" i="14"/>
  <c r="DH170" i="14"/>
  <c r="DG170" i="14"/>
  <c r="DF170" i="14"/>
  <c r="CW170" i="14"/>
  <c r="CV170" i="14"/>
  <c r="CU170" i="14"/>
  <c r="CT170" i="14"/>
  <c r="CS170" i="14"/>
  <c r="CR170" i="14"/>
  <c r="CX170" i="14" s="1"/>
  <c r="CK170" i="14"/>
  <c r="CA170" i="14"/>
  <c r="BZ170" i="14"/>
  <c r="BY170" i="14"/>
  <c r="BX170" i="14"/>
  <c r="BW170" i="14"/>
  <c r="BV170" i="14"/>
  <c r="BI170" i="14"/>
  <c r="EX168" i="14"/>
  <c r="EW168" i="14"/>
  <c r="EV168" i="14"/>
  <c r="EU168" i="14"/>
  <c r="ET168" i="14"/>
  <c r="ES168" i="14"/>
  <c r="ED168" i="14"/>
  <c r="EC168" i="14"/>
  <c r="EB168" i="14"/>
  <c r="DX168" i="14"/>
  <c r="DW168" i="14"/>
  <c r="DV168" i="14"/>
  <c r="DQ168" i="14"/>
  <c r="DH168" i="14"/>
  <c r="DG168" i="14"/>
  <c r="DF168" i="14"/>
  <c r="CW168" i="14"/>
  <c r="CV168" i="14"/>
  <c r="CU168" i="14"/>
  <c r="CT168" i="14"/>
  <c r="CS168" i="14"/>
  <c r="CR168" i="14"/>
  <c r="CL168" i="14"/>
  <c r="CK168" i="14"/>
  <c r="CJ168" i="14"/>
  <c r="CA168" i="14"/>
  <c r="BZ168" i="14"/>
  <c r="BY168" i="14"/>
  <c r="BX168" i="14"/>
  <c r="BW168" i="14"/>
  <c r="CB168" i="14" s="1"/>
  <c r="BV168" i="14"/>
  <c r="BR168" i="14"/>
  <c r="E168" i="14" s="1"/>
  <c r="BI168" i="14"/>
  <c r="AH168" i="14"/>
  <c r="AC168" i="14"/>
  <c r="Y168" i="14"/>
  <c r="V168" i="14"/>
  <c r="U168" i="14"/>
  <c r="T168" i="14"/>
  <c r="EX167" i="14"/>
  <c r="EW167" i="14"/>
  <c r="EV167" i="14"/>
  <c r="EU167" i="14"/>
  <c r="ET167" i="14"/>
  <c r="ES167" i="14"/>
  <c r="ED167" i="14"/>
  <c r="EC167" i="14"/>
  <c r="EB167" i="14"/>
  <c r="DX167" i="14"/>
  <c r="DW167" i="14"/>
  <c r="DV167" i="14"/>
  <c r="DQ167" i="14"/>
  <c r="DH167" i="14"/>
  <c r="DG167" i="14"/>
  <c r="DF167" i="14"/>
  <c r="CW167" i="14"/>
  <c r="CV167" i="14"/>
  <c r="CZ167" i="14" s="1"/>
  <c r="CU167" i="14"/>
  <c r="CT167" i="14"/>
  <c r="CS167" i="14"/>
  <c r="CR167" i="14"/>
  <c r="CL167" i="14"/>
  <c r="CK167" i="14"/>
  <c r="CJ167" i="14"/>
  <c r="CA167" i="14"/>
  <c r="BZ167" i="14"/>
  <c r="BY167" i="14"/>
  <c r="BX167" i="14"/>
  <c r="BW167" i="14"/>
  <c r="BV167" i="14"/>
  <c r="BR167" i="14"/>
  <c r="E167" i="14" s="1"/>
  <c r="BI167" i="14"/>
  <c r="BK167" i="14" s="1"/>
  <c r="AH167" i="14"/>
  <c r="AC167" i="14"/>
  <c r="Y167" i="14"/>
  <c r="V167" i="14"/>
  <c r="U167" i="14"/>
  <c r="T167" i="14"/>
  <c r="EX166" i="14"/>
  <c r="EW166" i="14"/>
  <c r="EV166" i="14"/>
  <c r="EU166" i="14"/>
  <c r="ET166" i="14"/>
  <c r="ES166" i="14"/>
  <c r="ED166" i="14"/>
  <c r="EC166" i="14"/>
  <c r="EB166" i="14"/>
  <c r="DX166" i="14"/>
  <c r="DW166" i="14"/>
  <c r="DV166" i="14"/>
  <c r="DQ166" i="14"/>
  <c r="DH166" i="14"/>
  <c r="DG166" i="14"/>
  <c r="DF166" i="14"/>
  <c r="CW166" i="14"/>
  <c r="CV166" i="14"/>
  <c r="CU166" i="14"/>
  <c r="CT166" i="14"/>
  <c r="CS166" i="14"/>
  <c r="CR166" i="14"/>
  <c r="CL166" i="14"/>
  <c r="CK166" i="14"/>
  <c r="CJ166" i="14"/>
  <c r="CA166" i="14"/>
  <c r="BZ166" i="14"/>
  <c r="BY166" i="14"/>
  <c r="BX166" i="14"/>
  <c r="BW166" i="14"/>
  <c r="BV166" i="14"/>
  <c r="BR166" i="14"/>
  <c r="BT166" i="14" s="1"/>
  <c r="BU166" i="14" s="1"/>
  <c r="BI166" i="14"/>
  <c r="BK166" i="14" s="1"/>
  <c r="AH166" i="14"/>
  <c r="AC166" i="14"/>
  <c r="Y166" i="14"/>
  <c r="V166" i="14"/>
  <c r="U166" i="14"/>
  <c r="T166" i="14"/>
  <c r="EX165" i="14"/>
  <c r="EW165" i="14"/>
  <c r="EV165" i="14"/>
  <c r="EU165" i="14"/>
  <c r="ET165" i="14"/>
  <c r="ES165" i="14"/>
  <c r="ED165" i="14"/>
  <c r="EC165" i="14"/>
  <c r="EB165" i="14"/>
  <c r="DX165" i="14"/>
  <c r="DW165" i="14"/>
  <c r="DV165" i="14"/>
  <c r="DQ165" i="14"/>
  <c r="DH165" i="14"/>
  <c r="DG165" i="14"/>
  <c r="DF165" i="14"/>
  <c r="CW165" i="14"/>
  <c r="CV165" i="14"/>
  <c r="CU165" i="14"/>
  <c r="CT165" i="14"/>
  <c r="CS165" i="14"/>
  <c r="CR165" i="14"/>
  <c r="CL165" i="14"/>
  <c r="CK165" i="14"/>
  <c r="CJ165" i="14"/>
  <c r="CA165" i="14"/>
  <c r="BZ165" i="14"/>
  <c r="BY165" i="14"/>
  <c r="BX165" i="14"/>
  <c r="BW165" i="14"/>
  <c r="BV165" i="14"/>
  <c r="BR165" i="14"/>
  <c r="E165" i="14" s="1"/>
  <c r="BI165" i="14"/>
  <c r="AH165" i="14"/>
  <c r="AC165" i="14"/>
  <c r="Y165" i="14"/>
  <c r="V165" i="14"/>
  <c r="U165" i="14"/>
  <c r="T165" i="14"/>
  <c r="EX164" i="14"/>
  <c r="EW164" i="14"/>
  <c r="EV164" i="14"/>
  <c r="EU164" i="14"/>
  <c r="ET164" i="14"/>
  <c r="ES164" i="14"/>
  <c r="ED164" i="14"/>
  <c r="EC164" i="14"/>
  <c r="EB164" i="14"/>
  <c r="DX164" i="14"/>
  <c r="DW164" i="14"/>
  <c r="DV164" i="14"/>
  <c r="DQ164" i="14"/>
  <c r="DH164" i="14"/>
  <c r="DG164" i="14"/>
  <c r="DF164" i="14"/>
  <c r="CW164" i="14"/>
  <c r="CV164" i="14"/>
  <c r="CU164" i="14"/>
  <c r="CT164" i="14"/>
  <c r="CS164" i="14"/>
  <c r="CR164" i="14"/>
  <c r="CX164" i="14" s="1"/>
  <c r="CL164" i="14"/>
  <c r="CK164" i="14"/>
  <c r="CJ164" i="14"/>
  <c r="CA164" i="14"/>
  <c r="BZ164" i="14"/>
  <c r="BY164" i="14"/>
  <c r="BX164" i="14"/>
  <c r="BW164" i="14"/>
  <c r="BV164" i="14"/>
  <c r="BR164" i="14"/>
  <c r="E164" i="14" s="1"/>
  <c r="BI164" i="14"/>
  <c r="AH164" i="14"/>
  <c r="AC164" i="14"/>
  <c r="Y164" i="14"/>
  <c r="V164" i="14"/>
  <c r="U164" i="14"/>
  <c r="T164" i="14"/>
  <c r="EX163" i="14"/>
  <c r="EW163" i="14"/>
  <c r="EV163" i="14"/>
  <c r="EU163" i="14"/>
  <c r="ET163" i="14"/>
  <c r="ES163" i="14"/>
  <c r="ED163" i="14"/>
  <c r="EC163" i="14"/>
  <c r="EB163" i="14"/>
  <c r="DX163" i="14"/>
  <c r="DW163" i="14"/>
  <c r="DV163" i="14"/>
  <c r="DQ163" i="14"/>
  <c r="DH163" i="14"/>
  <c r="DG163" i="14"/>
  <c r="DF163" i="14"/>
  <c r="CW163" i="14"/>
  <c r="CV163" i="14"/>
  <c r="CU163" i="14"/>
  <c r="CT163" i="14"/>
  <c r="CS163" i="14"/>
  <c r="CR163" i="14"/>
  <c r="CX163" i="14" s="1"/>
  <c r="CL163" i="14"/>
  <c r="CK163" i="14"/>
  <c r="CJ163" i="14"/>
  <c r="CA163" i="14"/>
  <c r="BZ163" i="14"/>
  <c r="CD163" i="14" s="1"/>
  <c r="BY163" i="14"/>
  <c r="BX163" i="14"/>
  <c r="BW163" i="14"/>
  <c r="BV163" i="14"/>
  <c r="BR163" i="14"/>
  <c r="BS163" i="14" s="1"/>
  <c r="BI163" i="14"/>
  <c r="BK163" i="14" s="1"/>
  <c r="AH163" i="14"/>
  <c r="AC163" i="14"/>
  <c r="Y163" i="14"/>
  <c r="V163" i="14"/>
  <c r="U163" i="14"/>
  <c r="T163" i="14"/>
  <c r="EX162" i="14"/>
  <c r="EW162" i="14"/>
  <c r="EV162" i="14"/>
  <c r="EU162" i="14"/>
  <c r="ET162" i="14"/>
  <c r="ES162" i="14"/>
  <c r="ED162" i="14"/>
  <c r="EC162" i="14"/>
  <c r="EB162" i="14"/>
  <c r="DX162" i="14"/>
  <c r="DW162" i="14"/>
  <c r="DV162" i="14"/>
  <c r="DQ162" i="14"/>
  <c r="DH162" i="14"/>
  <c r="DG162" i="14"/>
  <c r="DF162" i="14"/>
  <c r="CW162" i="14"/>
  <c r="CV162" i="14"/>
  <c r="CU162" i="14"/>
  <c r="CT162" i="14"/>
  <c r="CS162" i="14"/>
  <c r="CR162" i="14"/>
  <c r="CL162" i="14"/>
  <c r="CK162" i="14"/>
  <c r="CJ162" i="14"/>
  <c r="CA162" i="14"/>
  <c r="BZ162" i="14"/>
  <c r="BY162" i="14"/>
  <c r="BX162" i="14"/>
  <c r="BW162" i="14"/>
  <c r="BV162" i="14"/>
  <c r="BR162" i="14"/>
  <c r="BS162" i="14" s="1"/>
  <c r="BI162" i="14"/>
  <c r="BK162" i="14" s="1"/>
  <c r="BL162" i="14" s="1"/>
  <c r="BM162" i="14" s="1"/>
  <c r="AH162" i="14"/>
  <c r="AC162" i="14"/>
  <c r="Y162" i="14"/>
  <c r="V162" i="14"/>
  <c r="U162" i="14"/>
  <c r="T162" i="14"/>
  <c r="EX161" i="14"/>
  <c r="EW161" i="14"/>
  <c r="EV161" i="14"/>
  <c r="EU161" i="14"/>
  <c r="ET161" i="14"/>
  <c r="ES161" i="14"/>
  <c r="ED161" i="14"/>
  <c r="EC161" i="14"/>
  <c r="EB161" i="14"/>
  <c r="DX161" i="14"/>
  <c r="DW161" i="14"/>
  <c r="DV161" i="14"/>
  <c r="DQ161" i="14"/>
  <c r="DH161" i="14"/>
  <c r="DG161" i="14"/>
  <c r="DF161" i="14"/>
  <c r="CW161" i="14"/>
  <c r="CV161" i="14"/>
  <c r="CU161" i="14"/>
  <c r="CT161" i="14"/>
  <c r="CS161" i="14"/>
  <c r="CR161" i="14"/>
  <c r="CL161" i="14"/>
  <c r="CK161" i="14"/>
  <c r="CJ161" i="14"/>
  <c r="CA161" i="14"/>
  <c r="BZ161" i="14"/>
  <c r="BY161" i="14"/>
  <c r="BX161" i="14"/>
  <c r="BW161" i="14"/>
  <c r="BV161" i="14"/>
  <c r="BR161" i="14"/>
  <c r="E161" i="14" s="1"/>
  <c r="BI161" i="14"/>
  <c r="AH161" i="14"/>
  <c r="AC161" i="14"/>
  <c r="Y161" i="14"/>
  <c r="V161" i="14"/>
  <c r="U161" i="14"/>
  <c r="T161" i="14"/>
  <c r="EX160" i="14"/>
  <c r="EW160" i="14"/>
  <c r="EV160" i="14"/>
  <c r="EU160" i="14"/>
  <c r="ET160" i="14"/>
  <c r="ES160" i="14"/>
  <c r="ED160" i="14"/>
  <c r="EC160" i="14"/>
  <c r="EB160" i="14"/>
  <c r="DX160" i="14"/>
  <c r="DW160" i="14"/>
  <c r="DV160" i="14"/>
  <c r="DQ160" i="14"/>
  <c r="DH160" i="14"/>
  <c r="DG160" i="14"/>
  <c r="DF160" i="14"/>
  <c r="CW160" i="14"/>
  <c r="CV160" i="14"/>
  <c r="CU160" i="14"/>
  <c r="CT160" i="14"/>
  <c r="CS160" i="14"/>
  <c r="CR160" i="14"/>
  <c r="CL160" i="14"/>
  <c r="CK160" i="14"/>
  <c r="CJ160" i="14"/>
  <c r="CA160" i="14"/>
  <c r="BZ160" i="14"/>
  <c r="BY160" i="14"/>
  <c r="BX160" i="14"/>
  <c r="BW160" i="14"/>
  <c r="BV160" i="14"/>
  <c r="BR160" i="14"/>
  <c r="BS160" i="14" s="1"/>
  <c r="BI160" i="14"/>
  <c r="AH160" i="14"/>
  <c r="AC160" i="14"/>
  <c r="Y160" i="14"/>
  <c r="V160" i="14"/>
  <c r="U160" i="14"/>
  <c r="T160" i="14"/>
  <c r="EX159" i="14"/>
  <c r="EW159" i="14"/>
  <c r="EV159" i="14"/>
  <c r="EU159" i="14"/>
  <c r="ET159" i="14"/>
  <c r="ES159" i="14"/>
  <c r="ED159" i="14"/>
  <c r="EC159" i="14"/>
  <c r="EB159" i="14"/>
  <c r="DX159" i="14"/>
  <c r="DW159" i="14"/>
  <c r="DV159" i="14"/>
  <c r="DY159" i="14" s="1"/>
  <c r="DZ159" i="14" s="1"/>
  <c r="DQ159" i="14"/>
  <c r="DH159" i="14"/>
  <c r="DG159" i="14"/>
  <c r="DF159" i="14"/>
  <c r="CW159" i="14"/>
  <c r="CV159" i="14"/>
  <c r="CU159" i="14"/>
  <c r="CT159" i="14"/>
  <c r="CS159" i="14"/>
  <c r="CR159" i="14"/>
  <c r="CL159" i="14"/>
  <c r="CK159" i="14"/>
  <c r="CJ159" i="14"/>
  <c r="CA159" i="14"/>
  <c r="BZ159" i="14"/>
  <c r="BY159" i="14"/>
  <c r="BX159" i="14"/>
  <c r="BW159" i="14"/>
  <c r="BV159" i="14"/>
  <c r="BR159" i="14"/>
  <c r="E159" i="14" s="1"/>
  <c r="BI159" i="14"/>
  <c r="BK159" i="14" s="1"/>
  <c r="AH159" i="14"/>
  <c r="AC159" i="14"/>
  <c r="Y159" i="14"/>
  <c r="V159" i="14"/>
  <c r="U159" i="14"/>
  <c r="T159" i="14"/>
  <c r="EX158" i="14"/>
  <c r="EW158" i="14"/>
  <c r="EV158" i="14"/>
  <c r="EU158" i="14"/>
  <c r="ET158" i="14"/>
  <c r="ES158" i="14"/>
  <c r="ED158" i="14"/>
  <c r="EC158" i="14"/>
  <c r="EB158" i="14"/>
  <c r="DX158" i="14"/>
  <c r="DW158" i="14"/>
  <c r="DV158" i="14"/>
  <c r="DQ158" i="14"/>
  <c r="DS158" i="14" s="1"/>
  <c r="DT158" i="14" s="1"/>
  <c r="DH158" i="14"/>
  <c r="DG158" i="14"/>
  <c r="DF158" i="14"/>
  <c r="CW158" i="14"/>
  <c r="CV158" i="14"/>
  <c r="CU158" i="14"/>
  <c r="CT158" i="14"/>
  <c r="CS158" i="14"/>
  <c r="CR158" i="14"/>
  <c r="CL158" i="14"/>
  <c r="CK158" i="14"/>
  <c r="CJ158" i="14"/>
  <c r="CA158" i="14"/>
  <c r="BZ158" i="14"/>
  <c r="BY158" i="14"/>
  <c r="BX158" i="14"/>
  <c r="BW158" i="14"/>
  <c r="BV158" i="14"/>
  <c r="BR158" i="14"/>
  <c r="BS158" i="14" s="1"/>
  <c r="BI158" i="14"/>
  <c r="BK158" i="14" s="1"/>
  <c r="AH158" i="14"/>
  <c r="AC158" i="14"/>
  <c r="Y158" i="14"/>
  <c r="V158" i="14"/>
  <c r="U158" i="14"/>
  <c r="T158" i="14"/>
  <c r="EX157" i="14"/>
  <c r="EW157" i="14"/>
  <c r="EV157" i="14"/>
  <c r="EU157" i="14"/>
  <c r="ET157" i="14"/>
  <c r="ES157" i="14"/>
  <c r="ED157" i="14"/>
  <c r="EC157" i="14"/>
  <c r="EB157" i="14"/>
  <c r="DX157" i="14"/>
  <c r="DW157" i="14"/>
  <c r="DV157" i="14"/>
  <c r="DQ157" i="14"/>
  <c r="DS157" i="14" s="1"/>
  <c r="DT157" i="14" s="1"/>
  <c r="DH157" i="14"/>
  <c r="DG157" i="14"/>
  <c r="DF157" i="14"/>
  <c r="CW157" i="14"/>
  <c r="CV157" i="14"/>
  <c r="CU157" i="14"/>
  <c r="CT157" i="14"/>
  <c r="CS157" i="14"/>
  <c r="CR157" i="14"/>
  <c r="CL157" i="14"/>
  <c r="CK157" i="14"/>
  <c r="CJ157" i="14"/>
  <c r="CA157" i="14"/>
  <c r="BZ157" i="14"/>
  <c r="BY157" i="14"/>
  <c r="BX157" i="14"/>
  <c r="BW157" i="14"/>
  <c r="BV157" i="14"/>
  <c r="BR157" i="14"/>
  <c r="E157" i="14" s="1"/>
  <c r="BI157" i="14"/>
  <c r="BK157" i="14" s="1"/>
  <c r="BL157" i="14" s="1"/>
  <c r="AH157" i="14"/>
  <c r="AC157" i="14"/>
  <c r="Y157" i="14"/>
  <c r="V157" i="14"/>
  <c r="U157" i="14"/>
  <c r="T157" i="14"/>
  <c r="EX156" i="14"/>
  <c r="EW156" i="14"/>
  <c r="EV156" i="14"/>
  <c r="EU156" i="14"/>
  <c r="ET156" i="14"/>
  <c r="ES156" i="14"/>
  <c r="ED156" i="14"/>
  <c r="EC156" i="14"/>
  <c r="EB156" i="14"/>
  <c r="DX156" i="14"/>
  <c r="DW156" i="14"/>
  <c r="DV156" i="14"/>
  <c r="DQ156" i="14"/>
  <c r="DH156" i="14"/>
  <c r="DG156" i="14"/>
  <c r="DF156" i="14"/>
  <c r="CW156" i="14"/>
  <c r="CV156" i="14"/>
  <c r="CU156" i="14"/>
  <c r="CT156" i="14"/>
  <c r="CS156" i="14"/>
  <c r="CR156" i="14"/>
  <c r="CX156" i="14" s="1"/>
  <c r="CL156" i="14"/>
  <c r="CK156" i="14"/>
  <c r="CJ156" i="14"/>
  <c r="CA156" i="14"/>
  <c r="BZ156" i="14"/>
  <c r="BY156" i="14"/>
  <c r="BX156" i="14"/>
  <c r="CC156" i="14" s="1"/>
  <c r="BW156" i="14"/>
  <c r="BV156" i="14"/>
  <c r="BR156" i="14"/>
  <c r="BI156" i="14"/>
  <c r="AH156" i="14"/>
  <c r="AC156" i="14"/>
  <c r="Y156" i="14"/>
  <c r="V156" i="14"/>
  <c r="U156" i="14"/>
  <c r="T156" i="14"/>
  <c r="EX155" i="14"/>
  <c r="EW155" i="14"/>
  <c r="EV155" i="14"/>
  <c r="EU155" i="14"/>
  <c r="ET155" i="14"/>
  <c r="ES155" i="14"/>
  <c r="ED155" i="14"/>
  <c r="EC155" i="14"/>
  <c r="EB155" i="14"/>
  <c r="DX155" i="14"/>
  <c r="DW155" i="14"/>
  <c r="DV155" i="14"/>
  <c r="DQ155" i="14"/>
  <c r="DH155" i="14"/>
  <c r="DG155" i="14"/>
  <c r="DF155" i="14"/>
  <c r="CW155" i="14"/>
  <c r="CV155" i="14"/>
  <c r="CU155" i="14"/>
  <c r="CT155" i="14"/>
  <c r="CS155" i="14"/>
  <c r="CR155" i="14"/>
  <c r="CL155" i="14"/>
  <c r="CK155" i="14"/>
  <c r="CJ155" i="14"/>
  <c r="CA155" i="14"/>
  <c r="BZ155" i="14"/>
  <c r="CD155" i="14" s="1"/>
  <c r="BY155" i="14"/>
  <c r="BX155" i="14"/>
  <c r="BW155" i="14"/>
  <c r="BV155" i="14"/>
  <c r="BR155" i="14"/>
  <c r="E155" i="14" s="1"/>
  <c r="BI155" i="14"/>
  <c r="BK155" i="14" s="1"/>
  <c r="AH155" i="14"/>
  <c r="AC155" i="14"/>
  <c r="Y155" i="14"/>
  <c r="V155" i="14"/>
  <c r="U155" i="14"/>
  <c r="T155" i="14"/>
  <c r="EX154" i="14"/>
  <c r="EW154" i="14"/>
  <c r="EV154" i="14"/>
  <c r="EU154" i="14"/>
  <c r="ET154" i="14"/>
  <c r="ES154" i="14"/>
  <c r="ED154" i="14"/>
  <c r="EC154" i="14"/>
  <c r="EB154" i="14"/>
  <c r="DX154" i="14"/>
  <c r="DW154" i="14"/>
  <c r="DV154" i="14"/>
  <c r="DQ154" i="14"/>
  <c r="DH154" i="14"/>
  <c r="DG154" i="14"/>
  <c r="DF154" i="14"/>
  <c r="CW154" i="14"/>
  <c r="CV154" i="14"/>
  <c r="CU154" i="14"/>
  <c r="CT154" i="14"/>
  <c r="CS154" i="14"/>
  <c r="CR154" i="14"/>
  <c r="CL154" i="14"/>
  <c r="CK154" i="14"/>
  <c r="CJ154" i="14"/>
  <c r="CA154" i="14"/>
  <c r="BZ154" i="14"/>
  <c r="BY154" i="14"/>
  <c r="BX154" i="14"/>
  <c r="BW154" i="14"/>
  <c r="BV154" i="14"/>
  <c r="BR154" i="14"/>
  <c r="BI154" i="14"/>
  <c r="AH154" i="14"/>
  <c r="AC154" i="14"/>
  <c r="Y154" i="14"/>
  <c r="V154" i="14"/>
  <c r="U154" i="14"/>
  <c r="T154" i="14"/>
  <c r="EX153" i="14"/>
  <c r="EW153" i="14"/>
  <c r="EV153" i="14"/>
  <c r="EU153" i="14"/>
  <c r="ET153" i="14"/>
  <c r="ES153" i="14"/>
  <c r="ED153" i="14"/>
  <c r="EC153" i="14"/>
  <c r="EB153" i="14"/>
  <c r="DX153" i="14"/>
  <c r="DW153" i="14"/>
  <c r="DV153" i="14"/>
  <c r="DQ153" i="14"/>
  <c r="DS153" i="14" s="1"/>
  <c r="DT153" i="14" s="1"/>
  <c r="DH153" i="14"/>
  <c r="DG153" i="14"/>
  <c r="DF153" i="14"/>
  <c r="CW153" i="14"/>
  <c r="CV153" i="14"/>
  <c r="CU153" i="14"/>
  <c r="CT153" i="14"/>
  <c r="CS153" i="14"/>
  <c r="CR153" i="14"/>
  <c r="CL153" i="14"/>
  <c r="CK153" i="14"/>
  <c r="CJ153" i="14"/>
  <c r="CA153" i="14"/>
  <c r="BZ153" i="14"/>
  <c r="BY153" i="14"/>
  <c r="BX153" i="14"/>
  <c r="BW153" i="14"/>
  <c r="BV153" i="14"/>
  <c r="BR153" i="14"/>
  <c r="BI153" i="14"/>
  <c r="BK153" i="14" s="1"/>
  <c r="AH153" i="14"/>
  <c r="AC153" i="14"/>
  <c r="Y153" i="14"/>
  <c r="V153" i="14"/>
  <c r="U153" i="14"/>
  <c r="T153" i="14"/>
  <c r="EX152" i="14"/>
  <c r="EW152" i="14"/>
  <c r="EV152" i="14"/>
  <c r="EU152" i="14"/>
  <c r="ET152" i="14"/>
  <c r="ES152" i="14"/>
  <c r="ED152" i="14"/>
  <c r="EC152" i="14"/>
  <c r="EB152" i="14"/>
  <c r="DX152" i="14"/>
  <c r="DW152" i="14"/>
  <c r="DV152" i="14"/>
  <c r="DQ152" i="14"/>
  <c r="Y152" i="14"/>
  <c r="DH152" i="14"/>
  <c r="DF152" i="14"/>
  <c r="CW152" i="14"/>
  <c r="CV152" i="14"/>
  <c r="CU152" i="14"/>
  <c r="CT152" i="14"/>
  <c r="CS152" i="14"/>
  <c r="CR152" i="14"/>
  <c r="CA152" i="14"/>
  <c r="BZ152" i="14"/>
  <c r="BY152" i="14"/>
  <c r="BX152" i="14"/>
  <c r="BW152" i="14"/>
  <c r="BV152" i="14"/>
  <c r="BI152" i="14"/>
  <c r="BK152" i="14" s="1"/>
  <c r="EX151" i="14"/>
  <c r="EW151" i="14"/>
  <c r="EV151" i="14"/>
  <c r="EU151" i="14"/>
  <c r="ET151" i="14"/>
  <c r="ES151" i="14"/>
  <c r="ED151" i="14"/>
  <c r="EC151" i="14"/>
  <c r="EB151" i="14"/>
  <c r="DX151" i="14"/>
  <c r="DW151" i="14"/>
  <c r="DV151" i="14"/>
  <c r="DQ151" i="14"/>
  <c r="DH151" i="14"/>
  <c r="DG151" i="14"/>
  <c r="DF151" i="14"/>
  <c r="CW151" i="14"/>
  <c r="CV151" i="14"/>
  <c r="CU151" i="14"/>
  <c r="CT151" i="14"/>
  <c r="CS151" i="14"/>
  <c r="CX151" i="14" s="1"/>
  <c r="CR151" i="14"/>
  <c r="CL151" i="14"/>
  <c r="CK151" i="14"/>
  <c r="CJ151" i="14"/>
  <c r="CA151" i="14"/>
  <c r="BZ151" i="14"/>
  <c r="BY151" i="14"/>
  <c r="BX151" i="14"/>
  <c r="BW151" i="14"/>
  <c r="BV151" i="14"/>
  <c r="BR151" i="14"/>
  <c r="BS151" i="14" s="1"/>
  <c r="BI151" i="14"/>
  <c r="BK151" i="14" s="1"/>
  <c r="AH151" i="14"/>
  <c r="AC151" i="14"/>
  <c r="Y151" i="14"/>
  <c r="V151" i="14"/>
  <c r="U151" i="14"/>
  <c r="T151" i="14"/>
  <c r="EX150" i="14"/>
  <c r="EW150" i="14"/>
  <c r="EV150" i="14"/>
  <c r="EU150" i="14"/>
  <c r="ET150" i="14"/>
  <c r="ES150" i="14"/>
  <c r="ED150" i="14"/>
  <c r="EC150" i="14"/>
  <c r="EB150" i="14"/>
  <c r="DX150" i="14"/>
  <c r="DW150" i="14"/>
  <c r="DV150" i="14"/>
  <c r="DQ150" i="14"/>
  <c r="DH150" i="14"/>
  <c r="DF150" i="14"/>
  <c r="CW150" i="14"/>
  <c r="CV150" i="14"/>
  <c r="CU150" i="14"/>
  <c r="CT150" i="14"/>
  <c r="CS150" i="14"/>
  <c r="CR150" i="14"/>
  <c r="CL150" i="14"/>
  <c r="CK150" i="14"/>
  <c r="CJ150" i="14"/>
  <c r="CA150" i="14"/>
  <c r="BZ150" i="14"/>
  <c r="BY150" i="14"/>
  <c r="BX150" i="14"/>
  <c r="BW150" i="14"/>
  <c r="BV150" i="14"/>
  <c r="BI150" i="14"/>
  <c r="BK150" i="14" s="1"/>
  <c r="EX149" i="14"/>
  <c r="EW149" i="14"/>
  <c r="EV149" i="14"/>
  <c r="EU149" i="14"/>
  <c r="ET149" i="14"/>
  <c r="ES149" i="14"/>
  <c r="ED149" i="14"/>
  <c r="EC149" i="14"/>
  <c r="EB149" i="14"/>
  <c r="DX149" i="14"/>
  <c r="DW149" i="14"/>
  <c r="DV149" i="14"/>
  <c r="DQ149" i="14"/>
  <c r="DH149" i="14"/>
  <c r="DG149" i="14"/>
  <c r="DF149" i="14"/>
  <c r="CW149" i="14"/>
  <c r="CV149" i="14"/>
  <c r="CU149" i="14"/>
  <c r="CT149" i="14"/>
  <c r="CS149" i="14"/>
  <c r="CR149" i="14"/>
  <c r="CK149" i="14"/>
  <c r="CJ149" i="14"/>
  <c r="CA149" i="14"/>
  <c r="BZ149" i="14"/>
  <c r="BY149" i="14"/>
  <c r="BX149" i="14"/>
  <c r="CC149" i="14" s="1"/>
  <c r="BW149" i="14"/>
  <c r="BV149" i="14"/>
  <c r="BI149" i="14"/>
  <c r="BK149" i="14" s="1"/>
  <c r="EX143" i="14"/>
  <c r="EW143" i="14"/>
  <c r="EV143" i="14"/>
  <c r="EU143" i="14"/>
  <c r="ET143" i="14"/>
  <c r="ES143" i="14"/>
  <c r="ED143" i="14"/>
  <c r="EC143" i="14"/>
  <c r="EB143" i="14"/>
  <c r="DX143" i="14"/>
  <c r="DW143" i="14"/>
  <c r="DV143" i="14"/>
  <c r="DQ143" i="14"/>
  <c r="DH143" i="14"/>
  <c r="DG143" i="14"/>
  <c r="DF143" i="14"/>
  <c r="CW143" i="14"/>
  <c r="CV143" i="14"/>
  <c r="CU143" i="14"/>
  <c r="CT143" i="14"/>
  <c r="CS143" i="14"/>
  <c r="CR143" i="14"/>
  <c r="CL143" i="14"/>
  <c r="CK143" i="14"/>
  <c r="CJ143" i="14"/>
  <c r="CA143" i="14"/>
  <c r="BZ143" i="14"/>
  <c r="CD143" i="14" s="1"/>
  <c r="BY143" i="14"/>
  <c r="BX143" i="14"/>
  <c r="BW143" i="14"/>
  <c r="BV143" i="14"/>
  <c r="BR143" i="14"/>
  <c r="BS143" i="14" s="1"/>
  <c r="BI143" i="14"/>
  <c r="BK143" i="14" s="1"/>
  <c r="BL143" i="14" s="1"/>
  <c r="BM143" i="14" s="1"/>
  <c r="BN143" i="14" s="1"/>
  <c r="AH143" i="14"/>
  <c r="AC143" i="14"/>
  <c r="Y143" i="14"/>
  <c r="V143" i="14"/>
  <c r="U143" i="14"/>
  <c r="T143" i="14"/>
  <c r="EX142" i="14"/>
  <c r="EW142" i="14"/>
  <c r="EV142" i="14"/>
  <c r="EU142" i="14"/>
  <c r="ET142" i="14"/>
  <c r="ES142" i="14"/>
  <c r="ED142" i="14"/>
  <c r="EC142" i="14"/>
  <c r="EB142" i="14"/>
  <c r="DX142" i="14"/>
  <c r="DW142" i="14"/>
  <c r="DV142" i="14"/>
  <c r="DQ142" i="14"/>
  <c r="DH142" i="14"/>
  <c r="DG142" i="14"/>
  <c r="DF142" i="14"/>
  <c r="CW142" i="14"/>
  <c r="CV142" i="14"/>
  <c r="CU142" i="14"/>
  <c r="CT142" i="14"/>
  <c r="CY142" i="14" s="1"/>
  <c r="CS142" i="14"/>
  <c r="CR142" i="14"/>
  <c r="CL142" i="14"/>
  <c r="CK142" i="14"/>
  <c r="CJ142" i="14"/>
  <c r="CA142" i="14"/>
  <c r="BZ142" i="14"/>
  <c r="BY142" i="14"/>
  <c r="BX142" i="14"/>
  <c r="BW142" i="14"/>
  <c r="BV142" i="14"/>
  <c r="BR142" i="14"/>
  <c r="BS142" i="14" s="1"/>
  <c r="BI142" i="14"/>
  <c r="AH142" i="14"/>
  <c r="AC142" i="14"/>
  <c r="Y142" i="14"/>
  <c r="V142" i="14"/>
  <c r="U142" i="14"/>
  <c r="T142" i="14"/>
  <c r="EX141" i="14"/>
  <c r="EW141" i="14"/>
  <c r="EV141" i="14"/>
  <c r="EU141" i="14"/>
  <c r="ET141" i="14"/>
  <c r="ES141" i="14"/>
  <c r="ED141" i="14"/>
  <c r="EC141" i="14"/>
  <c r="EB141" i="14"/>
  <c r="DX141" i="14"/>
  <c r="DW141" i="14"/>
  <c r="DV141" i="14"/>
  <c r="DQ141" i="14"/>
  <c r="DS141" i="14" s="1"/>
  <c r="DT141" i="14" s="1"/>
  <c r="DH141" i="14"/>
  <c r="DG141" i="14"/>
  <c r="DF141" i="14"/>
  <c r="CW141" i="14"/>
  <c r="CV141" i="14"/>
  <c r="CU141" i="14"/>
  <c r="CT141" i="14"/>
  <c r="CS141" i="14"/>
  <c r="CR141" i="14"/>
  <c r="CL141" i="14"/>
  <c r="CK141" i="14"/>
  <c r="CJ141" i="14"/>
  <c r="CA141" i="14"/>
  <c r="BZ141" i="14"/>
  <c r="BY141" i="14"/>
  <c r="BX141" i="14"/>
  <c r="BW141" i="14"/>
  <c r="BV141" i="14"/>
  <c r="BR141" i="14"/>
  <c r="BI141" i="14"/>
  <c r="AH141" i="14"/>
  <c r="AC141" i="14"/>
  <c r="Y141" i="14"/>
  <c r="V141" i="14"/>
  <c r="U141" i="14"/>
  <c r="T141" i="14"/>
  <c r="EX140" i="14"/>
  <c r="EW140" i="14"/>
  <c r="EV140" i="14"/>
  <c r="EU140" i="14"/>
  <c r="ET140" i="14"/>
  <c r="ES140" i="14"/>
  <c r="ED140" i="14"/>
  <c r="EC140" i="14"/>
  <c r="EB140" i="14"/>
  <c r="DX140" i="14"/>
  <c r="DW140" i="14"/>
  <c r="DV140" i="14"/>
  <c r="DQ140" i="14"/>
  <c r="DH140" i="14"/>
  <c r="DG140" i="14"/>
  <c r="DF140" i="14"/>
  <c r="CW140" i="14"/>
  <c r="CV140" i="14"/>
  <c r="CU140" i="14"/>
  <c r="CT140" i="14"/>
  <c r="CS140" i="14"/>
  <c r="CR140" i="14"/>
  <c r="CL140" i="14"/>
  <c r="CK140" i="14"/>
  <c r="CJ140" i="14"/>
  <c r="CA140" i="14"/>
  <c r="BZ140" i="14"/>
  <c r="CD140" i="14" s="1"/>
  <c r="BY140" i="14"/>
  <c r="BX140" i="14"/>
  <c r="BW140" i="14"/>
  <c r="BV140" i="14"/>
  <c r="CB140" i="14" s="1"/>
  <c r="BR140" i="14"/>
  <c r="E140" i="14" s="1"/>
  <c r="BI140" i="14"/>
  <c r="BK140" i="14" s="1"/>
  <c r="AH140" i="14"/>
  <c r="AC140" i="14"/>
  <c r="Y140" i="14"/>
  <c r="V140" i="14"/>
  <c r="U140" i="14"/>
  <c r="T140" i="14"/>
  <c r="EX139" i="14"/>
  <c r="EW139" i="14"/>
  <c r="EV139" i="14"/>
  <c r="EU139" i="14"/>
  <c r="ET139" i="14"/>
  <c r="ES139" i="14"/>
  <c r="ED139" i="14"/>
  <c r="EC139" i="14"/>
  <c r="EB139" i="14"/>
  <c r="DX139" i="14"/>
  <c r="DW139" i="14"/>
  <c r="DV139" i="14"/>
  <c r="DQ139" i="14"/>
  <c r="DS139" i="14" s="1"/>
  <c r="DT139" i="14" s="1"/>
  <c r="DH139" i="14"/>
  <c r="DG139" i="14"/>
  <c r="DF139" i="14"/>
  <c r="CW139" i="14"/>
  <c r="CV139" i="14"/>
  <c r="CU139" i="14"/>
  <c r="CT139" i="14"/>
  <c r="CY139" i="14" s="1"/>
  <c r="CS139" i="14"/>
  <c r="CR139" i="14"/>
  <c r="CL139" i="14"/>
  <c r="CK139" i="14"/>
  <c r="CJ139" i="14"/>
  <c r="CA139" i="14"/>
  <c r="BZ139" i="14"/>
  <c r="BY139" i="14"/>
  <c r="BX139" i="14"/>
  <c r="BW139" i="14"/>
  <c r="BV139" i="14"/>
  <c r="BR139" i="14"/>
  <c r="BI139" i="14"/>
  <c r="AH139" i="14"/>
  <c r="AC139" i="14"/>
  <c r="Y139" i="14"/>
  <c r="V139" i="14"/>
  <c r="U139" i="14"/>
  <c r="T139" i="14"/>
  <c r="EX138" i="14"/>
  <c r="EW138" i="14"/>
  <c r="EV138" i="14"/>
  <c r="EU138" i="14"/>
  <c r="ET138" i="14"/>
  <c r="ES138" i="14"/>
  <c r="ED138" i="14"/>
  <c r="EC138" i="14"/>
  <c r="EB138" i="14"/>
  <c r="DX138" i="14"/>
  <c r="DY138" i="14" s="1"/>
  <c r="DZ138" i="14" s="1"/>
  <c r="DW138" i="14"/>
  <c r="DV138" i="14"/>
  <c r="DQ138" i="14"/>
  <c r="DH138" i="14"/>
  <c r="DG138" i="14"/>
  <c r="DF138" i="14"/>
  <c r="CW138" i="14"/>
  <c r="CV138" i="14"/>
  <c r="CU138" i="14"/>
  <c r="CT138" i="14"/>
  <c r="CS138" i="14"/>
  <c r="CR138" i="14"/>
  <c r="CL138" i="14"/>
  <c r="CK138" i="14"/>
  <c r="CJ138" i="14"/>
  <c r="CA138" i="14"/>
  <c r="BZ138" i="14"/>
  <c r="BY138" i="14"/>
  <c r="BX138" i="14"/>
  <c r="BW138" i="14"/>
  <c r="BV138" i="14"/>
  <c r="BR138" i="14"/>
  <c r="BI138" i="14"/>
  <c r="BK138" i="14" s="1"/>
  <c r="BL138" i="14" s="1"/>
  <c r="AH138" i="14"/>
  <c r="AC138" i="14"/>
  <c r="Y138" i="14"/>
  <c r="V138" i="14"/>
  <c r="U138" i="14"/>
  <c r="T138" i="14"/>
  <c r="EX137" i="14"/>
  <c r="EW137" i="14"/>
  <c r="EV137" i="14"/>
  <c r="EU137" i="14"/>
  <c r="ET137" i="14"/>
  <c r="ES137" i="14"/>
  <c r="ED137" i="14"/>
  <c r="EC137" i="14"/>
  <c r="EB137" i="14"/>
  <c r="DX137" i="14"/>
  <c r="DW137" i="14"/>
  <c r="DV137" i="14"/>
  <c r="DQ137" i="14"/>
  <c r="DH137" i="14"/>
  <c r="DG137" i="14"/>
  <c r="DF137" i="14"/>
  <c r="CW137" i="14"/>
  <c r="CV137" i="14"/>
  <c r="CU137" i="14"/>
  <c r="CT137" i="14"/>
  <c r="CS137" i="14"/>
  <c r="CR137" i="14"/>
  <c r="CL137" i="14"/>
  <c r="CK137" i="14"/>
  <c r="CJ137" i="14"/>
  <c r="CA137" i="14"/>
  <c r="BZ137" i="14"/>
  <c r="BY137" i="14"/>
  <c r="BX137" i="14"/>
  <c r="BW137" i="14"/>
  <c r="BV137" i="14"/>
  <c r="CB137" i="14" s="1"/>
  <c r="BR137" i="14"/>
  <c r="BS137" i="14" s="1"/>
  <c r="BI137" i="14"/>
  <c r="AH137" i="14"/>
  <c r="AC137" i="14"/>
  <c r="Y137" i="14"/>
  <c r="V137" i="14"/>
  <c r="U137" i="14"/>
  <c r="T137" i="14"/>
  <c r="EX136" i="14"/>
  <c r="EW136" i="14"/>
  <c r="EV136" i="14"/>
  <c r="EU136" i="14"/>
  <c r="ET136" i="14"/>
  <c r="ES136" i="14"/>
  <c r="ED136" i="14"/>
  <c r="EC136" i="14"/>
  <c r="EB136" i="14"/>
  <c r="DX136" i="14"/>
  <c r="DW136" i="14"/>
  <c r="DV136" i="14"/>
  <c r="DQ136" i="14"/>
  <c r="DS136" i="14" s="1"/>
  <c r="DT136" i="14" s="1"/>
  <c r="DH136" i="14"/>
  <c r="DG136" i="14"/>
  <c r="DF136" i="14"/>
  <c r="CW136" i="14"/>
  <c r="CZ136" i="14" s="1"/>
  <c r="CV136" i="14"/>
  <c r="CU136" i="14"/>
  <c r="CT136" i="14"/>
  <c r="CY136" i="14" s="1"/>
  <c r="CS136" i="14"/>
  <c r="CX136" i="14" s="1"/>
  <c r="CR136" i="14"/>
  <c r="CL136" i="14"/>
  <c r="CK136" i="14"/>
  <c r="CJ136" i="14"/>
  <c r="CA136" i="14"/>
  <c r="BZ136" i="14"/>
  <c r="BY136" i="14"/>
  <c r="BX136" i="14"/>
  <c r="BW136" i="14"/>
  <c r="BV136" i="14"/>
  <c r="BR136" i="14"/>
  <c r="BS136" i="14" s="1"/>
  <c r="BI136" i="14"/>
  <c r="BK136" i="14" s="1"/>
  <c r="BL136" i="14" s="1"/>
  <c r="AH136" i="14"/>
  <c r="AC136" i="14"/>
  <c r="Y136" i="14"/>
  <c r="V136" i="14"/>
  <c r="U136" i="14"/>
  <c r="T136" i="14"/>
  <c r="EX135" i="14"/>
  <c r="EW135" i="14"/>
  <c r="EV135" i="14"/>
  <c r="EU135" i="14"/>
  <c r="ET135" i="14"/>
  <c r="ES135" i="14"/>
  <c r="ED135" i="14"/>
  <c r="EC135" i="14"/>
  <c r="EB135" i="14"/>
  <c r="DX135" i="14"/>
  <c r="DW135" i="14"/>
  <c r="DV135" i="14"/>
  <c r="DQ135" i="14"/>
  <c r="DS135" i="14" s="1"/>
  <c r="DT135" i="14" s="1"/>
  <c r="DH135" i="14"/>
  <c r="DG135" i="14"/>
  <c r="DF135" i="14"/>
  <c r="CW135" i="14"/>
  <c r="CV135" i="14"/>
  <c r="CU135" i="14"/>
  <c r="CT135" i="14"/>
  <c r="CS135" i="14"/>
  <c r="CX135" i="14" s="1"/>
  <c r="CR135" i="14"/>
  <c r="CL135" i="14"/>
  <c r="CK135" i="14"/>
  <c r="CJ135" i="14"/>
  <c r="CA135" i="14"/>
  <c r="BZ135" i="14"/>
  <c r="BY135" i="14"/>
  <c r="BX135" i="14"/>
  <c r="BW135" i="14"/>
  <c r="BV135" i="14"/>
  <c r="CB135" i="14"/>
  <c r="BR135" i="14"/>
  <c r="BI135" i="14"/>
  <c r="BK135" i="14"/>
  <c r="AH135" i="14"/>
  <c r="AC135" i="14"/>
  <c r="Y135" i="14"/>
  <c r="V135" i="14"/>
  <c r="U135" i="14"/>
  <c r="T135" i="14"/>
  <c r="EX134" i="14"/>
  <c r="EW134" i="14"/>
  <c r="EV134" i="14"/>
  <c r="EU134" i="14"/>
  <c r="ET134" i="14"/>
  <c r="ES134" i="14"/>
  <c r="ED134" i="14"/>
  <c r="EC134" i="14"/>
  <c r="EB134" i="14"/>
  <c r="DX134" i="14"/>
  <c r="DW134" i="14"/>
  <c r="DV134" i="14"/>
  <c r="DQ134" i="14"/>
  <c r="DH134" i="14"/>
  <c r="DG134" i="14"/>
  <c r="DF134" i="14"/>
  <c r="CW134" i="14"/>
  <c r="CV134" i="14"/>
  <c r="CU134" i="14"/>
  <c r="CT134" i="14"/>
  <c r="CS134" i="14"/>
  <c r="CR134" i="14"/>
  <c r="CX134" i="14" s="1"/>
  <c r="CL134" i="14"/>
  <c r="CK134" i="14"/>
  <c r="CJ134" i="14"/>
  <c r="CA134" i="14"/>
  <c r="BZ134" i="14"/>
  <c r="BY134" i="14"/>
  <c r="BX134" i="14"/>
  <c r="BW134" i="14"/>
  <c r="BV134" i="14"/>
  <c r="BR134" i="14"/>
  <c r="BS134" i="14" s="1"/>
  <c r="BI134" i="14"/>
  <c r="BK134" i="14" s="1"/>
  <c r="AH134" i="14"/>
  <c r="AC134" i="14"/>
  <c r="Y134" i="14"/>
  <c r="V134" i="14"/>
  <c r="U134" i="14"/>
  <c r="T134" i="14"/>
  <c r="EX133" i="14"/>
  <c r="EW133" i="14"/>
  <c r="EV133" i="14"/>
  <c r="EU133" i="14"/>
  <c r="ET133" i="14"/>
  <c r="ES133" i="14"/>
  <c r="ED133" i="14"/>
  <c r="EC133" i="14"/>
  <c r="EB133" i="14"/>
  <c r="DX133" i="14"/>
  <c r="DW133" i="14"/>
  <c r="DV133" i="14"/>
  <c r="DQ133" i="14"/>
  <c r="DH133" i="14"/>
  <c r="DG133" i="14"/>
  <c r="DF133" i="14"/>
  <c r="CW133" i="14"/>
  <c r="CZ133" i="14" s="1"/>
  <c r="CV133" i="14"/>
  <c r="CU133" i="14"/>
  <c r="CT133" i="14"/>
  <c r="CS133" i="14"/>
  <c r="CR133" i="14"/>
  <c r="CL133" i="14"/>
  <c r="CK133" i="14"/>
  <c r="CJ133" i="14"/>
  <c r="CA133" i="14"/>
  <c r="BZ133" i="14"/>
  <c r="BY133" i="14"/>
  <c r="CC133" i="14" s="1"/>
  <c r="BX133" i="14"/>
  <c r="BW133" i="14"/>
  <c r="BV133" i="14"/>
  <c r="BI133" i="14"/>
  <c r="BK133" i="14" s="1"/>
  <c r="EX132" i="14"/>
  <c r="EW132" i="14"/>
  <c r="EV132" i="14"/>
  <c r="EU132" i="14"/>
  <c r="ET132" i="14"/>
  <c r="ES132" i="14"/>
  <c r="ED132" i="14"/>
  <c r="EC132" i="14"/>
  <c r="EB132" i="14"/>
  <c r="DX132" i="14"/>
  <c r="DW132" i="14"/>
  <c r="DV132" i="14"/>
  <c r="DQ132" i="14"/>
  <c r="DH132" i="14"/>
  <c r="DG132" i="14"/>
  <c r="DF132" i="14"/>
  <c r="CW132" i="14"/>
  <c r="CV132" i="14"/>
  <c r="CU132" i="14"/>
  <c r="CT132" i="14"/>
  <c r="CS132" i="14"/>
  <c r="CR132" i="14"/>
  <c r="CX132" i="14" s="1"/>
  <c r="CL132" i="14"/>
  <c r="CK132" i="14"/>
  <c r="CJ132" i="14"/>
  <c r="CA132" i="14"/>
  <c r="BZ132" i="14"/>
  <c r="BY132" i="14"/>
  <c r="BX132" i="14"/>
  <c r="BW132" i="14"/>
  <c r="BV132" i="14"/>
  <c r="BI132" i="14"/>
  <c r="BK132" i="14" s="1"/>
  <c r="EX131" i="14"/>
  <c r="EW131" i="14"/>
  <c r="EV131" i="14"/>
  <c r="EU131" i="14"/>
  <c r="ET131" i="14"/>
  <c r="ES131" i="14"/>
  <c r="ED131" i="14"/>
  <c r="EC131" i="14"/>
  <c r="EB131" i="14"/>
  <c r="DX131" i="14"/>
  <c r="DW131" i="14"/>
  <c r="DV131" i="14"/>
  <c r="DQ131" i="14"/>
  <c r="DH131" i="14"/>
  <c r="DG131" i="14"/>
  <c r="DF131" i="14"/>
  <c r="CW131" i="14"/>
  <c r="CV131" i="14"/>
  <c r="CZ131" i="14" s="1"/>
  <c r="CU131" i="14"/>
  <c r="CT131" i="14"/>
  <c r="CS131" i="14"/>
  <c r="CR131" i="14"/>
  <c r="CX131" i="14" s="1"/>
  <c r="CL131" i="14"/>
  <c r="CK131" i="14"/>
  <c r="CJ131" i="14"/>
  <c r="CA131" i="14"/>
  <c r="BZ131" i="14"/>
  <c r="CD131" i="14" s="1"/>
  <c r="BY131" i="14"/>
  <c r="CC131" i="14" s="1"/>
  <c r="BX131" i="14"/>
  <c r="BW131" i="14"/>
  <c r="BV131" i="14"/>
  <c r="CB131" i="14" s="1"/>
  <c r="BI131" i="14"/>
  <c r="BK131" i="14" s="1"/>
  <c r="EX130" i="14"/>
  <c r="EW130" i="14"/>
  <c r="EV130" i="14"/>
  <c r="EU130" i="14"/>
  <c r="ET130" i="14"/>
  <c r="ES130" i="14"/>
  <c r="ED130" i="14"/>
  <c r="EC130" i="14"/>
  <c r="EB130" i="14"/>
  <c r="DX130" i="14"/>
  <c r="DW130" i="14"/>
  <c r="DV130" i="14"/>
  <c r="DQ130" i="14"/>
  <c r="DH130" i="14"/>
  <c r="DG130" i="14"/>
  <c r="DF130" i="14"/>
  <c r="CW130" i="14"/>
  <c r="CV130" i="14"/>
  <c r="CZ130" i="14" s="1"/>
  <c r="CU130" i="14"/>
  <c r="CT130" i="14"/>
  <c r="CS130" i="14"/>
  <c r="CR130" i="14"/>
  <c r="CX130" i="14" s="1"/>
  <c r="CL130" i="14"/>
  <c r="CK130" i="14"/>
  <c r="CJ130" i="14"/>
  <c r="CA130" i="14"/>
  <c r="BZ130" i="14"/>
  <c r="BY130" i="14"/>
  <c r="BX130" i="14"/>
  <c r="BW130" i="14"/>
  <c r="BV130" i="14"/>
  <c r="BI130" i="14"/>
  <c r="BK130" i="14" s="1"/>
  <c r="EX129" i="14"/>
  <c r="EW129" i="14"/>
  <c r="EV129" i="14"/>
  <c r="EU129" i="14"/>
  <c r="ET129" i="14"/>
  <c r="ES129" i="14"/>
  <c r="ED129" i="14"/>
  <c r="EC129" i="14"/>
  <c r="EB129" i="14"/>
  <c r="DX129" i="14"/>
  <c r="DW129" i="14"/>
  <c r="DV129" i="14"/>
  <c r="DQ129" i="14"/>
  <c r="DH129" i="14"/>
  <c r="DG129" i="14"/>
  <c r="DF129" i="14"/>
  <c r="CW129" i="14"/>
  <c r="CZ129" i="14" s="1"/>
  <c r="CV129" i="14"/>
  <c r="CU129" i="14"/>
  <c r="CT129" i="14"/>
  <c r="CY129" i="14" s="1"/>
  <c r="CS129" i="14"/>
  <c r="CR129" i="14"/>
  <c r="CL129" i="14"/>
  <c r="CK129" i="14"/>
  <c r="CJ129" i="14"/>
  <c r="CA129" i="14"/>
  <c r="CD129" i="14" s="1"/>
  <c r="BZ129" i="14"/>
  <c r="BY129" i="14"/>
  <c r="BX129" i="14"/>
  <c r="BW129" i="14"/>
  <c r="BV129" i="14"/>
  <c r="BI129" i="14"/>
  <c r="EX128" i="14"/>
  <c r="EW128" i="14"/>
  <c r="EV128" i="14"/>
  <c r="EU128" i="14"/>
  <c r="ET128" i="14"/>
  <c r="ES128" i="14"/>
  <c r="ED128" i="14"/>
  <c r="EC128" i="14"/>
  <c r="EB128" i="14"/>
  <c r="DX128" i="14"/>
  <c r="DW128" i="14"/>
  <c r="DV128" i="14"/>
  <c r="DQ128" i="14"/>
  <c r="DS128" i="14" s="1"/>
  <c r="DT128" i="14" s="1"/>
  <c r="Y128" i="14" s="1"/>
  <c r="DH128" i="14"/>
  <c r="DG128" i="14"/>
  <c r="DF128" i="14"/>
  <c r="CW128" i="14"/>
  <c r="CV128" i="14"/>
  <c r="CZ128" i="14" s="1"/>
  <c r="CU128" i="14"/>
  <c r="CT128" i="14"/>
  <c r="CS128" i="14"/>
  <c r="CR128" i="14"/>
  <c r="CX128" i="14" s="1"/>
  <c r="CL128" i="14"/>
  <c r="CK128" i="14"/>
  <c r="CJ128" i="14"/>
  <c r="CA128" i="14"/>
  <c r="CD128" i="14" s="1"/>
  <c r="BZ128" i="14"/>
  <c r="BY128" i="14"/>
  <c r="BX128" i="14"/>
  <c r="CC128" i="14" s="1"/>
  <c r="BW128" i="14"/>
  <c r="BV128" i="14"/>
  <c r="BI128" i="14"/>
  <c r="EX127" i="14"/>
  <c r="EW127" i="14"/>
  <c r="EV127" i="14"/>
  <c r="EU127" i="14"/>
  <c r="ET127" i="14"/>
  <c r="ES127" i="14"/>
  <c r="ED127" i="14"/>
  <c r="EC127" i="14"/>
  <c r="EB127" i="14"/>
  <c r="DX127" i="14"/>
  <c r="DW127" i="14"/>
  <c r="DV127" i="14"/>
  <c r="DQ127" i="14"/>
  <c r="DH127" i="14"/>
  <c r="DF127" i="14"/>
  <c r="CW127" i="14"/>
  <c r="CV127" i="14"/>
  <c r="CZ127" i="14" s="1"/>
  <c r="CU127" i="14"/>
  <c r="CY127" i="14" s="1"/>
  <c r="CT127" i="14"/>
  <c r="CS127" i="14"/>
  <c r="CX127" i="14" s="1"/>
  <c r="CR127" i="14"/>
  <c r="CA127" i="14"/>
  <c r="BZ127" i="14"/>
  <c r="BY127" i="14"/>
  <c r="BX127" i="14"/>
  <c r="BW127" i="14"/>
  <c r="CB127" i="14" s="1"/>
  <c r="BV127" i="14"/>
  <c r="BI127" i="14"/>
  <c r="BK127" i="14" s="1"/>
  <c r="EX126" i="14"/>
  <c r="EW126" i="14"/>
  <c r="EV126" i="14"/>
  <c r="EU126" i="14"/>
  <c r="ET126" i="14"/>
  <c r="ES126" i="14"/>
  <c r="ED126" i="14"/>
  <c r="EC126" i="14"/>
  <c r="EB126" i="14"/>
  <c r="DX126" i="14"/>
  <c r="DW126" i="14"/>
  <c r="DV126" i="14"/>
  <c r="DQ126" i="14"/>
  <c r="DH126" i="14"/>
  <c r="DF126" i="14"/>
  <c r="CW126" i="14"/>
  <c r="CV126" i="14"/>
  <c r="CU126" i="14"/>
  <c r="CY126" i="14" s="1"/>
  <c r="CT126" i="14"/>
  <c r="CS126" i="14"/>
  <c r="CR126" i="14"/>
  <c r="CA126" i="14"/>
  <c r="CD126" i="14" s="1"/>
  <c r="BZ126" i="14"/>
  <c r="BY126" i="14"/>
  <c r="BX126" i="14"/>
  <c r="BW126" i="14"/>
  <c r="CB126" i="14" s="1"/>
  <c r="BV126" i="14"/>
  <c r="BI126" i="14"/>
  <c r="EX125" i="14"/>
  <c r="EW125" i="14"/>
  <c r="EV125" i="14"/>
  <c r="EU125" i="14"/>
  <c r="ET125" i="14"/>
  <c r="ES125" i="14"/>
  <c r="ED125" i="14"/>
  <c r="EC125" i="14"/>
  <c r="EB125" i="14"/>
  <c r="DX125" i="14"/>
  <c r="DW125" i="14"/>
  <c r="DV125" i="14"/>
  <c r="DQ125" i="14"/>
  <c r="DH125" i="14"/>
  <c r="DF125" i="14"/>
  <c r="CW125" i="14"/>
  <c r="CV125" i="14"/>
  <c r="CU125" i="14"/>
  <c r="CY125" i="14" s="1"/>
  <c r="CT125" i="14"/>
  <c r="CS125" i="14"/>
  <c r="CR125" i="14"/>
  <c r="CL125" i="14"/>
  <c r="CK125" i="14"/>
  <c r="CJ125" i="14"/>
  <c r="CA125" i="14"/>
  <c r="BZ125" i="14"/>
  <c r="BY125" i="14"/>
  <c r="BX125" i="14"/>
  <c r="CC125" i="14" s="1"/>
  <c r="BW125" i="14"/>
  <c r="BV125" i="14"/>
  <c r="BI125" i="14"/>
  <c r="BK125" i="14" s="1"/>
  <c r="BL125" i="14" s="1"/>
  <c r="BM125" i="14" s="1"/>
  <c r="EX124" i="14"/>
  <c r="EW124" i="14"/>
  <c r="EV124" i="14"/>
  <c r="EU124" i="14"/>
  <c r="ET124" i="14"/>
  <c r="ES124" i="14"/>
  <c r="ED124" i="14"/>
  <c r="EC124" i="14"/>
  <c r="EB124" i="14"/>
  <c r="DX124" i="14"/>
  <c r="DW124" i="14"/>
  <c r="DV124" i="14"/>
  <c r="DQ124" i="14"/>
  <c r="DH124" i="14"/>
  <c r="DF124" i="14"/>
  <c r="CW124" i="14"/>
  <c r="CV124" i="14"/>
  <c r="CU124" i="14"/>
  <c r="CT124" i="14"/>
  <c r="CY124" i="14" s="1"/>
  <c r="CS124" i="14"/>
  <c r="CR124" i="14"/>
  <c r="CK124" i="14"/>
  <c r="CJ124" i="14"/>
  <c r="CA124" i="14"/>
  <c r="BZ124" i="14"/>
  <c r="BY124" i="14"/>
  <c r="BX124" i="14"/>
  <c r="BW124" i="14"/>
  <c r="BV124" i="14"/>
  <c r="BI124" i="14"/>
  <c r="BK124" i="14" s="1"/>
  <c r="BM124" i="14" s="1"/>
  <c r="EX51" i="14"/>
  <c r="EW51" i="14"/>
  <c r="EV51" i="14"/>
  <c r="EU51" i="14"/>
  <c r="ET51" i="14"/>
  <c r="ES51" i="14"/>
  <c r="ED51" i="14"/>
  <c r="EC51" i="14"/>
  <c r="EB51" i="14"/>
  <c r="DX51" i="14"/>
  <c r="DW51" i="14"/>
  <c r="DV51" i="14"/>
  <c r="DQ51" i="14"/>
  <c r="DH51" i="14"/>
  <c r="DG51" i="14"/>
  <c r="DF51" i="14"/>
  <c r="CW51" i="14"/>
  <c r="CV51" i="14"/>
  <c r="CU51" i="14"/>
  <c r="CT51" i="14"/>
  <c r="CS51" i="14"/>
  <c r="CR51" i="14"/>
  <c r="CL51" i="14"/>
  <c r="CK51" i="14"/>
  <c r="CJ51" i="14"/>
  <c r="CA51" i="14"/>
  <c r="BZ51" i="14"/>
  <c r="BY51" i="14"/>
  <c r="BX51" i="14"/>
  <c r="BW51" i="14"/>
  <c r="BV51" i="14"/>
  <c r="BR51" i="14"/>
  <c r="BI51" i="14"/>
  <c r="BK51" i="14" s="1"/>
  <c r="AH51" i="14"/>
  <c r="AC51" i="14"/>
  <c r="Y51" i="14"/>
  <c r="V51" i="14"/>
  <c r="U51" i="14"/>
  <c r="T51" i="14"/>
  <c r="EX50" i="14"/>
  <c r="EW50" i="14"/>
  <c r="EV50" i="14"/>
  <c r="EU50" i="14"/>
  <c r="ET50" i="14"/>
  <c r="ES50" i="14"/>
  <c r="ED50" i="14"/>
  <c r="EC50" i="14"/>
  <c r="EB50" i="14"/>
  <c r="DX50" i="14"/>
  <c r="DW50" i="14"/>
  <c r="DV50" i="14"/>
  <c r="DQ50" i="14"/>
  <c r="DH50" i="14"/>
  <c r="DG50" i="14"/>
  <c r="DF50" i="14"/>
  <c r="CW50" i="14"/>
  <c r="CV50" i="14"/>
  <c r="CU50" i="14"/>
  <c r="CT50" i="14"/>
  <c r="CS50" i="14"/>
  <c r="CR50" i="14"/>
  <c r="CL50" i="14"/>
  <c r="CK50" i="14"/>
  <c r="CJ50" i="14"/>
  <c r="CA50" i="14"/>
  <c r="BZ50" i="14"/>
  <c r="BY50" i="14"/>
  <c r="BX50" i="14"/>
  <c r="BW50" i="14"/>
  <c r="BV50" i="14"/>
  <c r="BR50" i="14"/>
  <c r="BT50" i="14" s="1"/>
  <c r="BU50" i="14" s="1"/>
  <c r="BI50" i="14"/>
  <c r="AH50" i="14"/>
  <c r="AC50" i="14"/>
  <c r="Y50" i="14"/>
  <c r="V50" i="14"/>
  <c r="U50" i="14"/>
  <c r="T50" i="14"/>
  <c r="EX49" i="14"/>
  <c r="EW49" i="14"/>
  <c r="EV49" i="14"/>
  <c r="EU49" i="14"/>
  <c r="ET49" i="14"/>
  <c r="ES49" i="14"/>
  <c r="ED49" i="14"/>
  <c r="EC49" i="14"/>
  <c r="EB49" i="14"/>
  <c r="DX49" i="14"/>
  <c r="DW49" i="14"/>
  <c r="DV49" i="14"/>
  <c r="DQ49" i="14"/>
  <c r="DH49" i="14"/>
  <c r="DG49" i="14"/>
  <c r="DF49" i="14"/>
  <c r="CW49" i="14"/>
  <c r="CV49" i="14"/>
  <c r="CU49" i="14"/>
  <c r="CT49" i="14"/>
  <c r="CS49" i="14"/>
  <c r="CR49" i="14"/>
  <c r="CL49" i="14"/>
  <c r="CK49" i="14"/>
  <c r="CJ49" i="14"/>
  <c r="CA49" i="14"/>
  <c r="BZ49" i="14"/>
  <c r="BY49" i="14"/>
  <c r="BX49" i="14"/>
  <c r="BW49" i="14"/>
  <c r="BV49" i="14"/>
  <c r="BR49" i="14"/>
  <c r="BI49" i="14"/>
  <c r="BK49" i="14" s="1"/>
  <c r="BL49" i="14" s="1"/>
  <c r="AH49" i="14"/>
  <c r="AC49" i="14"/>
  <c r="Y49" i="14"/>
  <c r="V49" i="14"/>
  <c r="U49" i="14"/>
  <c r="T49" i="14"/>
  <c r="EX48" i="14"/>
  <c r="EW48" i="14"/>
  <c r="EV48" i="14"/>
  <c r="EU48" i="14"/>
  <c r="ET48" i="14"/>
  <c r="ES48" i="14"/>
  <c r="ED48" i="14"/>
  <c r="EC48" i="14"/>
  <c r="EB48" i="14"/>
  <c r="DX48" i="14"/>
  <c r="DW48" i="14"/>
  <c r="DV48" i="14"/>
  <c r="DQ48" i="14"/>
  <c r="DH48" i="14"/>
  <c r="DG48" i="14"/>
  <c r="DF48" i="14"/>
  <c r="CW48" i="14"/>
  <c r="CV48" i="14"/>
  <c r="CU48" i="14"/>
  <c r="CT48" i="14"/>
  <c r="CS48" i="14"/>
  <c r="CR48" i="14"/>
  <c r="CL48" i="14"/>
  <c r="CK48" i="14"/>
  <c r="CJ48" i="14"/>
  <c r="CA48" i="14"/>
  <c r="BZ48" i="14"/>
  <c r="BY48" i="14"/>
  <c r="BX48" i="14"/>
  <c r="BW48" i="14"/>
  <c r="BV48" i="14"/>
  <c r="BR48" i="14"/>
  <c r="BI48" i="14"/>
  <c r="AH48" i="14"/>
  <c r="AC48" i="14"/>
  <c r="Y48" i="14"/>
  <c r="V48" i="14"/>
  <c r="U48" i="14"/>
  <c r="T48" i="14"/>
  <c r="EX47" i="14"/>
  <c r="EW47" i="14"/>
  <c r="EV47" i="14"/>
  <c r="EU47" i="14"/>
  <c r="ET47" i="14"/>
  <c r="ES47" i="14"/>
  <c r="ED47" i="14"/>
  <c r="EC47" i="14"/>
  <c r="EB47" i="14"/>
  <c r="DX47" i="14"/>
  <c r="DW47" i="14"/>
  <c r="DV47" i="14"/>
  <c r="DQ47" i="14"/>
  <c r="DH47" i="14"/>
  <c r="DG47" i="14"/>
  <c r="DF47" i="14"/>
  <c r="CW47" i="14"/>
  <c r="CV47" i="14"/>
  <c r="CU47" i="14"/>
  <c r="CT47" i="14"/>
  <c r="CS47" i="14"/>
  <c r="CR47" i="14"/>
  <c r="CL47" i="14"/>
  <c r="CK47" i="14"/>
  <c r="CJ47" i="14"/>
  <c r="CA47" i="14"/>
  <c r="BZ47" i="14"/>
  <c r="BY47" i="14"/>
  <c r="BX47" i="14"/>
  <c r="BW47" i="14"/>
  <c r="BV47" i="14"/>
  <c r="BR47" i="14"/>
  <c r="BS47" i="14" s="1"/>
  <c r="BI47" i="14"/>
  <c r="AH47" i="14"/>
  <c r="AC47" i="14"/>
  <c r="Y47" i="14"/>
  <c r="V47" i="14"/>
  <c r="U47" i="14"/>
  <c r="T47" i="14"/>
  <c r="EX46" i="14"/>
  <c r="EW46" i="14"/>
  <c r="EV46" i="14"/>
  <c r="EU46" i="14"/>
  <c r="ET46" i="14"/>
  <c r="ES46" i="14"/>
  <c r="ED46" i="14"/>
  <c r="EC46" i="14"/>
  <c r="EB46" i="14"/>
  <c r="DX46" i="14"/>
  <c r="DW46" i="14"/>
  <c r="DV46" i="14"/>
  <c r="DQ46" i="14"/>
  <c r="DH46" i="14"/>
  <c r="DG46" i="14"/>
  <c r="DF46" i="14"/>
  <c r="CW46" i="14"/>
  <c r="CV46" i="14"/>
  <c r="CU46" i="14"/>
  <c r="CT46" i="14"/>
  <c r="CS46" i="14"/>
  <c r="CR46" i="14"/>
  <c r="CL46" i="14"/>
  <c r="CK46" i="14"/>
  <c r="CJ46" i="14"/>
  <c r="CA46" i="14"/>
  <c r="BZ46" i="14"/>
  <c r="BY46" i="14"/>
  <c r="BX46" i="14"/>
  <c r="BW46" i="14"/>
  <c r="BV46" i="14"/>
  <c r="BR46" i="14"/>
  <c r="BT46" i="14" s="1"/>
  <c r="BU46" i="14" s="1"/>
  <c r="BI46" i="14"/>
  <c r="BK46" i="14" s="1"/>
  <c r="AH46" i="14"/>
  <c r="AC46" i="14"/>
  <c r="Y46" i="14"/>
  <c r="V46" i="14"/>
  <c r="U46" i="14"/>
  <c r="T46" i="14"/>
  <c r="EX45" i="14"/>
  <c r="EW45" i="14"/>
  <c r="EV45" i="14"/>
  <c r="EU45" i="14"/>
  <c r="ET45" i="14"/>
  <c r="ES45" i="14"/>
  <c r="ED45" i="14"/>
  <c r="EC45" i="14"/>
  <c r="EB45" i="14"/>
  <c r="DX45" i="14"/>
  <c r="DW45" i="14"/>
  <c r="DV45" i="14"/>
  <c r="DQ45" i="14"/>
  <c r="DH45" i="14"/>
  <c r="DG45" i="14"/>
  <c r="DF45" i="14"/>
  <c r="CW45" i="14"/>
  <c r="CV45" i="14"/>
  <c r="CU45" i="14"/>
  <c r="CT45" i="14"/>
  <c r="CS45" i="14"/>
  <c r="CR45" i="14"/>
  <c r="CL45" i="14"/>
  <c r="CK45" i="14"/>
  <c r="CJ45" i="14"/>
  <c r="CA45" i="14"/>
  <c r="BZ45" i="14"/>
  <c r="BY45" i="14"/>
  <c r="BX45" i="14"/>
  <c r="BW45" i="14"/>
  <c r="BV45" i="14"/>
  <c r="BR45" i="14"/>
  <c r="BI45" i="14"/>
  <c r="AH45" i="14"/>
  <c r="AC45" i="14"/>
  <c r="Y45" i="14"/>
  <c r="V45" i="14"/>
  <c r="U45" i="14"/>
  <c r="T45" i="14"/>
  <c r="EX44" i="14"/>
  <c r="EW44" i="14"/>
  <c r="EV44" i="14"/>
  <c r="EU44" i="14"/>
  <c r="ET44" i="14"/>
  <c r="ES44" i="14"/>
  <c r="ED44" i="14"/>
  <c r="EC44" i="14"/>
  <c r="EB44" i="14"/>
  <c r="DX44" i="14"/>
  <c r="DW44" i="14"/>
  <c r="DV44" i="14"/>
  <c r="DQ44" i="14"/>
  <c r="DH44" i="14"/>
  <c r="DG44" i="14"/>
  <c r="DF44" i="14"/>
  <c r="CW44" i="14"/>
  <c r="CV44" i="14"/>
  <c r="CU44" i="14"/>
  <c r="CT44" i="14"/>
  <c r="CS44" i="14"/>
  <c r="CR44" i="14"/>
  <c r="CL44" i="14"/>
  <c r="CK44" i="14"/>
  <c r="CJ44" i="14"/>
  <c r="CA44" i="14"/>
  <c r="BZ44" i="14"/>
  <c r="BY44" i="14"/>
  <c r="BX44" i="14"/>
  <c r="BW44" i="14"/>
  <c r="BV44" i="14"/>
  <c r="BR44" i="14"/>
  <c r="BT44" i="14" s="1"/>
  <c r="BU44" i="14" s="1"/>
  <c r="BI44" i="14"/>
  <c r="AH44" i="14"/>
  <c r="AC44" i="14"/>
  <c r="Y44" i="14"/>
  <c r="V44" i="14"/>
  <c r="U44" i="14"/>
  <c r="T44" i="14"/>
  <c r="EX43" i="14"/>
  <c r="EW43" i="14"/>
  <c r="EV43" i="14"/>
  <c r="EU43" i="14"/>
  <c r="ET43" i="14"/>
  <c r="ES43" i="14"/>
  <c r="ED43" i="14"/>
  <c r="EC43" i="14"/>
  <c r="EB43" i="14"/>
  <c r="DX43" i="14"/>
  <c r="DW43" i="14"/>
  <c r="DV43" i="14"/>
  <c r="DQ43" i="14"/>
  <c r="DH43" i="14"/>
  <c r="DG43" i="14"/>
  <c r="DF43" i="14"/>
  <c r="CW43" i="14"/>
  <c r="CV43" i="14"/>
  <c r="CU43" i="14"/>
  <c r="CT43" i="14"/>
  <c r="CS43" i="14"/>
  <c r="CR43" i="14"/>
  <c r="CL43" i="14"/>
  <c r="CK43" i="14"/>
  <c r="CJ43" i="14"/>
  <c r="CA43" i="14"/>
  <c r="BZ43" i="14"/>
  <c r="BY43" i="14"/>
  <c r="BX43" i="14"/>
  <c r="BW43" i="14"/>
  <c r="BV43" i="14"/>
  <c r="BR43" i="14"/>
  <c r="E43" i="14" s="1"/>
  <c r="BI43" i="14"/>
  <c r="AH43" i="14"/>
  <c r="AC43" i="14"/>
  <c r="Y43" i="14"/>
  <c r="V43" i="14"/>
  <c r="U43" i="14"/>
  <c r="T43" i="14"/>
  <c r="EX42" i="14"/>
  <c r="EW42" i="14"/>
  <c r="EV42" i="14"/>
  <c r="EU42" i="14"/>
  <c r="ET42" i="14"/>
  <c r="ES42" i="14"/>
  <c r="ED42" i="14"/>
  <c r="EC42" i="14"/>
  <c r="EB42" i="14"/>
  <c r="DX42" i="14"/>
  <c r="DW42" i="14"/>
  <c r="DV42" i="14"/>
  <c r="DQ42" i="14"/>
  <c r="DH42" i="14"/>
  <c r="DG42" i="14"/>
  <c r="DF42" i="14"/>
  <c r="CW42" i="14"/>
  <c r="CV42" i="14"/>
  <c r="CU42" i="14"/>
  <c r="CT42" i="14"/>
  <c r="CS42" i="14"/>
  <c r="CR42" i="14"/>
  <c r="CL42" i="14"/>
  <c r="CK42" i="14"/>
  <c r="CJ42" i="14"/>
  <c r="CA42" i="14"/>
  <c r="BZ42" i="14"/>
  <c r="BY42" i="14"/>
  <c r="BX42" i="14"/>
  <c r="BW42" i="14"/>
  <c r="BV42" i="14"/>
  <c r="BR42" i="14"/>
  <c r="E42" i="14" s="1"/>
  <c r="BI42" i="14"/>
  <c r="AH42" i="14"/>
  <c r="AC42" i="14"/>
  <c r="Y42" i="14"/>
  <c r="V42" i="14"/>
  <c r="U42" i="14"/>
  <c r="T42" i="14"/>
  <c r="EX41" i="14"/>
  <c r="EW41" i="14"/>
  <c r="EV41" i="14"/>
  <c r="EU41" i="14"/>
  <c r="ET41" i="14"/>
  <c r="ES41" i="14"/>
  <c r="ED41" i="14"/>
  <c r="EC41" i="14"/>
  <c r="EB41" i="14"/>
  <c r="DX41" i="14"/>
  <c r="DW41" i="14"/>
  <c r="DV41" i="14"/>
  <c r="DQ41" i="14"/>
  <c r="DS41" i="14" s="1"/>
  <c r="DT41" i="14" s="1"/>
  <c r="DH41" i="14"/>
  <c r="DG41" i="14"/>
  <c r="DF41" i="14"/>
  <c r="CW41" i="14"/>
  <c r="CV41" i="14"/>
  <c r="CU41" i="14"/>
  <c r="CT41" i="14"/>
  <c r="CS41" i="14"/>
  <c r="CR41" i="14"/>
  <c r="CL41" i="14"/>
  <c r="CK41" i="14"/>
  <c r="CJ41" i="14"/>
  <c r="CA41" i="14"/>
  <c r="BZ41" i="14"/>
  <c r="BY41" i="14"/>
  <c r="BX41" i="14"/>
  <c r="BW41" i="14"/>
  <c r="BV41" i="14"/>
  <c r="BR41" i="14"/>
  <c r="BI41" i="14"/>
  <c r="AH41" i="14"/>
  <c r="AC41" i="14"/>
  <c r="Y41" i="14"/>
  <c r="V41" i="14"/>
  <c r="U41" i="14"/>
  <c r="T41" i="14"/>
  <c r="EX40" i="14"/>
  <c r="EW40" i="14"/>
  <c r="EV40" i="14"/>
  <c r="EU40" i="14"/>
  <c r="ET40" i="14"/>
  <c r="ES40" i="14"/>
  <c r="ED40" i="14"/>
  <c r="EC40" i="14"/>
  <c r="EB40" i="14"/>
  <c r="DX40" i="14"/>
  <c r="DW40" i="14"/>
  <c r="DV40" i="14"/>
  <c r="DQ40" i="14"/>
  <c r="DH40" i="14"/>
  <c r="DG40" i="14"/>
  <c r="DF40" i="14"/>
  <c r="CW40" i="14"/>
  <c r="CV40" i="14"/>
  <c r="CU40" i="14"/>
  <c r="CT40" i="14"/>
  <c r="CS40" i="14"/>
  <c r="CR40" i="14"/>
  <c r="CL40" i="14"/>
  <c r="CK40" i="14"/>
  <c r="CJ40" i="14"/>
  <c r="CA40" i="14"/>
  <c r="BZ40" i="14"/>
  <c r="BY40" i="14"/>
  <c r="BX40" i="14"/>
  <c r="BW40" i="14"/>
  <c r="BV40" i="14"/>
  <c r="BR40" i="14"/>
  <c r="E40" i="14" s="1"/>
  <c r="BI40" i="14"/>
  <c r="BK40" i="14" s="1"/>
  <c r="AH40" i="14"/>
  <c r="AC40" i="14"/>
  <c r="Y40" i="14"/>
  <c r="V40" i="14"/>
  <c r="U40" i="14"/>
  <c r="T40" i="14"/>
  <c r="EX39" i="14"/>
  <c r="EW39" i="14"/>
  <c r="EV39" i="14"/>
  <c r="EU39" i="14"/>
  <c r="ET39" i="14"/>
  <c r="ES39" i="14"/>
  <c r="ED39" i="14"/>
  <c r="EC39" i="14"/>
  <c r="EB39" i="14"/>
  <c r="DX39" i="14"/>
  <c r="DW39" i="14"/>
  <c r="DV39" i="14"/>
  <c r="DQ39" i="14"/>
  <c r="DH39" i="14"/>
  <c r="DG39" i="14"/>
  <c r="DF39" i="14"/>
  <c r="CW39" i="14"/>
  <c r="CV39" i="14"/>
  <c r="CU39" i="14"/>
  <c r="CT39" i="14"/>
  <c r="CS39" i="14"/>
  <c r="CR39" i="14"/>
  <c r="CL39" i="14"/>
  <c r="CK39" i="14"/>
  <c r="CJ39" i="14"/>
  <c r="CA39" i="14"/>
  <c r="BZ39" i="14"/>
  <c r="BY39" i="14"/>
  <c r="BX39" i="14"/>
  <c r="BW39" i="14"/>
  <c r="BV39" i="14"/>
  <c r="BR39" i="14"/>
  <c r="BI39" i="14"/>
  <c r="BK39" i="14" s="1"/>
  <c r="AH39" i="14"/>
  <c r="AC39" i="14"/>
  <c r="Y39" i="14"/>
  <c r="V39" i="14"/>
  <c r="U39" i="14"/>
  <c r="T39" i="14"/>
  <c r="EX38" i="14"/>
  <c r="EW38" i="14"/>
  <c r="EV38" i="14"/>
  <c r="EU38" i="14"/>
  <c r="ET38" i="14"/>
  <c r="ES38" i="14"/>
  <c r="ED38" i="14"/>
  <c r="EC38" i="14"/>
  <c r="EB38" i="14"/>
  <c r="DX38" i="14"/>
  <c r="DW38" i="14"/>
  <c r="DV38" i="14"/>
  <c r="DQ38" i="14"/>
  <c r="DH38" i="14"/>
  <c r="DG38" i="14"/>
  <c r="DF38" i="14"/>
  <c r="CW38" i="14"/>
  <c r="CV38" i="14"/>
  <c r="CU38" i="14"/>
  <c r="CT38" i="14"/>
  <c r="CS38" i="14"/>
  <c r="CR38" i="14"/>
  <c r="CL38" i="14"/>
  <c r="CK38" i="14"/>
  <c r="CJ38" i="14"/>
  <c r="CA38" i="14"/>
  <c r="BZ38" i="14"/>
  <c r="BY38" i="14"/>
  <c r="BX38" i="14"/>
  <c r="BW38" i="14"/>
  <c r="BV38" i="14"/>
  <c r="BR38" i="14"/>
  <c r="BS38" i="14" s="1"/>
  <c r="BI38" i="14"/>
  <c r="AH38" i="14"/>
  <c r="AC38" i="14"/>
  <c r="Y38" i="14"/>
  <c r="V38" i="14"/>
  <c r="U38" i="14"/>
  <c r="T38" i="14"/>
  <c r="EX37" i="14"/>
  <c r="EW37" i="14"/>
  <c r="EV37" i="14"/>
  <c r="EU37" i="14"/>
  <c r="ET37" i="14"/>
  <c r="ES37" i="14"/>
  <c r="ED37" i="14"/>
  <c r="EC37" i="14"/>
  <c r="EB37" i="14"/>
  <c r="DX37" i="14"/>
  <c r="DW37" i="14"/>
  <c r="DV37" i="14"/>
  <c r="DQ37" i="14"/>
  <c r="DH37" i="14"/>
  <c r="DG37" i="14"/>
  <c r="DF37" i="14"/>
  <c r="CW37" i="14"/>
  <c r="CV37" i="14"/>
  <c r="CU37" i="14"/>
  <c r="CT37" i="14"/>
  <c r="CS37" i="14"/>
  <c r="CR37" i="14"/>
  <c r="CL37" i="14"/>
  <c r="CK37" i="14"/>
  <c r="CJ37" i="14"/>
  <c r="CA37" i="14"/>
  <c r="BZ37" i="14"/>
  <c r="BY37" i="14"/>
  <c r="BX37" i="14"/>
  <c r="BW37" i="14"/>
  <c r="BV37" i="14"/>
  <c r="BR37" i="14"/>
  <c r="BT37" i="14" s="1"/>
  <c r="BU37" i="14" s="1"/>
  <c r="BI37" i="14"/>
  <c r="AH37" i="14"/>
  <c r="AC37" i="14"/>
  <c r="Y37" i="14"/>
  <c r="V37" i="14"/>
  <c r="U37" i="14"/>
  <c r="T37" i="14"/>
  <c r="EX36" i="14"/>
  <c r="EW36" i="14"/>
  <c r="EV36" i="14"/>
  <c r="EU36" i="14"/>
  <c r="ET36" i="14"/>
  <c r="ES36" i="14"/>
  <c r="ED36" i="14"/>
  <c r="EC36" i="14"/>
  <c r="EB36" i="14"/>
  <c r="DX36" i="14"/>
  <c r="DW36" i="14"/>
  <c r="DV36" i="14"/>
  <c r="DQ36" i="14"/>
  <c r="DH36" i="14"/>
  <c r="DG36" i="14"/>
  <c r="DF36" i="14"/>
  <c r="CW36" i="14"/>
  <c r="CV36" i="14"/>
  <c r="CU36" i="14"/>
  <c r="CT36" i="14"/>
  <c r="CS36" i="14"/>
  <c r="CR36" i="14"/>
  <c r="CL36" i="14"/>
  <c r="CK36" i="14"/>
  <c r="CJ36" i="14"/>
  <c r="CA36" i="14"/>
  <c r="BZ36" i="14"/>
  <c r="BY36" i="14"/>
  <c r="BX36" i="14"/>
  <c r="BW36" i="14"/>
  <c r="BV36" i="14"/>
  <c r="BR36" i="14"/>
  <c r="BI36" i="14"/>
  <c r="BK36" i="14" s="1"/>
  <c r="AH36" i="14"/>
  <c r="AC36" i="14"/>
  <c r="Y36" i="14"/>
  <c r="V36" i="14"/>
  <c r="U36" i="14"/>
  <c r="T36" i="14"/>
  <c r="EX35" i="14"/>
  <c r="EW35" i="14"/>
  <c r="EV35" i="14"/>
  <c r="EU35" i="14"/>
  <c r="ET35" i="14"/>
  <c r="ES35" i="14"/>
  <c r="ED35" i="14"/>
  <c r="EC35" i="14"/>
  <c r="EB35" i="14"/>
  <c r="DX35" i="14"/>
  <c r="DW35" i="14"/>
  <c r="DV35" i="14"/>
  <c r="DQ35" i="14"/>
  <c r="DH35" i="14"/>
  <c r="DF35" i="14"/>
  <c r="CW35" i="14"/>
  <c r="CV35" i="14"/>
  <c r="CU35" i="14"/>
  <c r="CT35" i="14"/>
  <c r="CS35" i="14"/>
  <c r="CR35" i="14"/>
  <c r="CA35" i="14"/>
  <c r="BZ35" i="14"/>
  <c r="BY35" i="14"/>
  <c r="BX35" i="14"/>
  <c r="BW35" i="14"/>
  <c r="BV35" i="14"/>
  <c r="BI35" i="14"/>
  <c r="BK35" i="14" s="1"/>
  <c r="EX34" i="14"/>
  <c r="EW34" i="14"/>
  <c r="EV34" i="14"/>
  <c r="EU34" i="14"/>
  <c r="ET34" i="14"/>
  <c r="ES34" i="14"/>
  <c r="ED34" i="14"/>
  <c r="EC34" i="14"/>
  <c r="EB34" i="14"/>
  <c r="DX34" i="14"/>
  <c r="DW34" i="14"/>
  <c r="DV34" i="14"/>
  <c r="DQ34" i="14"/>
  <c r="DH34" i="14"/>
  <c r="DG34" i="14"/>
  <c r="DF34" i="14"/>
  <c r="CW34" i="14"/>
  <c r="CV34" i="14"/>
  <c r="CU34" i="14"/>
  <c r="CT34" i="14"/>
  <c r="CS34" i="14"/>
  <c r="CR34" i="14"/>
  <c r="CL34" i="14"/>
  <c r="CK34" i="14"/>
  <c r="CJ34" i="14"/>
  <c r="CA34" i="14"/>
  <c r="BZ34" i="14"/>
  <c r="BY34" i="14"/>
  <c r="BX34" i="14"/>
  <c r="BW34" i="14"/>
  <c r="BV34" i="14"/>
  <c r="BR34" i="14"/>
  <c r="BI34" i="14"/>
  <c r="BK34" i="14" s="1"/>
  <c r="AH34" i="14"/>
  <c r="AC34" i="14"/>
  <c r="Y34" i="14"/>
  <c r="V34" i="14"/>
  <c r="U34" i="14"/>
  <c r="T34" i="14"/>
  <c r="EX33" i="14"/>
  <c r="EW33" i="14"/>
  <c r="EV33" i="14"/>
  <c r="EU33" i="14"/>
  <c r="ET33" i="14"/>
  <c r="ES33" i="14"/>
  <c r="ED33" i="14"/>
  <c r="EC33" i="14"/>
  <c r="EB33" i="14"/>
  <c r="DX33" i="14"/>
  <c r="DW33" i="14"/>
  <c r="DV33" i="14"/>
  <c r="DQ33" i="14"/>
  <c r="CW33" i="14"/>
  <c r="CV33" i="14"/>
  <c r="CU33" i="14"/>
  <c r="CT33" i="14"/>
  <c r="CS33" i="14"/>
  <c r="CR33" i="14"/>
  <c r="CA33" i="14"/>
  <c r="BZ33" i="14"/>
  <c r="BY33" i="14"/>
  <c r="BX33" i="14"/>
  <c r="BW33" i="14"/>
  <c r="BV33" i="14"/>
  <c r="BI33" i="14"/>
  <c r="BK33" i="14" s="1"/>
  <c r="EX32" i="14"/>
  <c r="EW32" i="14"/>
  <c r="EV32" i="14"/>
  <c r="EU32" i="14"/>
  <c r="ET32" i="14"/>
  <c r="ES32" i="14"/>
  <c r="ED32" i="14"/>
  <c r="EC32" i="14"/>
  <c r="EB32" i="14"/>
  <c r="DX32" i="14"/>
  <c r="DW32" i="14"/>
  <c r="DV32" i="14"/>
  <c r="DQ32" i="14"/>
  <c r="CW32" i="14"/>
  <c r="CV32" i="14"/>
  <c r="CU32" i="14"/>
  <c r="CT32" i="14"/>
  <c r="CS32" i="14"/>
  <c r="CR32" i="14"/>
  <c r="CJ32" i="14"/>
  <c r="CA32" i="14"/>
  <c r="BZ32" i="14"/>
  <c r="BY32" i="14"/>
  <c r="BX32" i="14"/>
  <c r="BW32" i="14"/>
  <c r="BV32" i="14"/>
  <c r="BI32" i="14"/>
  <c r="EX30" i="14"/>
  <c r="EW30" i="14"/>
  <c r="EV30" i="14"/>
  <c r="EU30" i="14"/>
  <c r="ET30" i="14"/>
  <c r="ES30" i="14"/>
  <c r="ED30" i="14"/>
  <c r="EC30" i="14"/>
  <c r="EB30" i="14"/>
  <c r="DX30" i="14"/>
  <c r="DW30" i="14"/>
  <c r="DV30" i="14"/>
  <c r="DQ30" i="14"/>
  <c r="DH30" i="14"/>
  <c r="DG30" i="14"/>
  <c r="DF30" i="14"/>
  <c r="CW30" i="14"/>
  <c r="CV30" i="14"/>
  <c r="CU30" i="14"/>
  <c r="CT30" i="14"/>
  <c r="CS30" i="14"/>
  <c r="CR30" i="14"/>
  <c r="CL30" i="14"/>
  <c r="CK30" i="14"/>
  <c r="CJ30" i="14"/>
  <c r="CA30" i="14"/>
  <c r="BZ30" i="14"/>
  <c r="BY30" i="14"/>
  <c r="BX30" i="14"/>
  <c r="BW30" i="14"/>
  <c r="BV30" i="14"/>
  <c r="BR30" i="14"/>
  <c r="BI30" i="14"/>
  <c r="BK30" i="14" s="1"/>
  <c r="BL30" i="14" s="1"/>
  <c r="AH30" i="14"/>
  <c r="AC30" i="14"/>
  <c r="Y30" i="14"/>
  <c r="V30" i="14"/>
  <c r="U30" i="14"/>
  <c r="T30" i="14"/>
  <c r="EX29" i="14"/>
  <c r="EW29" i="14"/>
  <c r="EV29" i="14"/>
  <c r="EU29" i="14"/>
  <c r="ET29" i="14"/>
  <c r="ES29" i="14"/>
  <c r="ED29" i="14"/>
  <c r="EC29" i="14"/>
  <c r="EB29" i="14"/>
  <c r="DX29" i="14"/>
  <c r="DW29" i="14"/>
  <c r="DV29" i="14"/>
  <c r="DQ29" i="14"/>
  <c r="DS29" i="14" s="1"/>
  <c r="DT29" i="14" s="1"/>
  <c r="DH29" i="14"/>
  <c r="DG29" i="14"/>
  <c r="DF29" i="14"/>
  <c r="CW29" i="14"/>
  <c r="CV29" i="14"/>
  <c r="CU29" i="14"/>
  <c r="CT29" i="14"/>
  <c r="CS29" i="14"/>
  <c r="CR29" i="14"/>
  <c r="CL29" i="14"/>
  <c r="CK29" i="14"/>
  <c r="CJ29" i="14"/>
  <c r="CA29" i="14"/>
  <c r="BZ29" i="14"/>
  <c r="BY29" i="14"/>
  <c r="BX29" i="14"/>
  <c r="BW29" i="14"/>
  <c r="BV29" i="14"/>
  <c r="BR29" i="14"/>
  <c r="E29" i="14" s="1"/>
  <c r="BI29" i="14"/>
  <c r="BK29" i="14" s="1"/>
  <c r="BL29" i="14" s="1"/>
  <c r="BM29" i="14" s="1"/>
  <c r="AH29" i="14"/>
  <c r="AC29" i="14"/>
  <c r="Y29" i="14"/>
  <c r="V29" i="14"/>
  <c r="U29" i="14"/>
  <c r="T29" i="14"/>
  <c r="EX28" i="14"/>
  <c r="EW28" i="14"/>
  <c r="EV28" i="14"/>
  <c r="EU28" i="14"/>
  <c r="ET28" i="14"/>
  <c r="ES28" i="14"/>
  <c r="ED28" i="14"/>
  <c r="EC28" i="14"/>
  <c r="EB28" i="14"/>
  <c r="DX28" i="14"/>
  <c r="DW28" i="14"/>
  <c r="DV28" i="14"/>
  <c r="DQ28" i="14"/>
  <c r="DH28" i="14"/>
  <c r="DG28" i="14"/>
  <c r="DF28" i="14"/>
  <c r="CW28" i="14"/>
  <c r="CV28" i="14"/>
  <c r="CU28" i="14"/>
  <c r="CT28" i="14"/>
  <c r="CS28" i="14"/>
  <c r="CR28" i="14"/>
  <c r="CL28" i="14"/>
  <c r="CK28" i="14"/>
  <c r="CJ28" i="14"/>
  <c r="CA28" i="14"/>
  <c r="BZ28" i="14"/>
  <c r="BY28" i="14"/>
  <c r="BX28" i="14"/>
  <c r="BW28" i="14"/>
  <c r="BV28" i="14"/>
  <c r="BR28" i="14"/>
  <c r="BI28" i="14"/>
  <c r="AH28" i="14"/>
  <c r="AC28" i="14"/>
  <c r="Y28" i="14"/>
  <c r="V28" i="14"/>
  <c r="U28" i="14"/>
  <c r="T28" i="14"/>
  <c r="EX27" i="14"/>
  <c r="EW27" i="14"/>
  <c r="EV27" i="14"/>
  <c r="EU27" i="14"/>
  <c r="ET27" i="14"/>
  <c r="ES27" i="14"/>
  <c r="ED27" i="14"/>
  <c r="EC27" i="14"/>
  <c r="EB27" i="14"/>
  <c r="DX27" i="14"/>
  <c r="DW27" i="14"/>
  <c r="DV27" i="14"/>
  <c r="DQ27" i="14"/>
  <c r="DH27" i="14"/>
  <c r="DG27" i="14"/>
  <c r="DF27" i="14"/>
  <c r="CW27" i="14"/>
  <c r="CV27" i="14"/>
  <c r="CU27" i="14"/>
  <c r="CT27" i="14"/>
  <c r="CS27" i="14"/>
  <c r="CR27" i="14"/>
  <c r="CL27" i="14"/>
  <c r="CK27" i="14"/>
  <c r="CJ27" i="14"/>
  <c r="CA27" i="14"/>
  <c r="BZ27" i="14"/>
  <c r="BY27" i="14"/>
  <c r="BX27" i="14"/>
  <c r="BW27" i="14"/>
  <c r="BV27" i="14"/>
  <c r="BR27" i="14"/>
  <c r="BI27" i="14"/>
  <c r="BK27" i="14" s="1"/>
  <c r="AH27" i="14"/>
  <c r="AC27" i="14"/>
  <c r="Y27" i="14"/>
  <c r="V27" i="14"/>
  <c r="U27" i="14"/>
  <c r="T27" i="14"/>
  <c r="EX26" i="14"/>
  <c r="EW26" i="14"/>
  <c r="EV26" i="14"/>
  <c r="EU26" i="14"/>
  <c r="ET26" i="14"/>
  <c r="ES26" i="14"/>
  <c r="ED26" i="14"/>
  <c r="EC26" i="14"/>
  <c r="EB26" i="14"/>
  <c r="DX26" i="14"/>
  <c r="DW26" i="14"/>
  <c r="DV26" i="14"/>
  <c r="DQ26" i="14"/>
  <c r="DH26" i="14"/>
  <c r="DG26" i="14"/>
  <c r="DF26" i="14"/>
  <c r="CW26" i="14"/>
  <c r="CV26" i="14"/>
  <c r="CU26" i="14"/>
  <c r="CT26" i="14"/>
  <c r="CS26" i="14"/>
  <c r="CR26" i="14"/>
  <c r="CL26" i="14"/>
  <c r="CK26" i="14"/>
  <c r="CJ26" i="14"/>
  <c r="CA26" i="14"/>
  <c r="BZ26" i="14"/>
  <c r="BY26" i="14"/>
  <c r="BX26" i="14"/>
  <c r="BW26" i="14"/>
  <c r="BV26" i="14"/>
  <c r="BR26" i="14"/>
  <c r="BS26" i="14" s="1"/>
  <c r="BI26" i="14"/>
  <c r="BK26" i="14" s="1"/>
  <c r="BL26" i="14" s="1"/>
  <c r="AH26" i="14"/>
  <c r="AC26" i="14"/>
  <c r="Y26" i="14"/>
  <c r="V26" i="14"/>
  <c r="U26" i="14"/>
  <c r="T26" i="14"/>
  <c r="EX25" i="14"/>
  <c r="EW25" i="14"/>
  <c r="EV25" i="14"/>
  <c r="EU25" i="14"/>
  <c r="ET25" i="14"/>
  <c r="ES25" i="14"/>
  <c r="ED25" i="14"/>
  <c r="EC25" i="14"/>
  <c r="EB25" i="14"/>
  <c r="DX25" i="14"/>
  <c r="DW25" i="14"/>
  <c r="DV25" i="14"/>
  <c r="DQ25" i="14"/>
  <c r="DH25" i="14"/>
  <c r="DG25" i="14"/>
  <c r="DF25" i="14"/>
  <c r="CW25" i="14"/>
  <c r="CV25" i="14"/>
  <c r="CU25" i="14"/>
  <c r="CT25" i="14"/>
  <c r="CS25" i="14"/>
  <c r="CR25" i="14"/>
  <c r="CL25" i="14"/>
  <c r="CK25" i="14"/>
  <c r="CJ25" i="14"/>
  <c r="CA25" i="14"/>
  <c r="BZ25" i="14"/>
  <c r="BY25" i="14"/>
  <c r="BX25" i="14"/>
  <c r="BW25" i="14"/>
  <c r="BV25" i="14"/>
  <c r="BR25" i="14"/>
  <c r="E25" i="14" s="1"/>
  <c r="BI25" i="14"/>
  <c r="BK25" i="14" s="1"/>
  <c r="AH25" i="14"/>
  <c r="AC25" i="14"/>
  <c r="Y25" i="14"/>
  <c r="V25" i="14"/>
  <c r="U25" i="14"/>
  <c r="T25" i="14"/>
  <c r="EX24" i="14"/>
  <c r="EW24" i="14"/>
  <c r="EV24" i="14"/>
  <c r="EU24" i="14"/>
  <c r="ET24" i="14"/>
  <c r="ES24" i="14"/>
  <c r="ED24" i="14"/>
  <c r="EC24" i="14"/>
  <c r="EB24" i="14"/>
  <c r="DX24" i="14"/>
  <c r="DW24" i="14"/>
  <c r="DV24" i="14"/>
  <c r="DQ24" i="14"/>
  <c r="DH24" i="14"/>
  <c r="DG24" i="14"/>
  <c r="DF24" i="14"/>
  <c r="CW24" i="14"/>
  <c r="CV24" i="14"/>
  <c r="CU24" i="14"/>
  <c r="CT24" i="14"/>
  <c r="CS24" i="14"/>
  <c r="CR24" i="14"/>
  <c r="CL24" i="14"/>
  <c r="CK24" i="14"/>
  <c r="CJ24" i="14"/>
  <c r="CA24" i="14"/>
  <c r="BZ24" i="14"/>
  <c r="BY24" i="14"/>
  <c r="BX24" i="14"/>
  <c r="BW24" i="14"/>
  <c r="BV24" i="14"/>
  <c r="BR24" i="14"/>
  <c r="BT24" i="14" s="1"/>
  <c r="BU24" i="14" s="1"/>
  <c r="BI24" i="14"/>
  <c r="AH24" i="14"/>
  <c r="AC24" i="14"/>
  <c r="Y24" i="14"/>
  <c r="V24" i="14"/>
  <c r="U24" i="14"/>
  <c r="T24" i="14"/>
  <c r="EX23" i="14"/>
  <c r="EW23" i="14"/>
  <c r="EV23" i="14"/>
  <c r="EU23" i="14"/>
  <c r="ET23" i="14"/>
  <c r="ES23" i="14"/>
  <c r="ED23" i="14"/>
  <c r="EC23" i="14"/>
  <c r="EB23" i="14"/>
  <c r="DX23" i="14"/>
  <c r="DW23" i="14"/>
  <c r="DV23" i="14"/>
  <c r="DQ23" i="14"/>
  <c r="DH23" i="14"/>
  <c r="DG23" i="14"/>
  <c r="DF23" i="14"/>
  <c r="CW23" i="14"/>
  <c r="CV23" i="14"/>
  <c r="CU23" i="14"/>
  <c r="CT23" i="14"/>
  <c r="CS23" i="14"/>
  <c r="CR23" i="14"/>
  <c r="CL23" i="14"/>
  <c r="CK23" i="14"/>
  <c r="CJ23" i="14"/>
  <c r="CA23" i="14"/>
  <c r="BZ23" i="14"/>
  <c r="BY23" i="14"/>
  <c r="BX23" i="14"/>
  <c r="BW23" i="14"/>
  <c r="BV23" i="14"/>
  <c r="BR23" i="14"/>
  <c r="E23" i="14" s="1"/>
  <c r="BI23" i="14"/>
  <c r="AH23" i="14"/>
  <c r="AC23" i="14"/>
  <c r="Y23" i="14"/>
  <c r="V23" i="14"/>
  <c r="U23" i="14"/>
  <c r="T23" i="14"/>
  <c r="EX22" i="14"/>
  <c r="EW22" i="14"/>
  <c r="EV22" i="14"/>
  <c r="EU22" i="14"/>
  <c r="ET22" i="14"/>
  <c r="ES22" i="14"/>
  <c r="ED22" i="14"/>
  <c r="EC22" i="14"/>
  <c r="EB22" i="14"/>
  <c r="DX22" i="14"/>
  <c r="DW22" i="14"/>
  <c r="DV22" i="14"/>
  <c r="DQ22" i="14"/>
  <c r="DH22" i="14"/>
  <c r="DG22" i="14"/>
  <c r="DF22" i="14"/>
  <c r="CW22" i="14"/>
  <c r="CV22" i="14"/>
  <c r="CU22" i="14"/>
  <c r="CT22" i="14"/>
  <c r="CS22" i="14"/>
  <c r="CR22" i="14"/>
  <c r="CL22" i="14"/>
  <c r="CK22" i="14"/>
  <c r="CJ22" i="14"/>
  <c r="CA22" i="14"/>
  <c r="CD22" i="14" s="1"/>
  <c r="BZ22" i="14"/>
  <c r="BY22" i="14"/>
  <c r="BX22" i="14"/>
  <c r="BW22" i="14"/>
  <c r="BV22" i="14"/>
  <c r="BR22" i="14"/>
  <c r="BS22" i="14" s="1"/>
  <c r="BI22" i="14"/>
  <c r="BK22" i="14" s="1"/>
  <c r="BL22" i="14" s="1"/>
  <c r="AH22" i="14"/>
  <c r="AC22" i="14"/>
  <c r="Y22" i="14"/>
  <c r="V22" i="14"/>
  <c r="U22" i="14"/>
  <c r="T22" i="14"/>
  <c r="EX21" i="14"/>
  <c r="EW21" i="14"/>
  <c r="EV21" i="14"/>
  <c r="EU21" i="14"/>
  <c r="ET21" i="14"/>
  <c r="ES21" i="14"/>
  <c r="ED21" i="14"/>
  <c r="EC21" i="14"/>
  <c r="EB21" i="14"/>
  <c r="DX21" i="14"/>
  <c r="DW21" i="14"/>
  <c r="DV21" i="14"/>
  <c r="DQ21" i="14"/>
  <c r="DH21" i="14"/>
  <c r="DG21" i="14"/>
  <c r="DF21" i="14"/>
  <c r="CW21" i="14"/>
  <c r="CV21" i="14"/>
  <c r="CU21" i="14"/>
  <c r="CT21" i="14"/>
  <c r="CS21" i="14"/>
  <c r="CR21" i="14"/>
  <c r="CL21" i="14"/>
  <c r="CK21" i="14"/>
  <c r="CJ21" i="14"/>
  <c r="CA21" i="14"/>
  <c r="BZ21" i="14"/>
  <c r="BY21" i="14"/>
  <c r="BX21" i="14"/>
  <c r="BW21" i="14"/>
  <c r="BV21" i="14"/>
  <c r="BR21" i="14"/>
  <c r="BS21" i="14" s="1"/>
  <c r="BI21" i="14"/>
  <c r="AH21" i="14"/>
  <c r="AC21" i="14"/>
  <c r="Y21" i="14"/>
  <c r="V21" i="14"/>
  <c r="U21" i="14"/>
  <c r="T21" i="14"/>
  <c r="EX20" i="14"/>
  <c r="EW20" i="14"/>
  <c r="EV20" i="14"/>
  <c r="EU20" i="14"/>
  <c r="ET20" i="14"/>
  <c r="ES20" i="14"/>
  <c r="ED20" i="14"/>
  <c r="EC20" i="14"/>
  <c r="EB20" i="14"/>
  <c r="DX20" i="14"/>
  <c r="DW20" i="14"/>
  <c r="DV20" i="14"/>
  <c r="DQ20" i="14"/>
  <c r="DH20" i="14"/>
  <c r="DG20" i="14"/>
  <c r="DF20" i="14"/>
  <c r="CW20" i="14"/>
  <c r="CV20" i="14"/>
  <c r="CU20" i="14"/>
  <c r="CT20" i="14"/>
  <c r="CS20" i="14"/>
  <c r="CR20" i="14"/>
  <c r="CL20" i="14"/>
  <c r="CK20" i="14"/>
  <c r="CJ20" i="14"/>
  <c r="CA20" i="14"/>
  <c r="BZ20" i="14"/>
  <c r="BY20" i="14"/>
  <c r="BX20" i="14"/>
  <c r="BW20" i="14"/>
  <c r="BV20" i="14"/>
  <c r="BR20" i="14"/>
  <c r="BI20" i="14"/>
  <c r="BK20" i="14" s="1"/>
  <c r="AH20" i="14"/>
  <c r="AC20" i="14"/>
  <c r="Y20" i="14"/>
  <c r="V20" i="14"/>
  <c r="U20" i="14"/>
  <c r="T20" i="14"/>
  <c r="EX19" i="14"/>
  <c r="EW19" i="14"/>
  <c r="EV19" i="14"/>
  <c r="EU19" i="14"/>
  <c r="ET19" i="14"/>
  <c r="ES19" i="14"/>
  <c r="ED19" i="14"/>
  <c r="EC19" i="14"/>
  <c r="EB19" i="14"/>
  <c r="DX19" i="14"/>
  <c r="DW19" i="14"/>
  <c r="DV19" i="14"/>
  <c r="DQ19" i="14"/>
  <c r="DH19" i="14"/>
  <c r="DG19" i="14"/>
  <c r="DF19" i="14"/>
  <c r="CW19" i="14"/>
  <c r="CV19" i="14"/>
  <c r="CU19" i="14"/>
  <c r="CT19" i="14"/>
  <c r="CS19" i="14"/>
  <c r="CR19" i="14"/>
  <c r="CL19" i="14"/>
  <c r="CK19" i="14"/>
  <c r="CJ19" i="14"/>
  <c r="CA19" i="14"/>
  <c r="BZ19" i="14"/>
  <c r="BY19" i="14"/>
  <c r="BX19" i="14"/>
  <c r="BW19" i="14"/>
  <c r="BV19" i="14"/>
  <c r="BR19" i="14"/>
  <c r="BS19" i="14" s="1"/>
  <c r="BI19" i="14"/>
  <c r="BK19" i="14" s="1"/>
  <c r="AH19" i="14"/>
  <c r="AC19" i="14"/>
  <c r="Y19" i="14"/>
  <c r="V19" i="14"/>
  <c r="U19" i="14"/>
  <c r="T19" i="14"/>
  <c r="EX18" i="14"/>
  <c r="EW18" i="14"/>
  <c r="EV18" i="14"/>
  <c r="EU18" i="14"/>
  <c r="ET18" i="14"/>
  <c r="ES18" i="14"/>
  <c r="ED18" i="14"/>
  <c r="EC18" i="14"/>
  <c r="EB18" i="14"/>
  <c r="DX18" i="14"/>
  <c r="DW18" i="14"/>
  <c r="DV18" i="14"/>
  <c r="DQ18" i="14"/>
  <c r="DH18" i="14"/>
  <c r="DG18" i="14"/>
  <c r="DF18" i="14"/>
  <c r="CW18" i="14"/>
  <c r="CV18" i="14"/>
  <c r="CU18" i="14"/>
  <c r="CT18" i="14"/>
  <c r="CS18" i="14"/>
  <c r="CR18" i="14"/>
  <c r="CL18" i="14"/>
  <c r="CK18" i="14"/>
  <c r="CJ18" i="14"/>
  <c r="CA18" i="14"/>
  <c r="BZ18" i="14"/>
  <c r="BY18" i="14"/>
  <c r="BX18" i="14"/>
  <c r="BW18" i="14"/>
  <c r="BV18" i="14"/>
  <c r="BR18" i="14"/>
  <c r="BS18" i="14" s="1"/>
  <c r="BI18" i="14"/>
  <c r="BK18" i="14" s="1"/>
  <c r="AH18" i="14"/>
  <c r="AC18" i="14"/>
  <c r="Y18" i="14"/>
  <c r="V18" i="14"/>
  <c r="U18" i="14"/>
  <c r="T18" i="14"/>
  <c r="EX17" i="14"/>
  <c r="EW17" i="14"/>
  <c r="EV17" i="14"/>
  <c r="EU17" i="14"/>
  <c r="ET17" i="14"/>
  <c r="ES17" i="14"/>
  <c r="ED17" i="14"/>
  <c r="EC17" i="14"/>
  <c r="EB17" i="14"/>
  <c r="DX17" i="14"/>
  <c r="DW17" i="14"/>
  <c r="DV17" i="14"/>
  <c r="DQ17" i="14"/>
  <c r="DS17" i="14" s="1"/>
  <c r="DT17" i="14" s="1"/>
  <c r="DH17" i="14"/>
  <c r="DG17" i="14"/>
  <c r="DF17" i="14"/>
  <c r="CW17" i="14"/>
  <c r="CV17" i="14"/>
  <c r="CU17" i="14"/>
  <c r="CT17" i="14"/>
  <c r="CS17" i="14"/>
  <c r="CR17" i="14"/>
  <c r="CL17" i="14"/>
  <c r="CK17" i="14"/>
  <c r="CJ17" i="14"/>
  <c r="CA17" i="14"/>
  <c r="BZ17" i="14"/>
  <c r="BY17" i="14"/>
  <c r="BX17" i="14"/>
  <c r="BW17" i="14"/>
  <c r="BV17" i="14"/>
  <c r="BR17" i="14"/>
  <c r="BS17" i="14" s="1"/>
  <c r="BI17" i="14"/>
  <c r="BK17" i="14" s="1"/>
  <c r="BL17" i="14" s="1"/>
  <c r="AH17" i="14"/>
  <c r="AC17" i="14"/>
  <c r="Y17" i="14"/>
  <c r="V17" i="14"/>
  <c r="U17" i="14"/>
  <c r="T17" i="14"/>
  <c r="EX16" i="14"/>
  <c r="EW16" i="14"/>
  <c r="EV16" i="14"/>
  <c r="EU16" i="14"/>
  <c r="ET16" i="14"/>
  <c r="ES16" i="14"/>
  <c r="ED16" i="14"/>
  <c r="EC16" i="14"/>
  <c r="EB16" i="14"/>
  <c r="DX16" i="14"/>
  <c r="DW16" i="14"/>
  <c r="DV16" i="14"/>
  <c r="DQ16" i="14"/>
  <c r="DH16" i="14"/>
  <c r="DG16" i="14"/>
  <c r="DF16" i="14"/>
  <c r="CW16" i="14"/>
  <c r="CV16" i="14"/>
  <c r="CU16" i="14"/>
  <c r="CT16" i="14"/>
  <c r="CS16" i="14"/>
  <c r="CR16" i="14"/>
  <c r="CL16" i="14"/>
  <c r="CK16" i="14"/>
  <c r="CJ16" i="14"/>
  <c r="CA16" i="14"/>
  <c r="BZ16" i="14"/>
  <c r="BY16" i="14"/>
  <c r="BX16" i="14"/>
  <c r="BW16" i="14"/>
  <c r="BV16" i="14"/>
  <c r="BR16" i="14"/>
  <c r="BT16" i="14" s="1"/>
  <c r="BU16" i="14" s="1"/>
  <c r="BI16" i="14"/>
  <c r="AH16" i="14"/>
  <c r="AC16" i="14"/>
  <c r="Y16" i="14"/>
  <c r="V16" i="14"/>
  <c r="U16" i="14"/>
  <c r="T16" i="14"/>
  <c r="EX15" i="14"/>
  <c r="EW15" i="14"/>
  <c r="EV15" i="14"/>
  <c r="EU15" i="14"/>
  <c r="ET15" i="14"/>
  <c r="ES15" i="14"/>
  <c r="ED15" i="14"/>
  <c r="EC15" i="14"/>
  <c r="EB15" i="14"/>
  <c r="DX15" i="14"/>
  <c r="DW15" i="14"/>
  <c r="DV15" i="14"/>
  <c r="DQ15" i="14"/>
  <c r="DH15" i="14"/>
  <c r="DG15" i="14"/>
  <c r="DF15" i="14"/>
  <c r="CW15" i="14"/>
  <c r="CV15" i="14"/>
  <c r="CU15" i="14"/>
  <c r="CT15" i="14"/>
  <c r="CS15" i="14"/>
  <c r="CR15" i="14"/>
  <c r="CL15" i="14"/>
  <c r="CK15" i="14"/>
  <c r="CJ15" i="14"/>
  <c r="CA15" i="14"/>
  <c r="BZ15" i="14"/>
  <c r="BY15" i="14"/>
  <c r="BX15" i="14"/>
  <c r="BW15" i="14"/>
  <c r="BV15" i="14"/>
  <c r="BR15" i="14"/>
  <c r="BI15" i="14"/>
  <c r="AH15" i="14"/>
  <c r="AC15" i="14"/>
  <c r="Y15" i="14"/>
  <c r="V15" i="14"/>
  <c r="U15" i="14"/>
  <c r="T15" i="14"/>
  <c r="EX14" i="14"/>
  <c r="EW14" i="14"/>
  <c r="EV14" i="14"/>
  <c r="EU14" i="14"/>
  <c r="ET14" i="14"/>
  <c r="ES14" i="14"/>
  <c r="ED14" i="14"/>
  <c r="EC14" i="14"/>
  <c r="EB14" i="14"/>
  <c r="DX14" i="14"/>
  <c r="DW14" i="14"/>
  <c r="DV14" i="14"/>
  <c r="DQ14" i="14"/>
  <c r="DH14" i="14"/>
  <c r="DF14" i="14"/>
  <c r="CW14" i="14"/>
  <c r="CV14" i="14"/>
  <c r="CU14" i="14"/>
  <c r="CT14" i="14"/>
  <c r="CS14" i="14"/>
  <c r="CR14" i="14"/>
  <c r="CA14" i="14"/>
  <c r="BZ14" i="14"/>
  <c r="BY14" i="14"/>
  <c r="BX14" i="14"/>
  <c r="BW14" i="14"/>
  <c r="BV14" i="14"/>
  <c r="BI14" i="14"/>
  <c r="EX13" i="14"/>
  <c r="EW13" i="14"/>
  <c r="EV13" i="14"/>
  <c r="EU13" i="14"/>
  <c r="ET13" i="14"/>
  <c r="ES13" i="14"/>
  <c r="ED13" i="14"/>
  <c r="EC13" i="14"/>
  <c r="EB13" i="14"/>
  <c r="DX13" i="14"/>
  <c r="DW13" i="14"/>
  <c r="DV13" i="14"/>
  <c r="DQ13" i="14"/>
  <c r="DS13" i="14" s="1"/>
  <c r="DT13" i="14" s="1"/>
  <c r="DH13" i="14"/>
  <c r="DG13" i="14"/>
  <c r="DF13" i="14"/>
  <c r="CW13" i="14"/>
  <c r="CV13" i="14"/>
  <c r="CU13" i="14"/>
  <c r="CT13" i="14"/>
  <c r="CS13" i="14"/>
  <c r="CR13" i="14"/>
  <c r="CL13" i="14"/>
  <c r="CK13" i="14"/>
  <c r="CJ13" i="14"/>
  <c r="CA13" i="14"/>
  <c r="BZ13" i="14"/>
  <c r="BY13" i="14"/>
  <c r="BX13" i="14"/>
  <c r="BW13" i="14"/>
  <c r="BV13" i="14"/>
  <c r="BI13" i="14"/>
  <c r="BK13" i="14" s="1"/>
  <c r="AH13" i="14"/>
  <c r="AC13" i="14"/>
  <c r="Y13" i="14"/>
  <c r="T13" i="14"/>
  <c r="EX12" i="14"/>
  <c r="EW12" i="14"/>
  <c r="EV12" i="14"/>
  <c r="EU12" i="14"/>
  <c r="ET12" i="14"/>
  <c r="ES12" i="14"/>
  <c r="ED12" i="14"/>
  <c r="EC12" i="14"/>
  <c r="EB12" i="14"/>
  <c r="DX12" i="14"/>
  <c r="DW12" i="14"/>
  <c r="DV12" i="14"/>
  <c r="DQ12" i="14"/>
  <c r="CW12" i="14"/>
  <c r="CV12" i="14"/>
  <c r="CU12" i="14"/>
  <c r="CT12" i="14"/>
  <c r="CS12" i="14"/>
  <c r="CR12" i="14"/>
  <c r="CA12" i="14"/>
  <c r="BZ12" i="14"/>
  <c r="BY12" i="14"/>
  <c r="BX12" i="14"/>
  <c r="BW12" i="14"/>
  <c r="BV12" i="14"/>
  <c r="BI12" i="14"/>
  <c r="BK12" i="14" s="1"/>
  <c r="EX11" i="14"/>
  <c r="EW11" i="14"/>
  <c r="EV11" i="14"/>
  <c r="EU11" i="14"/>
  <c r="ET11" i="14"/>
  <c r="ES11" i="14"/>
  <c r="ED11" i="14"/>
  <c r="EC11" i="14"/>
  <c r="EB11" i="14"/>
  <c r="DX11" i="14"/>
  <c r="DW11" i="14"/>
  <c r="DV11" i="14"/>
  <c r="DQ11" i="14"/>
  <c r="CW11" i="14"/>
  <c r="CV11" i="14"/>
  <c r="CU11" i="14"/>
  <c r="CT11" i="14"/>
  <c r="CS11" i="14"/>
  <c r="CR11" i="14"/>
  <c r="CA11" i="14"/>
  <c r="BZ11" i="14"/>
  <c r="BY11" i="14"/>
  <c r="BX11" i="14"/>
  <c r="BW11" i="14"/>
  <c r="BV11" i="14"/>
  <c r="BI11" i="14"/>
  <c r="BK11" i="14" s="1"/>
  <c r="EX97" i="14"/>
  <c r="EW97" i="14"/>
  <c r="EV97" i="14"/>
  <c r="EU97" i="14"/>
  <c r="ET97" i="14"/>
  <c r="ES97" i="14"/>
  <c r="ED97" i="14"/>
  <c r="EC97" i="14"/>
  <c r="EB97" i="14"/>
  <c r="DX97" i="14"/>
  <c r="DW97" i="14"/>
  <c r="DV97" i="14"/>
  <c r="DQ97" i="14"/>
  <c r="DH97" i="14"/>
  <c r="DG97" i="14"/>
  <c r="DF97" i="14"/>
  <c r="CW97" i="14"/>
  <c r="CV97" i="14"/>
  <c r="CU97" i="14"/>
  <c r="CT97" i="14"/>
  <c r="CS97" i="14"/>
  <c r="CR97" i="14"/>
  <c r="CL97" i="14"/>
  <c r="CK97" i="14"/>
  <c r="CJ97" i="14"/>
  <c r="CA97" i="14"/>
  <c r="BZ97" i="14"/>
  <c r="BY97" i="14"/>
  <c r="BX97" i="14"/>
  <c r="BW97" i="14"/>
  <c r="BV97" i="14"/>
  <c r="BR97" i="14"/>
  <c r="BI97" i="14"/>
  <c r="BK97" i="14" s="1"/>
  <c r="BL97" i="14" s="1"/>
  <c r="BM97" i="14" s="1"/>
  <c r="AH97" i="14"/>
  <c r="AC97" i="14"/>
  <c r="Y97" i="14"/>
  <c r="V97" i="14"/>
  <c r="U97" i="14"/>
  <c r="T97" i="14"/>
  <c r="EX96" i="14"/>
  <c r="EW96" i="14"/>
  <c r="EV96" i="14"/>
  <c r="EU96" i="14"/>
  <c r="ET96" i="14"/>
  <c r="ES96" i="14"/>
  <c r="ED96" i="14"/>
  <c r="EC96" i="14"/>
  <c r="EB96" i="14"/>
  <c r="DX96" i="14"/>
  <c r="DW96" i="14"/>
  <c r="DV96" i="14"/>
  <c r="DQ96" i="14"/>
  <c r="DH96" i="14"/>
  <c r="DG96" i="14"/>
  <c r="DF96" i="14"/>
  <c r="CW96" i="14"/>
  <c r="CV96" i="14"/>
  <c r="CU96" i="14"/>
  <c r="CT96" i="14"/>
  <c r="CS96" i="14"/>
  <c r="CR96" i="14"/>
  <c r="CL96" i="14"/>
  <c r="CK96" i="14"/>
  <c r="CJ96" i="14"/>
  <c r="CA96" i="14"/>
  <c r="BZ96" i="14"/>
  <c r="BY96" i="14"/>
  <c r="BX96" i="14"/>
  <c r="BW96" i="14"/>
  <c r="BV96" i="14"/>
  <c r="BR96" i="14"/>
  <c r="BS96" i="14" s="1"/>
  <c r="BI96" i="14"/>
  <c r="BK96" i="14" s="1"/>
  <c r="AH96" i="14"/>
  <c r="AC96" i="14"/>
  <c r="Y96" i="14"/>
  <c r="V96" i="14"/>
  <c r="U96" i="14"/>
  <c r="T96" i="14"/>
  <c r="EX95" i="14"/>
  <c r="EW95" i="14"/>
  <c r="EV95" i="14"/>
  <c r="EU95" i="14"/>
  <c r="ET95" i="14"/>
  <c r="ES95" i="14"/>
  <c r="ED95" i="14"/>
  <c r="EC95" i="14"/>
  <c r="EB95" i="14"/>
  <c r="DX95" i="14"/>
  <c r="DW95" i="14"/>
  <c r="DV95" i="14"/>
  <c r="DQ95" i="14"/>
  <c r="DH95" i="14"/>
  <c r="DG95" i="14"/>
  <c r="DF95" i="14"/>
  <c r="CW95" i="14"/>
  <c r="CV95" i="14"/>
  <c r="CU95" i="14"/>
  <c r="CT95" i="14"/>
  <c r="CS95" i="14"/>
  <c r="CR95" i="14"/>
  <c r="CL95" i="14"/>
  <c r="CK95" i="14"/>
  <c r="CJ95" i="14"/>
  <c r="CA95" i="14"/>
  <c r="BZ95" i="14"/>
  <c r="BY95" i="14"/>
  <c r="BX95" i="14"/>
  <c r="BW95" i="14"/>
  <c r="BV95" i="14"/>
  <c r="BR95" i="14"/>
  <c r="E95" i="14" s="1"/>
  <c r="BI95" i="14"/>
  <c r="AH95" i="14"/>
  <c r="AC95" i="14"/>
  <c r="Y95" i="14"/>
  <c r="V95" i="14"/>
  <c r="U95" i="14"/>
  <c r="T95" i="14"/>
  <c r="EX94" i="14"/>
  <c r="EW94" i="14"/>
  <c r="EV94" i="14"/>
  <c r="EU94" i="14"/>
  <c r="ET94" i="14"/>
  <c r="ES94" i="14"/>
  <c r="ED94" i="14"/>
  <c r="EC94" i="14"/>
  <c r="EB94" i="14"/>
  <c r="DX94" i="14"/>
  <c r="DW94" i="14"/>
  <c r="DV94" i="14"/>
  <c r="DQ94" i="14"/>
  <c r="DH94" i="14"/>
  <c r="DG94" i="14"/>
  <c r="DF94" i="14"/>
  <c r="CW94" i="14"/>
  <c r="CV94" i="14"/>
  <c r="CU94" i="14"/>
  <c r="CT94" i="14"/>
  <c r="CS94" i="14"/>
  <c r="CR94" i="14"/>
  <c r="CL94" i="14"/>
  <c r="CK94" i="14"/>
  <c r="CJ94" i="14"/>
  <c r="CA94" i="14"/>
  <c r="BZ94" i="14"/>
  <c r="BY94" i="14"/>
  <c r="BX94" i="14"/>
  <c r="BW94" i="14"/>
  <c r="BV94" i="14"/>
  <c r="BR94" i="14"/>
  <c r="BI94" i="14"/>
  <c r="BK94" i="14" s="1"/>
  <c r="AH94" i="14"/>
  <c r="AC94" i="14"/>
  <c r="Y94" i="14"/>
  <c r="V94" i="14"/>
  <c r="U94" i="14"/>
  <c r="T94" i="14"/>
  <c r="EX93" i="14"/>
  <c r="EW93" i="14"/>
  <c r="EV93" i="14"/>
  <c r="EU93" i="14"/>
  <c r="ET93" i="14"/>
  <c r="ES93" i="14"/>
  <c r="ED93" i="14"/>
  <c r="EC93" i="14"/>
  <c r="EB93" i="14"/>
  <c r="DX93" i="14"/>
  <c r="DW93" i="14"/>
  <c r="DV93" i="14"/>
  <c r="DQ93" i="14"/>
  <c r="DH93" i="14"/>
  <c r="DG93" i="14"/>
  <c r="DF93" i="14"/>
  <c r="CW93" i="14"/>
  <c r="CV93" i="14"/>
  <c r="CU93" i="14"/>
  <c r="CT93" i="14"/>
  <c r="CS93" i="14"/>
  <c r="CR93" i="14"/>
  <c r="CL93" i="14"/>
  <c r="CK93" i="14"/>
  <c r="CJ93" i="14"/>
  <c r="CA93" i="14"/>
  <c r="BZ93" i="14"/>
  <c r="BY93" i="14"/>
  <c r="BX93" i="14"/>
  <c r="BW93" i="14"/>
  <c r="BV93" i="14"/>
  <c r="BR93" i="14"/>
  <c r="BS93" i="14" s="1"/>
  <c r="BI93" i="14"/>
  <c r="AH93" i="14"/>
  <c r="AC93" i="14"/>
  <c r="Y93" i="14"/>
  <c r="V93" i="14"/>
  <c r="U93" i="14"/>
  <c r="T93" i="14"/>
  <c r="EX92" i="14"/>
  <c r="EW92" i="14"/>
  <c r="EV92" i="14"/>
  <c r="EU92" i="14"/>
  <c r="ET92" i="14"/>
  <c r="ES92" i="14"/>
  <c r="ED92" i="14"/>
  <c r="EC92" i="14"/>
  <c r="EB92" i="14"/>
  <c r="DX92" i="14"/>
  <c r="DW92" i="14"/>
  <c r="DV92" i="14"/>
  <c r="DQ92" i="14"/>
  <c r="DH92" i="14"/>
  <c r="DG92" i="14"/>
  <c r="DF92" i="14"/>
  <c r="CW92" i="14"/>
  <c r="CV92" i="14"/>
  <c r="CU92" i="14"/>
  <c r="CT92" i="14"/>
  <c r="CS92" i="14"/>
  <c r="CR92" i="14"/>
  <c r="CL92" i="14"/>
  <c r="CK92" i="14"/>
  <c r="CJ92" i="14"/>
  <c r="CA92" i="14"/>
  <c r="BZ92" i="14"/>
  <c r="BY92" i="14"/>
  <c r="BX92" i="14"/>
  <c r="BW92" i="14"/>
  <c r="BV92" i="14"/>
  <c r="BR92" i="14"/>
  <c r="BI92" i="14"/>
  <c r="BK92" i="14" s="1"/>
  <c r="AH92" i="14"/>
  <c r="AC92" i="14"/>
  <c r="Y92" i="14"/>
  <c r="V92" i="14"/>
  <c r="U92" i="14"/>
  <c r="T92" i="14"/>
  <c r="EX91" i="14"/>
  <c r="EW91" i="14"/>
  <c r="EV91" i="14"/>
  <c r="EU91" i="14"/>
  <c r="ET91" i="14"/>
  <c r="ES91" i="14"/>
  <c r="ED91" i="14"/>
  <c r="EC91" i="14"/>
  <c r="EB91" i="14"/>
  <c r="DX91" i="14"/>
  <c r="DW91" i="14"/>
  <c r="DV91" i="14"/>
  <c r="DY91" i="14" s="1"/>
  <c r="DZ91" i="14" s="1"/>
  <c r="DQ91" i="14"/>
  <c r="DS91" i="14" s="1"/>
  <c r="DT91" i="14" s="1"/>
  <c r="DH91" i="14"/>
  <c r="DG91" i="14"/>
  <c r="DF91" i="14"/>
  <c r="CW91" i="14"/>
  <c r="CV91" i="14"/>
  <c r="CU91" i="14"/>
  <c r="CT91" i="14"/>
  <c r="CS91" i="14"/>
  <c r="CR91" i="14"/>
  <c r="CL91" i="14"/>
  <c r="CK91" i="14"/>
  <c r="CJ91" i="14"/>
  <c r="CA91" i="14"/>
  <c r="BZ91" i="14"/>
  <c r="BY91" i="14"/>
  <c r="BX91" i="14"/>
  <c r="BW91" i="14"/>
  <c r="BV91" i="14"/>
  <c r="BR91" i="14"/>
  <c r="BI91" i="14"/>
  <c r="BK91" i="14" s="1"/>
  <c r="AH91" i="14"/>
  <c r="AC91" i="14"/>
  <c r="Y91" i="14"/>
  <c r="V91" i="14"/>
  <c r="U91" i="14"/>
  <c r="T91" i="14"/>
  <c r="EX90" i="14"/>
  <c r="EW90" i="14"/>
  <c r="EV90" i="14"/>
  <c r="EU90" i="14"/>
  <c r="ET90" i="14"/>
  <c r="ES90" i="14"/>
  <c r="ED90" i="14"/>
  <c r="EC90" i="14"/>
  <c r="EB90" i="14"/>
  <c r="DX90" i="14"/>
  <c r="DW90" i="14"/>
  <c r="DV90" i="14"/>
  <c r="DQ90" i="14"/>
  <c r="DH90" i="14"/>
  <c r="DG90" i="14"/>
  <c r="DF90" i="14"/>
  <c r="CW90" i="14"/>
  <c r="CV90" i="14"/>
  <c r="CU90" i="14"/>
  <c r="CT90" i="14"/>
  <c r="CS90" i="14"/>
  <c r="CR90" i="14"/>
  <c r="CL90" i="14"/>
  <c r="CK90" i="14"/>
  <c r="CJ90" i="14"/>
  <c r="CA90" i="14"/>
  <c r="BZ90" i="14"/>
  <c r="BY90" i="14"/>
  <c r="BX90" i="14"/>
  <c r="BW90" i="14"/>
  <c r="BV90" i="14"/>
  <c r="BR90" i="14"/>
  <c r="BT90" i="14" s="1"/>
  <c r="BU90" i="14" s="1"/>
  <c r="BI90" i="14"/>
  <c r="AH90" i="14"/>
  <c r="AC90" i="14"/>
  <c r="Y90" i="14"/>
  <c r="V90" i="14"/>
  <c r="U90" i="14"/>
  <c r="T90" i="14"/>
  <c r="EX89" i="14"/>
  <c r="EW89" i="14"/>
  <c r="EV89" i="14"/>
  <c r="EU89" i="14"/>
  <c r="ET89" i="14"/>
  <c r="ES89" i="14"/>
  <c r="ED89" i="14"/>
  <c r="EC89" i="14"/>
  <c r="EB89" i="14"/>
  <c r="DX89" i="14"/>
  <c r="DW89" i="14"/>
  <c r="DV89" i="14"/>
  <c r="DQ89" i="14"/>
  <c r="DH89" i="14"/>
  <c r="DG89" i="14"/>
  <c r="DF89" i="14"/>
  <c r="CW89" i="14"/>
  <c r="CV89" i="14"/>
  <c r="CU89" i="14"/>
  <c r="CT89" i="14"/>
  <c r="CS89" i="14"/>
  <c r="CR89" i="14"/>
  <c r="CL89" i="14"/>
  <c r="CK89" i="14"/>
  <c r="CJ89" i="14"/>
  <c r="CA89" i="14"/>
  <c r="BZ89" i="14"/>
  <c r="BY89" i="14"/>
  <c r="BX89" i="14"/>
  <c r="BW89" i="14"/>
  <c r="BV89" i="14"/>
  <c r="BR89" i="14"/>
  <c r="E89" i="14" s="1"/>
  <c r="BI89" i="14"/>
  <c r="AH89" i="14"/>
  <c r="AC89" i="14"/>
  <c r="Y89" i="14"/>
  <c r="V89" i="14"/>
  <c r="U89" i="14"/>
  <c r="T89" i="14"/>
  <c r="EX88" i="14"/>
  <c r="EW88" i="14"/>
  <c r="EV88" i="14"/>
  <c r="EU88" i="14"/>
  <c r="ET88" i="14"/>
  <c r="ES88" i="14"/>
  <c r="ED88" i="14"/>
  <c r="EC88" i="14"/>
  <c r="EB88" i="14"/>
  <c r="DX88" i="14"/>
  <c r="DW88" i="14"/>
  <c r="DV88" i="14"/>
  <c r="DQ88" i="14"/>
  <c r="DH88" i="14"/>
  <c r="DG88" i="14"/>
  <c r="DF88" i="14"/>
  <c r="CW88" i="14"/>
  <c r="CV88" i="14"/>
  <c r="CU88" i="14"/>
  <c r="CT88" i="14"/>
  <c r="CS88" i="14"/>
  <c r="CR88" i="14"/>
  <c r="CL88" i="14"/>
  <c r="CK88" i="14"/>
  <c r="CJ88" i="14"/>
  <c r="CA88" i="14"/>
  <c r="BZ88" i="14"/>
  <c r="BY88" i="14"/>
  <c r="BX88" i="14"/>
  <c r="BW88" i="14"/>
  <c r="BV88" i="14"/>
  <c r="BR88" i="14"/>
  <c r="BI88" i="14"/>
  <c r="AH88" i="14"/>
  <c r="AC88" i="14"/>
  <c r="Y88" i="14"/>
  <c r="V88" i="14"/>
  <c r="U88" i="14"/>
  <c r="T88" i="14"/>
  <c r="EX87" i="14"/>
  <c r="EW87" i="14"/>
  <c r="EV87" i="14"/>
  <c r="EU87" i="14"/>
  <c r="ET87" i="14"/>
  <c r="ES87" i="14"/>
  <c r="ED87" i="14"/>
  <c r="EC87" i="14"/>
  <c r="EB87" i="14"/>
  <c r="DX87" i="14"/>
  <c r="DW87" i="14"/>
  <c r="DV87" i="14"/>
  <c r="DQ87" i="14"/>
  <c r="DS87" i="14" s="1"/>
  <c r="DT87" i="14" s="1"/>
  <c r="DH87" i="14"/>
  <c r="DG87" i="14"/>
  <c r="DF87" i="14"/>
  <c r="CW87" i="14"/>
  <c r="CV87" i="14"/>
  <c r="CU87" i="14"/>
  <c r="CT87" i="14"/>
  <c r="CS87" i="14"/>
  <c r="CR87" i="14"/>
  <c r="CL87" i="14"/>
  <c r="CK87" i="14"/>
  <c r="CJ87" i="14"/>
  <c r="CA87" i="14"/>
  <c r="BZ87" i="14"/>
  <c r="BY87" i="14"/>
  <c r="BX87" i="14"/>
  <c r="BW87" i="14"/>
  <c r="BV87" i="14"/>
  <c r="BR87" i="14"/>
  <c r="BI87" i="14"/>
  <c r="BK87" i="14" s="1"/>
  <c r="AH87" i="14"/>
  <c r="AC87" i="14"/>
  <c r="Y87" i="14"/>
  <c r="V87" i="14"/>
  <c r="U87" i="14"/>
  <c r="T87" i="14"/>
  <c r="EX86" i="14"/>
  <c r="EW86" i="14"/>
  <c r="EV86" i="14"/>
  <c r="EU86" i="14"/>
  <c r="ET86" i="14"/>
  <c r="ES86" i="14"/>
  <c r="ED86" i="14"/>
  <c r="EC86" i="14"/>
  <c r="EB86" i="14"/>
  <c r="DX86" i="14"/>
  <c r="DW86" i="14"/>
  <c r="DV86" i="14"/>
  <c r="DQ86" i="14"/>
  <c r="DH86" i="14"/>
  <c r="DG86" i="14"/>
  <c r="DF86" i="14"/>
  <c r="CW86" i="14"/>
  <c r="CV86" i="14"/>
  <c r="CU86" i="14"/>
  <c r="CT86" i="14"/>
  <c r="CS86" i="14"/>
  <c r="CR86" i="14"/>
  <c r="CL86" i="14"/>
  <c r="CK86" i="14"/>
  <c r="CJ86" i="14"/>
  <c r="CA86" i="14"/>
  <c r="BZ86" i="14"/>
  <c r="BY86" i="14"/>
  <c r="BX86" i="14"/>
  <c r="BW86" i="14"/>
  <c r="BV86" i="14"/>
  <c r="BR86" i="14"/>
  <c r="BI86" i="14"/>
  <c r="AH86" i="14"/>
  <c r="AC86" i="14"/>
  <c r="Y86" i="14"/>
  <c r="V86" i="14"/>
  <c r="U86" i="14"/>
  <c r="T86" i="14"/>
  <c r="EX85" i="14"/>
  <c r="EW85" i="14"/>
  <c r="EV85" i="14"/>
  <c r="EU85" i="14"/>
  <c r="ET85" i="14"/>
  <c r="ES85" i="14"/>
  <c r="ED85" i="14"/>
  <c r="EC85" i="14"/>
  <c r="EB85" i="14"/>
  <c r="DX85" i="14"/>
  <c r="DW85" i="14"/>
  <c r="DV85" i="14"/>
  <c r="DQ85" i="14"/>
  <c r="DH85" i="14"/>
  <c r="DG85" i="14"/>
  <c r="DF85" i="14"/>
  <c r="CW85" i="14"/>
  <c r="CV85" i="14"/>
  <c r="CU85" i="14"/>
  <c r="CT85" i="14"/>
  <c r="CS85" i="14"/>
  <c r="CR85" i="14"/>
  <c r="CL85" i="14"/>
  <c r="CK85" i="14"/>
  <c r="CJ85" i="14"/>
  <c r="CA85" i="14"/>
  <c r="BZ85" i="14"/>
  <c r="BY85" i="14"/>
  <c r="BX85" i="14"/>
  <c r="BW85" i="14"/>
  <c r="BV85" i="14"/>
  <c r="BR85" i="14"/>
  <c r="BI85" i="14"/>
  <c r="AH85" i="14"/>
  <c r="AC85" i="14"/>
  <c r="Y85" i="14"/>
  <c r="V85" i="14"/>
  <c r="U85" i="14"/>
  <c r="T85" i="14"/>
  <c r="EX84" i="14"/>
  <c r="EW84" i="14"/>
  <c r="EV84" i="14"/>
  <c r="EU84" i="14"/>
  <c r="ET84" i="14"/>
  <c r="ES84" i="14"/>
  <c r="ED84" i="14"/>
  <c r="EC84" i="14"/>
  <c r="EB84" i="14"/>
  <c r="DX84" i="14"/>
  <c r="DW84" i="14"/>
  <c r="DV84" i="14"/>
  <c r="DQ84" i="14"/>
  <c r="DH84" i="14"/>
  <c r="DG84" i="14"/>
  <c r="DF84" i="14"/>
  <c r="CW84" i="14"/>
  <c r="CV84" i="14"/>
  <c r="CU84" i="14"/>
  <c r="CT84" i="14"/>
  <c r="CS84" i="14"/>
  <c r="CR84" i="14"/>
  <c r="CL84" i="14"/>
  <c r="CK84" i="14"/>
  <c r="CJ84" i="14"/>
  <c r="CA84" i="14"/>
  <c r="BZ84" i="14"/>
  <c r="BY84" i="14"/>
  <c r="BX84" i="14"/>
  <c r="BW84" i="14"/>
  <c r="BV84" i="14"/>
  <c r="BR84" i="14"/>
  <c r="E84" i="14" s="1"/>
  <c r="BI84" i="14"/>
  <c r="BK84" i="14" s="1"/>
  <c r="AH84" i="14"/>
  <c r="AC84" i="14"/>
  <c r="Y84" i="14"/>
  <c r="V84" i="14"/>
  <c r="U84" i="14"/>
  <c r="T84" i="14"/>
  <c r="EX83" i="14"/>
  <c r="EW83" i="14"/>
  <c r="EV83" i="14"/>
  <c r="EU83" i="14"/>
  <c r="ET83" i="14"/>
  <c r="ES83" i="14"/>
  <c r="ED83" i="14"/>
  <c r="EC83" i="14"/>
  <c r="EB83" i="14"/>
  <c r="DX83" i="14"/>
  <c r="DW83" i="14"/>
  <c r="DV83" i="14"/>
  <c r="DQ83" i="14"/>
  <c r="DS83" i="14" s="1"/>
  <c r="DT83" i="14" s="1"/>
  <c r="DH83" i="14"/>
  <c r="DG83" i="14"/>
  <c r="DF83" i="14"/>
  <c r="CW83" i="14"/>
  <c r="CV83" i="14"/>
  <c r="CU83" i="14"/>
  <c r="CT83" i="14"/>
  <c r="CS83" i="14"/>
  <c r="CR83" i="14"/>
  <c r="CL83" i="14"/>
  <c r="CK83" i="14"/>
  <c r="CJ83" i="14"/>
  <c r="CA83" i="14"/>
  <c r="BZ83" i="14"/>
  <c r="BY83" i="14"/>
  <c r="BX83" i="14"/>
  <c r="BW83" i="14"/>
  <c r="BV83" i="14"/>
  <c r="BR83" i="14"/>
  <c r="BS83" i="14" s="1"/>
  <c r="BI83" i="14"/>
  <c r="BK83" i="14" s="1"/>
  <c r="AH83" i="14"/>
  <c r="AC83" i="14"/>
  <c r="Y83" i="14"/>
  <c r="V83" i="14"/>
  <c r="U83" i="14"/>
  <c r="T83" i="14"/>
  <c r="EX82" i="14"/>
  <c r="EW82" i="14"/>
  <c r="EV82" i="14"/>
  <c r="EU82" i="14"/>
  <c r="ET82" i="14"/>
  <c r="ES82" i="14"/>
  <c r="ED82" i="14"/>
  <c r="EC82" i="14"/>
  <c r="EB82" i="14"/>
  <c r="DX82" i="14"/>
  <c r="DW82" i="14"/>
  <c r="DV82" i="14"/>
  <c r="DQ82" i="14"/>
  <c r="DH82" i="14"/>
  <c r="DG82" i="14"/>
  <c r="DF82" i="14"/>
  <c r="CW82" i="14"/>
  <c r="CV82" i="14"/>
  <c r="CU82" i="14"/>
  <c r="CT82" i="14"/>
  <c r="CS82" i="14"/>
  <c r="CR82" i="14"/>
  <c r="CL82" i="14"/>
  <c r="CK82" i="14"/>
  <c r="CJ82" i="14"/>
  <c r="CA82" i="14"/>
  <c r="BZ82" i="14"/>
  <c r="BY82" i="14"/>
  <c r="BX82" i="14"/>
  <c r="BW82" i="14"/>
  <c r="BV82" i="14"/>
  <c r="BR82" i="14"/>
  <c r="BI82" i="14"/>
  <c r="AH82" i="14"/>
  <c r="AC82" i="14"/>
  <c r="Y82" i="14"/>
  <c r="V82" i="14"/>
  <c r="U82" i="14"/>
  <c r="T82" i="14"/>
  <c r="EX81" i="14"/>
  <c r="EW81" i="14"/>
  <c r="EV81" i="14"/>
  <c r="EU81" i="14"/>
  <c r="ET81" i="14"/>
  <c r="ES81" i="14"/>
  <c r="ED81" i="14"/>
  <c r="EC81" i="14"/>
  <c r="EB81" i="14"/>
  <c r="DX81" i="14"/>
  <c r="DW81" i="14"/>
  <c r="DV81" i="14"/>
  <c r="DQ81" i="14"/>
  <c r="DH81" i="14"/>
  <c r="DF81" i="14"/>
  <c r="CW81" i="14"/>
  <c r="CV81" i="14"/>
  <c r="CU81" i="14"/>
  <c r="CT81" i="14"/>
  <c r="CS81" i="14"/>
  <c r="CR81" i="14"/>
  <c r="CA81" i="14"/>
  <c r="BZ81" i="14"/>
  <c r="BY81" i="14"/>
  <c r="BX81" i="14"/>
  <c r="BW81" i="14"/>
  <c r="BV81" i="14"/>
  <c r="BI81" i="14"/>
  <c r="BK81" i="14" s="1"/>
  <c r="EX80" i="14"/>
  <c r="EW80" i="14"/>
  <c r="EV80" i="14"/>
  <c r="EU80" i="14"/>
  <c r="ET80" i="14"/>
  <c r="ES80" i="14"/>
  <c r="ED80" i="14"/>
  <c r="EC80" i="14"/>
  <c r="EB80" i="14"/>
  <c r="DX80" i="14"/>
  <c r="DW80" i="14"/>
  <c r="DV80" i="14"/>
  <c r="DQ80" i="14"/>
  <c r="DH80" i="14"/>
  <c r="DG80" i="14"/>
  <c r="DF80" i="14"/>
  <c r="CW80" i="14"/>
  <c r="CV80" i="14"/>
  <c r="CU80" i="14"/>
  <c r="CT80" i="14"/>
  <c r="CS80" i="14"/>
  <c r="CR80" i="14"/>
  <c r="CL80" i="14"/>
  <c r="CK80" i="14"/>
  <c r="CJ80" i="14"/>
  <c r="CA80" i="14"/>
  <c r="BZ80" i="14"/>
  <c r="BY80" i="14"/>
  <c r="BX80" i="14"/>
  <c r="BW80" i="14"/>
  <c r="BV80" i="14"/>
  <c r="BR80" i="14"/>
  <c r="E80" i="14" s="1"/>
  <c r="BI80" i="14"/>
  <c r="BK80" i="14" s="1"/>
  <c r="BL80" i="14" s="1"/>
  <c r="AH80" i="14"/>
  <c r="AC80" i="14"/>
  <c r="Y80" i="14"/>
  <c r="V80" i="14"/>
  <c r="U80" i="14"/>
  <c r="T80" i="14"/>
  <c r="EX79" i="14"/>
  <c r="EW79" i="14"/>
  <c r="EV79" i="14"/>
  <c r="EU79" i="14"/>
  <c r="ET79" i="14"/>
  <c r="ES79" i="14"/>
  <c r="ED79" i="14"/>
  <c r="EC79" i="14"/>
  <c r="EB79" i="14"/>
  <c r="DX79" i="14"/>
  <c r="DY79" i="14" s="1"/>
  <c r="DZ79" i="14" s="1"/>
  <c r="AC79" i="14" s="1"/>
  <c r="DW79" i="14"/>
  <c r="DV79" i="14"/>
  <c r="DQ79" i="14"/>
  <c r="DS79" i="14" s="1"/>
  <c r="DT79" i="14" s="1"/>
  <c r="Y79" i="14" s="1"/>
  <c r="DH79" i="14"/>
  <c r="DF79" i="14"/>
  <c r="CW79" i="14"/>
  <c r="CV79" i="14"/>
  <c r="CU79" i="14"/>
  <c r="CT79" i="14"/>
  <c r="CS79" i="14"/>
  <c r="CR79" i="14"/>
  <c r="CX79" i="14" s="1"/>
  <c r="CL79" i="14"/>
  <c r="CK79" i="14"/>
  <c r="CJ79" i="14"/>
  <c r="CA79" i="14"/>
  <c r="BZ79" i="14"/>
  <c r="BY79" i="14"/>
  <c r="BX79" i="14"/>
  <c r="BW79" i="14"/>
  <c r="BV79" i="14"/>
  <c r="BI79" i="14"/>
  <c r="EX78" i="14"/>
  <c r="EW78" i="14"/>
  <c r="EV78" i="14"/>
  <c r="EU78" i="14"/>
  <c r="ET78" i="14"/>
  <c r="ES78" i="14"/>
  <c r="ED78" i="14"/>
  <c r="EC78" i="14"/>
  <c r="EB78" i="14"/>
  <c r="DX78" i="14"/>
  <c r="DW78" i="14"/>
  <c r="DV78" i="14"/>
  <c r="DQ78" i="14"/>
  <c r="DH78" i="14"/>
  <c r="DG78" i="14"/>
  <c r="DF78" i="14"/>
  <c r="CW78" i="14"/>
  <c r="CV78" i="14"/>
  <c r="CZ78" i="14" s="1"/>
  <c r="CU78" i="14"/>
  <c r="CT78" i="14"/>
  <c r="CS78" i="14"/>
  <c r="CR78" i="14"/>
  <c r="CK78" i="14"/>
  <c r="CJ78" i="14"/>
  <c r="CA78" i="14"/>
  <c r="BZ78" i="14"/>
  <c r="BY78" i="14"/>
  <c r="BX78" i="14"/>
  <c r="BW78" i="14"/>
  <c r="BV78" i="14"/>
  <c r="BI78" i="14"/>
  <c r="BK78" i="14" s="1"/>
  <c r="EX76" i="14"/>
  <c r="EW76" i="14"/>
  <c r="EV76" i="14"/>
  <c r="EU76" i="14"/>
  <c r="ET76" i="14"/>
  <c r="ES76" i="14"/>
  <c r="ED76" i="14"/>
  <c r="EC76" i="14"/>
  <c r="EB76" i="14"/>
  <c r="DX76" i="14"/>
  <c r="DW76" i="14"/>
  <c r="DV76" i="14"/>
  <c r="DQ76" i="14"/>
  <c r="DH76" i="14"/>
  <c r="DG76" i="14"/>
  <c r="DF76" i="14"/>
  <c r="CW76" i="14"/>
  <c r="CV76" i="14"/>
  <c r="CU76" i="14"/>
  <c r="CT76" i="14"/>
  <c r="CS76" i="14"/>
  <c r="CR76" i="14"/>
  <c r="CL76" i="14"/>
  <c r="CK76" i="14"/>
  <c r="CJ76" i="14"/>
  <c r="CA76" i="14"/>
  <c r="BZ76" i="14"/>
  <c r="BY76" i="14"/>
  <c r="BX76" i="14"/>
  <c r="BW76" i="14"/>
  <c r="BV76" i="14"/>
  <c r="BR76" i="14"/>
  <c r="BS76" i="14" s="1"/>
  <c r="BI76" i="14"/>
  <c r="AH76" i="14"/>
  <c r="AC76" i="14"/>
  <c r="Y76" i="14"/>
  <c r="V76" i="14"/>
  <c r="U76" i="14"/>
  <c r="T76" i="14"/>
  <c r="EX75" i="14"/>
  <c r="EW75" i="14"/>
  <c r="EV75" i="14"/>
  <c r="EU75" i="14"/>
  <c r="ET75" i="14"/>
  <c r="ES75" i="14"/>
  <c r="ED75" i="14"/>
  <c r="EC75" i="14"/>
  <c r="EB75" i="14"/>
  <c r="DX75" i="14"/>
  <c r="DW75" i="14"/>
  <c r="DV75" i="14"/>
  <c r="DQ75" i="14"/>
  <c r="DH75" i="14"/>
  <c r="DG75" i="14"/>
  <c r="DF75" i="14"/>
  <c r="CW75" i="14"/>
  <c r="CV75" i="14"/>
  <c r="CU75" i="14"/>
  <c r="CT75" i="14"/>
  <c r="CS75" i="14"/>
  <c r="CR75" i="14"/>
  <c r="CL75" i="14"/>
  <c r="CK75" i="14"/>
  <c r="CJ75" i="14"/>
  <c r="CA75" i="14"/>
  <c r="BZ75" i="14"/>
  <c r="BY75" i="14"/>
  <c r="BX75" i="14"/>
  <c r="BW75" i="14"/>
  <c r="BV75" i="14"/>
  <c r="BR75" i="14"/>
  <c r="BS75" i="14" s="1"/>
  <c r="BI75" i="14"/>
  <c r="BK75" i="14" s="1"/>
  <c r="AH75" i="14"/>
  <c r="AC75" i="14"/>
  <c r="Y75" i="14"/>
  <c r="V75" i="14"/>
  <c r="U75" i="14"/>
  <c r="T75" i="14"/>
  <c r="EX74" i="14"/>
  <c r="EW74" i="14"/>
  <c r="EV74" i="14"/>
  <c r="EU74" i="14"/>
  <c r="ET74" i="14"/>
  <c r="ES74" i="14"/>
  <c r="ED74" i="14"/>
  <c r="EC74" i="14"/>
  <c r="EB74" i="14"/>
  <c r="DX74" i="14"/>
  <c r="DW74" i="14"/>
  <c r="DV74" i="14"/>
  <c r="DQ74" i="14"/>
  <c r="DH74" i="14"/>
  <c r="DG74" i="14"/>
  <c r="DF74" i="14"/>
  <c r="CW74" i="14"/>
  <c r="CV74" i="14"/>
  <c r="CU74" i="14"/>
  <c r="CT74" i="14"/>
  <c r="CS74" i="14"/>
  <c r="CR74" i="14"/>
  <c r="CL74" i="14"/>
  <c r="CK74" i="14"/>
  <c r="CJ74" i="14"/>
  <c r="CA74" i="14"/>
  <c r="BZ74" i="14"/>
  <c r="BY74" i="14"/>
  <c r="BX74" i="14"/>
  <c r="BW74" i="14"/>
  <c r="BV74" i="14"/>
  <c r="BR74" i="14"/>
  <c r="BI74" i="14"/>
  <c r="AH74" i="14"/>
  <c r="AC74" i="14"/>
  <c r="Y74" i="14"/>
  <c r="V74" i="14"/>
  <c r="U74" i="14"/>
  <c r="T74" i="14"/>
  <c r="EX73" i="14"/>
  <c r="EW73" i="14"/>
  <c r="EV73" i="14"/>
  <c r="EU73" i="14"/>
  <c r="ET73" i="14"/>
  <c r="ES73" i="14"/>
  <c r="ED73" i="14"/>
  <c r="EC73" i="14"/>
  <c r="EB73" i="14"/>
  <c r="DX73" i="14"/>
  <c r="DW73" i="14"/>
  <c r="DV73" i="14"/>
  <c r="DQ73" i="14"/>
  <c r="DH73" i="14"/>
  <c r="DG73" i="14"/>
  <c r="DF73" i="14"/>
  <c r="CW73" i="14"/>
  <c r="CV73" i="14"/>
  <c r="CU73" i="14"/>
  <c r="CT73" i="14"/>
  <c r="CS73" i="14"/>
  <c r="CR73" i="14"/>
  <c r="CL73" i="14"/>
  <c r="CK73" i="14"/>
  <c r="CJ73" i="14"/>
  <c r="CA73" i="14"/>
  <c r="BZ73" i="14"/>
  <c r="BY73" i="14"/>
  <c r="BX73" i="14"/>
  <c r="BW73" i="14"/>
  <c r="BV73" i="14"/>
  <c r="BR73" i="14"/>
  <c r="BI73" i="14"/>
  <c r="AH73" i="14"/>
  <c r="AC73" i="14"/>
  <c r="Y73" i="14"/>
  <c r="V73" i="14"/>
  <c r="U73" i="14"/>
  <c r="T73" i="14"/>
  <c r="EX72" i="14"/>
  <c r="EW72" i="14"/>
  <c r="EV72" i="14"/>
  <c r="EU72" i="14"/>
  <c r="ET72" i="14"/>
  <c r="ES72" i="14"/>
  <c r="ED72" i="14"/>
  <c r="EC72" i="14"/>
  <c r="EB72" i="14"/>
  <c r="DX72" i="14"/>
  <c r="DW72" i="14"/>
  <c r="DV72" i="14"/>
  <c r="DQ72" i="14"/>
  <c r="DH72" i="14"/>
  <c r="DG72" i="14"/>
  <c r="DF72" i="14"/>
  <c r="CW72" i="14"/>
  <c r="CV72" i="14"/>
  <c r="CU72" i="14"/>
  <c r="CT72" i="14"/>
  <c r="CS72" i="14"/>
  <c r="CR72" i="14"/>
  <c r="CL72" i="14"/>
  <c r="CK72" i="14"/>
  <c r="CJ72" i="14"/>
  <c r="CA72" i="14"/>
  <c r="BZ72" i="14"/>
  <c r="BY72" i="14"/>
  <c r="BX72" i="14"/>
  <c r="BW72" i="14"/>
  <c r="BV72" i="14"/>
  <c r="BR72" i="14"/>
  <c r="BS72" i="14" s="1"/>
  <c r="BI72" i="14"/>
  <c r="AH72" i="14"/>
  <c r="AC72" i="14"/>
  <c r="Y72" i="14"/>
  <c r="V72" i="14"/>
  <c r="U72" i="14"/>
  <c r="T72" i="14"/>
  <c r="EX71" i="14"/>
  <c r="EW71" i="14"/>
  <c r="EV71" i="14"/>
  <c r="EU71" i="14"/>
  <c r="ET71" i="14"/>
  <c r="ES71" i="14"/>
  <c r="ED71" i="14"/>
  <c r="EC71" i="14"/>
  <c r="EB71" i="14"/>
  <c r="DX71" i="14"/>
  <c r="DW71" i="14"/>
  <c r="DV71" i="14"/>
  <c r="DQ71" i="14"/>
  <c r="DH71" i="14"/>
  <c r="DG71" i="14"/>
  <c r="DF71" i="14"/>
  <c r="CW71" i="14"/>
  <c r="CV71" i="14"/>
  <c r="CU71" i="14"/>
  <c r="CT71" i="14"/>
  <c r="CS71" i="14"/>
  <c r="CR71" i="14"/>
  <c r="CL71" i="14"/>
  <c r="CK71" i="14"/>
  <c r="CJ71" i="14"/>
  <c r="CA71" i="14"/>
  <c r="BZ71" i="14"/>
  <c r="BY71" i="14"/>
  <c r="BX71" i="14"/>
  <c r="BW71" i="14"/>
  <c r="BV71" i="14"/>
  <c r="BR71" i="14"/>
  <c r="BT71" i="14" s="1"/>
  <c r="BU71" i="14" s="1"/>
  <c r="BI71" i="14"/>
  <c r="AH71" i="14"/>
  <c r="AC71" i="14"/>
  <c r="Y71" i="14"/>
  <c r="V71" i="14"/>
  <c r="U71" i="14"/>
  <c r="T71" i="14"/>
  <c r="EX70" i="14"/>
  <c r="EW70" i="14"/>
  <c r="EV70" i="14"/>
  <c r="EU70" i="14"/>
  <c r="ET70" i="14"/>
  <c r="ES70" i="14"/>
  <c r="ED70" i="14"/>
  <c r="EC70" i="14"/>
  <c r="EB70" i="14"/>
  <c r="DX70" i="14"/>
  <c r="DW70" i="14"/>
  <c r="DV70" i="14"/>
  <c r="DQ70" i="14"/>
  <c r="DH70" i="14"/>
  <c r="DG70" i="14"/>
  <c r="DF70" i="14"/>
  <c r="CW70" i="14"/>
  <c r="CV70" i="14"/>
  <c r="CU70" i="14"/>
  <c r="CT70" i="14"/>
  <c r="CS70" i="14"/>
  <c r="CR70" i="14"/>
  <c r="CL70" i="14"/>
  <c r="CK70" i="14"/>
  <c r="CJ70" i="14"/>
  <c r="CA70" i="14"/>
  <c r="BZ70" i="14"/>
  <c r="BY70" i="14"/>
  <c r="BX70" i="14"/>
  <c r="BW70" i="14"/>
  <c r="BV70" i="14"/>
  <c r="BR70" i="14"/>
  <c r="BS70" i="14" s="1"/>
  <c r="BI70" i="14"/>
  <c r="BK70" i="14" s="1"/>
  <c r="AH70" i="14"/>
  <c r="AC70" i="14"/>
  <c r="Y70" i="14"/>
  <c r="V70" i="14"/>
  <c r="U70" i="14"/>
  <c r="T70" i="14"/>
  <c r="EX69" i="14"/>
  <c r="EW69" i="14"/>
  <c r="EV69" i="14"/>
  <c r="EU69" i="14"/>
  <c r="ET69" i="14"/>
  <c r="ES69" i="14"/>
  <c r="ED69" i="14"/>
  <c r="EC69" i="14"/>
  <c r="EB69" i="14"/>
  <c r="DX69" i="14"/>
  <c r="DW69" i="14"/>
  <c r="DV69" i="14"/>
  <c r="DQ69" i="14"/>
  <c r="DH69" i="14"/>
  <c r="DG69" i="14"/>
  <c r="DF69" i="14"/>
  <c r="CW69" i="14"/>
  <c r="CV69" i="14"/>
  <c r="CU69" i="14"/>
  <c r="CT69" i="14"/>
  <c r="CS69" i="14"/>
  <c r="CR69" i="14"/>
  <c r="CL69" i="14"/>
  <c r="CK69" i="14"/>
  <c r="CJ69" i="14"/>
  <c r="CA69" i="14"/>
  <c r="BZ69" i="14"/>
  <c r="BY69" i="14"/>
  <c r="BX69" i="14"/>
  <c r="BW69" i="14"/>
  <c r="BV69" i="14"/>
  <c r="BR69" i="14"/>
  <c r="BI69" i="14"/>
  <c r="BK69" i="14" s="1"/>
  <c r="BL69" i="14" s="1"/>
  <c r="BM69" i="14" s="1"/>
  <c r="AH69" i="14"/>
  <c r="AC69" i="14"/>
  <c r="Y69" i="14"/>
  <c r="V69" i="14"/>
  <c r="U69" i="14"/>
  <c r="T69" i="14"/>
  <c r="EX68" i="14"/>
  <c r="EW68" i="14"/>
  <c r="EV68" i="14"/>
  <c r="EU68" i="14"/>
  <c r="ET68" i="14"/>
  <c r="ES68" i="14"/>
  <c r="ED68" i="14"/>
  <c r="EC68" i="14"/>
  <c r="EB68" i="14"/>
  <c r="DX68" i="14"/>
  <c r="DW68" i="14"/>
  <c r="DV68" i="14"/>
  <c r="DQ68" i="14"/>
  <c r="DH68" i="14"/>
  <c r="DG68" i="14"/>
  <c r="DF68" i="14"/>
  <c r="CW68" i="14"/>
  <c r="CV68" i="14"/>
  <c r="CU68" i="14"/>
  <c r="CT68" i="14"/>
  <c r="CS68" i="14"/>
  <c r="CR68" i="14"/>
  <c r="CL68" i="14"/>
  <c r="CK68" i="14"/>
  <c r="CJ68" i="14"/>
  <c r="CA68" i="14"/>
  <c r="BZ68" i="14"/>
  <c r="BY68" i="14"/>
  <c r="BX68" i="14"/>
  <c r="BW68" i="14"/>
  <c r="BV68" i="14"/>
  <c r="BR68" i="14"/>
  <c r="BI68" i="14"/>
  <c r="AH68" i="14"/>
  <c r="AC68" i="14"/>
  <c r="Y68" i="14"/>
  <c r="V68" i="14"/>
  <c r="U68" i="14"/>
  <c r="T68" i="14"/>
  <c r="EX67" i="14"/>
  <c r="EW67" i="14"/>
  <c r="EV67" i="14"/>
  <c r="EU67" i="14"/>
  <c r="ET67" i="14"/>
  <c r="ES67" i="14"/>
  <c r="ED67" i="14"/>
  <c r="EC67" i="14"/>
  <c r="EB67" i="14"/>
  <c r="DX67" i="14"/>
  <c r="DW67" i="14"/>
  <c r="DV67" i="14"/>
  <c r="DQ67" i="14"/>
  <c r="DH67" i="14"/>
  <c r="DG67" i="14"/>
  <c r="DF67" i="14"/>
  <c r="CW67" i="14"/>
  <c r="CV67" i="14"/>
  <c r="CU67" i="14"/>
  <c r="CT67" i="14"/>
  <c r="CS67" i="14"/>
  <c r="CR67" i="14"/>
  <c r="CL67" i="14"/>
  <c r="CK67" i="14"/>
  <c r="CJ67" i="14"/>
  <c r="CA67" i="14"/>
  <c r="BZ67" i="14"/>
  <c r="BY67" i="14"/>
  <c r="BX67" i="14"/>
  <c r="CC67" i="14" s="1"/>
  <c r="BW67" i="14"/>
  <c r="BV67" i="14"/>
  <c r="BR67" i="14"/>
  <c r="BS67" i="14" s="1"/>
  <c r="BI67" i="14"/>
  <c r="BK67" i="14" s="1"/>
  <c r="AH67" i="14"/>
  <c r="AC67" i="14"/>
  <c r="Y67" i="14"/>
  <c r="V67" i="14"/>
  <c r="U67" i="14"/>
  <c r="T67" i="14"/>
  <c r="EX66" i="14"/>
  <c r="EW66" i="14"/>
  <c r="EV66" i="14"/>
  <c r="EU66" i="14"/>
  <c r="ET66" i="14"/>
  <c r="ES66" i="14"/>
  <c r="ED66" i="14"/>
  <c r="EC66" i="14"/>
  <c r="EB66" i="14"/>
  <c r="DX66" i="14"/>
  <c r="DW66" i="14"/>
  <c r="DV66" i="14"/>
  <c r="DQ66" i="14"/>
  <c r="DH66" i="14"/>
  <c r="DG66" i="14"/>
  <c r="DF66" i="14"/>
  <c r="CW66" i="14"/>
  <c r="CV66" i="14"/>
  <c r="CU66" i="14"/>
  <c r="CT66" i="14"/>
  <c r="CS66" i="14"/>
  <c r="CR66" i="14"/>
  <c r="CL66" i="14"/>
  <c r="CK66" i="14"/>
  <c r="CJ66" i="14"/>
  <c r="CA66" i="14"/>
  <c r="BZ66" i="14"/>
  <c r="BY66" i="14"/>
  <c r="BX66" i="14"/>
  <c r="BW66" i="14"/>
  <c r="BV66" i="14"/>
  <c r="BR66" i="14"/>
  <c r="BT66" i="14" s="1"/>
  <c r="BU66" i="14" s="1"/>
  <c r="BI66" i="14"/>
  <c r="AH66" i="14"/>
  <c r="AC66" i="14"/>
  <c r="Y66" i="14"/>
  <c r="V66" i="14"/>
  <c r="U66" i="14"/>
  <c r="T66" i="14"/>
  <c r="EX65" i="14"/>
  <c r="EW65" i="14"/>
  <c r="EV65" i="14"/>
  <c r="EU65" i="14"/>
  <c r="ET65" i="14"/>
  <c r="ES65" i="14"/>
  <c r="ED65" i="14"/>
  <c r="EC65" i="14"/>
  <c r="EB65" i="14"/>
  <c r="DX65" i="14"/>
  <c r="DW65" i="14"/>
  <c r="DV65" i="14"/>
  <c r="DQ65" i="14"/>
  <c r="DH65" i="14"/>
  <c r="DG65" i="14"/>
  <c r="DF65" i="14"/>
  <c r="CW65" i="14"/>
  <c r="CV65" i="14"/>
  <c r="CU65" i="14"/>
  <c r="CT65" i="14"/>
  <c r="CS65" i="14"/>
  <c r="CR65" i="14"/>
  <c r="CL65" i="14"/>
  <c r="CK65" i="14"/>
  <c r="CJ65" i="14"/>
  <c r="CA65" i="14"/>
  <c r="BZ65" i="14"/>
  <c r="BY65" i="14"/>
  <c r="BX65" i="14"/>
  <c r="BW65" i="14"/>
  <c r="BV65" i="14"/>
  <c r="BR65" i="14"/>
  <c r="E65" i="14" s="1"/>
  <c r="BI65" i="14"/>
  <c r="AH65" i="14"/>
  <c r="AC65" i="14"/>
  <c r="Y65" i="14"/>
  <c r="V65" i="14"/>
  <c r="U65" i="14"/>
  <c r="T65" i="14"/>
  <c r="EX64" i="14"/>
  <c r="EW64" i="14"/>
  <c r="EV64" i="14"/>
  <c r="EU64" i="14"/>
  <c r="ET64" i="14"/>
  <c r="ES64" i="14"/>
  <c r="ED64" i="14"/>
  <c r="EC64" i="14"/>
  <c r="EB64" i="14"/>
  <c r="DX64" i="14"/>
  <c r="DW64" i="14"/>
  <c r="DV64" i="14"/>
  <c r="DQ64" i="14"/>
  <c r="DH64" i="14"/>
  <c r="DG64" i="14"/>
  <c r="DF64" i="14"/>
  <c r="CW64" i="14"/>
  <c r="CV64" i="14"/>
  <c r="CZ64" i="14" s="1"/>
  <c r="CU64" i="14"/>
  <c r="CT64" i="14"/>
  <c r="CS64" i="14"/>
  <c r="CR64" i="14"/>
  <c r="CL64" i="14"/>
  <c r="CK64" i="14"/>
  <c r="CJ64" i="14"/>
  <c r="CA64" i="14"/>
  <c r="BZ64" i="14"/>
  <c r="BY64" i="14"/>
  <c r="BX64" i="14"/>
  <c r="BW64" i="14"/>
  <c r="BV64" i="14"/>
  <c r="BR64" i="14"/>
  <c r="BT64" i="14" s="1"/>
  <c r="BU64" i="14" s="1"/>
  <c r="BI64" i="14"/>
  <c r="BK64" i="14" s="1"/>
  <c r="BL64" i="14" s="1"/>
  <c r="AH64" i="14"/>
  <c r="AC64" i="14"/>
  <c r="Y64" i="14"/>
  <c r="V64" i="14"/>
  <c r="U64" i="14"/>
  <c r="T64" i="14"/>
  <c r="EX63" i="14"/>
  <c r="EW63" i="14"/>
  <c r="EV63" i="14"/>
  <c r="EU63" i="14"/>
  <c r="ET63" i="14"/>
  <c r="ES63" i="14"/>
  <c r="ED63" i="14"/>
  <c r="EC63" i="14"/>
  <c r="EB63" i="14"/>
  <c r="DX63" i="14"/>
  <c r="DW63" i="14"/>
  <c r="DV63" i="14"/>
  <c r="DQ63" i="14"/>
  <c r="DH63" i="14"/>
  <c r="DG63" i="14"/>
  <c r="DF63" i="14"/>
  <c r="CW63" i="14"/>
  <c r="CV63" i="14"/>
  <c r="CU63" i="14"/>
  <c r="CT63" i="14"/>
  <c r="CS63" i="14"/>
  <c r="CR63" i="14"/>
  <c r="CL63" i="14"/>
  <c r="CK63" i="14"/>
  <c r="CJ63" i="14"/>
  <c r="CA63" i="14"/>
  <c r="BZ63" i="14"/>
  <c r="BY63" i="14"/>
  <c r="BX63" i="14"/>
  <c r="BW63" i="14"/>
  <c r="BV63" i="14"/>
  <c r="BR63" i="14"/>
  <c r="BI63" i="14"/>
  <c r="BK63" i="14" s="1"/>
  <c r="AH63" i="14"/>
  <c r="AC63" i="14"/>
  <c r="Y63" i="14"/>
  <c r="V63" i="14"/>
  <c r="U63" i="14"/>
  <c r="T63" i="14"/>
  <c r="EX62" i="14"/>
  <c r="EW62" i="14"/>
  <c r="EV62" i="14"/>
  <c r="EU62" i="14"/>
  <c r="ET62" i="14"/>
  <c r="ES62" i="14"/>
  <c r="ED62" i="14"/>
  <c r="EC62" i="14"/>
  <c r="EB62" i="14"/>
  <c r="DX62" i="14"/>
  <c r="DW62" i="14"/>
  <c r="DV62" i="14"/>
  <c r="DQ62" i="14"/>
  <c r="DS62" i="14" s="1"/>
  <c r="DT62" i="14" s="1"/>
  <c r="DH62" i="14"/>
  <c r="DG62" i="14"/>
  <c r="DF62" i="14"/>
  <c r="CW62" i="14"/>
  <c r="CV62" i="14"/>
  <c r="CU62" i="14"/>
  <c r="CT62" i="14"/>
  <c r="CS62" i="14"/>
  <c r="CR62" i="14"/>
  <c r="CL62" i="14"/>
  <c r="CK62" i="14"/>
  <c r="CJ62" i="14"/>
  <c r="CA62" i="14"/>
  <c r="BZ62" i="14"/>
  <c r="BY62" i="14"/>
  <c r="BX62" i="14"/>
  <c r="BW62" i="14"/>
  <c r="BV62" i="14"/>
  <c r="BR62" i="14"/>
  <c r="BT62" i="14" s="1"/>
  <c r="BU62" i="14" s="1"/>
  <c r="BI62" i="14"/>
  <c r="BK62" i="14" s="1"/>
  <c r="AH62" i="14"/>
  <c r="AC62" i="14"/>
  <c r="Y62" i="14"/>
  <c r="V62" i="14"/>
  <c r="U62" i="14"/>
  <c r="T62" i="14"/>
  <c r="EX61" i="14"/>
  <c r="EW61" i="14"/>
  <c r="EV61" i="14"/>
  <c r="EU61" i="14"/>
  <c r="ET61" i="14"/>
  <c r="ES61" i="14"/>
  <c r="ED61" i="14"/>
  <c r="EC61" i="14"/>
  <c r="EB61" i="14"/>
  <c r="DX61" i="14"/>
  <c r="DW61" i="14"/>
  <c r="DV61" i="14"/>
  <c r="DQ61" i="14"/>
  <c r="DH61" i="14"/>
  <c r="DG61" i="14"/>
  <c r="DF61" i="14"/>
  <c r="CW61" i="14"/>
  <c r="CV61" i="14"/>
  <c r="CU61" i="14"/>
  <c r="CT61" i="14"/>
  <c r="CS61" i="14"/>
  <c r="CR61" i="14"/>
  <c r="CL61" i="14"/>
  <c r="CK61" i="14"/>
  <c r="CJ61" i="14"/>
  <c r="CA61" i="14"/>
  <c r="BZ61" i="14"/>
  <c r="BY61" i="14"/>
  <c r="BX61" i="14"/>
  <c r="BW61" i="14"/>
  <c r="BV61" i="14"/>
  <c r="BR61" i="14"/>
  <c r="BT61" i="14" s="1"/>
  <c r="BU61" i="14" s="1"/>
  <c r="BI61" i="14"/>
  <c r="BK61" i="14" s="1"/>
  <c r="AH61" i="14"/>
  <c r="AC61" i="14"/>
  <c r="Y61" i="14"/>
  <c r="V61" i="14"/>
  <c r="U61" i="14"/>
  <c r="T61" i="14"/>
  <c r="EX60" i="14"/>
  <c r="EW60" i="14"/>
  <c r="EV60" i="14"/>
  <c r="EU60" i="14"/>
  <c r="ET60" i="14"/>
  <c r="ES60" i="14"/>
  <c r="ED60" i="14"/>
  <c r="EC60" i="14"/>
  <c r="EB60" i="14"/>
  <c r="DX60" i="14"/>
  <c r="DW60" i="14"/>
  <c r="DV60" i="14"/>
  <c r="AC60" i="14"/>
  <c r="DQ60" i="14"/>
  <c r="DH60" i="14"/>
  <c r="DF60" i="14"/>
  <c r="CW60" i="14"/>
  <c r="CV60" i="14"/>
  <c r="CU60" i="14"/>
  <c r="CT60" i="14"/>
  <c r="CS60" i="14"/>
  <c r="CR60" i="14"/>
  <c r="CA60" i="14"/>
  <c r="BZ60" i="14"/>
  <c r="BY60" i="14"/>
  <c r="BX60" i="14"/>
  <c r="BW60" i="14"/>
  <c r="BV60" i="14"/>
  <c r="BI60" i="14"/>
  <c r="EX59" i="14"/>
  <c r="EW59" i="14"/>
  <c r="EV59" i="14"/>
  <c r="EU59" i="14"/>
  <c r="ET59" i="14"/>
  <c r="ES59" i="14"/>
  <c r="ED59" i="14"/>
  <c r="EC59" i="14"/>
  <c r="EB59" i="14"/>
  <c r="DX59" i="14"/>
  <c r="DW59" i="14"/>
  <c r="DV59" i="14"/>
  <c r="DQ59" i="14"/>
  <c r="DS59" i="14" s="1"/>
  <c r="DT59" i="14" s="1"/>
  <c r="CW59" i="14"/>
  <c r="CV59" i="14"/>
  <c r="CU59" i="14"/>
  <c r="CT59" i="14"/>
  <c r="CS59" i="14"/>
  <c r="CR59" i="14"/>
  <c r="CA59" i="14"/>
  <c r="BZ59" i="14"/>
  <c r="BY59" i="14"/>
  <c r="BX59" i="14"/>
  <c r="BW59" i="14"/>
  <c r="BV59" i="14"/>
  <c r="BI59" i="14"/>
  <c r="BK59" i="14" s="1"/>
  <c r="EX58" i="14"/>
  <c r="EW58" i="14"/>
  <c r="EV58" i="14"/>
  <c r="EU58" i="14"/>
  <c r="ET58" i="14"/>
  <c r="ES58" i="14"/>
  <c r="ED58" i="14"/>
  <c r="EC58" i="14"/>
  <c r="EB58" i="14"/>
  <c r="DX58" i="14"/>
  <c r="DW58" i="14"/>
  <c r="DV58" i="14"/>
  <c r="DQ58" i="14"/>
  <c r="DS58" i="14" s="1"/>
  <c r="DT58" i="14" s="1"/>
  <c r="CW58" i="14"/>
  <c r="CV58" i="14"/>
  <c r="CU58" i="14"/>
  <c r="CT58" i="14"/>
  <c r="CS58" i="14"/>
  <c r="CR58" i="14"/>
  <c r="CA58" i="14"/>
  <c r="BZ58" i="14"/>
  <c r="BY58" i="14"/>
  <c r="BX58" i="14"/>
  <c r="BW58" i="14"/>
  <c r="BV58" i="14"/>
  <c r="BI58" i="14"/>
  <c r="BK58" i="14" s="1"/>
  <c r="BR58" i="14"/>
  <c r="E58" i="14" s="1"/>
  <c r="EX57" i="14"/>
  <c r="EW57" i="14"/>
  <c r="EV57" i="14"/>
  <c r="EU57" i="14"/>
  <c r="ET57" i="14"/>
  <c r="ES57" i="14"/>
  <c r="ED57" i="14"/>
  <c r="EC57" i="14"/>
  <c r="EB57" i="14"/>
  <c r="DX57" i="14"/>
  <c r="DW57" i="14"/>
  <c r="DV57" i="14"/>
  <c r="DQ57" i="14"/>
  <c r="DH57" i="14"/>
  <c r="CW57" i="14"/>
  <c r="CZ57" i="14" s="1"/>
  <c r="CV57" i="14"/>
  <c r="CU57" i="14"/>
  <c r="CY57" i="14" s="1"/>
  <c r="CT57" i="14"/>
  <c r="CS57" i="14"/>
  <c r="CR57" i="14"/>
  <c r="CK57" i="14"/>
  <c r="CA57" i="14"/>
  <c r="CD57" i="14" s="1"/>
  <c r="BZ57" i="14"/>
  <c r="BY57" i="14"/>
  <c r="BX57" i="14"/>
  <c r="BW57" i="14"/>
  <c r="BV57" i="14"/>
  <c r="BI57" i="14"/>
  <c r="BK57" i="14" s="1"/>
  <c r="BL57" i="14" s="1"/>
  <c r="EX122" i="14"/>
  <c r="EX121" i="14"/>
  <c r="EX120" i="14"/>
  <c r="EX119" i="14"/>
  <c r="EX118" i="14"/>
  <c r="EX117" i="14"/>
  <c r="EX116" i="14"/>
  <c r="EX115" i="14"/>
  <c r="EX114" i="14"/>
  <c r="EX113" i="14"/>
  <c r="EX112" i="14"/>
  <c r="EX111" i="14"/>
  <c r="EX110" i="14"/>
  <c r="EX109" i="14"/>
  <c r="EX108" i="14"/>
  <c r="EX107" i="14"/>
  <c r="EX106" i="14"/>
  <c r="EX105" i="14"/>
  <c r="EX104" i="14"/>
  <c r="EX103" i="14"/>
  <c r="EW122" i="14"/>
  <c r="EW121" i="14"/>
  <c r="EW120" i="14"/>
  <c r="EW119" i="14"/>
  <c r="EW118" i="14"/>
  <c r="EW117" i="14"/>
  <c r="EW116" i="14"/>
  <c r="EW115" i="14"/>
  <c r="EW114" i="14"/>
  <c r="EW113" i="14"/>
  <c r="EW112" i="14"/>
  <c r="EW111" i="14"/>
  <c r="EW110" i="14"/>
  <c r="EW109" i="14"/>
  <c r="EW108" i="14"/>
  <c r="EW107" i="14"/>
  <c r="EW106" i="14"/>
  <c r="EW105" i="14"/>
  <c r="EW104" i="14"/>
  <c r="EW103" i="14"/>
  <c r="EV122" i="14"/>
  <c r="EV121" i="14"/>
  <c r="EV120" i="14"/>
  <c r="EV119" i="14"/>
  <c r="EV118" i="14"/>
  <c r="EV117" i="14"/>
  <c r="EV116" i="14"/>
  <c r="EV115" i="14"/>
  <c r="EV114" i="14"/>
  <c r="EV113" i="14"/>
  <c r="EV112" i="14"/>
  <c r="EV111" i="14"/>
  <c r="EV110" i="14"/>
  <c r="EV109" i="14"/>
  <c r="EV108" i="14"/>
  <c r="EV107" i="14"/>
  <c r="EV106" i="14"/>
  <c r="EV105" i="14"/>
  <c r="EV104" i="14"/>
  <c r="EV103" i="14"/>
  <c r="EU122" i="14"/>
  <c r="EU121" i="14"/>
  <c r="EU120" i="14"/>
  <c r="EU119" i="14"/>
  <c r="EU118" i="14"/>
  <c r="EU117" i="14"/>
  <c r="EU116" i="14"/>
  <c r="EU115" i="14"/>
  <c r="EU114" i="14"/>
  <c r="EU113" i="14"/>
  <c r="EU112" i="14"/>
  <c r="EU111" i="14"/>
  <c r="EU110" i="14"/>
  <c r="EU109" i="14"/>
  <c r="EU108" i="14"/>
  <c r="EU107" i="14"/>
  <c r="EU106" i="14"/>
  <c r="EU105" i="14"/>
  <c r="EU104" i="14"/>
  <c r="EU103" i="14"/>
  <c r="ET104" i="14"/>
  <c r="ET105" i="14"/>
  <c r="ET106" i="14"/>
  <c r="ET107" i="14"/>
  <c r="ET108" i="14"/>
  <c r="ET109" i="14"/>
  <c r="ET110" i="14"/>
  <c r="ET111" i="14"/>
  <c r="ET112" i="14"/>
  <c r="ET113" i="14"/>
  <c r="ET114" i="14"/>
  <c r="ET115" i="14"/>
  <c r="ET116" i="14"/>
  <c r="ET117" i="14"/>
  <c r="ET118" i="14"/>
  <c r="ET119" i="14"/>
  <c r="ET120" i="14"/>
  <c r="ET121" i="14"/>
  <c r="ET122" i="14"/>
  <c r="ET103" i="14"/>
  <c r="ES104" i="14"/>
  <c r="ES105" i="14"/>
  <c r="ES106" i="14"/>
  <c r="ES107" i="14"/>
  <c r="ES108" i="14"/>
  <c r="ES109" i="14"/>
  <c r="ES110" i="14"/>
  <c r="ES111" i="14"/>
  <c r="ES112" i="14"/>
  <c r="ES113" i="14"/>
  <c r="ES114" i="14"/>
  <c r="ES115" i="14"/>
  <c r="ES116" i="14"/>
  <c r="ES117" i="14"/>
  <c r="ES118" i="14"/>
  <c r="ES119" i="14"/>
  <c r="ES120" i="14"/>
  <c r="ES121" i="14"/>
  <c r="ES122" i="14"/>
  <c r="ES103" i="14"/>
  <c r="AJ109" i="14"/>
  <c r="AK109" i="14" s="1"/>
  <c r="AJ110" i="14"/>
  <c r="AK110" i="14" s="1"/>
  <c r="AJ111" i="14"/>
  <c r="AK111" i="14" s="1"/>
  <c r="AJ112" i="14"/>
  <c r="AK112" i="14" s="1"/>
  <c r="AJ113" i="14"/>
  <c r="AK113" i="14" s="1"/>
  <c r="AJ114" i="14"/>
  <c r="AK114" i="14" s="1"/>
  <c r="AJ115" i="14"/>
  <c r="AK115" i="14" s="1"/>
  <c r="AJ116" i="14"/>
  <c r="AK116" i="14" s="1"/>
  <c r="AJ117" i="14"/>
  <c r="AK117" i="14" s="1"/>
  <c r="AJ118" i="14"/>
  <c r="AK118" i="14" s="1"/>
  <c r="AJ119" i="14"/>
  <c r="AK119" i="14" s="1"/>
  <c r="AJ120" i="14"/>
  <c r="AK120" i="14" s="1"/>
  <c r="AJ121" i="14"/>
  <c r="AK121" i="14" s="1"/>
  <c r="AJ122" i="14"/>
  <c r="AK122" i="14" s="1"/>
  <c r="AH109" i="14"/>
  <c r="AH110" i="14"/>
  <c r="AH111" i="14"/>
  <c r="AH112" i="14"/>
  <c r="AH113" i="14"/>
  <c r="AH114" i="14"/>
  <c r="AH115" i="14"/>
  <c r="AH116" i="14"/>
  <c r="AH117" i="14"/>
  <c r="AH118" i="14"/>
  <c r="AH119" i="14"/>
  <c r="AH120" i="14"/>
  <c r="AH121" i="14"/>
  <c r="AH122" i="14"/>
  <c r="EG3" i="14"/>
  <c r="EB104" i="14"/>
  <c r="EC104" i="14"/>
  <c r="ED104" i="14"/>
  <c r="EB105" i="14"/>
  <c r="EC105" i="14"/>
  <c r="ED105" i="14"/>
  <c r="EB106" i="14"/>
  <c r="EC106" i="14"/>
  <c r="ED106" i="14"/>
  <c r="EB107" i="14"/>
  <c r="EC107" i="14"/>
  <c r="ED107" i="14"/>
  <c r="EB108" i="14"/>
  <c r="EC108" i="14"/>
  <c r="ED108" i="14"/>
  <c r="EB109" i="14"/>
  <c r="EC109" i="14"/>
  <c r="ED109" i="14"/>
  <c r="EB110" i="14"/>
  <c r="EC110" i="14"/>
  <c r="ED110" i="14"/>
  <c r="EB111" i="14"/>
  <c r="EC111" i="14"/>
  <c r="ED111" i="14"/>
  <c r="EB112" i="14"/>
  <c r="EC112" i="14"/>
  <c r="ED112" i="14"/>
  <c r="EB113" i="14"/>
  <c r="EC113" i="14"/>
  <c r="ED113" i="14"/>
  <c r="EB114" i="14"/>
  <c r="EC114" i="14"/>
  <c r="ED114" i="14"/>
  <c r="EB115" i="14"/>
  <c r="EC115" i="14"/>
  <c r="ED115" i="14"/>
  <c r="EB116" i="14"/>
  <c r="EC116" i="14"/>
  <c r="ED116" i="14"/>
  <c r="EB117" i="14"/>
  <c r="EC117" i="14"/>
  <c r="ED117" i="14"/>
  <c r="EB118" i="14"/>
  <c r="EC118" i="14"/>
  <c r="ED118" i="14"/>
  <c r="EB119" i="14"/>
  <c r="EC119" i="14"/>
  <c r="ED119" i="14"/>
  <c r="EB120" i="14"/>
  <c r="EC120" i="14"/>
  <c r="ED120" i="14"/>
  <c r="EB121" i="14"/>
  <c r="EC121" i="14"/>
  <c r="ED121" i="14"/>
  <c r="EB122" i="14"/>
  <c r="EC122" i="14"/>
  <c r="ED122" i="14"/>
  <c r="EC103" i="14"/>
  <c r="ED103" i="14"/>
  <c r="EB103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DV104" i="14"/>
  <c r="DW104" i="14"/>
  <c r="DX104" i="14"/>
  <c r="DV105" i="14"/>
  <c r="DW105" i="14"/>
  <c r="DX105" i="14"/>
  <c r="DV106" i="14"/>
  <c r="DW106" i="14"/>
  <c r="DX106" i="14"/>
  <c r="DV107" i="14"/>
  <c r="DW107" i="14"/>
  <c r="DX107" i="14"/>
  <c r="DV108" i="14"/>
  <c r="DW108" i="14"/>
  <c r="DX108" i="14"/>
  <c r="DV109" i="14"/>
  <c r="DW109" i="14"/>
  <c r="DX109" i="14"/>
  <c r="DV110" i="14"/>
  <c r="DW110" i="14"/>
  <c r="DX110" i="14"/>
  <c r="DV111" i="14"/>
  <c r="DW111" i="14"/>
  <c r="DX111" i="14"/>
  <c r="DV112" i="14"/>
  <c r="DW112" i="14"/>
  <c r="DX112" i="14"/>
  <c r="DV113" i="14"/>
  <c r="DW113" i="14"/>
  <c r="DX113" i="14"/>
  <c r="DV114" i="14"/>
  <c r="DW114" i="14"/>
  <c r="DX114" i="14"/>
  <c r="DV115" i="14"/>
  <c r="DW115" i="14"/>
  <c r="DX115" i="14"/>
  <c r="DV116" i="14"/>
  <c r="DW116" i="14"/>
  <c r="DX116" i="14"/>
  <c r="DV117" i="14"/>
  <c r="DW117" i="14"/>
  <c r="DX117" i="14"/>
  <c r="DV118" i="14"/>
  <c r="DW118" i="14"/>
  <c r="DX118" i="14"/>
  <c r="DV119" i="14"/>
  <c r="DW119" i="14"/>
  <c r="DX119" i="14"/>
  <c r="DV120" i="14"/>
  <c r="DW120" i="14"/>
  <c r="DX120" i="14"/>
  <c r="DV121" i="14"/>
  <c r="DW121" i="14"/>
  <c r="DX121" i="14"/>
  <c r="DV122" i="14"/>
  <c r="DW122" i="14"/>
  <c r="DX122" i="14"/>
  <c r="DW103" i="14"/>
  <c r="DX103" i="14"/>
  <c r="DV103" i="14"/>
  <c r="Y122" i="14"/>
  <c r="Y109" i="14"/>
  <c r="Y110" i="14"/>
  <c r="Y111" i="14"/>
  <c r="Y112" i="14"/>
  <c r="Y113" i="14"/>
  <c r="Y114" i="14"/>
  <c r="Y115" i="14"/>
  <c r="Y116" i="14"/>
  <c r="Y117" i="14"/>
  <c r="Y118" i="14"/>
  <c r="Y119" i="14"/>
  <c r="Y120" i="14"/>
  <c r="Y121" i="14"/>
  <c r="DT2" i="14"/>
  <c r="DQ104" i="14"/>
  <c r="DQ105" i="14"/>
  <c r="DS105" i="14" s="1"/>
  <c r="DT105" i="14" s="1"/>
  <c r="Y105" i="14" s="1"/>
  <c r="DQ106" i="14"/>
  <c r="DQ107" i="14"/>
  <c r="DQ108" i="14"/>
  <c r="DQ109" i="14"/>
  <c r="DQ110" i="14"/>
  <c r="DQ111" i="14"/>
  <c r="DS111" i="14" s="1"/>
  <c r="DT111" i="14" s="1"/>
  <c r="DQ112" i="14"/>
  <c r="DS112" i="14" s="1"/>
  <c r="DT112" i="14" s="1"/>
  <c r="DQ113" i="14"/>
  <c r="DQ114" i="14"/>
  <c r="DQ115" i="14"/>
  <c r="DS115" i="14" s="1"/>
  <c r="DT115" i="14" s="1"/>
  <c r="DQ116" i="14"/>
  <c r="DS116" i="14" s="1"/>
  <c r="DT116" i="14" s="1"/>
  <c r="DQ117" i="14"/>
  <c r="DQ118" i="14"/>
  <c r="DQ119" i="14"/>
  <c r="DS119" i="14" s="1"/>
  <c r="DT119" i="14" s="1"/>
  <c r="DQ120" i="14"/>
  <c r="DS120" i="14" s="1"/>
  <c r="DT120" i="14" s="1"/>
  <c r="DQ121" i="14"/>
  <c r="DQ122" i="14"/>
  <c r="DQ103" i="14"/>
  <c r="T109" i="14"/>
  <c r="U109" i="14"/>
  <c r="V109" i="14"/>
  <c r="T110" i="14"/>
  <c r="U110" i="14"/>
  <c r="V110" i="14"/>
  <c r="T111" i="14"/>
  <c r="U111" i="14"/>
  <c r="V111" i="14"/>
  <c r="T112" i="14"/>
  <c r="U112" i="14"/>
  <c r="V112" i="14"/>
  <c r="T113" i="14"/>
  <c r="U113" i="14"/>
  <c r="V113" i="14"/>
  <c r="T114" i="14"/>
  <c r="U114" i="14"/>
  <c r="V114" i="14"/>
  <c r="T115" i="14"/>
  <c r="U115" i="14"/>
  <c r="V115" i="14"/>
  <c r="T116" i="14"/>
  <c r="U116" i="14"/>
  <c r="V116" i="14"/>
  <c r="T117" i="14"/>
  <c r="U117" i="14"/>
  <c r="V117" i="14"/>
  <c r="T118" i="14"/>
  <c r="U118" i="14"/>
  <c r="V118" i="14"/>
  <c r="T119" i="14"/>
  <c r="U119" i="14"/>
  <c r="V119" i="14"/>
  <c r="T120" i="14"/>
  <c r="U120" i="14"/>
  <c r="V120" i="14"/>
  <c r="T121" i="14"/>
  <c r="U121" i="14"/>
  <c r="V121" i="14"/>
  <c r="T122" i="14"/>
  <c r="U122" i="14"/>
  <c r="V122" i="14"/>
  <c r="DF104" i="14"/>
  <c r="DH104" i="14"/>
  <c r="DF105" i="14"/>
  <c r="DG105" i="14"/>
  <c r="DH105" i="14"/>
  <c r="DH106" i="14"/>
  <c r="DF107" i="14"/>
  <c r="DG107" i="14"/>
  <c r="DH107" i="14"/>
  <c r="DF108" i="14"/>
  <c r="DG108" i="14"/>
  <c r="DH108" i="14"/>
  <c r="DF109" i="14"/>
  <c r="DG109" i="14"/>
  <c r="DH109" i="14"/>
  <c r="DF110" i="14"/>
  <c r="DG110" i="14"/>
  <c r="DH110" i="14"/>
  <c r="DF111" i="14"/>
  <c r="DG111" i="14"/>
  <c r="DH111" i="14"/>
  <c r="DF112" i="14"/>
  <c r="DG112" i="14"/>
  <c r="DH112" i="14"/>
  <c r="DF113" i="14"/>
  <c r="DG113" i="14"/>
  <c r="DH113" i="14"/>
  <c r="DF114" i="14"/>
  <c r="DG114" i="14"/>
  <c r="DH114" i="14"/>
  <c r="DF115" i="14"/>
  <c r="DG115" i="14"/>
  <c r="DH115" i="14"/>
  <c r="DF116" i="14"/>
  <c r="DG116" i="14"/>
  <c r="DH116" i="14"/>
  <c r="DF117" i="14"/>
  <c r="DG117" i="14"/>
  <c r="DH117" i="14"/>
  <c r="DF118" i="14"/>
  <c r="DG118" i="14"/>
  <c r="DH118" i="14"/>
  <c r="DF119" i="14"/>
  <c r="DG119" i="14"/>
  <c r="DH119" i="14"/>
  <c r="DF120" i="14"/>
  <c r="DG120" i="14"/>
  <c r="DH120" i="14"/>
  <c r="DF121" i="14"/>
  <c r="DG121" i="14"/>
  <c r="DH121" i="14"/>
  <c r="DF122" i="14"/>
  <c r="DG122" i="14"/>
  <c r="DH122" i="14"/>
  <c r="DG103" i="14"/>
  <c r="CR104" i="14"/>
  <c r="CS104" i="14"/>
  <c r="CT104" i="14"/>
  <c r="CU104" i="14"/>
  <c r="CV104" i="14"/>
  <c r="CW104" i="14"/>
  <c r="CZ104" i="14"/>
  <c r="CR105" i="14"/>
  <c r="CS105" i="14"/>
  <c r="CT105" i="14"/>
  <c r="CU105" i="14"/>
  <c r="CV105" i="14"/>
  <c r="CW105" i="14"/>
  <c r="CR106" i="14"/>
  <c r="CS106" i="14"/>
  <c r="CT106" i="14"/>
  <c r="CU106" i="14"/>
  <c r="CV106" i="14"/>
  <c r="CW106" i="14"/>
  <c r="CR107" i="14"/>
  <c r="CS107" i="14"/>
  <c r="CT107" i="14"/>
  <c r="CU107" i="14"/>
  <c r="CV107" i="14"/>
  <c r="CW107" i="14"/>
  <c r="CR108" i="14"/>
  <c r="CS108" i="14"/>
  <c r="CT108" i="14"/>
  <c r="CU108" i="14"/>
  <c r="CV108" i="14"/>
  <c r="CW108" i="14"/>
  <c r="CR109" i="14"/>
  <c r="CS109" i="14"/>
  <c r="CT109" i="14"/>
  <c r="CU109" i="14"/>
  <c r="CY109" i="14" s="1"/>
  <c r="CV109" i="14"/>
  <c r="CZ109" i="14" s="1"/>
  <c r="CW109" i="14"/>
  <c r="CR110" i="14"/>
  <c r="CS110" i="14"/>
  <c r="CX110" i="14" s="1"/>
  <c r="CT110" i="14"/>
  <c r="CU110" i="14"/>
  <c r="CV110" i="14"/>
  <c r="CW110" i="14"/>
  <c r="CZ110" i="14" s="1"/>
  <c r="CR111" i="14"/>
  <c r="CS111" i="14"/>
  <c r="CT111" i="14"/>
  <c r="CU111" i="14"/>
  <c r="CY111" i="14" s="1"/>
  <c r="CV111" i="14"/>
  <c r="CW111" i="14"/>
  <c r="CR112" i="14"/>
  <c r="CS112" i="14"/>
  <c r="CX112" i="14" s="1"/>
  <c r="CT112" i="14"/>
  <c r="CU112" i="14"/>
  <c r="CV112" i="14"/>
  <c r="CW112" i="14"/>
  <c r="CZ112" i="14" s="1"/>
  <c r="CR113" i="14"/>
  <c r="CS113" i="14"/>
  <c r="CT113" i="14"/>
  <c r="CU113" i="14"/>
  <c r="CV113" i="14"/>
  <c r="CW113" i="14"/>
  <c r="CR114" i="14"/>
  <c r="CS114" i="14"/>
  <c r="CT114" i="14"/>
  <c r="CU114" i="14"/>
  <c r="CV114" i="14"/>
  <c r="CW114" i="14"/>
  <c r="CZ114" i="14" s="1"/>
  <c r="CR115" i="14"/>
  <c r="CS115" i="14"/>
  <c r="CT115" i="14"/>
  <c r="CU115" i="14"/>
  <c r="CV115" i="14"/>
  <c r="CW115" i="14"/>
  <c r="CR116" i="14"/>
  <c r="CS116" i="14"/>
  <c r="CT116" i="14"/>
  <c r="CU116" i="14"/>
  <c r="CV116" i="14"/>
  <c r="CW116" i="14"/>
  <c r="CR117" i="14"/>
  <c r="CS117" i="14"/>
  <c r="CT117" i="14"/>
  <c r="CU117" i="14"/>
  <c r="CY117" i="14" s="1"/>
  <c r="CV117" i="14"/>
  <c r="CW117" i="14"/>
  <c r="CR118" i="14"/>
  <c r="CS118" i="14"/>
  <c r="CX118" i="14" s="1"/>
  <c r="CT118" i="14"/>
  <c r="CU118" i="14"/>
  <c r="CV118" i="14"/>
  <c r="CW118" i="14"/>
  <c r="CR119" i="14"/>
  <c r="CS119" i="14"/>
  <c r="CT119" i="14"/>
  <c r="CU119" i="14"/>
  <c r="CY119" i="14" s="1"/>
  <c r="CV119" i="14"/>
  <c r="CW119" i="14"/>
  <c r="CR120" i="14"/>
  <c r="CS120" i="14"/>
  <c r="CT120" i="14"/>
  <c r="CU120" i="14"/>
  <c r="CV120" i="14"/>
  <c r="CW120" i="14"/>
  <c r="CR121" i="14"/>
  <c r="CS121" i="14"/>
  <c r="CT121" i="14"/>
  <c r="CU121" i="14"/>
  <c r="CV121" i="14"/>
  <c r="CW121" i="14"/>
  <c r="CR122" i="14"/>
  <c r="CS122" i="14"/>
  <c r="CT122" i="14"/>
  <c r="CU122" i="14"/>
  <c r="CV122" i="14"/>
  <c r="CW122" i="14"/>
  <c r="CS103" i="14"/>
  <c r="CT103" i="14"/>
  <c r="CU103" i="14"/>
  <c r="CY103" i="14" s="1"/>
  <c r="CV103" i="14"/>
  <c r="CW103" i="14"/>
  <c r="CR103" i="14"/>
  <c r="CL122" i="14"/>
  <c r="CL121" i="14"/>
  <c r="CL120" i="14"/>
  <c r="CL119" i="14"/>
  <c r="CL118" i="14"/>
  <c r="CL117" i="14"/>
  <c r="CL116" i="14"/>
  <c r="CL115" i="14"/>
  <c r="CL114" i="14"/>
  <c r="CL113" i="14"/>
  <c r="CL112" i="14"/>
  <c r="CL111" i="14"/>
  <c r="CL110" i="14"/>
  <c r="CL109" i="14"/>
  <c r="CL108" i="14"/>
  <c r="CL107" i="14"/>
  <c r="CL105" i="14"/>
  <c r="CL104" i="14"/>
  <c r="CK122" i="14"/>
  <c r="CK121" i="14"/>
  <c r="CK120" i="14"/>
  <c r="CK119" i="14"/>
  <c r="CK118" i="14"/>
  <c r="CK117" i="14"/>
  <c r="CK116" i="14"/>
  <c r="CK115" i="14"/>
  <c r="CK114" i="14"/>
  <c r="CK113" i="14"/>
  <c r="CK112" i="14"/>
  <c r="CK111" i="14"/>
  <c r="CK110" i="14"/>
  <c r="CK109" i="14"/>
  <c r="CK108" i="14"/>
  <c r="CK107" i="14"/>
  <c r="CK105" i="14"/>
  <c r="CJ109" i="14"/>
  <c r="CJ110" i="14"/>
  <c r="CJ111" i="14"/>
  <c r="CJ112" i="14"/>
  <c r="CJ113" i="14"/>
  <c r="CJ114" i="14"/>
  <c r="CJ115" i="14"/>
  <c r="CJ116" i="14"/>
  <c r="CJ117" i="14"/>
  <c r="CJ118" i="14"/>
  <c r="CJ119" i="14"/>
  <c r="CJ120" i="14"/>
  <c r="CJ121" i="14"/>
  <c r="CJ122" i="14"/>
  <c r="BU1" i="14"/>
  <c r="BV104" i="14"/>
  <c r="BW104" i="14"/>
  <c r="BX104" i="14"/>
  <c r="BY104" i="14"/>
  <c r="BZ104" i="14"/>
  <c r="CA104" i="14"/>
  <c r="CD104" i="14" s="1"/>
  <c r="BV105" i="14"/>
  <c r="BW105" i="14"/>
  <c r="CB105" i="14" s="1"/>
  <c r="BX105" i="14"/>
  <c r="BY105" i="14"/>
  <c r="BZ105" i="14"/>
  <c r="CA105" i="14"/>
  <c r="CD105" i="14" s="1"/>
  <c r="BV106" i="14"/>
  <c r="BW106" i="14"/>
  <c r="CB106" i="14" s="1"/>
  <c r="BX106" i="14"/>
  <c r="BY106" i="14"/>
  <c r="BZ106" i="14"/>
  <c r="CA106" i="14"/>
  <c r="BV107" i="14"/>
  <c r="BW107" i="14"/>
  <c r="BX107" i="14"/>
  <c r="BY107" i="14"/>
  <c r="BZ107" i="14"/>
  <c r="CA107" i="14"/>
  <c r="BV108" i="14"/>
  <c r="BW108" i="14"/>
  <c r="BX108" i="14"/>
  <c r="BY108" i="14"/>
  <c r="BZ108" i="14"/>
  <c r="CA108" i="14"/>
  <c r="CD108" i="14" s="1"/>
  <c r="BV109" i="14"/>
  <c r="BW109" i="14"/>
  <c r="CB109" i="14" s="1"/>
  <c r="BX109" i="14"/>
  <c r="BY109" i="14"/>
  <c r="BZ109" i="14"/>
  <c r="CA109" i="14"/>
  <c r="BV110" i="14"/>
  <c r="BW110" i="14"/>
  <c r="BX110" i="14"/>
  <c r="BY110" i="14"/>
  <c r="BZ110" i="14"/>
  <c r="CA110" i="14"/>
  <c r="BV111" i="14"/>
  <c r="BW111" i="14"/>
  <c r="BX111" i="14"/>
  <c r="BY111" i="14"/>
  <c r="BZ111" i="14"/>
  <c r="CA111" i="14"/>
  <c r="CD111" i="14" s="1"/>
  <c r="BV112" i="14"/>
  <c r="BW112" i="14"/>
  <c r="BX112" i="14"/>
  <c r="BY112" i="14"/>
  <c r="BZ112" i="14"/>
  <c r="CA112" i="14"/>
  <c r="BV113" i="14"/>
  <c r="BW113" i="14"/>
  <c r="BX113" i="14"/>
  <c r="BY113" i="14"/>
  <c r="BZ113" i="14"/>
  <c r="CA113" i="14"/>
  <c r="CD113" i="14" s="1"/>
  <c r="BV114" i="14"/>
  <c r="BW114" i="14"/>
  <c r="BX114" i="14"/>
  <c r="BY114" i="14"/>
  <c r="CC114" i="14" s="1"/>
  <c r="BZ114" i="14"/>
  <c r="CD114" i="14" s="1"/>
  <c r="CA114" i="14"/>
  <c r="BV115" i="14"/>
  <c r="BW115" i="14"/>
  <c r="BX115" i="14"/>
  <c r="BY115" i="14"/>
  <c r="BZ115" i="14"/>
  <c r="CA115" i="14"/>
  <c r="CD115" i="14" s="1"/>
  <c r="BV116" i="14"/>
  <c r="CB116" i="14" s="1"/>
  <c r="BW116" i="14"/>
  <c r="BX116" i="14"/>
  <c r="BY116" i="14"/>
  <c r="CC116" i="14" s="1"/>
  <c r="BZ116" i="14"/>
  <c r="CD116" i="14" s="1"/>
  <c r="CA116" i="14"/>
  <c r="BV117" i="14"/>
  <c r="BW117" i="14"/>
  <c r="CB117" i="14" s="1"/>
  <c r="BX117" i="14"/>
  <c r="BY117" i="14"/>
  <c r="BZ117" i="14"/>
  <c r="CA117" i="14"/>
  <c r="CD117" i="14" s="1"/>
  <c r="BV118" i="14"/>
  <c r="BW118" i="14"/>
  <c r="BX118" i="14"/>
  <c r="BY118" i="14"/>
  <c r="BZ118" i="14"/>
  <c r="CD118" i="14" s="1"/>
  <c r="CA118" i="14"/>
  <c r="BV119" i="14"/>
  <c r="BW119" i="14"/>
  <c r="CB119" i="14" s="1"/>
  <c r="BX119" i="14"/>
  <c r="BY119" i="14"/>
  <c r="BZ119" i="14"/>
  <c r="CA119" i="14"/>
  <c r="BV120" i="14"/>
  <c r="BW120" i="14"/>
  <c r="BX120" i="14"/>
  <c r="BY120" i="14"/>
  <c r="BZ120" i="14"/>
  <c r="CA120" i="14"/>
  <c r="BV121" i="14"/>
  <c r="BW121" i="14"/>
  <c r="BX121" i="14"/>
  <c r="BY121" i="14"/>
  <c r="BZ121" i="14"/>
  <c r="CA121" i="14"/>
  <c r="CD121" i="14" s="1"/>
  <c r="BV122" i="14"/>
  <c r="BW122" i="14"/>
  <c r="BX122" i="14"/>
  <c r="BY122" i="14"/>
  <c r="CC122" i="14" s="1"/>
  <c r="BZ122" i="14"/>
  <c r="CA122" i="14"/>
  <c r="BW103" i="14"/>
  <c r="BX103" i="14"/>
  <c r="BY103" i="14"/>
  <c r="BZ103" i="14"/>
  <c r="CA103" i="14"/>
  <c r="BV103" i="14"/>
  <c r="BI104" i="14"/>
  <c r="BK104" i="14" s="1"/>
  <c r="BM104" i="14" s="1"/>
  <c r="BI105" i="14"/>
  <c r="BK105" i="14"/>
  <c r="BL105" i="14" s="1"/>
  <c r="BI106" i="14"/>
  <c r="BK106" i="14" s="1"/>
  <c r="BI107" i="14"/>
  <c r="BK107" i="14" s="1"/>
  <c r="BM107" i="14" s="1"/>
  <c r="BI108" i="14"/>
  <c r="BK108" i="14" s="1"/>
  <c r="BM108" i="14" s="1"/>
  <c r="BI109" i="14"/>
  <c r="BR109" i="14"/>
  <c r="E109" i="14" s="1"/>
  <c r="BI110" i="14"/>
  <c r="BR110" i="14"/>
  <c r="BI111" i="14"/>
  <c r="BK111" i="14"/>
  <c r="BL111" i="14" s="1"/>
  <c r="BR111" i="14"/>
  <c r="BT111" i="14" s="1"/>
  <c r="BU111" i="14" s="1"/>
  <c r="BI112" i="14"/>
  <c r="BK112" i="14" s="1"/>
  <c r="BR112" i="14"/>
  <c r="E112" i="14" s="1"/>
  <c r="BI113" i="14"/>
  <c r="BR113" i="14"/>
  <c r="BS113" i="14" s="1"/>
  <c r="BI114" i="14"/>
  <c r="BK114" i="14" s="1"/>
  <c r="BR114" i="14"/>
  <c r="BI115" i="14"/>
  <c r="BK115" i="14" s="1"/>
  <c r="BL115" i="14" s="1"/>
  <c r="BM115" i="14" s="1"/>
  <c r="BR115" i="14"/>
  <c r="BI116" i="14"/>
  <c r="BR116" i="14"/>
  <c r="BI117" i="14"/>
  <c r="BK117" i="14" s="1"/>
  <c r="BL117" i="14" s="1"/>
  <c r="BR117" i="14"/>
  <c r="E117" i="14" s="1"/>
  <c r="BI118" i="14"/>
  <c r="BK118" i="14" s="1"/>
  <c r="BR118" i="14"/>
  <c r="BS118" i="14" s="1"/>
  <c r="BI119" i="14"/>
  <c r="BK119" i="14" s="1"/>
  <c r="BR119" i="14"/>
  <c r="E119" i="14" s="1"/>
  <c r="BI120" i="14"/>
  <c r="BR120" i="14"/>
  <c r="BS120" i="14" s="1"/>
  <c r="BI121" i="14"/>
  <c r="BK121" i="14" s="1"/>
  <c r="BR121" i="14"/>
  <c r="BI122" i="14"/>
  <c r="BK122" i="14" s="1"/>
  <c r="BR122" i="14"/>
  <c r="E122" i="14" s="1"/>
  <c r="BP3" i="14"/>
  <c r="BI103" i="14"/>
  <c r="BK103" i="14" s="1"/>
  <c r="N11" i="13"/>
  <c r="J17" i="13"/>
  <c r="F11" i="13"/>
  <c r="J11" i="13"/>
  <c r="C1" i="13"/>
  <c r="C4" i="13"/>
  <c r="B467" i="9"/>
  <c r="C467" i="9" s="1"/>
  <c r="B466" i="9"/>
  <c r="C466" i="9" s="1"/>
  <c r="B465" i="9"/>
  <c r="C465" i="9"/>
  <c r="B464" i="9"/>
  <c r="C464" i="9" s="1"/>
  <c r="B463" i="9"/>
  <c r="C463" i="9" s="1"/>
  <c r="B462" i="9"/>
  <c r="C462" i="9" s="1"/>
  <c r="B461" i="9"/>
  <c r="C461" i="9" s="1"/>
  <c r="B460" i="9"/>
  <c r="C460" i="9" s="1"/>
  <c r="B459" i="9"/>
  <c r="C459" i="9" s="1"/>
  <c r="B458" i="9"/>
  <c r="C458" i="9" s="1"/>
  <c r="B457" i="9"/>
  <c r="C457" i="9" s="1"/>
  <c r="B456" i="9"/>
  <c r="C456" i="9" s="1"/>
  <c r="B455" i="9"/>
  <c r="C455" i="9" s="1"/>
  <c r="B454" i="9"/>
  <c r="C454" i="9" s="1"/>
  <c r="B453" i="9"/>
  <c r="C453" i="9" s="1"/>
  <c r="B452" i="9"/>
  <c r="C452" i="9" s="1"/>
  <c r="B451" i="9"/>
  <c r="C451" i="9" s="1"/>
  <c r="B450" i="9"/>
  <c r="C450" i="9" s="1"/>
  <c r="B449" i="9"/>
  <c r="C449" i="9" s="1"/>
  <c r="B448" i="9"/>
  <c r="C448" i="9" s="1"/>
  <c r="B447" i="9"/>
  <c r="C447" i="9" s="1"/>
  <c r="B446" i="9"/>
  <c r="C446" i="9" s="1"/>
  <c r="B445" i="9"/>
  <c r="C445" i="9" s="1"/>
  <c r="B444" i="9"/>
  <c r="C444" i="9" s="1"/>
  <c r="B443" i="9"/>
  <c r="C443" i="9" s="1"/>
  <c r="B442" i="9"/>
  <c r="C442" i="9" s="1"/>
  <c r="B441" i="9"/>
  <c r="C441" i="9" s="1"/>
  <c r="B440" i="9"/>
  <c r="C440" i="9" s="1"/>
  <c r="B439" i="9"/>
  <c r="C439" i="9" s="1"/>
  <c r="B438" i="9"/>
  <c r="C438" i="9" s="1"/>
  <c r="B437" i="9"/>
  <c r="C437" i="9" s="1"/>
  <c r="B436" i="9"/>
  <c r="C436" i="9" s="1"/>
  <c r="B435" i="9"/>
  <c r="C435" i="9" s="1"/>
  <c r="B434" i="9"/>
  <c r="C434" i="9" s="1"/>
  <c r="B433" i="9"/>
  <c r="C433" i="9" s="1"/>
  <c r="B432" i="9"/>
  <c r="C432" i="9" s="1"/>
  <c r="B431" i="9"/>
  <c r="C431" i="9" s="1"/>
  <c r="B430" i="9"/>
  <c r="C430" i="9" s="1"/>
  <c r="B429" i="9"/>
  <c r="C429" i="9" s="1"/>
  <c r="B428" i="9"/>
  <c r="C428" i="9" s="1"/>
  <c r="B427" i="9"/>
  <c r="C427" i="9" s="1"/>
  <c r="B426" i="9"/>
  <c r="C426" i="9" s="1"/>
  <c r="B425" i="9"/>
  <c r="C425" i="9" s="1"/>
  <c r="B424" i="9"/>
  <c r="C424" i="9" s="1"/>
  <c r="B423" i="9"/>
  <c r="C423" i="9" s="1"/>
  <c r="B422" i="9"/>
  <c r="C422" i="9" s="1"/>
  <c r="B421" i="9"/>
  <c r="C421" i="9" s="1"/>
  <c r="B420" i="9"/>
  <c r="C420" i="9" s="1"/>
  <c r="B419" i="9"/>
  <c r="C419" i="9" s="1"/>
  <c r="B418" i="9"/>
  <c r="C418" i="9" s="1"/>
  <c r="B417" i="9"/>
  <c r="C417" i="9" s="1"/>
  <c r="B416" i="9"/>
  <c r="C416" i="9" s="1"/>
  <c r="B415" i="9"/>
  <c r="C415" i="9" s="1"/>
  <c r="B414" i="9"/>
  <c r="C414" i="9"/>
  <c r="B413" i="9"/>
  <c r="C413" i="9" s="1"/>
  <c r="B412" i="9"/>
  <c r="C412" i="9" s="1"/>
  <c r="B411" i="9"/>
  <c r="C411" i="9" s="1"/>
  <c r="B410" i="9"/>
  <c r="C410" i="9" s="1"/>
  <c r="B409" i="9"/>
  <c r="C409" i="9" s="1"/>
  <c r="B408" i="9"/>
  <c r="C408" i="9" s="1"/>
  <c r="B407" i="9"/>
  <c r="C407" i="9" s="1"/>
  <c r="B406" i="9"/>
  <c r="C406" i="9" s="1"/>
  <c r="B405" i="9"/>
  <c r="C405" i="9" s="1"/>
  <c r="B404" i="9"/>
  <c r="C404" i="9"/>
  <c r="B403" i="9"/>
  <c r="C403" i="9" s="1"/>
  <c r="B402" i="9"/>
  <c r="C402" i="9" s="1"/>
  <c r="B401" i="9"/>
  <c r="C401" i="9" s="1"/>
  <c r="B400" i="9"/>
  <c r="C400" i="9" s="1"/>
  <c r="B399" i="9"/>
  <c r="C399" i="9" s="1"/>
  <c r="B398" i="9"/>
  <c r="C398" i="9" s="1"/>
  <c r="B397" i="9"/>
  <c r="C397" i="9" s="1"/>
  <c r="B396" i="9"/>
  <c r="C396" i="9" s="1"/>
  <c r="B395" i="9"/>
  <c r="C395" i="9" s="1"/>
  <c r="B394" i="9"/>
  <c r="C394" i="9" s="1"/>
  <c r="B393" i="9"/>
  <c r="C393" i="9" s="1"/>
  <c r="B392" i="9"/>
  <c r="C392" i="9" s="1"/>
  <c r="B391" i="9"/>
  <c r="C391" i="9" s="1"/>
  <c r="B390" i="9"/>
  <c r="C390" i="9" s="1"/>
  <c r="B389" i="9"/>
  <c r="C389" i="9" s="1"/>
  <c r="B388" i="9"/>
  <c r="C388" i="9" s="1"/>
  <c r="B387" i="9"/>
  <c r="C387" i="9" s="1"/>
  <c r="B386" i="9"/>
  <c r="C386" i="9" s="1"/>
  <c r="B385" i="9"/>
  <c r="C385" i="9" s="1"/>
  <c r="B384" i="9"/>
  <c r="C384" i="9" s="1"/>
  <c r="B383" i="9"/>
  <c r="C383" i="9" s="1"/>
  <c r="B382" i="9"/>
  <c r="C382" i="9" s="1"/>
  <c r="B381" i="9"/>
  <c r="C381" i="9" s="1"/>
  <c r="B380" i="9"/>
  <c r="C380" i="9" s="1"/>
  <c r="B379" i="9"/>
  <c r="C379" i="9" s="1"/>
  <c r="B378" i="9"/>
  <c r="C378" i="9" s="1"/>
  <c r="B377" i="9"/>
  <c r="C377" i="9" s="1"/>
  <c r="B376" i="9"/>
  <c r="C376" i="9" s="1"/>
  <c r="B375" i="9"/>
  <c r="C375" i="9" s="1"/>
  <c r="B374" i="9"/>
  <c r="C374" i="9" s="1"/>
  <c r="B373" i="9"/>
  <c r="C373" i="9" s="1"/>
  <c r="B372" i="9"/>
  <c r="C372" i="9"/>
  <c r="B371" i="9"/>
  <c r="C371" i="9" s="1"/>
  <c r="B370" i="9"/>
  <c r="C370" i="9" s="1"/>
  <c r="B369" i="9"/>
  <c r="C369" i="9" s="1"/>
  <c r="B368" i="9"/>
  <c r="C368" i="9" s="1"/>
  <c r="B367" i="9"/>
  <c r="C367" i="9" s="1"/>
  <c r="B366" i="9"/>
  <c r="C366" i="9" s="1"/>
  <c r="B365" i="9"/>
  <c r="C365" i="9" s="1"/>
  <c r="B364" i="9"/>
  <c r="C364" i="9" s="1"/>
  <c r="B363" i="9"/>
  <c r="C363" i="9" s="1"/>
  <c r="B362" i="9"/>
  <c r="C362" i="9" s="1"/>
  <c r="B361" i="9"/>
  <c r="C361" i="9" s="1"/>
  <c r="B360" i="9"/>
  <c r="C360" i="9" s="1"/>
  <c r="B359" i="9"/>
  <c r="C359" i="9" s="1"/>
  <c r="B358" i="9"/>
  <c r="C358" i="9" s="1"/>
  <c r="B357" i="9"/>
  <c r="C357" i="9" s="1"/>
  <c r="B356" i="9"/>
  <c r="C356" i="9" s="1"/>
  <c r="B355" i="9"/>
  <c r="C355" i="9" s="1"/>
  <c r="B354" i="9"/>
  <c r="C354" i="9" s="1"/>
  <c r="B353" i="9"/>
  <c r="C353" i="9" s="1"/>
  <c r="B352" i="9"/>
  <c r="C352" i="9" s="1"/>
  <c r="B351" i="9"/>
  <c r="C351" i="9" s="1"/>
  <c r="B350" i="9"/>
  <c r="C350" i="9" s="1"/>
  <c r="B349" i="9"/>
  <c r="C349" i="9" s="1"/>
  <c r="B348" i="9"/>
  <c r="C348" i="9" s="1"/>
  <c r="B347" i="9"/>
  <c r="C347" i="9" s="1"/>
  <c r="B346" i="9"/>
  <c r="C346" i="9" s="1"/>
  <c r="B345" i="9"/>
  <c r="C345" i="9" s="1"/>
  <c r="B344" i="9"/>
  <c r="C344" i="9" s="1"/>
  <c r="B343" i="9"/>
  <c r="C343" i="9" s="1"/>
  <c r="B342" i="9"/>
  <c r="C342" i="9" s="1"/>
  <c r="B341" i="9"/>
  <c r="C341" i="9" s="1"/>
  <c r="B340" i="9"/>
  <c r="C340" i="9" s="1"/>
  <c r="B339" i="9"/>
  <c r="C339" i="9" s="1"/>
  <c r="B338" i="9"/>
  <c r="C338" i="9" s="1"/>
  <c r="B337" i="9"/>
  <c r="C337" i="9" s="1"/>
  <c r="B336" i="9"/>
  <c r="C336" i="9" s="1"/>
  <c r="B335" i="9"/>
  <c r="C335" i="9" s="1"/>
  <c r="B334" i="9"/>
  <c r="C334" i="9" s="1"/>
  <c r="B333" i="9"/>
  <c r="C333" i="9" s="1"/>
  <c r="B332" i="9"/>
  <c r="C332" i="9" s="1"/>
  <c r="B331" i="9"/>
  <c r="C331" i="9" s="1"/>
  <c r="B330" i="9"/>
  <c r="C330" i="9" s="1"/>
  <c r="B329" i="9"/>
  <c r="C329" i="9" s="1"/>
  <c r="B328" i="9"/>
  <c r="C328" i="9" s="1"/>
  <c r="B327" i="9"/>
  <c r="C327" i="9"/>
  <c r="B326" i="9"/>
  <c r="C326" i="9" s="1"/>
  <c r="B325" i="9"/>
  <c r="C325" i="9" s="1"/>
  <c r="B324" i="9"/>
  <c r="C324" i="9" s="1"/>
  <c r="B323" i="9"/>
  <c r="C323" i="9" s="1"/>
  <c r="B322" i="9"/>
  <c r="C322" i="9" s="1"/>
  <c r="B321" i="9"/>
  <c r="C321" i="9" s="1"/>
  <c r="B320" i="9"/>
  <c r="C320" i="9" s="1"/>
  <c r="B319" i="9"/>
  <c r="C319" i="9" s="1"/>
  <c r="B318" i="9"/>
  <c r="C318" i="9" s="1"/>
  <c r="B317" i="9"/>
  <c r="C317" i="9" s="1"/>
  <c r="B316" i="9"/>
  <c r="C316" i="9" s="1"/>
  <c r="B315" i="9"/>
  <c r="C315" i="9" s="1"/>
  <c r="B314" i="9"/>
  <c r="C314" i="9" s="1"/>
  <c r="B313" i="9"/>
  <c r="C313" i="9" s="1"/>
  <c r="B312" i="9"/>
  <c r="C312" i="9" s="1"/>
  <c r="B311" i="9"/>
  <c r="C311" i="9"/>
  <c r="B310" i="9"/>
  <c r="C310" i="9" s="1"/>
  <c r="B309" i="9"/>
  <c r="C309" i="9" s="1"/>
  <c r="B308" i="9"/>
  <c r="C308" i="9" s="1"/>
  <c r="B307" i="9"/>
  <c r="C307" i="9" s="1"/>
  <c r="B306" i="9"/>
  <c r="C306" i="9" s="1"/>
  <c r="B305" i="9"/>
  <c r="C305" i="9" s="1"/>
  <c r="B304" i="9"/>
  <c r="C304" i="9" s="1"/>
  <c r="B303" i="9"/>
  <c r="C303" i="9" s="1"/>
  <c r="B302" i="9"/>
  <c r="C302" i="9" s="1"/>
  <c r="B301" i="9"/>
  <c r="C301" i="9" s="1"/>
  <c r="B300" i="9"/>
  <c r="C300" i="9" s="1"/>
  <c r="B299" i="9"/>
  <c r="C299" i="9" s="1"/>
  <c r="B298" i="9"/>
  <c r="C298" i="9" s="1"/>
  <c r="B297" i="9"/>
  <c r="C297" i="9" s="1"/>
  <c r="B296" i="9"/>
  <c r="C296" i="9" s="1"/>
  <c r="B295" i="9"/>
  <c r="C295" i="9"/>
  <c r="B294" i="9"/>
  <c r="C294" i="9" s="1"/>
  <c r="B293" i="9"/>
  <c r="C293" i="9" s="1"/>
  <c r="B292" i="9"/>
  <c r="C292" i="9" s="1"/>
  <c r="B291" i="9"/>
  <c r="C291" i="9" s="1"/>
  <c r="B290" i="9"/>
  <c r="C290" i="9" s="1"/>
  <c r="B289" i="9"/>
  <c r="C289" i="9" s="1"/>
  <c r="B288" i="9"/>
  <c r="C288" i="9" s="1"/>
  <c r="B287" i="9"/>
  <c r="C287" i="9" s="1"/>
  <c r="B286" i="9"/>
  <c r="C286" i="9" s="1"/>
  <c r="B285" i="9"/>
  <c r="C285" i="9" s="1"/>
  <c r="B284" i="9"/>
  <c r="C284" i="9" s="1"/>
  <c r="B283" i="9"/>
  <c r="C283" i="9" s="1"/>
  <c r="B282" i="9"/>
  <c r="C282" i="9" s="1"/>
  <c r="B281" i="9"/>
  <c r="C281" i="9" s="1"/>
  <c r="B280" i="9"/>
  <c r="C280" i="9" s="1"/>
  <c r="B279" i="9"/>
  <c r="C279" i="9" s="1"/>
  <c r="B278" i="9"/>
  <c r="C278" i="9" s="1"/>
  <c r="B277" i="9"/>
  <c r="C277" i="9" s="1"/>
  <c r="B276" i="9"/>
  <c r="C276" i="9" s="1"/>
  <c r="B275" i="9"/>
  <c r="C275" i="9" s="1"/>
  <c r="B274" i="9"/>
  <c r="C274" i="9" s="1"/>
  <c r="B273" i="9"/>
  <c r="C273" i="9" s="1"/>
  <c r="B272" i="9"/>
  <c r="C272" i="9" s="1"/>
  <c r="B271" i="9"/>
  <c r="C271" i="9" s="1"/>
  <c r="B270" i="9"/>
  <c r="C270" i="9" s="1"/>
  <c r="B269" i="9"/>
  <c r="C269" i="9" s="1"/>
  <c r="B268" i="9"/>
  <c r="C268" i="9" s="1"/>
  <c r="B267" i="9"/>
  <c r="C267" i="9" s="1"/>
  <c r="B266" i="9"/>
  <c r="C266" i="9" s="1"/>
  <c r="B265" i="9"/>
  <c r="C265" i="9" s="1"/>
  <c r="B264" i="9"/>
  <c r="C264" i="9" s="1"/>
  <c r="B263" i="9"/>
  <c r="C263" i="9" s="1"/>
  <c r="B262" i="9"/>
  <c r="C262" i="9" s="1"/>
  <c r="B261" i="9"/>
  <c r="C261" i="9" s="1"/>
  <c r="B260" i="9"/>
  <c r="C260" i="9" s="1"/>
  <c r="B259" i="9"/>
  <c r="C259" i="9" s="1"/>
  <c r="B258" i="9"/>
  <c r="C258" i="9" s="1"/>
  <c r="B257" i="9"/>
  <c r="C257" i="9" s="1"/>
  <c r="B256" i="9"/>
  <c r="C256" i="9" s="1"/>
  <c r="B255" i="9"/>
  <c r="C255" i="9" s="1"/>
  <c r="B254" i="9"/>
  <c r="C254" i="9" s="1"/>
  <c r="B253" i="9"/>
  <c r="C253" i="9" s="1"/>
  <c r="B252" i="9"/>
  <c r="C252" i="9" s="1"/>
  <c r="B251" i="9"/>
  <c r="C251" i="9" s="1"/>
  <c r="B250" i="9"/>
  <c r="C250" i="9" s="1"/>
  <c r="B249" i="9"/>
  <c r="C249" i="9" s="1"/>
  <c r="B248" i="9"/>
  <c r="C248" i="9" s="1"/>
  <c r="B247" i="9"/>
  <c r="C247" i="9"/>
  <c r="B246" i="9"/>
  <c r="C246" i="9" s="1"/>
  <c r="B245" i="9"/>
  <c r="C245" i="9" s="1"/>
  <c r="B244" i="9"/>
  <c r="C244" i="9"/>
  <c r="B243" i="9"/>
  <c r="C243" i="9" s="1"/>
  <c r="B242" i="9"/>
  <c r="C242" i="9" s="1"/>
  <c r="B241" i="9"/>
  <c r="C241" i="9" s="1"/>
  <c r="B240" i="9"/>
  <c r="C240" i="9" s="1"/>
  <c r="B239" i="9"/>
  <c r="C239" i="9" s="1"/>
  <c r="B238" i="9"/>
  <c r="C238" i="9" s="1"/>
  <c r="B237" i="9"/>
  <c r="C237" i="9" s="1"/>
  <c r="B236" i="9"/>
  <c r="C236" i="9"/>
  <c r="B235" i="9"/>
  <c r="C235" i="9" s="1"/>
  <c r="B234" i="9"/>
  <c r="C234" i="9" s="1"/>
  <c r="B233" i="9"/>
  <c r="C233" i="9" s="1"/>
  <c r="B232" i="9"/>
  <c r="C232" i="9" s="1"/>
  <c r="B231" i="9"/>
  <c r="C231" i="9" s="1"/>
  <c r="B230" i="9"/>
  <c r="C230" i="9" s="1"/>
  <c r="B229" i="9"/>
  <c r="C229" i="9" s="1"/>
  <c r="B228" i="9"/>
  <c r="C228" i="9" s="1"/>
  <c r="B227" i="9"/>
  <c r="C227" i="9" s="1"/>
  <c r="B226" i="9"/>
  <c r="C226" i="9" s="1"/>
  <c r="B225" i="9"/>
  <c r="C225" i="9" s="1"/>
  <c r="B224" i="9"/>
  <c r="C224" i="9" s="1"/>
  <c r="B223" i="9"/>
  <c r="C223" i="9" s="1"/>
  <c r="B222" i="9"/>
  <c r="C222" i="9" s="1"/>
  <c r="B221" i="9"/>
  <c r="C221" i="9" s="1"/>
  <c r="B220" i="9"/>
  <c r="C220" i="9" s="1"/>
  <c r="B219" i="9"/>
  <c r="C219" i="9" s="1"/>
  <c r="B218" i="9"/>
  <c r="C218" i="9" s="1"/>
  <c r="B217" i="9"/>
  <c r="C217" i="9" s="1"/>
  <c r="B216" i="9"/>
  <c r="C216" i="9" s="1"/>
  <c r="B215" i="9"/>
  <c r="C215" i="9" s="1"/>
  <c r="C214" i="9"/>
  <c r="C213" i="9"/>
  <c r="C212" i="9"/>
  <c r="C211" i="9"/>
  <c r="B210" i="9"/>
  <c r="C210" i="9" s="1"/>
  <c r="B209" i="9"/>
  <c r="C209" i="9" s="1"/>
  <c r="B208" i="9"/>
  <c r="C208" i="9" s="1"/>
  <c r="B207" i="9"/>
  <c r="C207" i="9" s="1"/>
  <c r="B206" i="9"/>
  <c r="C206" i="9" s="1"/>
  <c r="B205" i="9"/>
  <c r="C205" i="9" s="1"/>
  <c r="B204" i="9"/>
  <c r="C204" i="9" s="1"/>
  <c r="B203" i="9"/>
  <c r="C203" i="9" s="1"/>
  <c r="B202" i="9"/>
  <c r="C202" i="9" s="1"/>
  <c r="B201" i="9"/>
  <c r="C201" i="9" s="1"/>
  <c r="B200" i="9"/>
  <c r="C200" i="9"/>
  <c r="B199" i="9"/>
  <c r="C199" i="9" s="1"/>
  <c r="B198" i="9"/>
  <c r="C198" i="9" s="1"/>
  <c r="B197" i="9"/>
  <c r="C197" i="9" s="1"/>
  <c r="B196" i="9"/>
  <c r="C196" i="9" s="1"/>
  <c r="B195" i="9"/>
  <c r="C195" i="9" s="1"/>
  <c r="B194" i="9"/>
  <c r="C194" i="9" s="1"/>
  <c r="B193" i="9"/>
  <c r="C193" i="9" s="1"/>
  <c r="B192" i="9"/>
  <c r="C192" i="9" s="1"/>
  <c r="B191" i="9"/>
  <c r="C191" i="9" s="1"/>
  <c r="B190" i="9"/>
  <c r="C190" i="9" s="1"/>
  <c r="B189" i="9"/>
  <c r="C189" i="9" s="1"/>
  <c r="B188" i="9"/>
  <c r="C188" i="9" s="1"/>
  <c r="B187" i="9"/>
  <c r="C187" i="9" s="1"/>
  <c r="B186" i="9"/>
  <c r="C186" i="9"/>
  <c r="B185" i="9"/>
  <c r="C185" i="9" s="1"/>
  <c r="B184" i="9"/>
  <c r="C184" i="9"/>
  <c r="B183" i="9"/>
  <c r="C183" i="9" s="1"/>
  <c r="B182" i="9"/>
  <c r="C182" i="9" s="1"/>
  <c r="A2000" i="6"/>
  <c r="A1999" i="6"/>
  <c r="A1998" i="6"/>
  <c r="A1997" i="6"/>
  <c r="A1996" i="6"/>
  <c r="A1995" i="6"/>
  <c r="A1994" i="6"/>
  <c r="A1993" i="6"/>
  <c r="A1992" i="6"/>
  <c r="A1991" i="6"/>
  <c r="B1991" i="6"/>
  <c r="A1990" i="6"/>
  <c r="A1989" i="6"/>
  <c r="A1988" i="6"/>
  <c r="B1988" i="6"/>
  <c r="A1987" i="6"/>
  <c r="A1986" i="6"/>
  <c r="A1985" i="6"/>
  <c r="A1984" i="6"/>
  <c r="A1983" i="6"/>
  <c r="B1983" i="6"/>
  <c r="A1982" i="6"/>
  <c r="A1981" i="6"/>
  <c r="B1982" i="6"/>
  <c r="A1980" i="6"/>
  <c r="B1980" i="6"/>
  <c r="A1979" i="6"/>
  <c r="A1978" i="6"/>
  <c r="A1977" i="6"/>
  <c r="A1976" i="6"/>
  <c r="A1975" i="6"/>
  <c r="A1974" i="6"/>
  <c r="B1975" i="6"/>
  <c r="A1973" i="6"/>
  <c r="A1972" i="6"/>
  <c r="A1971" i="6"/>
  <c r="B1971" i="6"/>
  <c r="A1970" i="6"/>
  <c r="A1969" i="6"/>
  <c r="A1968" i="6"/>
  <c r="A1967" i="6"/>
  <c r="A1966" i="6"/>
  <c r="B1966" i="6"/>
  <c r="A1965" i="6"/>
  <c r="B1965" i="6"/>
  <c r="A1964" i="6"/>
  <c r="A1963" i="6"/>
  <c r="A1962" i="6"/>
  <c r="A1961" i="6"/>
  <c r="A1960" i="6"/>
  <c r="A1959" i="6"/>
  <c r="A1958" i="6"/>
  <c r="A1957" i="6"/>
  <c r="A1956" i="6"/>
  <c r="A1955" i="6"/>
  <c r="A1954" i="6"/>
  <c r="B1955" i="6"/>
  <c r="A1953" i="6"/>
  <c r="A1952" i="6"/>
  <c r="B1952" i="6"/>
  <c r="A1951" i="6"/>
  <c r="A1950" i="6"/>
  <c r="A1949" i="6"/>
  <c r="A1948" i="6"/>
  <c r="A1947" i="6"/>
  <c r="A1946" i="6"/>
  <c r="A1945" i="6"/>
  <c r="A1944" i="6"/>
  <c r="B1944" i="6"/>
  <c r="A1943" i="6"/>
  <c r="B1943" i="6"/>
  <c r="A1942" i="6"/>
  <c r="A1941" i="6"/>
  <c r="A1940" i="6"/>
  <c r="A1939" i="6"/>
  <c r="B1940" i="6"/>
  <c r="A1938" i="6"/>
  <c r="A1937" i="6"/>
  <c r="B1938" i="6"/>
  <c r="A1936" i="6"/>
  <c r="A1935" i="6"/>
  <c r="A1934" i="6"/>
  <c r="B1935" i="6"/>
  <c r="A1933" i="6"/>
  <c r="A1932" i="6"/>
  <c r="A1931" i="6"/>
  <c r="A1930" i="6"/>
  <c r="A1929" i="6"/>
  <c r="A1928" i="6"/>
  <c r="A1927" i="6"/>
  <c r="A1926" i="6"/>
  <c r="B1927" i="6"/>
  <c r="A1925" i="6"/>
  <c r="A1924" i="6"/>
  <c r="B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B1912" i="6"/>
  <c r="A1910" i="6"/>
  <c r="B1911" i="6"/>
  <c r="A1909" i="6"/>
  <c r="A1908" i="6"/>
  <c r="A1907" i="6"/>
  <c r="A1906" i="6"/>
  <c r="B1907" i="6"/>
  <c r="A1905" i="6"/>
  <c r="A1904" i="6"/>
  <c r="B1904" i="6"/>
  <c r="A1903" i="6"/>
  <c r="B1903" i="6"/>
  <c r="A1902" i="6"/>
  <c r="A1901" i="6"/>
  <c r="A1900" i="6"/>
  <c r="B1901" i="6"/>
  <c r="A1899" i="6"/>
  <c r="A1898" i="6"/>
  <c r="A1897" i="6"/>
  <c r="A1896" i="6"/>
  <c r="B1897" i="6"/>
  <c r="A1895" i="6"/>
  <c r="A1894" i="6"/>
  <c r="A1893" i="6"/>
  <c r="B1894" i="6"/>
  <c r="A1892" i="6"/>
  <c r="A1891" i="6"/>
  <c r="A1890" i="6"/>
  <c r="A1889" i="6"/>
  <c r="A1888" i="6"/>
  <c r="A1887" i="6"/>
  <c r="A1886" i="6"/>
  <c r="B1887" i="6"/>
  <c r="A1885" i="6"/>
  <c r="A1884" i="6"/>
  <c r="A1883" i="6"/>
  <c r="A1882" i="6"/>
  <c r="B1882" i="6"/>
  <c r="A1881" i="6"/>
  <c r="A1880" i="6"/>
  <c r="A1879" i="6"/>
  <c r="A1878" i="6"/>
  <c r="A1877" i="6"/>
  <c r="A1876" i="6"/>
  <c r="B1876" i="6"/>
  <c r="A1875" i="6"/>
  <c r="A1874" i="6"/>
  <c r="A1873" i="6"/>
  <c r="A1872" i="6"/>
  <c r="A1871" i="6"/>
  <c r="B1871" i="6"/>
  <c r="A1870" i="6"/>
  <c r="A1869" i="6"/>
  <c r="A1868" i="6"/>
  <c r="A1867" i="6"/>
  <c r="A1866" i="6"/>
  <c r="A1865" i="6"/>
  <c r="A1864" i="6"/>
  <c r="B1864" i="6"/>
  <c r="A1863" i="6"/>
  <c r="A1862" i="6"/>
  <c r="B1863" i="6"/>
  <c r="A1861" i="6"/>
  <c r="A1860" i="6"/>
  <c r="A1859" i="6"/>
  <c r="A1858" i="6"/>
  <c r="B1859" i="6"/>
  <c r="A1857" i="6"/>
  <c r="A1856" i="6"/>
  <c r="A1855" i="6"/>
  <c r="A1854" i="6"/>
  <c r="A1853" i="6"/>
  <c r="A1852" i="6"/>
  <c r="A1851" i="6"/>
  <c r="A1850" i="6"/>
  <c r="A1849" i="6"/>
  <c r="B1849" i="6"/>
  <c r="A1848" i="6"/>
  <c r="A1847" i="6"/>
  <c r="B1847" i="6"/>
  <c r="A1846" i="6"/>
  <c r="A1845" i="6"/>
  <c r="A1844" i="6"/>
  <c r="A1843" i="6"/>
  <c r="A1842" i="6"/>
  <c r="A1841" i="6"/>
  <c r="A1840" i="6"/>
  <c r="A1839" i="6"/>
  <c r="B1839" i="6"/>
  <c r="A1838" i="6"/>
  <c r="A1837" i="6"/>
  <c r="A1836" i="6"/>
  <c r="A1835" i="6"/>
  <c r="B1836" i="6"/>
  <c r="A1834" i="6"/>
  <c r="A1833" i="6"/>
  <c r="A1832" i="6"/>
  <c r="A1831" i="6"/>
  <c r="A1830" i="6"/>
  <c r="B1831" i="6"/>
  <c r="A1829" i="6"/>
  <c r="B1830" i="6"/>
  <c r="A1828" i="6"/>
  <c r="A1827" i="6"/>
  <c r="A1826" i="6"/>
  <c r="A1825" i="6"/>
  <c r="A1824" i="6"/>
  <c r="A1823" i="6"/>
  <c r="A1822" i="6"/>
  <c r="B1823" i="6"/>
  <c r="A1821" i="6"/>
  <c r="B1821" i="6"/>
  <c r="A1820" i="6"/>
  <c r="A1819" i="6"/>
  <c r="A1818" i="6"/>
  <c r="A1817" i="6"/>
  <c r="A1816" i="6"/>
  <c r="A1815" i="6"/>
  <c r="A1814" i="6"/>
  <c r="B1814" i="6"/>
  <c r="B1815" i="6"/>
  <c r="A1813" i="6"/>
  <c r="A1812" i="6"/>
  <c r="B1812" i="6"/>
  <c r="A1811" i="6"/>
  <c r="A1810" i="6"/>
  <c r="A1809" i="6"/>
  <c r="A1808" i="6"/>
  <c r="A1807" i="6"/>
  <c r="A1806" i="6"/>
  <c r="A1805" i="6"/>
  <c r="A1804" i="6"/>
  <c r="A1803" i="6"/>
  <c r="A1802" i="6"/>
  <c r="A1801" i="6"/>
  <c r="B1801" i="6"/>
  <c r="A1800" i="6"/>
  <c r="A1799" i="6"/>
  <c r="A1798" i="6"/>
  <c r="B1799" i="6"/>
  <c r="A1797" i="6"/>
  <c r="B1797" i="6"/>
  <c r="A1796" i="6"/>
  <c r="A1795" i="6"/>
  <c r="A1794" i="6"/>
  <c r="A1793" i="6"/>
  <c r="A1792" i="6"/>
  <c r="A1791" i="6"/>
  <c r="A1790" i="6"/>
  <c r="B1791" i="6"/>
  <c r="A1789" i="6"/>
  <c r="A1788" i="6"/>
  <c r="B1788" i="6"/>
  <c r="A1787" i="6"/>
  <c r="A1786" i="6"/>
  <c r="A1785" i="6"/>
  <c r="A1784" i="6"/>
  <c r="A1783" i="6"/>
  <c r="A1782" i="6"/>
  <c r="B1783" i="6"/>
  <c r="A1781" i="6"/>
  <c r="A1780" i="6"/>
  <c r="A1779" i="6"/>
  <c r="A1778" i="6"/>
  <c r="B1779" i="6"/>
  <c r="A1777" i="6"/>
  <c r="A1776" i="6"/>
  <c r="A1775" i="6"/>
  <c r="A1774" i="6"/>
  <c r="B1775" i="6"/>
  <c r="A1773" i="6"/>
  <c r="A1772" i="6"/>
  <c r="A1771" i="6"/>
  <c r="A1770" i="6"/>
  <c r="A1769" i="6"/>
  <c r="A1768" i="6"/>
  <c r="A1767" i="6"/>
  <c r="A1766" i="6"/>
  <c r="B1766" i="6"/>
  <c r="A1765" i="6"/>
  <c r="A1764" i="6"/>
  <c r="A1763" i="6"/>
  <c r="A1762" i="6"/>
  <c r="A1761" i="6"/>
  <c r="A1760" i="6"/>
  <c r="A1759" i="6"/>
  <c r="A1758" i="6"/>
  <c r="B1759" i="6"/>
  <c r="A1757" i="6"/>
  <c r="A1756" i="6"/>
  <c r="A1755" i="6"/>
  <c r="B1756" i="6"/>
  <c r="A1754" i="6"/>
  <c r="A1753" i="6"/>
  <c r="A1752" i="6"/>
  <c r="A1751" i="6"/>
  <c r="B1751" i="6"/>
  <c r="A1750" i="6"/>
  <c r="A1749" i="6"/>
  <c r="A1748" i="6"/>
  <c r="A1747" i="6"/>
  <c r="A1746" i="6"/>
  <c r="A1745" i="6"/>
  <c r="A1744" i="6"/>
  <c r="A1743" i="6"/>
  <c r="A1742" i="6"/>
  <c r="B1743" i="6"/>
  <c r="A1741" i="6"/>
  <c r="A1740" i="6"/>
  <c r="A1739" i="6"/>
  <c r="A1738" i="6"/>
  <c r="A1737" i="6"/>
  <c r="A1736" i="6"/>
  <c r="A1735" i="6"/>
  <c r="A1734" i="6"/>
  <c r="B1734" i="6"/>
  <c r="B1735" i="6"/>
  <c r="A1733" i="6"/>
  <c r="A1732" i="6"/>
  <c r="A1731" i="6"/>
  <c r="A1730" i="6"/>
  <c r="A1729" i="6"/>
  <c r="A1728" i="6"/>
  <c r="A1727" i="6"/>
  <c r="A1726" i="6"/>
  <c r="B1726" i="6"/>
  <c r="A1725" i="6"/>
  <c r="A1724" i="6"/>
  <c r="A1723" i="6"/>
  <c r="A1722" i="6"/>
  <c r="A1721" i="6"/>
  <c r="A1720" i="6"/>
  <c r="A1719" i="6"/>
  <c r="B1719" i="6"/>
  <c r="A1718" i="6"/>
  <c r="A1717" i="6"/>
  <c r="A1716" i="6"/>
  <c r="B1716" i="6"/>
  <c r="A1715" i="6"/>
  <c r="B1715" i="6"/>
  <c r="A1714" i="6"/>
  <c r="A1713" i="6"/>
  <c r="A1712" i="6"/>
  <c r="A1711" i="6"/>
  <c r="B1712" i="6"/>
  <c r="A1710" i="6"/>
  <c r="B1711" i="6"/>
  <c r="A1709" i="6"/>
  <c r="A1708" i="6"/>
  <c r="A1707" i="6"/>
  <c r="A1706" i="6"/>
  <c r="A1705" i="6"/>
  <c r="A1704" i="6"/>
  <c r="A1703" i="6"/>
  <c r="A1702" i="6"/>
  <c r="B1702" i="6"/>
  <c r="A1701" i="6"/>
  <c r="A1700" i="6"/>
  <c r="A1699" i="6"/>
  <c r="A1698" i="6"/>
  <c r="A1697" i="6"/>
  <c r="A1696" i="6"/>
  <c r="A1695" i="6"/>
  <c r="B1695" i="6"/>
  <c r="A1694" i="6"/>
  <c r="A1693" i="6"/>
  <c r="A1692" i="6"/>
  <c r="A1691" i="6"/>
  <c r="A1690" i="6"/>
  <c r="A1689" i="6"/>
  <c r="A1688" i="6"/>
  <c r="A1687" i="6"/>
  <c r="A1686" i="6"/>
  <c r="B1687" i="6"/>
  <c r="A1685" i="6"/>
  <c r="A1684" i="6"/>
  <c r="A1683" i="6"/>
  <c r="B1684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B1671" i="6"/>
  <c r="A1669" i="6"/>
  <c r="B1669" i="6"/>
  <c r="A1668" i="6"/>
  <c r="A1667" i="6"/>
  <c r="A1666" i="6"/>
  <c r="A1665" i="6"/>
  <c r="A1664" i="6"/>
  <c r="A1663" i="6"/>
  <c r="B1663" i="6"/>
  <c r="A1662" i="6"/>
  <c r="A1661" i="6"/>
  <c r="A1660" i="6"/>
  <c r="A1659" i="6"/>
  <c r="A1658" i="6"/>
  <c r="A1657" i="6"/>
  <c r="A1656" i="6"/>
  <c r="B1656" i="6"/>
  <c r="A1655" i="6"/>
  <c r="B1655" i="6"/>
  <c r="A1654" i="6"/>
  <c r="A1653" i="6"/>
  <c r="A1652" i="6"/>
  <c r="A1651" i="6"/>
  <c r="B1651" i="6"/>
  <c r="A1650" i="6"/>
  <c r="A1649" i="6"/>
  <c r="B1649" i="6"/>
  <c r="A1648" i="6"/>
  <c r="A1647" i="6"/>
  <c r="A1646" i="6"/>
  <c r="B1647" i="6"/>
  <c r="A1645" i="6"/>
  <c r="A1644" i="6"/>
  <c r="B1645" i="6"/>
  <c r="A1643" i="6"/>
  <c r="A1642" i="6"/>
  <c r="A1641" i="6"/>
  <c r="A1640" i="6"/>
  <c r="A1639" i="6"/>
  <c r="A1638" i="6"/>
  <c r="B1638" i="6"/>
  <c r="A1637" i="6"/>
  <c r="A1636" i="6"/>
  <c r="A1635" i="6"/>
  <c r="B1635" i="6"/>
  <c r="A1634" i="6"/>
  <c r="A1633" i="6"/>
  <c r="A1632" i="6"/>
  <c r="A1631" i="6"/>
  <c r="A1630" i="6"/>
  <c r="B1631" i="6"/>
  <c r="A1629" i="6"/>
  <c r="A1628" i="6"/>
  <c r="B1628" i="6"/>
  <c r="A1627" i="6"/>
  <c r="A1626" i="6"/>
  <c r="A1625" i="6"/>
  <c r="A1624" i="6"/>
  <c r="A1623" i="6"/>
  <c r="A1622" i="6"/>
  <c r="B1623" i="6"/>
  <c r="A1621" i="6"/>
  <c r="B1621" i="6"/>
  <c r="A1620" i="6"/>
  <c r="B1620" i="6"/>
  <c r="A1619" i="6"/>
  <c r="A1618" i="6"/>
  <c r="A1617" i="6"/>
  <c r="B1618" i="6"/>
  <c r="A1616" i="6"/>
  <c r="A1615" i="6"/>
  <c r="A1614" i="6"/>
  <c r="A1613" i="6"/>
  <c r="A1612" i="6"/>
  <c r="A1611" i="6"/>
  <c r="A1610" i="6"/>
  <c r="A1609" i="6"/>
  <c r="B1609" i="6"/>
  <c r="A1608" i="6"/>
  <c r="A1607" i="6"/>
  <c r="A1606" i="6"/>
  <c r="A1605" i="6"/>
  <c r="A1604" i="6"/>
  <c r="A1603" i="6"/>
  <c r="A1602" i="6"/>
  <c r="A1601" i="6"/>
  <c r="B1601" i="6"/>
  <c r="A1600" i="6"/>
  <c r="A1599" i="6"/>
  <c r="B1599" i="6"/>
  <c r="A1598" i="6"/>
  <c r="A1597" i="6"/>
  <c r="A1596" i="6"/>
  <c r="A1595" i="6"/>
  <c r="A1594" i="6"/>
  <c r="A1593" i="6"/>
  <c r="A1592" i="6"/>
  <c r="A1591" i="6"/>
  <c r="B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B1580" i="6"/>
  <c r="A1578" i="6"/>
  <c r="A1577" i="6"/>
  <c r="A1576" i="6"/>
  <c r="A1575" i="6"/>
  <c r="B1575" i="6"/>
  <c r="A1574" i="6"/>
  <c r="B1574" i="6"/>
  <c r="A1573" i="6"/>
  <c r="A1572" i="6"/>
  <c r="A1571" i="6"/>
  <c r="A1570" i="6"/>
  <c r="A1569" i="6"/>
  <c r="B1570" i="6"/>
  <c r="A1568" i="6"/>
  <c r="A1567" i="6"/>
  <c r="A1566" i="6"/>
  <c r="B1567" i="6"/>
  <c r="A1565" i="6"/>
  <c r="A1564" i="6"/>
  <c r="A1563" i="6"/>
  <c r="A1562" i="6"/>
  <c r="B1562" i="6"/>
  <c r="A1561" i="6"/>
  <c r="B1561" i="6"/>
  <c r="A1560" i="6"/>
  <c r="A1559" i="6"/>
  <c r="B1559" i="6"/>
  <c r="A1558" i="6"/>
  <c r="A1557" i="6"/>
  <c r="A1556" i="6"/>
  <c r="A1555" i="6"/>
  <c r="B1556" i="6"/>
  <c r="A1554" i="6"/>
  <c r="B1554" i="6"/>
  <c r="A1553" i="6"/>
  <c r="A1552" i="6"/>
  <c r="A1551" i="6"/>
  <c r="B1551" i="6"/>
  <c r="A1550" i="6"/>
  <c r="A1549" i="6"/>
  <c r="A1548" i="6"/>
  <c r="A1547" i="6"/>
  <c r="A1546" i="6"/>
  <c r="A1545" i="6"/>
  <c r="A1544" i="6"/>
  <c r="A1543" i="6"/>
  <c r="A1542" i="6"/>
  <c r="B1543" i="6"/>
  <c r="A1541" i="6"/>
  <c r="B1542" i="6"/>
  <c r="A1540" i="6"/>
  <c r="B1541" i="6"/>
  <c r="A1539" i="6"/>
  <c r="A1538" i="6"/>
  <c r="A1537" i="6"/>
  <c r="A1536" i="6"/>
  <c r="A1535" i="6"/>
  <c r="A1534" i="6"/>
  <c r="B1535" i="6"/>
  <c r="A1533" i="6"/>
  <c r="B1533" i="6"/>
  <c r="A1532" i="6"/>
  <c r="A1531" i="6"/>
  <c r="A1530" i="6"/>
  <c r="A1529" i="6"/>
  <c r="A1528" i="6"/>
  <c r="B1528" i="6"/>
  <c r="A1527" i="6"/>
  <c r="A1526" i="6"/>
  <c r="B1527" i="6"/>
  <c r="A1525" i="6"/>
  <c r="A1524" i="6"/>
  <c r="A1523" i="6"/>
  <c r="A1522" i="6"/>
  <c r="B1523" i="6"/>
  <c r="A1521" i="6"/>
  <c r="A1520" i="6"/>
  <c r="A1519" i="6"/>
  <c r="A1518" i="6"/>
  <c r="B1518" i="6"/>
  <c r="A1517" i="6"/>
  <c r="A1516" i="6"/>
  <c r="A1515" i="6"/>
  <c r="A1514" i="6"/>
  <c r="A1513" i="6"/>
  <c r="A1512" i="6"/>
  <c r="B1513" i="6"/>
  <c r="A1511" i="6"/>
  <c r="B1511" i="6"/>
  <c r="A1510" i="6"/>
  <c r="B1510" i="6"/>
  <c r="A1509" i="6"/>
  <c r="A1508" i="6"/>
  <c r="A1507" i="6"/>
  <c r="A1506" i="6"/>
  <c r="A1505" i="6"/>
  <c r="A1504" i="6"/>
  <c r="B1505" i="6"/>
  <c r="A1503" i="6"/>
  <c r="A1502" i="6"/>
  <c r="B1503" i="6"/>
  <c r="A1501" i="6"/>
  <c r="A1500" i="6"/>
  <c r="A1499" i="6"/>
  <c r="A1498" i="6"/>
  <c r="A1497" i="6"/>
  <c r="B1497" i="6"/>
  <c r="A1496" i="6"/>
  <c r="A1495" i="6"/>
  <c r="A1494" i="6"/>
  <c r="B1495" i="6"/>
  <c r="A1493" i="6"/>
  <c r="A1492" i="6"/>
  <c r="A1491" i="6"/>
  <c r="B1492" i="6"/>
  <c r="A1490" i="6"/>
  <c r="A1489" i="6"/>
  <c r="A1488" i="6"/>
  <c r="A1487" i="6"/>
  <c r="A1486" i="6"/>
  <c r="B1487" i="6"/>
  <c r="A1485" i="6"/>
  <c r="A1484" i="6"/>
  <c r="B1485" i="6"/>
  <c r="A1483" i="6"/>
  <c r="A1482" i="6"/>
  <c r="A1481" i="6"/>
  <c r="A1480" i="6"/>
  <c r="A1479" i="6"/>
  <c r="B1479" i="6"/>
  <c r="A1478" i="6"/>
  <c r="A1477" i="6"/>
  <c r="A1476" i="6"/>
  <c r="A1475" i="6"/>
  <c r="A1474" i="6"/>
  <c r="A1473" i="6"/>
  <c r="A1472" i="6"/>
  <c r="A1471" i="6"/>
  <c r="B1471" i="6"/>
  <c r="A1470" i="6"/>
  <c r="A1469" i="6"/>
  <c r="B1470" i="6"/>
  <c r="A1468" i="6"/>
  <c r="A1467" i="6"/>
  <c r="A1466" i="6"/>
  <c r="A1465" i="6"/>
  <c r="A1464" i="6"/>
  <c r="A1463" i="6"/>
  <c r="A1462" i="6"/>
  <c r="B1463" i="6"/>
  <c r="A1461" i="6"/>
  <c r="A1460" i="6"/>
  <c r="A1459" i="6"/>
  <c r="A1458" i="6"/>
  <c r="A1457" i="6"/>
  <c r="A1456" i="6"/>
  <c r="A1455" i="6"/>
  <c r="B1455" i="6"/>
  <c r="A1454" i="6"/>
  <c r="A1453" i="6"/>
  <c r="A1452" i="6"/>
  <c r="B1453" i="6"/>
  <c r="A1451" i="6"/>
  <c r="A1450" i="6"/>
  <c r="A1449" i="6"/>
  <c r="A1448" i="6"/>
  <c r="A1447" i="6"/>
  <c r="B1447" i="6"/>
  <c r="A1446" i="6"/>
  <c r="A1445" i="6"/>
  <c r="A1444" i="6"/>
  <c r="B1444" i="6"/>
  <c r="A1443" i="6"/>
  <c r="A1442" i="6"/>
  <c r="A1441" i="6"/>
  <c r="A1440" i="6"/>
  <c r="A1439" i="6"/>
  <c r="A1438" i="6"/>
  <c r="B1439" i="6"/>
  <c r="A1437" i="6"/>
  <c r="A1436" i="6"/>
  <c r="A1435" i="6"/>
  <c r="A1434" i="6"/>
  <c r="A1433" i="6"/>
  <c r="A1432" i="6"/>
  <c r="A1431" i="6"/>
  <c r="A1430" i="6"/>
  <c r="B1431" i="6"/>
  <c r="A1429" i="6"/>
  <c r="A1428" i="6"/>
  <c r="A1427" i="6"/>
  <c r="B1428" i="6"/>
  <c r="A1426" i="6"/>
  <c r="A1425" i="6"/>
  <c r="A1424" i="6"/>
  <c r="B1424" i="6"/>
  <c r="A1423" i="6"/>
  <c r="A1422" i="6"/>
  <c r="A1421" i="6"/>
  <c r="A1420" i="6"/>
  <c r="A1419" i="6"/>
  <c r="A1418" i="6"/>
  <c r="A1417" i="6"/>
  <c r="A1416" i="6"/>
  <c r="A1415" i="6"/>
  <c r="B1415" i="6"/>
  <c r="A1414" i="6"/>
  <c r="A1413" i="6"/>
  <c r="A1412" i="6"/>
  <c r="A1411" i="6"/>
  <c r="A1410" i="6"/>
  <c r="A1409" i="6"/>
  <c r="A1408" i="6"/>
  <c r="A1407" i="6"/>
  <c r="B1407" i="6"/>
  <c r="A1406" i="6"/>
  <c r="A1405" i="6"/>
  <c r="A1404" i="6"/>
  <c r="A1403" i="6"/>
  <c r="A1402" i="6"/>
  <c r="A1401" i="6"/>
  <c r="A1400" i="6"/>
  <c r="A1399" i="6"/>
  <c r="B1399" i="6"/>
  <c r="A1398" i="6"/>
  <c r="A1397" i="6"/>
  <c r="A1396" i="6"/>
  <c r="A1395" i="6"/>
  <c r="A1394" i="6"/>
  <c r="A1393" i="6"/>
  <c r="A1392" i="6"/>
  <c r="B1392" i="6"/>
  <c r="A1391" i="6"/>
  <c r="B1391" i="6"/>
  <c r="A1390" i="6"/>
  <c r="A1389" i="6"/>
  <c r="A1388" i="6"/>
  <c r="A1387" i="6"/>
  <c r="A1386" i="6"/>
  <c r="A1385" i="6"/>
  <c r="A1384" i="6"/>
  <c r="A1383" i="6"/>
  <c r="A1382" i="6"/>
  <c r="B1383" i="6"/>
  <c r="A1381" i="6"/>
  <c r="A1380" i="6"/>
  <c r="A1379" i="6"/>
  <c r="A1378" i="6"/>
  <c r="A1377" i="6"/>
  <c r="A1376" i="6"/>
  <c r="A1375" i="6"/>
  <c r="A1374" i="6"/>
  <c r="A1373" i="6"/>
  <c r="B1373" i="6"/>
  <c r="A1372" i="6"/>
  <c r="A1371" i="6"/>
  <c r="A1370" i="6"/>
  <c r="A1369" i="6"/>
  <c r="A1368" i="6"/>
  <c r="A1367" i="6"/>
  <c r="A1366" i="6"/>
  <c r="B1367" i="6"/>
  <c r="A1365" i="6"/>
  <c r="A1364" i="6"/>
  <c r="B1364" i="6"/>
  <c r="A1363" i="6"/>
  <c r="A1362" i="6"/>
  <c r="A1361" i="6"/>
  <c r="A1360" i="6"/>
  <c r="A1359" i="6"/>
  <c r="A1358" i="6"/>
  <c r="B1358" i="6"/>
  <c r="A1357" i="6"/>
  <c r="A1356" i="6"/>
  <c r="A1355" i="6"/>
  <c r="A1354" i="6"/>
  <c r="A1353" i="6"/>
  <c r="A1352" i="6"/>
  <c r="A1351" i="6"/>
  <c r="B1351" i="6"/>
  <c r="A1350" i="6"/>
  <c r="A1349" i="6"/>
  <c r="B1349" i="6"/>
  <c r="A1348" i="6"/>
  <c r="A1347" i="6"/>
  <c r="A1346" i="6"/>
  <c r="A1345" i="6"/>
  <c r="A1344" i="6"/>
  <c r="B1344" i="6"/>
  <c r="A1343" i="6"/>
  <c r="B1343" i="6"/>
  <c r="A1342" i="6"/>
  <c r="A1341" i="6"/>
  <c r="A1340" i="6"/>
  <c r="A1339" i="6"/>
  <c r="B1340" i="6"/>
  <c r="A1338" i="6"/>
  <c r="A1337" i="6"/>
  <c r="A1336" i="6"/>
  <c r="B1336" i="6"/>
  <c r="A1335" i="6"/>
  <c r="B1335" i="6"/>
  <c r="A1334" i="6"/>
  <c r="A1333" i="6"/>
  <c r="A1332" i="6"/>
  <c r="A1331" i="6"/>
  <c r="B1331" i="6"/>
  <c r="A1330" i="6"/>
  <c r="A1329" i="6"/>
  <c r="A1328" i="6"/>
  <c r="A1327" i="6"/>
  <c r="A1326" i="6"/>
  <c r="B1327" i="6"/>
  <c r="A1325" i="6"/>
  <c r="A1324" i="6"/>
  <c r="A1323" i="6"/>
  <c r="A1322" i="6"/>
  <c r="A1321" i="6"/>
  <c r="A1320" i="6"/>
  <c r="A1319" i="6"/>
  <c r="A1318" i="6"/>
  <c r="B1319" i="6"/>
  <c r="A1317" i="6"/>
  <c r="A1316" i="6"/>
  <c r="B1316" i="6"/>
  <c r="A1315" i="6"/>
  <c r="A1314" i="6"/>
  <c r="A1313" i="6"/>
  <c r="A1312" i="6"/>
  <c r="A1311" i="6"/>
  <c r="B1311" i="6"/>
  <c r="A1310" i="6"/>
  <c r="A1309" i="6"/>
  <c r="B1309" i="6"/>
  <c r="A1308" i="6"/>
  <c r="A1307" i="6"/>
  <c r="A1306" i="6"/>
  <c r="A1305" i="6"/>
  <c r="A1304" i="6"/>
  <c r="A1303" i="6"/>
  <c r="A1302" i="6"/>
  <c r="B1303" i="6"/>
  <c r="A1301" i="6"/>
  <c r="A1300" i="6"/>
  <c r="B1300" i="6"/>
  <c r="A1299" i="6"/>
  <c r="A1298" i="6"/>
  <c r="A1297" i="6"/>
  <c r="A1296" i="6"/>
  <c r="A1295" i="6"/>
  <c r="A1294" i="6"/>
  <c r="A1293" i="6"/>
  <c r="A1292" i="6"/>
  <c r="A1291" i="6"/>
  <c r="A1290" i="6"/>
  <c r="B1290" i="6"/>
  <c r="A1289" i="6"/>
  <c r="A1288" i="6"/>
  <c r="B1289" i="6"/>
  <c r="A1287" i="6"/>
  <c r="B1287" i="6"/>
  <c r="A1286" i="6"/>
  <c r="A1285" i="6"/>
  <c r="A1284" i="6"/>
  <c r="B1285" i="6"/>
  <c r="A1283" i="6"/>
  <c r="A1282" i="6"/>
  <c r="B1282" i="6"/>
  <c r="A1281" i="6"/>
  <c r="A1280" i="6"/>
  <c r="A1279" i="6"/>
  <c r="A1278" i="6"/>
  <c r="B1279" i="6"/>
  <c r="A1277" i="6"/>
  <c r="B1278" i="6"/>
  <c r="A1276" i="6"/>
  <c r="A1275" i="6"/>
  <c r="B1275" i="6"/>
  <c r="A1274" i="6"/>
  <c r="A1273" i="6"/>
  <c r="A1272" i="6"/>
  <c r="A1271" i="6"/>
  <c r="A1270" i="6"/>
  <c r="B1271" i="6"/>
  <c r="A1269" i="6"/>
  <c r="A1268" i="6"/>
  <c r="A1267" i="6"/>
  <c r="B1267" i="6"/>
  <c r="A1266" i="6"/>
  <c r="A1265" i="6"/>
  <c r="A1264" i="6"/>
  <c r="B1264" i="6"/>
  <c r="A1263" i="6"/>
  <c r="A1262" i="6"/>
  <c r="B1263" i="6"/>
  <c r="A1261" i="6"/>
  <c r="B1261" i="6"/>
  <c r="A1260" i="6"/>
  <c r="B1260" i="6"/>
  <c r="A1259" i="6"/>
  <c r="A1258" i="6"/>
  <c r="A1257" i="6"/>
  <c r="A1256" i="6"/>
  <c r="A1255" i="6"/>
  <c r="B1256" i="6"/>
  <c r="A1254" i="6"/>
  <c r="B1254" i="6"/>
  <c r="B1255" i="6"/>
  <c r="A1253" i="6"/>
  <c r="A1252" i="6"/>
  <c r="A1251" i="6"/>
  <c r="A1250" i="6"/>
  <c r="A1249" i="6"/>
  <c r="A1248" i="6"/>
  <c r="A1247" i="6"/>
  <c r="A1246" i="6"/>
  <c r="B1246" i="6"/>
  <c r="A1245" i="6"/>
  <c r="A1244" i="6"/>
  <c r="A1243" i="6"/>
  <c r="A1242" i="6"/>
  <c r="B1243" i="6"/>
  <c r="A1241" i="6"/>
  <c r="A1240" i="6"/>
  <c r="A1239" i="6"/>
  <c r="B1239" i="6"/>
  <c r="A1238" i="6"/>
  <c r="A1237" i="6"/>
  <c r="A1236" i="6"/>
  <c r="A1235" i="6"/>
  <c r="B1236" i="6"/>
  <c r="A1234" i="6"/>
  <c r="A1233" i="6"/>
  <c r="A1232" i="6"/>
  <c r="A1231" i="6"/>
  <c r="A1230" i="6"/>
  <c r="B1231" i="6"/>
  <c r="A1229" i="6"/>
  <c r="A1228" i="6"/>
  <c r="A1227" i="6"/>
  <c r="B1228" i="6"/>
  <c r="A1226" i="6"/>
  <c r="A1225" i="6"/>
  <c r="A1224" i="6"/>
  <c r="A1223" i="6"/>
  <c r="A1222" i="6"/>
  <c r="B1223" i="6"/>
  <c r="A1221" i="6"/>
  <c r="B1221" i="6"/>
  <c r="A1220" i="6"/>
  <c r="A1219" i="6"/>
  <c r="A1218" i="6"/>
  <c r="A1217" i="6"/>
  <c r="A1216" i="6"/>
  <c r="A1215" i="6"/>
  <c r="A1214" i="6"/>
  <c r="B1215" i="6"/>
  <c r="A1213" i="6"/>
  <c r="A1212" i="6"/>
  <c r="A1211" i="6"/>
  <c r="A1210" i="6"/>
  <c r="A1209" i="6"/>
  <c r="A1208" i="6"/>
  <c r="A1207" i="6"/>
  <c r="A1206" i="6"/>
  <c r="B1206" i="6"/>
  <c r="A1205" i="6"/>
  <c r="B1205" i="6"/>
  <c r="A1204" i="6"/>
  <c r="A1203" i="6"/>
  <c r="A1202" i="6"/>
  <c r="B1202" i="6"/>
  <c r="A1201" i="6"/>
  <c r="A1200" i="6"/>
  <c r="A1199" i="6"/>
  <c r="B1199" i="6"/>
  <c r="A1198" i="6"/>
  <c r="A1197" i="6"/>
  <c r="A1196" i="6"/>
  <c r="A1195" i="6"/>
  <c r="B1196" i="6"/>
  <c r="A1194" i="6"/>
  <c r="A1193" i="6"/>
  <c r="B1194" i="6"/>
  <c r="A1192" i="6"/>
  <c r="A1191" i="6"/>
  <c r="A1190" i="6"/>
  <c r="B1191" i="6"/>
  <c r="A1189" i="6"/>
  <c r="A1188" i="6"/>
  <c r="B1189" i="6"/>
  <c r="A1187" i="6"/>
  <c r="B1187" i="6"/>
  <c r="A1186" i="6"/>
  <c r="A1185" i="6"/>
  <c r="A1184" i="6"/>
  <c r="A1183" i="6"/>
  <c r="B1183" i="6"/>
  <c r="A1182" i="6"/>
  <c r="A1181" i="6"/>
  <c r="A1180" i="6"/>
  <c r="A1179" i="6"/>
  <c r="B1179" i="6"/>
  <c r="A1178" i="6"/>
  <c r="B1178" i="6"/>
  <c r="A1177" i="6"/>
  <c r="A1176" i="6"/>
  <c r="A1175" i="6"/>
  <c r="A1174" i="6"/>
  <c r="A1173" i="6"/>
  <c r="B1173" i="6"/>
  <c r="A1172" i="6"/>
  <c r="A1171" i="6"/>
  <c r="A1170" i="6"/>
  <c r="B1170" i="6"/>
  <c r="A1169" i="6"/>
  <c r="A1168" i="6"/>
  <c r="A1167" i="6"/>
  <c r="B1168" i="6"/>
  <c r="A1166" i="6"/>
  <c r="B1166" i="6"/>
  <c r="A1165" i="6"/>
  <c r="A1164" i="6"/>
  <c r="A1163" i="6"/>
  <c r="B1164" i="6"/>
  <c r="A1162" i="6"/>
  <c r="A1161" i="6"/>
  <c r="A1160" i="6"/>
  <c r="A1159" i="6"/>
  <c r="B1159" i="6"/>
  <c r="A1158" i="6"/>
  <c r="B1158" i="6"/>
  <c r="A1157" i="6"/>
  <c r="A1156" i="6"/>
  <c r="A1155" i="6"/>
  <c r="A1154" i="6"/>
  <c r="B1154" i="6"/>
  <c r="A1153" i="6"/>
  <c r="A1152" i="6"/>
  <c r="A1151" i="6"/>
  <c r="B1152" i="6"/>
  <c r="A1150" i="6"/>
  <c r="A1149" i="6"/>
  <c r="A1148" i="6"/>
  <c r="A1147" i="6"/>
  <c r="A1146" i="6"/>
  <c r="A1145" i="6"/>
  <c r="B1145" i="6"/>
  <c r="A1144" i="6"/>
  <c r="A1143" i="6"/>
  <c r="A1142" i="6"/>
  <c r="A1141" i="6"/>
  <c r="A1140" i="6"/>
  <c r="A1139" i="6"/>
  <c r="A1138" i="6"/>
  <c r="A1137" i="6"/>
  <c r="A1136" i="6"/>
  <c r="B1136" i="6"/>
  <c r="A1135" i="6"/>
  <c r="A1134" i="6"/>
  <c r="A1133" i="6"/>
  <c r="B1134" i="6"/>
  <c r="A1132" i="6"/>
  <c r="B1133" i="6"/>
  <c r="A1131" i="6"/>
  <c r="B1132" i="6"/>
  <c r="A1130" i="6"/>
  <c r="B1130" i="6"/>
  <c r="A1129" i="6"/>
  <c r="A1128" i="6"/>
  <c r="B1128" i="6"/>
  <c r="A1127" i="6"/>
  <c r="A1126" i="6"/>
  <c r="B1126" i="6"/>
  <c r="A1125" i="6"/>
  <c r="B1125" i="6"/>
  <c r="A1124" i="6"/>
  <c r="B1124" i="6"/>
  <c r="A1123" i="6"/>
  <c r="A1122" i="6"/>
  <c r="A1121" i="6"/>
  <c r="B1122" i="6"/>
  <c r="A1120" i="6"/>
  <c r="B1120" i="6"/>
  <c r="A1119" i="6"/>
  <c r="A1118" i="6"/>
  <c r="A1117" i="6"/>
  <c r="A1116" i="6"/>
  <c r="A1115" i="6"/>
  <c r="B1116" i="6"/>
  <c r="A1114" i="6"/>
  <c r="A1113" i="6"/>
  <c r="A1112" i="6"/>
  <c r="A1111" i="6"/>
  <c r="A1110" i="6"/>
  <c r="A1109" i="6"/>
  <c r="A1108" i="6"/>
  <c r="A1107" i="6"/>
  <c r="B1107" i="6"/>
  <c r="A1106" i="6"/>
  <c r="B1106" i="6"/>
  <c r="A1105" i="6"/>
  <c r="A1104" i="6"/>
  <c r="A1103" i="6"/>
  <c r="B1104" i="6"/>
  <c r="A1102" i="6"/>
  <c r="A1101" i="6"/>
  <c r="B1102" i="6"/>
  <c r="A1100" i="6"/>
  <c r="B1100" i="6"/>
  <c r="A1099" i="6"/>
  <c r="A1098" i="6"/>
  <c r="B1098" i="6"/>
  <c r="A1097" i="6"/>
  <c r="A1096" i="6"/>
  <c r="B1096" i="6"/>
  <c r="A1095" i="6"/>
  <c r="B1095" i="6"/>
  <c r="A1094" i="6"/>
  <c r="A1093" i="6"/>
  <c r="A1092" i="6"/>
  <c r="A1091" i="6"/>
  <c r="A1090" i="6"/>
  <c r="A1089" i="6"/>
  <c r="A1088" i="6"/>
  <c r="A1087" i="6"/>
  <c r="B1088" i="6"/>
  <c r="A1086" i="6"/>
  <c r="A1085" i="6"/>
  <c r="B1085" i="6"/>
  <c r="A1084" i="6"/>
  <c r="B1084" i="6"/>
  <c r="A1083" i="6"/>
  <c r="A1082" i="6"/>
  <c r="A1081" i="6"/>
  <c r="B1082" i="6"/>
  <c r="A1080" i="6"/>
  <c r="B1080" i="6"/>
  <c r="A1079" i="6"/>
  <c r="A1078" i="6"/>
  <c r="A1077" i="6"/>
  <c r="A1076" i="6"/>
  <c r="A1075" i="6"/>
  <c r="A1074" i="6"/>
  <c r="A1073" i="6"/>
  <c r="B1074" i="6"/>
  <c r="A1072" i="6"/>
  <c r="A1071" i="6"/>
  <c r="B1071" i="6"/>
  <c r="A1070" i="6"/>
  <c r="A1069" i="6"/>
  <c r="B1070" i="6"/>
  <c r="A1068" i="6"/>
  <c r="A1067" i="6"/>
  <c r="A1066" i="6"/>
  <c r="A1065" i="6"/>
  <c r="A1064" i="6"/>
  <c r="A1063" i="6"/>
  <c r="B1063" i="6"/>
  <c r="A1062" i="6"/>
  <c r="B1062" i="6"/>
  <c r="A1061" i="6"/>
  <c r="A1060" i="6"/>
  <c r="B1060" i="6"/>
  <c r="A1059" i="6"/>
  <c r="B1059" i="6"/>
  <c r="A1058" i="6"/>
  <c r="A1057" i="6"/>
  <c r="B1057" i="6"/>
  <c r="B1058" i="6"/>
  <c r="A1056" i="6"/>
  <c r="A1055" i="6"/>
  <c r="B1056" i="6"/>
  <c r="A1054" i="6"/>
  <c r="A1053" i="6"/>
  <c r="B1053" i="6"/>
  <c r="B1054" i="6"/>
  <c r="A1052" i="6"/>
  <c r="A1051" i="6"/>
  <c r="A1050" i="6"/>
  <c r="B1050" i="6"/>
  <c r="A1049" i="6"/>
  <c r="A1048" i="6"/>
  <c r="A1047" i="6"/>
  <c r="A1046" i="6"/>
  <c r="A1045" i="6"/>
  <c r="A1044" i="6"/>
  <c r="A1043" i="6"/>
  <c r="A1042" i="6"/>
  <c r="A1041" i="6"/>
  <c r="A1040" i="6"/>
  <c r="A1039" i="6"/>
  <c r="B1039" i="6"/>
  <c r="B1040" i="6"/>
  <c r="A1038" i="6"/>
  <c r="A1037" i="6"/>
  <c r="A1036" i="6"/>
  <c r="A1035" i="6"/>
  <c r="B1036" i="6"/>
  <c r="A1034" i="6"/>
  <c r="A1033" i="6"/>
  <c r="A1032" i="6"/>
  <c r="B1032" i="6"/>
  <c r="A1031" i="6"/>
  <c r="B1031" i="6"/>
  <c r="A1030" i="6"/>
  <c r="B1030" i="6"/>
  <c r="A1029" i="6"/>
  <c r="A1028" i="6"/>
  <c r="B1029" i="6"/>
  <c r="A1027" i="6"/>
  <c r="B1028" i="6"/>
  <c r="A1026" i="6"/>
  <c r="A1025" i="6"/>
  <c r="B1025" i="6"/>
  <c r="A1024" i="6"/>
  <c r="A1023" i="6"/>
  <c r="B1024" i="6"/>
  <c r="A1022" i="6"/>
  <c r="B1022" i="6"/>
  <c r="A1021" i="6"/>
  <c r="A1020" i="6"/>
  <c r="A1019" i="6"/>
  <c r="B1019" i="6"/>
  <c r="A1018" i="6"/>
  <c r="B1018" i="6"/>
  <c r="A1017" i="6"/>
  <c r="A1016" i="6"/>
  <c r="A1015" i="6"/>
  <c r="A1014" i="6"/>
  <c r="A1013" i="6"/>
  <c r="A1012" i="6"/>
  <c r="A1011" i="6"/>
  <c r="A1010" i="6"/>
  <c r="A1009" i="6"/>
  <c r="B1010" i="6"/>
  <c r="A1008" i="6"/>
  <c r="B1008" i="6"/>
  <c r="A1007" i="6"/>
  <c r="A1006" i="6"/>
  <c r="B1006" i="6"/>
  <c r="A1005" i="6"/>
  <c r="A1004" i="6"/>
  <c r="A1003" i="6"/>
  <c r="B1004" i="6"/>
  <c r="A1002" i="6"/>
  <c r="B1002" i="6"/>
  <c r="A1001" i="6"/>
  <c r="A1000" i="6"/>
  <c r="B1000" i="6"/>
  <c r="A999" i="6"/>
  <c r="A998" i="6"/>
  <c r="A997" i="6"/>
  <c r="A996" i="6"/>
  <c r="A995" i="6"/>
  <c r="B995" i="6"/>
  <c r="A994" i="6"/>
  <c r="A993" i="6"/>
  <c r="B993" i="6"/>
  <c r="A992" i="6"/>
  <c r="A991" i="6"/>
  <c r="B992" i="6"/>
  <c r="A990" i="6"/>
  <c r="A989" i="6"/>
  <c r="A988" i="6"/>
  <c r="B988" i="6"/>
  <c r="A987" i="6"/>
  <c r="A986" i="6"/>
  <c r="A985" i="6"/>
  <c r="A984" i="6"/>
  <c r="A983" i="6"/>
  <c r="A982" i="6"/>
  <c r="A981" i="6"/>
  <c r="A980" i="6"/>
  <c r="A979" i="6"/>
  <c r="B979" i="6"/>
  <c r="A978" i="6"/>
  <c r="A977" i="6"/>
  <c r="B977" i="6"/>
  <c r="B978" i="6"/>
  <c r="A976" i="6"/>
  <c r="B976" i="6"/>
  <c r="A975" i="6"/>
  <c r="A974" i="6"/>
  <c r="A973" i="6"/>
  <c r="B974" i="6"/>
  <c r="A972" i="6"/>
  <c r="A971" i="6"/>
  <c r="B972" i="6"/>
  <c r="A970" i="6"/>
  <c r="B970" i="6"/>
  <c r="A969" i="6"/>
  <c r="A968" i="6"/>
  <c r="B968" i="6"/>
  <c r="A967" i="6"/>
  <c r="B967" i="6"/>
  <c r="A966" i="6"/>
  <c r="B966" i="6"/>
  <c r="A965" i="6"/>
  <c r="A964" i="6"/>
  <c r="A963" i="6"/>
  <c r="A962" i="6"/>
  <c r="A961" i="6"/>
  <c r="A960" i="6"/>
  <c r="B960" i="6"/>
  <c r="A959" i="6"/>
  <c r="A958" i="6"/>
  <c r="A957" i="6"/>
  <c r="B958" i="6"/>
  <c r="A956" i="6"/>
  <c r="B957" i="6"/>
  <c r="A955" i="6"/>
  <c r="A954" i="6"/>
  <c r="B954" i="6"/>
  <c r="A953" i="6"/>
  <c r="A952" i="6"/>
  <c r="B953" i="6"/>
  <c r="A951" i="6"/>
  <c r="A950" i="6"/>
  <c r="A949" i="6"/>
  <c r="A948" i="6"/>
  <c r="A947" i="6"/>
  <c r="A946" i="6"/>
  <c r="A945" i="6"/>
  <c r="B946" i="6"/>
  <c r="A944" i="6"/>
  <c r="A943" i="6"/>
  <c r="B944" i="6"/>
  <c r="A942" i="6"/>
  <c r="B942" i="6"/>
  <c r="A941" i="6"/>
  <c r="A940" i="6"/>
  <c r="A939" i="6"/>
  <c r="B940" i="6"/>
  <c r="A938" i="6"/>
  <c r="A937" i="6"/>
  <c r="B937" i="6"/>
  <c r="A936" i="6"/>
  <c r="A935" i="6"/>
  <c r="B935" i="6"/>
  <c r="A934" i="6"/>
  <c r="B934" i="6"/>
  <c r="A933" i="6"/>
  <c r="A932" i="6"/>
  <c r="B932" i="6"/>
  <c r="A931" i="6"/>
  <c r="B931" i="6"/>
  <c r="A930" i="6"/>
  <c r="A929" i="6"/>
  <c r="B930" i="6"/>
  <c r="A928" i="6"/>
  <c r="B929" i="6"/>
  <c r="A927" i="6"/>
  <c r="B927" i="6"/>
  <c r="B928" i="6"/>
  <c r="A926" i="6"/>
  <c r="B926" i="6"/>
  <c r="A925" i="6"/>
  <c r="B925" i="6"/>
  <c r="A924" i="6"/>
  <c r="A923" i="6"/>
  <c r="B924" i="6"/>
  <c r="A922" i="6"/>
  <c r="A921" i="6"/>
  <c r="B921" i="6"/>
  <c r="A920" i="6"/>
  <c r="A919" i="6"/>
  <c r="A918" i="6"/>
  <c r="A917" i="6"/>
  <c r="A916" i="6"/>
  <c r="A915" i="6"/>
  <c r="A914" i="6"/>
  <c r="A913" i="6"/>
  <c r="B913" i="6"/>
  <c r="A912" i="6"/>
  <c r="A911" i="6"/>
  <c r="B912" i="6"/>
  <c r="A910" i="6"/>
  <c r="A909" i="6"/>
  <c r="B910" i="6"/>
  <c r="A908" i="6"/>
  <c r="B908" i="6"/>
  <c r="A907" i="6"/>
  <c r="A906" i="6"/>
  <c r="A905" i="6"/>
  <c r="A904" i="6"/>
  <c r="A903" i="6"/>
  <c r="A902" i="6"/>
  <c r="A901" i="6"/>
  <c r="A900" i="6"/>
  <c r="A899" i="6"/>
  <c r="B900" i="6"/>
  <c r="A898" i="6"/>
  <c r="A897" i="6"/>
  <c r="A896" i="6"/>
  <c r="B896" i="6"/>
  <c r="A895" i="6"/>
  <c r="A894" i="6"/>
  <c r="A893" i="6"/>
  <c r="B894" i="6"/>
  <c r="A892" i="6"/>
  <c r="B892" i="6"/>
  <c r="A891" i="6"/>
  <c r="A890" i="6"/>
  <c r="B890" i="6"/>
  <c r="A889" i="6"/>
  <c r="A888" i="6"/>
  <c r="A887" i="6"/>
  <c r="B888" i="6"/>
  <c r="A886" i="6"/>
  <c r="A885" i="6"/>
  <c r="A884" i="6"/>
  <c r="A883" i="6"/>
  <c r="A882" i="6"/>
  <c r="B882" i="6"/>
  <c r="A881" i="6"/>
  <c r="A880" i="6"/>
  <c r="A879" i="6"/>
  <c r="B879" i="6"/>
  <c r="A878" i="6"/>
  <c r="A877" i="6"/>
  <c r="A876" i="6"/>
  <c r="A875" i="6"/>
  <c r="B876" i="6"/>
  <c r="A874" i="6"/>
  <c r="B874" i="6"/>
  <c r="A873" i="6"/>
  <c r="A872" i="6"/>
  <c r="A871" i="6"/>
  <c r="B871" i="6"/>
  <c r="A870" i="6"/>
  <c r="A869" i="6"/>
  <c r="B870" i="6"/>
  <c r="A868" i="6"/>
  <c r="A867" i="6"/>
  <c r="A866" i="6"/>
  <c r="A865" i="6"/>
  <c r="B865" i="6"/>
  <c r="B866" i="6"/>
  <c r="A864" i="6"/>
  <c r="A863" i="6"/>
  <c r="B864" i="6"/>
  <c r="A862" i="6"/>
  <c r="A861" i="6"/>
  <c r="A860" i="6"/>
  <c r="A859" i="6"/>
  <c r="B859" i="6"/>
  <c r="B860" i="6"/>
  <c r="A858" i="6"/>
  <c r="A857" i="6"/>
  <c r="A856" i="6"/>
  <c r="A855" i="6"/>
  <c r="A854" i="6"/>
  <c r="A853" i="6"/>
  <c r="A852" i="6"/>
  <c r="B853" i="6"/>
  <c r="A851" i="6"/>
  <c r="B851" i="6"/>
  <c r="A850" i="6"/>
  <c r="A849" i="6"/>
  <c r="B850" i="6"/>
  <c r="A848" i="6"/>
  <c r="B848" i="6"/>
  <c r="A847" i="6"/>
  <c r="A846" i="6"/>
  <c r="A845" i="6"/>
  <c r="A844" i="6"/>
  <c r="B844" i="6"/>
  <c r="A843" i="6"/>
  <c r="A842" i="6"/>
  <c r="B842" i="6"/>
  <c r="A841" i="6"/>
  <c r="A840" i="6"/>
  <c r="A839" i="6"/>
  <c r="A838" i="6"/>
  <c r="A837" i="6"/>
  <c r="A836" i="6"/>
  <c r="B836" i="6"/>
  <c r="A835" i="6"/>
  <c r="A834" i="6"/>
  <c r="A833" i="6"/>
  <c r="A832" i="6"/>
  <c r="A831" i="6"/>
  <c r="B831" i="6"/>
  <c r="A830" i="6"/>
  <c r="B830" i="6"/>
  <c r="A829" i="6"/>
  <c r="A828" i="6"/>
  <c r="A827" i="6"/>
  <c r="B828" i="6"/>
  <c r="A826" i="6"/>
  <c r="B826" i="6"/>
  <c r="A825" i="6"/>
  <c r="A824" i="6"/>
  <c r="A823" i="6"/>
  <c r="A822" i="6"/>
  <c r="A821" i="6"/>
  <c r="A820" i="6"/>
  <c r="A819" i="6"/>
  <c r="A818" i="6"/>
  <c r="B818" i="6"/>
  <c r="A817" i="6"/>
  <c r="A816" i="6"/>
  <c r="A815" i="6"/>
  <c r="B816" i="6"/>
  <c r="A814" i="6"/>
  <c r="B815" i="6"/>
  <c r="A813" i="6"/>
  <c r="A812" i="6"/>
  <c r="B812" i="6"/>
  <c r="A811" i="6"/>
  <c r="A810" i="6"/>
  <c r="A809" i="6"/>
  <c r="B809" i="6"/>
  <c r="A808" i="6"/>
  <c r="A807" i="6"/>
  <c r="A806" i="6"/>
  <c r="A805" i="6"/>
  <c r="A804" i="6"/>
  <c r="A803" i="6"/>
  <c r="B804" i="6"/>
  <c r="A802" i="6"/>
  <c r="A801" i="6"/>
  <c r="A800" i="6"/>
  <c r="B800" i="6"/>
  <c r="A799" i="6"/>
  <c r="A798" i="6"/>
  <c r="A797" i="6"/>
  <c r="B798" i="6"/>
  <c r="A796" i="6"/>
  <c r="B796" i="6"/>
  <c r="A795" i="6"/>
  <c r="A794" i="6"/>
  <c r="B794" i="6"/>
  <c r="A793" i="6"/>
  <c r="A792" i="6"/>
  <c r="A791" i="6"/>
  <c r="B791" i="6"/>
  <c r="A790" i="6"/>
  <c r="B790" i="6"/>
  <c r="A789" i="6"/>
  <c r="B789" i="6"/>
  <c r="A788" i="6"/>
  <c r="B788" i="6"/>
  <c r="A787" i="6"/>
  <c r="A786" i="6"/>
  <c r="A785" i="6"/>
  <c r="B785" i="6"/>
  <c r="B786" i="6"/>
  <c r="A784" i="6"/>
  <c r="A783" i="6"/>
  <c r="A782" i="6"/>
  <c r="B782" i="6"/>
  <c r="A781" i="6"/>
  <c r="A780" i="6"/>
  <c r="A779" i="6"/>
  <c r="B779" i="6"/>
  <c r="B780" i="6"/>
  <c r="A778" i="6"/>
  <c r="B778" i="6"/>
  <c r="A777" i="6"/>
  <c r="A776" i="6"/>
  <c r="B776" i="6"/>
  <c r="A775" i="6"/>
  <c r="A774" i="6"/>
  <c r="A773" i="6"/>
  <c r="B773" i="6"/>
  <c r="A772" i="6"/>
  <c r="B772" i="6"/>
  <c r="A771" i="6"/>
  <c r="A770" i="6"/>
  <c r="A769" i="6"/>
  <c r="B770" i="6"/>
  <c r="A768" i="6"/>
  <c r="A767" i="6"/>
  <c r="A766" i="6"/>
  <c r="A765" i="6"/>
  <c r="B765" i="6"/>
  <c r="A764" i="6"/>
  <c r="A763" i="6"/>
  <c r="B764" i="6"/>
  <c r="A762" i="6"/>
  <c r="A761" i="6"/>
  <c r="A760" i="6"/>
  <c r="A759" i="6"/>
  <c r="A758" i="6"/>
  <c r="A757" i="6"/>
  <c r="B758" i="6"/>
  <c r="A756" i="6"/>
  <c r="A755" i="6"/>
  <c r="A754" i="6"/>
  <c r="B754" i="6"/>
  <c r="A753" i="6"/>
  <c r="A752" i="6"/>
  <c r="A751" i="6"/>
  <c r="B752" i="6"/>
  <c r="A750" i="6"/>
  <c r="A749" i="6"/>
  <c r="A748" i="6"/>
  <c r="A747" i="6"/>
  <c r="A746" i="6"/>
  <c r="A745" i="6"/>
  <c r="A744" i="6"/>
  <c r="A743" i="6"/>
  <c r="A742" i="6"/>
  <c r="B742" i="6"/>
  <c r="A741" i="6"/>
  <c r="A740" i="6"/>
  <c r="B740" i="6"/>
  <c r="A739" i="6"/>
  <c r="A738" i="6"/>
  <c r="A737" i="6"/>
  <c r="B737" i="6"/>
  <c r="A736" i="6"/>
  <c r="B736" i="6"/>
  <c r="A735" i="6"/>
  <c r="A734" i="6"/>
  <c r="A733" i="6"/>
  <c r="A732" i="6"/>
  <c r="B732" i="6"/>
  <c r="A731" i="6"/>
  <c r="B731" i="6"/>
  <c r="A730" i="6"/>
  <c r="B730" i="6"/>
  <c r="A729" i="6"/>
  <c r="A728" i="6"/>
  <c r="A727" i="6"/>
  <c r="A726" i="6"/>
  <c r="A725" i="6"/>
  <c r="B725" i="6"/>
  <c r="A724" i="6"/>
  <c r="B724" i="6"/>
  <c r="A723" i="6"/>
  <c r="A722" i="6"/>
  <c r="A721" i="6"/>
  <c r="A720" i="6"/>
  <c r="A719" i="6"/>
  <c r="B719" i="6"/>
  <c r="A718" i="6"/>
  <c r="B718" i="6"/>
  <c r="A717" i="6"/>
  <c r="A716" i="6"/>
  <c r="A715" i="6"/>
  <c r="B716" i="6"/>
  <c r="A714" i="6"/>
  <c r="A713" i="6"/>
  <c r="B713" i="6"/>
  <c r="A712" i="6"/>
  <c r="B712" i="6"/>
  <c r="A711" i="6"/>
  <c r="A710" i="6"/>
  <c r="A709" i="6"/>
  <c r="A708" i="6"/>
  <c r="B708" i="6"/>
  <c r="A707" i="6"/>
  <c r="B707" i="6"/>
  <c r="A706" i="6"/>
  <c r="B706" i="6"/>
  <c r="A705" i="6"/>
  <c r="A704" i="6"/>
  <c r="B705" i="6"/>
  <c r="A703" i="6"/>
  <c r="A702" i="6"/>
  <c r="A701" i="6"/>
  <c r="A700" i="6"/>
  <c r="A699" i="6"/>
  <c r="B700" i="6"/>
  <c r="A698" i="6"/>
  <c r="A697" i="6"/>
  <c r="B697" i="6"/>
  <c r="A696" i="6"/>
  <c r="B696" i="6"/>
  <c r="A695" i="6"/>
  <c r="A694" i="6"/>
  <c r="A693" i="6"/>
  <c r="B694" i="6"/>
  <c r="A692" i="6"/>
  <c r="B692" i="6"/>
  <c r="B693" i="6"/>
  <c r="A691" i="6"/>
  <c r="A690" i="6"/>
  <c r="B690" i="6"/>
  <c r="A689" i="6"/>
  <c r="A688" i="6"/>
  <c r="B688" i="6"/>
  <c r="A687" i="6"/>
  <c r="A686" i="6"/>
  <c r="A685" i="6"/>
  <c r="A684" i="6"/>
  <c r="A683" i="6"/>
  <c r="B684" i="6"/>
  <c r="A682" i="6"/>
  <c r="A681" i="6"/>
  <c r="A680" i="6"/>
  <c r="A679" i="6"/>
  <c r="A678" i="6"/>
  <c r="B678" i="6"/>
  <c r="A677" i="6"/>
  <c r="A676" i="6"/>
  <c r="B677" i="6"/>
  <c r="A675" i="6"/>
  <c r="A674" i="6"/>
  <c r="A673" i="6"/>
  <c r="A672" i="6"/>
  <c r="B672" i="6"/>
  <c r="A671" i="6"/>
  <c r="A670" i="6"/>
  <c r="A669" i="6"/>
  <c r="A668" i="6"/>
  <c r="A667" i="6"/>
  <c r="A666" i="6"/>
  <c r="A665" i="6"/>
  <c r="B666" i="6"/>
  <c r="A664" i="6"/>
  <c r="A663" i="6"/>
  <c r="A662" i="6"/>
  <c r="B662" i="6"/>
  <c r="A661" i="6"/>
  <c r="A660" i="6"/>
  <c r="B661" i="6"/>
  <c r="A659" i="6"/>
  <c r="B660" i="6"/>
  <c r="A658" i="6"/>
  <c r="B658" i="6"/>
  <c r="A657" i="6"/>
  <c r="B657" i="6"/>
  <c r="A656" i="6"/>
  <c r="B656" i="6"/>
  <c r="A655" i="6"/>
  <c r="A654" i="6"/>
  <c r="A653" i="6"/>
  <c r="B654" i="6"/>
  <c r="A652" i="6"/>
  <c r="A651" i="6"/>
  <c r="A650" i="6"/>
  <c r="A649" i="6"/>
  <c r="B650" i="6"/>
  <c r="A648" i="6"/>
  <c r="A647" i="6"/>
  <c r="B648" i="6"/>
  <c r="A646" i="6"/>
  <c r="B646" i="6"/>
  <c r="A645" i="6"/>
  <c r="A644" i="6"/>
  <c r="A643" i="6"/>
  <c r="A642" i="6"/>
  <c r="B642" i="6"/>
  <c r="A641" i="6"/>
  <c r="A640" i="6"/>
  <c r="A639" i="6"/>
  <c r="B639" i="6"/>
  <c r="A638" i="6"/>
  <c r="A637" i="6"/>
  <c r="A636" i="6"/>
  <c r="A635" i="6"/>
  <c r="A634" i="6"/>
  <c r="A633" i="6"/>
  <c r="B634" i="6"/>
  <c r="A632" i="6"/>
  <c r="B633" i="6"/>
  <c r="A631" i="6"/>
  <c r="A630" i="6"/>
  <c r="B630" i="6"/>
  <c r="A629" i="6"/>
  <c r="A628" i="6"/>
  <c r="A627" i="6"/>
  <c r="B628" i="6"/>
  <c r="A626" i="6"/>
  <c r="B626" i="6"/>
  <c r="A625" i="6"/>
  <c r="B625" i="6"/>
  <c r="A624" i="6"/>
  <c r="B624" i="6"/>
  <c r="A623" i="6"/>
  <c r="A622" i="6"/>
  <c r="A621" i="6"/>
  <c r="A620" i="6"/>
  <c r="B620" i="6"/>
  <c r="A619" i="6"/>
  <c r="A618" i="6"/>
  <c r="A617" i="6"/>
  <c r="B618" i="6"/>
  <c r="A616" i="6"/>
  <c r="A615" i="6"/>
  <c r="A614" i="6"/>
  <c r="B614" i="6"/>
  <c r="A613" i="6"/>
  <c r="A612" i="6"/>
  <c r="A611" i="6"/>
  <c r="B612" i="6"/>
  <c r="A610" i="6"/>
  <c r="A609" i="6"/>
  <c r="A608" i="6"/>
  <c r="B608" i="6"/>
  <c r="A607" i="6"/>
  <c r="A606" i="6"/>
  <c r="A605" i="6"/>
  <c r="B605" i="6"/>
  <c r="A604" i="6"/>
  <c r="A603" i="6"/>
  <c r="A602" i="6"/>
  <c r="A601" i="6"/>
  <c r="B602" i="6"/>
  <c r="A600" i="6"/>
  <c r="A599" i="6"/>
  <c r="A598" i="6"/>
  <c r="B598" i="6"/>
  <c r="A597" i="6"/>
  <c r="A596" i="6"/>
  <c r="B597" i="6"/>
  <c r="A595" i="6"/>
  <c r="B596" i="6"/>
  <c r="A594" i="6"/>
  <c r="A593" i="6"/>
  <c r="B593" i="6"/>
  <c r="A592" i="6"/>
  <c r="A591" i="6"/>
  <c r="B592" i="6"/>
  <c r="A590" i="6"/>
  <c r="A589" i="6"/>
  <c r="A588" i="6"/>
  <c r="A587" i="6"/>
  <c r="A586" i="6"/>
  <c r="A585" i="6"/>
  <c r="B586" i="6"/>
  <c r="A584" i="6"/>
  <c r="A583" i="6"/>
  <c r="A582" i="6"/>
  <c r="B582" i="6"/>
  <c r="A581" i="6"/>
  <c r="A580" i="6"/>
  <c r="B580" i="6"/>
  <c r="A579" i="6"/>
  <c r="A578" i="6"/>
  <c r="A577" i="6"/>
  <c r="B577" i="6"/>
  <c r="A576" i="6"/>
  <c r="B576" i="6"/>
  <c r="A575" i="6"/>
  <c r="A574" i="6"/>
  <c r="A573" i="6"/>
  <c r="B573" i="6"/>
  <c r="A572" i="6"/>
  <c r="A571" i="6"/>
  <c r="A570" i="6"/>
  <c r="A569" i="6"/>
  <c r="B570" i="6"/>
  <c r="A568" i="6"/>
  <c r="B569" i="6"/>
  <c r="A567" i="6"/>
  <c r="A566" i="6"/>
  <c r="B566" i="6"/>
  <c r="A565" i="6"/>
  <c r="A564" i="6"/>
  <c r="A563" i="6"/>
  <c r="B564" i="6"/>
  <c r="A562" i="6"/>
  <c r="B562" i="6"/>
  <c r="A561" i="6"/>
  <c r="B561" i="6"/>
  <c r="A560" i="6"/>
  <c r="B560" i="6"/>
  <c r="A559" i="6"/>
  <c r="A558" i="6"/>
  <c r="B558" i="6"/>
  <c r="A557" i="6"/>
  <c r="A556" i="6"/>
  <c r="B556" i="6"/>
  <c r="A555" i="6"/>
  <c r="A554" i="6"/>
  <c r="A553" i="6"/>
  <c r="B554" i="6"/>
  <c r="A552" i="6"/>
  <c r="B553" i="6"/>
  <c r="A551" i="6"/>
  <c r="B552" i="6"/>
  <c r="A550" i="6"/>
  <c r="B550" i="6"/>
  <c r="A549" i="6"/>
  <c r="A548" i="6"/>
  <c r="A547" i="6"/>
  <c r="B547" i="6"/>
  <c r="A546" i="6"/>
  <c r="B546" i="6"/>
  <c r="A545" i="6"/>
  <c r="A544" i="6"/>
  <c r="B544" i="6"/>
  <c r="A543" i="6"/>
  <c r="B543" i="6"/>
  <c r="A542" i="6"/>
  <c r="A541" i="6"/>
  <c r="B541" i="6"/>
  <c r="B542" i="6"/>
  <c r="A540" i="6"/>
  <c r="A539" i="6"/>
  <c r="A538" i="6"/>
  <c r="A537" i="6"/>
  <c r="B538" i="6"/>
  <c r="A536" i="6"/>
  <c r="A535" i="6"/>
  <c r="A534" i="6"/>
  <c r="B534" i="6"/>
  <c r="A533" i="6"/>
  <c r="A532" i="6"/>
  <c r="A531" i="6"/>
  <c r="B532" i="6"/>
  <c r="A530" i="6"/>
  <c r="A529" i="6"/>
  <c r="B529" i="6"/>
  <c r="A528" i="6"/>
  <c r="B528" i="6"/>
  <c r="A527" i="6"/>
  <c r="A526" i="6"/>
  <c r="A525" i="6"/>
  <c r="A524" i="6"/>
  <c r="B524" i="6"/>
  <c r="A523" i="6"/>
  <c r="A522" i="6"/>
  <c r="A521" i="6"/>
  <c r="B522" i="6"/>
  <c r="A520" i="6"/>
  <c r="A519" i="6"/>
  <c r="A518" i="6"/>
  <c r="B518" i="6"/>
  <c r="A517" i="6"/>
  <c r="A516" i="6"/>
  <c r="A515" i="6"/>
  <c r="B516" i="6"/>
  <c r="A514" i="6"/>
  <c r="B515" i="6"/>
  <c r="A513" i="6"/>
  <c r="A512" i="6"/>
  <c r="B512" i="6"/>
  <c r="A511" i="6"/>
  <c r="A510" i="6"/>
  <c r="A509" i="6"/>
  <c r="B510" i="6"/>
  <c r="A508" i="6"/>
  <c r="A507" i="6"/>
  <c r="B507" i="6"/>
  <c r="A506" i="6"/>
  <c r="B506" i="6"/>
  <c r="A505" i="6"/>
  <c r="A504" i="6"/>
  <c r="B505" i="6"/>
  <c r="A503" i="6"/>
  <c r="A502" i="6"/>
  <c r="B502" i="6"/>
  <c r="A501" i="6"/>
  <c r="A500" i="6"/>
  <c r="A499" i="6"/>
  <c r="B500" i="6"/>
  <c r="A498" i="6"/>
  <c r="B498" i="6"/>
  <c r="A497" i="6"/>
  <c r="B497" i="6"/>
  <c r="A496" i="6"/>
  <c r="B496" i="6"/>
  <c r="A495" i="6"/>
  <c r="A494" i="6"/>
  <c r="A493" i="6"/>
  <c r="A492" i="6"/>
  <c r="B492" i="6"/>
  <c r="A491" i="6"/>
  <c r="A490" i="6"/>
  <c r="A489" i="6"/>
  <c r="B490" i="6"/>
  <c r="A488" i="6"/>
  <c r="B489" i="6"/>
  <c r="A487" i="6"/>
  <c r="A486" i="6"/>
  <c r="B486" i="6"/>
  <c r="A485" i="6"/>
  <c r="A484" i="6"/>
  <c r="A483" i="6"/>
  <c r="B484" i="6"/>
  <c r="A482" i="6"/>
  <c r="A481" i="6"/>
  <c r="B481" i="6"/>
  <c r="A480" i="6"/>
  <c r="B480" i="6"/>
  <c r="A479" i="6"/>
  <c r="A478" i="6"/>
  <c r="A477" i="6"/>
  <c r="A476" i="6"/>
  <c r="A475" i="6"/>
  <c r="A474" i="6"/>
  <c r="A473" i="6"/>
  <c r="B473" i="6"/>
  <c r="A472" i="6"/>
  <c r="A471" i="6"/>
  <c r="B472" i="6"/>
  <c r="A470" i="6"/>
  <c r="B470" i="6"/>
  <c r="A469" i="6"/>
  <c r="A468" i="6"/>
  <c r="B468" i="6"/>
  <c r="A467" i="6"/>
  <c r="A466" i="6"/>
  <c r="A465" i="6"/>
  <c r="A464" i="6"/>
  <c r="A463" i="6"/>
  <c r="A462" i="6"/>
  <c r="B462" i="6"/>
  <c r="A461" i="6"/>
  <c r="A460" i="6"/>
  <c r="B461" i="6"/>
  <c r="A459" i="6"/>
  <c r="B459" i="6"/>
  <c r="A458" i="6"/>
  <c r="A457" i="6"/>
  <c r="B458" i="6"/>
  <c r="A456" i="6"/>
  <c r="B456" i="6"/>
  <c r="A455" i="6"/>
  <c r="A454" i="6"/>
  <c r="A453" i="6"/>
  <c r="A452" i="6"/>
  <c r="A451" i="6"/>
  <c r="B451" i="6"/>
  <c r="A450" i="6"/>
  <c r="A449" i="6"/>
  <c r="B450" i="6"/>
  <c r="A448" i="6"/>
  <c r="A447" i="6"/>
  <c r="A446" i="6"/>
  <c r="A445" i="6"/>
  <c r="B445" i="6"/>
  <c r="A444" i="6"/>
  <c r="A443" i="6"/>
  <c r="A442" i="6"/>
  <c r="A441" i="6"/>
  <c r="B442" i="6"/>
  <c r="A440" i="6"/>
  <c r="A439" i="6"/>
  <c r="A438" i="6"/>
  <c r="A437" i="6"/>
  <c r="B438" i="6"/>
  <c r="A436" i="6"/>
  <c r="A435" i="6"/>
  <c r="B436" i="6"/>
  <c r="A434" i="6"/>
  <c r="B434" i="6"/>
  <c r="A433" i="6"/>
  <c r="B433" i="6"/>
  <c r="A432" i="6"/>
  <c r="B432" i="6"/>
  <c r="A431" i="6"/>
  <c r="A430" i="6"/>
  <c r="A429" i="6"/>
  <c r="A428" i="6"/>
  <c r="A427" i="6"/>
  <c r="A426" i="6"/>
  <c r="B426" i="6"/>
  <c r="A425" i="6"/>
  <c r="B425" i="6"/>
  <c r="A424" i="6"/>
  <c r="B424" i="6"/>
  <c r="A423" i="6"/>
  <c r="A422" i="6"/>
  <c r="B422" i="6"/>
  <c r="A421" i="6"/>
  <c r="A420" i="6"/>
  <c r="A419" i="6"/>
  <c r="A418" i="6"/>
  <c r="A417" i="6"/>
  <c r="B418" i="6"/>
  <c r="A416" i="6"/>
  <c r="B416" i="6"/>
  <c r="A415" i="6"/>
  <c r="A414" i="6"/>
  <c r="B414" i="6"/>
  <c r="A413" i="6"/>
  <c r="A412" i="6"/>
  <c r="A411" i="6"/>
  <c r="A410" i="6"/>
  <c r="A409" i="6"/>
  <c r="A408" i="6"/>
  <c r="B408" i="6"/>
  <c r="A407" i="6"/>
  <c r="A406" i="6"/>
  <c r="B406" i="6"/>
  <c r="A405" i="6"/>
  <c r="A404" i="6"/>
  <c r="A403" i="6"/>
  <c r="B404" i="6"/>
  <c r="A402" i="6"/>
  <c r="B402" i="6"/>
  <c r="A401" i="6"/>
  <c r="A400" i="6"/>
  <c r="B400" i="6"/>
  <c r="A399" i="6"/>
  <c r="A398" i="6"/>
  <c r="A397" i="6"/>
  <c r="B397" i="6"/>
  <c r="A396" i="6"/>
  <c r="A395" i="6"/>
  <c r="A394" i="6"/>
  <c r="B394" i="6"/>
  <c r="A393" i="6"/>
  <c r="B393" i="6"/>
  <c r="A392" i="6"/>
  <c r="A391" i="6"/>
  <c r="A390" i="6"/>
  <c r="B390" i="6"/>
  <c r="A389" i="6"/>
  <c r="B389" i="6"/>
  <c r="A388" i="6"/>
  <c r="A387" i="6"/>
  <c r="B387" i="6"/>
  <c r="A386" i="6"/>
  <c r="B386" i="6"/>
  <c r="A385" i="6"/>
  <c r="A384" i="6"/>
  <c r="A383" i="6"/>
  <c r="A382" i="6"/>
  <c r="A381" i="6"/>
  <c r="B381" i="6"/>
  <c r="A380" i="6"/>
  <c r="A379" i="6"/>
  <c r="B379" i="6"/>
  <c r="A378" i="6"/>
  <c r="A377" i="6"/>
  <c r="B378" i="6"/>
  <c r="A376" i="6"/>
  <c r="A375" i="6"/>
  <c r="A374" i="6"/>
  <c r="B374" i="6"/>
  <c r="A373" i="6"/>
  <c r="A372" i="6"/>
  <c r="A371" i="6"/>
  <c r="B372" i="6"/>
  <c r="A370" i="6"/>
  <c r="B370" i="6"/>
  <c r="A369" i="6"/>
  <c r="B369" i="6"/>
  <c r="A368" i="6"/>
  <c r="B368" i="6"/>
  <c r="A367" i="6"/>
  <c r="A366" i="6"/>
  <c r="A365" i="6"/>
  <c r="A364" i="6"/>
  <c r="B364" i="6"/>
  <c r="A363" i="6"/>
  <c r="A362" i="6"/>
  <c r="A361" i="6"/>
  <c r="B361" i="6"/>
  <c r="A360" i="6"/>
  <c r="A359" i="6"/>
  <c r="A358" i="6"/>
  <c r="B358" i="6"/>
  <c r="A357" i="6"/>
  <c r="A356" i="6"/>
  <c r="A355" i="6"/>
  <c r="B355" i="6"/>
  <c r="B356" i="6"/>
  <c r="A354" i="6"/>
  <c r="A353" i="6"/>
  <c r="A352" i="6"/>
  <c r="B352" i="6"/>
  <c r="A351" i="6"/>
  <c r="A350" i="6"/>
  <c r="A349" i="6"/>
  <c r="A348" i="6"/>
  <c r="B348" i="6"/>
  <c r="A347" i="6"/>
  <c r="A346" i="6"/>
  <c r="A345" i="6"/>
  <c r="B346" i="6"/>
  <c r="A344" i="6"/>
  <c r="B345" i="6"/>
  <c r="A343" i="6"/>
  <c r="B344" i="6"/>
  <c r="A342" i="6"/>
  <c r="A341" i="6"/>
  <c r="B341" i="6"/>
  <c r="A340" i="6"/>
  <c r="B340" i="6"/>
  <c r="A339" i="6"/>
  <c r="A338" i="6"/>
  <c r="A337" i="6"/>
  <c r="A336" i="6"/>
  <c r="A335" i="6"/>
  <c r="A334" i="6"/>
  <c r="B335" i="6"/>
  <c r="A333" i="6"/>
  <c r="A332" i="6"/>
  <c r="A331" i="6"/>
  <c r="A330" i="6"/>
  <c r="A329" i="6"/>
  <c r="B330" i="6"/>
  <c r="A328" i="6"/>
  <c r="B329" i="6"/>
  <c r="A327" i="6"/>
  <c r="B327" i="6"/>
  <c r="A326" i="6"/>
  <c r="B326" i="6"/>
  <c r="A325" i="6"/>
  <c r="A324" i="6"/>
  <c r="A323" i="6"/>
  <c r="B324" i="6"/>
  <c r="A322" i="6"/>
  <c r="B322" i="6"/>
  <c r="A321" i="6"/>
  <c r="B321" i="6"/>
  <c r="A320" i="6"/>
  <c r="B320" i="6"/>
  <c r="A319" i="6"/>
  <c r="A318" i="6"/>
  <c r="A317" i="6"/>
  <c r="A316" i="6"/>
  <c r="B316" i="6"/>
  <c r="A315" i="6"/>
  <c r="B315" i="6"/>
  <c r="A314" i="6"/>
  <c r="B314" i="6"/>
  <c r="A313" i="6"/>
  <c r="A312" i="6"/>
  <c r="B313" i="6"/>
  <c r="A311" i="6"/>
  <c r="B312" i="6"/>
  <c r="A310" i="6"/>
  <c r="B310" i="6"/>
  <c r="A309" i="6"/>
  <c r="A308" i="6"/>
  <c r="A307" i="6"/>
  <c r="B308" i="6"/>
  <c r="A306" i="6"/>
  <c r="A305" i="6"/>
  <c r="B305" i="6"/>
  <c r="A304" i="6"/>
  <c r="B304" i="6"/>
  <c r="A303" i="6"/>
  <c r="A302" i="6"/>
  <c r="B303" i="6"/>
  <c r="A301" i="6"/>
  <c r="B301" i="6"/>
  <c r="A300" i="6"/>
  <c r="A299" i="6"/>
  <c r="A298" i="6"/>
  <c r="B298" i="6"/>
  <c r="A297" i="6"/>
  <c r="A296" i="6"/>
  <c r="B297" i="6"/>
  <c r="A295" i="6"/>
  <c r="A294" i="6"/>
  <c r="B294" i="6"/>
  <c r="A293" i="6"/>
  <c r="B293" i="6"/>
  <c r="A292" i="6"/>
  <c r="A291" i="6"/>
  <c r="B292" i="6"/>
  <c r="A290" i="6"/>
  <c r="B291" i="6"/>
  <c r="A289" i="6"/>
  <c r="B290" i="6"/>
  <c r="A288" i="6"/>
  <c r="B288" i="6"/>
  <c r="A287" i="6"/>
  <c r="A286" i="6"/>
  <c r="A285" i="6"/>
  <c r="B286" i="6"/>
  <c r="A284" i="6"/>
  <c r="A283" i="6"/>
  <c r="A282" i="6"/>
  <c r="A281" i="6"/>
  <c r="A280" i="6"/>
  <c r="A279" i="6"/>
  <c r="A278" i="6"/>
  <c r="B278" i="6"/>
  <c r="A277" i="6"/>
  <c r="A276" i="6"/>
  <c r="A275" i="6"/>
  <c r="A274" i="6"/>
  <c r="B274" i="6"/>
  <c r="A273" i="6"/>
  <c r="A272" i="6"/>
  <c r="A271" i="6"/>
  <c r="A270" i="6"/>
  <c r="A269" i="6"/>
  <c r="B269" i="6"/>
  <c r="B270" i="6"/>
  <c r="A268" i="6"/>
  <c r="B268" i="6"/>
  <c r="A267" i="6"/>
  <c r="A266" i="6"/>
  <c r="A265" i="6"/>
  <c r="A264" i="6"/>
  <c r="B264" i="6"/>
  <c r="A263" i="6"/>
  <c r="A262" i="6"/>
  <c r="B262" i="6"/>
  <c r="A261" i="6"/>
  <c r="A260" i="6"/>
  <c r="A259" i="6"/>
  <c r="B259" i="6"/>
  <c r="A258" i="6"/>
  <c r="A257" i="6"/>
  <c r="B257" i="6"/>
  <c r="B258" i="6"/>
  <c r="A256" i="6"/>
  <c r="A255" i="6"/>
  <c r="A254" i="6"/>
  <c r="B254" i="6"/>
  <c r="A253" i="6"/>
  <c r="A252" i="6"/>
  <c r="A251" i="6"/>
  <c r="A250" i="6"/>
  <c r="B251" i="6"/>
  <c r="A249" i="6"/>
  <c r="B250" i="6"/>
  <c r="A248" i="6"/>
  <c r="B249" i="6"/>
  <c r="A247" i="6"/>
  <c r="A246" i="6"/>
  <c r="A245" i="6"/>
  <c r="A244" i="6"/>
  <c r="A243" i="6"/>
  <c r="B243" i="6"/>
  <c r="B244" i="6"/>
  <c r="A242" i="6"/>
  <c r="B242" i="6"/>
  <c r="A241" i="6"/>
  <c r="A240" i="6"/>
  <c r="A239" i="6"/>
  <c r="A238" i="6"/>
  <c r="B239" i="6"/>
  <c r="A237" i="6"/>
  <c r="B237" i="6"/>
  <c r="B238" i="6"/>
  <c r="A236" i="6"/>
  <c r="A235" i="6"/>
  <c r="A234" i="6"/>
  <c r="A233" i="6"/>
  <c r="B234" i="6"/>
  <c r="A232" i="6"/>
  <c r="A231" i="6"/>
  <c r="A230" i="6"/>
  <c r="B230" i="6"/>
  <c r="A229" i="6"/>
  <c r="A228" i="6"/>
  <c r="A227" i="6"/>
  <c r="B228" i="6"/>
  <c r="A226" i="6"/>
  <c r="B227" i="6"/>
  <c r="A225" i="6"/>
  <c r="A224" i="6"/>
  <c r="A223" i="6"/>
  <c r="B223" i="6"/>
  <c r="A222" i="6"/>
  <c r="A221" i="6"/>
  <c r="B222" i="6"/>
  <c r="A220" i="6"/>
  <c r="A219" i="6"/>
  <c r="B219" i="6"/>
  <c r="A218" i="6"/>
  <c r="A217" i="6"/>
  <c r="B217" i="6"/>
  <c r="A216" i="6"/>
  <c r="B216" i="6"/>
  <c r="A215" i="6"/>
  <c r="A214" i="6"/>
  <c r="B214" i="6"/>
  <c r="A213" i="6"/>
  <c r="A212" i="6"/>
  <c r="A211" i="6"/>
  <c r="B212" i="6"/>
  <c r="A210" i="6"/>
  <c r="A209" i="6"/>
  <c r="B209" i="6"/>
  <c r="B210" i="6"/>
  <c r="A208" i="6"/>
  <c r="A207" i="6"/>
  <c r="A206" i="6"/>
  <c r="B206" i="6"/>
  <c r="A205" i="6"/>
  <c r="A204" i="6"/>
  <c r="A203" i="6"/>
  <c r="A202" i="6"/>
  <c r="B203" i="6"/>
  <c r="A201" i="6"/>
  <c r="B202" i="6"/>
  <c r="A200" i="6"/>
  <c r="A199" i="6"/>
  <c r="A198" i="6"/>
  <c r="A197" i="6"/>
  <c r="B197" i="6"/>
  <c r="A196" i="6"/>
  <c r="A195" i="6"/>
  <c r="B195" i="6"/>
  <c r="B196" i="6"/>
  <c r="A194" i="6"/>
  <c r="A193" i="6"/>
  <c r="B194" i="6"/>
  <c r="A192" i="6"/>
  <c r="B192" i="6"/>
  <c r="A191" i="6"/>
  <c r="A190" i="6"/>
  <c r="A189" i="6"/>
  <c r="B189" i="6"/>
  <c r="A188" i="6"/>
  <c r="A187" i="6"/>
  <c r="A186" i="6"/>
  <c r="A185" i="6"/>
  <c r="B186" i="6"/>
  <c r="A184" i="6"/>
  <c r="B185" i="6"/>
  <c r="A183" i="6"/>
  <c r="B183" i="6"/>
  <c r="A182" i="6"/>
  <c r="A181" i="6"/>
  <c r="B182" i="6"/>
  <c r="A180" i="6"/>
  <c r="A179" i="6"/>
  <c r="A178" i="6"/>
  <c r="A177" i="6"/>
  <c r="A176" i="6"/>
  <c r="B176" i="6"/>
  <c r="A175" i="6"/>
  <c r="A174" i="6"/>
  <c r="A173" i="6"/>
  <c r="B174" i="6"/>
  <c r="A172" i="6"/>
  <c r="A171" i="6"/>
  <c r="A170" i="6"/>
  <c r="B170" i="6"/>
  <c r="A169" i="6"/>
  <c r="A168" i="6"/>
  <c r="A167" i="6"/>
  <c r="B168" i="6"/>
  <c r="A166" i="6"/>
  <c r="A165" i="6"/>
  <c r="A164" i="6"/>
  <c r="B164" i="6"/>
  <c r="A163" i="6"/>
  <c r="A162" i="6"/>
  <c r="A161" i="6"/>
  <c r="B162" i="6"/>
  <c r="B161" i="6"/>
  <c r="A160" i="6"/>
  <c r="B160" i="6"/>
  <c r="A159" i="6"/>
  <c r="A158" i="6"/>
  <c r="A157" i="6"/>
  <c r="A156" i="6"/>
  <c r="A155" i="6"/>
  <c r="A154" i="6"/>
  <c r="A153" i="6"/>
  <c r="A152" i="6"/>
  <c r="A151" i="6"/>
  <c r="B151" i="6"/>
  <c r="A150" i="6"/>
  <c r="B150" i="6"/>
  <c r="A149" i="6"/>
  <c r="B149" i="6"/>
  <c r="A148" i="6"/>
  <c r="A147" i="6"/>
  <c r="A146" i="6"/>
  <c r="B146" i="6"/>
  <c r="A145" i="6"/>
  <c r="B145" i="6"/>
  <c r="A144" i="6"/>
  <c r="B144" i="6"/>
  <c r="A143" i="6"/>
  <c r="A142" i="6"/>
  <c r="A141" i="6"/>
  <c r="A140" i="6"/>
  <c r="B140" i="6"/>
  <c r="A139" i="6"/>
  <c r="A138" i="6"/>
  <c r="A137" i="6"/>
  <c r="A136" i="6"/>
  <c r="A135" i="6"/>
  <c r="B136" i="6"/>
  <c r="A134" i="6"/>
  <c r="A133" i="6"/>
  <c r="B133" i="6"/>
  <c r="A132" i="6"/>
  <c r="B132" i="6"/>
  <c r="A131" i="6"/>
  <c r="A130" i="6"/>
  <c r="A129" i="6"/>
  <c r="A128" i="6"/>
  <c r="A127" i="6"/>
  <c r="A126" i="6"/>
  <c r="A125" i="6"/>
  <c r="A124" i="6"/>
  <c r="A123" i="6"/>
  <c r="A122" i="6"/>
  <c r="A121" i="6"/>
  <c r="B122" i="6"/>
  <c r="A120" i="6"/>
  <c r="B121" i="6"/>
  <c r="A119" i="6"/>
  <c r="A118" i="6"/>
  <c r="B118" i="6"/>
  <c r="A117" i="6"/>
  <c r="A116" i="6"/>
  <c r="B116" i="6"/>
  <c r="A115" i="6"/>
  <c r="A114" i="6"/>
  <c r="A113" i="6"/>
  <c r="B113" i="6"/>
  <c r="A112" i="6"/>
  <c r="B112" i="6"/>
  <c r="A111" i="6"/>
  <c r="A110" i="6"/>
  <c r="A109" i="6"/>
  <c r="A108" i="6"/>
  <c r="B108" i="6"/>
  <c r="A107" i="6"/>
  <c r="A106" i="6"/>
  <c r="A105" i="6"/>
  <c r="A104" i="6"/>
  <c r="A103" i="6"/>
  <c r="A102" i="6"/>
  <c r="B102" i="6"/>
  <c r="A101" i="6"/>
  <c r="A100" i="6"/>
  <c r="A99" i="6"/>
  <c r="A98" i="6"/>
  <c r="B98" i="6"/>
  <c r="A97" i="6"/>
  <c r="B97" i="6"/>
  <c r="A96" i="6"/>
  <c r="A95" i="6"/>
  <c r="B95" i="6"/>
  <c r="A94" i="6"/>
  <c r="A93" i="6"/>
  <c r="B93" i="6"/>
  <c r="A92" i="6"/>
  <c r="A91" i="6"/>
  <c r="B91" i="6"/>
  <c r="A90" i="6"/>
  <c r="A89" i="6"/>
  <c r="B90" i="6"/>
  <c r="A88" i="6"/>
  <c r="B88" i="6"/>
  <c r="A87" i="6"/>
  <c r="A86" i="6"/>
  <c r="B86" i="6"/>
  <c r="A85" i="6"/>
  <c r="A84" i="6"/>
  <c r="A83" i="6"/>
  <c r="B84" i="6"/>
  <c r="A82" i="6"/>
  <c r="A81" i="6"/>
  <c r="B82" i="6"/>
  <c r="A80" i="6"/>
  <c r="A79" i="6"/>
  <c r="A78" i="6"/>
  <c r="B78" i="6"/>
  <c r="A77" i="6"/>
  <c r="A76" i="6"/>
  <c r="A75" i="6"/>
  <c r="A74" i="6"/>
  <c r="B75" i="6"/>
  <c r="A73" i="6"/>
  <c r="B74" i="6"/>
  <c r="A72" i="6"/>
  <c r="B72" i="6"/>
  <c r="A71" i="6"/>
  <c r="A70" i="6"/>
  <c r="B70" i="6"/>
  <c r="A69" i="6"/>
  <c r="A68" i="6"/>
  <c r="A67" i="6"/>
  <c r="B67" i="6"/>
  <c r="B68" i="6"/>
  <c r="A66" i="6"/>
  <c r="A65" i="6"/>
  <c r="B66" i="6"/>
  <c r="A64" i="6"/>
  <c r="A63" i="6"/>
  <c r="A62" i="6"/>
  <c r="A61" i="6"/>
  <c r="A60" i="6"/>
  <c r="A59" i="6"/>
  <c r="B59" i="6"/>
  <c r="A58" i="6"/>
  <c r="A57" i="6"/>
  <c r="B58" i="6"/>
  <c r="A56" i="6"/>
  <c r="A55" i="6"/>
  <c r="A54" i="6"/>
  <c r="A53" i="6"/>
  <c r="A52" i="6"/>
  <c r="B52" i="6"/>
  <c r="A51" i="6"/>
  <c r="A50" i="6"/>
  <c r="A49" i="6"/>
  <c r="B50" i="6"/>
  <c r="B49" i="6"/>
  <c r="A48" i="6"/>
  <c r="B48" i="6"/>
  <c r="A47" i="6"/>
  <c r="A46" i="6"/>
  <c r="B46" i="6"/>
  <c r="A45" i="6"/>
  <c r="A44" i="6"/>
  <c r="A43" i="6"/>
  <c r="A42" i="6"/>
  <c r="B42" i="6"/>
  <c r="A41" i="6"/>
  <c r="A40" i="6"/>
  <c r="A39" i="6"/>
  <c r="B40" i="6"/>
  <c r="A38" i="6"/>
  <c r="A37" i="6"/>
  <c r="B37" i="6"/>
  <c r="A36" i="6"/>
  <c r="A35" i="6"/>
  <c r="B35" i="6"/>
  <c r="A34" i="6"/>
  <c r="A33" i="6"/>
  <c r="B33" i="6"/>
  <c r="B34" i="6"/>
  <c r="A32" i="6"/>
  <c r="A31" i="6"/>
  <c r="B31" i="6"/>
  <c r="A30" i="6"/>
  <c r="B30" i="6"/>
  <c r="A29" i="6"/>
  <c r="A28" i="6"/>
  <c r="A27" i="6"/>
  <c r="A26" i="6"/>
  <c r="A25" i="6"/>
  <c r="B26" i="6"/>
  <c r="A24" i="6"/>
  <c r="B24" i="6"/>
  <c r="A23" i="6"/>
  <c r="A22" i="6"/>
  <c r="B22" i="6"/>
  <c r="A21" i="6"/>
  <c r="A20" i="6"/>
  <c r="A19" i="6"/>
  <c r="B20" i="6"/>
  <c r="A18" i="6"/>
  <c r="A17" i="6"/>
  <c r="B17" i="6"/>
  <c r="A16" i="6"/>
  <c r="A15" i="6"/>
  <c r="B16" i="6"/>
  <c r="A14" i="6"/>
  <c r="A13" i="6"/>
  <c r="A12" i="6"/>
  <c r="B12" i="6"/>
  <c r="A11" i="6"/>
  <c r="A10" i="6"/>
  <c r="A9" i="6"/>
  <c r="B10" i="6"/>
  <c r="A8" i="6"/>
  <c r="A7" i="6"/>
  <c r="A6" i="6"/>
  <c r="B6" i="6"/>
  <c r="A5" i="6"/>
  <c r="A4" i="6"/>
  <c r="A3" i="6"/>
  <c r="B4" i="6"/>
  <c r="A2" i="6"/>
  <c r="B3" i="6"/>
  <c r="B2" i="6"/>
  <c r="A1" i="6"/>
  <c r="C2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B5" i="6"/>
  <c r="B9" i="6"/>
  <c r="B41" i="6"/>
  <c r="B77" i="6"/>
  <c r="B137" i="6"/>
  <c r="B169" i="6"/>
  <c r="B181" i="6"/>
  <c r="B193" i="6"/>
  <c r="B213" i="6"/>
  <c r="B229" i="6"/>
  <c r="B261" i="6"/>
  <c r="B289" i="6"/>
  <c r="B309" i="6"/>
  <c r="B325" i="6"/>
  <c r="B333" i="6"/>
  <c r="B357" i="6"/>
  <c r="B373" i="6"/>
  <c r="B385" i="6"/>
  <c r="B405" i="6"/>
  <c r="B437" i="6"/>
  <c r="B449" i="6"/>
  <c r="B457" i="6"/>
  <c r="B469" i="6"/>
  <c r="B485" i="6"/>
  <c r="B493" i="6"/>
  <c r="B501" i="6"/>
  <c r="B517" i="6"/>
  <c r="B525" i="6"/>
  <c r="B533" i="6"/>
  <c r="B545" i="6"/>
  <c r="B565" i="6"/>
  <c r="B581" i="6"/>
  <c r="B585" i="6"/>
  <c r="B613" i="6"/>
  <c r="B629" i="6"/>
  <c r="B641" i="6"/>
  <c r="B649" i="6"/>
  <c r="B681" i="6"/>
  <c r="B685" i="6"/>
  <c r="B701" i="6"/>
  <c r="B717" i="6"/>
  <c r="B729" i="6"/>
  <c r="B741" i="6"/>
  <c r="B753" i="6"/>
  <c r="B759" i="6"/>
  <c r="B771" i="6"/>
  <c r="B775" i="6"/>
  <c r="B777" i="6"/>
  <c r="B781" i="6"/>
  <c r="B783" i="6"/>
  <c r="B787" i="6"/>
  <c r="B793" i="6"/>
  <c r="B795" i="6"/>
  <c r="B797" i="6"/>
  <c r="B799" i="6"/>
  <c r="B801" i="6"/>
  <c r="B805" i="6"/>
  <c r="B811" i="6"/>
  <c r="B813" i="6"/>
  <c r="B817" i="6"/>
  <c r="B819" i="6"/>
  <c r="B825" i="6"/>
  <c r="B827" i="6"/>
  <c r="B829" i="6"/>
  <c r="B837" i="6"/>
  <c r="B843" i="6"/>
  <c r="B847" i="6"/>
  <c r="B849" i="6"/>
  <c r="B857" i="6"/>
  <c r="B863" i="6"/>
  <c r="B869" i="6"/>
  <c r="B875" i="6"/>
  <c r="B883" i="6"/>
  <c r="B889" i="6"/>
  <c r="B895" i="6"/>
  <c r="B897" i="6"/>
  <c r="B901" i="6"/>
  <c r="B907" i="6"/>
  <c r="B911" i="6"/>
  <c r="B915" i="6"/>
  <c r="B923" i="6"/>
  <c r="B939" i="6"/>
  <c r="B941" i="6"/>
  <c r="B943" i="6"/>
  <c r="B945" i="6"/>
  <c r="B947" i="6"/>
  <c r="B955" i="6"/>
  <c r="B959" i="6"/>
  <c r="B965" i="6"/>
  <c r="B971" i="6"/>
  <c r="B973" i="6"/>
  <c r="B975" i="6"/>
  <c r="B991" i="6"/>
  <c r="B997" i="6"/>
  <c r="B1001" i="6"/>
  <c r="B1005" i="6"/>
  <c r="B1009" i="6"/>
  <c r="B1011" i="6"/>
  <c r="B1017" i="6"/>
  <c r="B1021" i="6"/>
  <c r="B1023" i="6"/>
  <c r="B1035" i="6"/>
  <c r="B1037" i="6"/>
  <c r="B1041" i="6"/>
  <c r="B1049" i="6"/>
  <c r="B1055" i="6"/>
  <c r="B1061" i="6"/>
  <c r="B1069" i="6"/>
  <c r="B1075" i="6"/>
  <c r="B1083" i="6"/>
  <c r="B1089" i="6"/>
  <c r="B1099" i="6"/>
  <c r="B1101" i="6"/>
  <c r="B1103" i="6"/>
  <c r="B1105" i="6"/>
  <c r="B1113" i="6"/>
  <c r="B1119" i="6"/>
  <c r="B1129" i="6"/>
  <c r="B1131" i="6"/>
  <c r="B1135" i="6"/>
  <c r="B1137" i="6"/>
  <c r="B1139" i="6"/>
  <c r="B1151" i="6"/>
  <c r="B1153" i="6"/>
  <c r="B1165" i="6"/>
  <c r="B1169" i="6"/>
  <c r="B1171" i="6"/>
  <c r="B1177" i="6"/>
  <c r="B1184" i="6"/>
  <c r="B1185" i="6"/>
  <c r="B1186" i="6"/>
  <c r="B1192" i="6"/>
  <c r="B1195" i="6"/>
  <c r="B1197" i="6"/>
  <c r="B1198" i="6"/>
  <c r="B1200" i="6"/>
  <c r="B1201" i="6"/>
  <c r="B1204" i="6"/>
  <c r="B1208" i="6"/>
  <c r="B1209" i="6"/>
  <c r="B1210" i="6"/>
  <c r="B1213" i="6"/>
  <c r="B1214" i="6"/>
  <c r="B1216" i="6"/>
  <c r="B1217" i="6"/>
  <c r="B1218" i="6"/>
  <c r="B1222" i="6"/>
  <c r="B1224" i="6"/>
  <c r="B1225" i="6"/>
  <c r="B1226" i="6"/>
  <c r="B1232" i="6"/>
  <c r="B1242" i="6"/>
  <c r="B1244" i="6"/>
  <c r="B1249" i="6"/>
  <c r="B1252" i="6"/>
  <c r="B1253" i="6"/>
  <c r="B1257" i="6"/>
  <c r="B1258" i="6"/>
  <c r="B1259" i="6"/>
  <c r="B1265" i="6"/>
  <c r="B1266" i="6"/>
  <c r="B1270" i="6"/>
  <c r="B1272" i="6"/>
  <c r="B1273" i="6"/>
  <c r="B1274" i="6"/>
  <c r="B1280" i="6"/>
  <c r="B1281" i="6"/>
  <c r="B1286" i="6"/>
  <c r="B1288" i="6"/>
  <c r="B1296" i="6"/>
  <c r="B1297" i="6"/>
  <c r="B1304" i="6"/>
  <c r="B1305" i="6"/>
  <c r="B1306" i="6"/>
  <c r="B1307" i="6"/>
  <c r="B1308" i="6"/>
  <c r="B1312" i="6"/>
  <c r="B1313" i="6"/>
  <c r="B1314" i="6"/>
  <c r="B1315" i="6"/>
  <c r="B1320" i="6"/>
  <c r="B1321" i="6"/>
  <c r="B1322" i="6"/>
  <c r="B1323" i="6"/>
  <c r="B1324" i="6"/>
  <c r="B1325" i="6"/>
  <c r="B1326" i="6"/>
  <c r="B1328" i="6"/>
  <c r="B1329" i="6"/>
  <c r="B1330" i="6"/>
  <c r="B1332" i="6"/>
  <c r="B1333" i="6"/>
  <c r="B1334" i="6"/>
  <c r="B1341" i="6"/>
  <c r="B1342" i="6"/>
  <c r="B1346" i="6"/>
  <c r="B1350" i="6"/>
  <c r="B1354" i="6"/>
  <c r="B1361" i="6"/>
  <c r="B1362" i="6"/>
  <c r="B1363" i="6"/>
  <c r="B1368" i="6"/>
  <c r="B1369" i="6"/>
  <c r="B1370" i="6"/>
  <c r="B1371" i="6"/>
  <c r="B1372" i="6"/>
  <c r="B1376" i="6"/>
  <c r="B1377" i="6"/>
  <c r="B1378" i="6"/>
  <c r="B1379" i="6"/>
  <c r="B1380" i="6"/>
  <c r="B1381" i="6"/>
  <c r="B1384" i="6"/>
  <c r="B1385" i="6"/>
  <c r="B1386" i="6"/>
  <c r="B1387" i="6"/>
  <c r="B1388" i="6"/>
  <c r="B1393" i="6"/>
  <c r="B1394" i="6"/>
  <c r="B1396" i="6"/>
  <c r="B1397" i="6"/>
  <c r="B1398" i="6"/>
  <c r="B1402" i="6"/>
  <c r="B1405" i="6"/>
  <c r="B1406" i="6"/>
  <c r="B1408" i="6"/>
  <c r="B1409" i="6"/>
  <c r="B1410" i="6"/>
  <c r="B1418" i="6"/>
  <c r="B1425" i="6"/>
  <c r="B1426" i="6"/>
  <c r="B1427" i="6"/>
  <c r="B1432" i="6"/>
  <c r="B1433" i="6"/>
  <c r="B1434" i="6"/>
  <c r="B1435" i="6"/>
  <c r="B1436" i="6"/>
  <c r="B1440" i="6"/>
  <c r="B1441" i="6"/>
  <c r="B1442" i="6"/>
  <c r="B1443" i="6"/>
  <c r="B1448" i="6"/>
  <c r="B1449" i="6"/>
  <c r="B1450" i="6"/>
  <c r="B1451" i="6"/>
  <c r="B1454" i="6"/>
  <c r="B1456" i="6"/>
  <c r="B1457" i="6"/>
  <c r="B1460" i="6"/>
  <c r="B1461" i="6"/>
  <c r="B1462" i="6"/>
  <c r="B1464" i="6"/>
  <c r="B1465" i="6"/>
  <c r="B1466" i="6"/>
  <c r="B1469" i="6"/>
  <c r="B1472" i="6"/>
  <c r="B1473" i="6"/>
  <c r="B1474" i="6"/>
  <c r="B1480" i="6"/>
  <c r="B1481" i="6"/>
  <c r="B1482" i="6"/>
  <c r="B1488" i="6"/>
  <c r="B1489" i="6"/>
  <c r="B1490" i="6"/>
  <c r="B1491" i="6"/>
  <c r="B1496" i="6"/>
  <c r="B1499" i="6"/>
  <c r="B1500" i="6"/>
  <c r="B1504" i="6"/>
  <c r="B1506" i="6"/>
  <c r="B1507" i="6"/>
  <c r="B1508" i="6"/>
  <c r="B1509" i="6"/>
  <c r="B1512" i="6"/>
  <c r="B1514" i="6"/>
  <c r="B1515" i="6"/>
  <c r="B1516" i="6"/>
  <c r="B1517" i="6"/>
  <c r="B1522" i="6"/>
  <c r="B1524" i="6"/>
  <c r="B1525" i="6"/>
  <c r="B1526" i="6"/>
  <c r="B1530" i="6"/>
  <c r="B1536" i="6"/>
  <c r="B1537" i="6"/>
  <c r="B1538" i="6"/>
  <c r="B1544" i="6"/>
  <c r="B1545" i="6"/>
  <c r="B1546" i="6"/>
  <c r="B1552" i="6"/>
  <c r="B1553" i="6"/>
  <c r="B1560" i="6"/>
  <c r="B1563" i="6"/>
  <c r="B1564" i="6"/>
  <c r="B1568" i="6"/>
  <c r="B1569" i="6"/>
  <c r="B1571" i="6"/>
  <c r="B1572" i="6"/>
  <c r="B1573" i="6"/>
  <c r="B1576" i="6"/>
  <c r="B1577" i="6"/>
  <c r="B1578" i="6"/>
  <c r="B1579" i="6"/>
  <c r="B1581" i="6"/>
  <c r="B1584" i="6"/>
  <c r="B1585" i="6"/>
  <c r="B1588" i="6"/>
  <c r="B1589" i="6"/>
  <c r="B1590" i="6"/>
  <c r="B1592" i="6"/>
  <c r="B1597" i="6"/>
  <c r="B1598" i="6"/>
  <c r="B1600" i="6"/>
  <c r="B1602" i="6"/>
  <c r="B1606" i="6"/>
  <c r="B1610" i="6"/>
  <c r="B1617" i="6"/>
  <c r="B1619" i="6"/>
  <c r="B1624" i="6"/>
  <c r="B1625" i="6"/>
  <c r="B1626" i="6"/>
  <c r="B1627" i="6"/>
  <c r="B1632" i="6"/>
  <c r="B1633" i="6"/>
  <c r="B1634" i="6"/>
  <c r="B1640" i="6"/>
  <c r="B1641" i="6"/>
  <c r="B1642" i="6"/>
  <c r="B1643" i="6"/>
  <c r="B1644" i="6"/>
  <c r="B1646" i="6"/>
  <c r="B1648" i="6"/>
  <c r="B1654" i="6"/>
  <c r="B1661" i="6"/>
  <c r="B1662" i="6"/>
  <c r="B1664" i="6"/>
  <c r="B1665" i="6"/>
  <c r="B1666" i="6"/>
  <c r="B1670" i="6"/>
  <c r="B1674" i="6"/>
  <c r="B1681" i="6"/>
  <c r="B1682" i="6"/>
  <c r="B1683" i="6"/>
  <c r="B1688" i="6"/>
  <c r="B1691" i="6"/>
  <c r="B1692" i="6"/>
  <c r="B1696" i="6"/>
  <c r="B1697" i="6"/>
  <c r="B1698" i="6"/>
  <c r="B1699" i="6"/>
  <c r="B1700" i="6"/>
  <c r="B1701" i="6"/>
  <c r="B1704" i="6"/>
  <c r="B1705" i="6"/>
  <c r="B1706" i="6"/>
  <c r="B1707" i="6"/>
  <c r="B1708" i="6"/>
  <c r="B1709" i="6"/>
  <c r="B1710" i="6"/>
  <c r="B1713" i="6"/>
  <c r="B1714" i="6"/>
  <c r="B1721" i="6"/>
  <c r="B1722" i="6"/>
  <c r="B1725" i="6"/>
  <c r="B1728" i="6"/>
  <c r="B1729" i="6"/>
  <c r="B1730" i="6"/>
  <c r="B1736" i="6"/>
  <c r="B1737" i="6"/>
  <c r="B1738" i="6"/>
  <c r="B1744" i="6"/>
  <c r="B1745" i="6"/>
  <c r="B1746" i="6"/>
  <c r="B1747" i="6"/>
  <c r="B1752" i="6"/>
  <c r="B1753" i="6"/>
  <c r="B1754" i="6"/>
  <c r="B1755" i="6"/>
  <c r="B1760" i="6"/>
  <c r="B1761" i="6"/>
  <c r="B1762" i="6"/>
  <c r="B1763" i="6"/>
  <c r="B1764" i="6"/>
  <c r="B1765" i="6"/>
  <c r="B1768" i="6"/>
  <c r="B1769" i="6"/>
  <c r="B1770" i="6"/>
  <c r="B1771" i="6"/>
  <c r="B1772" i="6"/>
  <c r="B1773" i="6"/>
  <c r="B1774" i="6"/>
  <c r="B1776" i="6"/>
  <c r="B1777" i="6"/>
  <c r="B1778" i="6"/>
  <c r="B1780" i="6"/>
  <c r="B1781" i="6"/>
  <c r="B1782" i="6"/>
  <c r="B1784" i="6"/>
  <c r="B1785" i="6"/>
  <c r="B1786" i="6"/>
  <c r="B1789" i="6"/>
  <c r="B1790" i="6"/>
  <c r="B1792" i="6"/>
  <c r="B1793" i="6"/>
  <c r="B1794" i="6"/>
  <c r="B1798" i="6"/>
  <c r="B1800" i="6"/>
  <c r="B1802" i="6"/>
  <c r="B1809" i="6"/>
  <c r="B1810" i="6"/>
  <c r="B1811" i="6"/>
  <c r="B1818" i="6"/>
  <c r="B1819" i="6"/>
  <c r="B1820" i="6"/>
  <c r="B1824" i="6"/>
  <c r="B1825" i="6"/>
  <c r="B1826" i="6"/>
  <c r="B1827" i="6"/>
  <c r="B1832" i="6"/>
  <c r="B1833" i="6"/>
  <c r="B1834" i="6"/>
  <c r="B1835" i="6"/>
  <c r="B1840" i="6"/>
  <c r="B1841" i="6"/>
  <c r="B1844" i="6"/>
  <c r="B1845" i="6"/>
  <c r="B1846" i="6"/>
  <c r="B1848" i="6"/>
  <c r="B1853" i="6"/>
  <c r="B1854" i="6"/>
  <c r="B1856" i="6"/>
  <c r="B1862" i="6"/>
  <c r="B1866" i="6"/>
  <c r="B1873" i="6"/>
  <c r="B1874" i="6"/>
  <c r="B1875" i="6"/>
  <c r="B1880" i="6"/>
  <c r="B1881" i="6"/>
  <c r="B1883" i="6"/>
  <c r="B1884" i="6"/>
  <c r="B1888" i="6"/>
  <c r="B1889" i="6"/>
  <c r="B1890" i="6"/>
  <c r="B1891" i="6"/>
  <c r="B1892" i="6"/>
  <c r="B1893" i="6"/>
  <c r="B1896" i="6"/>
  <c r="B1898" i="6"/>
  <c r="B1899" i="6"/>
  <c r="B1900" i="6"/>
  <c r="B1902" i="6"/>
  <c r="B1905" i="6"/>
  <c r="B1906" i="6"/>
  <c r="B1908" i="6"/>
  <c r="B1909" i="6"/>
  <c r="B1910" i="6"/>
  <c r="B1913" i="6"/>
  <c r="B1914" i="6"/>
  <c r="B1917" i="6"/>
  <c r="B1920" i="6"/>
  <c r="B1921" i="6"/>
  <c r="B1922" i="6"/>
  <c r="B1928" i="6"/>
  <c r="B1929" i="6"/>
  <c r="B1930" i="6"/>
  <c r="B1936" i="6"/>
  <c r="B1937" i="6"/>
  <c r="B1939" i="6"/>
  <c r="B1948" i="6"/>
  <c r="B1954" i="6"/>
  <c r="B1956" i="6"/>
  <c r="B1957" i="6"/>
  <c r="B1961" i="6"/>
  <c r="B1962" i="6"/>
  <c r="B1963" i="6"/>
  <c r="B1964" i="6"/>
  <c r="B1969" i="6"/>
  <c r="B1970" i="6"/>
  <c r="B1972" i="6"/>
  <c r="B1976" i="6"/>
  <c r="B1977" i="6"/>
  <c r="B1978" i="6"/>
  <c r="B1984" i="6"/>
  <c r="B1985" i="6"/>
  <c r="B1986" i="6"/>
  <c r="B1992" i="6"/>
  <c r="B1993" i="6"/>
  <c r="B1994" i="6"/>
  <c r="AS13" i="5"/>
  <c r="E1012" i="5"/>
  <c r="AS1012" i="5" s="1"/>
  <c r="E747" i="5"/>
  <c r="F747" i="5"/>
  <c r="E748" i="5"/>
  <c r="F748" i="5"/>
  <c r="E749" i="5"/>
  <c r="F749" i="5"/>
  <c r="E750" i="5"/>
  <c r="F750" i="5"/>
  <c r="E751" i="5"/>
  <c r="F751" i="5"/>
  <c r="E752" i="5"/>
  <c r="F752" i="5"/>
  <c r="E753" i="5"/>
  <c r="F753" i="5"/>
  <c r="E754" i="5"/>
  <c r="F754" i="5"/>
  <c r="E755" i="5"/>
  <c r="F755" i="5"/>
  <c r="E756" i="5"/>
  <c r="F756" i="5"/>
  <c r="E757" i="5"/>
  <c r="F757" i="5"/>
  <c r="E758" i="5"/>
  <c r="F758" i="5"/>
  <c r="E759" i="5"/>
  <c r="F759" i="5"/>
  <c r="E760" i="5"/>
  <c r="F760" i="5"/>
  <c r="E761" i="5"/>
  <c r="F761" i="5"/>
  <c r="E762" i="5"/>
  <c r="F762" i="5"/>
  <c r="E763" i="5"/>
  <c r="F763" i="5"/>
  <c r="E764" i="5"/>
  <c r="F764" i="5"/>
  <c r="E765" i="5"/>
  <c r="F765" i="5"/>
  <c r="E766" i="5"/>
  <c r="F766" i="5"/>
  <c r="E767" i="5"/>
  <c r="F767" i="5"/>
  <c r="E768" i="5"/>
  <c r="F768" i="5"/>
  <c r="E769" i="5"/>
  <c r="F769" i="5"/>
  <c r="E770" i="5"/>
  <c r="F770" i="5"/>
  <c r="E771" i="5"/>
  <c r="F771" i="5"/>
  <c r="E772" i="5"/>
  <c r="F772" i="5"/>
  <c r="E773" i="5"/>
  <c r="F773" i="5"/>
  <c r="E774" i="5"/>
  <c r="F774" i="5"/>
  <c r="E775" i="5"/>
  <c r="F775" i="5"/>
  <c r="E776" i="5"/>
  <c r="F776" i="5"/>
  <c r="E777" i="5"/>
  <c r="F777" i="5"/>
  <c r="E778" i="5"/>
  <c r="F778" i="5"/>
  <c r="E779" i="5"/>
  <c r="F779" i="5"/>
  <c r="E780" i="5"/>
  <c r="F780" i="5"/>
  <c r="E781" i="5"/>
  <c r="F781" i="5"/>
  <c r="E782" i="5"/>
  <c r="F782" i="5"/>
  <c r="E783" i="5"/>
  <c r="F783" i="5"/>
  <c r="E784" i="5"/>
  <c r="F784" i="5"/>
  <c r="E785" i="5"/>
  <c r="F785" i="5"/>
  <c r="E786" i="5"/>
  <c r="F786" i="5"/>
  <c r="E787" i="5"/>
  <c r="F787" i="5"/>
  <c r="E788" i="5"/>
  <c r="F788" i="5"/>
  <c r="E789" i="5"/>
  <c r="F789" i="5"/>
  <c r="E790" i="5"/>
  <c r="F790" i="5"/>
  <c r="E791" i="5"/>
  <c r="F791" i="5"/>
  <c r="E792" i="5"/>
  <c r="F792" i="5"/>
  <c r="E793" i="5"/>
  <c r="F793" i="5"/>
  <c r="E794" i="5"/>
  <c r="F794" i="5"/>
  <c r="E795" i="5"/>
  <c r="F795" i="5"/>
  <c r="E796" i="5"/>
  <c r="F796" i="5"/>
  <c r="E797" i="5"/>
  <c r="F797" i="5"/>
  <c r="E798" i="5"/>
  <c r="F798" i="5"/>
  <c r="E799" i="5"/>
  <c r="F799" i="5"/>
  <c r="E800" i="5"/>
  <c r="F800" i="5"/>
  <c r="E801" i="5"/>
  <c r="F801" i="5"/>
  <c r="E802" i="5"/>
  <c r="F802" i="5"/>
  <c r="E803" i="5"/>
  <c r="F803" i="5"/>
  <c r="E804" i="5"/>
  <c r="F804" i="5"/>
  <c r="E805" i="5"/>
  <c r="F805" i="5"/>
  <c r="E806" i="5"/>
  <c r="F806" i="5"/>
  <c r="E807" i="5"/>
  <c r="F807" i="5"/>
  <c r="E808" i="5"/>
  <c r="F808" i="5"/>
  <c r="E809" i="5"/>
  <c r="F809" i="5"/>
  <c r="E810" i="5"/>
  <c r="F810" i="5"/>
  <c r="E811" i="5"/>
  <c r="F811" i="5"/>
  <c r="E812" i="5"/>
  <c r="F812" i="5"/>
  <c r="E813" i="5"/>
  <c r="F813" i="5"/>
  <c r="E814" i="5"/>
  <c r="F814" i="5"/>
  <c r="E815" i="5"/>
  <c r="F815" i="5"/>
  <c r="E816" i="5"/>
  <c r="F816" i="5"/>
  <c r="E817" i="5"/>
  <c r="F817" i="5"/>
  <c r="E818" i="5"/>
  <c r="F818" i="5"/>
  <c r="E819" i="5"/>
  <c r="F819" i="5"/>
  <c r="E820" i="5"/>
  <c r="F820" i="5"/>
  <c r="E821" i="5"/>
  <c r="F821" i="5"/>
  <c r="E822" i="5"/>
  <c r="F822" i="5"/>
  <c r="E823" i="5"/>
  <c r="F823" i="5"/>
  <c r="E824" i="5"/>
  <c r="F824" i="5"/>
  <c r="E825" i="5"/>
  <c r="F825" i="5"/>
  <c r="E826" i="5"/>
  <c r="F826" i="5"/>
  <c r="E827" i="5"/>
  <c r="F827" i="5"/>
  <c r="E828" i="5"/>
  <c r="F828" i="5"/>
  <c r="E829" i="5"/>
  <c r="F829" i="5"/>
  <c r="E830" i="5"/>
  <c r="F830" i="5"/>
  <c r="E831" i="5"/>
  <c r="F831" i="5"/>
  <c r="E832" i="5"/>
  <c r="F832" i="5"/>
  <c r="E833" i="5"/>
  <c r="F833" i="5"/>
  <c r="E834" i="5"/>
  <c r="F834" i="5"/>
  <c r="E835" i="5"/>
  <c r="F835" i="5"/>
  <c r="E836" i="5"/>
  <c r="F836" i="5"/>
  <c r="E837" i="5"/>
  <c r="F837" i="5"/>
  <c r="E838" i="5"/>
  <c r="F838" i="5"/>
  <c r="E839" i="5"/>
  <c r="F839" i="5"/>
  <c r="E840" i="5"/>
  <c r="F840" i="5"/>
  <c r="E841" i="5"/>
  <c r="F841" i="5"/>
  <c r="E842" i="5"/>
  <c r="F842" i="5"/>
  <c r="E843" i="5"/>
  <c r="F843" i="5"/>
  <c r="E844" i="5"/>
  <c r="F844" i="5"/>
  <c r="E845" i="5"/>
  <c r="F845" i="5"/>
  <c r="E846" i="5"/>
  <c r="F846" i="5"/>
  <c r="E847" i="5"/>
  <c r="F847" i="5"/>
  <c r="E848" i="5"/>
  <c r="F848" i="5"/>
  <c r="E849" i="5"/>
  <c r="F849" i="5"/>
  <c r="E850" i="5"/>
  <c r="F850" i="5"/>
  <c r="E851" i="5"/>
  <c r="F851" i="5"/>
  <c r="E852" i="5"/>
  <c r="F852" i="5"/>
  <c r="E853" i="5"/>
  <c r="F853" i="5"/>
  <c r="E854" i="5"/>
  <c r="F854" i="5"/>
  <c r="E855" i="5"/>
  <c r="F855" i="5"/>
  <c r="E856" i="5"/>
  <c r="F856" i="5"/>
  <c r="E857" i="5"/>
  <c r="F857" i="5"/>
  <c r="E858" i="5"/>
  <c r="F858" i="5"/>
  <c r="E859" i="5"/>
  <c r="F859" i="5"/>
  <c r="E860" i="5"/>
  <c r="F860" i="5"/>
  <c r="E861" i="5"/>
  <c r="F861" i="5"/>
  <c r="E862" i="5"/>
  <c r="F862" i="5"/>
  <c r="E863" i="5"/>
  <c r="F863" i="5"/>
  <c r="E864" i="5"/>
  <c r="F864" i="5"/>
  <c r="E865" i="5"/>
  <c r="F865" i="5"/>
  <c r="E866" i="5"/>
  <c r="F866" i="5"/>
  <c r="E867" i="5"/>
  <c r="F867" i="5"/>
  <c r="E868" i="5"/>
  <c r="F868" i="5"/>
  <c r="E869" i="5"/>
  <c r="F869" i="5"/>
  <c r="E870" i="5"/>
  <c r="F870" i="5"/>
  <c r="E871" i="5"/>
  <c r="F871" i="5"/>
  <c r="E872" i="5"/>
  <c r="F872" i="5"/>
  <c r="E873" i="5"/>
  <c r="F873" i="5"/>
  <c r="E874" i="5"/>
  <c r="F874" i="5"/>
  <c r="E875" i="5"/>
  <c r="F875" i="5"/>
  <c r="E876" i="5"/>
  <c r="F876" i="5"/>
  <c r="E877" i="5"/>
  <c r="F877" i="5"/>
  <c r="E878" i="5"/>
  <c r="F878" i="5"/>
  <c r="E879" i="5"/>
  <c r="F879" i="5"/>
  <c r="E880" i="5"/>
  <c r="F880" i="5"/>
  <c r="E881" i="5"/>
  <c r="F881" i="5"/>
  <c r="E882" i="5"/>
  <c r="F882" i="5"/>
  <c r="E883" i="5"/>
  <c r="F883" i="5"/>
  <c r="E884" i="5"/>
  <c r="F884" i="5"/>
  <c r="E885" i="5"/>
  <c r="F885" i="5"/>
  <c r="E886" i="5"/>
  <c r="F886" i="5"/>
  <c r="E887" i="5"/>
  <c r="F887" i="5"/>
  <c r="E888" i="5"/>
  <c r="F888" i="5"/>
  <c r="E889" i="5"/>
  <c r="F889" i="5"/>
  <c r="E890" i="5"/>
  <c r="F890" i="5"/>
  <c r="E891" i="5"/>
  <c r="F891" i="5"/>
  <c r="E892" i="5"/>
  <c r="F892" i="5"/>
  <c r="E893" i="5"/>
  <c r="F893" i="5"/>
  <c r="E894" i="5"/>
  <c r="F894" i="5"/>
  <c r="E895" i="5"/>
  <c r="F895" i="5"/>
  <c r="E896" i="5"/>
  <c r="F896" i="5"/>
  <c r="E897" i="5"/>
  <c r="F897" i="5"/>
  <c r="E898" i="5"/>
  <c r="F898" i="5"/>
  <c r="E899" i="5"/>
  <c r="F899" i="5"/>
  <c r="E900" i="5"/>
  <c r="F900" i="5"/>
  <c r="E901" i="5"/>
  <c r="F901" i="5"/>
  <c r="E902" i="5"/>
  <c r="F902" i="5"/>
  <c r="E903" i="5"/>
  <c r="F903" i="5"/>
  <c r="E904" i="5"/>
  <c r="F904" i="5"/>
  <c r="E905" i="5"/>
  <c r="F905" i="5"/>
  <c r="E906" i="5"/>
  <c r="F906" i="5"/>
  <c r="E907" i="5"/>
  <c r="F907" i="5"/>
  <c r="E908" i="5"/>
  <c r="F908" i="5"/>
  <c r="E909" i="5"/>
  <c r="F909" i="5"/>
  <c r="E910" i="5"/>
  <c r="F910" i="5"/>
  <c r="E911" i="5"/>
  <c r="F911" i="5"/>
  <c r="E912" i="5"/>
  <c r="F912" i="5"/>
  <c r="E913" i="5"/>
  <c r="F913" i="5"/>
  <c r="E914" i="5"/>
  <c r="F914" i="5"/>
  <c r="E915" i="5"/>
  <c r="F915" i="5"/>
  <c r="E916" i="5"/>
  <c r="F916" i="5"/>
  <c r="E917" i="5"/>
  <c r="F917" i="5"/>
  <c r="E918" i="5"/>
  <c r="F918" i="5"/>
  <c r="E919" i="5"/>
  <c r="F919" i="5"/>
  <c r="E920" i="5"/>
  <c r="F920" i="5"/>
  <c r="E921" i="5"/>
  <c r="F921" i="5"/>
  <c r="E922" i="5"/>
  <c r="F922" i="5"/>
  <c r="E923" i="5"/>
  <c r="F923" i="5"/>
  <c r="E924" i="5"/>
  <c r="F924" i="5"/>
  <c r="E925" i="5"/>
  <c r="F925" i="5"/>
  <c r="E926" i="5"/>
  <c r="F926" i="5"/>
  <c r="E927" i="5"/>
  <c r="F927" i="5"/>
  <c r="E928" i="5"/>
  <c r="F928" i="5"/>
  <c r="E929" i="5"/>
  <c r="F929" i="5"/>
  <c r="E930" i="5"/>
  <c r="F930" i="5"/>
  <c r="E931" i="5"/>
  <c r="F931" i="5"/>
  <c r="E932" i="5"/>
  <c r="F932" i="5"/>
  <c r="E933" i="5"/>
  <c r="F933" i="5"/>
  <c r="E934" i="5"/>
  <c r="F934" i="5"/>
  <c r="E935" i="5"/>
  <c r="F935" i="5"/>
  <c r="E936" i="5"/>
  <c r="F936" i="5"/>
  <c r="E937" i="5"/>
  <c r="F937" i="5"/>
  <c r="E938" i="5"/>
  <c r="F938" i="5"/>
  <c r="E939" i="5"/>
  <c r="F939" i="5"/>
  <c r="E940" i="5"/>
  <c r="F940" i="5"/>
  <c r="E941" i="5"/>
  <c r="F941" i="5"/>
  <c r="E942" i="5"/>
  <c r="F942" i="5"/>
  <c r="E943" i="5"/>
  <c r="F943" i="5"/>
  <c r="E944" i="5"/>
  <c r="F944" i="5"/>
  <c r="E945" i="5"/>
  <c r="F945" i="5"/>
  <c r="E946" i="5"/>
  <c r="F946" i="5"/>
  <c r="E947" i="5"/>
  <c r="F947" i="5"/>
  <c r="E948" i="5"/>
  <c r="F948" i="5"/>
  <c r="E949" i="5"/>
  <c r="F949" i="5"/>
  <c r="E950" i="5"/>
  <c r="F950" i="5"/>
  <c r="E951" i="5"/>
  <c r="F951" i="5"/>
  <c r="E952" i="5"/>
  <c r="F952" i="5"/>
  <c r="E953" i="5"/>
  <c r="F953" i="5"/>
  <c r="E954" i="5"/>
  <c r="F954" i="5"/>
  <c r="E955" i="5"/>
  <c r="F955" i="5"/>
  <c r="E956" i="5"/>
  <c r="F956" i="5"/>
  <c r="E957" i="5"/>
  <c r="F957" i="5"/>
  <c r="E958" i="5"/>
  <c r="F958" i="5"/>
  <c r="E959" i="5"/>
  <c r="F959" i="5"/>
  <c r="E960" i="5"/>
  <c r="F960" i="5"/>
  <c r="E961" i="5"/>
  <c r="F961" i="5"/>
  <c r="E962" i="5"/>
  <c r="F962" i="5"/>
  <c r="E963" i="5"/>
  <c r="F963" i="5"/>
  <c r="E964" i="5"/>
  <c r="F964" i="5"/>
  <c r="E965" i="5"/>
  <c r="F965" i="5"/>
  <c r="E966" i="5"/>
  <c r="F966" i="5"/>
  <c r="E967" i="5"/>
  <c r="F967" i="5"/>
  <c r="E968" i="5"/>
  <c r="F968" i="5"/>
  <c r="E969" i="5"/>
  <c r="F969" i="5"/>
  <c r="E970" i="5"/>
  <c r="F970" i="5"/>
  <c r="E971" i="5"/>
  <c r="F971" i="5"/>
  <c r="E972" i="5"/>
  <c r="F972" i="5"/>
  <c r="E973" i="5"/>
  <c r="F973" i="5"/>
  <c r="E974" i="5"/>
  <c r="F974" i="5"/>
  <c r="E975" i="5"/>
  <c r="F975" i="5"/>
  <c r="E976" i="5"/>
  <c r="F976" i="5"/>
  <c r="E977" i="5"/>
  <c r="F977" i="5"/>
  <c r="E978" i="5"/>
  <c r="F978" i="5"/>
  <c r="E979" i="5"/>
  <c r="F979" i="5"/>
  <c r="E980" i="5"/>
  <c r="F980" i="5"/>
  <c r="E981" i="5"/>
  <c r="F981" i="5"/>
  <c r="E982" i="5"/>
  <c r="F982" i="5"/>
  <c r="E983" i="5"/>
  <c r="F983" i="5"/>
  <c r="E984" i="5"/>
  <c r="F984" i="5"/>
  <c r="E985" i="5"/>
  <c r="F985" i="5"/>
  <c r="E986" i="5"/>
  <c r="F986" i="5"/>
  <c r="E987" i="5"/>
  <c r="F987" i="5"/>
  <c r="E988" i="5"/>
  <c r="F988" i="5"/>
  <c r="E989" i="5"/>
  <c r="F989" i="5"/>
  <c r="E990" i="5"/>
  <c r="F990" i="5"/>
  <c r="E991" i="5"/>
  <c r="F991" i="5"/>
  <c r="E992" i="5"/>
  <c r="F992" i="5"/>
  <c r="E993" i="5"/>
  <c r="F993" i="5"/>
  <c r="E994" i="5"/>
  <c r="F994" i="5"/>
  <c r="E995" i="5"/>
  <c r="F995" i="5"/>
  <c r="E996" i="5"/>
  <c r="F996" i="5"/>
  <c r="E997" i="5"/>
  <c r="F997" i="5"/>
  <c r="E998" i="5"/>
  <c r="F998" i="5"/>
  <c r="E999" i="5"/>
  <c r="F999" i="5"/>
  <c r="E1000" i="5"/>
  <c r="F1000" i="5"/>
  <c r="E1001" i="5"/>
  <c r="F1001" i="5"/>
  <c r="E1002" i="5"/>
  <c r="F1002" i="5"/>
  <c r="E1003" i="5"/>
  <c r="F1003" i="5"/>
  <c r="E1004" i="5"/>
  <c r="F1004" i="5"/>
  <c r="E1005" i="5"/>
  <c r="F1005" i="5"/>
  <c r="E1006" i="5"/>
  <c r="F1006" i="5"/>
  <c r="E1007" i="5"/>
  <c r="F1007" i="5"/>
  <c r="E1008" i="5"/>
  <c r="F1008" i="5"/>
  <c r="E1009" i="5"/>
  <c r="F1009" i="5"/>
  <c r="E1010" i="5"/>
  <c r="F1010" i="5"/>
  <c r="E1011" i="5"/>
  <c r="F1011" i="5"/>
  <c r="F1012" i="5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A21" i="4"/>
  <c r="A16" i="4"/>
  <c r="G14" i="4"/>
  <c r="K14" i="4"/>
  <c r="AD45" i="4"/>
  <c r="AC45" i="4"/>
  <c r="AB45" i="4"/>
  <c r="AA45" i="4"/>
  <c r="Z45" i="4"/>
  <c r="Y45" i="4"/>
  <c r="W45" i="4"/>
  <c r="V45" i="4"/>
  <c r="U45" i="4"/>
  <c r="S45" i="4"/>
  <c r="R45" i="4"/>
  <c r="Q45" i="4"/>
  <c r="O45" i="4"/>
  <c r="AD44" i="4"/>
  <c r="AC44" i="4"/>
  <c r="AB44" i="4"/>
  <c r="AA44" i="4"/>
  <c r="Z44" i="4"/>
  <c r="Y44" i="4"/>
  <c r="W44" i="4"/>
  <c r="V44" i="4"/>
  <c r="U44" i="4"/>
  <c r="S44" i="4"/>
  <c r="R44" i="4"/>
  <c r="Q44" i="4"/>
  <c r="O44" i="4"/>
  <c r="AD43" i="4"/>
  <c r="AC43" i="4"/>
  <c r="AB43" i="4"/>
  <c r="AA43" i="4"/>
  <c r="Z43" i="4"/>
  <c r="Y43" i="4"/>
  <c r="W43" i="4"/>
  <c r="V43" i="4"/>
  <c r="U43" i="4"/>
  <c r="S43" i="4"/>
  <c r="R43" i="4"/>
  <c r="Q43" i="4"/>
  <c r="O43" i="4"/>
  <c r="AD42" i="4"/>
  <c r="AC42" i="4"/>
  <c r="AB42" i="4"/>
  <c r="AA42" i="4"/>
  <c r="Z42" i="4"/>
  <c r="Y42" i="4"/>
  <c r="W42" i="4"/>
  <c r="V42" i="4"/>
  <c r="U42" i="4"/>
  <c r="S42" i="4"/>
  <c r="R42" i="4"/>
  <c r="Q42" i="4"/>
  <c r="O42" i="4"/>
  <c r="AD41" i="4"/>
  <c r="AC41" i="4"/>
  <c r="AB41" i="4"/>
  <c r="AA41" i="4"/>
  <c r="Z41" i="4"/>
  <c r="Y41" i="4"/>
  <c r="W41" i="4"/>
  <c r="V41" i="4"/>
  <c r="U41" i="4"/>
  <c r="S41" i="4"/>
  <c r="R41" i="4"/>
  <c r="Q41" i="4"/>
  <c r="O41" i="4"/>
  <c r="AD40" i="4"/>
  <c r="AC40" i="4"/>
  <c r="AB40" i="4"/>
  <c r="AA40" i="4"/>
  <c r="Z40" i="4"/>
  <c r="Y40" i="4"/>
  <c r="W40" i="4"/>
  <c r="V40" i="4"/>
  <c r="U40" i="4"/>
  <c r="S40" i="4"/>
  <c r="R40" i="4"/>
  <c r="Q40" i="4"/>
  <c r="O40" i="4"/>
  <c r="AD39" i="4"/>
  <c r="AC39" i="4"/>
  <c r="AB39" i="4"/>
  <c r="AA39" i="4"/>
  <c r="Z39" i="4"/>
  <c r="Y39" i="4"/>
  <c r="W39" i="4"/>
  <c r="V39" i="4"/>
  <c r="U39" i="4"/>
  <c r="S39" i="4"/>
  <c r="R39" i="4"/>
  <c r="Q39" i="4"/>
  <c r="O39" i="4"/>
  <c r="AD38" i="4"/>
  <c r="AC38" i="4"/>
  <c r="AB38" i="4"/>
  <c r="AA38" i="4"/>
  <c r="Z38" i="4"/>
  <c r="Y38" i="4"/>
  <c r="W38" i="4"/>
  <c r="V38" i="4"/>
  <c r="U38" i="4"/>
  <c r="S38" i="4"/>
  <c r="R38" i="4"/>
  <c r="Q38" i="4"/>
  <c r="O38" i="4"/>
  <c r="AD37" i="4"/>
  <c r="AC37" i="4"/>
  <c r="AB37" i="4"/>
  <c r="AA37" i="4"/>
  <c r="Z37" i="4"/>
  <c r="Y37" i="4"/>
  <c r="W37" i="4"/>
  <c r="V37" i="4"/>
  <c r="U37" i="4"/>
  <c r="S37" i="4"/>
  <c r="R37" i="4"/>
  <c r="Q37" i="4"/>
  <c r="O37" i="4"/>
  <c r="AD36" i="4"/>
  <c r="AC36" i="4"/>
  <c r="AB36" i="4"/>
  <c r="AA36" i="4"/>
  <c r="Z36" i="4"/>
  <c r="Y36" i="4"/>
  <c r="W36" i="4"/>
  <c r="V36" i="4"/>
  <c r="U36" i="4"/>
  <c r="S36" i="4"/>
  <c r="R36" i="4"/>
  <c r="Q36" i="4"/>
  <c r="O36" i="4"/>
  <c r="AD35" i="4"/>
  <c r="AC35" i="4"/>
  <c r="AB35" i="4"/>
  <c r="AA35" i="4"/>
  <c r="Z35" i="4"/>
  <c r="Y35" i="4"/>
  <c r="W35" i="4"/>
  <c r="V35" i="4"/>
  <c r="U35" i="4"/>
  <c r="S35" i="4"/>
  <c r="R35" i="4"/>
  <c r="Q35" i="4"/>
  <c r="O35" i="4"/>
  <c r="AD34" i="4"/>
  <c r="AC34" i="4"/>
  <c r="AB34" i="4"/>
  <c r="AA34" i="4"/>
  <c r="Z34" i="4"/>
  <c r="Y34" i="4"/>
  <c r="W34" i="4"/>
  <c r="V34" i="4"/>
  <c r="U34" i="4"/>
  <c r="S34" i="4"/>
  <c r="R34" i="4"/>
  <c r="Q34" i="4"/>
  <c r="O34" i="4"/>
  <c r="AD33" i="4"/>
  <c r="AC33" i="4"/>
  <c r="AB33" i="4"/>
  <c r="AA33" i="4"/>
  <c r="Z33" i="4"/>
  <c r="Y33" i="4"/>
  <c r="W33" i="4"/>
  <c r="V33" i="4"/>
  <c r="U33" i="4"/>
  <c r="S33" i="4"/>
  <c r="R33" i="4"/>
  <c r="Q33" i="4"/>
  <c r="O33" i="4"/>
  <c r="AD32" i="4"/>
  <c r="AC32" i="4"/>
  <c r="AB32" i="4"/>
  <c r="AA32" i="4"/>
  <c r="Z32" i="4"/>
  <c r="Y32" i="4"/>
  <c r="W32" i="4"/>
  <c r="V32" i="4"/>
  <c r="U32" i="4"/>
  <c r="S32" i="4"/>
  <c r="R32" i="4"/>
  <c r="Q32" i="4"/>
  <c r="O32" i="4"/>
  <c r="AD31" i="4"/>
  <c r="AC31" i="4"/>
  <c r="AB31" i="4"/>
  <c r="AA31" i="4"/>
  <c r="Z31" i="4"/>
  <c r="Y31" i="4"/>
  <c r="W31" i="4"/>
  <c r="V31" i="4"/>
  <c r="U31" i="4"/>
  <c r="S31" i="4"/>
  <c r="R31" i="4"/>
  <c r="Q31" i="4"/>
  <c r="O31" i="4"/>
  <c r="AD30" i="4"/>
  <c r="AC30" i="4"/>
  <c r="AB30" i="4"/>
  <c r="AA30" i="4"/>
  <c r="Z30" i="4"/>
  <c r="Y30" i="4"/>
  <c r="W30" i="4"/>
  <c r="V30" i="4"/>
  <c r="U30" i="4"/>
  <c r="S30" i="4"/>
  <c r="R30" i="4"/>
  <c r="Q30" i="4"/>
  <c r="O30" i="4"/>
  <c r="AD29" i="4"/>
  <c r="AC29" i="4"/>
  <c r="AB29" i="4"/>
  <c r="AA29" i="4"/>
  <c r="Z29" i="4"/>
  <c r="Y29" i="4"/>
  <c r="W29" i="4"/>
  <c r="V29" i="4"/>
  <c r="U29" i="4"/>
  <c r="S29" i="4"/>
  <c r="R29" i="4"/>
  <c r="Q29" i="4"/>
  <c r="O29" i="4"/>
  <c r="AD28" i="4"/>
  <c r="AC28" i="4"/>
  <c r="AB28" i="4"/>
  <c r="AA28" i="4"/>
  <c r="Z28" i="4"/>
  <c r="Y28" i="4"/>
  <c r="W28" i="4"/>
  <c r="V28" i="4"/>
  <c r="U28" i="4"/>
  <c r="S28" i="4"/>
  <c r="R28" i="4"/>
  <c r="Q28" i="4"/>
  <c r="O28" i="4"/>
  <c r="AD27" i="4"/>
  <c r="AC27" i="4"/>
  <c r="AB27" i="4"/>
  <c r="AA27" i="4"/>
  <c r="Z27" i="4"/>
  <c r="Y27" i="4"/>
  <c r="W27" i="4"/>
  <c r="V27" i="4"/>
  <c r="U27" i="4"/>
  <c r="S27" i="4"/>
  <c r="R27" i="4"/>
  <c r="Q27" i="4"/>
  <c r="O27" i="4"/>
  <c r="AD26" i="4"/>
  <c r="AC26" i="4"/>
  <c r="AB26" i="4"/>
  <c r="AA26" i="4"/>
  <c r="Z26" i="4"/>
  <c r="Y26" i="4"/>
  <c r="W26" i="4"/>
  <c r="V26" i="4"/>
  <c r="U26" i="4"/>
  <c r="S26" i="4"/>
  <c r="R26" i="4"/>
  <c r="Q26" i="4"/>
  <c r="O26" i="4"/>
  <c r="AD25" i="4"/>
  <c r="AC25" i="4"/>
  <c r="AB25" i="4"/>
  <c r="AA25" i="4"/>
  <c r="Z25" i="4"/>
  <c r="Y25" i="4"/>
  <c r="W25" i="4"/>
  <c r="V25" i="4"/>
  <c r="U25" i="4"/>
  <c r="S25" i="4"/>
  <c r="R25" i="4"/>
  <c r="Q25" i="4"/>
  <c r="O25" i="4"/>
  <c r="AD24" i="4"/>
  <c r="AC24" i="4"/>
  <c r="AB24" i="4"/>
  <c r="AA24" i="4"/>
  <c r="Z24" i="4"/>
  <c r="Y24" i="4"/>
  <c r="W24" i="4"/>
  <c r="V24" i="4"/>
  <c r="U24" i="4"/>
  <c r="S24" i="4"/>
  <c r="R24" i="4"/>
  <c r="Q24" i="4"/>
  <c r="O24" i="4"/>
  <c r="AD23" i="4"/>
  <c r="AC23" i="4"/>
  <c r="AB23" i="4"/>
  <c r="AA23" i="4"/>
  <c r="Z23" i="4"/>
  <c r="Y23" i="4"/>
  <c r="W23" i="4"/>
  <c r="V23" i="4"/>
  <c r="U23" i="4"/>
  <c r="S23" i="4"/>
  <c r="R23" i="4"/>
  <c r="Q23" i="4"/>
  <c r="O23" i="4"/>
  <c r="AD22" i="4"/>
  <c r="AC22" i="4"/>
  <c r="AB22" i="4"/>
  <c r="AA22" i="4"/>
  <c r="Z22" i="4"/>
  <c r="Y22" i="4"/>
  <c r="W22" i="4"/>
  <c r="V22" i="4"/>
  <c r="U22" i="4"/>
  <c r="S22" i="4"/>
  <c r="R22" i="4"/>
  <c r="Q22" i="4"/>
  <c r="O22" i="4"/>
  <c r="AD21" i="4"/>
  <c r="AC21" i="4"/>
  <c r="AB21" i="4"/>
  <c r="AA21" i="4"/>
  <c r="Z21" i="4"/>
  <c r="Y21" i="4"/>
  <c r="W21" i="4"/>
  <c r="V21" i="4"/>
  <c r="U21" i="4"/>
  <c r="S21" i="4"/>
  <c r="R21" i="4"/>
  <c r="Q21" i="4"/>
  <c r="O21" i="4"/>
  <c r="AD20" i="4"/>
  <c r="AC20" i="4"/>
  <c r="AB20" i="4"/>
  <c r="AA20" i="4"/>
  <c r="Z20" i="4"/>
  <c r="Y20" i="4"/>
  <c r="W20" i="4"/>
  <c r="V20" i="4"/>
  <c r="U20" i="4"/>
  <c r="S20" i="4"/>
  <c r="R20" i="4"/>
  <c r="Q20" i="4"/>
  <c r="O20" i="4"/>
  <c r="AD19" i="4"/>
  <c r="AC19" i="4"/>
  <c r="AB19" i="4"/>
  <c r="AA19" i="4"/>
  <c r="Z19" i="4"/>
  <c r="Y19" i="4"/>
  <c r="W19" i="4"/>
  <c r="V19" i="4"/>
  <c r="U19" i="4"/>
  <c r="S19" i="4"/>
  <c r="R19" i="4"/>
  <c r="Q19" i="4"/>
  <c r="O19" i="4"/>
  <c r="AD18" i="4"/>
  <c r="AC18" i="4"/>
  <c r="AB18" i="4"/>
  <c r="AA18" i="4"/>
  <c r="Z18" i="4"/>
  <c r="Y18" i="4"/>
  <c r="X18" i="4"/>
  <c r="W18" i="4"/>
  <c r="V18" i="4"/>
  <c r="U18" i="4"/>
  <c r="S18" i="4"/>
  <c r="R18" i="4"/>
  <c r="Q18" i="4"/>
  <c r="O18" i="4"/>
  <c r="H18" i="4"/>
  <c r="X16" i="4"/>
  <c r="B18" i="4"/>
  <c r="AD17" i="4"/>
  <c r="AC17" i="4"/>
  <c r="AB17" i="4"/>
  <c r="AA17" i="4"/>
  <c r="Z17" i="4"/>
  <c r="Y17" i="4"/>
  <c r="X17" i="4"/>
  <c r="W17" i="4"/>
  <c r="V17" i="4"/>
  <c r="U17" i="4"/>
  <c r="S17" i="4"/>
  <c r="R17" i="4"/>
  <c r="Q17" i="4"/>
  <c r="O17" i="4"/>
  <c r="AD16" i="4"/>
  <c r="AC16" i="4"/>
  <c r="AB16" i="4"/>
  <c r="AA16" i="4"/>
  <c r="Z16" i="4"/>
  <c r="Y16" i="4"/>
  <c r="W16" i="4"/>
  <c r="V16" i="4"/>
  <c r="U16" i="4"/>
  <c r="S16" i="4"/>
  <c r="R16" i="4"/>
  <c r="Q16" i="4"/>
  <c r="O16" i="4"/>
  <c r="AD15" i="4"/>
  <c r="AC15" i="4"/>
  <c r="AB15" i="4"/>
  <c r="AA15" i="4"/>
  <c r="Z15" i="4"/>
  <c r="Y15" i="4"/>
  <c r="X15" i="4"/>
  <c r="W15" i="4"/>
  <c r="V15" i="4"/>
  <c r="U15" i="4"/>
  <c r="S15" i="4"/>
  <c r="R15" i="4"/>
  <c r="Q15" i="4"/>
  <c r="O15" i="4"/>
  <c r="AD14" i="4"/>
  <c r="AC14" i="4"/>
  <c r="AB14" i="4"/>
  <c r="AA14" i="4"/>
  <c r="Z14" i="4"/>
  <c r="Y14" i="4"/>
  <c r="X14" i="4"/>
  <c r="W14" i="4"/>
  <c r="V14" i="4"/>
  <c r="U14" i="4"/>
  <c r="S14" i="4"/>
  <c r="R14" i="4"/>
  <c r="Q14" i="4"/>
  <c r="O14" i="4"/>
  <c r="AD13" i="4"/>
  <c r="AC13" i="4"/>
  <c r="AB13" i="4"/>
  <c r="AA13" i="4"/>
  <c r="Z13" i="4"/>
  <c r="Y13" i="4"/>
  <c r="X13" i="4"/>
  <c r="W13" i="4"/>
  <c r="V13" i="4"/>
  <c r="U13" i="4"/>
  <c r="S13" i="4"/>
  <c r="R13" i="4"/>
  <c r="Q13" i="4"/>
  <c r="O13" i="4"/>
  <c r="AD12" i="4"/>
  <c r="AC12" i="4"/>
  <c r="AB12" i="4"/>
  <c r="AA12" i="4"/>
  <c r="Z12" i="4"/>
  <c r="Y12" i="4"/>
  <c r="X12" i="4"/>
  <c r="W12" i="4"/>
  <c r="V12" i="4"/>
  <c r="U12" i="4"/>
  <c r="S12" i="4"/>
  <c r="R12" i="4"/>
  <c r="Q12" i="4"/>
  <c r="O12" i="4"/>
  <c r="AD11" i="4"/>
  <c r="AC11" i="4"/>
  <c r="AB11" i="4"/>
  <c r="AA11" i="4"/>
  <c r="Z11" i="4"/>
  <c r="Y11" i="4"/>
  <c r="X11" i="4"/>
  <c r="W11" i="4"/>
  <c r="V11" i="4"/>
  <c r="U11" i="4"/>
  <c r="S11" i="4"/>
  <c r="R11" i="4"/>
  <c r="Q11" i="4"/>
  <c r="O11" i="4"/>
  <c r="AD10" i="4"/>
  <c r="AC10" i="4"/>
  <c r="AB10" i="4"/>
  <c r="AA10" i="4"/>
  <c r="Z10" i="4"/>
  <c r="Y10" i="4"/>
  <c r="X10" i="4"/>
  <c r="W10" i="4"/>
  <c r="V10" i="4"/>
  <c r="U10" i="4"/>
  <c r="S10" i="4"/>
  <c r="R10" i="4"/>
  <c r="Q10" i="4"/>
  <c r="O10" i="4"/>
  <c r="AD9" i="4"/>
  <c r="AC9" i="4"/>
  <c r="AB9" i="4"/>
  <c r="AA9" i="4"/>
  <c r="Z9" i="4"/>
  <c r="Y9" i="4"/>
  <c r="X9" i="4"/>
  <c r="W9" i="4"/>
  <c r="V9" i="4"/>
  <c r="U9" i="4"/>
  <c r="S9" i="4"/>
  <c r="R9" i="4"/>
  <c r="Q9" i="4"/>
  <c r="O9" i="4"/>
  <c r="AD8" i="4"/>
  <c r="AC8" i="4"/>
  <c r="AB8" i="4"/>
  <c r="AA8" i="4"/>
  <c r="Z8" i="4"/>
  <c r="Y8" i="4"/>
  <c r="X8" i="4"/>
  <c r="W8" i="4"/>
  <c r="V8" i="4"/>
  <c r="U8" i="4"/>
  <c r="S8" i="4"/>
  <c r="R8" i="4"/>
  <c r="Q8" i="4"/>
  <c r="O8" i="4"/>
  <c r="AD7" i="4"/>
  <c r="AC7" i="4"/>
  <c r="AB7" i="4"/>
  <c r="AA7" i="4"/>
  <c r="Z7" i="4"/>
  <c r="Y7" i="4"/>
  <c r="X7" i="4"/>
  <c r="W7" i="4"/>
  <c r="V7" i="4"/>
  <c r="U7" i="4"/>
  <c r="S7" i="4"/>
  <c r="R7" i="4"/>
  <c r="Q7" i="4"/>
  <c r="O7" i="4"/>
  <c r="AD6" i="4"/>
  <c r="AC6" i="4"/>
  <c r="AB6" i="4"/>
  <c r="AA6" i="4"/>
  <c r="Z6" i="4"/>
  <c r="Y6" i="4"/>
  <c r="X6" i="4"/>
  <c r="W6" i="4"/>
  <c r="V6" i="4"/>
  <c r="U6" i="4"/>
  <c r="S6" i="4"/>
  <c r="R6" i="4"/>
  <c r="Q6" i="4"/>
  <c r="O6" i="4"/>
  <c r="AD5" i="4"/>
  <c r="AC5" i="4"/>
  <c r="AB5" i="4"/>
  <c r="AA5" i="4"/>
  <c r="Z5" i="4"/>
  <c r="Y5" i="4"/>
  <c r="X5" i="4"/>
  <c r="W5" i="4"/>
  <c r="V5" i="4"/>
  <c r="U5" i="4"/>
  <c r="S5" i="4"/>
  <c r="R5" i="4"/>
  <c r="Q5" i="4"/>
  <c r="O5" i="4"/>
  <c r="AD4" i="4"/>
  <c r="AC4" i="4"/>
  <c r="AB4" i="4"/>
  <c r="AA4" i="4"/>
  <c r="Z4" i="4"/>
  <c r="Y4" i="4"/>
  <c r="X4" i="4"/>
  <c r="W4" i="4"/>
  <c r="V4" i="4"/>
  <c r="U4" i="4"/>
  <c r="S4" i="4"/>
  <c r="R4" i="4"/>
  <c r="Q4" i="4"/>
  <c r="O4" i="4"/>
  <c r="AD3" i="4"/>
  <c r="AC3" i="4"/>
  <c r="AB3" i="4"/>
  <c r="AA3" i="4"/>
  <c r="Z3" i="4"/>
  <c r="Y3" i="4"/>
  <c r="X3" i="4"/>
  <c r="W3" i="4"/>
  <c r="V3" i="4"/>
  <c r="U3" i="4"/>
  <c r="S3" i="4"/>
  <c r="R3" i="4"/>
  <c r="Q3" i="4"/>
  <c r="O3" i="4"/>
  <c r="B751" i="6"/>
  <c r="B747" i="6"/>
  <c r="B743" i="6"/>
  <c r="B735" i="6"/>
  <c r="B723" i="6"/>
  <c r="B715" i="6"/>
  <c r="B711" i="6"/>
  <c r="B699" i="6"/>
  <c r="B695" i="6"/>
  <c r="B691" i="6"/>
  <c r="B683" i="6"/>
  <c r="B679" i="6"/>
  <c r="B671" i="6"/>
  <c r="B667" i="6"/>
  <c r="B663" i="6"/>
  <c r="B659" i="6"/>
  <c r="B655" i="6"/>
  <c r="B651" i="6"/>
  <c r="B647" i="6"/>
  <c r="B643" i="6"/>
  <c r="B635" i="6"/>
  <c r="B631" i="6"/>
  <c r="B627" i="6"/>
  <c r="B623" i="6"/>
  <c r="B619" i="6"/>
  <c r="B615" i="6"/>
  <c r="B611" i="6"/>
  <c r="B603" i="6"/>
  <c r="B599" i="6"/>
  <c r="B595" i="6"/>
  <c r="B591" i="6"/>
  <c r="B587" i="6"/>
  <c r="B579" i="6"/>
  <c r="B571" i="6"/>
  <c r="B567" i="6"/>
  <c r="B563" i="6"/>
  <c r="B559" i="6"/>
  <c r="B555" i="6"/>
  <c r="B551" i="6"/>
  <c r="B539" i="6"/>
  <c r="B531" i="6"/>
  <c r="B523" i="6"/>
  <c r="B519" i="6"/>
  <c r="B511" i="6"/>
  <c r="B503" i="6"/>
  <c r="B499" i="6"/>
  <c r="B491" i="6"/>
  <c r="B487" i="6"/>
  <c r="B479" i="6"/>
  <c r="B475" i="6"/>
  <c r="B471" i="6"/>
  <c r="B467" i="6"/>
  <c r="B463" i="6"/>
  <c r="B455" i="6"/>
  <c r="B443" i="6"/>
  <c r="B439" i="6"/>
  <c r="B435" i="6"/>
  <c r="B431" i="6"/>
  <c r="B423" i="6"/>
  <c r="B419" i="6"/>
  <c r="B407" i="6"/>
  <c r="B403" i="6"/>
  <c r="B399" i="6"/>
  <c r="B395" i="6"/>
  <c r="B391" i="6"/>
  <c r="B375" i="6"/>
  <c r="B371" i="6"/>
  <c r="B367" i="6"/>
  <c r="B359" i="6"/>
  <c r="B351" i="6"/>
  <c r="B347" i="6"/>
  <c r="B343" i="6"/>
  <c r="B339" i="6"/>
  <c r="B331" i="6"/>
  <c r="B319" i="6"/>
  <c r="B311" i="6"/>
  <c r="B307" i="6"/>
  <c r="B299" i="6"/>
  <c r="B287" i="6"/>
  <c r="B279" i="6"/>
  <c r="B275" i="6"/>
  <c r="B271" i="6"/>
  <c r="B267" i="6"/>
  <c r="B263" i="6"/>
  <c r="B247" i="6"/>
  <c r="B235" i="6"/>
  <c r="B215" i="6"/>
  <c r="B211" i="6"/>
  <c r="B207" i="6"/>
  <c r="B199" i="6"/>
  <c r="B187" i="6"/>
  <c r="B179" i="6"/>
  <c r="B175" i="6"/>
  <c r="B171" i="6"/>
  <c r="B167" i="6"/>
  <c r="B163" i="6"/>
  <c r="B147" i="6"/>
  <c r="B143" i="6"/>
  <c r="B139" i="6"/>
  <c r="B135" i="6"/>
  <c r="B131" i="6"/>
  <c r="B123" i="6"/>
  <c r="B119" i="6"/>
  <c r="B111" i="6"/>
  <c r="B103" i="6"/>
  <c r="B99" i="6"/>
  <c r="B83" i="6"/>
  <c r="B79" i="6"/>
  <c r="B71" i="6"/>
  <c r="B55" i="6"/>
  <c r="B51" i="6"/>
  <c r="B47" i="6"/>
  <c r="B43" i="6"/>
  <c r="B39" i="6"/>
  <c r="B27" i="6"/>
  <c r="B23" i="6"/>
  <c r="B15" i="6"/>
  <c r="B11" i="6"/>
  <c r="B7" i="6"/>
  <c r="N17" i="13"/>
  <c r="N18" i="13"/>
  <c r="N20" i="13"/>
  <c r="N19" i="13"/>
  <c r="J20" i="13"/>
  <c r="J19" i="13"/>
  <c r="J18" i="13"/>
  <c r="P47" i="4"/>
  <c r="Z46" i="4"/>
  <c r="Q46" i="4"/>
  <c r="Y46" i="4"/>
  <c r="O46" i="4"/>
  <c r="V46" i="4"/>
  <c r="AB46" i="4"/>
  <c r="S46" i="4"/>
  <c r="W46" i="4"/>
  <c r="U46" i="4"/>
  <c r="R46" i="4"/>
  <c r="AC46" i="4"/>
  <c r="AD46" i="4"/>
  <c r="AA46" i="4"/>
  <c r="B104" i="6"/>
  <c r="B105" i="6"/>
  <c r="B891" i="6"/>
  <c r="B1110" i="6"/>
  <c r="B1111" i="6"/>
  <c r="B1172" i="6"/>
  <c r="B557" i="6"/>
  <c r="B616" i="6"/>
  <c r="B617" i="6"/>
  <c r="B762" i="6"/>
  <c r="B763" i="6"/>
  <c r="B802" i="6"/>
  <c r="B803" i="6"/>
  <c r="B990" i="6"/>
  <c r="B989" i="6"/>
  <c r="B1052" i="6"/>
  <c r="B1051" i="6"/>
  <c r="B1148" i="6"/>
  <c r="B1147" i="6"/>
  <c r="B428" i="6"/>
  <c r="B429" i="6"/>
  <c r="B749" i="6"/>
  <c r="B750" i="6"/>
  <c r="B757" i="6"/>
  <c r="B756" i="6"/>
  <c r="B982" i="6"/>
  <c r="B983" i="6"/>
  <c r="B1044" i="6"/>
  <c r="B1045" i="6"/>
  <c r="B1064" i="6"/>
  <c r="B1065" i="6"/>
  <c r="B110" i="6"/>
  <c r="B109" i="6"/>
  <c r="B337" i="6"/>
  <c r="B338" i="6"/>
  <c r="B281" i="6"/>
  <c r="B280" i="6"/>
  <c r="B306" i="6"/>
  <c r="B318" i="6"/>
  <c r="B477" i="6"/>
  <c r="B478" i="6"/>
  <c r="B862" i="6"/>
  <c r="B861" i="6"/>
  <c r="B466" i="6"/>
  <c r="B514" i="6"/>
  <c r="B130" i="6"/>
  <c r="B622" i="6"/>
  <c r="B621" i="6"/>
  <c r="B710" i="6"/>
  <c r="B124" i="6"/>
  <c r="B636" i="6"/>
  <c r="B769" i="6"/>
  <c r="B768" i="6"/>
  <c r="B808" i="6"/>
  <c r="B822" i="6"/>
  <c r="B823" i="6"/>
  <c r="B1076" i="6"/>
  <c r="B1077" i="6"/>
  <c r="B1091" i="6"/>
  <c r="B1090" i="6"/>
  <c r="B1097" i="6"/>
  <c r="B1181" i="6"/>
  <c r="B1182" i="6"/>
  <c r="B1229" i="6"/>
  <c r="B1230" i="6"/>
  <c r="B1237" i="6"/>
  <c r="B1238" i="6"/>
  <c r="B1245" i="6"/>
  <c r="B1293" i="6"/>
  <c r="B1294" i="6"/>
  <c r="B1301" i="6"/>
  <c r="B1302" i="6"/>
  <c r="B1310" i="6"/>
  <c r="B1357" i="6"/>
  <c r="B1365" i="6"/>
  <c r="B1366" i="6"/>
  <c r="B1422" i="6"/>
  <c r="B1429" i="6"/>
  <c r="B1430" i="6"/>
  <c r="B1486" i="6"/>
  <c r="B1493" i="6"/>
  <c r="B1494" i="6"/>
  <c r="B1501" i="6"/>
  <c r="B1502" i="6"/>
  <c r="B1550" i="6"/>
  <c r="B1557" i="6"/>
  <c r="B1558" i="6"/>
  <c r="B1565" i="6"/>
  <c r="B1566" i="6"/>
  <c r="B1613" i="6"/>
  <c r="B1614" i="6"/>
  <c r="B1678" i="6"/>
  <c r="B1685" i="6"/>
  <c r="B1686" i="6"/>
  <c r="B1693" i="6"/>
  <c r="B1694" i="6"/>
  <c r="B1750" i="6"/>
  <c r="B1757" i="6"/>
  <c r="B1758" i="6"/>
  <c r="B1805" i="6"/>
  <c r="B1806" i="6"/>
  <c r="B1813" i="6"/>
  <c r="B1822" i="6"/>
  <c r="B1869" i="6"/>
  <c r="B1870" i="6"/>
  <c r="B1877" i="6"/>
  <c r="B1885" i="6"/>
  <c r="B1886" i="6"/>
  <c r="B1934" i="6"/>
  <c r="B1941" i="6"/>
  <c r="B1942" i="6"/>
  <c r="B1949" i="6"/>
  <c r="B1950" i="6"/>
  <c r="B1998" i="6"/>
  <c r="B1235" i="6"/>
  <c r="B92" i="6"/>
  <c r="B153" i="6"/>
  <c r="B152" i="6"/>
  <c r="B221" i="6"/>
  <c r="B300" i="6"/>
  <c r="B366" i="6"/>
  <c r="B365" i="6"/>
  <c r="B604" i="6"/>
  <c r="B664" i="6"/>
  <c r="B704" i="6"/>
  <c r="B948" i="6"/>
  <c r="B949" i="6"/>
  <c r="B962" i="6"/>
  <c r="B969" i="6"/>
  <c r="B360" i="6"/>
  <c r="B476" i="6"/>
  <c r="B537" i="6"/>
  <c r="B698" i="6"/>
  <c r="B854" i="6"/>
  <c r="B855" i="6"/>
  <c r="B916" i="6"/>
  <c r="B917" i="6"/>
  <c r="B936" i="6"/>
  <c r="B950" i="6"/>
  <c r="B951" i="6"/>
  <c r="B252" i="6"/>
  <c r="B774" i="6"/>
  <c r="B820" i="6"/>
  <c r="B821" i="6"/>
  <c r="B835" i="6"/>
  <c r="B834" i="6"/>
  <c r="B1118" i="6"/>
  <c r="B1117" i="6"/>
  <c r="B1211" i="6"/>
  <c r="B1212" i="6"/>
  <c r="B1219" i="6"/>
  <c r="B1220" i="6"/>
  <c r="B1227" i="6"/>
  <c r="B1292" i="6"/>
  <c r="B1339" i="6"/>
  <c r="B1347" i="6"/>
  <c r="B1348" i="6"/>
  <c r="B1355" i="6"/>
  <c r="B1356" i="6"/>
  <c r="B1403" i="6"/>
  <c r="B1404" i="6"/>
  <c r="B1411" i="6"/>
  <c r="B1412" i="6"/>
  <c r="B1419" i="6"/>
  <c r="B1467" i="6"/>
  <c r="B1468" i="6"/>
  <c r="B1475" i="6"/>
  <c r="B1476" i="6"/>
  <c r="B1483" i="6"/>
  <c r="B1531" i="6"/>
  <c r="B1532" i="6"/>
  <c r="B1539" i="6"/>
  <c r="B1540" i="6"/>
  <c r="B1547" i="6"/>
  <c r="B1595" i="6"/>
  <c r="B1596" i="6"/>
  <c r="B1603" i="6"/>
  <c r="B1604" i="6"/>
  <c r="B1611" i="6"/>
  <c r="B1612" i="6"/>
  <c r="B1659" i="6"/>
  <c r="B1660" i="6"/>
  <c r="B1667" i="6"/>
  <c r="B1668" i="6"/>
  <c r="B1675" i="6"/>
  <c r="B1723" i="6"/>
  <c r="B1724" i="6"/>
  <c r="B1731" i="6"/>
  <c r="B1732" i="6"/>
  <c r="B1739" i="6"/>
  <c r="B1740" i="6"/>
  <c r="B1787" i="6"/>
  <c r="B1795" i="6"/>
  <c r="B1796" i="6"/>
  <c r="B1803" i="6"/>
  <c r="B1804" i="6"/>
  <c r="B1851" i="6"/>
  <c r="B1852" i="6"/>
  <c r="B1860" i="6"/>
  <c r="B1867" i="6"/>
  <c r="B1868" i="6"/>
  <c r="B1915" i="6"/>
  <c r="B1916" i="6"/>
  <c r="B1923" i="6"/>
  <c r="B1979" i="6"/>
  <c r="B1987" i="6"/>
  <c r="B1995" i="6"/>
  <c r="B65" i="6"/>
  <c r="B76" i="6"/>
  <c r="B120" i="6"/>
  <c r="B204" i="6"/>
  <c r="B248" i="6"/>
  <c r="B332" i="6"/>
  <c r="B504" i="6"/>
  <c r="B588" i="6"/>
  <c r="B632" i="6"/>
  <c r="B680" i="6"/>
  <c r="B810" i="6"/>
  <c r="B884" i="6"/>
  <c r="B904" i="6"/>
  <c r="B918" i="6"/>
  <c r="B919" i="6"/>
  <c r="B938" i="6"/>
  <c r="B1012" i="6"/>
  <c r="B1013" i="6"/>
  <c r="B1066" i="6"/>
  <c r="B1140" i="6"/>
  <c r="B1141" i="6"/>
  <c r="B1160" i="6"/>
  <c r="B205" i="6"/>
  <c r="B28" i="6"/>
  <c r="B125" i="6"/>
  <c r="B156" i="6"/>
  <c r="B253" i="6"/>
  <c r="B412" i="6"/>
  <c r="B540" i="6"/>
  <c r="B668" i="6"/>
  <c r="B734" i="6"/>
  <c r="B784" i="6"/>
  <c r="B852" i="6"/>
  <c r="B887" i="6"/>
  <c r="B980" i="6"/>
  <c r="B981" i="6"/>
  <c r="B1014" i="6"/>
  <c r="B1015" i="6"/>
  <c r="B1108" i="6"/>
  <c r="B1109" i="6"/>
  <c r="B1142" i="6"/>
  <c r="B1143" i="6"/>
  <c r="B1446" i="6"/>
  <c r="B1382" i="6"/>
  <c r="B1318" i="6"/>
  <c r="B1190" i="6"/>
  <c r="B1161" i="6"/>
  <c r="B905" i="6"/>
  <c r="B29" i="6"/>
  <c r="B157" i="6"/>
  <c r="B188" i="6"/>
  <c r="B285" i="6"/>
  <c r="B413" i="6"/>
  <c r="B444" i="6"/>
  <c r="B572" i="6"/>
  <c r="B669" i="6"/>
  <c r="B755" i="6"/>
  <c r="B682" i="6"/>
  <c r="B728" i="6"/>
  <c r="B746" i="6"/>
  <c r="B792" i="6"/>
  <c r="B824" i="6"/>
  <c r="B856" i="6"/>
  <c r="B920" i="6"/>
  <c r="B952" i="6"/>
  <c r="B984" i="6"/>
  <c r="B1016" i="6"/>
  <c r="B1048" i="6"/>
  <c r="B1112" i="6"/>
  <c r="B1144" i="6"/>
  <c r="B1176" i="6"/>
  <c r="P48" i="4"/>
  <c r="AB47" i="4"/>
  <c r="S47" i="4"/>
  <c r="AA47" i="4"/>
  <c r="R47" i="4"/>
  <c r="Y47" i="4"/>
  <c r="O47" i="4"/>
  <c r="AD47" i="4"/>
  <c r="U47" i="4"/>
  <c r="Z47" i="4"/>
  <c r="W47" i="4"/>
  <c r="AC47" i="4"/>
  <c r="V47" i="4"/>
  <c r="Q47" i="4"/>
  <c r="P49" i="4"/>
  <c r="AD48" i="4"/>
  <c r="U48" i="4"/>
  <c r="AC48" i="4"/>
  <c r="AA48" i="4"/>
  <c r="R48" i="4"/>
  <c r="W48" i="4"/>
  <c r="AB48" i="4"/>
  <c r="Z48" i="4"/>
  <c r="V48" i="4"/>
  <c r="O48" i="4"/>
  <c r="S48" i="4"/>
  <c r="Y48" i="4"/>
  <c r="Q48" i="4"/>
  <c r="P50" i="4"/>
  <c r="W49" i="4"/>
  <c r="V49" i="4"/>
  <c r="AC49" i="4"/>
  <c r="Z49" i="4"/>
  <c r="Q49" i="4"/>
  <c r="AD49" i="4"/>
  <c r="AB49" i="4"/>
  <c r="Y49" i="4"/>
  <c r="R49" i="4"/>
  <c r="O49" i="4"/>
  <c r="AA49" i="4"/>
  <c r="U49" i="4"/>
  <c r="S49" i="4"/>
  <c r="P51" i="4"/>
  <c r="Z50" i="4"/>
  <c r="Q50" i="4"/>
  <c r="Y50" i="4"/>
  <c r="O50" i="4"/>
  <c r="V50" i="4"/>
  <c r="AB50" i="4"/>
  <c r="S50" i="4"/>
  <c r="AD50" i="4"/>
  <c r="AA50" i="4"/>
  <c r="R50" i="4"/>
  <c r="AC50" i="4"/>
  <c r="W50" i="4"/>
  <c r="U50" i="4"/>
  <c r="P52" i="4"/>
  <c r="AB51" i="4"/>
  <c r="S51" i="4"/>
  <c r="AA51" i="4"/>
  <c r="R51" i="4"/>
  <c r="Y51" i="4"/>
  <c r="O51" i="4"/>
  <c r="AD51" i="4"/>
  <c r="U51" i="4"/>
  <c r="Q51" i="4"/>
  <c r="AC51" i="4"/>
  <c r="V51" i="4"/>
  <c r="Z51" i="4"/>
  <c r="W51" i="4"/>
  <c r="P53" i="4"/>
  <c r="AD52" i="4"/>
  <c r="U52" i="4"/>
  <c r="AC52" i="4"/>
  <c r="AA52" i="4"/>
  <c r="R52" i="4"/>
  <c r="W52" i="4"/>
  <c r="S52" i="4"/>
  <c r="Q52" i="4"/>
  <c r="Y52" i="4"/>
  <c r="V52" i="4"/>
  <c r="AB52" i="4"/>
  <c r="O52" i="4"/>
  <c r="Z52" i="4"/>
  <c r="P54" i="4"/>
  <c r="W53" i="4"/>
  <c r="V53" i="4"/>
  <c r="AC53" i="4"/>
  <c r="Z53" i="4"/>
  <c r="Q53" i="4"/>
  <c r="U53" i="4"/>
  <c r="S53" i="4"/>
  <c r="O53" i="4"/>
  <c r="AA53" i="4"/>
  <c r="AD53" i="4"/>
  <c r="R53" i="4"/>
  <c r="AB53" i="4"/>
  <c r="Y53" i="4"/>
  <c r="P55" i="4"/>
  <c r="Z54" i="4"/>
  <c r="Q54" i="4"/>
  <c r="Y54" i="4"/>
  <c r="O54" i="4"/>
  <c r="V54" i="4"/>
  <c r="AB54" i="4"/>
  <c r="S54" i="4"/>
  <c r="W54" i="4"/>
  <c r="U54" i="4"/>
  <c r="R54" i="4"/>
  <c r="AC54" i="4"/>
  <c r="AA54" i="4"/>
  <c r="AD54" i="4"/>
  <c r="P56" i="4"/>
  <c r="AB55" i="4"/>
  <c r="S55" i="4"/>
  <c r="AA55" i="4"/>
  <c r="R55" i="4"/>
  <c r="Y55" i="4"/>
  <c r="O55" i="4"/>
  <c r="AD55" i="4"/>
  <c r="U55" i="4"/>
  <c r="Z55" i="4"/>
  <c r="W55" i="4"/>
  <c r="AC55" i="4"/>
  <c r="V55" i="4"/>
  <c r="Q55" i="4"/>
  <c r="P57" i="4"/>
  <c r="AD56" i="4"/>
  <c r="U56" i="4"/>
  <c r="AC56" i="4"/>
  <c r="AA56" i="4"/>
  <c r="R56" i="4"/>
  <c r="W56" i="4"/>
  <c r="AB56" i="4"/>
  <c r="Z56" i="4"/>
  <c r="V56" i="4"/>
  <c r="O56" i="4"/>
  <c r="Y56" i="4"/>
  <c r="S56" i="4"/>
  <c r="Q56" i="4"/>
  <c r="P58" i="4"/>
  <c r="W57" i="4"/>
  <c r="V57" i="4"/>
  <c r="AC57" i="4"/>
  <c r="Z57" i="4"/>
  <c r="Q57" i="4"/>
  <c r="AD57" i="4"/>
  <c r="AB57" i="4"/>
  <c r="Y57" i="4"/>
  <c r="R57" i="4"/>
  <c r="O57" i="4"/>
  <c r="AA57" i="4"/>
  <c r="U57" i="4"/>
  <c r="S57" i="4"/>
  <c r="P59" i="4"/>
  <c r="Z58" i="4"/>
  <c r="Q58" i="4"/>
  <c r="Y58" i="4"/>
  <c r="O58" i="4"/>
  <c r="V58" i="4"/>
  <c r="AB58" i="4"/>
  <c r="S58" i="4"/>
  <c r="AD58" i="4"/>
  <c r="AA58" i="4"/>
  <c r="AC58" i="4"/>
  <c r="W58" i="4"/>
  <c r="R58" i="4"/>
  <c r="U58" i="4"/>
  <c r="P60" i="4"/>
  <c r="AB59" i="4"/>
  <c r="S59" i="4"/>
  <c r="AA59" i="4"/>
  <c r="R59" i="4"/>
  <c r="Y59" i="4"/>
  <c r="O59" i="4"/>
  <c r="AD59" i="4"/>
  <c r="U59" i="4"/>
  <c r="Q59" i="4"/>
  <c r="AC59" i="4"/>
  <c r="V59" i="4"/>
  <c r="Z59" i="4"/>
  <c r="W59" i="4"/>
  <c r="P61" i="4"/>
  <c r="AD60" i="4"/>
  <c r="U60" i="4"/>
  <c r="AC60" i="4"/>
  <c r="AA60" i="4"/>
  <c r="R60" i="4"/>
  <c r="W60" i="4"/>
  <c r="S60" i="4"/>
  <c r="Q60" i="4"/>
  <c r="Y60" i="4"/>
  <c r="V60" i="4"/>
  <c r="AB60" i="4"/>
  <c r="O60" i="4"/>
  <c r="Z60" i="4"/>
  <c r="P62" i="4"/>
  <c r="W61" i="4"/>
  <c r="V61" i="4"/>
  <c r="AC61" i="4"/>
  <c r="Z61" i="4"/>
  <c r="Q61" i="4"/>
  <c r="U61" i="4"/>
  <c r="S61" i="4"/>
  <c r="O61" i="4"/>
  <c r="AA61" i="4"/>
  <c r="Y61" i="4"/>
  <c r="AD61" i="4"/>
  <c r="R61" i="4"/>
  <c r="AB61" i="4"/>
  <c r="P63" i="4"/>
  <c r="Z62" i="4"/>
  <c r="Q62" i="4"/>
  <c r="Y62" i="4"/>
  <c r="O62" i="4"/>
  <c r="V62" i="4"/>
  <c r="AB62" i="4"/>
  <c r="S62" i="4"/>
  <c r="W62" i="4"/>
  <c r="U62" i="4"/>
  <c r="R62" i="4"/>
  <c r="AC62" i="4"/>
  <c r="AD62" i="4"/>
  <c r="AA62" i="4"/>
  <c r="P64" i="4"/>
  <c r="AB63" i="4"/>
  <c r="S63" i="4"/>
  <c r="AA63" i="4"/>
  <c r="R63" i="4"/>
  <c r="Y63" i="4"/>
  <c r="O63" i="4"/>
  <c r="AD63" i="4"/>
  <c r="U63" i="4"/>
  <c r="Z63" i="4"/>
  <c r="W63" i="4"/>
  <c r="AC63" i="4"/>
  <c r="V63" i="4"/>
  <c r="Q63" i="4"/>
  <c r="P65" i="4"/>
  <c r="AD64" i="4"/>
  <c r="U64" i="4"/>
  <c r="AC64" i="4"/>
  <c r="AA64" i="4"/>
  <c r="R64" i="4"/>
  <c r="W64" i="4"/>
  <c r="AB64" i="4"/>
  <c r="Z64" i="4"/>
  <c r="V64" i="4"/>
  <c r="O64" i="4"/>
  <c r="Y64" i="4"/>
  <c r="S64" i="4"/>
  <c r="Q64" i="4"/>
  <c r="P66" i="4"/>
  <c r="W65" i="4"/>
  <c r="V65" i="4"/>
  <c r="AC65" i="4"/>
  <c r="Z65" i="4"/>
  <c r="Q65" i="4"/>
  <c r="AD65" i="4"/>
  <c r="AB65" i="4"/>
  <c r="Y65" i="4"/>
  <c r="R65" i="4"/>
  <c r="AA65" i="4"/>
  <c r="U65" i="4"/>
  <c r="O65" i="4"/>
  <c r="S65" i="4"/>
  <c r="P67" i="4"/>
  <c r="Z66" i="4"/>
  <c r="Q66" i="4"/>
  <c r="Y66" i="4"/>
  <c r="O66" i="4"/>
  <c r="V66" i="4"/>
  <c r="AB66" i="4"/>
  <c r="S66" i="4"/>
  <c r="AD66" i="4"/>
  <c r="AA66" i="4"/>
  <c r="R66" i="4"/>
  <c r="AC66" i="4"/>
  <c r="W66" i="4"/>
  <c r="U66" i="4"/>
  <c r="P68" i="4"/>
  <c r="AB67" i="4"/>
  <c r="S67" i="4"/>
  <c r="AA67" i="4"/>
  <c r="R67" i="4"/>
  <c r="Y67" i="4"/>
  <c r="O67" i="4"/>
  <c r="AD67" i="4"/>
  <c r="U67" i="4"/>
  <c r="Q67" i="4"/>
  <c r="AC67" i="4"/>
  <c r="V67" i="4"/>
  <c r="Z67" i="4"/>
  <c r="W67" i="4"/>
  <c r="P69" i="4"/>
  <c r="AD68" i="4"/>
  <c r="U68" i="4"/>
  <c r="AC68" i="4"/>
  <c r="AA68" i="4"/>
  <c r="R68" i="4"/>
  <c r="W68" i="4"/>
  <c r="S68" i="4"/>
  <c r="Q68" i="4"/>
  <c r="Y68" i="4"/>
  <c r="V68" i="4"/>
  <c r="AB68" i="4"/>
  <c r="O68" i="4"/>
  <c r="Z68" i="4"/>
  <c r="P70" i="4"/>
  <c r="W69" i="4"/>
  <c r="V69" i="4"/>
  <c r="AC69" i="4"/>
  <c r="Z69" i="4"/>
  <c r="Q69" i="4"/>
  <c r="U69" i="4"/>
  <c r="S69" i="4"/>
  <c r="O69" i="4"/>
  <c r="AA69" i="4"/>
  <c r="R69" i="4"/>
  <c r="AD69" i="4"/>
  <c r="AB69" i="4"/>
  <c r="Y69" i="4"/>
  <c r="P71" i="4"/>
  <c r="Z70" i="4"/>
  <c r="Q70" i="4"/>
  <c r="Y70" i="4"/>
  <c r="O70" i="4"/>
  <c r="V70" i="4"/>
  <c r="AB70" i="4"/>
  <c r="S70" i="4"/>
  <c r="W70" i="4"/>
  <c r="U70" i="4"/>
  <c r="R70" i="4"/>
  <c r="AC70" i="4"/>
  <c r="AA70" i="4"/>
  <c r="AD70" i="4"/>
  <c r="P72" i="4"/>
  <c r="AB71" i="4"/>
  <c r="S71" i="4"/>
  <c r="AA71" i="4"/>
  <c r="R71" i="4"/>
  <c r="Y71" i="4"/>
  <c r="O71" i="4"/>
  <c r="AD71" i="4"/>
  <c r="U71" i="4"/>
  <c r="Z71" i="4"/>
  <c r="W71" i="4"/>
  <c r="AC71" i="4"/>
  <c r="Q71" i="4"/>
  <c r="V71" i="4"/>
  <c r="P73" i="4"/>
  <c r="AD72" i="4"/>
  <c r="U72" i="4"/>
  <c r="AC72" i="4"/>
  <c r="AA72" i="4"/>
  <c r="R72" i="4"/>
  <c r="W72" i="4"/>
  <c r="AB72" i="4"/>
  <c r="Z72" i="4"/>
  <c r="V72" i="4"/>
  <c r="O72" i="4"/>
  <c r="Y72" i="4"/>
  <c r="S72" i="4"/>
  <c r="Q72" i="4"/>
  <c r="P74" i="4"/>
  <c r="W73" i="4"/>
  <c r="V73" i="4"/>
  <c r="AC73" i="4"/>
  <c r="Z73" i="4"/>
  <c r="Q73" i="4"/>
  <c r="AD73" i="4"/>
  <c r="AB73" i="4"/>
  <c r="Y73" i="4"/>
  <c r="R73" i="4"/>
  <c r="O73" i="4"/>
  <c r="AA73" i="4"/>
  <c r="U73" i="4"/>
  <c r="S73" i="4"/>
  <c r="P75" i="4"/>
  <c r="Z74" i="4"/>
  <c r="Q74" i="4"/>
  <c r="Y74" i="4"/>
  <c r="O74" i="4"/>
  <c r="V74" i="4"/>
  <c r="AB74" i="4"/>
  <c r="S74" i="4"/>
  <c r="AD74" i="4"/>
  <c r="AA74" i="4"/>
  <c r="AC74" i="4"/>
  <c r="W74" i="4"/>
  <c r="R74" i="4"/>
  <c r="U74" i="4"/>
  <c r="P76" i="4"/>
  <c r="AB75" i="4"/>
  <c r="S75" i="4"/>
  <c r="AA75" i="4"/>
  <c r="R75" i="4"/>
  <c r="Y75" i="4"/>
  <c r="O75" i="4"/>
  <c r="AD75" i="4"/>
  <c r="U75" i="4"/>
  <c r="Q75" i="4"/>
  <c r="AC75" i="4"/>
  <c r="V75" i="4"/>
  <c r="Z75" i="4"/>
  <c r="W75" i="4"/>
  <c r="P77" i="4"/>
  <c r="AD76" i="4"/>
  <c r="U76" i="4"/>
  <c r="AC76" i="4"/>
  <c r="AA76" i="4"/>
  <c r="R76" i="4"/>
  <c r="W76" i="4"/>
  <c r="S76" i="4"/>
  <c r="Q76" i="4"/>
  <c r="Y76" i="4"/>
  <c r="V76" i="4"/>
  <c r="O76" i="4"/>
  <c r="AB76" i="4"/>
  <c r="Z76" i="4"/>
  <c r="P78" i="4"/>
  <c r="W77" i="4"/>
  <c r="V77" i="4"/>
  <c r="AC77" i="4"/>
  <c r="Z77" i="4"/>
  <c r="Q77" i="4"/>
  <c r="U77" i="4"/>
  <c r="S77" i="4"/>
  <c r="O77" i="4"/>
  <c r="AA77" i="4"/>
  <c r="Y77" i="4"/>
  <c r="AD77" i="4"/>
  <c r="R77" i="4"/>
  <c r="AB77" i="4"/>
  <c r="P79" i="4"/>
  <c r="Z78" i="4"/>
  <c r="Q78" i="4"/>
  <c r="Y78" i="4"/>
  <c r="O78" i="4"/>
  <c r="V78" i="4"/>
  <c r="AB78" i="4"/>
  <c r="S78" i="4"/>
  <c r="W78" i="4"/>
  <c r="U78" i="4"/>
  <c r="R78" i="4"/>
  <c r="AC78" i="4"/>
  <c r="AD78" i="4"/>
  <c r="AA78" i="4"/>
  <c r="P80" i="4"/>
  <c r="AB79" i="4"/>
  <c r="S79" i="4"/>
  <c r="AA79" i="4"/>
  <c r="R79" i="4"/>
  <c r="Y79" i="4"/>
  <c r="O79" i="4"/>
  <c r="AD79" i="4"/>
  <c r="U79" i="4"/>
  <c r="Z79" i="4"/>
  <c r="W79" i="4"/>
  <c r="AC79" i="4"/>
  <c r="V79" i="4"/>
  <c r="Q79" i="4"/>
  <c r="P81" i="4"/>
  <c r="AD80" i="4"/>
  <c r="U80" i="4"/>
  <c r="AC80" i="4"/>
  <c r="AA80" i="4"/>
  <c r="R80" i="4"/>
  <c r="W80" i="4"/>
  <c r="AB80" i="4"/>
  <c r="Z80" i="4"/>
  <c r="V80" i="4"/>
  <c r="O80" i="4"/>
  <c r="Y80" i="4"/>
  <c r="S80" i="4"/>
  <c r="Q80" i="4"/>
  <c r="P82" i="4"/>
  <c r="Z81" i="4"/>
  <c r="Q81" i="4"/>
  <c r="Y81" i="4"/>
  <c r="W81" i="4"/>
  <c r="U81" i="4"/>
  <c r="AB81" i="4"/>
  <c r="R81" i="4"/>
  <c r="AD81" i="4"/>
  <c r="AA81" i="4"/>
  <c r="S81" i="4"/>
  <c r="AC81" i="4"/>
  <c r="V81" i="4"/>
  <c r="O81" i="4"/>
  <c r="P83" i="4"/>
  <c r="AB82" i="4"/>
  <c r="S82" i="4"/>
  <c r="AD82" i="4"/>
  <c r="AC82" i="4"/>
  <c r="R82" i="4"/>
  <c r="Z82" i="4"/>
  <c r="O82" i="4"/>
  <c r="V82" i="4"/>
  <c r="Q82" i="4"/>
  <c r="W82" i="4"/>
  <c r="U82" i="4"/>
  <c r="AA82" i="4"/>
  <c r="Y82" i="4"/>
  <c r="P84" i="4"/>
  <c r="AD83" i="4"/>
  <c r="U83" i="4"/>
  <c r="Y83" i="4"/>
  <c r="W83" i="4"/>
  <c r="AA83" i="4"/>
  <c r="Q83" i="4"/>
  <c r="V83" i="4"/>
  <c r="S83" i="4"/>
  <c r="O83" i="4"/>
  <c r="AB83" i="4"/>
  <c r="Z83" i="4"/>
  <c r="R83" i="4"/>
  <c r="AC83" i="4"/>
  <c r="P85" i="4"/>
  <c r="W84" i="4"/>
  <c r="AC84" i="4"/>
  <c r="S84" i="4"/>
  <c r="AB84" i="4"/>
  <c r="R84" i="4"/>
  <c r="Z84" i="4"/>
  <c r="O84" i="4"/>
  <c r="U84" i="4"/>
  <c r="AA84" i="4"/>
  <c r="Y84" i="4"/>
  <c r="AD84" i="4"/>
  <c r="V84" i="4"/>
  <c r="Q84" i="4"/>
  <c r="P86" i="4"/>
  <c r="Z85" i="4"/>
  <c r="Q85" i="4"/>
  <c r="W85" i="4"/>
  <c r="V85" i="4"/>
  <c r="AD85" i="4"/>
  <c r="AA85" i="4"/>
  <c r="O85" i="4"/>
  <c r="AC85" i="4"/>
  <c r="Y85" i="4"/>
  <c r="R85" i="4"/>
  <c r="AB85" i="4"/>
  <c r="U85" i="4"/>
  <c r="S85" i="4"/>
  <c r="P87" i="4"/>
  <c r="AB86" i="4"/>
  <c r="S86" i="4"/>
  <c r="AC86" i="4"/>
  <c r="R86" i="4"/>
  <c r="AA86" i="4"/>
  <c r="Q86" i="4"/>
  <c r="Y86" i="4"/>
  <c r="U86" i="4"/>
  <c r="O86" i="4"/>
  <c r="AD86" i="4"/>
  <c r="V86" i="4"/>
  <c r="Z86" i="4"/>
  <c r="W86" i="4"/>
  <c r="P88" i="4"/>
  <c r="AD87" i="4"/>
  <c r="U87" i="4"/>
  <c r="W87" i="4"/>
  <c r="V87" i="4"/>
  <c r="AC87" i="4"/>
  <c r="S87" i="4"/>
  <c r="Z87" i="4"/>
  <c r="O87" i="4"/>
  <c r="R87" i="4"/>
  <c r="AA87" i="4"/>
  <c r="Y87" i="4"/>
  <c r="Q87" i="4"/>
  <c r="AB87" i="4"/>
  <c r="P89" i="4"/>
  <c r="W88" i="4"/>
  <c r="AB88" i="4"/>
  <c r="R88" i="4"/>
  <c r="AA88" i="4"/>
  <c r="Q88" i="4"/>
  <c r="Y88" i="4"/>
  <c r="AD88" i="4"/>
  <c r="Z88" i="4"/>
  <c r="V88" i="4"/>
  <c r="S88" i="4"/>
  <c r="O88" i="4"/>
  <c r="U88" i="4"/>
  <c r="AC88" i="4"/>
  <c r="P90" i="4"/>
  <c r="Z89" i="4"/>
  <c r="Q89" i="4"/>
  <c r="V89" i="4"/>
  <c r="U89" i="4"/>
  <c r="AC89" i="4"/>
  <c r="S89" i="4"/>
  <c r="Y89" i="4"/>
  <c r="AD89" i="4"/>
  <c r="AB89" i="4"/>
  <c r="W89" i="4"/>
  <c r="O89" i="4"/>
  <c r="AA89" i="4"/>
  <c r="R89" i="4"/>
  <c r="P91" i="4"/>
  <c r="AB90" i="4"/>
  <c r="S90" i="4"/>
  <c r="AA90" i="4"/>
  <c r="Q90" i="4"/>
  <c r="Z90" i="4"/>
  <c r="O90" i="4"/>
  <c r="W90" i="4"/>
  <c r="AD90" i="4"/>
  <c r="AC90" i="4"/>
  <c r="U90" i="4"/>
  <c r="R90" i="4"/>
  <c r="Y90" i="4"/>
  <c r="V90" i="4"/>
  <c r="P92" i="4"/>
  <c r="AD91" i="4"/>
  <c r="U91" i="4"/>
  <c r="V91" i="4"/>
  <c r="AB91" i="4"/>
  <c r="R91" i="4"/>
  <c r="Y91" i="4"/>
  <c r="S91" i="4"/>
  <c r="Q91" i="4"/>
  <c r="Z91" i="4"/>
  <c r="O91" i="4"/>
  <c r="AC91" i="4"/>
  <c r="W91" i="4"/>
  <c r="AA91" i="4"/>
  <c r="P93" i="4"/>
  <c r="W92" i="4"/>
  <c r="AA92" i="4"/>
  <c r="Q92" i="4"/>
  <c r="Z92" i="4"/>
  <c r="O92" i="4"/>
  <c r="V92" i="4"/>
  <c r="AC92" i="4"/>
  <c r="S92" i="4"/>
  <c r="Y92" i="4"/>
  <c r="U92" i="4"/>
  <c r="R92" i="4"/>
  <c r="AD92" i="4"/>
  <c r="AB92" i="4"/>
  <c r="P94" i="4"/>
  <c r="Z93" i="4"/>
  <c r="Q93" i="4"/>
  <c r="U93" i="4"/>
  <c r="AD93" i="4"/>
  <c r="AB93" i="4"/>
  <c r="R93" i="4"/>
  <c r="W93" i="4"/>
  <c r="AC93" i="4"/>
  <c r="AA93" i="4"/>
  <c r="V93" i="4"/>
  <c r="Y93" i="4"/>
  <c r="S93" i="4"/>
  <c r="O93" i="4"/>
  <c r="P95" i="4"/>
  <c r="AB94" i="4"/>
  <c r="S94" i="4"/>
  <c r="Z94" i="4"/>
  <c r="O94" i="4"/>
  <c r="Y94" i="4"/>
  <c r="V94" i="4"/>
  <c r="AC94" i="4"/>
  <c r="R94" i="4"/>
  <c r="AA94" i="4"/>
  <c r="AD94" i="4"/>
  <c r="Q94" i="4"/>
  <c r="W94" i="4"/>
  <c r="U94" i="4"/>
  <c r="P96" i="4"/>
  <c r="AD95" i="4"/>
  <c r="U95" i="4"/>
  <c r="AC95" i="4"/>
  <c r="S95" i="4"/>
  <c r="AA95" i="4"/>
  <c r="Q95" i="4"/>
  <c r="W95" i="4"/>
  <c r="R95" i="4"/>
  <c r="O95" i="4"/>
  <c r="Y95" i="4"/>
  <c r="V95" i="4"/>
  <c r="AB95" i="4"/>
  <c r="Z95" i="4"/>
  <c r="P97" i="4"/>
  <c r="W96" i="4"/>
  <c r="Z96" i="4"/>
  <c r="O96" i="4"/>
  <c r="Y96" i="4"/>
  <c r="U96" i="4"/>
  <c r="AB96" i="4"/>
  <c r="R96" i="4"/>
  <c r="V96" i="4"/>
  <c r="Q96" i="4"/>
  <c r="AC96" i="4"/>
  <c r="AA96" i="4"/>
  <c r="S96" i="4"/>
  <c r="AD96" i="4"/>
  <c r="P98" i="4"/>
  <c r="Z97" i="4"/>
  <c r="Q97" i="4"/>
  <c r="AD97" i="4"/>
  <c r="AC97" i="4"/>
  <c r="S97" i="4"/>
  <c r="AA97" i="4"/>
  <c r="O97" i="4"/>
  <c r="V97" i="4"/>
  <c r="AB97" i="4"/>
  <c r="Y97" i="4"/>
  <c r="U97" i="4"/>
  <c r="W97" i="4"/>
  <c r="R97" i="4"/>
  <c r="P99" i="4"/>
  <c r="AB98" i="4"/>
  <c r="S98" i="4"/>
  <c r="Y98" i="4"/>
  <c r="W98" i="4"/>
  <c r="U98" i="4"/>
  <c r="AA98" i="4"/>
  <c r="Q98" i="4"/>
  <c r="AD98" i="4"/>
  <c r="Z98" i="4"/>
  <c r="R98" i="4"/>
  <c r="O98" i="4"/>
  <c r="V98" i="4"/>
  <c r="AC98" i="4"/>
  <c r="P100" i="4"/>
  <c r="AD99" i="4"/>
  <c r="U99" i="4"/>
  <c r="AC99" i="4"/>
  <c r="S99" i="4"/>
  <c r="AB99" i="4"/>
  <c r="R99" i="4"/>
  <c r="Z99" i="4"/>
  <c r="O99" i="4"/>
  <c r="V99" i="4"/>
  <c r="Q99" i="4"/>
  <c r="W99" i="4"/>
  <c r="AA99" i="4"/>
  <c r="Y99" i="4"/>
  <c r="P101" i="4"/>
  <c r="W100" i="4"/>
  <c r="Y100" i="4"/>
  <c r="V100" i="4"/>
  <c r="AD100" i="4"/>
  <c r="AA100" i="4"/>
  <c r="Q100" i="4"/>
  <c r="U100" i="4"/>
  <c r="S100" i="4"/>
  <c r="O100" i="4"/>
  <c r="AB100" i="4"/>
  <c r="Z100" i="4"/>
  <c r="R100" i="4"/>
  <c r="AC100" i="4"/>
  <c r="P102" i="4"/>
  <c r="Z101" i="4"/>
  <c r="Q101" i="4"/>
  <c r="AC101" i="4"/>
  <c r="S101" i="4"/>
  <c r="AB101" i="4"/>
  <c r="R101" i="4"/>
  <c r="Y101" i="4"/>
  <c r="U101" i="4"/>
  <c r="AA101" i="4"/>
  <c r="W101" i="4"/>
  <c r="AD101" i="4"/>
  <c r="V101" i="4"/>
  <c r="O101" i="4"/>
  <c r="P103" i="4"/>
  <c r="AB102" i="4"/>
  <c r="S102" i="4"/>
  <c r="W102" i="4"/>
  <c r="V102" i="4"/>
  <c r="AD102" i="4"/>
  <c r="Z102" i="4"/>
  <c r="O102" i="4"/>
  <c r="AC102" i="4"/>
  <c r="Y102" i="4"/>
  <c r="Q102" i="4"/>
  <c r="AA102" i="4"/>
  <c r="U102" i="4"/>
  <c r="R102" i="4"/>
  <c r="P104" i="4"/>
  <c r="AD103" i="4"/>
  <c r="U103" i="4"/>
  <c r="AB103" i="4"/>
  <c r="R103" i="4"/>
  <c r="AA103" i="4"/>
  <c r="Q103" i="4"/>
  <c r="Y103" i="4"/>
  <c r="O103" i="4"/>
  <c r="AC103" i="4"/>
  <c r="V103" i="4"/>
  <c r="S103" i="4"/>
  <c r="Z103" i="4"/>
  <c r="W103" i="4"/>
  <c r="P105" i="4"/>
  <c r="W104" i="4"/>
  <c r="V104" i="4"/>
  <c r="U104" i="4"/>
  <c r="AC104" i="4"/>
  <c r="S104" i="4"/>
  <c r="Z104" i="4"/>
  <c r="O104" i="4"/>
  <c r="R104" i="4"/>
  <c r="AA104" i="4"/>
  <c r="AD104" i="4"/>
  <c r="Y104" i="4"/>
  <c r="Q104" i="4"/>
  <c r="AB104" i="4"/>
  <c r="P106" i="4"/>
  <c r="Z105" i="4"/>
  <c r="Q105" i="4"/>
  <c r="AB105" i="4"/>
  <c r="R105" i="4"/>
  <c r="AA105" i="4"/>
  <c r="O105" i="4"/>
  <c r="W105" i="4"/>
  <c r="AD105" i="4"/>
  <c r="Y105" i="4"/>
  <c r="V105" i="4"/>
  <c r="S105" i="4"/>
  <c r="AC105" i="4"/>
  <c r="U105" i="4"/>
  <c r="P107" i="4"/>
  <c r="AB106" i="4"/>
  <c r="S106" i="4"/>
  <c r="V106" i="4"/>
  <c r="U106" i="4"/>
  <c r="AC106" i="4"/>
  <c r="R106" i="4"/>
  <c r="Y106" i="4"/>
  <c r="AD106" i="4"/>
  <c r="AA106" i="4"/>
  <c r="W106" i="4"/>
  <c r="O106" i="4"/>
  <c r="Z106" i="4"/>
  <c r="Q106" i="4"/>
  <c r="P108" i="4"/>
  <c r="AD107" i="4"/>
  <c r="U107" i="4"/>
  <c r="AA107" i="4"/>
  <c r="Q107" i="4"/>
  <c r="Z107" i="4"/>
  <c r="O107" i="4"/>
  <c r="W107" i="4"/>
  <c r="AC107" i="4"/>
  <c r="S107" i="4"/>
  <c r="AB107" i="4"/>
  <c r="R107" i="4"/>
  <c r="Y107" i="4"/>
  <c r="V107" i="4"/>
  <c r="P109" i="4"/>
  <c r="W108" i="4"/>
  <c r="U108" i="4"/>
  <c r="AD108" i="4"/>
  <c r="AB108" i="4"/>
  <c r="R108" i="4"/>
  <c r="Y108" i="4"/>
  <c r="S108" i="4"/>
  <c r="Q108" i="4"/>
  <c r="Z108" i="4"/>
  <c r="V108" i="4"/>
  <c r="AC108" i="4"/>
  <c r="O108" i="4"/>
  <c r="AA108" i="4"/>
  <c r="P110" i="4"/>
  <c r="Z109" i="4"/>
  <c r="Q109" i="4"/>
  <c r="AA109" i="4"/>
  <c r="O109" i="4"/>
  <c r="Y109" i="4"/>
  <c r="V109" i="4"/>
  <c r="AC109" i="4"/>
  <c r="S109" i="4"/>
  <c r="W109" i="4"/>
  <c r="U109" i="4"/>
  <c r="R109" i="4"/>
  <c r="AD109" i="4"/>
  <c r="AB109" i="4"/>
  <c r="P111" i="4"/>
  <c r="AB110" i="4"/>
  <c r="S110" i="4"/>
  <c r="U110" i="4"/>
  <c r="AD110" i="4"/>
  <c r="AA110" i="4"/>
  <c r="Q110" i="4"/>
  <c r="W110" i="4"/>
  <c r="AC110" i="4"/>
  <c r="Z110" i="4"/>
  <c r="V110" i="4"/>
  <c r="Y110" i="4"/>
  <c r="R110" i="4"/>
  <c r="O110" i="4"/>
  <c r="P112" i="4"/>
  <c r="AD111" i="4"/>
  <c r="U111" i="4"/>
  <c r="Z111" i="4"/>
  <c r="O111" i="4"/>
  <c r="Y111" i="4"/>
  <c r="V111" i="4"/>
  <c r="AB111" i="4"/>
  <c r="R111" i="4"/>
  <c r="AA111" i="4"/>
  <c r="S111" i="4"/>
  <c r="Q111" i="4"/>
  <c r="AC111" i="4"/>
  <c r="W111" i="4"/>
  <c r="P113" i="4"/>
  <c r="W112" i="4"/>
  <c r="AD112" i="4"/>
  <c r="AC112" i="4"/>
  <c r="S112" i="4"/>
  <c r="AA112" i="4"/>
  <c r="Q112" i="4"/>
  <c r="V112" i="4"/>
  <c r="R112" i="4"/>
  <c r="O112" i="4"/>
  <c r="Y112" i="4"/>
  <c r="U112" i="4"/>
  <c r="AB112" i="4"/>
  <c r="Z112" i="4"/>
  <c r="P114" i="4"/>
  <c r="Z113" i="4"/>
  <c r="Q113" i="4"/>
  <c r="Y113" i="4"/>
  <c r="W113" i="4"/>
  <c r="U113" i="4"/>
  <c r="AB113" i="4"/>
  <c r="R113" i="4"/>
  <c r="V113" i="4"/>
  <c r="O113" i="4"/>
  <c r="AC113" i="4"/>
  <c r="AA113" i="4"/>
  <c r="S113" i="4"/>
  <c r="AD113" i="4"/>
  <c r="P115" i="4"/>
  <c r="AB114" i="4"/>
  <c r="S114" i="4"/>
  <c r="AD114" i="4"/>
  <c r="AC114" i="4"/>
  <c r="R114" i="4"/>
  <c r="Z114" i="4"/>
  <c r="O114" i="4"/>
  <c r="V114" i="4"/>
  <c r="AA114" i="4"/>
  <c r="Y114" i="4"/>
  <c r="U114" i="4"/>
  <c r="W114" i="4"/>
  <c r="Q114" i="4"/>
  <c r="P116" i="4"/>
  <c r="AD115" i="4"/>
  <c r="U115" i="4"/>
  <c r="Y115" i="4"/>
  <c r="W115" i="4"/>
  <c r="AA115" i="4"/>
  <c r="Q115" i="4"/>
  <c r="AC115" i="4"/>
  <c r="Z115" i="4"/>
  <c r="R115" i="4"/>
  <c r="AB115" i="4"/>
  <c r="V115" i="4"/>
  <c r="O115" i="4"/>
  <c r="S115" i="4"/>
  <c r="P117" i="4"/>
  <c r="W116" i="4"/>
  <c r="AC116" i="4"/>
  <c r="S116" i="4"/>
  <c r="AB116" i="4"/>
  <c r="R116" i="4"/>
  <c r="Z116" i="4"/>
  <c r="O116" i="4"/>
  <c r="U116" i="4"/>
  <c r="Q116" i="4"/>
  <c r="AD116" i="4"/>
  <c r="V116" i="4"/>
  <c r="AA116" i="4"/>
  <c r="Y116" i="4"/>
  <c r="P118" i="4"/>
  <c r="Z117" i="4"/>
  <c r="Q117" i="4"/>
  <c r="W117" i="4"/>
  <c r="V117" i="4"/>
  <c r="AD117" i="4"/>
  <c r="AA117" i="4"/>
  <c r="O117" i="4"/>
  <c r="U117" i="4"/>
  <c r="S117" i="4"/>
  <c r="AB117" i="4"/>
  <c r="R117" i="4"/>
  <c r="AC117" i="4"/>
  <c r="Y117" i="4"/>
  <c r="P119" i="4"/>
  <c r="AA118" i="4"/>
  <c r="S118" i="4"/>
  <c r="AB118" i="4"/>
  <c r="R118" i="4"/>
  <c r="Z118" i="4"/>
  <c r="Q118" i="4"/>
  <c r="X118" i="4"/>
  <c r="AD118" i="4"/>
  <c r="U118" i="4"/>
  <c r="Y118" i="4"/>
  <c r="W118" i="4"/>
  <c r="AC118" i="4"/>
  <c r="V118" i="4"/>
  <c r="O118" i="4"/>
  <c r="P120" i="4"/>
  <c r="X119" i="4"/>
  <c r="O119" i="4"/>
  <c r="AA119" i="4"/>
  <c r="R119" i="4"/>
  <c r="Z119" i="4"/>
  <c r="Q119" i="4"/>
  <c r="W119" i="4"/>
  <c r="AC119" i="4"/>
  <c r="Y119" i="4"/>
  <c r="V119" i="4"/>
  <c r="S119" i="4"/>
  <c r="AD119" i="4"/>
  <c r="U119" i="4"/>
  <c r="AB119" i="4"/>
  <c r="P121" i="4"/>
  <c r="Y120" i="4"/>
  <c r="Q120" i="4"/>
  <c r="AD120" i="4"/>
  <c r="U120" i="4"/>
  <c r="AC120" i="4"/>
  <c r="AA120" i="4"/>
  <c r="R120" i="4"/>
  <c r="W120" i="4"/>
  <c r="AB120" i="4"/>
  <c r="Z120" i="4"/>
  <c r="V120" i="4"/>
  <c r="X120" i="4"/>
  <c r="S120" i="4"/>
  <c r="O120" i="4"/>
  <c r="P122" i="4"/>
  <c r="Z121" i="4"/>
  <c r="R121" i="4"/>
  <c r="X121" i="4"/>
  <c r="W121" i="4"/>
  <c r="AD121" i="4"/>
  <c r="U121" i="4"/>
  <c r="AA121" i="4"/>
  <c r="Q121" i="4"/>
  <c r="AC121" i="4"/>
  <c r="Y121" i="4"/>
  <c r="S121" i="4"/>
  <c r="AB121" i="4"/>
  <c r="V121" i="4"/>
  <c r="O121" i="4"/>
  <c r="P123" i="4"/>
  <c r="AD122" i="4"/>
  <c r="V122" i="4"/>
  <c r="AB122" i="4"/>
  <c r="AA122" i="4"/>
  <c r="S122" i="4"/>
  <c r="R122" i="4"/>
  <c r="Q122" i="4"/>
  <c r="Z122" i="4"/>
  <c r="W122" i="4"/>
  <c r="O122" i="4"/>
  <c r="X122" i="4"/>
  <c r="AC122" i="4"/>
  <c r="Y122" i="4"/>
  <c r="U122" i="4"/>
  <c r="W123" i="4"/>
  <c r="P124" i="4"/>
  <c r="AC123" i="4"/>
  <c r="U123" i="4"/>
  <c r="AB123" i="4"/>
  <c r="AD123" i="4"/>
  <c r="Q123" i="4"/>
  <c r="AA123" i="4"/>
  <c r="O123" i="4"/>
  <c r="Y123" i="4"/>
  <c r="S123" i="4"/>
  <c r="Z123" i="4"/>
  <c r="X123" i="4"/>
  <c r="R123" i="4"/>
  <c r="V123" i="4"/>
  <c r="P125" i="4"/>
  <c r="X124" i="4"/>
  <c r="O124" i="4"/>
  <c r="AD124" i="4"/>
  <c r="V124" i="4"/>
  <c r="AC124" i="4"/>
  <c r="U124" i="4"/>
  <c r="AA124" i="4"/>
  <c r="Z124" i="4"/>
  <c r="W124" i="4"/>
  <c r="R124" i="4"/>
  <c r="AB124" i="4"/>
  <c r="S124" i="4"/>
  <c r="Y124" i="4"/>
  <c r="Q124" i="4"/>
  <c r="P126" i="4"/>
  <c r="Y125" i="4"/>
  <c r="Q125" i="4"/>
  <c r="W125" i="4"/>
  <c r="AD125" i="4"/>
  <c r="V125" i="4"/>
  <c r="Z125" i="4"/>
  <c r="X125" i="4"/>
  <c r="AB125" i="4"/>
  <c r="O125" i="4"/>
  <c r="U125" i="4"/>
  <c r="S125" i="4"/>
  <c r="AC125" i="4"/>
  <c r="R125" i="4"/>
  <c r="AA125" i="4"/>
  <c r="P127" i="4"/>
  <c r="Z126" i="4"/>
  <c r="R126" i="4"/>
  <c r="X126" i="4"/>
  <c r="O126" i="4"/>
  <c r="W126" i="4"/>
  <c r="V126" i="4"/>
  <c r="U126" i="4"/>
  <c r="AD126" i="4"/>
  <c r="S126" i="4"/>
  <c r="AA126" i="4"/>
  <c r="AC126" i="4"/>
  <c r="Y126" i="4"/>
  <c r="AB126" i="4"/>
  <c r="Q126" i="4"/>
  <c r="P128" i="4"/>
  <c r="AA127" i="4"/>
  <c r="S127" i="4"/>
  <c r="Y127" i="4"/>
  <c r="Q127" i="4"/>
  <c r="X127" i="4"/>
  <c r="O127" i="4"/>
  <c r="U127" i="4"/>
  <c r="AC127" i="4"/>
  <c r="W127" i="4"/>
  <c r="R127" i="4"/>
  <c r="Z127" i="4"/>
  <c r="AD127" i="4"/>
  <c r="AB127" i="4"/>
  <c r="V127" i="4"/>
  <c r="P129" i="4"/>
  <c r="AB128" i="4"/>
  <c r="Z128" i="4"/>
  <c r="R128" i="4"/>
  <c r="Y128" i="4"/>
  <c r="Q128" i="4"/>
  <c r="S128" i="4"/>
  <c r="AD128" i="4"/>
  <c r="O128" i="4"/>
  <c r="AA128" i="4"/>
  <c r="V128" i="4"/>
  <c r="AC128" i="4"/>
  <c r="X128" i="4"/>
  <c r="U128" i="4"/>
  <c r="W128" i="4"/>
  <c r="P130" i="4"/>
  <c r="AC129" i="4"/>
  <c r="U129" i="4"/>
  <c r="AA129" i="4"/>
  <c r="S129" i="4"/>
  <c r="Z129" i="4"/>
  <c r="R129" i="4"/>
  <c r="AD129" i="4"/>
  <c r="O129" i="4"/>
  <c r="AB129" i="4"/>
  <c r="X129" i="4"/>
  <c r="V129" i="4"/>
  <c r="Y129" i="4"/>
  <c r="W129" i="4"/>
  <c r="Q129" i="4"/>
  <c r="P131" i="4"/>
  <c r="AD130" i="4"/>
  <c r="V130" i="4"/>
  <c r="AB130" i="4"/>
  <c r="AA130" i="4"/>
  <c r="S130" i="4"/>
  <c r="Z130" i="4"/>
  <c r="Y130" i="4"/>
  <c r="W130" i="4"/>
  <c r="Q130" i="4"/>
  <c r="X130" i="4"/>
  <c r="U130" i="4"/>
  <c r="O130" i="4"/>
  <c r="R130" i="4"/>
  <c r="AC130" i="4"/>
  <c r="P132" i="4"/>
  <c r="W131" i="4"/>
  <c r="AC131" i="4"/>
  <c r="U131" i="4"/>
  <c r="AB131" i="4"/>
  <c r="Y131" i="4"/>
  <c r="X131" i="4"/>
  <c r="S131" i="4"/>
  <c r="AA131" i="4"/>
  <c r="O131" i="4"/>
  <c r="Z131" i="4"/>
  <c r="Q131" i="4"/>
  <c r="AD131" i="4"/>
  <c r="V131" i="4"/>
  <c r="R131" i="4"/>
  <c r="P133" i="4"/>
  <c r="X132" i="4"/>
  <c r="O132" i="4"/>
  <c r="AD132" i="4"/>
  <c r="V132" i="4"/>
  <c r="AC132" i="4"/>
  <c r="U132" i="4"/>
  <c r="W132" i="4"/>
  <c r="R132" i="4"/>
  <c r="Z132" i="4"/>
  <c r="S132" i="4"/>
  <c r="Q132" i="4"/>
  <c r="AA132" i="4"/>
  <c r="AB132" i="4"/>
  <c r="Y132" i="4"/>
  <c r="P134" i="4"/>
  <c r="Y133" i="4"/>
  <c r="Q133" i="4"/>
  <c r="W133" i="4"/>
  <c r="AD133" i="4"/>
  <c r="V133" i="4"/>
  <c r="S133" i="4"/>
  <c r="AB133" i="4"/>
  <c r="O133" i="4"/>
  <c r="X133" i="4"/>
  <c r="AC133" i="4"/>
  <c r="AA133" i="4"/>
  <c r="U133" i="4"/>
  <c r="Z133" i="4"/>
  <c r="R133" i="4"/>
  <c r="P135" i="4"/>
  <c r="Z134" i="4"/>
  <c r="R134" i="4"/>
  <c r="X134" i="4"/>
  <c r="O134" i="4"/>
  <c r="W134" i="4"/>
  <c r="AD134" i="4"/>
  <c r="S134" i="4"/>
  <c r="AC134" i="4"/>
  <c r="Q134" i="4"/>
  <c r="AA134" i="4"/>
  <c r="U134" i="4"/>
  <c r="V134" i="4"/>
  <c r="Y134" i="4"/>
  <c r="AB134" i="4"/>
  <c r="P136" i="4"/>
  <c r="AA135" i="4"/>
  <c r="S135" i="4"/>
  <c r="Y135" i="4"/>
  <c r="Q135" i="4"/>
  <c r="X135" i="4"/>
  <c r="O135" i="4"/>
  <c r="AC135" i="4"/>
  <c r="AB135" i="4"/>
  <c r="W135" i="4"/>
  <c r="Z135" i="4"/>
  <c r="V135" i="4"/>
  <c r="R135" i="4"/>
  <c r="U135" i="4"/>
  <c r="AD135" i="4"/>
  <c r="P137" i="4"/>
  <c r="AB136" i="4"/>
  <c r="Z136" i="4"/>
  <c r="R136" i="4"/>
  <c r="Y136" i="4"/>
  <c r="Q136" i="4"/>
  <c r="AA136" i="4"/>
  <c r="X136" i="4"/>
  <c r="V136" i="4"/>
  <c r="AD136" i="4"/>
  <c r="O136" i="4"/>
  <c r="AC136" i="4"/>
  <c r="S136" i="4"/>
  <c r="W136" i="4"/>
  <c r="U136" i="4"/>
  <c r="P138" i="4"/>
  <c r="AC137" i="4"/>
  <c r="U137" i="4"/>
  <c r="AA137" i="4"/>
  <c r="S137" i="4"/>
  <c r="Z137" i="4"/>
  <c r="R137" i="4"/>
  <c r="X137" i="4"/>
  <c r="W137" i="4"/>
  <c r="AB137" i="4"/>
  <c r="V137" i="4"/>
  <c r="Q137" i="4"/>
  <c r="AD137" i="4"/>
  <c r="O137" i="4"/>
  <c r="Y137" i="4"/>
  <c r="P139" i="4"/>
  <c r="AD138" i="4"/>
  <c r="V138" i="4"/>
  <c r="AB138" i="4"/>
  <c r="AA138" i="4"/>
  <c r="S138" i="4"/>
  <c r="W138" i="4"/>
  <c r="U138" i="4"/>
  <c r="Q138" i="4"/>
  <c r="Y138" i="4"/>
  <c r="AC138" i="4"/>
  <c r="X138" i="4"/>
  <c r="O138" i="4"/>
  <c r="Z138" i="4"/>
  <c r="R138" i="4"/>
  <c r="P140" i="4"/>
  <c r="W139" i="4"/>
  <c r="AC139" i="4"/>
  <c r="U139" i="4"/>
  <c r="AB139" i="4"/>
  <c r="S139" i="4"/>
  <c r="R139" i="4"/>
  <c r="AA139" i="4"/>
  <c r="O139" i="4"/>
  <c r="X139" i="4"/>
  <c r="Q139" i="4"/>
  <c r="Y139" i="4"/>
  <c r="AD139" i="4"/>
  <c r="Z139" i="4"/>
  <c r="V139" i="4"/>
  <c r="P141" i="4"/>
  <c r="X140" i="4"/>
  <c r="O140" i="4"/>
  <c r="AD140" i="4"/>
  <c r="V140" i="4"/>
  <c r="AC140" i="4"/>
  <c r="U140" i="4"/>
  <c r="R140" i="4"/>
  <c r="AB140" i="4"/>
  <c r="Q140" i="4"/>
  <c r="Z140" i="4"/>
  <c r="AA140" i="4"/>
  <c r="Y140" i="4"/>
  <c r="S140" i="4"/>
  <c r="W140" i="4"/>
  <c r="P142" i="4"/>
  <c r="Y141" i="4"/>
  <c r="Q141" i="4"/>
  <c r="W141" i="4"/>
  <c r="AD141" i="4"/>
  <c r="V141" i="4"/>
  <c r="AB141" i="4"/>
  <c r="O141" i="4"/>
  <c r="AA141" i="4"/>
  <c r="X141" i="4"/>
  <c r="S141" i="4"/>
  <c r="AC141" i="4"/>
  <c r="Z141" i="4"/>
  <c r="U141" i="4"/>
  <c r="R141" i="4"/>
  <c r="P143" i="4"/>
  <c r="Z142" i="4"/>
  <c r="R142" i="4"/>
  <c r="X142" i="4"/>
  <c r="O142" i="4"/>
  <c r="W142" i="4"/>
  <c r="AA142" i="4"/>
  <c r="Y142" i="4"/>
  <c r="U142" i="4"/>
  <c r="AC142" i="4"/>
  <c r="Q142" i="4"/>
  <c r="V142" i="4"/>
  <c r="AD142" i="4"/>
  <c r="AB142" i="4"/>
  <c r="S142" i="4"/>
  <c r="P144" i="4"/>
  <c r="AA143" i="4"/>
  <c r="S143" i="4"/>
  <c r="Y143" i="4"/>
  <c r="Q143" i="4"/>
  <c r="X143" i="4"/>
  <c r="O143" i="4"/>
  <c r="W143" i="4"/>
  <c r="V143" i="4"/>
  <c r="AB143" i="4"/>
  <c r="AD143" i="4"/>
  <c r="Z143" i="4"/>
  <c r="AC143" i="4"/>
  <c r="U143" i="4"/>
  <c r="R143" i="4"/>
  <c r="P145" i="4"/>
  <c r="AB144" i="4"/>
  <c r="Z144" i="4"/>
  <c r="R144" i="4"/>
  <c r="Y144" i="4"/>
  <c r="Q144" i="4"/>
  <c r="V144" i="4"/>
  <c r="U144" i="4"/>
  <c r="AD144" i="4"/>
  <c r="O144" i="4"/>
  <c r="X144" i="4"/>
  <c r="S144" i="4"/>
  <c r="AA144" i="4"/>
  <c r="AC144" i="4"/>
  <c r="W144" i="4"/>
  <c r="P146" i="4"/>
  <c r="AC145" i="4"/>
  <c r="U145" i="4"/>
  <c r="AA145" i="4"/>
  <c r="S145" i="4"/>
  <c r="Z145" i="4"/>
  <c r="R145" i="4"/>
  <c r="Q145" i="4"/>
  <c r="AB145" i="4"/>
  <c r="W145" i="4"/>
  <c r="AD145" i="4"/>
  <c r="Y145" i="4"/>
  <c r="V145" i="4"/>
  <c r="X145" i="4"/>
  <c r="O145" i="4"/>
  <c r="P147" i="4"/>
  <c r="AD146" i="4"/>
  <c r="V146" i="4"/>
  <c r="AB146" i="4"/>
  <c r="AA146" i="4"/>
  <c r="S146" i="4"/>
  <c r="Y146" i="4"/>
  <c r="Q146" i="4"/>
  <c r="O146" i="4"/>
  <c r="Z146" i="4"/>
  <c r="U146" i="4"/>
  <c r="W146" i="4"/>
  <c r="AC146" i="4"/>
  <c r="X146" i="4"/>
  <c r="R146" i="4"/>
  <c r="P148" i="4"/>
  <c r="W147" i="4"/>
  <c r="AC147" i="4"/>
  <c r="U147" i="4"/>
  <c r="AB147" i="4"/>
  <c r="X147" i="4"/>
  <c r="Q147" i="4"/>
  <c r="AD147" i="4"/>
  <c r="O147" i="4"/>
  <c r="Z147" i="4"/>
  <c r="S147" i="4"/>
  <c r="AA147" i="4"/>
  <c r="Y147" i="4"/>
  <c r="R147" i="4"/>
  <c r="V147" i="4"/>
  <c r="P149" i="4"/>
  <c r="X148" i="4"/>
  <c r="O148" i="4"/>
  <c r="AD148" i="4"/>
  <c r="V148" i="4"/>
  <c r="AC148" i="4"/>
  <c r="U148" i="4"/>
  <c r="Q148" i="4"/>
  <c r="AB148" i="4"/>
  <c r="Z148" i="4"/>
  <c r="S148" i="4"/>
  <c r="W148" i="4"/>
  <c r="Y148" i="4"/>
  <c r="AA148" i="4"/>
  <c r="R148" i="4"/>
  <c r="P150" i="4"/>
  <c r="Y149" i="4"/>
  <c r="Q149" i="4"/>
  <c r="W149" i="4"/>
  <c r="AD149" i="4"/>
  <c r="V149" i="4"/>
  <c r="S149" i="4"/>
  <c r="AC149" i="4"/>
  <c r="O149" i="4"/>
  <c r="AB149" i="4"/>
  <c r="Z149" i="4"/>
  <c r="AA149" i="4"/>
  <c r="X149" i="4"/>
  <c r="R149" i="4"/>
  <c r="U149" i="4"/>
  <c r="P151" i="4"/>
  <c r="Z150" i="4"/>
  <c r="R150" i="4"/>
  <c r="X150" i="4"/>
  <c r="O150" i="4"/>
  <c r="W150" i="4"/>
  <c r="AC150" i="4"/>
  <c r="Q150" i="4"/>
  <c r="AD150" i="4"/>
  <c r="AB150" i="4"/>
  <c r="Y150" i="4"/>
  <c r="U150" i="4"/>
  <c r="AA150" i="4"/>
  <c r="V150" i="4"/>
  <c r="S150" i="4"/>
  <c r="P152" i="4"/>
  <c r="AA151" i="4"/>
  <c r="S151" i="4"/>
  <c r="Y151" i="4"/>
  <c r="Q151" i="4"/>
  <c r="X151" i="4"/>
  <c r="O151" i="4"/>
  <c r="AB151" i="4"/>
  <c r="AD151" i="4"/>
  <c r="AC151" i="4"/>
  <c r="W151" i="4"/>
  <c r="Z151" i="4"/>
  <c r="V151" i="4"/>
  <c r="R151" i="4"/>
  <c r="U151" i="4"/>
  <c r="P153" i="4"/>
  <c r="AB152" i="4"/>
  <c r="Z152" i="4"/>
  <c r="R152" i="4"/>
  <c r="Y152" i="4"/>
  <c r="Q152" i="4"/>
  <c r="X152" i="4"/>
  <c r="AD152" i="4"/>
  <c r="AC152" i="4"/>
  <c r="W152" i="4"/>
  <c r="S152" i="4"/>
  <c r="U152" i="4"/>
  <c r="AA152" i="4"/>
  <c r="V152" i="4"/>
  <c r="O152" i="4"/>
  <c r="P154" i="4"/>
  <c r="AC153" i="4"/>
  <c r="U153" i="4"/>
  <c r="AA153" i="4"/>
  <c r="S153" i="4"/>
  <c r="Z153" i="4"/>
  <c r="R153" i="4"/>
  <c r="W153" i="4"/>
  <c r="AD153" i="4"/>
  <c r="AB153" i="4"/>
  <c r="X153" i="4"/>
  <c r="Q153" i="4"/>
  <c r="Y153" i="4"/>
  <c r="V153" i="4"/>
  <c r="O153" i="4"/>
  <c r="P155" i="4"/>
  <c r="AD154" i="4"/>
  <c r="V154" i="4"/>
  <c r="AB154" i="4"/>
  <c r="AA154" i="4"/>
  <c r="S154" i="4"/>
  <c r="U154" i="4"/>
  <c r="AC154" i="4"/>
  <c r="Z154" i="4"/>
  <c r="X154" i="4"/>
  <c r="Q154" i="4"/>
  <c r="R154" i="4"/>
  <c r="Y154" i="4"/>
  <c r="W154" i="4"/>
  <c r="O154" i="4"/>
  <c r="P156" i="4"/>
  <c r="W155" i="4"/>
  <c r="AC155" i="4"/>
  <c r="U155" i="4"/>
  <c r="AB155" i="4"/>
  <c r="R155" i="4"/>
  <c r="AA155" i="4"/>
  <c r="Z155" i="4"/>
  <c r="X155" i="4"/>
  <c r="Q155" i="4"/>
  <c r="Y155" i="4"/>
  <c r="V155" i="4"/>
  <c r="O155" i="4"/>
  <c r="S155" i="4"/>
  <c r="AD155" i="4"/>
  <c r="P157" i="4"/>
  <c r="X156" i="4"/>
  <c r="O156" i="4"/>
  <c r="AD156" i="4"/>
  <c r="V156" i="4"/>
  <c r="AC156" i="4"/>
  <c r="U156" i="4"/>
  <c r="AB156" i="4"/>
  <c r="Q156" i="4"/>
  <c r="AA156" i="4"/>
  <c r="Z156" i="4"/>
  <c r="W156" i="4"/>
  <c r="R156" i="4"/>
  <c r="S156" i="4"/>
  <c r="Y156" i="4"/>
  <c r="P158" i="4"/>
  <c r="Y157" i="4"/>
  <c r="Q157" i="4"/>
  <c r="W157" i="4"/>
  <c r="AD157" i="4"/>
  <c r="V157" i="4"/>
  <c r="AA157" i="4"/>
  <c r="AB157" i="4"/>
  <c r="Z157" i="4"/>
  <c r="U157" i="4"/>
  <c r="R157" i="4"/>
  <c r="X157" i="4"/>
  <c r="O157" i="4"/>
  <c r="AC157" i="4"/>
  <c r="S157" i="4"/>
  <c r="P159" i="4"/>
  <c r="Z158" i="4"/>
  <c r="R158" i="4"/>
  <c r="X158" i="4"/>
  <c r="O158" i="4"/>
  <c r="W158" i="4"/>
  <c r="Y158" i="4"/>
  <c r="AB158" i="4"/>
  <c r="AA158" i="4"/>
  <c r="U158" i="4"/>
  <c r="AD158" i="4"/>
  <c r="Q158" i="4"/>
  <c r="AC158" i="4"/>
  <c r="S158" i="4"/>
  <c r="V158" i="4"/>
  <c r="P160" i="4"/>
  <c r="AA159" i="4"/>
  <c r="S159" i="4"/>
  <c r="Y159" i="4"/>
  <c r="Q159" i="4"/>
  <c r="X159" i="4"/>
  <c r="O159" i="4"/>
  <c r="V159" i="4"/>
  <c r="AB159" i="4"/>
  <c r="Z159" i="4"/>
  <c r="U159" i="4"/>
  <c r="AD159" i="4"/>
  <c r="W159" i="4"/>
  <c r="R159" i="4"/>
  <c r="AC159" i="4"/>
  <c r="P161" i="4"/>
  <c r="AB160" i="4"/>
  <c r="Z160" i="4"/>
  <c r="R160" i="4"/>
  <c r="Y160" i="4"/>
  <c r="Q160" i="4"/>
  <c r="U160" i="4"/>
  <c r="AA160" i="4"/>
  <c r="X160" i="4"/>
  <c r="V160" i="4"/>
  <c r="AD160" i="4"/>
  <c r="AC160" i="4"/>
  <c r="O160" i="4"/>
  <c r="W160" i="4"/>
  <c r="S160" i="4"/>
  <c r="P162" i="4"/>
  <c r="AC161" i="4"/>
  <c r="U161" i="4"/>
  <c r="AA161" i="4"/>
  <c r="S161" i="4"/>
  <c r="Z161" i="4"/>
  <c r="R161" i="4"/>
  <c r="Q161" i="4"/>
  <c r="Y161" i="4"/>
  <c r="X161" i="4"/>
  <c r="V161" i="4"/>
  <c r="AD161" i="4"/>
  <c r="W161" i="4"/>
  <c r="O161" i="4"/>
  <c r="AB161" i="4"/>
  <c r="P163" i="4"/>
  <c r="AD162" i="4"/>
  <c r="V162" i="4"/>
  <c r="AB162" i="4"/>
  <c r="AA162" i="4"/>
  <c r="S162" i="4"/>
  <c r="AC162" i="4"/>
  <c r="O162" i="4"/>
  <c r="Y162" i="4"/>
  <c r="X162" i="4"/>
  <c r="U162" i="4"/>
  <c r="Z162" i="4"/>
  <c r="Q162" i="4"/>
  <c r="W162" i="4"/>
  <c r="R162" i="4"/>
  <c r="P164" i="4"/>
  <c r="W163" i="4"/>
  <c r="AC163" i="4"/>
  <c r="U163" i="4"/>
  <c r="AB163" i="4"/>
  <c r="Z163" i="4"/>
  <c r="Y163" i="4"/>
  <c r="X163" i="4"/>
  <c r="S163" i="4"/>
  <c r="AD163" i="4"/>
  <c r="O163" i="4"/>
  <c r="V163" i="4"/>
  <c r="R163" i="4"/>
  <c r="Q163" i="4"/>
  <c r="AA163" i="4"/>
  <c r="P165" i="4"/>
  <c r="X164" i="4"/>
  <c r="O164" i="4"/>
  <c r="AD164" i="4"/>
  <c r="V164" i="4"/>
  <c r="AC164" i="4"/>
  <c r="U164" i="4"/>
  <c r="Y164" i="4"/>
  <c r="Z164" i="4"/>
  <c r="W164" i="4"/>
  <c r="S164" i="4"/>
  <c r="AB164" i="4"/>
  <c r="AA164" i="4"/>
  <c r="Q164" i="4"/>
  <c r="R164" i="4"/>
  <c r="P166" i="4"/>
  <c r="Y165" i="4"/>
  <c r="Q165" i="4"/>
  <c r="W165" i="4"/>
  <c r="AD165" i="4"/>
  <c r="V165" i="4"/>
  <c r="U165" i="4"/>
  <c r="Z165" i="4"/>
  <c r="X165" i="4"/>
  <c r="S165" i="4"/>
  <c r="AB165" i="4"/>
  <c r="R165" i="4"/>
  <c r="AC165" i="4"/>
  <c r="O165" i="4"/>
  <c r="AA165" i="4"/>
  <c r="P167" i="4"/>
  <c r="Z166" i="4"/>
  <c r="R166" i="4"/>
  <c r="X166" i="4"/>
  <c r="O166" i="4"/>
  <c r="W166" i="4"/>
  <c r="Y166" i="4"/>
  <c r="V166" i="4"/>
  <c r="S166" i="4"/>
  <c r="AB166" i="4"/>
  <c r="AD166" i="4"/>
  <c r="AA166" i="4"/>
  <c r="AC166" i="4"/>
  <c r="U166" i="4"/>
  <c r="Q166" i="4"/>
  <c r="P168" i="4"/>
  <c r="AA167" i="4"/>
  <c r="S167" i="4"/>
  <c r="Y167" i="4"/>
  <c r="Q167" i="4"/>
  <c r="X167" i="4"/>
  <c r="O167" i="4"/>
  <c r="AD167" i="4"/>
  <c r="R167" i="4"/>
  <c r="W167" i="4"/>
  <c r="V167" i="4"/>
  <c r="AB167" i="4"/>
  <c r="U167" i="4"/>
  <c r="AC167" i="4"/>
  <c r="Z167" i="4"/>
  <c r="P169" i="4"/>
  <c r="AB168" i="4"/>
  <c r="Z168" i="4"/>
  <c r="R168" i="4"/>
  <c r="Y168" i="4"/>
  <c r="Q168" i="4"/>
  <c r="AC168" i="4"/>
  <c r="W168" i="4"/>
  <c r="V168" i="4"/>
  <c r="S168" i="4"/>
  <c r="AA168" i="4"/>
  <c r="X168" i="4"/>
  <c r="AD168" i="4"/>
  <c r="U168" i="4"/>
  <c r="O168" i="4"/>
  <c r="P170" i="4"/>
  <c r="AC169" i="4"/>
  <c r="U169" i="4"/>
  <c r="AA169" i="4"/>
  <c r="S169" i="4"/>
  <c r="Z169" i="4"/>
  <c r="R169" i="4"/>
  <c r="Y169" i="4"/>
  <c r="W169" i="4"/>
  <c r="V169" i="4"/>
  <c r="Q169" i="4"/>
  <c r="AB169" i="4"/>
  <c r="O169" i="4"/>
  <c r="AD169" i="4"/>
  <c r="X169" i="4"/>
  <c r="P171" i="4"/>
  <c r="AD170" i="4"/>
  <c r="V170" i="4"/>
  <c r="AB170" i="4"/>
  <c r="AA170" i="4"/>
  <c r="S170" i="4"/>
  <c r="X170" i="4"/>
  <c r="W170" i="4"/>
  <c r="U170" i="4"/>
  <c r="Q170" i="4"/>
  <c r="Z170" i="4"/>
  <c r="Y170" i="4"/>
  <c r="AC170" i="4"/>
  <c r="R170" i="4"/>
  <c r="O170" i="4"/>
  <c r="P172" i="4"/>
  <c r="W171" i="4"/>
  <c r="AC171" i="4"/>
  <c r="U171" i="4"/>
  <c r="AB171" i="4"/>
  <c r="V171" i="4"/>
  <c r="X171" i="4"/>
  <c r="S171" i="4"/>
  <c r="Q171" i="4"/>
  <c r="Z171" i="4"/>
  <c r="R171" i="4"/>
  <c r="O171" i="4"/>
  <c r="AA171" i="4"/>
  <c r="AD171" i="4"/>
  <c r="Y171" i="4"/>
  <c r="P173" i="4"/>
  <c r="X172" i="4"/>
  <c r="O172" i="4"/>
  <c r="AD172" i="4"/>
  <c r="V172" i="4"/>
  <c r="AC172" i="4"/>
  <c r="U172" i="4"/>
  <c r="S172" i="4"/>
  <c r="W172" i="4"/>
  <c r="Q172" i="4"/>
  <c r="Z172" i="4"/>
  <c r="AB172" i="4"/>
  <c r="Y172" i="4"/>
  <c r="R172" i="4"/>
  <c r="AA172" i="4"/>
  <c r="P174" i="4"/>
  <c r="Y173" i="4"/>
  <c r="Q173" i="4"/>
  <c r="W173" i="4"/>
  <c r="AD173" i="4"/>
  <c r="V173" i="4"/>
  <c r="AC173" i="4"/>
  <c r="R173" i="4"/>
  <c r="U173" i="4"/>
  <c r="O173" i="4"/>
  <c r="Z173" i="4"/>
  <c r="S173" i="4"/>
  <c r="AA173" i="4"/>
  <c r="AB173" i="4"/>
  <c r="X173" i="4"/>
  <c r="P175" i="4"/>
  <c r="Z174" i="4"/>
  <c r="R174" i="4"/>
  <c r="X174" i="4"/>
  <c r="O174" i="4"/>
  <c r="W174" i="4"/>
  <c r="AB174" i="4"/>
  <c r="U174" i="4"/>
  <c r="AD174" i="4"/>
  <c r="Q174" i="4"/>
  <c r="Y174" i="4"/>
  <c r="AC174" i="4"/>
  <c r="V174" i="4"/>
  <c r="AA174" i="4"/>
  <c r="S174" i="4"/>
  <c r="P176" i="4"/>
  <c r="AA175" i="4"/>
  <c r="S175" i="4"/>
  <c r="Y175" i="4"/>
  <c r="Q175" i="4"/>
  <c r="X175" i="4"/>
  <c r="O175" i="4"/>
  <c r="Z175" i="4"/>
  <c r="U175" i="4"/>
  <c r="AD175" i="4"/>
  <c r="W175" i="4"/>
  <c r="R175" i="4"/>
  <c r="AB175" i="4"/>
  <c r="AC175" i="4"/>
  <c r="V175" i="4"/>
  <c r="P177" i="4"/>
  <c r="AB176" i="4"/>
  <c r="Z176" i="4"/>
  <c r="R176" i="4"/>
  <c r="Y176" i="4"/>
  <c r="Q176" i="4"/>
  <c r="W176" i="4"/>
  <c r="U176" i="4"/>
  <c r="S176" i="4"/>
  <c r="AD176" i="4"/>
  <c r="X176" i="4"/>
  <c r="AC176" i="4"/>
  <c r="V176" i="4"/>
  <c r="AA176" i="4"/>
  <c r="O176" i="4"/>
  <c r="P178" i="4"/>
  <c r="AC177" i="4"/>
  <c r="U177" i="4"/>
  <c r="AA177" i="4"/>
  <c r="S177" i="4"/>
  <c r="Z177" i="4"/>
  <c r="R177" i="4"/>
  <c r="V177" i="4"/>
  <c r="Q177" i="4"/>
  <c r="AD177" i="4"/>
  <c r="X177" i="4"/>
  <c r="O177" i="4"/>
  <c r="Y177" i="4"/>
  <c r="AB177" i="4"/>
  <c r="W177" i="4"/>
  <c r="P179" i="4"/>
  <c r="AD178" i="4"/>
  <c r="V178" i="4"/>
  <c r="AB178" i="4"/>
  <c r="AA178" i="4"/>
  <c r="S178" i="4"/>
  <c r="R178" i="4"/>
  <c r="U178" i="4"/>
  <c r="Q178" i="4"/>
  <c r="AC178" i="4"/>
  <c r="X178" i="4"/>
  <c r="Z178" i="4"/>
  <c r="W178" i="4"/>
  <c r="Y178" i="4"/>
  <c r="O178" i="4"/>
  <c r="P180" i="4"/>
  <c r="W179" i="4"/>
  <c r="AC179" i="4"/>
  <c r="U179" i="4"/>
  <c r="AB179" i="4"/>
  <c r="AD179" i="4"/>
  <c r="Q179" i="4"/>
  <c r="S179" i="4"/>
  <c r="R179" i="4"/>
  <c r="AA179" i="4"/>
  <c r="X179" i="4"/>
  <c r="O179" i="4"/>
  <c r="Y179" i="4"/>
  <c r="Z179" i="4"/>
  <c r="V179" i="4"/>
  <c r="P181" i="4"/>
  <c r="X180" i="4"/>
  <c r="O180" i="4"/>
  <c r="AD180" i="4"/>
  <c r="V180" i="4"/>
  <c r="AC180" i="4"/>
  <c r="U180" i="4"/>
  <c r="AA180" i="4"/>
  <c r="S180" i="4"/>
  <c r="R180" i="4"/>
  <c r="AB180" i="4"/>
  <c r="W180" i="4"/>
  <c r="Z180" i="4"/>
  <c r="Q180" i="4"/>
  <c r="Y180" i="4"/>
  <c r="P182" i="4"/>
  <c r="Y181" i="4"/>
  <c r="Q181" i="4"/>
  <c r="W181" i="4"/>
  <c r="AD181" i="4"/>
  <c r="V181" i="4"/>
  <c r="Z181" i="4"/>
  <c r="S181" i="4"/>
  <c r="R181" i="4"/>
  <c r="AB181" i="4"/>
  <c r="U181" i="4"/>
  <c r="O181" i="4"/>
  <c r="X181" i="4"/>
  <c r="AC181" i="4"/>
  <c r="AA181" i="4"/>
  <c r="P183" i="4"/>
  <c r="Z182" i="4"/>
  <c r="R182" i="4"/>
  <c r="X182" i="4"/>
  <c r="O182" i="4"/>
  <c r="W182" i="4"/>
  <c r="V182" i="4"/>
  <c r="S182" i="4"/>
  <c r="AD182" i="4"/>
  <c r="Q182" i="4"/>
  <c r="AB182" i="4"/>
  <c r="U182" i="4"/>
  <c r="AC182" i="4"/>
  <c r="AA182" i="4"/>
  <c r="Y182" i="4"/>
  <c r="P184" i="4"/>
  <c r="AA183" i="4"/>
  <c r="S183" i="4"/>
  <c r="Y183" i="4"/>
  <c r="Q183" i="4"/>
  <c r="X183" i="4"/>
  <c r="O183" i="4"/>
  <c r="U183" i="4"/>
  <c r="R183" i="4"/>
  <c r="AD183" i="4"/>
  <c r="AB183" i="4"/>
  <c r="V183" i="4"/>
  <c r="W183" i="4"/>
  <c r="AC183" i="4"/>
  <c r="Z183" i="4"/>
  <c r="P185" i="4"/>
  <c r="AB184" i="4"/>
  <c r="Z184" i="4"/>
  <c r="R184" i="4"/>
  <c r="Y184" i="4"/>
  <c r="Q184" i="4"/>
  <c r="S184" i="4"/>
  <c r="O184" i="4"/>
  <c r="AD184" i="4"/>
  <c r="AA184" i="4"/>
  <c r="V184" i="4"/>
  <c r="AC184" i="4"/>
  <c r="X184" i="4"/>
  <c r="U184" i="4"/>
  <c r="W184" i="4"/>
  <c r="P186" i="4"/>
  <c r="AC185" i="4"/>
  <c r="U185" i="4"/>
  <c r="AA185" i="4"/>
  <c r="S185" i="4"/>
  <c r="Z185" i="4"/>
  <c r="R185" i="4"/>
  <c r="AD185" i="4"/>
  <c r="O185" i="4"/>
  <c r="Q185" i="4"/>
  <c r="Y185" i="4"/>
  <c r="V185" i="4"/>
  <c r="W185" i="4"/>
  <c r="AB185" i="4"/>
  <c r="X185" i="4"/>
  <c r="P187" i="4"/>
  <c r="AD186" i="4"/>
  <c r="V186" i="4"/>
  <c r="AB186" i="4"/>
  <c r="AA186" i="4"/>
  <c r="S186" i="4"/>
  <c r="Z186" i="4"/>
  <c r="Q186" i="4"/>
  <c r="O186" i="4"/>
  <c r="Y186" i="4"/>
  <c r="U186" i="4"/>
  <c r="AC186" i="4"/>
  <c r="X186" i="4"/>
  <c r="R186" i="4"/>
  <c r="W186" i="4"/>
  <c r="P188" i="4"/>
  <c r="W187" i="4"/>
  <c r="AC187" i="4"/>
  <c r="U187" i="4"/>
  <c r="AB187" i="4"/>
  <c r="Y187" i="4"/>
  <c r="Q187" i="4"/>
  <c r="AD187" i="4"/>
  <c r="O187" i="4"/>
  <c r="Z187" i="4"/>
  <c r="S187" i="4"/>
  <c r="V187" i="4"/>
  <c r="X187" i="4"/>
  <c r="AA187" i="4"/>
  <c r="R187" i="4"/>
  <c r="P189" i="4"/>
  <c r="X188" i="4"/>
  <c r="O188" i="4"/>
  <c r="AD188" i="4"/>
  <c r="V188" i="4"/>
  <c r="AC188" i="4"/>
  <c r="U188" i="4"/>
  <c r="W188" i="4"/>
  <c r="Q188" i="4"/>
  <c r="AB188" i="4"/>
  <c r="Z188" i="4"/>
  <c r="S188" i="4"/>
  <c r="AA188" i="4"/>
  <c r="Y188" i="4"/>
  <c r="R188" i="4"/>
  <c r="P190" i="4"/>
  <c r="Y189" i="4"/>
  <c r="Q189" i="4"/>
  <c r="W189" i="4"/>
  <c r="AD189" i="4"/>
  <c r="V189" i="4"/>
  <c r="AC189" i="4"/>
  <c r="O189" i="4"/>
  <c r="AB189" i="4"/>
  <c r="Z189" i="4"/>
  <c r="S189" i="4"/>
  <c r="U189" i="4"/>
  <c r="AA189" i="4"/>
  <c r="X189" i="4"/>
  <c r="R189" i="4"/>
  <c r="P191" i="4"/>
  <c r="Z190" i="4"/>
  <c r="R190" i="4"/>
  <c r="X190" i="4"/>
  <c r="O190" i="4"/>
  <c r="W190" i="4"/>
  <c r="AD190" i="4"/>
  <c r="S190" i="4"/>
  <c r="AC190" i="4"/>
  <c r="AB190" i="4"/>
  <c r="Y190" i="4"/>
  <c r="AA190" i="4"/>
  <c r="V190" i="4"/>
  <c r="Q190" i="4"/>
  <c r="U190" i="4"/>
  <c r="P192" i="4"/>
  <c r="AA191" i="4"/>
  <c r="S191" i="4"/>
  <c r="Y191" i="4"/>
  <c r="Q191" i="4"/>
  <c r="X191" i="4"/>
  <c r="O191" i="4"/>
  <c r="AC191" i="4"/>
  <c r="AD191" i="4"/>
  <c r="AB191" i="4"/>
  <c r="W191" i="4"/>
  <c r="U191" i="4"/>
  <c r="V191" i="4"/>
  <c r="Z191" i="4"/>
  <c r="R191" i="4"/>
  <c r="P193" i="4"/>
  <c r="AB192" i="4"/>
  <c r="Z192" i="4"/>
  <c r="R192" i="4"/>
  <c r="Y192" i="4"/>
  <c r="Q192" i="4"/>
  <c r="AA192" i="4"/>
  <c r="AD192" i="4"/>
  <c r="AC192" i="4"/>
  <c r="W192" i="4"/>
  <c r="S192" i="4"/>
  <c r="X192" i="4"/>
  <c r="V192" i="4"/>
  <c r="O192" i="4"/>
  <c r="U192" i="4"/>
  <c r="P194" i="4"/>
  <c r="AC193" i="4"/>
  <c r="U193" i="4"/>
  <c r="AA193" i="4"/>
  <c r="S193" i="4"/>
  <c r="Z193" i="4"/>
  <c r="R193" i="4"/>
  <c r="X193" i="4"/>
  <c r="AD193" i="4"/>
  <c r="AB193" i="4"/>
  <c r="W193" i="4"/>
  <c r="Q193" i="4"/>
  <c r="Y193" i="4"/>
  <c r="V193" i="4"/>
  <c r="O193" i="4"/>
  <c r="P195" i="4"/>
  <c r="AD194" i="4"/>
  <c r="V194" i="4"/>
  <c r="AB194" i="4"/>
  <c r="AA194" i="4"/>
  <c r="S194" i="4"/>
  <c r="W194" i="4"/>
  <c r="AC194" i="4"/>
  <c r="Z194" i="4"/>
  <c r="X194" i="4"/>
  <c r="Q194" i="4"/>
  <c r="Y194" i="4"/>
  <c r="U194" i="4"/>
  <c r="O194" i="4"/>
  <c r="R194" i="4"/>
  <c r="P196" i="4"/>
  <c r="W195" i="4"/>
  <c r="AC195" i="4"/>
  <c r="U195" i="4"/>
  <c r="AB195" i="4"/>
  <c r="S195" i="4"/>
  <c r="AA195" i="4"/>
  <c r="Z195" i="4"/>
  <c r="X195" i="4"/>
  <c r="Q195" i="4"/>
  <c r="AD195" i="4"/>
  <c r="R195" i="4"/>
  <c r="Y195" i="4"/>
  <c r="V195" i="4"/>
  <c r="O195" i="4"/>
  <c r="P197" i="4"/>
  <c r="X196" i="4"/>
  <c r="O196" i="4"/>
  <c r="AD196" i="4"/>
  <c r="V196" i="4"/>
  <c r="AC196" i="4"/>
  <c r="U196" i="4"/>
  <c r="R196" i="4"/>
  <c r="AA196" i="4"/>
  <c r="Z196" i="4"/>
  <c r="W196" i="4"/>
  <c r="Q196" i="4"/>
  <c r="Y196" i="4"/>
  <c r="S196" i="4"/>
  <c r="AB196" i="4"/>
  <c r="Y197" i="4"/>
  <c r="Q197" i="4"/>
  <c r="W197" i="4"/>
  <c r="P198" i="4"/>
  <c r="AD197" i="4"/>
  <c r="V197" i="4"/>
  <c r="AB197" i="4"/>
  <c r="O197" i="4"/>
  <c r="AA197" i="4"/>
  <c r="Z197" i="4"/>
  <c r="U197" i="4"/>
  <c r="R197" i="4"/>
  <c r="AC197" i="4"/>
  <c r="S197" i="4"/>
  <c r="X197" i="4"/>
  <c r="P199" i="4"/>
  <c r="Z198" i="4"/>
  <c r="R198" i="4"/>
  <c r="X198" i="4"/>
  <c r="O198" i="4"/>
  <c r="W198" i="4"/>
  <c r="AA198" i="4"/>
  <c r="AB198" i="4"/>
  <c r="Y198" i="4"/>
  <c r="U198" i="4"/>
  <c r="AD198" i="4"/>
  <c r="Q198" i="4"/>
  <c r="V198" i="4"/>
  <c r="S198" i="4"/>
  <c r="AC198" i="4"/>
  <c r="P200" i="4"/>
  <c r="AA199" i="4"/>
  <c r="S199" i="4"/>
  <c r="Y199" i="4"/>
  <c r="Q199" i="4"/>
  <c r="X199" i="4"/>
  <c r="O199" i="4"/>
  <c r="W199" i="4"/>
  <c r="AB199" i="4"/>
  <c r="Z199" i="4"/>
  <c r="U199" i="4"/>
  <c r="AD199" i="4"/>
  <c r="AC199" i="4"/>
  <c r="R199" i="4"/>
  <c r="V199" i="4"/>
  <c r="P201" i="4"/>
  <c r="AB200" i="4"/>
  <c r="Z200" i="4"/>
  <c r="R200" i="4"/>
  <c r="Y200" i="4"/>
  <c r="Q200" i="4"/>
  <c r="V200" i="4"/>
  <c r="AA200" i="4"/>
  <c r="X200" i="4"/>
  <c r="U200" i="4"/>
  <c r="AD200" i="4"/>
  <c r="W200" i="4"/>
  <c r="S200" i="4"/>
  <c r="O200" i="4"/>
  <c r="AC200" i="4"/>
  <c r="P202" i="4"/>
  <c r="AC201" i="4"/>
  <c r="U201" i="4"/>
  <c r="AA201" i="4"/>
  <c r="S201" i="4"/>
  <c r="Z201" i="4"/>
  <c r="R201" i="4"/>
  <c r="Y201" i="4"/>
  <c r="X201" i="4"/>
  <c r="V201" i="4"/>
  <c r="AD201" i="4"/>
  <c r="AB201" i="4"/>
  <c r="O201" i="4"/>
  <c r="W201" i="4"/>
  <c r="Q201" i="4"/>
  <c r="P203" i="4"/>
  <c r="AD202" i="4"/>
  <c r="V202" i="4"/>
  <c r="AB202" i="4"/>
  <c r="AA202" i="4"/>
  <c r="S202" i="4"/>
  <c r="Q202" i="4"/>
  <c r="Y202" i="4"/>
  <c r="X202" i="4"/>
  <c r="U202" i="4"/>
  <c r="AC202" i="4"/>
  <c r="W202" i="4"/>
  <c r="R202" i="4"/>
  <c r="O202" i="4"/>
  <c r="Z202" i="4"/>
  <c r="P204" i="4"/>
  <c r="W203" i="4"/>
  <c r="AC203" i="4"/>
  <c r="U203" i="4"/>
  <c r="AB203" i="4"/>
  <c r="AA203" i="4"/>
  <c r="O203" i="4"/>
  <c r="Y203" i="4"/>
  <c r="X203" i="4"/>
  <c r="S203" i="4"/>
  <c r="AD203" i="4"/>
  <c r="Z203" i="4"/>
  <c r="Q203" i="4"/>
  <c r="R203" i="4"/>
  <c r="V203" i="4"/>
  <c r="P205" i="4"/>
  <c r="X204" i="4"/>
  <c r="O204" i="4"/>
  <c r="AD204" i="4"/>
  <c r="V204" i="4"/>
  <c r="AC204" i="4"/>
  <c r="U204" i="4"/>
  <c r="Z204" i="4"/>
  <c r="Y204" i="4"/>
  <c r="W204" i="4"/>
  <c r="S204" i="4"/>
  <c r="AB204" i="4"/>
  <c r="R204" i="4"/>
  <c r="AA204" i="4"/>
  <c r="Q204" i="4"/>
  <c r="P206" i="4"/>
  <c r="Y205" i="4"/>
  <c r="Q205" i="4"/>
  <c r="W205" i="4"/>
  <c r="AD205" i="4"/>
  <c r="V205" i="4"/>
  <c r="X205" i="4"/>
  <c r="Z205" i="4"/>
  <c r="U205" i="4"/>
  <c r="S205" i="4"/>
  <c r="AB205" i="4"/>
  <c r="AA205" i="4"/>
  <c r="O205" i="4"/>
  <c r="AC205" i="4"/>
  <c r="R205" i="4"/>
  <c r="P207" i="4"/>
  <c r="Z206" i="4"/>
  <c r="R206" i="4"/>
  <c r="X206" i="4"/>
  <c r="O206" i="4"/>
  <c r="W206" i="4"/>
  <c r="U206" i="4"/>
  <c r="Y206" i="4"/>
  <c r="V206" i="4"/>
  <c r="S206" i="4"/>
  <c r="AB206" i="4"/>
  <c r="Q206" i="4"/>
  <c r="AC206" i="4"/>
  <c r="AD206" i="4"/>
  <c r="AA206" i="4"/>
  <c r="P208" i="4"/>
  <c r="AA207" i="4"/>
  <c r="S207" i="4"/>
  <c r="Y207" i="4"/>
  <c r="Q207" i="4"/>
  <c r="X207" i="4"/>
  <c r="O207" i="4"/>
  <c r="W207" i="4"/>
  <c r="V207" i="4"/>
  <c r="R207" i="4"/>
  <c r="AB207" i="4"/>
  <c r="AD207" i="4"/>
  <c r="Z207" i="4"/>
  <c r="AC207" i="4"/>
  <c r="U207" i="4"/>
  <c r="P209" i="4"/>
  <c r="AB208" i="4"/>
  <c r="Z208" i="4"/>
  <c r="R208" i="4"/>
  <c r="Y208" i="4"/>
  <c r="Q208" i="4"/>
  <c r="AD208" i="4"/>
  <c r="O208" i="4"/>
  <c r="W208" i="4"/>
  <c r="V208" i="4"/>
  <c r="S208" i="4"/>
  <c r="AA208" i="4"/>
  <c r="U208" i="4"/>
  <c r="AC208" i="4"/>
  <c r="X208" i="4"/>
  <c r="P210" i="4"/>
  <c r="AC209" i="4"/>
  <c r="U209" i="4"/>
  <c r="AA209" i="4"/>
  <c r="S209" i="4"/>
  <c r="Z209" i="4"/>
  <c r="R209" i="4"/>
  <c r="AB209" i="4"/>
  <c r="W209" i="4"/>
  <c r="V209" i="4"/>
  <c r="Q209" i="4"/>
  <c r="Y209" i="4"/>
  <c r="X209" i="4"/>
  <c r="AD209" i="4"/>
  <c r="O209" i="4"/>
  <c r="P211" i="4"/>
  <c r="AD210" i="4"/>
  <c r="V210" i="4"/>
  <c r="AB210" i="4"/>
  <c r="AA210" i="4"/>
  <c r="S210" i="4"/>
  <c r="Y210" i="4"/>
  <c r="W210" i="4"/>
  <c r="U210" i="4"/>
  <c r="Q210" i="4"/>
  <c r="Z210" i="4"/>
  <c r="R210" i="4"/>
  <c r="O210" i="4"/>
  <c r="AC210" i="4"/>
  <c r="X210" i="4"/>
  <c r="P212" i="4"/>
  <c r="W211" i="4"/>
  <c r="AC211" i="4"/>
  <c r="U211" i="4"/>
  <c r="AB211" i="4"/>
  <c r="X211" i="4"/>
  <c r="V211" i="4"/>
  <c r="S211" i="4"/>
  <c r="Q211" i="4"/>
  <c r="Z211" i="4"/>
  <c r="AD211" i="4"/>
  <c r="Y211" i="4"/>
  <c r="AA211" i="4"/>
  <c r="R211" i="4"/>
  <c r="O211" i="4"/>
  <c r="P213" i="4"/>
  <c r="X212" i="4"/>
  <c r="O212" i="4"/>
  <c r="AD212" i="4"/>
  <c r="V212" i="4"/>
  <c r="AC212" i="4"/>
  <c r="U212" i="4"/>
  <c r="W212" i="4"/>
  <c r="S212" i="4"/>
  <c r="Q212" i="4"/>
  <c r="Z212" i="4"/>
  <c r="R212" i="4"/>
  <c r="AA212" i="4"/>
  <c r="AB212" i="4"/>
  <c r="Y212" i="4"/>
  <c r="P214" i="4"/>
  <c r="Y213" i="4"/>
  <c r="Q213" i="4"/>
  <c r="W213" i="4"/>
  <c r="AD213" i="4"/>
  <c r="V213" i="4"/>
  <c r="S213" i="4"/>
  <c r="U213" i="4"/>
  <c r="AC213" i="4"/>
  <c r="O213" i="4"/>
  <c r="Z213" i="4"/>
  <c r="AB213" i="4"/>
  <c r="X213" i="4"/>
  <c r="AA213" i="4"/>
  <c r="R213" i="4"/>
  <c r="P215" i="4"/>
  <c r="Z214" i="4"/>
  <c r="R214" i="4"/>
  <c r="X214" i="4"/>
  <c r="O214" i="4"/>
  <c r="W214" i="4"/>
  <c r="AC214" i="4"/>
  <c r="Q214" i="4"/>
  <c r="U214" i="4"/>
  <c r="AD214" i="4"/>
  <c r="Y214" i="4"/>
  <c r="S214" i="4"/>
  <c r="AA214" i="4"/>
  <c r="AB214" i="4"/>
  <c r="V214" i="4"/>
  <c r="P216" i="4"/>
  <c r="AA215" i="4"/>
  <c r="S215" i="4"/>
  <c r="Y215" i="4"/>
  <c r="Q215" i="4"/>
  <c r="X215" i="4"/>
  <c r="O215" i="4"/>
  <c r="AB215" i="4"/>
  <c r="U215" i="4"/>
  <c r="AD215" i="4"/>
  <c r="W215" i="4"/>
  <c r="AC215" i="4"/>
  <c r="V215" i="4"/>
  <c r="R215" i="4"/>
  <c r="Z215" i="4"/>
  <c r="P217" i="4"/>
  <c r="AB216" i="4"/>
  <c r="Z216" i="4"/>
  <c r="R216" i="4"/>
  <c r="Y216" i="4"/>
  <c r="Q216" i="4"/>
  <c r="X216" i="4"/>
  <c r="U216" i="4"/>
  <c r="S216" i="4"/>
  <c r="AD216" i="4"/>
  <c r="W216" i="4"/>
  <c r="O216" i="4"/>
  <c r="AA216" i="4"/>
  <c r="AC216" i="4"/>
  <c r="V216" i="4"/>
  <c r="P218" i="4"/>
  <c r="AC217" i="4"/>
  <c r="U217" i="4"/>
  <c r="AA217" i="4"/>
  <c r="S217" i="4"/>
  <c r="Z217" i="4"/>
  <c r="R217" i="4"/>
  <c r="W217" i="4"/>
  <c r="Q217" i="4"/>
  <c r="AD217" i="4"/>
  <c r="X217" i="4"/>
  <c r="AB217" i="4"/>
  <c r="V217" i="4"/>
  <c r="Y217" i="4"/>
  <c r="O217" i="4"/>
  <c r="P219" i="4"/>
  <c r="AD218" i="4"/>
  <c r="V218" i="4"/>
  <c r="AB218" i="4"/>
  <c r="AA218" i="4"/>
  <c r="S218" i="4"/>
  <c r="U218" i="4"/>
  <c r="R218" i="4"/>
  <c r="Q218" i="4"/>
  <c r="AC218" i="4"/>
  <c r="X218" i="4"/>
  <c r="O218" i="4"/>
  <c r="Y218" i="4"/>
  <c r="Z218" i="4"/>
  <c r="W218" i="4"/>
  <c r="P220" i="4"/>
  <c r="W219" i="4"/>
  <c r="AC219" i="4"/>
  <c r="U219" i="4"/>
  <c r="AB219" i="4"/>
  <c r="R219" i="4"/>
  <c r="S219" i="4"/>
  <c r="Q219" i="4"/>
  <c r="AA219" i="4"/>
  <c r="X219" i="4"/>
  <c r="AD219" i="4"/>
  <c r="Z219" i="4"/>
  <c r="V219" i="4"/>
  <c r="O219" i="4"/>
  <c r="Y219" i="4"/>
  <c r="P221" i="4"/>
  <c r="X220" i="4"/>
  <c r="O220" i="4"/>
  <c r="AD220" i="4"/>
  <c r="V220" i="4"/>
  <c r="AC220" i="4"/>
  <c r="U220" i="4"/>
  <c r="AB220" i="4"/>
  <c r="Q220" i="4"/>
  <c r="S220" i="4"/>
  <c r="R220" i="4"/>
  <c r="AA220" i="4"/>
  <c r="W220" i="4"/>
  <c r="Y220" i="4"/>
  <c r="Z220" i="4"/>
  <c r="P222" i="4"/>
  <c r="Y221" i="4"/>
  <c r="Q221" i="4"/>
  <c r="W221" i="4"/>
  <c r="AD221" i="4"/>
  <c r="V221" i="4"/>
  <c r="AA221" i="4"/>
  <c r="S221" i="4"/>
  <c r="R221" i="4"/>
  <c r="AB221" i="4"/>
  <c r="U221" i="4"/>
  <c r="AC221" i="4"/>
  <c r="Z221" i="4"/>
  <c r="X221" i="4"/>
  <c r="O221" i="4"/>
  <c r="P223" i="4"/>
  <c r="Z222" i="4"/>
  <c r="R222" i="4"/>
  <c r="X222" i="4"/>
  <c r="O222" i="4"/>
  <c r="W222" i="4"/>
  <c r="Y222" i="4"/>
  <c r="S222" i="4"/>
  <c r="AD222" i="4"/>
  <c r="Q222" i="4"/>
  <c r="AB222" i="4"/>
  <c r="U222" i="4"/>
  <c r="V222" i="4"/>
  <c r="AA222" i="4"/>
  <c r="AC222" i="4"/>
  <c r="P224" i="4"/>
  <c r="AA223" i="4"/>
  <c r="S223" i="4"/>
  <c r="Y223" i="4"/>
  <c r="Q223" i="4"/>
  <c r="X223" i="4"/>
  <c r="O223" i="4"/>
  <c r="V223" i="4"/>
  <c r="R223" i="4"/>
  <c r="AD223" i="4"/>
  <c r="AB223" i="4"/>
  <c r="U223" i="4"/>
  <c r="AC223" i="4"/>
  <c r="Z223" i="4"/>
  <c r="W223" i="4"/>
  <c r="P225" i="4"/>
  <c r="AB224" i="4"/>
  <c r="Z224" i="4"/>
  <c r="R224" i="4"/>
  <c r="Y224" i="4"/>
  <c r="Q224" i="4"/>
  <c r="U224" i="4"/>
  <c r="O224" i="4"/>
  <c r="AD224" i="4"/>
  <c r="AA224" i="4"/>
  <c r="V224" i="4"/>
  <c r="W224" i="4"/>
  <c r="AC224" i="4"/>
  <c r="X224" i="4"/>
  <c r="S224" i="4"/>
  <c r="P226" i="4"/>
  <c r="AC225" i="4"/>
  <c r="U225" i="4"/>
  <c r="AA225" i="4"/>
  <c r="S225" i="4"/>
  <c r="Z225" i="4"/>
  <c r="R225" i="4"/>
  <c r="Q225" i="4"/>
  <c r="O225" i="4"/>
  <c r="AD225" i="4"/>
  <c r="Y225" i="4"/>
  <c r="V225" i="4"/>
  <c r="AB225" i="4"/>
  <c r="X225" i="4"/>
  <c r="W225" i="4"/>
  <c r="P227" i="4"/>
  <c r="AD226" i="4"/>
  <c r="V226" i="4"/>
  <c r="AB226" i="4"/>
  <c r="AA226" i="4"/>
  <c r="S226" i="4"/>
  <c r="AC226" i="4"/>
  <c r="O226" i="4"/>
  <c r="Q226" i="4"/>
  <c r="Y226" i="4"/>
  <c r="U226" i="4"/>
  <c r="W226" i="4"/>
  <c r="Z226" i="4"/>
  <c r="X226" i="4"/>
  <c r="R226" i="4"/>
  <c r="P228" i="4"/>
  <c r="W227" i="4"/>
  <c r="AC227" i="4"/>
  <c r="U227" i="4"/>
  <c r="AB227" i="4"/>
  <c r="Z227" i="4"/>
  <c r="Q227" i="4"/>
  <c r="AD227" i="4"/>
  <c r="O227" i="4"/>
  <c r="Y227" i="4"/>
  <c r="S227" i="4"/>
  <c r="AA227" i="4"/>
  <c r="X227" i="4"/>
  <c r="R227" i="4"/>
  <c r="V227" i="4"/>
  <c r="P229" i="4"/>
  <c r="X228" i="4"/>
  <c r="O228" i="4"/>
  <c r="AD228" i="4"/>
  <c r="V228" i="4"/>
  <c r="AC228" i="4"/>
  <c r="U228" i="4"/>
  <c r="Y228" i="4"/>
  <c r="Q228" i="4"/>
  <c r="AB228" i="4"/>
  <c r="Z228" i="4"/>
  <c r="S228" i="4"/>
  <c r="AA228" i="4"/>
  <c r="W228" i="4"/>
  <c r="R228" i="4"/>
  <c r="P230" i="4"/>
  <c r="Y229" i="4"/>
  <c r="Q229" i="4"/>
  <c r="W229" i="4"/>
  <c r="AD229" i="4"/>
  <c r="V229" i="4"/>
  <c r="U229" i="4"/>
  <c r="AC229" i="4"/>
  <c r="O229" i="4"/>
  <c r="AB229" i="4"/>
  <c r="Z229" i="4"/>
  <c r="S229" i="4"/>
  <c r="AA229" i="4"/>
  <c r="X229" i="4"/>
  <c r="R229" i="4"/>
  <c r="P231" i="4"/>
  <c r="Z230" i="4"/>
  <c r="R230" i="4"/>
  <c r="X230" i="4"/>
  <c r="O230" i="4"/>
  <c r="W230" i="4"/>
  <c r="AC230" i="4"/>
  <c r="AB230" i="4"/>
  <c r="Y230" i="4"/>
  <c r="S230" i="4"/>
  <c r="AD230" i="4"/>
  <c r="U230" i="4"/>
  <c r="V230" i="4"/>
  <c r="AA230" i="4"/>
  <c r="Q230" i="4"/>
  <c r="P232" i="4"/>
  <c r="AA231" i="4"/>
  <c r="S231" i="4"/>
  <c r="Y231" i="4"/>
  <c r="Q231" i="4"/>
  <c r="X231" i="4"/>
  <c r="O231" i="4"/>
  <c r="AD231" i="4"/>
  <c r="R231" i="4"/>
  <c r="AC231" i="4"/>
  <c r="AB231" i="4"/>
  <c r="W231" i="4"/>
  <c r="Z231" i="4"/>
  <c r="V231" i="4"/>
  <c r="U231" i="4"/>
  <c r="AB232" i="4"/>
  <c r="Z232" i="4"/>
  <c r="R232" i="4"/>
  <c r="Y232" i="4"/>
  <c r="Q232" i="4"/>
  <c r="AC232" i="4"/>
  <c r="P233" i="4"/>
  <c r="AD232" i="4"/>
  <c r="AA232" i="4"/>
  <c r="W232" i="4"/>
  <c r="S232" i="4"/>
  <c r="U232" i="4"/>
  <c r="X232" i="4"/>
  <c r="V232" i="4"/>
  <c r="O232" i="4"/>
  <c r="P234" i="4"/>
  <c r="AC233" i="4"/>
  <c r="U233" i="4"/>
  <c r="AA233" i="4"/>
  <c r="S233" i="4"/>
  <c r="Z233" i="4"/>
  <c r="R233" i="4"/>
  <c r="Y233" i="4"/>
  <c r="AD233" i="4"/>
  <c r="AB233" i="4"/>
  <c r="W233" i="4"/>
  <c r="Q233" i="4"/>
  <c r="X233" i="4"/>
  <c r="V233" i="4"/>
  <c r="O233" i="4"/>
  <c r="P235" i="4"/>
  <c r="AD234" i="4"/>
  <c r="V234" i="4"/>
  <c r="AB234" i="4"/>
  <c r="AA234" i="4"/>
  <c r="S234" i="4"/>
  <c r="X234" i="4"/>
  <c r="AC234" i="4"/>
  <c r="Z234" i="4"/>
  <c r="W234" i="4"/>
  <c r="Q234" i="4"/>
  <c r="R234" i="4"/>
  <c r="Y234" i="4"/>
  <c r="U234" i="4"/>
  <c r="O234" i="4"/>
  <c r="P236" i="4"/>
  <c r="W235" i="4"/>
  <c r="AC235" i="4"/>
  <c r="U235" i="4"/>
  <c r="AB235" i="4"/>
  <c r="V235" i="4"/>
  <c r="AA235" i="4"/>
  <c r="Z235" i="4"/>
  <c r="X235" i="4"/>
  <c r="Q235" i="4"/>
  <c r="Y235" i="4"/>
  <c r="S235" i="4"/>
  <c r="O235" i="4"/>
  <c r="R235" i="4"/>
  <c r="AD235" i="4"/>
  <c r="P237" i="4"/>
  <c r="X236" i="4"/>
  <c r="O236" i="4"/>
  <c r="AD236" i="4"/>
  <c r="V236" i="4"/>
  <c r="AC236" i="4"/>
  <c r="U236" i="4"/>
  <c r="S236" i="4"/>
  <c r="AA236" i="4"/>
  <c r="Z236" i="4"/>
  <c r="W236" i="4"/>
  <c r="Q236" i="4"/>
  <c r="AB236" i="4"/>
  <c r="R236" i="4"/>
  <c r="Y236" i="4"/>
  <c r="P238" i="4"/>
  <c r="Y237" i="4"/>
  <c r="Q237" i="4"/>
  <c r="W237" i="4"/>
  <c r="AD237" i="4"/>
  <c r="V237" i="4"/>
  <c r="AC237" i="4"/>
  <c r="R237" i="4"/>
  <c r="AA237" i="4"/>
  <c r="Z237" i="4"/>
  <c r="U237" i="4"/>
  <c r="O237" i="4"/>
  <c r="X237" i="4"/>
  <c r="S237" i="4"/>
  <c r="AB237" i="4"/>
  <c r="P239" i="4"/>
  <c r="Z238" i="4"/>
  <c r="R238" i="4"/>
  <c r="X238" i="4"/>
  <c r="O238" i="4"/>
  <c r="W238" i="4"/>
  <c r="AB238" i="4"/>
  <c r="AA238" i="4"/>
  <c r="Y238" i="4"/>
  <c r="U238" i="4"/>
  <c r="AD238" i="4"/>
  <c r="Q238" i="4"/>
  <c r="AC238" i="4"/>
  <c r="S238" i="4"/>
  <c r="V238" i="4"/>
  <c r="P240" i="4"/>
  <c r="AA239" i="4"/>
  <c r="S239" i="4"/>
  <c r="Y239" i="4"/>
  <c r="Q239" i="4"/>
  <c r="X239" i="4"/>
  <c r="O239" i="4"/>
  <c r="Z239" i="4"/>
  <c r="AB239" i="4"/>
  <c r="W239" i="4"/>
  <c r="U239" i="4"/>
  <c r="AD239" i="4"/>
  <c r="V239" i="4"/>
  <c r="R239" i="4"/>
  <c r="AC239" i="4"/>
  <c r="P241" i="4"/>
  <c r="AB240" i="4"/>
  <c r="Z240" i="4"/>
  <c r="R240" i="4"/>
  <c r="Y240" i="4"/>
  <c r="Q240" i="4"/>
  <c r="W240" i="4"/>
  <c r="AA240" i="4"/>
  <c r="X240" i="4"/>
  <c r="U240" i="4"/>
  <c r="AD240" i="4"/>
  <c r="AC240" i="4"/>
  <c r="O240" i="4"/>
  <c r="V240" i="4"/>
  <c r="S240" i="4"/>
  <c r="P242" i="4"/>
  <c r="AC241" i="4"/>
  <c r="U241" i="4"/>
  <c r="AA241" i="4"/>
  <c r="S241" i="4"/>
  <c r="Z241" i="4"/>
  <c r="R241" i="4"/>
  <c r="V241" i="4"/>
  <c r="Y241" i="4"/>
  <c r="X241" i="4"/>
  <c r="AD241" i="4"/>
  <c r="W241" i="4"/>
  <c r="Q241" i="4"/>
  <c r="O241" i="4"/>
  <c r="AB241" i="4"/>
  <c r="P243" i="4"/>
  <c r="AD242" i="4"/>
  <c r="V242" i="4"/>
  <c r="AB242" i="4"/>
  <c r="AA242" i="4"/>
  <c r="S242" i="4"/>
  <c r="R242" i="4"/>
  <c r="Y242" i="4"/>
  <c r="X242" i="4"/>
  <c r="U242" i="4"/>
  <c r="AC242" i="4"/>
  <c r="Z242" i="4"/>
  <c r="O242" i="4"/>
  <c r="W242" i="4"/>
  <c r="Q242" i="4"/>
  <c r="P244" i="4"/>
  <c r="W243" i="4"/>
  <c r="AC243" i="4"/>
  <c r="U243" i="4"/>
  <c r="AB243" i="4"/>
  <c r="AD243" i="4"/>
  <c r="Q243" i="4"/>
  <c r="Y243" i="4"/>
  <c r="X243" i="4"/>
  <c r="S243" i="4"/>
  <c r="AA243" i="4"/>
  <c r="V243" i="4"/>
  <c r="R243" i="4"/>
  <c r="O243" i="4"/>
  <c r="Z243" i="4"/>
  <c r="P245" i="4"/>
  <c r="X244" i="4"/>
  <c r="O244" i="4"/>
  <c r="W244" i="4"/>
  <c r="AD244" i="4"/>
  <c r="V244" i="4"/>
  <c r="AC244" i="4"/>
  <c r="U244" i="4"/>
  <c r="AB244" i="4"/>
  <c r="Z244" i="4"/>
  <c r="Y244" i="4"/>
  <c r="S244" i="4"/>
  <c r="AA244" i="4"/>
  <c r="Q244" i="4"/>
  <c r="R244" i="4"/>
  <c r="P246" i="4"/>
  <c r="Y245" i="4"/>
  <c r="Q245" i="4"/>
  <c r="X245" i="4"/>
  <c r="O245" i="4"/>
  <c r="W245" i="4"/>
  <c r="AD245" i="4"/>
  <c r="V245" i="4"/>
  <c r="AC245" i="4"/>
  <c r="AB245" i="4"/>
  <c r="AA245" i="4"/>
  <c r="U245" i="4"/>
  <c r="R245" i="4"/>
  <c r="Z245" i="4"/>
  <c r="S245" i="4"/>
  <c r="P247" i="4"/>
  <c r="Z246" i="4"/>
  <c r="R246" i="4"/>
  <c r="Y246" i="4"/>
  <c r="Q246" i="4"/>
  <c r="X246" i="4"/>
  <c r="O246" i="4"/>
  <c r="W246" i="4"/>
  <c r="AD246" i="4"/>
  <c r="AC246" i="4"/>
  <c r="AA246" i="4"/>
  <c r="U246" i="4"/>
  <c r="V246" i="4"/>
  <c r="AB246" i="4"/>
  <c r="S246" i="4"/>
  <c r="P248" i="4"/>
  <c r="AA247" i="4"/>
  <c r="S247" i="4"/>
  <c r="Z247" i="4"/>
  <c r="R247" i="4"/>
  <c r="Y247" i="4"/>
  <c r="Q247" i="4"/>
  <c r="X247" i="4"/>
  <c r="O247" i="4"/>
  <c r="AC247" i="4"/>
  <c r="V247" i="4"/>
  <c r="AD247" i="4"/>
  <c r="AB247" i="4"/>
  <c r="U247" i="4"/>
  <c r="W247" i="4"/>
  <c r="P249" i="4"/>
  <c r="AB248" i="4"/>
  <c r="AA248" i="4"/>
  <c r="S248" i="4"/>
  <c r="Z248" i="4"/>
  <c r="R248" i="4"/>
  <c r="Y248" i="4"/>
  <c r="Q248" i="4"/>
  <c r="AC248" i="4"/>
  <c r="O248" i="4"/>
  <c r="V248" i="4"/>
  <c r="U248" i="4"/>
  <c r="X248" i="4"/>
  <c r="AD248" i="4"/>
  <c r="W248" i="4"/>
  <c r="P250" i="4"/>
  <c r="AC249" i="4"/>
  <c r="U249" i="4"/>
  <c r="AB249" i="4"/>
  <c r="AA249" i="4"/>
  <c r="S249" i="4"/>
  <c r="Z249" i="4"/>
  <c r="R249" i="4"/>
  <c r="AD249" i="4"/>
  <c r="Q249" i="4"/>
  <c r="Y249" i="4"/>
  <c r="X249" i="4"/>
  <c r="V249" i="4"/>
  <c r="W249" i="4"/>
  <c r="O249" i="4"/>
  <c r="P251" i="4"/>
  <c r="AD250" i="4"/>
  <c r="V250" i="4"/>
  <c r="AC250" i="4"/>
  <c r="U250" i="4"/>
  <c r="AB250" i="4"/>
  <c r="AA250" i="4"/>
  <c r="S250" i="4"/>
  <c r="R250" i="4"/>
  <c r="Y250" i="4"/>
  <c r="Q250" i="4"/>
  <c r="Z250" i="4"/>
  <c r="X250" i="4"/>
  <c r="O250" i="4"/>
  <c r="W250" i="4"/>
  <c r="P252" i="4"/>
  <c r="W251" i="4"/>
  <c r="AD251" i="4"/>
  <c r="V251" i="4"/>
  <c r="AC251" i="4"/>
  <c r="U251" i="4"/>
  <c r="AB251" i="4"/>
  <c r="O251" i="4"/>
  <c r="S251" i="4"/>
  <c r="R251" i="4"/>
  <c r="Q251" i="4"/>
  <c r="Y251" i="4"/>
  <c r="Z251" i="4"/>
  <c r="AA251" i="4"/>
  <c r="X251" i="4"/>
  <c r="P253" i="4"/>
  <c r="X252" i="4"/>
  <c r="O252" i="4"/>
  <c r="W252" i="4"/>
  <c r="AD252" i="4"/>
  <c r="V252" i="4"/>
  <c r="AC252" i="4"/>
  <c r="U252" i="4"/>
  <c r="Q252" i="4"/>
  <c r="Z252" i="4"/>
  <c r="Y252" i="4"/>
  <c r="R252" i="4"/>
  <c r="AB252" i="4"/>
  <c r="AA252" i="4"/>
  <c r="S252" i="4"/>
  <c r="P254" i="4"/>
  <c r="Y253" i="4"/>
  <c r="Q253" i="4"/>
  <c r="X253" i="4"/>
  <c r="O253" i="4"/>
  <c r="W253" i="4"/>
  <c r="AD253" i="4"/>
  <c r="V253" i="4"/>
  <c r="R253" i="4"/>
  <c r="U253" i="4"/>
  <c r="AC253" i="4"/>
  <c r="AB253" i="4"/>
  <c r="Z253" i="4"/>
  <c r="AA253" i="4"/>
  <c r="S253" i="4"/>
  <c r="P255" i="4"/>
  <c r="Z254" i="4"/>
  <c r="R254" i="4"/>
  <c r="Y254" i="4"/>
  <c r="Q254" i="4"/>
  <c r="X254" i="4"/>
  <c r="O254" i="4"/>
  <c r="W254" i="4"/>
  <c r="S254" i="4"/>
  <c r="V254" i="4"/>
  <c r="AC254" i="4"/>
  <c r="U254" i="4"/>
  <c r="AA254" i="4"/>
  <c r="AD254" i="4"/>
  <c r="AB254" i="4"/>
  <c r="P256" i="4"/>
  <c r="AA255" i="4"/>
  <c r="S255" i="4"/>
  <c r="Z255" i="4"/>
  <c r="R255" i="4"/>
  <c r="Y255" i="4"/>
  <c r="Q255" i="4"/>
  <c r="X255" i="4"/>
  <c r="O255" i="4"/>
  <c r="W255" i="4"/>
  <c r="V255" i="4"/>
  <c r="U255" i="4"/>
  <c r="AC255" i="4"/>
  <c r="AB255" i="4"/>
  <c r="AD255" i="4"/>
  <c r="P257" i="4"/>
  <c r="AB256" i="4"/>
  <c r="AA256" i="4"/>
  <c r="S256" i="4"/>
  <c r="Z256" i="4"/>
  <c r="R256" i="4"/>
  <c r="Y256" i="4"/>
  <c r="Q256" i="4"/>
  <c r="U256" i="4"/>
  <c r="X256" i="4"/>
  <c r="AD256" i="4"/>
  <c r="AC256" i="4"/>
  <c r="V256" i="4"/>
  <c r="W256" i="4"/>
  <c r="O256" i="4"/>
  <c r="P258" i="4"/>
  <c r="AC257" i="4"/>
  <c r="U257" i="4"/>
  <c r="AB257" i="4"/>
  <c r="AA257" i="4"/>
  <c r="S257" i="4"/>
  <c r="Z257" i="4"/>
  <c r="R257" i="4"/>
  <c r="V257" i="4"/>
  <c r="Y257" i="4"/>
  <c r="AD257" i="4"/>
  <c r="Q257" i="4"/>
  <c r="W257" i="4"/>
  <c r="X257" i="4"/>
  <c r="O257" i="4"/>
  <c r="P259" i="4"/>
  <c r="AD258" i="4"/>
  <c r="V258" i="4"/>
  <c r="AC258" i="4"/>
  <c r="U258" i="4"/>
  <c r="AB258" i="4"/>
  <c r="AA258" i="4"/>
  <c r="S258" i="4"/>
  <c r="W258" i="4"/>
  <c r="Z258" i="4"/>
  <c r="R258" i="4"/>
  <c r="Q258" i="4"/>
  <c r="Y258" i="4"/>
  <c r="X258" i="4"/>
  <c r="O258" i="4"/>
  <c r="P260" i="4"/>
  <c r="W259" i="4"/>
  <c r="AD259" i="4"/>
  <c r="V259" i="4"/>
  <c r="AC259" i="4"/>
  <c r="U259" i="4"/>
  <c r="AB259" i="4"/>
  <c r="X259" i="4"/>
  <c r="AA259" i="4"/>
  <c r="Z259" i="4"/>
  <c r="Y259" i="4"/>
  <c r="R259" i="4"/>
  <c r="S259" i="4"/>
  <c r="Q259" i="4"/>
  <c r="O259" i="4"/>
  <c r="P261" i="4"/>
  <c r="X260" i="4"/>
  <c r="O260" i="4"/>
  <c r="W260" i="4"/>
  <c r="AD260" i="4"/>
  <c r="V260" i="4"/>
  <c r="AC260" i="4"/>
  <c r="U260" i="4"/>
  <c r="Y260" i="4"/>
  <c r="AB260" i="4"/>
  <c r="Z260" i="4"/>
  <c r="R260" i="4"/>
  <c r="S260" i="4"/>
  <c r="AA260" i="4"/>
  <c r="Q260" i="4"/>
  <c r="P262" i="4"/>
  <c r="Y261" i="4"/>
  <c r="Q261" i="4"/>
  <c r="X261" i="4"/>
  <c r="O261" i="4"/>
  <c r="W261" i="4"/>
  <c r="AD261" i="4"/>
  <c r="V261" i="4"/>
  <c r="Z261" i="4"/>
  <c r="AC261" i="4"/>
  <c r="S261" i="4"/>
  <c r="R261" i="4"/>
  <c r="U261" i="4"/>
  <c r="AB261" i="4"/>
  <c r="AA261" i="4"/>
  <c r="P263" i="4"/>
  <c r="Z262" i="4"/>
  <c r="R262" i="4"/>
  <c r="Y262" i="4"/>
  <c r="Q262" i="4"/>
  <c r="X262" i="4"/>
  <c r="O262" i="4"/>
  <c r="W262" i="4"/>
  <c r="AA262" i="4"/>
  <c r="AD262" i="4"/>
  <c r="V262" i="4"/>
  <c r="U262" i="4"/>
  <c r="S262" i="4"/>
  <c r="AC262" i="4"/>
  <c r="AB262" i="4"/>
  <c r="P264" i="4"/>
  <c r="AA263" i="4"/>
  <c r="S263" i="4"/>
  <c r="Z263" i="4"/>
  <c r="R263" i="4"/>
  <c r="Y263" i="4"/>
  <c r="Q263" i="4"/>
  <c r="X263" i="4"/>
  <c r="O263" i="4"/>
  <c r="AB263" i="4"/>
  <c r="AD263" i="4"/>
  <c r="AC263" i="4"/>
  <c r="V263" i="4"/>
  <c r="U263" i="4"/>
  <c r="W263" i="4"/>
  <c r="P265" i="4"/>
  <c r="AB264" i="4"/>
  <c r="AA264" i="4"/>
  <c r="S264" i="4"/>
  <c r="Z264" i="4"/>
  <c r="R264" i="4"/>
  <c r="Y264" i="4"/>
  <c r="Q264" i="4"/>
  <c r="AC264" i="4"/>
  <c r="O264" i="4"/>
  <c r="AD264" i="4"/>
  <c r="V264" i="4"/>
  <c r="X264" i="4"/>
  <c r="U264" i="4"/>
  <c r="W264" i="4"/>
  <c r="P266" i="4"/>
  <c r="AC265" i="4"/>
  <c r="U265" i="4"/>
  <c r="AB265" i="4"/>
  <c r="AA265" i="4"/>
  <c r="S265" i="4"/>
  <c r="Z265" i="4"/>
  <c r="R265" i="4"/>
  <c r="AD265" i="4"/>
  <c r="Q265" i="4"/>
  <c r="W265" i="4"/>
  <c r="V265" i="4"/>
  <c r="Y265" i="4"/>
  <c r="O265" i="4"/>
  <c r="X265" i="4"/>
  <c r="P267" i="4"/>
  <c r="AD266" i="4"/>
  <c r="V266" i="4"/>
  <c r="AC266" i="4"/>
  <c r="U266" i="4"/>
  <c r="AB266" i="4"/>
  <c r="AA266" i="4"/>
  <c r="S266" i="4"/>
  <c r="R266" i="4"/>
  <c r="Z266" i="4"/>
  <c r="Y266" i="4"/>
  <c r="W266" i="4"/>
  <c r="O266" i="4"/>
  <c r="X266" i="4"/>
  <c r="Q266" i="4"/>
  <c r="P268" i="4"/>
  <c r="W267" i="4"/>
  <c r="AD267" i="4"/>
  <c r="V267" i="4"/>
  <c r="AC267" i="4"/>
  <c r="U267" i="4"/>
  <c r="AB267" i="4"/>
  <c r="O267" i="4"/>
  <c r="S267" i="4"/>
  <c r="Z267" i="4"/>
  <c r="R267" i="4"/>
  <c r="AA267" i="4"/>
  <c r="Y267" i="4"/>
  <c r="Q267" i="4"/>
  <c r="X267" i="4"/>
  <c r="P269" i="4"/>
  <c r="X268" i="4"/>
  <c r="O268" i="4"/>
  <c r="W268" i="4"/>
  <c r="AD268" i="4"/>
  <c r="V268" i="4"/>
  <c r="AC268" i="4"/>
  <c r="U268" i="4"/>
  <c r="Q268" i="4"/>
  <c r="S268" i="4"/>
  <c r="R268" i="4"/>
  <c r="Z268" i="4"/>
  <c r="AA268" i="4"/>
  <c r="AB268" i="4"/>
  <c r="Y268" i="4"/>
  <c r="Y269" i="4"/>
  <c r="Q269" i="4"/>
  <c r="X269" i="4"/>
  <c r="O269" i="4"/>
  <c r="W269" i="4"/>
  <c r="AD269" i="4"/>
  <c r="V269" i="4"/>
  <c r="R269" i="4"/>
  <c r="P270" i="4"/>
  <c r="U269" i="4"/>
  <c r="AA269" i="4"/>
  <c r="Z269" i="4"/>
  <c r="S269" i="4"/>
  <c r="AC269" i="4"/>
  <c r="AB269" i="4"/>
  <c r="P271" i="4"/>
  <c r="Z270" i="4"/>
  <c r="R270" i="4"/>
  <c r="Y270" i="4"/>
  <c r="Q270" i="4"/>
  <c r="X270" i="4"/>
  <c r="O270" i="4"/>
  <c r="W270" i="4"/>
  <c r="S270" i="4"/>
  <c r="V270" i="4"/>
  <c r="AD270" i="4"/>
  <c r="AC270" i="4"/>
  <c r="AA270" i="4"/>
  <c r="AB270" i="4"/>
  <c r="U270" i="4"/>
  <c r="P272" i="4"/>
  <c r="AA271" i="4"/>
  <c r="S271" i="4"/>
  <c r="Z271" i="4"/>
  <c r="R271" i="4"/>
  <c r="Y271" i="4"/>
  <c r="Q271" i="4"/>
  <c r="X271" i="4"/>
  <c r="O271" i="4"/>
  <c r="W271" i="4"/>
  <c r="AD271" i="4"/>
  <c r="V271" i="4"/>
  <c r="AB271" i="4"/>
  <c r="AC271" i="4"/>
  <c r="U271" i="4"/>
  <c r="P273" i="4"/>
  <c r="AB272" i="4"/>
  <c r="AA272" i="4"/>
  <c r="S272" i="4"/>
  <c r="Z272" i="4"/>
  <c r="R272" i="4"/>
  <c r="Y272" i="4"/>
  <c r="Q272" i="4"/>
  <c r="U272" i="4"/>
  <c r="X272" i="4"/>
  <c r="W272" i="4"/>
  <c r="V272" i="4"/>
  <c r="AD272" i="4"/>
  <c r="AC272" i="4"/>
  <c r="O272" i="4"/>
  <c r="P274" i="4"/>
  <c r="AC273" i="4"/>
  <c r="U273" i="4"/>
  <c r="AB273" i="4"/>
  <c r="AA273" i="4"/>
  <c r="S273" i="4"/>
  <c r="Z273" i="4"/>
  <c r="R273" i="4"/>
  <c r="V273" i="4"/>
  <c r="Y273" i="4"/>
  <c r="AD273" i="4"/>
  <c r="W273" i="4"/>
  <c r="X273" i="4"/>
  <c r="Q273" i="4"/>
  <c r="O273" i="4"/>
  <c r="P275" i="4"/>
  <c r="AD274" i="4"/>
  <c r="V274" i="4"/>
  <c r="AC274" i="4"/>
  <c r="U274" i="4"/>
  <c r="AB274" i="4"/>
  <c r="AA274" i="4"/>
  <c r="S274" i="4"/>
  <c r="W274" i="4"/>
  <c r="Z274" i="4"/>
  <c r="O274" i="4"/>
  <c r="R274" i="4"/>
  <c r="X274" i="4"/>
  <c r="Y274" i="4"/>
  <c r="Q274" i="4"/>
  <c r="P276" i="4"/>
  <c r="W275" i="4"/>
  <c r="AD275" i="4"/>
  <c r="V275" i="4"/>
  <c r="AC275" i="4"/>
  <c r="U275" i="4"/>
  <c r="AB275" i="4"/>
  <c r="X275" i="4"/>
  <c r="AA275" i="4"/>
  <c r="S275" i="4"/>
  <c r="R275" i="4"/>
  <c r="O275" i="4"/>
  <c r="Z275" i="4"/>
  <c r="Y275" i="4"/>
  <c r="Q275" i="4"/>
  <c r="X276" i="4"/>
  <c r="O276" i="4"/>
  <c r="W276" i="4"/>
  <c r="AD276" i="4"/>
  <c r="V276" i="4"/>
  <c r="AC276" i="4"/>
  <c r="U276" i="4"/>
  <c r="Y276" i="4"/>
  <c r="AB276" i="4"/>
  <c r="AA276" i="4"/>
  <c r="P277" i="4"/>
  <c r="Z276" i="4"/>
  <c r="S276" i="4"/>
  <c r="R276" i="4"/>
  <c r="Q276" i="4"/>
  <c r="P278" i="4"/>
  <c r="Y277" i="4"/>
  <c r="Q277" i="4"/>
  <c r="X277" i="4"/>
  <c r="O277" i="4"/>
  <c r="W277" i="4"/>
  <c r="AD277" i="4"/>
  <c r="V277" i="4"/>
  <c r="Z277" i="4"/>
  <c r="AC277" i="4"/>
  <c r="AA277" i="4"/>
  <c r="S277" i="4"/>
  <c r="AB277" i="4"/>
  <c r="U277" i="4"/>
  <c r="R277" i="4"/>
  <c r="P279" i="4"/>
  <c r="Z278" i="4"/>
  <c r="R278" i="4"/>
  <c r="Y278" i="4"/>
  <c r="Q278" i="4"/>
  <c r="X278" i="4"/>
  <c r="O278" i="4"/>
  <c r="W278" i="4"/>
  <c r="AA278" i="4"/>
  <c r="AD278" i="4"/>
  <c r="S278" i="4"/>
  <c r="V278" i="4"/>
  <c r="AC278" i="4"/>
  <c r="U278" i="4"/>
  <c r="AB278" i="4"/>
  <c r="P280" i="4"/>
  <c r="AA279" i="4"/>
  <c r="S279" i="4"/>
  <c r="Z279" i="4"/>
  <c r="R279" i="4"/>
  <c r="Y279" i="4"/>
  <c r="Q279" i="4"/>
  <c r="X279" i="4"/>
  <c r="O279" i="4"/>
  <c r="AB279" i="4"/>
  <c r="W279" i="4"/>
  <c r="V279" i="4"/>
  <c r="AD279" i="4"/>
  <c r="U279" i="4"/>
  <c r="AC279" i="4"/>
  <c r="P281" i="4"/>
  <c r="AB280" i="4"/>
  <c r="AA280" i="4"/>
  <c r="S280" i="4"/>
  <c r="Z280" i="4"/>
  <c r="R280" i="4"/>
  <c r="Y280" i="4"/>
  <c r="Q280" i="4"/>
  <c r="AC280" i="4"/>
  <c r="O280" i="4"/>
  <c r="AD280" i="4"/>
  <c r="W280" i="4"/>
  <c r="U280" i="4"/>
  <c r="V280" i="4"/>
  <c r="X280" i="4"/>
  <c r="P282" i="4"/>
  <c r="AC281" i="4"/>
  <c r="U281" i="4"/>
  <c r="AB281" i="4"/>
  <c r="AA281" i="4"/>
  <c r="S281" i="4"/>
  <c r="Z281" i="4"/>
  <c r="R281" i="4"/>
  <c r="AD281" i="4"/>
  <c r="Q281" i="4"/>
  <c r="O281" i="4"/>
  <c r="W281" i="4"/>
  <c r="Y281" i="4"/>
  <c r="V281" i="4"/>
  <c r="X281" i="4"/>
  <c r="P283" i="4"/>
  <c r="AD282" i="4"/>
  <c r="V282" i="4"/>
  <c r="AC282" i="4"/>
  <c r="U282" i="4"/>
  <c r="AB282" i="4"/>
  <c r="AA282" i="4"/>
  <c r="S282" i="4"/>
  <c r="R282" i="4"/>
  <c r="X282" i="4"/>
  <c r="W282" i="4"/>
  <c r="O282" i="4"/>
  <c r="Z282" i="4"/>
  <c r="Q282" i="4"/>
  <c r="Y282" i="4"/>
  <c r="P284" i="4"/>
  <c r="W283" i="4"/>
  <c r="AD283" i="4"/>
  <c r="V283" i="4"/>
  <c r="AC283" i="4"/>
  <c r="U283" i="4"/>
  <c r="AB283" i="4"/>
  <c r="O283" i="4"/>
  <c r="S283" i="4"/>
  <c r="AA283" i="4"/>
  <c r="Z283" i="4"/>
  <c r="X283" i="4"/>
  <c r="Q283" i="4"/>
  <c r="Y283" i="4"/>
  <c r="R283" i="4"/>
  <c r="P285" i="4"/>
  <c r="X284" i="4"/>
  <c r="O284" i="4"/>
  <c r="W284" i="4"/>
  <c r="AD284" i="4"/>
  <c r="V284" i="4"/>
  <c r="AC284" i="4"/>
  <c r="U284" i="4"/>
  <c r="Q284" i="4"/>
  <c r="AA284" i="4"/>
  <c r="S284" i="4"/>
  <c r="AB284" i="4"/>
  <c r="Z284" i="4"/>
  <c r="R284" i="4"/>
  <c r="Y284" i="4"/>
  <c r="P286" i="4"/>
  <c r="Y285" i="4"/>
  <c r="Q285" i="4"/>
  <c r="X285" i="4"/>
  <c r="O285" i="4"/>
  <c r="W285" i="4"/>
  <c r="AD285" i="4"/>
  <c r="V285" i="4"/>
  <c r="R285" i="4"/>
  <c r="U285" i="4"/>
  <c r="S285" i="4"/>
  <c r="AA285" i="4"/>
  <c r="AB285" i="4"/>
  <c r="AC285" i="4"/>
  <c r="Z285" i="4"/>
  <c r="P287" i="4"/>
  <c r="Z286" i="4"/>
  <c r="R286" i="4"/>
  <c r="Y286" i="4"/>
  <c r="Q286" i="4"/>
  <c r="X286" i="4"/>
  <c r="O286" i="4"/>
  <c r="W286" i="4"/>
  <c r="S286" i="4"/>
  <c r="V286" i="4"/>
  <c r="AB286" i="4"/>
  <c r="AA286" i="4"/>
  <c r="AD286" i="4"/>
  <c r="AC286" i="4"/>
  <c r="U286" i="4"/>
  <c r="P288" i="4"/>
  <c r="AA287" i="4"/>
  <c r="S287" i="4"/>
  <c r="Z287" i="4"/>
  <c r="R287" i="4"/>
  <c r="Y287" i="4"/>
  <c r="Q287" i="4"/>
  <c r="X287" i="4"/>
  <c r="O287" i="4"/>
  <c r="W287" i="4"/>
  <c r="AD287" i="4"/>
  <c r="AB287" i="4"/>
  <c r="AC287" i="4"/>
  <c r="V287" i="4"/>
  <c r="U287" i="4"/>
  <c r="P289" i="4"/>
  <c r="AB288" i="4"/>
  <c r="AA288" i="4"/>
  <c r="S288" i="4"/>
  <c r="Z288" i="4"/>
  <c r="R288" i="4"/>
  <c r="Y288" i="4"/>
  <c r="Q288" i="4"/>
  <c r="U288" i="4"/>
  <c r="X288" i="4"/>
  <c r="O288" i="4"/>
  <c r="W288" i="4"/>
  <c r="AC288" i="4"/>
  <c r="AD288" i="4"/>
  <c r="V288" i="4"/>
  <c r="P290" i="4"/>
  <c r="AC289" i="4"/>
  <c r="U289" i="4"/>
  <c r="AB289" i="4"/>
  <c r="AA289" i="4"/>
  <c r="S289" i="4"/>
  <c r="Z289" i="4"/>
  <c r="R289" i="4"/>
  <c r="V289" i="4"/>
  <c r="Y289" i="4"/>
  <c r="X289" i="4"/>
  <c r="W289" i="4"/>
  <c r="O289" i="4"/>
  <c r="AD289" i="4"/>
  <c r="Q289" i="4"/>
  <c r="P291" i="4"/>
  <c r="AD290" i="4"/>
  <c r="V290" i="4"/>
  <c r="AC290" i="4"/>
  <c r="U290" i="4"/>
  <c r="AB290" i="4"/>
  <c r="AA290" i="4"/>
  <c r="S290" i="4"/>
  <c r="W290" i="4"/>
  <c r="Z290" i="4"/>
  <c r="X290" i="4"/>
  <c r="O290" i="4"/>
  <c r="Y290" i="4"/>
  <c r="R290" i="4"/>
  <c r="Q290" i="4"/>
  <c r="P292" i="4"/>
  <c r="W291" i="4"/>
  <c r="AD291" i="4"/>
  <c r="V291" i="4"/>
  <c r="AC291" i="4"/>
  <c r="U291" i="4"/>
  <c r="AB291" i="4"/>
  <c r="X291" i="4"/>
  <c r="AA291" i="4"/>
  <c r="Q291" i="4"/>
  <c r="O291" i="4"/>
  <c r="S291" i="4"/>
  <c r="Y291" i="4"/>
  <c r="Z291" i="4"/>
  <c r="R291" i="4"/>
  <c r="P293" i="4"/>
  <c r="X292" i="4"/>
  <c r="O292" i="4"/>
  <c r="W292" i="4"/>
  <c r="AD292" i="4"/>
  <c r="V292" i="4"/>
  <c r="AC292" i="4"/>
  <c r="U292" i="4"/>
  <c r="Y292" i="4"/>
  <c r="AB292" i="4"/>
  <c r="S292" i="4"/>
  <c r="Q292" i="4"/>
  <c r="AA292" i="4"/>
  <c r="Z292" i="4"/>
  <c r="R292" i="4"/>
  <c r="P294" i="4"/>
  <c r="Y293" i="4"/>
  <c r="Q293" i="4"/>
  <c r="X293" i="4"/>
  <c r="O293" i="4"/>
  <c r="W293" i="4"/>
  <c r="AD293" i="4"/>
  <c r="V293" i="4"/>
  <c r="Z293" i="4"/>
  <c r="AC293" i="4"/>
  <c r="AB293" i="4"/>
  <c r="AA293" i="4"/>
  <c r="U293" i="4"/>
  <c r="S293" i="4"/>
  <c r="R293" i="4"/>
  <c r="P295" i="4"/>
  <c r="Z294" i="4"/>
  <c r="R294" i="4"/>
  <c r="Y294" i="4"/>
  <c r="Q294" i="4"/>
  <c r="X294" i="4"/>
  <c r="O294" i="4"/>
  <c r="W294" i="4"/>
  <c r="AA294" i="4"/>
  <c r="AD294" i="4"/>
  <c r="AB294" i="4"/>
  <c r="U294" i="4"/>
  <c r="AC294" i="4"/>
  <c r="V294" i="4"/>
  <c r="S294" i="4"/>
  <c r="P296" i="4"/>
  <c r="AA295" i="4"/>
  <c r="S295" i="4"/>
  <c r="Z295" i="4"/>
  <c r="R295" i="4"/>
  <c r="Y295" i="4"/>
  <c r="Q295" i="4"/>
  <c r="X295" i="4"/>
  <c r="O295" i="4"/>
  <c r="AB295" i="4"/>
  <c r="U295" i="4"/>
  <c r="W295" i="4"/>
  <c r="AD295" i="4"/>
  <c r="V295" i="4"/>
  <c r="AC295" i="4"/>
  <c r="P297" i="4"/>
  <c r="AB296" i="4"/>
  <c r="AA296" i="4"/>
  <c r="S296" i="4"/>
  <c r="Z296" i="4"/>
  <c r="R296" i="4"/>
  <c r="Y296" i="4"/>
  <c r="Q296" i="4"/>
  <c r="AC296" i="4"/>
  <c r="O296" i="4"/>
  <c r="X296" i="4"/>
  <c r="W296" i="4"/>
  <c r="U296" i="4"/>
  <c r="V296" i="4"/>
  <c r="AD296" i="4"/>
  <c r="P298" i="4"/>
  <c r="AC297" i="4"/>
  <c r="U297" i="4"/>
  <c r="AB297" i="4"/>
  <c r="AA297" i="4"/>
  <c r="S297" i="4"/>
  <c r="Z297" i="4"/>
  <c r="R297" i="4"/>
  <c r="AD297" i="4"/>
  <c r="Q297" i="4"/>
  <c r="X297" i="4"/>
  <c r="O297" i="4"/>
  <c r="V297" i="4"/>
  <c r="W297" i="4"/>
  <c r="Y297" i="4"/>
  <c r="P299" i="4"/>
  <c r="AD298" i="4"/>
  <c r="V298" i="4"/>
  <c r="AC298" i="4"/>
  <c r="U298" i="4"/>
  <c r="AB298" i="4"/>
  <c r="AA298" i="4"/>
  <c r="S298" i="4"/>
  <c r="R298" i="4"/>
  <c r="Q298" i="4"/>
  <c r="O298" i="4"/>
  <c r="X298" i="4"/>
  <c r="Z298" i="4"/>
  <c r="W298" i="4"/>
  <c r="Y298" i="4"/>
  <c r="P300" i="4"/>
  <c r="W299" i="4"/>
  <c r="AD299" i="4"/>
  <c r="V299" i="4"/>
  <c r="AC299" i="4"/>
  <c r="U299" i="4"/>
  <c r="AB299" i="4"/>
  <c r="O299" i="4"/>
  <c r="S299" i="4"/>
  <c r="Y299" i="4"/>
  <c r="X299" i="4"/>
  <c r="Q299" i="4"/>
  <c r="AA299" i="4"/>
  <c r="R299" i="4"/>
  <c r="Z299" i="4"/>
  <c r="P301" i="4"/>
  <c r="X300" i="4"/>
  <c r="O300" i="4"/>
  <c r="W300" i="4"/>
  <c r="AD300" i="4"/>
  <c r="V300" i="4"/>
  <c r="AC300" i="4"/>
  <c r="U300" i="4"/>
  <c r="Q300" i="4"/>
  <c r="AB300" i="4"/>
  <c r="AA300" i="4"/>
  <c r="Y300" i="4"/>
  <c r="R300" i="4"/>
  <c r="Z300" i="4"/>
  <c r="S300" i="4"/>
  <c r="P302" i="4"/>
  <c r="Y301" i="4"/>
  <c r="Q301" i="4"/>
  <c r="X301" i="4"/>
  <c r="O301" i="4"/>
  <c r="W301" i="4"/>
  <c r="AD301" i="4"/>
  <c r="V301" i="4"/>
  <c r="R301" i="4"/>
  <c r="U301" i="4"/>
  <c r="AB301" i="4"/>
  <c r="AC301" i="4"/>
  <c r="AA301" i="4"/>
  <c r="S301" i="4"/>
  <c r="Z301" i="4"/>
  <c r="P303" i="4"/>
  <c r="Z302" i="4"/>
  <c r="R302" i="4"/>
  <c r="Y302" i="4"/>
  <c r="Q302" i="4"/>
  <c r="X302" i="4"/>
  <c r="O302" i="4"/>
  <c r="W302" i="4"/>
  <c r="S302" i="4"/>
  <c r="V302" i="4"/>
  <c r="U302" i="4"/>
  <c r="AB302" i="4"/>
  <c r="AC302" i="4"/>
  <c r="AD302" i="4"/>
  <c r="AA302" i="4"/>
  <c r="P304" i="4"/>
  <c r="AA303" i="4"/>
  <c r="S303" i="4"/>
  <c r="Z303" i="4"/>
  <c r="R303" i="4"/>
  <c r="Y303" i="4"/>
  <c r="Q303" i="4"/>
  <c r="X303" i="4"/>
  <c r="O303" i="4"/>
  <c r="W303" i="4"/>
  <c r="AC303" i="4"/>
  <c r="AB303" i="4"/>
  <c r="U303" i="4"/>
  <c r="AD303" i="4"/>
  <c r="V303" i="4"/>
  <c r="P305" i="4"/>
  <c r="AB304" i="4"/>
  <c r="AA304" i="4"/>
  <c r="S304" i="4"/>
  <c r="Z304" i="4"/>
  <c r="R304" i="4"/>
  <c r="Y304" i="4"/>
  <c r="Q304" i="4"/>
  <c r="U304" i="4"/>
  <c r="X304" i="4"/>
  <c r="AC304" i="4"/>
  <c r="O304" i="4"/>
  <c r="AD304" i="4"/>
  <c r="W304" i="4"/>
  <c r="V304" i="4"/>
  <c r="P306" i="4"/>
  <c r="AC305" i="4"/>
  <c r="U305" i="4"/>
  <c r="AB305" i="4"/>
  <c r="AA305" i="4"/>
  <c r="S305" i="4"/>
  <c r="Z305" i="4"/>
  <c r="R305" i="4"/>
  <c r="V305" i="4"/>
  <c r="Y305" i="4"/>
  <c r="Q305" i="4"/>
  <c r="O305" i="4"/>
  <c r="X305" i="4"/>
  <c r="AD305" i="4"/>
  <c r="W305" i="4"/>
  <c r="P307" i="4"/>
  <c r="AD306" i="4"/>
  <c r="V306" i="4"/>
  <c r="AC306" i="4"/>
  <c r="U306" i="4"/>
  <c r="AB306" i="4"/>
  <c r="AA306" i="4"/>
  <c r="S306" i="4"/>
  <c r="W306" i="4"/>
  <c r="Z306" i="4"/>
  <c r="Y306" i="4"/>
  <c r="X306" i="4"/>
  <c r="Q306" i="4"/>
  <c r="R306" i="4"/>
  <c r="O306" i="4"/>
  <c r="P308" i="4"/>
  <c r="W307" i="4"/>
  <c r="AD307" i="4"/>
  <c r="V307" i="4"/>
  <c r="AC307" i="4"/>
  <c r="U307" i="4"/>
  <c r="AB307" i="4"/>
  <c r="X307" i="4"/>
  <c r="AA307" i="4"/>
  <c r="Y307" i="4"/>
  <c r="Q307" i="4"/>
  <c r="Z307" i="4"/>
  <c r="S307" i="4"/>
  <c r="O307" i="4"/>
  <c r="R307" i="4"/>
  <c r="P309" i="4"/>
  <c r="X308" i="4"/>
  <c r="O308" i="4"/>
  <c r="W308" i="4"/>
  <c r="AD308" i="4"/>
  <c r="V308" i="4"/>
  <c r="AC308" i="4"/>
  <c r="U308" i="4"/>
  <c r="Y308" i="4"/>
  <c r="AB308" i="4"/>
  <c r="R308" i="4"/>
  <c r="Q308" i="4"/>
  <c r="Z308" i="4"/>
  <c r="AA308" i="4"/>
  <c r="S308" i="4"/>
  <c r="P310" i="4"/>
  <c r="Y309" i="4"/>
  <c r="Q309" i="4"/>
  <c r="X309" i="4"/>
  <c r="O309" i="4"/>
  <c r="W309" i="4"/>
  <c r="AD309" i="4"/>
  <c r="V309" i="4"/>
  <c r="Z309" i="4"/>
  <c r="AC309" i="4"/>
  <c r="U309" i="4"/>
  <c r="R309" i="4"/>
  <c r="AB309" i="4"/>
  <c r="AA309" i="4"/>
  <c r="S309" i="4"/>
  <c r="P311" i="4"/>
  <c r="Z310" i="4"/>
  <c r="R310" i="4"/>
  <c r="Y310" i="4"/>
  <c r="Q310" i="4"/>
  <c r="X310" i="4"/>
  <c r="O310" i="4"/>
  <c r="W310" i="4"/>
  <c r="AA310" i="4"/>
  <c r="AD310" i="4"/>
  <c r="AC310" i="4"/>
  <c r="AB310" i="4"/>
  <c r="U310" i="4"/>
  <c r="V310" i="4"/>
  <c r="S310" i="4"/>
  <c r="P312" i="4"/>
  <c r="AA311" i="4"/>
  <c r="S311" i="4"/>
  <c r="Z311" i="4"/>
  <c r="R311" i="4"/>
  <c r="Y311" i="4"/>
  <c r="Q311" i="4"/>
  <c r="X311" i="4"/>
  <c r="O311" i="4"/>
  <c r="AB311" i="4"/>
  <c r="AC311" i="4"/>
  <c r="U311" i="4"/>
  <c r="V311" i="4"/>
  <c r="AD311" i="4"/>
  <c r="W311" i="4"/>
  <c r="P313" i="4"/>
  <c r="AB312" i="4"/>
  <c r="AA312" i="4"/>
  <c r="S312" i="4"/>
  <c r="Z312" i="4"/>
  <c r="R312" i="4"/>
  <c r="Y312" i="4"/>
  <c r="Q312" i="4"/>
  <c r="AC312" i="4"/>
  <c r="O312" i="4"/>
  <c r="V312" i="4"/>
  <c r="U312" i="4"/>
  <c r="X312" i="4"/>
  <c r="W312" i="4"/>
  <c r="AD312" i="4"/>
  <c r="P314" i="4"/>
  <c r="AC313" i="4"/>
  <c r="U313" i="4"/>
  <c r="AB313" i="4"/>
  <c r="AA313" i="4"/>
  <c r="S313" i="4"/>
  <c r="Z313" i="4"/>
  <c r="R313" i="4"/>
  <c r="AD313" i="4"/>
  <c r="Q313" i="4"/>
  <c r="Y313" i="4"/>
  <c r="X313" i="4"/>
  <c r="V313" i="4"/>
  <c r="W313" i="4"/>
  <c r="O313" i="4"/>
  <c r="P315" i="4"/>
  <c r="AD314" i="4"/>
  <c r="V314" i="4"/>
  <c r="AC314" i="4"/>
  <c r="U314" i="4"/>
  <c r="AB314" i="4"/>
  <c r="AA314" i="4"/>
  <c r="S314" i="4"/>
  <c r="R314" i="4"/>
  <c r="Y314" i="4"/>
  <c r="Q314" i="4"/>
  <c r="W314" i="4"/>
  <c r="Z314" i="4"/>
  <c r="X314" i="4"/>
  <c r="O314" i="4"/>
  <c r="P316" i="4"/>
  <c r="W315" i="4"/>
  <c r="AD315" i="4"/>
  <c r="V315" i="4"/>
  <c r="AC315" i="4"/>
  <c r="U315" i="4"/>
  <c r="AB315" i="4"/>
  <c r="O315" i="4"/>
  <c r="S315" i="4"/>
  <c r="R315" i="4"/>
  <c r="Q315" i="4"/>
  <c r="Y315" i="4"/>
  <c r="AA315" i="4"/>
  <c r="X315" i="4"/>
  <c r="Z315" i="4"/>
  <c r="P317" i="4"/>
  <c r="X316" i="4"/>
  <c r="O316" i="4"/>
  <c r="W316" i="4"/>
  <c r="AD316" i="4"/>
  <c r="V316" i="4"/>
  <c r="AC316" i="4"/>
  <c r="U316" i="4"/>
  <c r="Q316" i="4"/>
  <c r="Z316" i="4"/>
  <c r="Y316" i="4"/>
  <c r="R316" i="4"/>
  <c r="AB316" i="4"/>
  <c r="S316" i="4"/>
  <c r="AA316" i="4"/>
  <c r="P318" i="4"/>
  <c r="Y317" i="4"/>
  <c r="Q317" i="4"/>
  <c r="X317" i="4"/>
  <c r="O317" i="4"/>
  <c r="W317" i="4"/>
  <c r="AD317" i="4"/>
  <c r="V317" i="4"/>
  <c r="R317" i="4"/>
  <c r="U317" i="4"/>
  <c r="AC317" i="4"/>
  <c r="AB317" i="4"/>
  <c r="Z317" i="4"/>
  <c r="S317" i="4"/>
  <c r="AA317" i="4"/>
  <c r="P319" i="4"/>
  <c r="Z318" i="4"/>
  <c r="R318" i="4"/>
  <c r="Y318" i="4"/>
  <c r="Q318" i="4"/>
  <c r="X318" i="4"/>
  <c r="O318" i="4"/>
  <c r="W318" i="4"/>
  <c r="S318" i="4"/>
  <c r="V318" i="4"/>
  <c r="AC318" i="4"/>
  <c r="U318" i="4"/>
  <c r="AD318" i="4"/>
  <c r="AB318" i="4"/>
  <c r="AA318" i="4"/>
  <c r="P320" i="4"/>
  <c r="AA319" i="4"/>
  <c r="S319" i="4"/>
  <c r="Z319" i="4"/>
  <c r="R319" i="4"/>
  <c r="Y319" i="4"/>
  <c r="Q319" i="4"/>
  <c r="X319" i="4"/>
  <c r="O319" i="4"/>
  <c r="W319" i="4"/>
  <c r="V319" i="4"/>
  <c r="U319" i="4"/>
  <c r="AC319" i="4"/>
  <c r="AD319" i="4"/>
  <c r="AB319" i="4"/>
  <c r="P321" i="4"/>
  <c r="AB320" i="4"/>
  <c r="AA320" i="4"/>
  <c r="S320" i="4"/>
  <c r="Z320" i="4"/>
  <c r="R320" i="4"/>
  <c r="Y320" i="4"/>
  <c r="Q320" i="4"/>
  <c r="U320" i="4"/>
  <c r="X320" i="4"/>
  <c r="AD320" i="4"/>
  <c r="AC320" i="4"/>
  <c r="V320" i="4"/>
  <c r="O320" i="4"/>
  <c r="W320" i="4"/>
  <c r="P322" i="4"/>
  <c r="AC321" i="4"/>
  <c r="U321" i="4"/>
  <c r="AB321" i="4"/>
  <c r="AA321" i="4"/>
  <c r="S321" i="4"/>
  <c r="Z321" i="4"/>
  <c r="R321" i="4"/>
  <c r="V321" i="4"/>
  <c r="Y321" i="4"/>
  <c r="AD321" i="4"/>
  <c r="Q321" i="4"/>
  <c r="X321" i="4"/>
  <c r="O321" i="4"/>
  <c r="W321" i="4"/>
  <c r="P323" i="4"/>
  <c r="AD322" i="4"/>
  <c r="V322" i="4"/>
  <c r="AC322" i="4"/>
  <c r="U322" i="4"/>
  <c r="AB322" i="4"/>
  <c r="AA322" i="4"/>
  <c r="S322" i="4"/>
  <c r="W322" i="4"/>
  <c r="Z322" i="4"/>
  <c r="R322" i="4"/>
  <c r="Q322" i="4"/>
  <c r="Y322" i="4"/>
  <c r="O322" i="4"/>
  <c r="X322" i="4"/>
  <c r="P324" i="4"/>
  <c r="W323" i="4"/>
  <c r="AD323" i="4"/>
  <c r="V323" i="4"/>
  <c r="AC323" i="4"/>
  <c r="U323" i="4"/>
  <c r="AB323" i="4"/>
  <c r="X323" i="4"/>
  <c r="AA323" i="4"/>
  <c r="Z323" i="4"/>
  <c r="Y323" i="4"/>
  <c r="R323" i="4"/>
  <c r="O323" i="4"/>
  <c r="S323" i="4"/>
  <c r="Q323" i="4"/>
  <c r="P325" i="4"/>
  <c r="X324" i="4"/>
  <c r="O324" i="4"/>
  <c r="W324" i="4"/>
  <c r="AD324" i="4"/>
  <c r="V324" i="4"/>
  <c r="AC324" i="4"/>
  <c r="U324" i="4"/>
  <c r="Y324" i="4"/>
  <c r="AB324" i="4"/>
  <c r="Z324" i="4"/>
  <c r="R324" i="4"/>
  <c r="AA324" i="4"/>
  <c r="Q324" i="4"/>
  <c r="S324" i="4"/>
  <c r="P326" i="4"/>
  <c r="Y325" i="4"/>
  <c r="Q325" i="4"/>
  <c r="X325" i="4"/>
  <c r="O325" i="4"/>
  <c r="W325" i="4"/>
  <c r="AD325" i="4"/>
  <c r="V325" i="4"/>
  <c r="Z325" i="4"/>
  <c r="AC325" i="4"/>
  <c r="S325" i="4"/>
  <c r="R325" i="4"/>
  <c r="U325" i="4"/>
  <c r="AA325" i="4"/>
  <c r="AB325" i="4"/>
  <c r="P327" i="4"/>
  <c r="Z326" i="4"/>
  <c r="R326" i="4"/>
  <c r="Y326" i="4"/>
  <c r="Q326" i="4"/>
  <c r="X326" i="4"/>
  <c r="O326" i="4"/>
  <c r="W326" i="4"/>
  <c r="AA326" i="4"/>
  <c r="AD326" i="4"/>
  <c r="V326" i="4"/>
  <c r="U326" i="4"/>
  <c r="S326" i="4"/>
  <c r="AC326" i="4"/>
  <c r="AB326" i="4"/>
  <c r="P328" i="4"/>
  <c r="AA327" i="4"/>
  <c r="S327" i="4"/>
  <c r="Z327" i="4"/>
  <c r="R327" i="4"/>
  <c r="Y327" i="4"/>
  <c r="Q327" i="4"/>
  <c r="X327" i="4"/>
  <c r="O327" i="4"/>
  <c r="AB327" i="4"/>
  <c r="AD327" i="4"/>
  <c r="AC327" i="4"/>
  <c r="V327" i="4"/>
  <c r="W327" i="4"/>
  <c r="U327" i="4"/>
  <c r="P329" i="4"/>
  <c r="AB328" i="4"/>
  <c r="AA328" i="4"/>
  <c r="S328" i="4"/>
  <c r="Z328" i="4"/>
  <c r="R328" i="4"/>
  <c r="Y328" i="4"/>
  <c r="Q328" i="4"/>
  <c r="AC328" i="4"/>
  <c r="O328" i="4"/>
  <c r="AD328" i="4"/>
  <c r="V328" i="4"/>
  <c r="W328" i="4"/>
  <c r="X328" i="4"/>
  <c r="U328" i="4"/>
  <c r="P330" i="4"/>
  <c r="AC329" i="4"/>
  <c r="U329" i="4"/>
  <c r="AB329" i="4"/>
  <c r="AA329" i="4"/>
  <c r="S329" i="4"/>
  <c r="Z329" i="4"/>
  <c r="R329" i="4"/>
  <c r="AD329" i="4"/>
  <c r="Q329" i="4"/>
  <c r="W329" i="4"/>
  <c r="V329" i="4"/>
  <c r="Y329" i="4"/>
  <c r="X329" i="4"/>
  <c r="O329" i="4"/>
  <c r="P331" i="4"/>
  <c r="AD330" i="4"/>
  <c r="V330" i="4"/>
  <c r="AC330" i="4"/>
  <c r="U330" i="4"/>
  <c r="AB330" i="4"/>
  <c r="AA330" i="4"/>
  <c r="S330" i="4"/>
  <c r="R330" i="4"/>
  <c r="Z330" i="4"/>
  <c r="Y330" i="4"/>
  <c r="W330" i="4"/>
  <c r="X330" i="4"/>
  <c r="Q330" i="4"/>
  <c r="O330" i="4"/>
  <c r="P332" i="4"/>
  <c r="W331" i="4"/>
  <c r="AD331" i="4"/>
  <c r="V331" i="4"/>
  <c r="AC331" i="4"/>
  <c r="U331" i="4"/>
  <c r="AB331" i="4"/>
  <c r="O331" i="4"/>
  <c r="S331" i="4"/>
  <c r="Z331" i="4"/>
  <c r="R331" i="4"/>
  <c r="X331" i="4"/>
  <c r="AA331" i="4"/>
  <c r="Y331" i="4"/>
  <c r="Q331" i="4"/>
  <c r="P333" i="4"/>
  <c r="X332" i="4"/>
  <c r="O332" i="4"/>
  <c r="W332" i="4"/>
  <c r="AD332" i="4"/>
  <c r="V332" i="4"/>
  <c r="AC332" i="4"/>
  <c r="U332" i="4"/>
  <c r="Q332" i="4"/>
  <c r="S332" i="4"/>
  <c r="R332" i="4"/>
  <c r="Z332" i="4"/>
  <c r="AB332" i="4"/>
  <c r="Y332" i="4"/>
  <c r="AA332" i="4"/>
  <c r="P334" i="4"/>
  <c r="Y333" i="4"/>
  <c r="Q333" i="4"/>
  <c r="X333" i="4"/>
  <c r="O333" i="4"/>
  <c r="W333" i="4"/>
  <c r="AD333" i="4"/>
  <c r="V333" i="4"/>
  <c r="R333" i="4"/>
  <c r="U333" i="4"/>
  <c r="AA333" i="4"/>
  <c r="Z333" i="4"/>
  <c r="S333" i="4"/>
  <c r="AC333" i="4"/>
  <c r="AB333" i="4"/>
  <c r="P335" i="4"/>
  <c r="Z334" i="4"/>
  <c r="R334" i="4"/>
  <c r="Y334" i="4"/>
  <c r="Q334" i="4"/>
  <c r="X334" i="4"/>
  <c r="O334" i="4"/>
  <c r="W334" i="4"/>
  <c r="S334" i="4"/>
  <c r="V334" i="4"/>
  <c r="AD334" i="4"/>
  <c r="AC334" i="4"/>
  <c r="AA334" i="4"/>
  <c r="AB334" i="4"/>
  <c r="U334" i="4"/>
  <c r="P336" i="4"/>
  <c r="AA335" i="4"/>
  <c r="S335" i="4"/>
  <c r="Z335" i="4"/>
  <c r="R335" i="4"/>
  <c r="Y335" i="4"/>
  <c r="Q335" i="4"/>
  <c r="X335" i="4"/>
  <c r="O335" i="4"/>
  <c r="W335" i="4"/>
  <c r="AD335" i="4"/>
  <c r="V335" i="4"/>
  <c r="AC335" i="4"/>
  <c r="U335" i="4"/>
  <c r="AB335" i="4"/>
  <c r="P337" i="4"/>
  <c r="AB336" i="4"/>
  <c r="AA336" i="4"/>
  <c r="S336" i="4"/>
  <c r="Z336" i="4"/>
  <c r="R336" i="4"/>
  <c r="Y336" i="4"/>
  <c r="Q336" i="4"/>
  <c r="U336" i="4"/>
  <c r="X336" i="4"/>
  <c r="W336" i="4"/>
  <c r="V336" i="4"/>
  <c r="AD336" i="4"/>
  <c r="O336" i="4"/>
  <c r="AC336" i="4"/>
  <c r="P338" i="4"/>
  <c r="AC337" i="4"/>
  <c r="U337" i="4"/>
  <c r="AB337" i="4"/>
  <c r="AA337" i="4"/>
  <c r="S337" i="4"/>
  <c r="Z337" i="4"/>
  <c r="R337" i="4"/>
  <c r="V337" i="4"/>
  <c r="Y337" i="4"/>
  <c r="AD337" i="4"/>
  <c r="W337" i="4"/>
  <c r="O337" i="4"/>
  <c r="X337" i="4"/>
  <c r="Q337" i="4"/>
  <c r="P339" i="4"/>
  <c r="AD338" i="4"/>
  <c r="V338" i="4"/>
  <c r="AC338" i="4"/>
  <c r="U338" i="4"/>
  <c r="AB338" i="4"/>
  <c r="AA338" i="4"/>
  <c r="S338" i="4"/>
  <c r="W338" i="4"/>
  <c r="Z338" i="4"/>
  <c r="O338" i="4"/>
  <c r="R338" i="4"/>
  <c r="Y338" i="4"/>
  <c r="Q338" i="4"/>
  <c r="X338" i="4"/>
  <c r="P340" i="4"/>
  <c r="W339" i="4"/>
  <c r="AD339" i="4"/>
  <c r="V339" i="4"/>
  <c r="AC339" i="4"/>
  <c r="U339" i="4"/>
  <c r="AB339" i="4"/>
  <c r="X339" i="4"/>
  <c r="AA339" i="4"/>
  <c r="S339" i="4"/>
  <c r="R339" i="4"/>
  <c r="O339" i="4"/>
  <c r="Z339" i="4"/>
  <c r="Q339" i="4"/>
  <c r="Y339" i="4"/>
  <c r="P341" i="4"/>
  <c r="X340" i="4"/>
  <c r="O340" i="4"/>
  <c r="W340" i="4"/>
  <c r="AD340" i="4"/>
  <c r="V340" i="4"/>
  <c r="AC340" i="4"/>
  <c r="U340" i="4"/>
  <c r="Y340" i="4"/>
  <c r="AB340" i="4"/>
  <c r="AA340" i="4"/>
  <c r="Z340" i="4"/>
  <c r="S340" i="4"/>
  <c r="Q340" i="4"/>
  <c r="R340" i="4"/>
  <c r="P342" i="4"/>
  <c r="Y341" i="4"/>
  <c r="Q341" i="4"/>
  <c r="X341" i="4"/>
  <c r="O341" i="4"/>
  <c r="W341" i="4"/>
  <c r="AD341" i="4"/>
  <c r="V341" i="4"/>
  <c r="Z341" i="4"/>
  <c r="AC341" i="4"/>
  <c r="AA341" i="4"/>
  <c r="S341" i="4"/>
  <c r="AB341" i="4"/>
  <c r="U341" i="4"/>
  <c r="R341" i="4"/>
  <c r="P343" i="4"/>
  <c r="Z342" i="4"/>
  <c r="R342" i="4"/>
  <c r="Y342" i="4"/>
  <c r="Q342" i="4"/>
  <c r="X342" i="4"/>
  <c r="O342" i="4"/>
  <c r="W342" i="4"/>
  <c r="AA342" i="4"/>
  <c r="AD342" i="4"/>
  <c r="S342" i="4"/>
  <c r="V342" i="4"/>
  <c r="AB342" i="4"/>
  <c r="AC342" i="4"/>
  <c r="U342" i="4"/>
  <c r="P344" i="4"/>
  <c r="AA343" i="4"/>
  <c r="S343" i="4"/>
  <c r="Z343" i="4"/>
  <c r="R343" i="4"/>
  <c r="Y343" i="4"/>
  <c r="Q343" i="4"/>
  <c r="X343" i="4"/>
  <c r="O343" i="4"/>
  <c r="AB343" i="4"/>
  <c r="W343" i="4"/>
  <c r="V343" i="4"/>
  <c r="AD343" i="4"/>
  <c r="AC343" i="4"/>
  <c r="U343" i="4"/>
  <c r="P345" i="4"/>
  <c r="AB344" i="4"/>
  <c r="AA344" i="4"/>
  <c r="S344" i="4"/>
  <c r="Z344" i="4"/>
  <c r="R344" i="4"/>
  <c r="Y344" i="4"/>
  <c r="Q344" i="4"/>
  <c r="AC344" i="4"/>
  <c r="O344" i="4"/>
  <c r="AD344" i="4"/>
  <c r="W344" i="4"/>
  <c r="X344" i="4"/>
  <c r="V344" i="4"/>
  <c r="U344" i="4"/>
  <c r="P346" i="4"/>
  <c r="AC345" i="4"/>
  <c r="U345" i="4"/>
  <c r="AB345" i="4"/>
  <c r="AA345" i="4"/>
  <c r="S345" i="4"/>
  <c r="Z345" i="4"/>
  <c r="R345" i="4"/>
  <c r="AD345" i="4"/>
  <c r="Q345" i="4"/>
  <c r="O345" i="4"/>
  <c r="W345" i="4"/>
  <c r="X345" i="4"/>
  <c r="Y345" i="4"/>
  <c r="V345" i="4"/>
  <c r="P347" i="4"/>
  <c r="AD346" i="4"/>
  <c r="V346" i="4"/>
  <c r="AC346" i="4"/>
  <c r="U346" i="4"/>
  <c r="AB346" i="4"/>
  <c r="AA346" i="4"/>
  <c r="S346" i="4"/>
  <c r="R346" i="4"/>
  <c r="X346" i="4"/>
  <c r="W346" i="4"/>
  <c r="O346" i="4"/>
  <c r="Z346" i="4"/>
  <c r="Y346" i="4"/>
  <c r="Q346" i="4"/>
  <c r="P348" i="4"/>
  <c r="W347" i="4"/>
  <c r="AD347" i="4"/>
  <c r="V347" i="4"/>
  <c r="AC347" i="4"/>
  <c r="U347" i="4"/>
  <c r="AB347" i="4"/>
  <c r="O347" i="4"/>
  <c r="S347" i="4"/>
  <c r="AA347" i="4"/>
  <c r="Z347" i="4"/>
  <c r="X347" i="4"/>
  <c r="Y347" i="4"/>
  <c r="R347" i="4"/>
  <c r="Q347" i="4"/>
  <c r="P349" i="4"/>
  <c r="X348" i="4"/>
  <c r="O348" i="4"/>
  <c r="W348" i="4"/>
  <c r="AD348" i="4"/>
  <c r="V348" i="4"/>
  <c r="AC348" i="4"/>
  <c r="U348" i="4"/>
  <c r="Q348" i="4"/>
  <c r="AA348" i="4"/>
  <c r="S348" i="4"/>
  <c r="Y348" i="4"/>
  <c r="Z348" i="4"/>
  <c r="AB348" i="4"/>
  <c r="R348" i="4"/>
  <c r="Y349" i="4"/>
  <c r="Q349" i="4"/>
  <c r="X349" i="4"/>
  <c r="O349" i="4"/>
  <c r="W349" i="4"/>
  <c r="AD349" i="4"/>
  <c r="V349" i="4"/>
  <c r="R349" i="4"/>
  <c r="U349" i="4"/>
  <c r="S349" i="4"/>
  <c r="AA349" i="4"/>
  <c r="P350" i="4"/>
  <c r="AC349" i="4"/>
  <c r="Z349" i="4"/>
  <c r="AB349" i="4"/>
  <c r="P351" i="4"/>
  <c r="Z350" i="4"/>
  <c r="R350" i="4"/>
  <c r="Y350" i="4"/>
  <c r="Q350" i="4"/>
  <c r="X350" i="4"/>
  <c r="O350" i="4"/>
  <c r="W350" i="4"/>
  <c r="S350" i="4"/>
  <c r="V350" i="4"/>
  <c r="AB350" i="4"/>
  <c r="AA350" i="4"/>
  <c r="AD350" i="4"/>
  <c r="U350" i="4"/>
  <c r="AC350" i="4"/>
  <c r="P352" i="4"/>
  <c r="AA351" i="4"/>
  <c r="S351" i="4"/>
  <c r="Z351" i="4"/>
  <c r="R351" i="4"/>
  <c r="Y351" i="4"/>
  <c r="Q351" i="4"/>
  <c r="X351" i="4"/>
  <c r="O351" i="4"/>
  <c r="W351" i="4"/>
  <c r="AD351" i="4"/>
  <c r="AB351" i="4"/>
  <c r="U351" i="4"/>
  <c r="AC351" i="4"/>
  <c r="V351" i="4"/>
  <c r="P353" i="4"/>
  <c r="AB352" i="4"/>
  <c r="AA352" i="4"/>
  <c r="S352" i="4"/>
  <c r="Z352" i="4"/>
  <c r="R352" i="4"/>
  <c r="Y352" i="4"/>
  <c r="Q352" i="4"/>
  <c r="U352" i="4"/>
  <c r="X352" i="4"/>
  <c r="O352" i="4"/>
  <c r="W352" i="4"/>
  <c r="AD352" i="4"/>
  <c r="V352" i="4"/>
  <c r="AC352" i="4"/>
  <c r="P354" i="4"/>
  <c r="AC353" i="4"/>
  <c r="U353" i="4"/>
  <c r="AB353" i="4"/>
  <c r="AA353" i="4"/>
  <c r="S353" i="4"/>
  <c r="Z353" i="4"/>
  <c r="R353" i="4"/>
  <c r="V353" i="4"/>
  <c r="Y353" i="4"/>
  <c r="X353" i="4"/>
  <c r="W353" i="4"/>
  <c r="O353" i="4"/>
  <c r="Q353" i="4"/>
  <c r="AD353" i="4"/>
  <c r="P355" i="4"/>
  <c r="AD354" i="4"/>
  <c r="V354" i="4"/>
  <c r="AC354" i="4"/>
  <c r="U354" i="4"/>
  <c r="AB354" i="4"/>
  <c r="AA354" i="4"/>
  <c r="S354" i="4"/>
  <c r="W354" i="4"/>
  <c r="Z354" i="4"/>
  <c r="X354" i="4"/>
  <c r="O354" i="4"/>
  <c r="Q354" i="4"/>
  <c r="Y354" i="4"/>
  <c r="R354" i="4"/>
  <c r="P356" i="4"/>
  <c r="W355" i="4"/>
  <c r="AD355" i="4"/>
  <c r="V355" i="4"/>
  <c r="AC355" i="4"/>
  <c r="U355" i="4"/>
  <c r="AB355" i="4"/>
  <c r="X355" i="4"/>
  <c r="AA355" i="4"/>
  <c r="Q355" i="4"/>
  <c r="O355" i="4"/>
  <c r="S355" i="4"/>
  <c r="Z355" i="4"/>
  <c r="R355" i="4"/>
  <c r="Y355" i="4"/>
  <c r="P357" i="4"/>
  <c r="X356" i="4"/>
  <c r="O356" i="4"/>
  <c r="W356" i="4"/>
  <c r="AD356" i="4"/>
  <c r="V356" i="4"/>
  <c r="AC356" i="4"/>
  <c r="U356" i="4"/>
  <c r="Y356" i="4"/>
  <c r="AB356" i="4"/>
  <c r="S356" i="4"/>
  <c r="Q356" i="4"/>
  <c r="AA356" i="4"/>
  <c r="R356" i="4"/>
  <c r="Z356" i="4"/>
  <c r="P358" i="4"/>
  <c r="Y357" i="4"/>
  <c r="Q357" i="4"/>
  <c r="X357" i="4"/>
  <c r="O357" i="4"/>
  <c r="W357" i="4"/>
  <c r="AD357" i="4"/>
  <c r="V357" i="4"/>
  <c r="Z357" i="4"/>
  <c r="AC357" i="4"/>
  <c r="AB357" i="4"/>
  <c r="AA357" i="4"/>
  <c r="R357" i="4"/>
  <c r="U357" i="4"/>
  <c r="S357" i="4"/>
  <c r="P359" i="4"/>
  <c r="Z358" i="4"/>
  <c r="R358" i="4"/>
  <c r="Y358" i="4"/>
  <c r="Q358" i="4"/>
  <c r="X358" i="4"/>
  <c r="O358" i="4"/>
  <c r="W358" i="4"/>
  <c r="AA358" i="4"/>
  <c r="AD358" i="4"/>
  <c r="AB358" i="4"/>
  <c r="AC358" i="4"/>
  <c r="V358" i="4"/>
  <c r="S358" i="4"/>
  <c r="U358" i="4"/>
  <c r="P360" i="4"/>
  <c r="AA359" i="4"/>
  <c r="S359" i="4"/>
  <c r="Z359" i="4"/>
  <c r="R359" i="4"/>
  <c r="Y359" i="4"/>
  <c r="Q359" i="4"/>
  <c r="X359" i="4"/>
  <c r="O359" i="4"/>
  <c r="AB359" i="4"/>
  <c r="U359" i="4"/>
  <c r="W359" i="4"/>
  <c r="AC359" i="4"/>
  <c r="AD359" i="4"/>
  <c r="V359" i="4"/>
  <c r="P361" i="4"/>
  <c r="AB360" i="4"/>
  <c r="AA360" i="4"/>
  <c r="S360" i="4"/>
  <c r="Z360" i="4"/>
  <c r="R360" i="4"/>
  <c r="Y360" i="4"/>
  <c r="Q360" i="4"/>
  <c r="AC360" i="4"/>
  <c r="O360" i="4"/>
  <c r="X360" i="4"/>
  <c r="W360" i="4"/>
  <c r="U360" i="4"/>
  <c r="AD360" i="4"/>
  <c r="V360" i="4"/>
  <c r="P362" i="4"/>
  <c r="AC361" i="4"/>
  <c r="U361" i="4"/>
  <c r="AB361" i="4"/>
  <c r="AA361" i="4"/>
  <c r="S361" i="4"/>
  <c r="Z361" i="4"/>
  <c r="R361" i="4"/>
  <c r="AD361" i="4"/>
  <c r="Q361" i="4"/>
  <c r="X361" i="4"/>
  <c r="O361" i="4"/>
  <c r="Y361" i="4"/>
  <c r="W361" i="4"/>
  <c r="V361" i="4"/>
  <c r="P363" i="4"/>
  <c r="AD362" i="4"/>
  <c r="V362" i="4"/>
  <c r="AC362" i="4"/>
  <c r="U362" i="4"/>
  <c r="AB362" i="4"/>
  <c r="AA362" i="4"/>
  <c r="S362" i="4"/>
  <c r="R362" i="4"/>
  <c r="Q362" i="4"/>
  <c r="O362" i="4"/>
  <c r="X362" i="4"/>
  <c r="Y362" i="4"/>
  <c r="Z362" i="4"/>
  <c r="W362" i="4"/>
  <c r="P364" i="4"/>
  <c r="W363" i="4"/>
  <c r="AD363" i="4"/>
  <c r="V363" i="4"/>
  <c r="AC363" i="4"/>
  <c r="U363" i="4"/>
  <c r="AB363" i="4"/>
  <c r="O363" i="4"/>
  <c r="S363" i="4"/>
  <c r="Y363" i="4"/>
  <c r="X363" i="4"/>
  <c r="Q363" i="4"/>
  <c r="AA363" i="4"/>
  <c r="Z363" i="4"/>
  <c r="R363" i="4"/>
  <c r="P365" i="4"/>
  <c r="X364" i="4"/>
  <c r="O364" i="4"/>
  <c r="W364" i="4"/>
  <c r="AD364" i="4"/>
  <c r="V364" i="4"/>
  <c r="AC364" i="4"/>
  <c r="U364" i="4"/>
  <c r="R364" i="4"/>
  <c r="Q364" i="4"/>
  <c r="AB364" i="4"/>
  <c r="Z364" i="4"/>
  <c r="AA364" i="4"/>
  <c r="Y364" i="4"/>
  <c r="S364" i="4"/>
  <c r="P366" i="4"/>
  <c r="Y365" i="4"/>
  <c r="Q365" i="4"/>
  <c r="X365" i="4"/>
  <c r="O365" i="4"/>
  <c r="W365" i="4"/>
  <c r="AD365" i="4"/>
  <c r="V365" i="4"/>
  <c r="S365" i="4"/>
  <c r="R365" i="4"/>
  <c r="U365" i="4"/>
  <c r="AA365" i="4"/>
  <c r="AB365" i="4"/>
  <c r="AC365" i="4"/>
  <c r="Z365" i="4"/>
  <c r="P367" i="4"/>
  <c r="Z366" i="4"/>
  <c r="R366" i="4"/>
  <c r="Y366" i="4"/>
  <c r="Q366" i="4"/>
  <c r="X366" i="4"/>
  <c r="O366" i="4"/>
  <c r="W366" i="4"/>
  <c r="S366" i="4"/>
  <c r="V366" i="4"/>
  <c r="AC366" i="4"/>
  <c r="AB366" i="4"/>
  <c r="U366" i="4"/>
  <c r="AD366" i="4"/>
  <c r="AA366" i="4"/>
  <c r="P368" i="4"/>
  <c r="AA367" i="4"/>
  <c r="S367" i="4"/>
  <c r="Z367" i="4"/>
  <c r="R367" i="4"/>
  <c r="Y367" i="4"/>
  <c r="Q367" i="4"/>
  <c r="X367" i="4"/>
  <c r="O367" i="4"/>
  <c r="U367" i="4"/>
  <c r="W367" i="4"/>
  <c r="AD367" i="4"/>
  <c r="V367" i="4"/>
  <c r="AC367" i="4"/>
  <c r="AB367" i="4"/>
  <c r="P369" i="4"/>
  <c r="AB368" i="4"/>
  <c r="AA368" i="4"/>
  <c r="S368" i="4"/>
  <c r="Z368" i="4"/>
  <c r="R368" i="4"/>
  <c r="Y368" i="4"/>
  <c r="Q368" i="4"/>
  <c r="V368" i="4"/>
  <c r="U368" i="4"/>
  <c r="X368" i="4"/>
  <c r="AC368" i="4"/>
  <c r="W368" i="4"/>
  <c r="O368" i="4"/>
  <c r="AD368" i="4"/>
  <c r="P370" i="4"/>
  <c r="AC369" i="4"/>
  <c r="U369" i="4"/>
  <c r="AB369" i="4"/>
  <c r="AA369" i="4"/>
  <c r="S369" i="4"/>
  <c r="Z369" i="4"/>
  <c r="R369" i="4"/>
  <c r="W369" i="4"/>
  <c r="V369" i="4"/>
  <c r="Y369" i="4"/>
  <c r="AD369" i="4"/>
  <c r="O369" i="4"/>
  <c r="Q369" i="4"/>
  <c r="X369" i="4"/>
  <c r="P371" i="4"/>
  <c r="AD370" i="4"/>
  <c r="V370" i="4"/>
  <c r="AC370" i="4"/>
  <c r="U370" i="4"/>
  <c r="AB370" i="4"/>
  <c r="AA370" i="4"/>
  <c r="S370" i="4"/>
  <c r="X370" i="4"/>
  <c r="W370" i="4"/>
  <c r="Z370" i="4"/>
  <c r="R370" i="4"/>
  <c r="Q370" i="4"/>
  <c r="Y370" i="4"/>
  <c r="O370" i="4"/>
  <c r="P372" i="4"/>
  <c r="W371" i="4"/>
  <c r="AD371" i="4"/>
  <c r="V371" i="4"/>
  <c r="AC371" i="4"/>
  <c r="U371" i="4"/>
  <c r="AB371" i="4"/>
  <c r="Y371" i="4"/>
  <c r="X371" i="4"/>
  <c r="AA371" i="4"/>
  <c r="S371" i="4"/>
  <c r="O371" i="4"/>
  <c r="Z371" i="4"/>
  <c r="R371" i="4"/>
  <c r="Q371" i="4"/>
  <c r="P373" i="4"/>
  <c r="X372" i="4"/>
  <c r="O372" i="4"/>
  <c r="W372" i="4"/>
  <c r="AD372" i="4"/>
  <c r="V372" i="4"/>
  <c r="AC372" i="4"/>
  <c r="U372" i="4"/>
  <c r="Z372" i="4"/>
  <c r="Y372" i="4"/>
  <c r="AB372" i="4"/>
  <c r="R372" i="4"/>
  <c r="Q372" i="4"/>
  <c r="AA372" i="4"/>
  <c r="S372" i="4"/>
  <c r="P374" i="4"/>
  <c r="Y373" i="4"/>
  <c r="Q373" i="4"/>
  <c r="X373" i="4"/>
  <c r="O373" i="4"/>
  <c r="W373" i="4"/>
  <c r="AD373" i="4"/>
  <c r="V373" i="4"/>
  <c r="AA373" i="4"/>
  <c r="Z373" i="4"/>
  <c r="AC373" i="4"/>
  <c r="AB373" i="4"/>
  <c r="U373" i="4"/>
  <c r="S373" i="4"/>
  <c r="R373" i="4"/>
  <c r="P375" i="4"/>
  <c r="Z374" i="4"/>
  <c r="R374" i="4"/>
  <c r="Y374" i="4"/>
  <c r="Q374" i="4"/>
  <c r="X374" i="4"/>
  <c r="O374" i="4"/>
  <c r="W374" i="4"/>
  <c r="AB374" i="4"/>
  <c r="AA374" i="4"/>
  <c r="AD374" i="4"/>
  <c r="AC374" i="4"/>
  <c r="V374" i="4"/>
  <c r="S374" i="4"/>
  <c r="U374" i="4"/>
  <c r="P376" i="4"/>
  <c r="AA375" i="4"/>
  <c r="S375" i="4"/>
  <c r="Z375" i="4"/>
  <c r="R375" i="4"/>
  <c r="Y375" i="4"/>
  <c r="Q375" i="4"/>
  <c r="X375" i="4"/>
  <c r="O375" i="4"/>
  <c r="AC375" i="4"/>
  <c r="AB375" i="4"/>
  <c r="V375" i="4"/>
  <c r="U375" i="4"/>
  <c r="AD375" i="4"/>
  <c r="W375" i="4"/>
  <c r="P377" i="4"/>
  <c r="AB376" i="4"/>
  <c r="AA376" i="4"/>
  <c r="S376" i="4"/>
  <c r="Z376" i="4"/>
  <c r="R376" i="4"/>
  <c r="Y376" i="4"/>
  <c r="Q376" i="4"/>
  <c r="AD376" i="4"/>
  <c r="AC376" i="4"/>
  <c r="O376" i="4"/>
  <c r="W376" i="4"/>
  <c r="U376" i="4"/>
  <c r="X376" i="4"/>
  <c r="V376" i="4"/>
  <c r="P378" i="4"/>
  <c r="AC377" i="4"/>
  <c r="U377" i="4"/>
  <c r="AB377" i="4"/>
  <c r="AA377" i="4"/>
  <c r="S377" i="4"/>
  <c r="Z377" i="4"/>
  <c r="R377" i="4"/>
  <c r="AD377" i="4"/>
  <c r="Q377" i="4"/>
  <c r="V377" i="4"/>
  <c r="O377" i="4"/>
  <c r="X377" i="4"/>
  <c r="W377" i="4"/>
  <c r="Y377" i="4"/>
  <c r="P379" i="4"/>
  <c r="AD378" i="4"/>
  <c r="V378" i="4"/>
  <c r="AC378" i="4"/>
  <c r="U378" i="4"/>
  <c r="AB378" i="4"/>
  <c r="AA378" i="4"/>
  <c r="S378" i="4"/>
  <c r="O378" i="4"/>
  <c r="R378" i="4"/>
  <c r="Z378" i="4"/>
  <c r="Y378" i="4"/>
  <c r="W378" i="4"/>
  <c r="X378" i="4"/>
  <c r="Q378" i="4"/>
  <c r="P380" i="4"/>
  <c r="W379" i="4"/>
  <c r="AD379" i="4"/>
  <c r="V379" i="4"/>
  <c r="AC379" i="4"/>
  <c r="U379" i="4"/>
  <c r="AB379" i="4"/>
  <c r="Q379" i="4"/>
  <c r="O379" i="4"/>
  <c r="Z379" i="4"/>
  <c r="S379" i="4"/>
  <c r="X379" i="4"/>
  <c r="Y379" i="4"/>
  <c r="AA379" i="4"/>
  <c r="R379" i="4"/>
  <c r="P381" i="4"/>
  <c r="X380" i="4"/>
  <c r="O380" i="4"/>
  <c r="W380" i="4"/>
  <c r="AD380" i="4"/>
  <c r="V380" i="4"/>
  <c r="AC380" i="4"/>
  <c r="U380" i="4"/>
  <c r="R380" i="4"/>
  <c r="Q380" i="4"/>
  <c r="AA380" i="4"/>
  <c r="AB380" i="4"/>
  <c r="Z380" i="4"/>
  <c r="S380" i="4"/>
  <c r="Y380" i="4"/>
  <c r="P382" i="4"/>
  <c r="Y381" i="4"/>
  <c r="Q381" i="4"/>
  <c r="X381" i="4"/>
  <c r="O381" i="4"/>
  <c r="W381" i="4"/>
  <c r="AD381" i="4"/>
  <c r="V381" i="4"/>
  <c r="S381" i="4"/>
  <c r="R381" i="4"/>
  <c r="AB381" i="4"/>
  <c r="U381" i="4"/>
  <c r="Z381" i="4"/>
  <c r="AC381" i="4"/>
  <c r="AA381" i="4"/>
  <c r="P383" i="4"/>
  <c r="Z382" i="4"/>
  <c r="R382" i="4"/>
  <c r="Y382" i="4"/>
  <c r="Q382" i="4"/>
  <c r="X382" i="4"/>
  <c r="O382" i="4"/>
  <c r="W382" i="4"/>
  <c r="S382" i="4"/>
  <c r="AC382" i="4"/>
  <c r="V382" i="4"/>
  <c r="AD382" i="4"/>
  <c r="AB382" i="4"/>
  <c r="U382" i="4"/>
  <c r="AA382" i="4"/>
  <c r="P384" i="4"/>
  <c r="AA383" i="4"/>
  <c r="S383" i="4"/>
  <c r="Z383" i="4"/>
  <c r="R383" i="4"/>
  <c r="Y383" i="4"/>
  <c r="Q383" i="4"/>
  <c r="X383" i="4"/>
  <c r="O383" i="4"/>
  <c r="U383" i="4"/>
  <c r="AD383" i="4"/>
  <c r="W383" i="4"/>
  <c r="AB383" i="4"/>
  <c r="AC383" i="4"/>
  <c r="V383" i="4"/>
  <c r="P385" i="4"/>
  <c r="AB384" i="4"/>
  <c r="AA384" i="4"/>
  <c r="S384" i="4"/>
  <c r="Z384" i="4"/>
  <c r="R384" i="4"/>
  <c r="Y384" i="4"/>
  <c r="Q384" i="4"/>
  <c r="V384" i="4"/>
  <c r="U384" i="4"/>
  <c r="X384" i="4"/>
  <c r="AD384" i="4"/>
  <c r="W384" i="4"/>
  <c r="AC384" i="4"/>
  <c r="O384" i="4"/>
  <c r="P386" i="4"/>
  <c r="AC385" i="4"/>
  <c r="U385" i="4"/>
  <c r="AB385" i="4"/>
  <c r="AA385" i="4"/>
  <c r="S385" i="4"/>
  <c r="Z385" i="4"/>
  <c r="R385" i="4"/>
  <c r="W385" i="4"/>
  <c r="V385" i="4"/>
  <c r="O385" i="4"/>
  <c r="Y385" i="4"/>
  <c r="Q385" i="4"/>
  <c r="AD385" i="4"/>
  <c r="X385" i="4"/>
  <c r="P387" i="4"/>
  <c r="AD386" i="4"/>
  <c r="V386" i="4"/>
  <c r="AC386" i="4"/>
  <c r="U386" i="4"/>
  <c r="AB386" i="4"/>
  <c r="AA386" i="4"/>
  <c r="S386" i="4"/>
  <c r="X386" i="4"/>
  <c r="W386" i="4"/>
  <c r="Q386" i="4"/>
  <c r="Z386" i="4"/>
  <c r="Y386" i="4"/>
  <c r="R386" i="4"/>
  <c r="O386" i="4"/>
  <c r="P388" i="4"/>
  <c r="W387" i="4"/>
  <c r="AD387" i="4"/>
  <c r="V387" i="4"/>
  <c r="AC387" i="4"/>
  <c r="U387" i="4"/>
  <c r="AB387" i="4"/>
  <c r="Y387" i="4"/>
  <c r="X387" i="4"/>
  <c r="R387" i="4"/>
  <c r="AA387" i="4"/>
  <c r="S387" i="4"/>
  <c r="Q387" i="4"/>
  <c r="O387" i="4"/>
  <c r="Z387" i="4"/>
  <c r="P389" i="4"/>
  <c r="X388" i="4"/>
  <c r="O388" i="4"/>
  <c r="W388" i="4"/>
  <c r="AD388" i="4"/>
  <c r="V388" i="4"/>
  <c r="AC388" i="4"/>
  <c r="U388" i="4"/>
  <c r="Z388" i="4"/>
  <c r="Y388" i="4"/>
  <c r="S388" i="4"/>
  <c r="AB388" i="4"/>
  <c r="AA388" i="4"/>
  <c r="Q388" i="4"/>
  <c r="R388" i="4"/>
  <c r="P390" i="4"/>
  <c r="Y389" i="4"/>
  <c r="Q389" i="4"/>
  <c r="X389" i="4"/>
  <c r="O389" i="4"/>
  <c r="W389" i="4"/>
  <c r="AD389" i="4"/>
  <c r="V389" i="4"/>
  <c r="AA389" i="4"/>
  <c r="Z389" i="4"/>
  <c r="AC389" i="4"/>
  <c r="U389" i="4"/>
  <c r="S389" i="4"/>
  <c r="AB389" i="4"/>
  <c r="R389" i="4"/>
  <c r="P391" i="4"/>
  <c r="Z390" i="4"/>
  <c r="R390" i="4"/>
  <c r="Y390" i="4"/>
  <c r="Q390" i="4"/>
  <c r="X390" i="4"/>
  <c r="O390" i="4"/>
  <c r="W390" i="4"/>
  <c r="AB390" i="4"/>
  <c r="AA390" i="4"/>
  <c r="U390" i="4"/>
  <c r="AD390" i="4"/>
  <c r="AC390" i="4"/>
  <c r="S390" i="4"/>
  <c r="V390" i="4"/>
  <c r="P392" i="4"/>
  <c r="AA391" i="4"/>
  <c r="S391" i="4"/>
  <c r="Z391" i="4"/>
  <c r="R391" i="4"/>
  <c r="Y391" i="4"/>
  <c r="Q391" i="4"/>
  <c r="X391" i="4"/>
  <c r="O391" i="4"/>
  <c r="AC391" i="4"/>
  <c r="AB391" i="4"/>
  <c r="V391" i="4"/>
  <c r="W391" i="4"/>
  <c r="U391" i="4"/>
  <c r="AD391" i="4"/>
  <c r="P393" i="4"/>
  <c r="AB392" i="4"/>
  <c r="AA392" i="4"/>
  <c r="S392" i="4"/>
  <c r="Z392" i="4"/>
  <c r="R392" i="4"/>
  <c r="Y392" i="4"/>
  <c r="Q392" i="4"/>
  <c r="AD392" i="4"/>
  <c r="AC392" i="4"/>
  <c r="W392" i="4"/>
  <c r="O392" i="4"/>
  <c r="U392" i="4"/>
  <c r="V392" i="4"/>
  <c r="X392" i="4"/>
  <c r="P394" i="4"/>
  <c r="AC393" i="4"/>
  <c r="U393" i="4"/>
  <c r="AB393" i="4"/>
  <c r="AA393" i="4"/>
  <c r="S393" i="4"/>
  <c r="Z393" i="4"/>
  <c r="R393" i="4"/>
  <c r="AD393" i="4"/>
  <c r="X393" i="4"/>
  <c r="Q393" i="4"/>
  <c r="Y393" i="4"/>
  <c r="W393" i="4"/>
  <c r="O393" i="4"/>
  <c r="V393" i="4"/>
  <c r="P395" i="4"/>
  <c r="AD394" i="4"/>
  <c r="V394" i="4"/>
  <c r="AC394" i="4"/>
  <c r="U394" i="4"/>
  <c r="AB394" i="4"/>
  <c r="AA394" i="4"/>
  <c r="S394" i="4"/>
  <c r="O394" i="4"/>
  <c r="Y394" i="4"/>
  <c r="R394" i="4"/>
  <c r="W394" i="4"/>
  <c r="Z394" i="4"/>
  <c r="Q394" i="4"/>
  <c r="X394" i="4"/>
  <c r="P396" i="4"/>
  <c r="W395" i="4"/>
  <c r="AD395" i="4"/>
  <c r="V395" i="4"/>
  <c r="AC395" i="4"/>
  <c r="U395" i="4"/>
  <c r="AB395" i="4"/>
  <c r="Q395" i="4"/>
  <c r="O395" i="4"/>
  <c r="Z395" i="4"/>
  <c r="S395" i="4"/>
  <c r="AA395" i="4"/>
  <c r="Y395" i="4"/>
  <c r="R395" i="4"/>
  <c r="X395" i="4"/>
  <c r="P397" i="4"/>
  <c r="X396" i="4"/>
  <c r="O396" i="4"/>
  <c r="W396" i="4"/>
  <c r="AD396" i="4"/>
  <c r="V396" i="4"/>
  <c r="AC396" i="4"/>
  <c r="U396" i="4"/>
  <c r="R396" i="4"/>
  <c r="Q396" i="4"/>
  <c r="AA396" i="4"/>
  <c r="Y396" i="4"/>
  <c r="Z396" i="4"/>
  <c r="AB396" i="4"/>
  <c r="S396" i="4"/>
  <c r="P398" i="4"/>
  <c r="Y397" i="4"/>
  <c r="Q397" i="4"/>
  <c r="X397" i="4"/>
  <c r="O397" i="4"/>
  <c r="W397" i="4"/>
  <c r="AD397" i="4"/>
  <c r="V397" i="4"/>
  <c r="S397" i="4"/>
  <c r="R397" i="4"/>
  <c r="AB397" i="4"/>
  <c r="U397" i="4"/>
  <c r="AC397" i="4"/>
  <c r="AA397" i="4"/>
  <c r="Z397" i="4"/>
  <c r="P399" i="4"/>
  <c r="Z398" i="4"/>
  <c r="R398" i="4"/>
  <c r="Y398" i="4"/>
  <c r="Q398" i="4"/>
  <c r="X398" i="4"/>
  <c r="O398" i="4"/>
  <c r="W398" i="4"/>
  <c r="S398" i="4"/>
  <c r="AC398" i="4"/>
  <c r="V398" i="4"/>
  <c r="AA398" i="4"/>
  <c r="AD398" i="4"/>
  <c r="U398" i="4"/>
  <c r="AB398" i="4"/>
  <c r="P400" i="4"/>
  <c r="AA399" i="4"/>
  <c r="S399" i="4"/>
  <c r="Z399" i="4"/>
  <c r="R399" i="4"/>
  <c r="Y399" i="4"/>
  <c r="Q399" i="4"/>
  <c r="X399" i="4"/>
  <c r="O399" i="4"/>
  <c r="U399" i="4"/>
  <c r="AD399" i="4"/>
  <c r="W399" i="4"/>
  <c r="AC399" i="4"/>
  <c r="V399" i="4"/>
  <c r="AB399" i="4"/>
  <c r="P401" i="4"/>
  <c r="AB400" i="4"/>
  <c r="AA400" i="4"/>
  <c r="S400" i="4"/>
  <c r="Z400" i="4"/>
  <c r="R400" i="4"/>
  <c r="Y400" i="4"/>
  <c r="Q400" i="4"/>
  <c r="V400" i="4"/>
  <c r="U400" i="4"/>
  <c r="X400" i="4"/>
  <c r="O400" i="4"/>
  <c r="AC400" i="4"/>
  <c r="AD400" i="4"/>
  <c r="W400" i="4"/>
  <c r="P402" i="4"/>
  <c r="AC401" i="4"/>
  <c r="U401" i="4"/>
  <c r="AB401" i="4"/>
  <c r="AA401" i="4"/>
  <c r="S401" i="4"/>
  <c r="Z401" i="4"/>
  <c r="R401" i="4"/>
  <c r="W401" i="4"/>
  <c r="V401" i="4"/>
  <c r="O401" i="4"/>
  <c r="Y401" i="4"/>
  <c r="X401" i="4"/>
  <c r="AD401" i="4"/>
  <c r="Q401" i="4"/>
  <c r="P403" i="4"/>
  <c r="AD402" i="4"/>
  <c r="V402" i="4"/>
  <c r="AC402" i="4"/>
  <c r="U402" i="4"/>
  <c r="AB402" i="4"/>
  <c r="AA402" i="4"/>
  <c r="S402" i="4"/>
  <c r="X402" i="4"/>
  <c r="W402" i="4"/>
  <c r="Q402" i="4"/>
  <c r="Z402" i="4"/>
  <c r="R402" i="4"/>
  <c r="O402" i="4"/>
  <c r="Y402" i="4"/>
  <c r="P404" i="4"/>
  <c r="W403" i="4"/>
  <c r="AD403" i="4"/>
  <c r="V403" i="4"/>
  <c r="AC403" i="4"/>
  <c r="U403" i="4"/>
  <c r="AB403" i="4"/>
  <c r="Y403" i="4"/>
  <c r="X403" i="4"/>
  <c r="R403" i="4"/>
  <c r="AA403" i="4"/>
  <c r="Z403" i="4"/>
  <c r="O403" i="4"/>
  <c r="S403" i="4"/>
  <c r="Q403" i="4"/>
  <c r="P405" i="4"/>
  <c r="X404" i="4"/>
  <c r="O404" i="4"/>
  <c r="W404" i="4"/>
  <c r="AD404" i="4"/>
  <c r="V404" i="4"/>
  <c r="AC404" i="4"/>
  <c r="U404" i="4"/>
  <c r="Z404" i="4"/>
  <c r="Y404" i="4"/>
  <c r="S404" i="4"/>
  <c r="AB404" i="4"/>
  <c r="R404" i="4"/>
  <c r="Q404" i="4"/>
  <c r="AA404" i="4"/>
  <c r="P406" i="4"/>
  <c r="Y405" i="4"/>
  <c r="Q405" i="4"/>
  <c r="X405" i="4"/>
  <c r="O405" i="4"/>
  <c r="W405" i="4"/>
  <c r="AD405" i="4"/>
  <c r="V405" i="4"/>
  <c r="AA405" i="4"/>
  <c r="Z405" i="4"/>
  <c r="AC405" i="4"/>
  <c r="AB405" i="4"/>
  <c r="R405" i="4"/>
  <c r="S405" i="4"/>
  <c r="U405" i="4"/>
  <c r="P407" i="4"/>
  <c r="Z406" i="4"/>
  <c r="R406" i="4"/>
  <c r="Y406" i="4"/>
  <c r="Q406" i="4"/>
  <c r="X406" i="4"/>
  <c r="O406" i="4"/>
  <c r="W406" i="4"/>
  <c r="AB406" i="4"/>
  <c r="AA406" i="4"/>
  <c r="U406" i="4"/>
  <c r="AD406" i="4"/>
  <c r="V406" i="4"/>
  <c r="AC406" i="4"/>
  <c r="S406" i="4"/>
  <c r="P408" i="4"/>
  <c r="AA407" i="4"/>
  <c r="S407" i="4"/>
  <c r="Z407" i="4"/>
  <c r="R407" i="4"/>
  <c r="Y407" i="4"/>
  <c r="Q407" i="4"/>
  <c r="X407" i="4"/>
  <c r="O407" i="4"/>
  <c r="AC407" i="4"/>
  <c r="AB407" i="4"/>
  <c r="V407" i="4"/>
  <c r="AD407" i="4"/>
  <c r="W407" i="4"/>
  <c r="U407" i="4"/>
  <c r="P409" i="4"/>
  <c r="AB408" i="4"/>
  <c r="AA408" i="4"/>
  <c r="S408" i="4"/>
  <c r="Z408" i="4"/>
  <c r="R408" i="4"/>
  <c r="Y408" i="4"/>
  <c r="Q408" i="4"/>
  <c r="AD408" i="4"/>
  <c r="AC408" i="4"/>
  <c r="W408" i="4"/>
  <c r="O408" i="4"/>
  <c r="X408" i="4"/>
  <c r="V408" i="4"/>
  <c r="U408" i="4"/>
  <c r="P410" i="4"/>
  <c r="AC409" i="4"/>
  <c r="U409" i="4"/>
  <c r="AB409" i="4"/>
  <c r="AA409" i="4"/>
  <c r="S409" i="4"/>
  <c r="Z409" i="4"/>
  <c r="R409" i="4"/>
  <c r="AD409" i="4"/>
  <c r="X409" i="4"/>
  <c r="Q409" i="4"/>
  <c r="V409" i="4"/>
  <c r="W409" i="4"/>
  <c r="Y409" i="4"/>
  <c r="O409" i="4"/>
  <c r="P411" i="4"/>
  <c r="AD410" i="4"/>
  <c r="V410" i="4"/>
  <c r="AC410" i="4"/>
  <c r="U410" i="4"/>
  <c r="AB410" i="4"/>
  <c r="AA410" i="4"/>
  <c r="S410" i="4"/>
  <c r="O410" i="4"/>
  <c r="Y410" i="4"/>
  <c r="R410" i="4"/>
  <c r="Z410" i="4"/>
  <c r="X410" i="4"/>
  <c r="Q410" i="4"/>
  <c r="W410" i="4"/>
  <c r="P412" i="4"/>
  <c r="W411" i="4"/>
  <c r="AD411" i="4"/>
  <c r="V411" i="4"/>
  <c r="AC411" i="4"/>
  <c r="U411" i="4"/>
  <c r="AB411" i="4"/>
  <c r="Q411" i="4"/>
  <c r="O411" i="4"/>
  <c r="Z411" i="4"/>
  <c r="S411" i="4"/>
  <c r="X411" i="4"/>
  <c r="AA411" i="4"/>
  <c r="R411" i="4"/>
  <c r="Y411" i="4"/>
  <c r="P413" i="4"/>
  <c r="X412" i="4"/>
  <c r="O412" i="4"/>
  <c r="W412" i="4"/>
  <c r="AD412" i="4"/>
  <c r="V412" i="4"/>
  <c r="AC412" i="4"/>
  <c r="U412" i="4"/>
  <c r="R412" i="4"/>
  <c r="Q412" i="4"/>
  <c r="AA412" i="4"/>
  <c r="AB412" i="4"/>
  <c r="Z412" i="4"/>
  <c r="S412" i="4"/>
  <c r="Y412" i="4"/>
  <c r="P414" i="4"/>
  <c r="Y413" i="4"/>
  <c r="Q413" i="4"/>
  <c r="X413" i="4"/>
  <c r="O413" i="4"/>
  <c r="W413" i="4"/>
  <c r="AD413" i="4"/>
  <c r="V413" i="4"/>
  <c r="S413" i="4"/>
  <c r="R413" i="4"/>
  <c r="AB413" i="4"/>
  <c r="U413" i="4"/>
  <c r="Z413" i="4"/>
  <c r="AA413" i="4"/>
  <c r="AC413" i="4"/>
  <c r="P415" i="4"/>
  <c r="Z414" i="4"/>
  <c r="R414" i="4"/>
  <c r="Y414" i="4"/>
  <c r="Q414" i="4"/>
  <c r="X414" i="4"/>
  <c r="O414" i="4"/>
  <c r="W414" i="4"/>
  <c r="S414" i="4"/>
  <c r="AC414" i="4"/>
  <c r="V414" i="4"/>
  <c r="AD414" i="4"/>
  <c r="AB414" i="4"/>
  <c r="U414" i="4"/>
  <c r="AA414" i="4"/>
  <c r="P416" i="4"/>
  <c r="AA415" i="4"/>
  <c r="S415" i="4"/>
  <c r="Z415" i="4"/>
  <c r="R415" i="4"/>
  <c r="Y415" i="4"/>
  <c r="Q415" i="4"/>
  <c r="X415" i="4"/>
  <c r="O415" i="4"/>
  <c r="U415" i="4"/>
  <c r="AD415" i="4"/>
  <c r="W415" i="4"/>
  <c r="AB415" i="4"/>
  <c r="V415" i="4"/>
  <c r="AC415" i="4"/>
  <c r="P417" i="4"/>
  <c r="AB416" i="4"/>
  <c r="AA416" i="4"/>
  <c r="S416" i="4"/>
  <c r="Z416" i="4"/>
  <c r="R416" i="4"/>
  <c r="Y416" i="4"/>
  <c r="Q416" i="4"/>
  <c r="V416" i="4"/>
  <c r="U416" i="4"/>
  <c r="X416" i="4"/>
  <c r="AD416" i="4"/>
  <c r="W416" i="4"/>
  <c r="AC416" i="4"/>
  <c r="O416" i="4"/>
  <c r="P418" i="4"/>
  <c r="AC417" i="4"/>
  <c r="U417" i="4"/>
  <c r="AB417" i="4"/>
  <c r="AA417" i="4"/>
  <c r="S417" i="4"/>
  <c r="Z417" i="4"/>
  <c r="R417" i="4"/>
  <c r="W417" i="4"/>
  <c r="V417" i="4"/>
  <c r="O417" i="4"/>
  <c r="Y417" i="4"/>
  <c r="Q417" i="4"/>
  <c r="AD417" i="4"/>
  <c r="X417" i="4"/>
  <c r="P419" i="4"/>
  <c r="AD418" i="4"/>
  <c r="V418" i="4"/>
  <c r="AC418" i="4"/>
  <c r="U418" i="4"/>
  <c r="AB418" i="4"/>
  <c r="AA418" i="4"/>
  <c r="S418" i="4"/>
  <c r="X418" i="4"/>
  <c r="W418" i="4"/>
  <c r="Q418" i="4"/>
  <c r="Z418" i="4"/>
  <c r="Y418" i="4"/>
  <c r="O418" i="4"/>
  <c r="R418" i="4"/>
  <c r="P420" i="4"/>
  <c r="W419" i="4"/>
  <c r="AD419" i="4"/>
  <c r="V419" i="4"/>
  <c r="AC419" i="4"/>
  <c r="U419" i="4"/>
  <c r="AB419" i="4"/>
  <c r="Y419" i="4"/>
  <c r="X419" i="4"/>
  <c r="R419" i="4"/>
  <c r="AA419" i="4"/>
  <c r="S419" i="4"/>
  <c r="Q419" i="4"/>
  <c r="Z419" i="4"/>
  <c r="O419" i="4"/>
  <c r="P421" i="4"/>
  <c r="X420" i="4"/>
  <c r="O420" i="4"/>
  <c r="W420" i="4"/>
  <c r="AD420" i="4"/>
  <c r="V420" i="4"/>
  <c r="AC420" i="4"/>
  <c r="U420" i="4"/>
  <c r="Z420" i="4"/>
  <c r="Y420" i="4"/>
  <c r="S420" i="4"/>
  <c r="AB420" i="4"/>
  <c r="AA420" i="4"/>
  <c r="Q420" i="4"/>
  <c r="R420" i="4"/>
  <c r="Y421" i="4"/>
  <c r="Q421" i="4"/>
  <c r="P422" i="4"/>
  <c r="X421" i="4"/>
  <c r="O421" i="4"/>
  <c r="W421" i="4"/>
  <c r="AD421" i="4"/>
  <c r="V421" i="4"/>
  <c r="AA421" i="4"/>
  <c r="Z421" i="4"/>
  <c r="AC421" i="4"/>
  <c r="U421" i="4"/>
  <c r="S421" i="4"/>
  <c r="R421" i="4"/>
  <c r="AB421" i="4"/>
  <c r="P423" i="4"/>
  <c r="Z422" i="4"/>
  <c r="R422" i="4"/>
  <c r="Y422" i="4"/>
  <c r="Q422" i="4"/>
  <c r="X422" i="4"/>
  <c r="O422" i="4"/>
  <c r="W422" i="4"/>
  <c r="AB422" i="4"/>
  <c r="AA422" i="4"/>
  <c r="U422" i="4"/>
  <c r="AD422" i="4"/>
  <c r="AC422" i="4"/>
  <c r="S422" i="4"/>
  <c r="V422" i="4"/>
  <c r="P424" i="4"/>
  <c r="AA423" i="4"/>
  <c r="S423" i="4"/>
  <c r="Z423" i="4"/>
  <c r="R423" i="4"/>
  <c r="Y423" i="4"/>
  <c r="Q423" i="4"/>
  <c r="X423" i="4"/>
  <c r="O423" i="4"/>
  <c r="AC423" i="4"/>
  <c r="AB423" i="4"/>
  <c r="V423" i="4"/>
  <c r="W423" i="4"/>
  <c r="U423" i="4"/>
  <c r="AD423" i="4"/>
  <c r="P425" i="4"/>
  <c r="AB424" i="4"/>
  <c r="AA424" i="4"/>
  <c r="S424" i="4"/>
  <c r="Z424" i="4"/>
  <c r="R424" i="4"/>
  <c r="Y424" i="4"/>
  <c r="Q424" i="4"/>
  <c r="AD424" i="4"/>
  <c r="AC424" i="4"/>
  <c r="W424" i="4"/>
  <c r="O424" i="4"/>
  <c r="U424" i="4"/>
  <c r="X424" i="4"/>
  <c r="V424" i="4"/>
  <c r="P426" i="4"/>
  <c r="AC425" i="4"/>
  <c r="U425" i="4"/>
  <c r="AB425" i="4"/>
  <c r="AA425" i="4"/>
  <c r="S425" i="4"/>
  <c r="Z425" i="4"/>
  <c r="R425" i="4"/>
  <c r="AD425" i="4"/>
  <c r="X425" i="4"/>
  <c r="Q425" i="4"/>
  <c r="Y425" i="4"/>
  <c r="W425" i="4"/>
  <c r="O425" i="4"/>
  <c r="V425" i="4"/>
  <c r="P427" i="4"/>
  <c r="AD426" i="4"/>
  <c r="V426" i="4"/>
  <c r="AC426" i="4"/>
  <c r="U426" i="4"/>
  <c r="AB426" i="4"/>
  <c r="AA426" i="4"/>
  <c r="S426" i="4"/>
  <c r="O426" i="4"/>
  <c r="Y426" i="4"/>
  <c r="R426" i="4"/>
  <c r="W426" i="4"/>
  <c r="X426" i="4"/>
  <c r="Z426" i="4"/>
  <c r="Q426" i="4"/>
  <c r="W427" i="4"/>
  <c r="AD427" i="4"/>
  <c r="V427" i="4"/>
  <c r="P428" i="4"/>
  <c r="AC427" i="4"/>
  <c r="U427" i="4"/>
  <c r="AB427" i="4"/>
  <c r="Q427" i="4"/>
  <c r="O427" i="4"/>
  <c r="Z427" i="4"/>
  <c r="S427" i="4"/>
  <c r="AA427" i="4"/>
  <c r="Y427" i="4"/>
  <c r="R427" i="4"/>
  <c r="X427" i="4"/>
  <c r="P429" i="4"/>
  <c r="X428" i="4"/>
  <c r="O428" i="4"/>
  <c r="W428" i="4"/>
  <c r="AD428" i="4"/>
  <c r="V428" i="4"/>
  <c r="AC428" i="4"/>
  <c r="U428" i="4"/>
  <c r="R428" i="4"/>
  <c r="Q428" i="4"/>
  <c r="AA428" i="4"/>
  <c r="Y428" i="4"/>
  <c r="AB428" i="4"/>
  <c r="S428" i="4"/>
  <c r="Z428" i="4"/>
  <c r="P430" i="4"/>
  <c r="Y429" i="4"/>
  <c r="Q429" i="4"/>
  <c r="X429" i="4"/>
  <c r="O429" i="4"/>
  <c r="W429" i="4"/>
  <c r="AD429" i="4"/>
  <c r="V429" i="4"/>
  <c r="S429" i="4"/>
  <c r="R429" i="4"/>
  <c r="AB429" i="4"/>
  <c r="U429" i="4"/>
  <c r="AC429" i="4"/>
  <c r="AA429" i="4"/>
  <c r="Z429" i="4"/>
  <c r="P431" i="4"/>
  <c r="Z430" i="4"/>
  <c r="R430" i="4"/>
  <c r="Y430" i="4"/>
  <c r="Q430" i="4"/>
  <c r="X430" i="4"/>
  <c r="O430" i="4"/>
  <c r="W430" i="4"/>
  <c r="S430" i="4"/>
  <c r="AC430" i="4"/>
  <c r="V430" i="4"/>
  <c r="AA430" i="4"/>
  <c r="AB430" i="4"/>
  <c r="AD430" i="4"/>
  <c r="U430" i="4"/>
  <c r="P432" i="4"/>
  <c r="AA431" i="4"/>
  <c r="S431" i="4"/>
  <c r="Z431" i="4"/>
  <c r="R431" i="4"/>
  <c r="Y431" i="4"/>
  <c r="Q431" i="4"/>
  <c r="X431" i="4"/>
  <c r="O431" i="4"/>
  <c r="U431" i="4"/>
  <c r="AD431" i="4"/>
  <c r="W431" i="4"/>
  <c r="AC431" i="4"/>
  <c r="V431" i="4"/>
  <c r="AB431" i="4"/>
  <c r="P433" i="4"/>
  <c r="AB432" i="4"/>
  <c r="AA432" i="4"/>
  <c r="S432" i="4"/>
  <c r="Z432" i="4"/>
  <c r="R432" i="4"/>
  <c r="Y432" i="4"/>
  <c r="Q432" i="4"/>
  <c r="V432" i="4"/>
  <c r="U432" i="4"/>
  <c r="X432" i="4"/>
  <c r="O432" i="4"/>
  <c r="AC432" i="4"/>
  <c r="W432" i="4"/>
  <c r="AD432" i="4"/>
  <c r="P434" i="4"/>
  <c r="AC433" i="4"/>
  <c r="U433" i="4"/>
  <c r="AB433" i="4"/>
  <c r="AA433" i="4"/>
  <c r="S433" i="4"/>
  <c r="Z433" i="4"/>
  <c r="R433" i="4"/>
  <c r="W433" i="4"/>
  <c r="V433" i="4"/>
  <c r="O433" i="4"/>
  <c r="Y433" i="4"/>
  <c r="X433" i="4"/>
  <c r="AD433" i="4"/>
  <c r="Q433" i="4"/>
  <c r="P435" i="4"/>
  <c r="AD434" i="4"/>
  <c r="V434" i="4"/>
  <c r="AC434" i="4"/>
  <c r="U434" i="4"/>
  <c r="AB434" i="4"/>
  <c r="AA434" i="4"/>
  <c r="S434" i="4"/>
  <c r="X434" i="4"/>
  <c r="W434" i="4"/>
  <c r="Q434" i="4"/>
  <c r="Z434" i="4"/>
  <c r="R434" i="4"/>
  <c r="O434" i="4"/>
  <c r="Y434" i="4"/>
  <c r="P436" i="4"/>
  <c r="W435" i="4"/>
  <c r="AD435" i="4"/>
  <c r="V435" i="4"/>
  <c r="AC435" i="4"/>
  <c r="U435" i="4"/>
  <c r="AB435" i="4"/>
  <c r="Y435" i="4"/>
  <c r="X435" i="4"/>
  <c r="R435" i="4"/>
  <c r="AA435" i="4"/>
  <c r="Z435" i="4"/>
  <c r="O435" i="4"/>
  <c r="Q435" i="4"/>
  <c r="S435" i="4"/>
  <c r="P437" i="4"/>
  <c r="X436" i="4"/>
  <c r="O436" i="4"/>
  <c r="W436" i="4"/>
  <c r="AD436" i="4"/>
  <c r="V436" i="4"/>
  <c r="AC436" i="4"/>
  <c r="U436" i="4"/>
  <c r="Z436" i="4"/>
  <c r="Y436" i="4"/>
  <c r="S436" i="4"/>
  <c r="AB436" i="4"/>
  <c r="R436" i="4"/>
  <c r="AA436" i="4"/>
  <c r="Q436" i="4"/>
  <c r="P438" i="4"/>
  <c r="Y437" i="4"/>
  <c r="Q437" i="4"/>
  <c r="X437" i="4"/>
  <c r="O437" i="4"/>
  <c r="W437" i="4"/>
  <c r="AD437" i="4"/>
  <c r="V437" i="4"/>
  <c r="AA437" i="4"/>
  <c r="Z437" i="4"/>
  <c r="AC437" i="4"/>
  <c r="AB437" i="4"/>
  <c r="R437" i="4"/>
  <c r="U437" i="4"/>
  <c r="S437" i="4"/>
  <c r="P439" i="4"/>
  <c r="Z438" i="4"/>
  <c r="R438" i="4"/>
  <c r="Y438" i="4"/>
  <c r="Q438" i="4"/>
  <c r="X438" i="4"/>
  <c r="O438" i="4"/>
  <c r="W438" i="4"/>
  <c r="AB438" i="4"/>
  <c r="AA438" i="4"/>
  <c r="U438" i="4"/>
  <c r="AD438" i="4"/>
  <c r="V438" i="4"/>
  <c r="S438" i="4"/>
  <c r="AC438" i="4"/>
  <c r="P440" i="4"/>
  <c r="AA439" i="4"/>
  <c r="S439" i="4"/>
  <c r="Z439" i="4"/>
  <c r="R439" i="4"/>
  <c r="Y439" i="4"/>
  <c r="Q439" i="4"/>
  <c r="X439" i="4"/>
  <c r="O439" i="4"/>
  <c r="AC439" i="4"/>
  <c r="AB439" i="4"/>
  <c r="V439" i="4"/>
  <c r="AD439" i="4"/>
  <c r="U439" i="4"/>
  <c r="W439" i="4"/>
  <c r="P441" i="4"/>
  <c r="AB440" i="4"/>
  <c r="AA440" i="4"/>
  <c r="S440" i="4"/>
  <c r="Z440" i="4"/>
  <c r="R440" i="4"/>
  <c r="Y440" i="4"/>
  <c r="Q440" i="4"/>
  <c r="AD440" i="4"/>
  <c r="AC440" i="4"/>
  <c r="W440" i="4"/>
  <c r="O440" i="4"/>
  <c r="X440" i="4"/>
  <c r="V440" i="4"/>
  <c r="U440" i="4"/>
  <c r="P442" i="4"/>
  <c r="AC441" i="4"/>
  <c r="U441" i="4"/>
  <c r="AB441" i="4"/>
  <c r="AA441" i="4"/>
  <c r="S441" i="4"/>
  <c r="Z441" i="4"/>
  <c r="R441" i="4"/>
  <c r="AD441" i="4"/>
  <c r="X441" i="4"/>
  <c r="Q441" i="4"/>
  <c r="V441" i="4"/>
  <c r="Y441" i="4"/>
  <c r="O441" i="4"/>
  <c r="W441" i="4"/>
  <c r="P443" i="4"/>
  <c r="AD442" i="4"/>
  <c r="V442" i="4"/>
  <c r="AC442" i="4"/>
  <c r="U442" i="4"/>
  <c r="AB442" i="4"/>
  <c r="AA442" i="4"/>
  <c r="S442" i="4"/>
  <c r="O442" i="4"/>
  <c r="Y442" i="4"/>
  <c r="R442" i="4"/>
  <c r="Z442" i="4"/>
  <c r="X442" i="4"/>
  <c r="Q442" i="4"/>
  <c r="W442" i="4"/>
  <c r="P444" i="4"/>
  <c r="W443" i="4"/>
  <c r="AD443" i="4"/>
  <c r="V443" i="4"/>
  <c r="AC443" i="4"/>
  <c r="U443" i="4"/>
  <c r="AB443" i="4"/>
  <c r="Q443" i="4"/>
  <c r="O443" i="4"/>
  <c r="Z443" i="4"/>
  <c r="S443" i="4"/>
  <c r="X443" i="4"/>
  <c r="Y443" i="4"/>
  <c r="AA443" i="4"/>
  <c r="R443" i="4"/>
  <c r="P445" i="4"/>
  <c r="X444" i="4"/>
  <c r="O444" i="4"/>
  <c r="W444" i="4"/>
  <c r="AD444" i="4"/>
  <c r="V444" i="4"/>
  <c r="AC444" i="4"/>
  <c r="U444" i="4"/>
  <c r="R444" i="4"/>
  <c r="Q444" i="4"/>
  <c r="AA444" i="4"/>
  <c r="AB444" i="4"/>
  <c r="Z444" i="4"/>
  <c r="S444" i="4"/>
  <c r="Y444" i="4"/>
  <c r="P446" i="4"/>
  <c r="Y445" i="4"/>
  <c r="Q445" i="4"/>
  <c r="X445" i="4"/>
  <c r="O445" i="4"/>
  <c r="W445" i="4"/>
  <c r="AD445" i="4"/>
  <c r="V445" i="4"/>
  <c r="S445" i="4"/>
  <c r="R445" i="4"/>
  <c r="AB445" i="4"/>
  <c r="U445" i="4"/>
  <c r="Z445" i="4"/>
  <c r="AC445" i="4"/>
  <c r="AA445" i="4"/>
  <c r="P447" i="4"/>
  <c r="Z446" i="4"/>
  <c r="R446" i="4"/>
  <c r="Y446" i="4"/>
  <c r="Q446" i="4"/>
  <c r="X446" i="4"/>
  <c r="O446" i="4"/>
  <c r="W446" i="4"/>
  <c r="S446" i="4"/>
  <c r="AC446" i="4"/>
  <c r="V446" i="4"/>
  <c r="AD446" i="4"/>
  <c r="AB446" i="4"/>
  <c r="U446" i="4"/>
  <c r="AA446" i="4"/>
  <c r="P448" i="4"/>
  <c r="AA447" i="4"/>
  <c r="S447" i="4"/>
  <c r="Z447" i="4"/>
  <c r="R447" i="4"/>
  <c r="Y447" i="4"/>
  <c r="Q447" i="4"/>
  <c r="X447" i="4"/>
  <c r="O447" i="4"/>
  <c r="U447" i="4"/>
  <c r="AD447" i="4"/>
  <c r="W447" i="4"/>
  <c r="AB447" i="4"/>
  <c r="AC447" i="4"/>
  <c r="V447" i="4"/>
  <c r="P449" i="4"/>
  <c r="AB448" i="4"/>
  <c r="AA448" i="4"/>
  <c r="S448" i="4"/>
  <c r="Z448" i="4"/>
  <c r="R448" i="4"/>
  <c r="Y448" i="4"/>
  <c r="Q448" i="4"/>
  <c r="V448" i="4"/>
  <c r="U448" i="4"/>
  <c r="X448" i="4"/>
  <c r="AD448" i="4"/>
  <c r="W448" i="4"/>
  <c r="AC448" i="4"/>
  <c r="O448" i="4"/>
  <c r="P450" i="4"/>
  <c r="AC449" i="4"/>
  <c r="U449" i="4"/>
  <c r="AB449" i="4"/>
  <c r="AA449" i="4"/>
  <c r="S449" i="4"/>
  <c r="Z449" i="4"/>
  <c r="R449" i="4"/>
  <c r="W449" i="4"/>
  <c r="V449" i="4"/>
  <c r="O449" i="4"/>
  <c r="Y449" i="4"/>
  <c r="Q449" i="4"/>
  <c r="AD449" i="4"/>
  <c r="X449" i="4"/>
  <c r="P451" i="4"/>
  <c r="AD450" i="4"/>
  <c r="V450" i="4"/>
  <c r="AC450" i="4"/>
  <c r="U450" i="4"/>
  <c r="AB450" i="4"/>
  <c r="AA450" i="4"/>
  <c r="S450" i="4"/>
  <c r="X450" i="4"/>
  <c r="W450" i="4"/>
  <c r="Q450" i="4"/>
  <c r="Z450" i="4"/>
  <c r="Y450" i="4"/>
  <c r="R450" i="4"/>
  <c r="O450" i="4"/>
  <c r="P452" i="4"/>
  <c r="W451" i="4"/>
  <c r="AD451" i="4"/>
  <c r="V451" i="4"/>
  <c r="AC451" i="4"/>
  <c r="U451" i="4"/>
  <c r="AB451" i="4"/>
  <c r="Y451" i="4"/>
  <c r="X451" i="4"/>
  <c r="R451" i="4"/>
  <c r="AA451" i="4"/>
  <c r="S451" i="4"/>
  <c r="Q451" i="4"/>
  <c r="O451" i="4"/>
  <c r="Z451" i="4"/>
  <c r="P453" i="4"/>
  <c r="X452" i="4"/>
  <c r="O452" i="4"/>
  <c r="W452" i="4"/>
  <c r="AD452" i="4"/>
  <c r="V452" i="4"/>
  <c r="AC452" i="4"/>
  <c r="U452" i="4"/>
  <c r="Z452" i="4"/>
  <c r="Y452" i="4"/>
  <c r="S452" i="4"/>
  <c r="AB452" i="4"/>
  <c r="AA452" i="4"/>
  <c r="Q452" i="4"/>
  <c r="R452" i="4"/>
  <c r="P454" i="4"/>
  <c r="Y453" i="4"/>
  <c r="Q453" i="4"/>
  <c r="X453" i="4"/>
  <c r="O453" i="4"/>
  <c r="W453" i="4"/>
  <c r="AD453" i="4"/>
  <c r="V453" i="4"/>
  <c r="AA453" i="4"/>
  <c r="Z453" i="4"/>
  <c r="AC453" i="4"/>
  <c r="U453" i="4"/>
  <c r="S453" i="4"/>
  <c r="AB453" i="4"/>
  <c r="R453" i="4"/>
  <c r="P455" i="4"/>
  <c r="Z454" i="4"/>
  <c r="R454" i="4"/>
  <c r="Y454" i="4"/>
  <c r="Q454" i="4"/>
  <c r="X454" i="4"/>
  <c r="O454" i="4"/>
  <c r="W454" i="4"/>
  <c r="AB454" i="4"/>
  <c r="AA454" i="4"/>
  <c r="U454" i="4"/>
  <c r="AD454" i="4"/>
  <c r="AC454" i="4"/>
  <c r="S454" i="4"/>
  <c r="V454" i="4"/>
  <c r="P456" i="4"/>
  <c r="AA455" i="4"/>
  <c r="S455" i="4"/>
  <c r="Z455" i="4"/>
  <c r="R455" i="4"/>
  <c r="Y455" i="4"/>
  <c r="Q455" i="4"/>
  <c r="X455" i="4"/>
  <c r="O455" i="4"/>
  <c r="AC455" i="4"/>
  <c r="AB455" i="4"/>
  <c r="V455" i="4"/>
  <c r="W455" i="4"/>
  <c r="U455" i="4"/>
  <c r="AD455" i="4"/>
  <c r="P457" i="4"/>
  <c r="AB456" i="4"/>
  <c r="AA456" i="4"/>
  <c r="S456" i="4"/>
  <c r="Z456" i="4"/>
  <c r="R456" i="4"/>
  <c r="Y456" i="4"/>
  <c r="Q456" i="4"/>
  <c r="AD456" i="4"/>
  <c r="AC456" i="4"/>
  <c r="W456" i="4"/>
  <c r="O456" i="4"/>
  <c r="U456" i="4"/>
  <c r="V456" i="4"/>
  <c r="X456" i="4"/>
  <c r="P458" i="4"/>
  <c r="AC457" i="4"/>
  <c r="U457" i="4"/>
  <c r="AB457" i="4"/>
  <c r="AA457" i="4"/>
  <c r="S457" i="4"/>
  <c r="Z457" i="4"/>
  <c r="R457" i="4"/>
  <c r="AD457" i="4"/>
  <c r="X457" i="4"/>
  <c r="Q457" i="4"/>
  <c r="Y457" i="4"/>
  <c r="W457" i="4"/>
  <c r="O457" i="4"/>
  <c r="V457" i="4"/>
  <c r="P459" i="4"/>
  <c r="AD458" i="4"/>
  <c r="V458" i="4"/>
  <c r="AC458" i="4"/>
  <c r="U458" i="4"/>
  <c r="AB458" i="4"/>
  <c r="AA458" i="4"/>
  <c r="S458" i="4"/>
  <c r="O458" i="4"/>
  <c r="Y458" i="4"/>
  <c r="R458" i="4"/>
  <c r="W458" i="4"/>
  <c r="Z458" i="4"/>
  <c r="Q458" i="4"/>
  <c r="X458" i="4"/>
  <c r="P460" i="4"/>
  <c r="W459" i="4"/>
  <c r="AD459" i="4"/>
  <c r="V459" i="4"/>
  <c r="AC459" i="4"/>
  <c r="U459" i="4"/>
  <c r="AB459" i="4"/>
  <c r="Q459" i="4"/>
  <c r="O459" i="4"/>
  <c r="Z459" i="4"/>
  <c r="S459" i="4"/>
  <c r="AA459" i="4"/>
  <c r="Y459" i="4"/>
  <c r="R459" i="4"/>
  <c r="X459" i="4"/>
  <c r="P461" i="4"/>
  <c r="X460" i="4"/>
  <c r="O460" i="4"/>
  <c r="W460" i="4"/>
  <c r="AD460" i="4"/>
  <c r="V460" i="4"/>
  <c r="AC460" i="4"/>
  <c r="U460" i="4"/>
  <c r="R460" i="4"/>
  <c r="Q460" i="4"/>
  <c r="AA460" i="4"/>
  <c r="Y460" i="4"/>
  <c r="Z460" i="4"/>
  <c r="AB460" i="4"/>
  <c r="S460" i="4"/>
  <c r="P462" i="4"/>
  <c r="Y461" i="4"/>
  <c r="Q461" i="4"/>
  <c r="X461" i="4"/>
  <c r="O461" i="4"/>
  <c r="W461" i="4"/>
  <c r="AD461" i="4"/>
  <c r="V461" i="4"/>
  <c r="S461" i="4"/>
  <c r="R461" i="4"/>
  <c r="AB461" i="4"/>
  <c r="U461" i="4"/>
  <c r="AC461" i="4"/>
  <c r="AA461" i="4"/>
  <c r="Z461" i="4"/>
  <c r="P463" i="4"/>
  <c r="Z462" i="4"/>
  <c r="R462" i="4"/>
  <c r="Y462" i="4"/>
  <c r="Q462" i="4"/>
  <c r="X462" i="4"/>
  <c r="O462" i="4"/>
  <c r="W462" i="4"/>
  <c r="S462" i="4"/>
  <c r="AC462" i="4"/>
  <c r="V462" i="4"/>
  <c r="AA462" i="4"/>
  <c r="AD462" i="4"/>
  <c r="U462" i="4"/>
  <c r="AB462" i="4"/>
  <c r="P464" i="4"/>
  <c r="AA463" i="4"/>
  <c r="S463" i="4"/>
  <c r="Z463" i="4"/>
  <c r="R463" i="4"/>
  <c r="Y463" i="4"/>
  <c r="Q463" i="4"/>
  <c r="X463" i="4"/>
  <c r="O463" i="4"/>
  <c r="U463" i="4"/>
  <c r="AD463" i="4"/>
  <c r="W463" i="4"/>
  <c r="AC463" i="4"/>
  <c r="V463" i="4"/>
  <c r="AB463" i="4"/>
  <c r="P465" i="4"/>
  <c r="AB464" i="4"/>
  <c r="AA464" i="4"/>
  <c r="S464" i="4"/>
  <c r="Z464" i="4"/>
  <c r="R464" i="4"/>
  <c r="Y464" i="4"/>
  <c r="Q464" i="4"/>
  <c r="V464" i="4"/>
  <c r="U464" i="4"/>
  <c r="X464" i="4"/>
  <c r="O464" i="4"/>
  <c r="AC464" i="4"/>
  <c r="AD464" i="4"/>
  <c r="W464" i="4"/>
  <c r="P466" i="4"/>
  <c r="AC465" i="4"/>
  <c r="U465" i="4"/>
  <c r="AB465" i="4"/>
  <c r="AA465" i="4"/>
  <c r="S465" i="4"/>
  <c r="Z465" i="4"/>
  <c r="R465" i="4"/>
  <c r="W465" i="4"/>
  <c r="V465" i="4"/>
  <c r="O465" i="4"/>
  <c r="Y465" i="4"/>
  <c r="X465" i="4"/>
  <c r="Q465" i="4"/>
  <c r="AD465" i="4"/>
  <c r="P467" i="4"/>
  <c r="AD466" i="4"/>
  <c r="V466" i="4"/>
  <c r="AC466" i="4"/>
  <c r="U466" i="4"/>
  <c r="AB466" i="4"/>
  <c r="AA466" i="4"/>
  <c r="S466" i="4"/>
  <c r="X466" i="4"/>
  <c r="W466" i="4"/>
  <c r="Q466" i="4"/>
  <c r="Z466" i="4"/>
  <c r="R466" i="4"/>
  <c r="O466" i="4"/>
  <c r="Y466" i="4"/>
  <c r="P468" i="4"/>
  <c r="W467" i="4"/>
  <c r="AD467" i="4"/>
  <c r="V467" i="4"/>
  <c r="AC467" i="4"/>
  <c r="U467" i="4"/>
  <c r="AB467" i="4"/>
  <c r="Y467" i="4"/>
  <c r="X467" i="4"/>
  <c r="R467" i="4"/>
  <c r="AA467" i="4"/>
  <c r="Z467" i="4"/>
  <c r="O467" i="4"/>
  <c r="S467" i="4"/>
  <c r="Q467" i="4"/>
  <c r="P469" i="4"/>
  <c r="X468" i="4"/>
  <c r="O468" i="4"/>
  <c r="W468" i="4"/>
  <c r="AD468" i="4"/>
  <c r="V468" i="4"/>
  <c r="AC468" i="4"/>
  <c r="U468" i="4"/>
  <c r="Z468" i="4"/>
  <c r="Y468" i="4"/>
  <c r="S468" i="4"/>
  <c r="AB468" i="4"/>
  <c r="R468" i="4"/>
  <c r="Q468" i="4"/>
  <c r="AA468" i="4"/>
  <c r="P470" i="4"/>
  <c r="Y469" i="4"/>
  <c r="Q469" i="4"/>
  <c r="X469" i="4"/>
  <c r="O469" i="4"/>
  <c r="W469" i="4"/>
  <c r="AD469" i="4"/>
  <c r="V469" i="4"/>
  <c r="AA469" i="4"/>
  <c r="Z469" i="4"/>
  <c r="AC469" i="4"/>
  <c r="AB469" i="4"/>
  <c r="R469" i="4"/>
  <c r="S469" i="4"/>
  <c r="U469" i="4"/>
  <c r="P471" i="4"/>
  <c r="Z470" i="4"/>
  <c r="R470" i="4"/>
  <c r="Y470" i="4"/>
  <c r="Q470" i="4"/>
  <c r="X470" i="4"/>
  <c r="O470" i="4"/>
  <c r="W470" i="4"/>
  <c r="AB470" i="4"/>
  <c r="AA470" i="4"/>
  <c r="U470" i="4"/>
  <c r="AD470" i="4"/>
  <c r="V470" i="4"/>
  <c r="AC470" i="4"/>
  <c r="S470" i="4"/>
  <c r="P472" i="4"/>
  <c r="AA471" i="4"/>
  <c r="S471" i="4"/>
  <c r="Z471" i="4"/>
  <c r="R471" i="4"/>
  <c r="Y471" i="4"/>
  <c r="Q471" i="4"/>
  <c r="X471" i="4"/>
  <c r="O471" i="4"/>
  <c r="AC471" i="4"/>
  <c r="AB471" i="4"/>
  <c r="V471" i="4"/>
  <c r="AD471" i="4"/>
  <c r="W471" i="4"/>
  <c r="U471" i="4"/>
  <c r="P473" i="4"/>
  <c r="AB472" i="4"/>
  <c r="AA472" i="4"/>
  <c r="S472" i="4"/>
  <c r="Z472" i="4"/>
  <c r="R472" i="4"/>
  <c r="Y472" i="4"/>
  <c r="Q472" i="4"/>
  <c r="AD472" i="4"/>
  <c r="AC472" i="4"/>
  <c r="W472" i="4"/>
  <c r="O472" i="4"/>
  <c r="X472" i="4"/>
  <c r="V472" i="4"/>
  <c r="U472" i="4"/>
  <c r="P474" i="4"/>
  <c r="AC473" i="4"/>
  <c r="U473" i="4"/>
  <c r="AB473" i="4"/>
  <c r="AA473" i="4"/>
  <c r="S473" i="4"/>
  <c r="Z473" i="4"/>
  <c r="R473" i="4"/>
  <c r="AD473" i="4"/>
  <c r="X473" i="4"/>
  <c r="Q473" i="4"/>
  <c r="V473" i="4"/>
  <c r="W473" i="4"/>
  <c r="Y473" i="4"/>
  <c r="O473" i="4"/>
  <c r="P475" i="4"/>
  <c r="AD474" i="4"/>
  <c r="V474" i="4"/>
  <c r="AC474" i="4"/>
  <c r="U474" i="4"/>
  <c r="AB474" i="4"/>
  <c r="AA474" i="4"/>
  <c r="S474" i="4"/>
  <c r="O474" i="4"/>
  <c r="Y474" i="4"/>
  <c r="R474" i="4"/>
  <c r="Z474" i="4"/>
  <c r="X474" i="4"/>
  <c r="Q474" i="4"/>
  <c r="W474" i="4"/>
  <c r="P476" i="4"/>
  <c r="W475" i="4"/>
  <c r="AD475" i="4"/>
  <c r="V475" i="4"/>
  <c r="AC475" i="4"/>
  <c r="U475" i="4"/>
  <c r="AB475" i="4"/>
  <c r="Q475" i="4"/>
  <c r="O475" i="4"/>
  <c r="Z475" i="4"/>
  <c r="S475" i="4"/>
  <c r="X475" i="4"/>
  <c r="AA475" i="4"/>
  <c r="R475" i="4"/>
  <c r="Y475" i="4"/>
  <c r="P477" i="4"/>
  <c r="X476" i="4"/>
  <c r="O476" i="4"/>
  <c r="W476" i="4"/>
  <c r="AD476" i="4"/>
  <c r="V476" i="4"/>
  <c r="AC476" i="4"/>
  <c r="U476" i="4"/>
  <c r="R476" i="4"/>
  <c r="Q476" i="4"/>
  <c r="AA476" i="4"/>
  <c r="AB476" i="4"/>
  <c r="Z476" i="4"/>
  <c r="S476" i="4"/>
  <c r="Y476" i="4"/>
  <c r="P478" i="4"/>
  <c r="Y477" i="4"/>
  <c r="Q477" i="4"/>
  <c r="X477" i="4"/>
  <c r="O477" i="4"/>
  <c r="W477" i="4"/>
  <c r="AD477" i="4"/>
  <c r="V477" i="4"/>
  <c r="S477" i="4"/>
  <c r="R477" i="4"/>
  <c r="AB477" i="4"/>
  <c r="U477" i="4"/>
  <c r="Z477" i="4"/>
  <c r="AA477" i="4"/>
  <c r="AC477" i="4"/>
  <c r="P479" i="4"/>
  <c r="Z478" i="4"/>
  <c r="R478" i="4"/>
  <c r="Y478" i="4"/>
  <c r="Q478" i="4"/>
  <c r="X478" i="4"/>
  <c r="O478" i="4"/>
  <c r="W478" i="4"/>
  <c r="S478" i="4"/>
  <c r="AC478" i="4"/>
  <c r="V478" i="4"/>
  <c r="AD478" i="4"/>
  <c r="AB478" i="4"/>
  <c r="U478" i="4"/>
  <c r="AA478" i="4"/>
  <c r="P480" i="4"/>
  <c r="AA479" i="4"/>
  <c r="S479" i="4"/>
  <c r="Z479" i="4"/>
  <c r="R479" i="4"/>
  <c r="Y479" i="4"/>
  <c r="Q479" i="4"/>
  <c r="X479" i="4"/>
  <c r="O479" i="4"/>
  <c r="U479" i="4"/>
  <c r="AD479" i="4"/>
  <c r="W479" i="4"/>
  <c r="AB479" i="4"/>
  <c r="V479" i="4"/>
  <c r="AC479" i="4"/>
  <c r="P481" i="4"/>
  <c r="AB480" i="4"/>
  <c r="AA480" i="4"/>
  <c r="S480" i="4"/>
  <c r="Z480" i="4"/>
  <c r="R480" i="4"/>
  <c r="Y480" i="4"/>
  <c r="Q480" i="4"/>
  <c r="V480" i="4"/>
  <c r="U480" i="4"/>
  <c r="X480" i="4"/>
  <c r="AD480" i="4"/>
  <c r="W480" i="4"/>
  <c r="AC480" i="4"/>
  <c r="O480" i="4"/>
  <c r="P482" i="4"/>
  <c r="AC481" i="4"/>
  <c r="U481" i="4"/>
  <c r="AB481" i="4"/>
  <c r="AA481" i="4"/>
  <c r="S481" i="4"/>
  <c r="Z481" i="4"/>
  <c r="R481" i="4"/>
  <c r="W481" i="4"/>
  <c r="V481" i="4"/>
  <c r="O481" i="4"/>
  <c r="Y481" i="4"/>
  <c r="Q481" i="4"/>
  <c r="AD481" i="4"/>
  <c r="X481" i="4"/>
  <c r="P483" i="4"/>
  <c r="AD482" i="4"/>
  <c r="V482" i="4"/>
  <c r="AC482" i="4"/>
  <c r="U482" i="4"/>
  <c r="AB482" i="4"/>
  <c r="AA482" i="4"/>
  <c r="S482" i="4"/>
  <c r="X482" i="4"/>
  <c r="W482" i="4"/>
  <c r="Q482" i="4"/>
  <c r="Z482" i="4"/>
  <c r="Y482" i="4"/>
  <c r="O482" i="4"/>
  <c r="R482" i="4"/>
  <c r="P484" i="4"/>
  <c r="W483" i="4"/>
  <c r="AD483" i="4"/>
  <c r="V483" i="4"/>
  <c r="AC483" i="4"/>
  <c r="U483" i="4"/>
  <c r="AB483" i="4"/>
  <c r="Y483" i="4"/>
  <c r="X483" i="4"/>
  <c r="R483" i="4"/>
  <c r="AA483" i="4"/>
  <c r="S483" i="4"/>
  <c r="Q483" i="4"/>
  <c r="Z483" i="4"/>
  <c r="O483" i="4"/>
  <c r="P485" i="4"/>
  <c r="X484" i="4"/>
  <c r="O484" i="4"/>
  <c r="W484" i="4"/>
  <c r="AD484" i="4"/>
  <c r="V484" i="4"/>
  <c r="AC484" i="4"/>
  <c r="U484" i="4"/>
  <c r="Z484" i="4"/>
  <c r="Y484" i="4"/>
  <c r="S484" i="4"/>
  <c r="AB484" i="4"/>
  <c r="AA484" i="4"/>
  <c r="Q484" i="4"/>
  <c r="R484" i="4"/>
  <c r="P486" i="4"/>
  <c r="Y485" i="4"/>
  <c r="Q485" i="4"/>
  <c r="X485" i="4"/>
  <c r="O485" i="4"/>
  <c r="W485" i="4"/>
  <c r="AD485" i="4"/>
  <c r="V485" i="4"/>
  <c r="AA485" i="4"/>
  <c r="Z485" i="4"/>
  <c r="AC485" i="4"/>
  <c r="U485" i="4"/>
  <c r="S485" i="4"/>
  <c r="R485" i="4"/>
  <c r="AB485" i="4"/>
  <c r="P487" i="4"/>
  <c r="Z486" i="4"/>
  <c r="R486" i="4"/>
  <c r="Y486" i="4"/>
  <c r="Q486" i="4"/>
  <c r="X486" i="4"/>
  <c r="O486" i="4"/>
  <c r="W486" i="4"/>
  <c r="AB486" i="4"/>
  <c r="AA486" i="4"/>
  <c r="U486" i="4"/>
  <c r="AD486" i="4"/>
  <c r="AC486" i="4"/>
  <c r="S486" i="4"/>
  <c r="V486" i="4"/>
  <c r="P488" i="4"/>
  <c r="AA487" i="4"/>
  <c r="S487" i="4"/>
  <c r="Z487" i="4"/>
  <c r="R487" i="4"/>
  <c r="Y487" i="4"/>
  <c r="Q487" i="4"/>
  <c r="X487" i="4"/>
  <c r="O487" i="4"/>
  <c r="AC487" i="4"/>
  <c r="AB487" i="4"/>
  <c r="V487" i="4"/>
  <c r="W487" i="4"/>
  <c r="U487" i="4"/>
  <c r="AD487" i="4"/>
  <c r="P489" i="4"/>
  <c r="AB488" i="4"/>
  <c r="AA488" i="4"/>
  <c r="S488" i="4"/>
  <c r="Z488" i="4"/>
  <c r="R488" i="4"/>
  <c r="Y488" i="4"/>
  <c r="Q488" i="4"/>
  <c r="AD488" i="4"/>
  <c r="AC488" i="4"/>
  <c r="W488" i="4"/>
  <c r="O488" i="4"/>
  <c r="U488" i="4"/>
  <c r="X488" i="4"/>
  <c r="V488" i="4"/>
  <c r="P490" i="4"/>
  <c r="AC489" i="4"/>
  <c r="U489" i="4"/>
  <c r="AB489" i="4"/>
  <c r="AA489" i="4"/>
  <c r="S489" i="4"/>
  <c r="Z489" i="4"/>
  <c r="R489" i="4"/>
  <c r="AD489" i="4"/>
  <c r="X489" i="4"/>
  <c r="Q489" i="4"/>
  <c r="Y489" i="4"/>
  <c r="W489" i="4"/>
  <c r="O489" i="4"/>
  <c r="V489" i="4"/>
  <c r="P491" i="4"/>
  <c r="AD490" i="4"/>
  <c r="V490" i="4"/>
  <c r="AC490" i="4"/>
  <c r="U490" i="4"/>
  <c r="AB490" i="4"/>
  <c r="AA490" i="4"/>
  <c r="S490" i="4"/>
  <c r="O490" i="4"/>
  <c r="Y490" i="4"/>
  <c r="R490" i="4"/>
  <c r="W490" i="4"/>
  <c r="X490" i="4"/>
  <c r="Z490" i="4"/>
  <c r="Q490" i="4"/>
  <c r="P492" i="4"/>
  <c r="W491" i="4"/>
  <c r="AD491" i="4"/>
  <c r="V491" i="4"/>
  <c r="AC491" i="4"/>
  <c r="U491" i="4"/>
  <c r="AB491" i="4"/>
  <c r="Q491" i="4"/>
  <c r="O491" i="4"/>
  <c r="Z491" i="4"/>
  <c r="S491" i="4"/>
  <c r="AA491" i="4"/>
  <c r="Y491" i="4"/>
  <c r="R491" i="4"/>
  <c r="X491" i="4"/>
  <c r="P493" i="4"/>
  <c r="X492" i="4"/>
  <c r="O492" i="4"/>
  <c r="W492" i="4"/>
  <c r="AD492" i="4"/>
  <c r="V492" i="4"/>
  <c r="AC492" i="4"/>
  <c r="U492" i="4"/>
  <c r="R492" i="4"/>
  <c r="Q492" i="4"/>
  <c r="AA492" i="4"/>
  <c r="Y492" i="4"/>
  <c r="AB492" i="4"/>
  <c r="S492" i="4"/>
  <c r="Z492" i="4"/>
  <c r="P494" i="4"/>
  <c r="Y493" i="4"/>
  <c r="Q493" i="4"/>
  <c r="X493" i="4"/>
  <c r="O493" i="4"/>
  <c r="W493" i="4"/>
  <c r="AD493" i="4"/>
  <c r="V493" i="4"/>
  <c r="S493" i="4"/>
  <c r="R493" i="4"/>
  <c r="AB493" i="4"/>
  <c r="U493" i="4"/>
  <c r="AC493" i="4"/>
  <c r="AA493" i="4"/>
  <c r="Z493" i="4"/>
  <c r="P495" i="4"/>
  <c r="Z494" i="4"/>
  <c r="R494" i="4"/>
  <c r="Y494" i="4"/>
  <c r="Q494" i="4"/>
  <c r="X494" i="4"/>
  <c r="O494" i="4"/>
  <c r="W494" i="4"/>
  <c r="S494" i="4"/>
  <c r="AC494" i="4"/>
  <c r="V494" i="4"/>
  <c r="AA494" i="4"/>
  <c r="AB494" i="4"/>
  <c r="AD494" i="4"/>
  <c r="U494" i="4"/>
  <c r="P496" i="4"/>
  <c r="AA495" i="4"/>
  <c r="S495" i="4"/>
  <c r="Z495" i="4"/>
  <c r="R495" i="4"/>
  <c r="Y495" i="4"/>
  <c r="Q495" i="4"/>
  <c r="X495" i="4"/>
  <c r="O495" i="4"/>
  <c r="U495" i="4"/>
  <c r="AD495" i="4"/>
  <c r="W495" i="4"/>
  <c r="AC495" i="4"/>
  <c r="V495" i="4"/>
  <c r="AB495" i="4"/>
  <c r="P497" i="4"/>
  <c r="AB496" i="4"/>
  <c r="AA496" i="4"/>
  <c r="S496" i="4"/>
  <c r="Z496" i="4"/>
  <c r="R496" i="4"/>
  <c r="Y496" i="4"/>
  <c r="Q496" i="4"/>
  <c r="V496" i="4"/>
  <c r="U496" i="4"/>
  <c r="X496" i="4"/>
  <c r="O496" i="4"/>
  <c r="AC496" i="4"/>
  <c r="W496" i="4"/>
  <c r="AD496" i="4"/>
  <c r="P498" i="4"/>
  <c r="AC497" i="4"/>
  <c r="U497" i="4"/>
  <c r="AB497" i="4"/>
  <c r="AA497" i="4"/>
  <c r="S497" i="4"/>
  <c r="Z497" i="4"/>
  <c r="R497" i="4"/>
  <c r="W497" i="4"/>
  <c r="V497" i="4"/>
  <c r="O497" i="4"/>
  <c r="Y497" i="4"/>
  <c r="X497" i="4"/>
  <c r="AD497" i="4"/>
  <c r="Q497" i="4"/>
  <c r="P499" i="4"/>
  <c r="AD498" i="4"/>
  <c r="V498" i="4"/>
  <c r="AC498" i="4"/>
  <c r="U498" i="4"/>
  <c r="AB498" i="4"/>
  <c r="AA498" i="4"/>
  <c r="S498" i="4"/>
  <c r="X498" i="4"/>
  <c r="W498" i="4"/>
  <c r="Q498" i="4"/>
  <c r="Z498" i="4"/>
  <c r="R498" i="4"/>
  <c r="O498" i="4"/>
  <c r="Y498" i="4"/>
  <c r="P500" i="4"/>
  <c r="W499" i="4"/>
  <c r="AD499" i="4"/>
  <c r="V499" i="4"/>
  <c r="AC499" i="4"/>
  <c r="U499" i="4"/>
  <c r="AB499" i="4"/>
  <c r="Y499" i="4"/>
  <c r="X499" i="4"/>
  <c r="R499" i="4"/>
  <c r="AA499" i="4"/>
  <c r="Z499" i="4"/>
  <c r="O499" i="4"/>
  <c r="Q499" i="4"/>
  <c r="S499" i="4"/>
  <c r="P501" i="4"/>
  <c r="X500" i="4"/>
  <c r="O500" i="4"/>
  <c r="W500" i="4"/>
  <c r="AD500" i="4"/>
  <c r="V500" i="4"/>
  <c r="AC500" i="4"/>
  <c r="U500" i="4"/>
  <c r="Z500" i="4"/>
  <c r="Y500" i="4"/>
  <c r="S500" i="4"/>
  <c r="AB500" i="4"/>
  <c r="R500" i="4"/>
  <c r="AA500" i="4"/>
  <c r="Q500" i="4"/>
  <c r="Y501" i="4"/>
  <c r="Q501" i="4"/>
  <c r="X501" i="4"/>
  <c r="O501" i="4"/>
  <c r="W501" i="4"/>
  <c r="P502" i="4"/>
  <c r="AD501" i="4"/>
  <c r="V501" i="4"/>
  <c r="AA501" i="4"/>
  <c r="Z501" i="4"/>
  <c r="AC501" i="4"/>
  <c r="AB501" i="4"/>
  <c r="R501" i="4"/>
  <c r="U501" i="4"/>
  <c r="S501" i="4"/>
  <c r="P503" i="4"/>
  <c r="Z502" i="4"/>
  <c r="R502" i="4"/>
  <c r="Y502" i="4"/>
  <c r="Q502" i="4"/>
  <c r="X502" i="4"/>
  <c r="O502" i="4"/>
  <c r="W502" i="4"/>
  <c r="AB502" i="4"/>
  <c r="AA502" i="4"/>
  <c r="U502" i="4"/>
  <c r="AD502" i="4"/>
  <c r="V502" i="4"/>
  <c r="S502" i="4"/>
  <c r="AC502" i="4"/>
  <c r="P504" i="4"/>
  <c r="AA503" i="4"/>
  <c r="S503" i="4"/>
  <c r="Z503" i="4"/>
  <c r="R503" i="4"/>
  <c r="Y503" i="4"/>
  <c r="Q503" i="4"/>
  <c r="X503" i="4"/>
  <c r="O503" i="4"/>
  <c r="AC503" i="4"/>
  <c r="AB503" i="4"/>
  <c r="V503" i="4"/>
  <c r="AD503" i="4"/>
  <c r="U503" i="4"/>
  <c r="W503" i="4"/>
  <c r="P505" i="4"/>
  <c r="AB504" i="4"/>
  <c r="AA504" i="4"/>
  <c r="S504" i="4"/>
  <c r="Z504" i="4"/>
  <c r="R504" i="4"/>
  <c r="Y504" i="4"/>
  <c r="Q504" i="4"/>
  <c r="AD504" i="4"/>
  <c r="AC504" i="4"/>
  <c r="W504" i="4"/>
  <c r="O504" i="4"/>
  <c r="X504" i="4"/>
  <c r="V504" i="4"/>
  <c r="U504" i="4"/>
  <c r="P506" i="4"/>
  <c r="W505" i="4"/>
  <c r="AD505" i="4"/>
  <c r="U505" i="4"/>
  <c r="AC505" i="4"/>
  <c r="AB505" i="4"/>
  <c r="S505" i="4"/>
  <c r="AA505" i="4"/>
  <c r="R505" i="4"/>
  <c r="Y505" i="4"/>
  <c r="Q505" i="4"/>
  <c r="V505" i="4"/>
  <c r="Z505" i="4"/>
  <c r="O505" i="4"/>
  <c r="X505" i="4"/>
  <c r="P507" i="4"/>
  <c r="X506" i="4"/>
  <c r="O506" i="4"/>
  <c r="Y506" i="4"/>
  <c r="W506" i="4"/>
  <c r="V506" i="4"/>
  <c r="AD506" i="4"/>
  <c r="U506" i="4"/>
  <c r="R506" i="4"/>
  <c r="Q506" i="4"/>
  <c r="AB506" i="4"/>
  <c r="AC506" i="4"/>
  <c r="AA506" i="4"/>
  <c r="S506" i="4"/>
  <c r="Z506" i="4"/>
  <c r="P508" i="4"/>
  <c r="Y507" i="4"/>
  <c r="Q507" i="4"/>
  <c r="AB507" i="4"/>
  <c r="S507" i="4"/>
  <c r="AA507" i="4"/>
  <c r="R507" i="4"/>
  <c r="Z507" i="4"/>
  <c r="O507" i="4"/>
  <c r="X507" i="4"/>
  <c r="U507" i="4"/>
  <c r="W507" i="4"/>
  <c r="AC507" i="4"/>
  <c r="AD507" i="4"/>
  <c r="V507" i="4"/>
  <c r="P509" i="4"/>
  <c r="Z508" i="4"/>
  <c r="R508" i="4"/>
  <c r="V508" i="4"/>
  <c r="AD508" i="4"/>
  <c r="U508" i="4"/>
  <c r="AC508" i="4"/>
  <c r="AB508" i="4"/>
  <c r="S508" i="4"/>
  <c r="X508" i="4"/>
  <c r="W508" i="4"/>
  <c r="O508" i="4"/>
  <c r="AA508" i="4"/>
  <c r="Y508" i="4"/>
  <c r="Q508" i="4"/>
  <c r="P510" i="4"/>
  <c r="AA509" i="4"/>
  <c r="S509" i="4"/>
  <c r="Y509" i="4"/>
  <c r="O509" i="4"/>
  <c r="X509" i="4"/>
  <c r="W509" i="4"/>
  <c r="V509" i="4"/>
  <c r="AB509" i="4"/>
  <c r="Z509" i="4"/>
  <c r="AD509" i="4"/>
  <c r="U509" i="4"/>
  <c r="R509" i="4"/>
  <c r="AC509" i="4"/>
  <c r="Q509" i="4"/>
  <c r="P511" i="4"/>
  <c r="AB510" i="4"/>
  <c r="AC510" i="4"/>
  <c r="S510" i="4"/>
  <c r="AA510" i="4"/>
  <c r="R510" i="4"/>
  <c r="Z510" i="4"/>
  <c r="Q510" i="4"/>
  <c r="Y510" i="4"/>
  <c r="O510" i="4"/>
  <c r="AD510" i="4"/>
  <c r="W510" i="4"/>
  <c r="U510" i="4"/>
  <c r="X510" i="4"/>
  <c r="V510" i="4"/>
  <c r="P512" i="4"/>
  <c r="AC511" i="4"/>
  <c r="U511" i="4"/>
  <c r="W511" i="4"/>
  <c r="V511" i="4"/>
  <c r="AD511" i="4"/>
  <c r="AB511" i="4"/>
  <c r="S511" i="4"/>
  <c r="O511" i="4"/>
  <c r="Z511" i="4"/>
  <c r="R511" i="4"/>
  <c r="AA511" i="4"/>
  <c r="Y511" i="4"/>
  <c r="Q511" i="4"/>
  <c r="X511" i="4"/>
  <c r="P513" i="4"/>
  <c r="AD512" i="4"/>
  <c r="V512" i="4"/>
  <c r="Z512" i="4"/>
  <c r="Q512" i="4"/>
  <c r="Y512" i="4"/>
  <c r="O512" i="4"/>
  <c r="X512" i="4"/>
  <c r="W512" i="4"/>
  <c r="S512" i="4"/>
  <c r="R512" i="4"/>
  <c r="AC512" i="4"/>
  <c r="U512" i="4"/>
  <c r="AA512" i="4"/>
  <c r="AB512" i="4"/>
  <c r="P514" i="4"/>
  <c r="W513" i="4"/>
  <c r="AC513" i="4"/>
  <c r="AB513" i="4"/>
  <c r="S513" i="4"/>
  <c r="AA513" i="4"/>
  <c r="R513" i="4"/>
  <c r="Z513" i="4"/>
  <c r="Q513" i="4"/>
  <c r="V513" i="4"/>
  <c r="U513" i="4"/>
  <c r="Y513" i="4"/>
  <c r="X513" i="4"/>
  <c r="AD513" i="4"/>
  <c r="O513" i="4"/>
  <c r="P515" i="4"/>
  <c r="X514" i="4"/>
  <c r="O514" i="4"/>
  <c r="W514" i="4"/>
  <c r="V514" i="4"/>
  <c r="AD514" i="4"/>
  <c r="U514" i="4"/>
  <c r="AC514" i="4"/>
  <c r="Z514" i="4"/>
  <c r="Y514" i="4"/>
  <c r="R514" i="4"/>
  <c r="AB514" i="4"/>
  <c r="S514" i="4"/>
  <c r="Q514" i="4"/>
  <c r="AA514" i="4"/>
  <c r="P516" i="4"/>
  <c r="Y515" i="4"/>
  <c r="Q515" i="4"/>
  <c r="AA515" i="4"/>
  <c r="R515" i="4"/>
  <c r="Z515" i="4"/>
  <c r="O515" i="4"/>
  <c r="X515" i="4"/>
  <c r="W515" i="4"/>
  <c r="AC515" i="4"/>
  <c r="AB515" i="4"/>
  <c r="U515" i="4"/>
  <c r="AD515" i="4"/>
  <c r="S515" i="4"/>
  <c r="V515" i="4"/>
  <c r="P517" i="4"/>
  <c r="Z516" i="4"/>
  <c r="R516" i="4"/>
  <c r="AD516" i="4"/>
  <c r="U516" i="4"/>
  <c r="AC516" i="4"/>
  <c r="AB516" i="4"/>
  <c r="S516" i="4"/>
  <c r="AA516" i="4"/>
  <c r="Q516" i="4"/>
  <c r="X516" i="4"/>
  <c r="O516" i="4"/>
  <c r="Y516" i="4"/>
  <c r="W516" i="4"/>
  <c r="V516" i="4"/>
  <c r="P518" i="4"/>
  <c r="AD517" i="4"/>
  <c r="AA517" i="4"/>
  <c r="S517" i="4"/>
  <c r="X517" i="4"/>
  <c r="W517" i="4"/>
  <c r="V517" i="4"/>
  <c r="U517" i="4"/>
  <c r="Q517" i="4"/>
  <c r="O517" i="4"/>
  <c r="AB517" i="4"/>
  <c r="Y517" i="4"/>
  <c r="Z517" i="4"/>
  <c r="AC517" i="4"/>
  <c r="R517" i="4"/>
  <c r="P519" i="4"/>
  <c r="W518" i="4"/>
  <c r="AB518" i="4"/>
  <c r="AD518" i="4"/>
  <c r="S518" i="4"/>
  <c r="AC518" i="4"/>
  <c r="R518" i="4"/>
  <c r="AA518" i="4"/>
  <c r="Q518" i="4"/>
  <c r="Z518" i="4"/>
  <c r="O518" i="4"/>
  <c r="V518" i="4"/>
  <c r="U518" i="4"/>
  <c r="Y518" i="4"/>
  <c r="X518" i="4"/>
  <c r="P520" i="4"/>
  <c r="X519" i="4"/>
  <c r="O519" i="4"/>
  <c r="AC519" i="4"/>
  <c r="U519" i="4"/>
  <c r="Z519" i="4"/>
  <c r="Y519" i="4"/>
  <c r="W519" i="4"/>
  <c r="V519" i="4"/>
  <c r="AB519" i="4"/>
  <c r="AA519" i="4"/>
  <c r="S519" i="4"/>
  <c r="R519" i="4"/>
  <c r="AD519" i="4"/>
  <c r="Q519" i="4"/>
  <c r="P521" i="4"/>
  <c r="Y520" i="4"/>
  <c r="Q520" i="4"/>
  <c r="AD520" i="4"/>
  <c r="V520" i="4"/>
  <c r="U520" i="4"/>
  <c r="AC520" i="4"/>
  <c r="S520" i="4"/>
  <c r="AB520" i="4"/>
  <c r="R520" i="4"/>
  <c r="Z520" i="4"/>
  <c r="O520" i="4"/>
  <c r="W520" i="4"/>
  <c r="AA520" i="4"/>
  <c r="X520" i="4"/>
  <c r="P522" i="4"/>
  <c r="Z521" i="4"/>
  <c r="R521" i="4"/>
  <c r="W521" i="4"/>
  <c r="AB521" i="4"/>
  <c r="Q521" i="4"/>
  <c r="AA521" i="4"/>
  <c r="O521" i="4"/>
  <c r="Y521" i="4"/>
  <c r="X521" i="4"/>
  <c r="S521" i="4"/>
  <c r="V521" i="4"/>
  <c r="AD521" i="4"/>
  <c r="U521" i="4"/>
  <c r="AC521" i="4"/>
  <c r="P523" i="4"/>
  <c r="AA522" i="4"/>
  <c r="S522" i="4"/>
  <c r="X522" i="4"/>
  <c r="O522" i="4"/>
  <c r="W522" i="4"/>
  <c r="V522" i="4"/>
  <c r="U522" i="4"/>
  <c r="AD522" i="4"/>
  <c r="Z522" i="4"/>
  <c r="Y522" i="4"/>
  <c r="Q522" i="4"/>
  <c r="AC522" i="4"/>
  <c r="R522" i="4"/>
  <c r="AB522" i="4"/>
  <c r="P524" i="4"/>
  <c r="AB523" i="4"/>
  <c r="Y523" i="4"/>
  <c r="Q523" i="4"/>
  <c r="AD523" i="4"/>
  <c r="S523" i="4"/>
  <c r="AC523" i="4"/>
  <c r="R523" i="4"/>
  <c r="AA523" i="4"/>
  <c r="O523" i="4"/>
  <c r="Z523" i="4"/>
  <c r="W523" i="4"/>
  <c r="U523" i="4"/>
  <c r="V523" i="4"/>
  <c r="X523" i="4"/>
  <c r="P525" i="4"/>
  <c r="AC524" i="4"/>
  <c r="U524" i="4"/>
  <c r="Z524" i="4"/>
  <c r="R524" i="4"/>
  <c r="Y524" i="4"/>
  <c r="X524" i="4"/>
  <c r="W524" i="4"/>
  <c r="V524" i="4"/>
  <c r="Q524" i="4"/>
  <c r="O524" i="4"/>
  <c r="AD524" i="4"/>
  <c r="AB524" i="4"/>
  <c r="S524" i="4"/>
  <c r="AA524" i="4"/>
  <c r="P526" i="4"/>
  <c r="AD525" i="4"/>
  <c r="V525" i="4"/>
  <c r="AA525" i="4"/>
  <c r="S525" i="4"/>
  <c r="U525" i="4"/>
  <c r="AC525" i="4"/>
  <c r="R525" i="4"/>
  <c r="AB525" i="4"/>
  <c r="Q525" i="4"/>
  <c r="X525" i="4"/>
  <c r="W525" i="4"/>
  <c r="Z525" i="4"/>
  <c r="O525" i="4"/>
  <c r="Y525" i="4"/>
  <c r="P527" i="4"/>
  <c r="W526" i="4"/>
  <c r="AB526" i="4"/>
  <c r="AA526" i="4"/>
  <c r="Q526" i="4"/>
  <c r="Z526" i="4"/>
  <c r="O526" i="4"/>
  <c r="Y526" i="4"/>
  <c r="X526" i="4"/>
  <c r="AD526" i="4"/>
  <c r="AC526" i="4"/>
  <c r="U526" i="4"/>
  <c r="R526" i="4"/>
  <c r="V526" i="4"/>
  <c r="S526" i="4"/>
  <c r="P528" i="4"/>
  <c r="X527" i="4"/>
  <c r="O527" i="4"/>
  <c r="AC527" i="4"/>
  <c r="U527" i="4"/>
  <c r="W527" i="4"/>
  <c r="V527" i="4"/>
  <c r="AD527" i="4"/>
  <c r="S527" i="4"/>
  <c r="AA527" i="4"/>
  <c r="R527" i="4"/>
  <c r="AB527" i="4"/>
  <c r="Z527" i="4"/>
  <c r="Q527" i="4"/>
  <c r="Y527" i="4"/>
  <c r="P529" i="4"/>
  <c r="Y528" i="4"/>
  <c r="Q528" i="4"/>
  <c r="AD528" i="4"/>
  <c r="V528" i="4"/>
  <c r="AC528" i="4"/>
  <c r="S528" i="4"/>
  <c r="AB528" i="4"/>
  <c r="R528" i="4"/>
  <c r="AA528" i="4"/>
  <c r="O528" i="4"/>
  <c r="Z528" i="4"/>
  <c r="U528" i="4"/>
  <c r="X528" i="4"/>
  <c r="W528" i="4"/>
  <c r="P530" i="4"/>
  <c r="Z529" i="4"/>
  <c r="R529" i="4"/>
  <c r="W529" i="4"/>
  <c r="Y529" i="4"/>
  <c r="X529" i="4"/>
  <c r="V529" i="4"/>
  <c r="U529" i="4"/>
  <c r="AB529" i="4"/>
  <c r="AA529" i="4"/>
  <c r="S529" i="4"/>
  <c r="AD529" i="4"/>
  <c r="AC529" i="4"/>
  <c r="O529" i="4"/>
  <c r="Q529" i="4"/>
  <c r="P531" i="4"/>
  <c r="AA530" i="4"/>
  <c r="S530" i="4"/>
  <c r="X530" i="4"/>
  <c r="O530" i="4"/>
  <c r="U530" i="4"/>
  <c r="AD530" i="4"/>
  <c r="AC530" i="4"/>
  <c r="R530" i="4"/>
  <c r="AB530" i="4"/>
  <c r="Q530" i="4"/>
  <c r="Y530" i="4"/>
  <c r="Z530" i="4"/>
  <c r="W530" i="4"/>
  <c r="V530" i="4"/>
  <c r="P532" i="4"/>
  <c r="AB531" i="4"/>
  <c r="Y531" i="4"/>
  <c r="Q531" i="4"/>
  <c r="AA531" i="4"/>
  <c r="O531" i="4"/>
  <c r="Z531" i="4"/>
  <c r="X531" i="4"/>
  <c r="W531" i="4"/>
  <c r="S531" i="4"/>
  <c r="R531" i="4"/>
  <c r="V531" i="4"/>
  <c r="AC531" i="4"/>
  <c r="U531" i="4"/>
  <c r="AD531" i="4"/>
  <c r="P533" i="4"/>
  <c r="AC532" i="4"/>
  <c r="U532" i="4"/>
  <c r="Z532" i="4"/>
  <c r="R532" i="4"/>
  <c r="W532" i="4"/>
  <c r="V532" i="4"/>
  <c r="AD532" i="4"/>
  <c r="S532" i="4"/>
  <c r="Y532" i="4"/>
  <c r="X532" i="4"/>
  <c r="O532" i="4"/>
  <c r="AB532" i="4"/>
  <c r="AA532" i="4"/>
  <c r="Q532" i="4"/>
  <c r="AD533" i="4"/>
  <c r="V533" i="4"/>
  <c r="AA533" i="4"/>
  <c r="S533" i="4"/>
  <c r="AC533" i="4"/>
  <c r="R533" i="4"/>
  <c r="AB533" i="4"/>
  <c r="Q533" i="4"/>
  <c r="Z533" i="4"/>
  <c r="O533" i="4"/>
  <c r="Y533" i="4"/>
  <c r="W533" i="4"/>
  <c r="P534" i="4"/>
  <c r="X533" i="4"/>
  <c r="U533" i="4"/>
  <c r="P535" i="4"/>
  <c r="W534" i="4"/>
  <c r="AB534" i="4"/>
  <c r="Y534" i="4"/>
  <c r="X534" i="4"/>
  <c r="V534" i="4"/>
  <c r="U534" i="4"/>
  <c r="Q534" i="4"/>
  <c r="O534" i="4"/>
  <c r="AC534" i="4"/>
  <c r="S534" i="4"/>
  <c r="Z534" i="4"/>
  <c r="AA534" i="4"/>
  <c r="AD534" i="4"/>
  <c r="R534" i="4"/>
  <c r="P536" i="4"/>
  <c r="X535" i="4"/>
  <c r="O535" i="4"/>
  <c r="AC535" i="4"/>
  <c r="U535" i="4"/>
  <c r="AD535" i="4"/>
  <c r="S535" i="4"/>
  <c r="AB535" i="4"/>
  <c r="R535" i="4"/>
  <c r="AA535" i="4"/>
  <c r="Q535" i="4"/>
  <c r="W535" i="4"/>
  <c r="V535" i="4"/>
  <c r="Z535" i="4"/>
  <c r="Y535" i="4"/>
  <c r="P537" i="4"/>
  <c r="Y536" i="4"/>
  <c r="Q536" i="4"/>
  <c r="AD536" i="4"/>
  <c r="V536" i="4"/>
  <c r="AA536" i="4"/>
  <c r="O536" i="4"/>
  <c r="Z536" i="4"/>
  <c r="X536" i="4"/>
  <c r="W536" i="4"/>
  <c r="AC536" i="4"/>
  <c r="AB536" i="4"/>
  <c r="U536" i="4"/>
  <c r="S536" i="4"/>
  <c r="R536" i="4"/>
  <c r="P538" i="4"/>
  <c r="Z537" i="4"/>
  <c r="R537" i="4"/>
  <c r="W537" i="4"/>
  <c r="V537" i="4"/>
  <c r="U537" i="4"/>
  <c r="AD537" i="4"/>
  <c r="AC537" i="4"/>
  <c r="S537" i="4"/>
  <c r="AA537" i="4"/>
  <c r="Q537" i="4"/>
  <c r="X537" i="4"/>
  <c r="AB537" i="4"/>
  <c r="O537" i="4"/>
  <c r="Y537" i="4"/>
  <c r="P539" i="4"/>
  <c r="AA538" i="4"/>
  <c r="S538" i="4"/>
  <c r="X538" i="4"/>
  <c r="O538" i="4"/>
  <c r="AC538" i="4"/>
  <c r="R538" i="4"/>
  <c r="AB538" i="4"/>
  <c r="Q538" i="4"/>
  <c r="Z538" i="4"/>
  <c r="Y538" i="4"/>
  <c r="U538" i="4"/>
  <c r="W538" i="4"/>
  <c r="V538" i="4"/>
  <c r="AD538" i="4"/>
  <c r="AB539" i="4"/>
  <c r="P540" i="4"/>
  <c r="Y539" i="4"/>
  <c r="Q539" i="4"/>
  <c r="X539" i="4"/>
  <c r="W539" i="4"/>
  <c r="V539" i="4"/>
  <c r="U539" i="4"/>
  <c r="AA539" i="4"/>
  <c r="Z539" i="4"/>
  <c r="R539" i="4"/>
  <c r="AD539" i="4"/>
  <c r="S539" i="4"/>
  <c r="O539" i="4"/>
  <c r="AC539" i="4"/>
  <c r="P541" i="4"/>
  <c r="AC540" i="4"/>
  <c r="U540" i="4"/>
  <c r="Z540" i="4"/>
  <c r="R540" i="4"/>
  <c r="AD540" i="4"/>
  <c r="S540" i="4"/>
  <c r="AB540" i="4"/>
  <c r="Q540" i="4"/>
  <c r="AA540" i="4"/>
  <c r="O540" i="4"/>
  <c r="X540" i="4"/>
  <c r="V540" i="4"/>
  <c r="W540" i="4"/>
  <c r="Y540" i="4"/>
  <c r="AD541" i="4"/>
  <c r="V541" i="4"/>
  <c r="P542" i="4"/>
  <c r="AA541" i="4"/>
  <c r="S541" i="4"/>
  <c r="Z541" i="4"/>
  <c r="O541" i="4"/>
  <c r="Y541" i="4"/>
  <c r="X541" i="4"/>
  <c r="W541" i="4"/>
  <c r="R541" i="4"/>
  <c r="Q541" i="4"/>
  <c r="U541" i="4"/>
  <c r="AC541" i="4"/>
  <c r="AB541" i="4"/>
  <c r="P543" i="4"/>
  <c r="W542" i="4"/>
  <c r="AB542" i="4"/>
  <c r="V542" i="4"/>
  <c r="U542" i="4"/>
  <c r="AD542" i="4"/>
  <c r="S542" i="4"/>
  <c r="AC542" i="4"/>
  <c r="R542" i="4"/>
  <c r="Y542" i="4"/>
  <c r="X542" i="4"/>
  <c r="O542" i="4"/>
  <c r="AA542" i="4"/>
  <c r="Q542" i="4"/>
  <c r="Z542" i="4"/>
  <c r="P544" i="4"/>
  <c r="X543" i="4"/>
  <c r="O543" i="4"/>
  <c r="AC543" i="4"/>
  <c r="U543" i="4"/>
  <c r="AB543" i="4"/>
  <c r="R543" i="4"/>
  <c r="AA543" i="4"/>
  <c r="Q543" i="4"/>
  <c r="Z543" i="4"/>
  <c r="Y543" i="4"/>
  <c r="AD543" i="4"/>
  <c r="V543" i="4"/>
  <c r="S543" i="4"/>
  <c r="W543" i="4"/>
  <c r="P545" i="4"/>
  <c r="Y544" i="4"/>
  <c r="Q544" i="4"/>
  <c r="AD544" i="4"/>
  <c r="V544" i="4"/>
  <c r="X544" i="4"/>
  <c r="W544" i="4"/>
  <c r="U544" i="4"/>
  <c r="O544" i="4"/>
  <c r="AB544" i="4"/>
  <c r="S544" i="4"/>
  <c r="AC544" i="4"/>
  <c r="AA544" i="4"/>
  <c r="R544" i="4"/>
  <c r="Z544" i="4"/>
  <c r="P546" i="4"/>
  <c r="Z545" i="4"/>
  <c r="R545" i="4"/>
  <c r="W545" i="4"/>
  <c r="AD545" i="4"/>
  <c r="AC545" i="4"/>
  <c r="S545" i="4"/>
  <c r="AB545" i="4"/>
  <c r="Q545" i="4"/>
  <c r="AA545" i="4"/>
  <c r="O545" i="4"/>
  <c r="V545" i="4"/>
  <c r="U545" i="4"/>
  <c r="Y545" i="4"/>
  <c r="X545" i="4"/>
  <c r="P547" i="4"/>
  <c r="AA546" i="4"/>
  <c r="S546" i="4"/>
  <c r="X546" i="4"/>
  <c r="O546" i="4"/>
  <c r="Z546" i="4"/>
  <c r="Y546" i="4"/>
  <c r="W546" i="4"/>
  <c r="V546" i="4"/>
  <c r="AC546" i="4"/>
  <c r="AB546" i="4"/>
  <c r="AD546" i="4"/>
  <c r="Q546" i="4"/>
  <c r="R546" i="4"/>
  <c r="U546" i="4"/>
  <c r="P548" i="4"/>
  <c r="AB547" i="4"/>
  <c r="Y547" i="4"/>
  <c r="Q547" i="4"/>
  <c r="V547" i="4"/>
  <c r="U547" i="4"/>
  <c r="AD547" i="4"/>
  <c r="S547" i="4"/>
  <c r="AC547" i="4"/>
  <c r="R547" i="4"/>
  <c r="Z547" i="4"/>
  <c r="O547" i="4"/>
  <c r="AA547" i="4"/>
  <c r="X547" i="4"/>
  <c r="W547" i="4"/>
  <c r="P549" i="4"/>
  <c r="AC548" i="4"/>
  <c r="U548" i="4"/>
  <c r="Z548" i="4"/>
  <c r="R548" i="4"/>
  <c r="AB548" i="4"/>
  <c r="Q548" i="4"/>
  <c r="AA548" i="4"/>
  <c r="O548" i="4"/>
  <c r="Y548" i="4"/>
  <c r="X548" i="4"/>
  <c r="S548" i="4"/>
  <c r="W548" i="4"/>
  <c r="AD548" i="4"/>
  <c r="V548" i="4"/>
  <c r="P550" i="4"/>
  <c r="AD549" i="4"/>
  <c r="V549" i="4"/>
  <c r="AA549" i="4"/>
  <c r="S549" i="4"/>
  <c r="X549" i="4"/>
  <c r="W549" i="4"/>
  <c r="U549" i="4"/>
  <c r="Z549" i="4"/>
  <c r="Y549" i="4"/>
  <c r="Q549" i="4"/>
  <c r="AC549" i="4"/>
  <c r="AB549" i="4"/>
  <c r="R549" i="4"/>
  <c r="O549" i="4"/>
  <c r="P551" i="4"/>
  <c r="W550" i="4"/>
  <c r="AB550" i="4"/>
  <c r="AD550" i="4"/>
  <c r="S550" i="4"/>
  <c r="AC550" i="4"/>
  <c r="R550" i="4"/>
  <c r="AA550" i="4"/>
  <c r="Q550" i="4"/>
  <c r="Z550" i="4"/>
  <c r="O550" i="4"/>
  <c r="X550" i="4"/>
  <c r="Y550" i="4"/>
  <c r="V550" i="4"/>
  <c r="U550" i="4"/>
  <c r="P552" i="4"/>
  <c r="X551" i="4"/>
  <c r="O551" i="4"/>
  <c r="AC551" i="4"/>
  <c r="U551" i="4"/>
  <c r="Z551" i="4"/>
  <c r="Y551" i="4"/>
  <c r="W551" i="4"/>
  <c r="V551" i="4"/>
  <c r="R551" i="4"/>
  <c r="Q551" i="4"/>
  <c r="AD551" i="4"/>
  <c r="AA551" i="4"/>
  <c r="AB551" i="4"/>
  <c r="S551" i="4"/>
  <c r="P553" i="4"/>
  <c r="Y552" i="4"/>
  <c r="Q552" i="4"/>
  <c r="AD552" i="4"/>
  <c r="V552" i="4"/>
  <c r="U552" i="4"/>
  <c r="AC552" i="4"/>
  <c r="S552" i="4"/>
  <c r="AB552" i="4"/>
  <c r="R552" i="4"/>
  <c r="X552" i="4"/>
  <c r="W552" i="4"/>
  <c r="AA552" i="4"/>
  <c r="Z552" i="4"/>
  <c r="O552" i="4"/>
  <c r="P554" i="4"/>
  <c r="Z553" i="4"/>
  <c r="R553" i="4"/>
  <c r="W553" i="4"/>
  <c r="AB553" i="4"/>
  <c r="Q553" i="4"/>
  <c r="AA553" i="4"/>
  <c r="O553" i="4"/>
  <c r="Y553" i="4"/>
  <c r="X553" i="4"/>
  <c r="AD553" i="4"/>
  <c r="AC553" i="4"/>
  <c r="U553" i="4"/>
  <c r="V553" i="4"/>
  <c r="S553" i="4"/>
  <c r="P555" i="4"/>
  <c r="AA554" i="4"/>
  <c r="S554" i="4"/>
  <c r="X554" i="4"/>
  <c r="O554" i="4"/>
  <c r="W554" i="4"/>
  <c r="V554" i="4"/>
  <c r="U554" i="4"/>
  <c r="AD554" i="4"/>
  <c r="AB554" i="4"/>
  <c r="R554" i="4"/>
  <c r="Y554" i="4"/>
  <c r="AC554" i="4"/>
  <c r="Q554" i="4"/>
  <c r="Z554" i="4"/>
  <c r="P556" i="4"/>
  <c r="AB555" i="4"/>
  <c r="Y555" i="4"/>
  <c r="Q555" i="4"/>
  <c r="AD555" i="4"/>
  <c r="S555" i="4"/>
  <c r="AC555" i="4"/>
  <c r="R555" i="4"/>
  <c r="AA555" i="4"/>
  <c r="O555" i="4"/>
  <c r="Z555" i="4"/>
  <c r="V555" i="4"/>
  <c r="U555" i="4"/>
  <c r="X555" i="4"/>
  <c r="W555" i="4"/>
  <c r="P557" i="4"/>
  <c r="AC556" i="4"/>
  <c r="U556" i="4"/>
  <c r="Z556" i="4"/>
  <c r="R556" i="4"/>
  <c r="Y556" i="4"/>
  <c r="X556" i="4"/>
  <c r="W556" i="4"/>
  <c r="V556" i="4"/>
  <c r="AB556" i="4"/>
  <c r="AA556" i="4"/>
  <c r="S556" i="4"/>
  <c r="Q556" i="4"/>
  <c r="O556" i="4"/>
  <c r="AD556" i="4"/>
  <c r="P558" i="4"/>
  <c r="AD557" i="4"/>
  <c r="V557" i="4"/>
  <c r="AA557" i="4"/>
  <c r="S557" i="4"/>
  <c r="U557" i="4"/>
  <c r="AC557" i="4"/>
  <c r="R557" i="4"/>
  <c r="AB557" i="4"/>
  <c r="Q557" i="4"/>
  <c r="Y557" i="4"/>
  <c r="O557" i="4"/>
  <c r="W557" i="4"/>
  <c r="X557" i="4"/>
  <c r="Z557" i="4"/>
  <c r="P559" i="4"/>
  <c r="W558" i="4"/>
  <c r="AB558" i="4"/>
  <c r="AA558" i="4"/>
  <c r="Q558" i="4"/>
  <c r="Z558" i="4"/>
  <c r="O558" i="4"/>
  <c r="Y558" i="4"/>
  <c r="X558" i="4"/>
  <c r="S558" i="4"/>
  <c r="R558" i="4"/>
  <c r="V558" i="4"/>
  <c r="AD558" i="4"/>
  <c r="U558" i="4"/>
  <c r="AC558" i="4"/>
  <c r="P560" i="4"/>
  <c r="X559" i="4"/>
  <c r="O559" i="4"/>
  <c r="AC559" i="4"/>
  <c r="U559" i="4"/>
  <c r="W559" i="4"/>
  <c r="V559" i="4"/>
  <c r="AD559" i="4"/>
  <c r="S559" i="4"/>
  <c r="Z559" i="4"/>
  <c r="Y559" i="4"/>
  <c r="Q559" i="4"/>
  <c r="AB559" i="4"/>
  <c r="R559" i="4"/>
  <c r="AA559" i="4"/>
  <c r="P561" i="4"/>
  <c r="Y560" i="4"/>
  <c r="Q560" i="4"/>
  <c r="AD560" i="4"/>
  <c r="V560" i="4"/>
  <c r="AC560" i="4"/>
  <c r="S560" i="4"/>
  <c r="AB560" i="4"/>
  <c r="R560" i="4"/>
  <c r="AA560" i="4"/>
  <c r="O560" i="4"/>
  <c r="Z560" i="4"/>
  <c r="W560" i="4"/>
  <c r="X560" i="4"/>
  <c r="U560" i="4"/>
  <c r="P562" i="4"/>
  <c r="Z561" i="4"/>
  <c r="R561" i="4"/>
  <c r="W561" i="4"/>
  <c r="Y561" i="4"/>
  <c r="X561" i="4"/>
  <c r="V561" i="4"/>
  <c r="U561" i="4"/>
  <c r="Q561" i="4"/>
  <c r="O561" i="4"/>
  <c r="AC561" i="4"/>
  <c r="AD561" i="4"/>
  <c r="AB561" i="4"/>
  <c r="S561" i="4"/>
  <c r="AA561" i="4"/>
  <c r="P563" i="4"/>
  <c r="AA562" i="4"/>
  <c r="S562" i="4"/>
  <c r="X562" i="4"/>
  <c r="O562" i="4"/>
  <c r="U562" i="4"/>
  <c r="AD562" i="4"/>
  <c r="AC562" i="4"/>
  <c r="R562" i="4"/>
  <c r="AB562" i="4"/>
  <c r="Q562" i="4"/>
  <c r="W562" i="4"/>
  <c r="V562" i="4"/>
  <c r="Z562" i="4"/>
  <c r="Y562" i="4"/>
  <c r="P564" i="4"/>
  <c r="AB563" i="4"/>
  <c r="Y563" i="4"/>
  <c r="Q563" i="4"/>
  <c r="AA563" i="4"/>
  <c r="O563" i="4"/>
  <c r="Z563" i="4"/>
  <c r="X563" i="4"/>
  <c r="W563" i="4"/>
  <c r="AD563" i="4"/>
  <c r="AC563" i="4"/>
  <c r="U563" i="4"/>
  <c r="R563" i="4"/>
  <c r="S563" i="4"/>
  <c r="V563" i="4"/>
  <c r="P565" i="4"/>
  <c r="AC564" i="4"/>
  <c r="U564" i="4"/>
  <c r="Z564" i="4"/>
  <c r="R564" i="4"/>
  <c r="W564" i="4"/>
  <c r="V564" i="4"/>
  <c r="AD564" i="4"/>
  <c r="S564" i="4"/>
  <c r="AA564" i="4"/>
  <c r="Q564" i="4"/>
  <c r="AB564" i="4"/>
  <c r="Y564" i="4"/>
  <c r="O564" i="4"/>
  <c r="X564" i="4"/>
  <c r="P566" i="4"/>
  <c r="AD565" i="4"/>
  <c r="V565" i="4"/>
  <c r="AA565" i="4"/>
  <c r="S565" i="4"/>
  <c r="AC565" i="4"/>
  <c r="R565" i="4"/>
  <c r="AB565" i="4"/>
  <c r="Q565" i="4"/>
  <c r="Z565" i="4"/>
  <c r="O565" i="4"/>
  <c r="Y565" i="4"/>
  <c r="U565" i="4"/>
  <c r="X565" i="4"/>
  <c r="W565" i="4"/>
  <c r="P567" i="4"/>
  <c r="W566" i="4"/>
  <c r="AB566" i="4"/>
  <c r="Y566" i="4"/>
  <c r="X566" i="4"/>
  <c r="V566" i="4"/>
  <c r="U566" i="4"/>
  <c r="AA566" i="4"/>
  <c r="Z566" i="4"/>
  <c r="R566" i="4"/>
  <c r="AD566" i="4"/>
  <c r="AC566" i="4"/>
  <c r="O566" i="4"/>
  <c r="S566" i="4"/>
  <c r="Q566" i="4"/>
  <c r="P568" i="4"/>
  <c r="X567" i="4"/>
  <c r="O567" i="4"/>
  <c r="AC567" i="4"/>
  <c r="U567" i="4"/>
  <c r="AD567" i="4"/>
  <c r="S567" i="4"/>
  <c r="AB567" i="4"/>
  <c r="R567" i="4"/>
  <c r="AA567" i="4"/>
  <c r="Q567" i="4"/>
  <c r="Y567" i="4"/>
  <c r="Z567" i="4"/>
  <c r="W567" i="4"/>
  <c r="V567" i="4"/>
  <c r="P569" i="4"/>
  <c r="Y568" i="4"/>
  <c r="Q568" i="4"/>
  <c r="AD568" i="4"/>
  <c r="V568" i="4"/>
  <c r="AA568" i="4"/>
  <c r="O568" i="4"/>
  <c r="Z568" i="4"/>
  <c r="X568" i="4"/>
  <c r="W568" i="4"/>
  <c r="S568" i="4"/>
  <c r="R568" i="4"/>
  <c r="U568" i="4"/>
  <c r="AB568" i="4"/>
  <c r="AC568" i="4"/>
  <c r="P570" i="4"/>
  <c r="Z569" i="4"/>
  <c r="R569" i="4"/>
  <c r="W569" i="4"/>
  <c r="V569" i="4"/>
  <c r="U569" i="4"/>
  <c r="AD569" i="4"/>
  <c r="AC569" i="4"/>
  <c r="S569" i="4"/>
  <c r="Y569" i="4"/>
  <c r="X569" i="4"/>
  <c r="O569" i="4"/>
  <c r="AB569" i="4"/>
  <c r="AA569" i="4"/>
  <c r="Q569" i="4"/>
  <c r="P571" i="4"/>
  <c r="AA570" i="4"/>
  <c r="S570" i="4"/>
  <c r="X570" i="4"/>
  <c r="O570" i="4"/>
  <c r="AC570" i="4"/>
  <c r="R570" i="4"/>
  <c r="AB570" i="4"/>
  <c r="Q570" i="4"/>
  <c r="Z570" i="4"/>
  <c r="Y570" i="4"/>
  <c r="AD570" i="4"/>
  <c r="V570" i="4"/>
  <c r="W570" i="4"/>
  <c r="U570" i="4"/>
  <c r="P572" i="4"/>
  <c r="AB571" i="4"/>
  <c r="Y571" i="4"/>
  <c r="Q571" i="4"/>
  <c r="X571" i="4"/>
  <c r="W571" i="4"/>
  <c r="V571" i="4"/>
  <c r="U571" i="4"/>
  <c r="O571" i="4"/>
  <c r="AC571" i="4"/>
  <c r="S571" i="4"/>
  <c r="Z571" i="4"/>
  <c r="AD571" i="4"/>
  <c r="R571" i="4"/>
  <c r="AA571" i="4"/>
  <c r="P573" i="4"/>
  <c r="AC572" i="4"/>
  <c r="U572" i="4"/>
  <c r="Z572" i="4"/>
  <c r="R572" i="4"/>
  <c r="AD572" i="4"/>
  <c r="S572" i="4"/>
  <c r="AB572" i="4"/>
  <c r="Q572" i="4"/>
  <c r="AA572" i="4"/>
  <c r="O572" i="4"/>
  <c r="W572" i="4"/>
  <c r="V572" i="4"/>
  <c r="Y572" i="4"/>
  <c r="X572" i="4"/>
  <c r="AD573" i="4"/>
  <c r="V573" i="4"/>
  <c r="P574" i="4"/>
  <c r="AA573" i="4"/>
  <c r="S573" i="4"/>
  <c r="Z573" i="4"/>
  <c r="O573" i="4"/>
  <c r="Y573" i="4"/>
  <c r="X573" i="4"/>
  <c r="W573" i="4"/>
  <c r="AC573" i="4"/>
  <c r="AB573" i="4"/>
  <c r="U573" i="4"/>
  <c r="R573" i="4"/>
  <c r="Q573" i="4"/>
  <c r="W574" i="4"/>
  <c r="AB574" i="4"/>
  <c r="V574" i="4"/>
  <c r="U574" i="4"/>
  <c r="AD574" i="4"/>
  <c r="S574" i="4"/>
  <c r="AC574" i="4"/>
  <c r="R574" i="4"/>
  <c r="Z574" i="4"/>
  <c r="Q574" i="4"/>
  <c r="P575" i="4"/>
  <c r="X574" i="4"/>
  <c r="Y574" i="4"/>
  <c r="AA574" i="4"/>
  <c r="O574" i="4"/>
  <c r="P576" i="4"/>
  <c r="X575" i="4"/>
  <c r="O575" i="4"/>
  <c r="AC575" i="4"/>
  <c r="U575" i="4"/>
  <c r="AB575" i="4"/>
  <c r="R575" i="4"/>
  <c r="AA575" i="4"/>
  <c r="Q575" i="4"/>
  <c r="Z575" i="4"/>
  <c r="Y575" i="4"/>
  <c r="S575" i="4"/>
  <c r="W575" i="4"/>
  <c r="V575" i="4"/>
  <c r="AD575" i="4"/>
  <c r="Y576" i="4"/>
  <c r="Q576" i="4"/>
  <c r="AD576" i="4"/>
  <c r="V576" i="4"/>
  <c r="P577" i="4"/>
  <c r="X576" i="4"/>
  <c r="W576" i="4"/>
  <c r="U576" i="4"/>
  <c r="AA576" i="4"/>
  <c r="Z576" i="4"/>
  <c r="R576" i="4"/>
  <c r="AC576" i="4"/>
  <c r="S576" i="4"/>
  <c r="O576" i="4"/>
  <c r="AB576" i="4"/>
  <c r="P578" i="4"/>
  <c r="Z577" i="4"/>
  <c r="R577" i="4"/>
  <c r="W577" i="4"/>
  <c r="AD577" i="4"/>
  <c r="AC577" i="4"/>
  <c r="S577" i="4"/>
  <c r="AB577" i="4"/>
  <c r="Q577" i="4"/>
  <c r="AA577" i="4"/>
  <c r="O577" i="4"/>
  <c r="X577" i="4"/>
  <c r="U577" i="4"/>
  <c r="Y577" i="4"/>
  <c r="V577" i="4"/>
  <c r="AA578" i="4"/>
  <c r="S578" i="4"/>
  <c r="X578" i="4"/>
  <c r="O578" i="4"/>
  <c r="Z578" i="4"/>
  <c r="Y578" i="4"/>
  <c r="W578" i="4"/>
  <c r="V578" i="4"/>
  <c r="P579" i="4"/>
  <c r="R578" i="4"/>
  <c r="Q578" i="4"/>
  <c r="AD578" i="4"/>
  <c r="U578" i="4"/>
  <c r="AC578" i="4"/>
  <c r="AB578" i="4"/>
  <c r="P580" i="4"/>
  <c r="AB579" i="4"/>
  <c r="Y579" i="4"/>
  <c r="Q579" i="4"/>
  <c r="V579" i="4"/>
  <c r="U579" i="4"/>
  <c r="AD579" i="4"/>
  <c r="S579" i="4"/>
  <c r="AC579" i="4"/>
  <c r="R579" i="4"/>
  <c r="X579" i="4"/>
  <c r="W579" i="4"/>
  <c r="AA579" i="4"/>
  <c r="O579" i="4"/>
  <c r="Z579" i="4"/>
  <c r="P581" i="4"/>
  <c r="AC580" i="4"/>
  <c r="U580" i="4"/>
  <c r="Z580" i="4"/>
  <c r="R580" i="4"/>
  <c r="AB580" i="4"/>
  <c r="Q580" i="4"/>
  <c r="AA580" i="4"/>
  <c r="O580" i="4"/>
  <c r="Y580" i="4"/>
  <c r="X580" i="4"/>
  <c r="AD580" i="4"/>
  <c r="V580" i="4"/>
  <c r="S580" i="4"/>
  <c r="W580" i="4"/>
  <c r="P582" i="4"/>
  <c r="AD581" i="4"/>
  <c r="V581" i="4"/>
  <c r="AA581" i="4"/>
  <c r="S581" i="4"/>
  <c r="X581" i="4"/>
  <c r="W581" i="4"/>
  <c r="U581" i="4"/>
  <c r="O581" i="4"/>
  <c r="AB581" i="4"/>
  <c r="R581" i="4"/>
  <c r="AC581" i="4"/>
  <c r="Z581" i="4"/>
  <c r="Q581" i="4"/>
  <c r="Y581" i="4"/>
  <c r="P583" i="4"/>
  <c r="W582" i="4"/>
  <c r="AB582" i="4"/>
  <c r="AD582" i="4"/>
  <c r="S582" i="4"/>
  <c r="AC582" i="4"/>
  <c r="R582" i="4"/>
  <c r="AA582" i="4"/>
  <c r="Q582" i="4"/>
  <c r="Z582" i="4"/>
  <c r="O582" i="4"/>
  <c r="V582" i="4"/>
  <c r="U582" i="4"/>
  <c r="Y582" i="4"/>
  <c r="X582" i="4"/>
  <c r="P584" i="4"/>
  <c r="X583" i="4"/>
  <c r="O583" i="4"/>
  <c r="AC583" i="4"/>
  <c r="U583" i="4"/>
  <c r="Z583" i="4"/>
  <c r="Y583" i="4"/>
  <c r="W583" i="4"/>
  <c r="V583" i="4"/>
  <c r="AB583" i="4"/>
  <c r="AA583" i="4"/>
  <c r="S583" i="4"/>
  <c r="AD583" i="4"/>
  <c r="Q583" i="4"/>
  <c r="R583" i="4"/>
  <c r="P585" i="4"/>
  <c r="Y584" i="4"/>
  <c r="Q584" i="4"/>
  <c r="AD584" i="4"/>
  <c r="V584" i="4"/>
  <c r="U584" i="4"/>
  <c r="AC584" i="4"/>
  <c r="S584" i="4"/>
  <c r="AB584" i="4"/>
  <c r="R584" i="4"/>
  <c r="Z584" i="4"/>
  <c r="O584" i="4"/>
  <c r="AA584" i="4"/>
  <c r="X584" i="4"/>
  <c r="W584" i="4"/>
  <c r="P586" i="4"/>
  <c r="Z585" i="4"/>
  <c r="R585" i="4"/>
  <c r="W585" i="4"/>
  <c r="AB585" i="4"/>
  <c r="Q585" i="4"/>
  <c r="AA585" i="4"/>
  <c r="O585" i="4"/>
  <c r="Y585" i="4"/>
  <c r="X585" i="4"/>
  <c r="S585" i="4"/>
  <c r="V585" i="4"/>
  <c r="AC585" i="4"/>
  <c r="AD585" i="4"/>
  <c r="U585" i="4"/>
  <c r="P587" i="4"/>
  <c r="AA586" i="4"/>
  <c r="S586" i="4"/>
  <c r="X586" i="4"/>
  <c r="O586" i="4"/>
  <c r="W586" i="4"/>
  <c r="V586" i="4"/>
  <c r="U586" i="4"/>
  <c r="AD586" i="4"/>
  <c r="Z586" i="4"/>
  <c r="Y586" i="4"/>
  <c r="Q586" i="4"/>
  <c r="AC586" i="4"/>
  <c r="AB586" i="4"/>
  <c r="R586" i="4"/>
  <c r="P588" i="4"/>
  <c r="AB587" i="4"/>
  <c r="Y587" i="4"/>
  <c r="Q587" i="4"/>
  <c r="AD587" i="4"/>
  <c r="S587" i="4"/>
  <c r="AC587" i="4"/>
  <c r="R587" i="4"/>
  <c r="AA587" i="4"/>
  <c r="O587" i="4"/>
  <c r="Z587" i="4"/>
  <c r="W587" i="4"/>
  <c r="X587" i="4"/>
  <c r="V587" i="4"/>
  <c r="U587" i="4"/>
  <c r="P589" i="4"/>
  <c r="AC588" i="4"/>
  <c r="U588" i="4"/>
  <c r="Z588" i="4"/>
  <c r="R588" i="4"/>
  <c r="Y588" i="4"/>
  <c r="X588" i="4"/>
  <c r="W588" i="4"/>
  <c r="V588" i="4"/>
  <c r="Q588" i="4"/>
  <c r="O588" i="4"/>
  <c r="AD588" i="4"/>
  <c r="AA588" i="4"/>
  <c r="S588" i="4"/>
  <c r="AB588" i="4"/>
  <c r="P590" i="4"/>
  <c r="AD589" i="4"/>
  <c r="V589" i="4"/>
  <c r="AA589" i="4"/>
  <c r="S589" i="4"/>
  <c r="U589" i="4"/>
  <c r="AC589" i="4"/>
  <c r="R589" i="4"/>
  <c r="AB589" i="4"/>
  <c r="Q589" i="4"/>
  <c r="X589" i="4"/>
  <c r="W589" i="4"/>
  <c r="Z589" i="4"/>
  <c r="Y589" i="4"/>
  <c r="O589" i="4"/>
  <c r="P591" i="4"/>
  <c r="W590" i="4"/>
  <c r="AB590" i="4"/>
  <c r="AA590" i="4"/>
  <c r="Q590" i="4"/>
  <c r="Z590" i="4"/>
  <c r="O590" i="4"/>
  <c r="Y590" i="4"/>
  <c r="X590" i="4"/>
  <c r="AD590" i="4"/>
  <c r="AC590" i="4"/>
  <c r="U590" i="4"/>
  <c r="V590" i="4"/>
  <c r="S590" i="4"/>
  <c r="R590" i="4"/>
  <c r="P592" i="4"/>
  <c r="X591" i="4"/>
  <c r="O591" i="4"/>
  <c r="AC591" i="4"/>
  <c r="U591" i="4"/>
  <c r="W591" i="4"/>
  <c r="V591" i="4"/>
  <c r="AD591" i="4"/>
  <c r="S591" i="4"/>
  <c r="AA591" i="4"/>
  <c r="R591" i="4"/>
  <c r="Y591" i="4"/>
  <c r="Z591" i="4"/>
  <c r="AB591" i="4"/>
  <c r="Q591" i="4"/>
  <c r="P593" i="4"/>
  <c r="Y592" i="4"/>
  <c r="Q592" i="4"/>
  <c r="AD592" i="4"/>
  <c r="V592" i="4"/>
  <c r="AC592" i="4"/>
  <c r="S592" i="4"/>
  <c r="AB592" i="4"/>
  <c r="R592" i="4"/>
  <c r="AA592" i="4"/>
  <c r="O592" i="4"/>
  <c r="Z592" i="4"/>
  <c r="U592" i="4"/>
  <c r="X592" i="4"/>
  <c r="W592" i="4"/>
  <c r="P594" i="4"/>
  <c r="Z593" i="4"/>
  <c r="R593" i="4"/>
  <c r="W593" i="4"/>
  <c r="Y593" i="4"/>
  <c r="X593" i="4"/>
  <c r="V593" i="4"/>
  <c r="U593" i="4"/>
  <c r="AB593" i="4"/>
  <c r="AA593" i="4"/>
  <c r="S593" i="4"/>
  <c r="AD593" i="4"/>
  <c r="Q593" i="4"/>
  <c r="AC593" i="4"/>
  <c r="O593" i="4"/>
  <c r="P595" i="4"/>
  <c r="AA594" i="4"/>
  <c r="S594" i="4"/>
  <c r="X594" i="4"/>
  <c r="O594" i="4"/>
  <c r="U594" i="4"/>
  <c r="AD594" i="4"/>
  <c r="AC594" i="4"/>
  <c r="R594" i="4"/>
  <c r="AB594" i="4"/>
  <c r="Q594" i="4"/>
  <c r="Y594" i="4"/>
  <c r="V594" i="4"/>
  <c r="Z594" i="4"/>
  <c r="W594" i="4"/>
  <c r="P596" i="4"/>
  <c r="AB595" i="4"/>
  <c r="Y595" i="4"/>
  <c r="Q595" i="4"/>
  <c r="AA595" i="4"/>
  <c r="O595" i="4"/>
  <c r="Z595" i="4"/>
  <c r="X595" i="4"/>
  <c r="W595" i="4"/>
  <c r="S595" i="4"/>
  <c r="R595" i="4"/>
  <c r="V595" i="4"/>
  <c r="AD595" i="4"/>
  <c r="U595" i="4"/>
  <c r="AC595" i="4"/>
  <c r="P597" i="4"/>
  <c r="AC596" i="4"/>
  <c r="U596" i="4"/>
  <c r="Z596" i="4"/>
  <c r="R596" i="4"/>
  <c r="W596" i="4"/>
  <c r="V596" i="4"/>
  <c r="AD596" i="4"/>
  <c r="S596" i="4"/>
  <c r="Y596" i="4"/>
  <c r="X596" i="4"/>
  <c r="O596" i="4"/>
  <c r="AB596" i="4"/>
  <c r="Q596" i="4"/>
  <c r="AA596" i="4"/>
  <c r="P598" i="4"/>
  <c r="AD597" i="4"/>
  <c r="V597" i="4"/>
  <c r="AA597" i="4"/>
  <c r="S597" i="4"/>
  <c r="AC597" i="4"/>
  <c r="R597" i="4"/>
  <c r="AB597" i="4"/>
  <c r="Q597" i="4"/>
  <c r="Z597" i="4"/>
  <c r="O597" i="4"/>
  <c r="Y597" i="4"/>
  <c r="W597" i="4"/>
  <c r="U597" i="4"/>
  <c r="X597" i="4"/>
  <c r="P599" i="4"/>
  <c r="W598" i="4"/>
  <c r="AB598" i="4"/>
  <c r="Y598" i="4"/>
  <c r="X598" i="4"/>
  <c r="V598" i="4"/>
  <c r="U598" i="4"/>
  <c r="Q598" i="4"/>
  <c r="O598" i="4"/>
  <c r="AC598" i="4"/>
  <c r="S598" i="4"/>
  <c r="AD598" i="4"/>
  <c r="AA598" i="4"/>
  <c r="R598" i="4"/>
  <c r="Z598" i="4"/>
  <c r="P600" i="4"/>
  <c r="X599" i="4"/>
  <c r="O599" i="4"/>
  <c r="AC599" i="4"/>
  <c r="U599" i="4"/>
  <c r="AD599" i="4"/>
  <c r="S599" i="4"/>
  <c r="AB599" i="4"/>
  <c r="R599" i="4"/>
  <c r="AA599" i="4"/>
  <c r="Q599" i="4"/>
  <c r="W599" i="4"/>
  <c r="V599" i="4"/>
  <c r="Z599" i="4"/>
  <c r="Y599" i="4"/>
  <c r="P601" i="4"/>
  <c r="Y600" i="4"/>
  <c r="Q600" i="4"/>
  <c r="AD600" i="4"/>
  <c r="V600" i="4"/>
  <c r="AA600" i="4"/>
  <c r="O600" i="4"/>
  <c r="Z600" i="4"/>
  <c r="X600" i="4"/>
  <c r="W600" i="4"/>
  <c r="AC600" i="4"/>
  <c r="AB600" i="4"/>
  <c r="R600" i="4"/>
  <c r="U600" i="4"/>
  <c r="S600" i="4"/>
  <c r="P602" i="4"/>
  <c r="Z601" i="4"/>
  <c r="R601" i="4"/>
  <c r="W601" i="4"/>
  <c r="V601" i="4"/>
  <c r="U601" i="4"/>
  <c r="AD601" i="4"/>
  <c r="AC601" i="4"/>
  <c r="S601" i="4"/>
  <c r="AA601" i="4"/>
  <c r="Q601" i="4"/>
  <c r="AB601" i="4"/>
  <c r="Y601" i="4"/>
  <c r="O601" i="4"/>
  <c r="X601" i="4"/>
  <c r="P603" i="4"/>
  <c r="AA602" i="4"/>
  <c r="S602" i="4"/>
  <c r="X602" i="4"/>
  <c r="O602" i="4"/>
  <c r="AC602" i="4"/>
  <c r="R602" i="4"/>
  <c r="AB602" i="4"/>
  <c r="Q602" i="4"/>
  <c r="Z602" i="4"/>
  <c r="Y602" i="4"/>
  <c r="U602" i="4"/>
  <c r="W602" i="4"/>
  <c r="AD602" i="4"/>
  <c r="V602" i="4"/>
  <c r="P604" i="4"/>
  <c r="AB603" i="4"/>
  <c r="Y603" i="4"/>
  <c r="Q603" i="4"/>
  <c r="X603" i="4"/>
  <c r="W603" i="4"/>
  <c r="V603" i="4"/>
  <c r="U603" i="4"/>
  <c r="AA603" i="4"/>
  <c r="Z603" i="4"/>
  <c r="R603" i="4"/>
  <c r="AD603" i="4"/>
  <c r="AC603" i="4"/>
  <c r="O603" i="4"/>
  <c r="S603" i="4"/>
  <c r="P605" i="4"/>
  <c r="AC604" i="4"/>
  <c r="U604" i="4"/>
  <c r="Z604" i="4"/>
  <c r="R604" i="4"/>
  <c r="AD604" i="4"/>
  <c r="S604" i="4"/>
  <c r="AB604" i="4"/>
  <c r="Q604" i="4"/>
  <c r="AA604" i="4"/>
  <c r="O604" i="4"/>
  <c r="X604" i="4"/>
  <c r="Y604" i="4"/>
  <c r="W604" i="4"/>
  <c r="V604" i="4"/>
  <c r="P606" i="4"/>
  <c r="AD605" i="4"/>
  <c r="V605" i="4"/>
  <c r="AA605" i="4"/>
  <c r="S605" i="4"/>
  <c r="Z605" i="4"/>
  <c r="O605" i="4"/>
  <c r="Y605" i="4"/>
  <c r="X605" i="4"/>
  <c r="W605" i="4"/>
  <c r="R605" i="4"/>
  <c r="Q605" i="4"/>
  <c r="U605" i="4"/>
  <c r="AB605" i="4"/>
  <c r="AC605" i="4"/>
  <c r="P607" i="4"/>
  <c r="W606" i="4"/>
  <c r="AB606" i="4"/>
  <c r="V606" i="4"/>
  <c r="U606" i="4"/>
  <c r="AD606" i="4"/>
  <c r="S606" i="4"/>
  <c r="AC606" i="4"/>
  <c r="R606" i="4"/>
  <c r="Y606" i="4"/>
  <c r="X606" i="4"/>
  <c r="O606" i="4"/>
  <c r="AA606" i="4"/>
  <c r="Z606" i="4"/>
  <c r="Q606" i="4"/>
  <c r="P608" i="4"/>
  <c r="X607" i="4"/>
  <c r="O607" i="4"/>
  <c r="AC607" i="4"/>
  <c r="U607" i="4"/>
  <c r="AB607" i="4"/>
  <c r="R607" i="4"/>
  <c r="AA607" i="4"/>
  <c r="Q607" i="4"/>
  <c r="Z607" i="4"/>
  <c r="Y607" i="4"/>
  <c r="AD607" i="4"/>
  <c r="V607" i="4"/>
  <c r="W607" i="4"/>
  <c r="S607" i="4"/>
  <c r="P609" i="4"/>
  <c r="Y608" i="4"/>
  <c r="Q608" i="4"/>
  <c r="AD608" i="4"/>
  <c r="V608" i="4"/>
  <c r="X608" i="4"/>
  <c r="W608" i="4"/>
  <c r="U608" i="4"/>
  <c r="O608" i="4"/>
  <c r="AB608" i="4"/>
  <c r="S608" i="4"/>
  <c r="Z608" i="4"/>
  <c r="AA608" i="4"/>
  <c r="AC608" i="4"/>
  <c r="R608" i="4"/>
  <c r="P610" i="4"/>
  <c r="Z609" i="4"/>
  <c r="R609" i="4"/>
  <c r="W609" i="4"/>
  <c r="AD609" i="4"/>
  <c r="AC609" i="4"/>
  <c r="S609" i="4"/>
  <c r="AB609" i="4"/>
  <c r="Q609" i="4"/>
  <c r="AA609" i="4"/>
  <c r="O609" i="4"/>
  <c r="V609" i="4"/>
  <c r="U609" i="4"/>
  <c r="Y609" i="4"/>
  <c r="X609" i="4"/>
  <c r="AA610" i="4"/>
  <c r="S610" i="4"/>
  <c r="X610" i="4"/>
  <c r="O610" i="4"/>
  <c r="P611" i="4"/>
  <c r="Z610" i="4"/>
  <c r="Y610" i="4"/>
  <c r="W610" i="4"/>
  <c r="V610" i="4"/>
  <c r="AC610" i="4"/>
  <c r="AB610" i="4"/>
  <c r="U610" i="4"/>
  <c r="R610" i="4"/>
  <c r="AD610" i="4"/>
  <c r="Q610" i="4"/>
  <c r="P612" i="4"/>
  <c r="AB611" i="4"/>
  <c r="Y611" i="4"/>
  <c r="Q611" i="4"/>
  <c r="V611" i="4"/>
  <c r="U611" i="4"/>
  <c r="AD611" i="4"/>
  <c r="S611" i="4"/>
  <c r="AC611" i="4"/>
  <c r="R611" i="4"/>
  <c r="Z611" i="4"/>
  <c r="O611" i="4"/>
  <c r="W611" i="4"/>
  <c r="AA611" i="4"/>
  <c r="X611" i="4"/>
  <c r="P613" i="4"/>
  <c r="AC612" i="4"/>
  <c r="U612" i="4"/>
  <c r="Z612" i="4"/>
  <c r="R612" i="4"/>
  <c r="AB612" i="4"/>
  <c r="Q612" i="4"/>
  <c r="AA612" i="4"/>
  <c r="O612" i="4"/>
  <c r="Y612" i="4"/>
  <c r="X612" i="4"/>
  <c r="S612" i="4"/>
  <c r="W612" i="4"/>
  <c r="V612" i="4"/>
  <c r="AD612" i="4"/>
  <c r="P614" i="4"/>
  <c r="AD613" i="4"/>
  <c r="V613" i="4"/>
  <c r="AA613" i="4"/>
  <c r="S613" i="4"/>
  <c r="X613" i="4"/>
  <c r="W613" i="4"/>
  <c r="U613" i="4"/>
  <c r="Z613" i="4"/>
  <c r="Y613" i="4"/>
  <c r="Q613" i="4"/>
  <c r="AC613" i="4"/>
  <c r="R613" i="4"/>
  <c r="O613" i="4"/>
  <c r="AB613" i="4"/>
  <c r="P615" i="4"/>
  <c r="W614" i="4"/>
  <c r="AB614" i="4"/>
  <c r="AD614" i="4"/>
  <c r="S614" i="4"/>
  <c r="AC614" i="4"/>
  <c r="R614" i="4"/>
  <c r="AA614" i="4"/>
  <c r="Q614" i="4"/>
  <c r="Z614" i="4"/>
  <c r="O614" i="4"/>
  <c r="X614" i="4"/>
  <c r="U614" i="4"/>
  <c r="V614" i="4"/>
  <c r="Y614" i="4"/>
  <c r="P616" i="4"/>
  <c r="X615" i="4"/>
  <c r="O615" i="4"/>
  <c r="AC615" i="4"/>
  <c r="U615" i="4"/>
  <c r="Z615" i="4"/>
  <c r="Y615" i="4"/>
  <c r="W615" i="4"/>
  <c r="V615" i="4"/>
  <c r="R615" i="4"/>
  <c r="Q615" i="4"/>
  <c r="AD615" i="4"/>
  <c r="AB615" i="4"/>
  <c r="S615" i="4"/>
  <c r="AA615" i="4"/>
  <c r="Y616" i="4"/>
  <c r="Q616" i="4"/>
  <c r="P617" i="4"/>
  <c r="AD616" i="4"/>
  <c r="V616" i="4"/>
  <c r="U616" i="4"/>
  <c r="AC616" i="4"/>
  <c r="S616" i="4"/>
  <c r="AB616" i="4"/>
  <c r="R616" i="4"/>
  <c r="X616" i="4"/>
  <c r="W616" i="4"/>
  <c r="AA616" i="4"/>
  <c r="O616" i="4"/>
  <c r="Z616" i="4"/>
  <c r="P618" i="4"/>
  <c r="Z617" i="4"/>
  <c r="R617" i="4"/>
  <c r="W617" i="4"/>
  <c r="AB617" i="4"/>
  <c r="Q617" i="4"/>
  <c r="AA617" i="4"/>
  <c r="O617" i="4"/>
  <c r="Y617" i="4"/>
  <c r="X617" i="4"/>
  <c r="AD617" i="4"/>
  <c r="AC617" i="4"/>
  <c r="U617" i="4"/>
  <c r="S617" i="4"/>
  <c r="V617" i="4"/>
  <c r="AA618" i="4"/>
  <c r="S618" i="4"/>
  <c r="P619" i="4"/>
  <c r="X618" i="4"/>
  <c r="O618" i="4"/>
  <c r="W618" i="4"/>
  <c r="V618" i="4"/>
  <c r="U618" i="4"/>
  <c r="AD618" i="4"/>
  <c r="AB618" i="4"/>
  <c r="R618" i="4"/>
  <c r="AC618" i="4"/>
  <c r="Z618" i="4"/>
  <c r="Q618" i="4"/>
  <c r="Y618" i="4"/>
  <c r="P620" i="4"/>
  <c r="AB619" i="4"/>
  <c r="Y619" i="4"/>
  <c r="Q619" i="4"/>
  <c r="AD619" i="4"/>
  <c r="S619" i="4"/>
  <c r="AC619" i="4"/>
  <c r="R619" i="4"/>
  <c r="AA619" i="4"/>
  <c r="O619" i="4"/>
  <c r="Z619" i="4"/>
  <c r="V619" i="4"/>
  <c r="U619" i="4"/>
  <c r="X619" i="4"/>
  <c r="W619" i="4"/>
  <c r="P621" i="4"/>
  <c r="AC620" i="4"/>
  <c r="U620" i="4"/>
  <c r="Z620" i="4"/>
  <c r="R620" i="4"/>
  <c r="Y620" i="4"/>
  <c r="X620" i="4"/>
  <c r="W620" i="4"/>
  <c r="V620" i="4"/>
  <c r="AB620" i="4"/>
  <c r="AA620" i="4"/>
  <c r="S620" i="4"/>
  <c r="AD620" i="4"/>
  <c r="O620" i="4"/>
  <c r="Q620" i="4"/>
  <c r="P622" i="4"/>
  <c r="AD621" i="4"/>
  <c r="V621" i="4"/>
  <c r="AA621" i="4"/>
  <c r="S621" i="4"/>
  <c r="U621" i="4"/>
  <c r="AC621" i="4"/>
  <c r="R621" i="4"/>
  <c r="AB621" i="4"/>
  <c r="Q621" i="4"/>
  <c r="Y621" i="4"/>
  <c r="O621" i="4"/>
  <c r="Z621" i="4"/>
  <c r="X621" i="4"/>
  <c r="W621" i="4"/>
  <c r="P623" i="4"/>
  <c r="W622" i="4"/>
  <c r="AB622" i="4"/>
  <c r="AA622" i="4"/>
  <c r="Q622" i="4"/>
  <c r="Z622" i="4"/>
  <c r="O622" i="4"/>
  <c r="Y622" i="4"/>
  <c r="X622" i="4"/>
  <c r="S622" i="4"/>
  <c r="R622" i="4"/>
  <c r="V622" i="4"/>
  <c r="AC622" i="4"/>
  <c r="U622" i="4"/>
  <c r="AD622" i="4"/>
  <c r="P624" i="4"/>
  <c r="X623" i="4"/>
  <c r="O623" i="4"/>
  <c r="AC623" i="4"/>
  <c r="U623" i="4"/>
  <c r="W623" i="4"/>
  <c r="V623" i="4"/>
  <c r="AD623" i="4"/>
  <c r="S623" i="4"/>
  <c r="Z623" i="4"/>
  <c r="Y623" i="4"/>
  <c r="Q623" i="4"/>
  <c r="AB623" i="4"/>
  <c r="AA623" i="4"/>
  <c r="R623" i="4"/>
  <c r="P625" i="4"/>
  <c r="Y624" i="4"/>
  <c r="Q624" i="4"/>
  <c r="AD624" i="4"/>
  <c r="V624" i="4"/>
  <c r="AC624" i="4"/>
  <c r="S624" i="4"/>
  <c r="AB624" i="4"/>
  <c r="R624" i="4"/>
  <c r="AA624" i="4"/>
  <c r="O624" i="4"/>
  <c r="Z624" i="4"/>
  <c r="W624" i="4"/>
  <c r="X624" i="4"/>
  <c r="U624" i="4"/>
  <c r="P626" i="4"/>
  <c r="Z625" i="4"/>
  <c r="R625" i="4"/>
  <c r="W625" i="4"/>
  <c r="Y625" i="4"/>
  <c r="X625" i="4"/>
  <c r="V625" i="4"/>
  <c r="U625" i="4"/>
  <c r="Q625" i="4"/>
  <c r="O625" i="4"/>
  <c r="AC625" i="4"/>
  <c r="AA625" i="4"/>
  <c r="AB625" i="4"/>
  <c r="AD625" i="4"/>
  <c r="S625" i="4"/>
  <c r="P627" i="4"/>
  <c r="AA626" i="4"/>
  <c r="S626" i="4"/>
  <c r="X626" i="4"/>
  <c r="O626" i="4"/>
  <c r="U626" i="4"/>
  <c r="AD626" i="4"/>
  <c r="AC626" i="4"/>
  <c r="R626" i="4"/>
  <c r="AB626" i="4"/>
  <c r="Q626" i="4"/>
  <c r="W626" i="4"/>
  <c r="V626" i="4"/>
  <c r="Z626" i="4"/>
  <c r="Y626" i="4"/>
  <c r="P628" i="4"/>
  <c r="AB627" i="4"/>
  <c r="Y627" i="4"/>
  <c r="Q627" i="4"/>
  <c r="AA627" i="4"/>
  <c r="O627" i="4"/>
  <c r="Z627" i="4"/>
  <c r="X627" i="4"/>
  <c r="W627" i="4"/>
  <c r="AD627" i="4"/>
  <c r="AC627" i="4"/>
  <c r="U627" i="4"/>
  <c r="V627" i="4"/>
  <c r="S627" i="4"/>
  <c r="R627" i="4"/>
  <c r="P629" i="4"/>
  <c r="AC628" i="4"/>
  <c r="U628" i="4"/>
  <c r="Z628" i="4"/>
  <c r="R628" i="4"/>
  <c r="W628" i="4"/>
  <c r="V628" i="4"/>
  <c r="AD628" i="4"/>
  <c r="S628" i="4"/>
  <c r="AA628" i="4"/>
  <c r="Q628" i="4"/>
  <c r="X628" i="4"/>
  <c r="AB628" i="4"/>
  <c r="O628" i="4"/>
  <c r="Y628" i="4"/>
  <c r="P630" i="4"/>
  <c r="AD629" i="4"/>
  <c r="V629" i="4"/>
  <c r="AA629" i="4"/>
  <c r="S629" i="4"/>
  <c r="AC629" i="4"/>
  <c r="R629" i="4"/>
  <c r="AB629" i="4"/>
  <c r="Q629" i="4"/>
  <c r="Z629" i="4"/>
  <c r="O629" i="4"/>
  <c r="Y629" i="4"/>
  <c r="U629" i="4"/>
  <c r="X629" i="4"/>
  <c r="W629" i="4"/>
  <c r="P631" i="4"/>
  <c r="W630" i="4"/>
  <c r="AB630" i="4"/>
  <c r="Y630" i="4"/>
  <c r="X630" i="4"/>
  <c r="V630" i="4"/>
  <c r="U630" i="4"/>
  <c r="AA630" i="4"/>
  <c r="Z630" i="4"/>
  <c r="R630" i="4"/>
  <c r="AD630" i="4"/>
  <c r="S630" i="4"/>
  <c r="Q630" i="4"/>
  <c r="O630" i="4"/>
  <c r="AC630" i="4"/>
  <c r="P632" i="4"/>
  <c r="X631" i="4"/>
  <c r="O631" i="4"/>
  <c r="AC631" i="4"/>
  <c r="U631" i="4"/>
  <c r="AD631" i="4"/>
  <c r="S631" i="4"/>
  <c r="AB631" i="4"/>
  <c r="R631" i="4"/>
  <c r="AA631" i="4"/>
  <c r="Q631" i="4"/>
  <c r="Y631" i="4"/>
  <c r="V631" i="4"/>
  <c r="W631" i="4"/>
  <c r="Z631" i="4"/>
  <c r="P633" i="4"/>
  <c r="Y632" i="4"/>
  <c r="Q632" i="4"/>
  <c r="AD632" i="4"/>
  <c r="V632" i="4"/>
  <c r="AA632" i="4"/>
  <c r="O632" i="4"/>
  <c r="Z632" i="4"/>
  <c r="X632" i="4"/>
  <c r="W632" i="4"/>
  <c r="S632" i="4"/>
  <c r="R632" i="4"/>
  <c r="U632" i="4"/>
  <c r="AC632" i="4"/>
  <c r="AB632" i="4"/>
  <c r="P634" i="4"/>
  <c r="Z633" i="4"/>
  <c r="R633" i="4"/>
  <c r="W633" i="4"/>
  <c r="V633" i="4"/>
  <c r="U633" i="4"/>
  <c r="AD633" i="4"/>
  <c r="AC633" i="4"/>
  <c r="S633" i="4"/>
  <c r="Y633" i="4"/>
  <c r="X633" i="4"/>
  <c r="O633" i="4"/>
  <c r="AB633" i="4"/>
  <c r="Q633" i="4"/>
  <c r="AA633" i="4"/>
  <c r="P635" i="4"/>
  <c r="AA634" i="4"/>
  <c r="S634" i="4"/>
  <c r="X634" i="4"/>
  <c r="O634" i="4"/>
  <c r="AC634" i="4"/>
  <c r="R634" i="4"/>
  <c r="AB634" i="4"/>
  <c r="Q634" i="4"/>
  <c r="Z634" i="4"/>
  <c r="Y634" i="4"/>
  <c r="AD634" i="4"/>
  <c r="V634" i="4"/>
  <c r="W634" i="4"/>
  <c r="U634" i="4"/>
  <c r="P636" i="4"/>
  <c r="AB635" i="4"/>
  <c r="Y635" i="4"/>
  <c r="Q635" i="4"/>
  <c r="X635" i="4"/>
  <c r="W635" i="4"/>
  <c r="V635" i="4"/>
  <c r="U635" i="4"/>
  <c r="O635" i="4"/>
  <c r="AC635" i="4"/>
  <c r="S635" i="4"/>
  <c r="AD635" i="4"/>
  <c r="AA635" i="4"/>
  <c r="R635" i="4"/>
  <c r="Z635" i="4"/>
  <c r="P637" i="4"/>
  <c r="AC636" i="4"/>
  <c r="U636" i="4"/>
  <c r="Z636" i="4"/>
  <c r="R636" i="4"/>
  <c r="AD636" i="4"/>
  <c r="S636" i="4"/>
  <c r="AB636" i="4"/>
  <c r="Q636" i="4"/>
  <c r="AA636" i="4"/>
  <c r="O636" i="4"/>
  <c r="W636" i="4"/>
  <c r="V636" i="4"/>
  <c r="Y636" i="4"/>
  <c r="X636" i="4"/>
  <c r="P638" i="4"/>
  <c r="AD637" i="4"/>
  <c r="V637" i="4"/>
  <c r="AA637" i="4"/>
  <c r="S637" i="4"/>
  <c r="Z637" i="4"/>
  <c r="O637" i="4"/>
  <c r="Y637" i="4"/>
  <c r="X637" i="4"/>
  <c r="W637" i="4"/>
  <c r="AC637" i="4"/>
  <c r="AB637" i="4"/>
  <c r="Q637" i="4"/>
  <c r="R637" i="4"/>
  <c r="U637" i="4"/>
  <c r="P639" i="4"/>
  <c r="W638" i="4"/>
  <c r="AB638" i="4"/>
  <c r="V638" i="4"/>
  <c r="U638" i="4"/>
  <c r="AD638" i="4"/>
  <c r="S638" i="4"/>
  <c r="AC638" i="4"/>
  <c r="R638" i="4"/>
  <c r="Z638" i="4"/>
  <c r="Q638" i="4"/>
  <c r="AA638" i="4"/>
  <c r="Y638" i="4"/>
  <c r="O638" i="4"/>
  <c r="X638" i="4"/>
  <c r="P640" i="4"/>
  <c r="X639" i="4"/>
  <c r="O639" i="4"/>
  <c r="AC639" i="4"/>
  <c r="U639" i="4"/>
  <c r="AB639" i="4"/>
  <c r="R639" i="4"/>
  <c r="AA639" i="4"/>
  <c r="Q639" i="4"/>
  <c r="Z639" i="4"/>
  <c r="Y639" i="4"/>
  <c r="S639" i="4"/>
  <c r="W639" i="4"/>
  <c r="AD639" i="4"/>
  <c r="V639" i="4"/>
  <c r="P641" i="4"/>
  <c r="Y640" i="4"/>
  <c r="Q640" i="4"/>
  <c r="AD640" i="4"/>
  <c r="V640" i="4"/>
  <c r="X640" i="4"/>
  <c r="W640" i="4"/>
  <c r="U640" i="4"/>
  <c r="AA640" i="4"/>
  <c r="Z640" i="4"/>
  <c r="R640" i="4"/>
  <c r="AC640" i="4"/>
  <c r="AB640" i="4"/>
  <c r="S640" i="4"/>
  <c r="O640" i="4"/>
  <c r="P642" i="4"/>
  <c r="Z641" i="4"/>
  <c r="R641" i="4"/>
  <c r="W641" i="4"/>
  <c r="AD641" i="4"/>
  <c r="AC641" i="4"/>
  <c r="S641" i="4"/>
  <c r="AB641" i="4"/>
  <c r="Q641" i="4"/>
  <c r="AA641" i="4"/>
  <c r="O641" i="4"/>
  <c r="X641" i="4"/>
  <c r="Y641" i="4"/>
  <c r="V641" i="4"/>
  <c r="U641" i="4"/>
  <c r="P643" i="4"/>
  <c r="AA642" i="4"/>
  <c r="S642" i="4"/>
  <c r="X642" i="4"/>
  <c r="O642" i="4"/>
  <c r="Z642" i="4"/>
  <c r="Y642" i="4"/>
  <c r="W642" i="4"/>
  <c r="V642" i="4"/>
  <c r="R642" i="4"/>
  <c r="Q642" i="4"/>
  <c r="AD642" i="4"/>
  <c r="U642" i="4"/>
  <c r="AB642" i="4"/>
  <c r="AC642" i="4"/>
  <c r="P644" i="4"/>
  <c r="AB643" i="4"/>
  <c r="Y643" i="4"/>
  <c r="Q643" i="4"/>
  <c r="V643" i="4"/>
  <c r="U643" i="4"/>
  <c r="AD643" i="4"/>
  <c r="S643" i="4"/>
  <c r="AC643" i="4"/>
  <c r="R643" i="4"/>
  <c r="X643" i="4"/>
  <c r="W643" i="4"/>
  <c r="AA643" i="4"/>
  <c r="Z643" i="4"/>
  <c r="O643" i="4"/>
  <c r="P645" i="4"/>
  <c r="AC644" i="4"/>
  <c r="U644" i="4"/>
  <c r="Z644" i="4"/>
  <c r="R644" i="4"/>
  <c r="AB644" i="4"/>
  <c r="Q644" i="4"/>
  <c r="AA644" i="4"/>
  <c r="O644" i="4"/>
  <c r="Y644" i="4"/>
  <c r="X644" i="4"/>
  <c r="AD644" i="4"/>
  <c r="V644" i="4"/>
  <c r="W644" i="4"/>
  <c r="S644" i="4"/>
  <c r="P646" i="4"/>
  <c r="AD645" i="4"/>
  <c r="V645" i="4"/>
  <c r="AA645" i="4"/>
  <c r="S645" i="4"/>
  <c r="X645" i="4"/>
  <c r="W645" i="4"/>
  <c r="U645" i="4"/>
  <c r="O645" i="4"/>
  <c r="AB645" i="4"/>
  <c r="R645" i="4"/>
  <c r="Y645" i="4"/>
  <c r="AC645" i="4"/>
  <c r="Q645" i="4"/>
  <c r="Z645" i="4"/>
  <c r="P647" i="4"/>
  <c r="W646" i="4"/>
  <c r="AB646" i="4"/>
  <c r="AD646" i="4"/>
  <c r="S646" i="4"/>
  <c r="AC646" i="4"/>
  <c r="R646" i="4"/>
  <c r="AA646" i="4"/>
  <c r="Q646" i="4"/>
  <c r="Z646" i="4"/>
  <c r="O646" i="4"/>
  <c r="V646" i="4"/>
  <c r="U646" i="4"/>
  <c r="Y646" i="4"/>
  <c r="X646" i="4"/>
  <c r="P648" i="4"/>
  <c r="X647" i="4"/>
  <c r="O647" i="4"/>
  <c r="AC647" i="4"/>
  <c r="U647" i="4"/>
  <c r="Z647" i="4"/>
  <c r="Y647" i="4"/>
  <c r="W647" i="4"/>
  <c r="V647" i="4"/>
  <c r="AB647" i="4"/>
  <c r="AA647" i="4"/>
  <c r="S647" i="4"/>
  <c r="R647" i="4"/>
  <c r="Q647" i="4"/>
  <c r="AD647" i="4"/>
  <c r="Y648" i="4"/>
  <c r="Q648" i="4"/>
  <c r="P649" i="4"/>
  <c r="AD648" i="4"/>
  <c r="V648" i="4"/>
  <c r="U648" i="4"/>
  <c r="AC648" i="4"/>
  <c r="S648" i="4"/>
  <c r="AB648" i="4"/>
  <c r="R648" i="4"/>
  <c r="Z648" i="4"/>
  <c r="O648" i="4"/>
  <c r="W648" i="4"/>
  <c r="X648" i="4"/>
  <c r="AA648" i="4"/>
  <c r="P650" i="4"/>
  <c r="Z649" i="4"/>
  <c r="R649" i="4"/>
  <c r="W649" i="4"/>
  <c r="AB649" i="4"/>
  <c r="Q649" i="4"/>
  <c r="AA649" i="4"/>
  <c r="O649" i="4"/>
  <c r="Y649" i="4"/>
  <c r="X649" i="4"/>
  <c r="S649" i="4"/>
  <c r="V649" i="4"/>
  <c r="AD649" i="4"/>
  <c r="U649" i="4"/>
  <c r="AC649" i="4"/>
  <c r="AA650" i="4"/>
  <c r="S650" i="4"/>
  <c r="X650" i="4"/>
  <c r="O650" i="4"/>
  <c r="P651" i="4"/>
  <c r="W650" i="4"/>
  <c r="V650" i="4"/>
  <c r="U650" i="4"/>
  <c r="AD650" i="4"/>
  <c r="Z650" i="4"/>
  <c r="Y650" i="4"/>
  <c r="Q650" i="4"/>
  <c r="AC650" i="4"/>
  <c r="R650" i="4"/>
  <c r="AB650" i="4"/>
  <c r="P652" i="4"/>
  <c r="AB651" i="4"/>
  <c r="Y651" i="4"/>
  <c r="Q651" i="4"/>
  <c r="AD651" i="4"/>
  <c r="S651" i="4"/>
  <c r="AC651" i="4"/>
  <c r="R651" i="4"/>
  <c r="AA651" i="4"/>
  <c r="O651" i="4"/>
  <c r="Z651" i="4"/>
  <c r="W651" i="4"/>
  <c r="U651" i="4"/>
  <c r="X651" i="4"/>
  <c r="V651" i="4"/>
  <c r="AC652" i="4"/>
  <c r="U652" i="4"/>
  <c r="AB652" i="4"/>
  <c r="Z652" i="4"/>
  <c r="R652" i="4"/>
  <c r="Y652" i="4"/>
  <c r="X652" i="4"/>
  <c r="W652" i="4"/>
  <c r="V652" i="4"/>
  <c r="Q652" i="4"/>
  <c r="P653" i="4"/>
  <c r="O652" i="4"/>
  <c r="AD652" i="4"/>
  <c r="S652" i="4"/>
  <c r="AA652" i="4"/>
  <c r="AD653" i="4"/>
  <c r="V653" i="4"/>
  <c r="AC653" i="4"/>
  <c r="U653" i="4"/>
  <c r="AA653" i="4"/>
  <c r="S653" i="4"/>
  <c r="P654" i="4"/>
  <c r="X653" i="4"/>
  <c r="W653" i="4"/>
  <c r="R653" i="4"/>
  <c r="Z653" i="4"/>
  <c r="Y653" i="4"/>
  <c r="O653" i="4"/>
  <c r="Q653" i="4"/>
  <c r="AB653" i="4"/>
  <c r="P655" i="4"/>
  <c r="W654" i="4"/>
  <c r="AD654" i="4"/>
  <c r="V654" i="4"/>
  <c r="AB654" i="4"/>
  <c r="U654" i="4"/>
  <c r="S654" i="4"/>
  <c r="R654" i="4"/>
  <c r="AC654" i="4"/>
  <c r="Q654" i="4"/>
  <c r="Z654" i="4"/>
  <c r="O654" i="4"/>
  <c r="X654" i="4"/>
  <c r="Y654" i="4"/>
  <c r="AA654" i="4"/>
  <c r="P656" i="4"/>
  <c r="X655" i="4"/>
  <c r="O655" i="4"/>
  <c r="W655" i="4"/>
  <c r="AC655" i="4"/>
  <c r="U655" i="4"/>
  <c r="S655" i="4"/>
  <c r="AD655" i="4"/>
  <c r="R655" i="4"/>
  <c r="AB655" i="4"/>
  <c r="Q655" i="4"/>
  <c r="AA655" i="4"/>
  <c r="V655" i="4"/>
  <c r="Z655" i="4"/>
  <c r="Y655" i="4"/>
  <c r="P657" i="4"/>
  <c r="Y656" i="4"/>
  <c r="Q656" i="4"/>
  <c r="X656" i="4"/>
  <c r="O656" i="4"/>
  <c r="AD656" i="4"/>
  <c r="V656" i="4"/>
  <c r="AC656" i="4"/>
  <c r="R656" i="4"/>
  <c r="AB656" i="4"/>
  <c r="AA656" i="4"/>
  <c r="Z656" i="4"/>
  <c r="U656" i="4"/>
  <c r="W656" i="4"/>
  <c r="S656" i="4"/>
  <c r="P658" i="4"/>
  <c r="Z657" i="4"/>
  <c r="R657" i="4"/>
  <c r="Y657" i="4"/>
  <c r="Q657" i="4"/>
  <c r="W657" i="4"/>
  <c r="AB657" i="4"/>
  <c r="AA657" i="4"/>
  <c r="X657" i="4"/>
  <c r="V657" i="4"/>
  <c r="S657" i="4"/>
  <c r="O657" i="4"/>
  <c r="U657" i="4"/>
  <c r="AC657" i="4"/>
  <c r="AD657" i="4"/>
  <c r="P659" i="4"/>
  <c r="AA658" i="4"/>
  <c r="S658" i="4"/>
  <c r="Z658" i="4"/>
  <c r="R658" i="4"/>
  <c r="X658" i="4"/>
  <c r="O658" i="4"/>
  <c r="Y658" i="4"/>
  <c r="W658" i="4"/>
  <c r="V658" i="4"/>
  <c r="U658" i="4"/>
  <c r="AC658" i="4"/>
  <c r="AB658" i="4"/>
  <c r="Q658" i="4"/>
  <c r="AD658" i="4"/>
  <c r="P660" i="4"/>
  <c r="AB659" i="4"/>
  <c r="AA659" i="4"/>
  <c r="S659" i="4"/>
  <c r="Y659" i="4"/>
  <c r="Q659" i="4"/>
  <c r="W659" i="4"/>
  <c r="V659" i="4"/>
  <c r="U659" i="4"/>
  <c r="R659" i="4"/>
  <c r="AC659" i="4"/>
  <c r="O659" i="4"/>
  <c r="AD659" i="4"/>
  <c r="Z659" i="4"/>
  <c r="X659" i="4"/>
  <c r="P661" i="4"/>
  <c r="AC660" i="4"/>
  <c r="U660" i="4"/>
  <c r="AB660" i="4"/>
  <c r="Z660" i="4"/>
  <c r="R660" i="4"/>
  <c r="V660" i="4"/>
  <c r="S660" i="4"/>
  <c r="Q660" i="4"/>
  <c r="AD660" i="4"/>
  <c r="O660" i="4"/>
  <c r="X660" i="4"/>
  <c r="W660" i="4"/>
  <c r="AA660" i="4"/>
  <c r="Y660" i="4"/>
  <c r="P662" i="4"/>
  <c r="AD661" i="4"/>
  <c r="V661" i="4"/>
  <c r="AC661" i="4"/>
  <c r="U661" i="4"/>
  <c r="AA661" i="4"/>
  <c r="S661" i="4"/>
  <c r="R661" i="4"/>
  <c r="Q661" i="4"/>
  <c r="AB661" i="4"/>
  <c r="O661" i="4"/>
  <c r="Z661" i="4"/>
  <c r="X661" i="4"/>
  <c r="W661" i="4"/>
  <c r="Y661" i="4"/>
  <c r="P663" i="4"/>
  <c r="W662" i="4"/>
  <c r="AD662" i="4"/>
  <c r="V662" i="4"/>
  <c r="AB662" i="4"/>
  <c r="AC662" i="4"/>
  <c r="Q662" i="4"/>
  <c r="AA662" i="4"/>
  <c r="O662" i="4"/>
  <c r="Z662" i="4"/>
  <c r="Y662" i="4"/>
  <c r="S662" i="4"/>
  <c r="R662" i="4"/>
  <c r="X662" i="4"/>
  <c r="U662" i="4"/>
  <c r="P664" i="4"/>
  <c r="X663" i="4"/>
  <c r="O663" i="4"/>
  <c r="W663" i="4"/>
  <c r="AC663" i="4"/>
  <c r="U663" i="4"/>
  <c r="AA663" i="4"/>
  <c r="Z663" i="4"/>
  <c r="Y663" i="4"/>
  <c r="V663" i="4"/>
  <c r="AD663" i="4"/>
  <c r="AB663" i="4"/>
  <c r="S663" i="4"/>
  <c r="R663" i="4"/>
  <c r="Q663" i="4"/>
  <c r="P665" i="4"/>
  <c r="Y664" i="4"/>
  <c r="Q664" i="4"/>
  <c r="X664" i="4"/>
  <c r="O664" i="4"/>
  <c r="AD664" i="4"/>
  <c r="V664" i="4"/>
  <c r="Z664" i="4"/>
  <c r="W664" i="4"/>
  <c r="U664" i="4"/>
  <c r="AC664" i="4"/>
  <c r="S664" i="4"/>
  <c r="AA664" i="4"/>
  <c r="R664" i="4"/>
  <c r="AB664" i="4"/>
  <c r="P666" i="4"/>
  <c r="Z665" i="4"/>
  <c r="R665" i="4"/>
  <c r="Y665" i="4"/>
  <c r="Q665" i="4"/>
  <c r="W665" i="4"/>
  <c r="V665" i="4"/>
  <c r="U665" i="4"/>
  <c r="AD665" i="4"/>
  <c r="S665" i="4"/>
  <c r="AA665" i="4"/>
  <c r="X665" i="4"/>
  <c r="AC665" i="4"/>
  <c r="AB665" i="4"/>
  <c r="O665" i="4"/>
  <c r="P667" i="4"/>
  <c r="AA666" i="4"/>
  <c r="S666" i="4"/>
  <c r="Z666" i="4"/>
  <c r="R666" i="4"/>
  <c r="X666" i="4"/>
  <c r="O666" i="4"/>
  <c r="U666" i="4"/>
  <c r="AD666" i="4"/>
  <c r="Q666" i="4"/>
  <c r="AC666" i="4"/>
  <c r="Y666" i="4"/>
  <c r="AB666" i="4"/>
  <c r="W666" i="4"/>
  <c r="V666" i="4"/>
  <c r="P668" i="4"/>
  <c r="AB667" i="4"/>
  <c r="AA667" i="4"/>
  <c r="S667" i="4"/>
  <c r="Y667" i="4"/>
  <c r="Q667" i="4"/>
  <c r="R667" i="4"/>
  <c r="AD667" i="4"/>
  <c r="O667" i="4"/>
  <c r="AC667" i="4"/>
  <c r="Z667" i="4"/>
  <c r="V667" i="4"/>
  <c r="U667" i="4"/>
  <c r="X667" i="4"/>
  <c r="W667" i="4"/>
  <c r="P669" i="4"/>
  <c r="AC668" i="4"/>
  <c r="U668" i="4"/>
  <c r="AB668" i="4"/>
  <c r="Z668" i="4"/>
  <c r="R668" i="4"/>
  <c r="AD668" i="4"/>
  <c r="O668" i="4"/>
  <c r="AA668" i="4"/>
  <c r="Y668" i="4"/>
  <c r="X668" i="4"/>
  <c r="V668" i="4"/>
  <c r="Q668" i="4"/>
  <c r="S668" i="4"/>
  <c r="W668" i="4"/>
  <c r="P670" i="4"/>
  <c r="AD669" i="4"/>
  <c r="V669" i="4"/>
  <c r="AC669" i="4"/>
  <c r="U669" i="4"/>
  <c r="AA669" i="4"/>
  <c r="S669" i="4"/>
  <c r="Z669" i="4"/>
  <c r="Y669" i="4"/>
  <c r="X669" i="4"/>
  <c r="W669" i="4"/>
  <c r="Q669" i="4"/>
  <c r="O669" i="4"/>
  <c r="R669" i="4"/>
  <c r="AB669" i="4"/>
  <c r="P671" i="4"/>
  <c r="W670" i="4"/>
  <c r="AD670" i="4"/>
  <c r="V670" i="4"/>
  <c r="AB670" i="4"/>
  <c r="Y670" i="4"/>
  <c r="X670" i="4"/>
  <c r="U670" i="4"/>
  <c r="S670" i="4"/>
  <c r="AA670" i="4"/>
  <c r="Z670" i="4"/>
  <c r="Q670" i="4"/>
  <c r="R670" i="4"/>
  <c r="O670" i="4"/>
  <c r="AC670" i="4"/>
  <c r="P672" i="4"/>
  <c r="X671" i="4"/>
  <c r="O671" i="4"/>
  <c r="W671" i="4"/>
  <c r="AC671" i="4"/>
  <c r="U671" i="4"/>
  <c r="V671" i="4"/>
  <c r="S671" i="4"/>
  <c r="AD671" i="4"/>
  <c r="R671" i="4"/>
  <c r="AA671" i="4"/>
  <c r="Q671" i="4"/>
  <c r="Y671" i="4"/>
  <c r="AB671" i="4"/>
  <c r="Z671" i="4"/>
  <c r="P673" i="4"/>
  <c r="Y672" i="4"/>
  <c r="Q672" i="4"/>
  <c r="X672" i="4"/>
  <c r="O672" i="4"/>
  <c r="AD672" i="4"/>
  <c r="V672" i="4"/>
  <c r="S672" i="4"/>
  <c r="AC672" i="4"/>
  <c r="R672" i="4"/>
  <c r="AB672" i="4"/>
  <c r="W672" i="4"/>
  <c r="U672" i="4"/>
  <c r="AA672" i="4"/>
  <c r="Z672" i="4"/>
  <c r="P674" i="4"/>
  <c r="Z673" i="4"/>
  <c r="R673" i="4"/>
  <c r="Y673" i="4"/>
  <c r="Q673" i="4"/>
  <c r="W673" i="4"/>
  <c r="AD673" i="4"/>
  <c r="S673" i="4"/>
  <c r="AC673" i="4"/>
  <c r="O673" i="4"/>
  <c r="AB673" i="4"/>
  <c r="AA673" i="4"/>
  <c r="V673" i="4"/>
  <c r="X673" i="4"/>
  <c r="U673" i="4"/>
  <c r="P675" i="4"/>
  <c r="AA674" i="4"/>
  <c r="S674" i="4"/>
  <c r="Z674" i="4"/>
  <c r="R674" i="4"/>
  <c r="X674" i="4"/>
  <c r="O674" i="4"/>
  <c r="AC674" i="4"/>
  <c r="AB674" i="4"/>
  <c r="Y674" i="4"/>
  <c r="W674" i="4"/>
  <c r="Q674" i="4"/>
  <c r="V674" i="4"/>
  <c r="AD674" i="4"/>
  <c r="U674" i="4"/>
  <c r="P676" i="4"/>
  <c r="AB675" i="4"/>
  <c r="AA675" i="4"/>
  <c r="S675" i="4"/>
  <c r="Y675" i="4"/>
  <c r="Q675" i="4"/>
  <c r="Z675" i="4"/>
  <c r="X675" i="4"/>
  <c r="W675" i="4"/>
  <c r="V675" i="4"/>
  <c r="AD675" i="4"/>
  <c r="AC675" i="4"/>
  <c r="R675" i="4"/>
  <c r="O675" i="4"/>
  <c r="U675" i="4"/>
  <c r="P677" i="4"/>
  <c r="AC676" i="4"/>
  <c r="U676" i="4"/>
  <c r="AB676" i="4"/>
  <c r="Z676" i="4"/>
  <c r="R676" i="4"/>
  <c r="X676" i="4"/>
  <c r="W676" i="4"/>
  <c r="V676" i="4"/>
  <c r="S676" i="4"/>
  <c r="AD676" i="4"/>
  <c r="Q676" i="4"/>
  <c r="AA676" i="4"/>
  <c r="O676" i="4"/>
  <c r="Y676" i="4"/>
  <c r="P678" i="4"/>
  <c r="AD677" i="4"/>
  <c r="V677" i="4"/>
  <c r="AC677" i="4"/>
  <c r="U677" i="4"/>
  <c r="AA677" i="4"/>
  <c r="S677" i="4"/>
  <c r="W677" i="4"/>
  <c r="R677" i="4"/>
  <c r="Q677" i="4"/>
  <c r="Y677" i="4"/>
  <c r="X677" i="4"/>
  <c r="AB677" i="4"/>
  <c r="O677" i="4"/>
  <c r="Z677" i="4"/>
  <c r="P679" i="4"/>
  <c r="W678" i="4"/>
  <c r="AD678" i="4"/>
  <c r="V678" i="4"/>
  <c r="AB678" i="4"/>
  <c r="S678" i="4"/>
  <c r="R678" i="4"/>
  <c r="AC678" i="4"/>
  <c r="Q678" i="4"/>
  <c r="AA678" i="4"/>
  <c r="O678" i="4"/>
  <c r="Y678" i="4"/>
  <c r="U678" i="4"/>
  <c r="Z678" i="4"/>
  <c r="X678" i="4"/>
  <c r="P680" i="4"/>
  <c r="X679" i="4"/>
  <c r="O679" i="4"/>
  <c r="W679" i="4"/>
  <c r="AC679" i="4"/>
  <c r="U679" i="4"/>
  <c r="AD679" i="4"/>
  <c r="R679" i="4"/>
  <c r="AB679" i="4"/>
  <c r="Q679" i="4"/>
  <c r="AA679" i="4"/>
  <c r="Z679" i="4"/>
  <c r="S679" i="4"/>
  <c r="Y679" i="4"/>
  <c r="V679" i="4"/>
  <c r="P681" i="4"/>
  <c r="Y680" i="4"/>
  <c r="Q680" i="4"/>
  <c r="X680" i="4"/>
  <c r="O680" i="4"/>
  <c r="AD680" i="4"/>
  <c r="V680" i="4"/>
  <c r="AB680" i="4"/>
  <c r="AA680" i="4"/>
  <c r="Z680" i="4"/>
  <c r="W680" i="4"/>
  <c r="AC680" i="4"/>
  <c r="U680" i="4"/>
  <c r="S680" i="4"/>
  <c r="R680" i="4"/>
  <c r="P682" i="4"/>
  <c r="Z681" i="4"/>
  <c r="R681" i="4"/>
  <c r="Y681" i="4"/>
  <c r="Q681" i="4"/>
  <c r="W681" i="4"/>
  <c r="AA681" i="4"/>
  <c r="X681" i="4"/>
  <c r="V681" i="4"/>
  <c r="U681" i="4"/>
  <c r="O681" i="4"/>
  <c r="AD681" i="4"/>
  <c r="AB681" i="4"/>
  <c r="AC681" i="4"/>
  <c r="S681" i="4"/>
  <c r="P683" i="4"/>
  <c r="AA682" i="4"/>
  <c r="S682" i="4"/>
  <c r="Z682" i="4"/>
  <c r="R682" i="4"/>
  <c r="X682" i="4"/>
  <c r="O682" i="4"/>
  <c r="W682" i="4"/>
  <c r="V682" i="4"/>
  <c r="U682" i="4"/>
  <c r="AB682" i="4"/>
  <c r="Y682" i="4"/>
  <c r="AD682" i="4"/>
  <c r="AC682" i="4"/>
  <c r="Q682" i="4"/>
  <c r="P684" i="4"/>
  <c r="AB683" i="4"/>
  <c r="AA683" i="4"/>
  <c r="S683" i="4"/>
  <c r="Y683" i="4"/>
  <c r="Q683" i="4"/>
  <c r="V683" i="4"/>
  <c r="U683" i="4"/>
  <c r="R683" i="4"/>
  <c r="AD683" i="4"/>
  <c r="O683" i="4"/>
  <c r="Z683" i="4"/>
  <c r="AC683" i="4"/>
  <c r="X683" i="4"/>
  <c r="W683" i="4"/>
  <c r="P685" i="4"/>
  <c r="AC684" i="4"/>
  <c r="U684" i="4"/>
  <c r="AB684" i="4"/>
  <c r="Z684" i="4"/>
  <c r="R684" i="4"/>
  <c r="S684" i="4"/>
  <c r="Q684" i="4"/>
  <c r="AD684" i="4"/>
  <c r="O684" i="4"/>
  <c r="AA684" i="4"/>
  <c r="W684" i="4"/>
  <c r="V684" i="4"/>
  <c r="Y684" i="4"/>
  <c r="X684" i="4"/>
  <c r="AD685" i="4"/>
  <c r="V685" i="4"/>
  <c r="AC685" i="4"/>
  <c r="U685" i="4"/>
  <c r="AA685" i="4"/>
  <c r="S685" i="4"/>
  <c r="P686" i="4"/>
  <c r="Q685" i="4"/>
  <c r="AB685" i="4"/>
  <c r="O685" i="4"/>
  <c r="Z685" i="4"/>
  <c r="Y685" i="4"/>
  <c r="W685" i="4"/>
  <c r="R685" i="4"/>
  <c r="X685" i="4"/>
  <c r="P687" i="4"/>
  <c r="W686" i="4"/>
  <c r="AD686" i="4"/>
  <c r="V686" i="4"/>
  <c r="AB686" i="4"/>
  <c r="AA686" i="4"/>
  <c r="O686" i="4"/>
  <c r="Z686" i="4"/>
  <c r="Y686" i="4"/>
  <c r="X686" i="4"/>
  <c r="R686" i="4"/>
  <c r="Q686" i="4"/>
  <c r="U686" i="4"/>
  <c r="S686" i="4"/>
  <c r="AC686" i="4"/>
  <c r="P688" i="4"/>
  <c r="X687" i="4"/>
  <c r="O687" i="4"/>
  <c r="W687" i="4"/>
  <c r="AC687" i="4"/>
  <c r="U687" i="4"/>
  <c r="Z687" i="4"/>
  <c r="Y687" i="4"/>
  <c r="V687" i="4"/>
  <c r="AB687" i="4"/>
  <c r="AA687" i="4"/>
  <c r="R687" i="4"/>
  <c r="S687" i="4"/>
  <c r="Q687" i="4"/>
  <c r="AD687" i="4"/>
  <c r="P689" i="4"/>
  <c r="Y688" i="4"/>
  <c r="Q688" i="4"/>
  <c r="X688" i="4"/>
  <c r="O688" i="4"/>
  <c r="AD688" i="4"/>
  <c r="V688" i="4"/>
  <c r="W688" i="4"/>
  <c r="U688" i="4"/>
  <c r="S688" i="4"/>
  <c r="AB688" i="4"/>
  <c r="R688" i="4"/>
  <c r="Z688" i="4"/>
  <c r="AA688" i="4"/>
  <c r="AC688" i="4"/>
  <c r="P690" i="4"/>
  <c r="Z689" i="4"/>
  <c r="R689" i="4"/>
  <c r="Y689" i="4"/>
  <c r="Q689" i="4"/>
  <c r="W689" i="4"/>
  <c r="U689" i="4"/>
  <c r="AD689" i="4"/>
  <c r="S689" i="4"/>
  <c r="AC689" i="4"/>
  <c r="O689" i="4"/>
  <c r="X689" i="4"/>
  <c r="V689" i="4"/>
  <c r="AB689" i="4"/>
  <c r="AA689" i="4"/>
  <c r="P691" i="4"/>
  <c r="AA690" i="4"/>
  <c r="S690" i="4"/>
  <c r="Z690" i="4"/>
  <c r="R690" i="4"/>
  <c r="X690" i="4"/>
  <c r="O690" i="4"/>
  <c r="AD690" i="4"/>
  <c r="Q690" i="4"/>
  <c r="AC690" i="4"/>
  <c r="AB690" i="4"/>
  <c r="W690" i="4"/>
  <c r="Y690" i="4"/>
  <c r="V690" i="4"/>
  <c r="U690" i="4"/>
  <c r="AB691" i="4"/>
  <c r="P692" i="4"/>
  <c r="AA691" i="4"/>
  <c r="S691" i="4"/>
  <c r="Y691" i="4"/>
  <c r="Q691" i="4"/>
  <c r="AD691" i="4"/>
  <c r="O691" i="4"/>
  <c r="AC691" i="4"/>
  <c r="Z691" i="4"/>
  <c r="X691" i="4"/>
  <c r="U691" i="4"/>
  <c r="R691" i="4"/>
  <c r="W691" i="4"/>
  <c r="V691" i="4"/>
  <c r="AC692" i="4"/>
  <c r="U692" i="4"/>
  <c r="AB692" i="4"/>
  <c r="P693" i="4"/>
  <c r="Z692" i="4"/>
  <c r="R692" i="4"/>
  <c r="AA692" i="4"/>
  <c r="Y692" i="4"/>
  <c r="X692" i="4"/>
  <c r="W692" i="4"/>
  <c r="AD692" i="4"/>
  <c r="S692" i="4"/>
  <c r="O692" i="4"/>
  <c r="V692" i="4"/>
  <c r="Q692" i="4"/>
  <c r="P694" i="4"/>
  <c r="AD693" i="4"/>
  <c r="V693" i="4"/>
  <c r="AC693" i="4"/>
  <c r="U693" i="4"/>
  <c r="AA693" i="4"/>
  <c r="S693" i="4"/>
  <c r="Y693" i="4"/>
  <c r="X693" i="4"/>
  <c r="W693" i="4"/>
  <c r="O693" i="4"/>
  <c r="R693" i="4"/>
  <c r="AB693" i="4"/>
  <c r="Q693" i="4"/>
  <c r="Z693" i="4"/>
  <c r="P695" i="4"/>
  <c r="W694" i="4"/>
  <c r="AD694" i="4"/>
  <c r="V694" i="4"/>
  <c r="AB694" i="4"/>
  <c r="X694" i="4"/>
  <c r="U694" i="4"/>
  <c r="S694" i="4"/>
  <c r="R694" i="4"/>
  <c r="Z694" i="4"/>
  <c r="Y694" i="4"/>
  <c r="O694" i="4"/>
  <c r="AC694" i="4"/>
  <c r="Q694" i="4"/>
  <c r="AA694" i="4"/>
  <c r="P696" i="4"/>
  <c r="X695" i="4"/>
  <c r="O695" i="4"/>
  <c r="W695" i="4"/>
  <c r="AC695" i="4"/>
  <c r="U695" i="4"/>
  <c r="S695" i="4"/>
  <c r="AD695" i="4"/>
  <c r="R695" i="4"/>
  <c r="AB695" i="4"/>
  <c r="Q695" i="4"/>
  <c r="Z695" i="4"/>
  <c r="V695" i="4"/>
  <c r="Y695" i="4"/>
  <c r="AA695" i="4"/>
  <c r="P697" i="4"/>
  <c r="Y696" i="4"/>
  <c r="Q696" i="4"/>
  <c r="X696" i="4"/>
  <c r="O696" i="4"/>
  <c r="AD696" i="4"/>
  <c r="V696" i="4"/>
  <c r="S696" i="4"/>
  <c r="AC696" i="4"/>
  <c r="R696" i="4"/>
  <c r="AB696" i="4"/>
  <c r="AA696" i="4"/>
  <c r="U696" i="4"/>
  <c r="Z696" i="4"/>
  <c r="W696" i="4"/>
  <c r="P698" i="4"/>
  <c r="Z697" i="4"/>
  <c r="R697" i="4"/>
  <c r="Y697" i="4"/>
  <c r="Q697" i="4"/>
  <c r="W697" i="4"/>
  <c r="AC697" i="4"/>
  <c r="O697" i="4"/>
  <c r="AB697" i="4"/>
  <c r="AA697" i="4"/>
  <c r="X697" i="4"/>
  <c r="AD697" i="4"/>
  <c r="U697" i="4"/>
  <c r="V697" i="4"/>
  <c r="S697" i="4"/>
  <c r="P699" i="4"/>
  <c r="AA698" i="4"/>
  <c r="S698" i="4"/>
  <c r="Z698" i="4"/>
  <c r="R698" i="4"/>
  <c r="X698" i="4"/>
  <c r="O698" i="4"/>
  <c r="AB698" i="4"/>
  <c r="Y698" i="4"/>
  <c r="W698" i="4"/>
  <c r="V698" i="4"/>
  <c r="Q698" i="4"/>
  <c r="U698" i="4"/>
  <c r="AC698" i="4"/>
  <c r="AD698" i="4"/>
  <c r="P700" i="4"/>
  <c r="AB699" i="4"/>
  <c r="AA699" i="4"/>
  <c r="S699" i="4"/>
  <c r="Y699" i="4"/>
  <c r="Q699" i="4"/>
  <c r="X699" i="4"/>
  <c r="W699" i="4"/>
  <c r="V699" i="4"/>
  <c r="U699" i="4"/>
  <c r="AC699" i="4"/>
  <c r="Z699" i="4"/>
  <c r="O699" i="4"/>
  <c r="AD699" i="4"/>
  <c r="R699" i="4"/>
  <c r="P701" i="4"/>
  <c r="AC700" i="4"/>
  <c r="U700" i="4"/>
  <c r="AB700" i="4"/>
  <c r="Z700" i="4"/>
  <c r="R700" i="4"/>
  <c r="W700" i="4"/>
  <c r="V700" i="4"/>
  <c r="S700" i="4"/>
  <c r="Q700" i="4"/>
  <c r="AA700" i="4"/>
  <c r="O700" i="4"/>
  <c r="AD700" i="4"/>
  <c r="Y700" i="4"/>
  <c r="X700" i="4"/>
  <c r="P702" i="4"/>
  <c r="AD701" i="4"/>
  <c r="V701" i="4"/>
  <c r="AC701" i="4"/>
  <c r="U701" i="4"/>
  <c r="AA701" i="4"/>
  <c r="S701" i="4"/>
  <c r="R701" i="4"/>
  <c r="Q701" i="4"/>
  <c r="AB701" i="4"/>
  <c r="O701" i="4"/>
  <c r="X701" i="4"/>
  <c r="W701" i="4"/>
  <c r="Z701" i="4"/>
  <c r="Y701" i="4"/>
  <c r="P703" i="4"/>
  <c r="W702" i="4"/>
  <c r="AD702" i="4"/>
  <c r="V702" i="4"/>
  <c r="AB702" i="4"/>
  <c r="R702" i="4"/>
  <c r="AC702" i="4"/>
  <c r="Q702" i="4"/>
  <c r="AA702" i="4"/>
  <c r="O702" i="4"/>
  <c r="Z702" i="4"/>
  <c r="X702" i="4"/>
  <c r="S702" i="4"/>
  <c r="U702" i="4"/>
  <c r="Y702" i="4"/>
  <c r="P704" i="4"/>
  <c r="X703" i="4"/>
  <c r="O703" i="4"/>
  <c r="W703" i="4"/>
  <c r="AC703" i="4"/>
  <c r="U703" i="4"/>
  <c r="S703" i="4"/>
  <c r="AD703" i="4"/>
  <c r="Q703" i="4"/>
  <c r="AB703" i="4"/>
  <c r="AA703" i="4"/>
  <c r="Z703" i="4"/>
  <c r="R703" i="4"/>
  <c r="Y703" i="4"/>
  <c r="V703" i="4"/>
  <c r="P705" i="4"/>
  <c r="Y704" i="4"/>
  <c r="Q704" i="4"/>
  <c r="X704" i="4"/>
  <c r="O704" i="4"/>
  <c r="AD704" i="4"/>
  <c r="V704" i="4"/>
  <c r="AC704" i="4"/>
  <c r="R704" i="4"/>
  <c r="AB704" i="4"/>
  <c r="AA704" i="4"/>
  <c r="Z704" i="4"/>
  <c r="U704" i="4"/>
  <c r="W704" i="4"/>
  <c r="S704" i="4"/>
  <c r="P706" i="4"/>
  <c r="Z705" i="4"/>
  <c r="R705" i="4"/>
  <c r="Y705" i="4"/>
  <c r="Q705" i="4"/>
  <c r="W705" i="4"/>
  <c r="AB705" i="4"/>
  <c r="AD705" i="4"/>
  <c r="O705" i="4"/>
  <c r="AC705" i="4"/>
  <c r="AA705" i="4"/>
  <c r="X705" i="4"/>
  <c r="S705" i="4"/>
  <c r="V705" i="4"/>
  <c r="U705" i="4"/>
  <c r="P707" i="4"/>
  <c r="AA706" i="4"/>
  <c r="S706" i="4"/>
  <c r="Z706" i="4"/>
  <c r="R706" i="4"/>
  <c r="X706" i="4"/>
  <c r="O706" i="4"/>
  <c r="Y706" i="4"/>
  <c r="AD706" i="4"/>
  <c r="AC706" i="4"/>
  <c r="AB706" i="4"/>
  <c r="W706" i="4"/>
  <c r="U706" i="4"/>
  <c r="Q706" i="4"/>
  <c r="V706" i="4"/>
  <c r="P708" i="4"/>
  <c r="AB707" i="4"/>
  <c r="AA707" i="4"/>
  <c r="S707" i="4"/>
  <c r="Y707" i="4"/>
  <c r="Q707" i="4"/>
  <c r="W707" i="4"/>
  <c r="AD707" i="4"/>
  <c r="AC707" i="4"/>
  <c r="Z707" i="4"/>
  <c r="X707" i="4"/>
  <c r="R707" i="4"/>
  <c r="O707" i="4"/>
  <c r="V707" i="4"/>
  <c r="U707" i="4"/>
  <c r="P709" i="4"/>
  <c r="AC708" i="4"/>
  <c r="U708" i="4"/>
  <c r="AB708" i="4"/>
  <c r="Z708" i="4"/>
  <c r="R708" i="4"/>
  <c r="V708" i="4"/>
  <c r="AD708" i="4"/>
  <c r="AA708" i="4"/>
  <c r="Y708" i="4"/>
  <c r="X708" i="4"/>
  <c r="S708" i="4"/>
  <c r="W708" i="4"/>
  <c r="Q708" i="4"/>
  <c r="O708" i="4"/>
  <c r="P710" i="4"/>
  <c r="AD709" i="4"/>
  <c r="V709" i="4"/>
  <c r="AC709" i="4"/>
  <c r="U709" i="4"/>
  <c r="AA709" i="4"/>
  <c r="S709" i="4"/>
  <c r="R709" i="4"/>
  <c r="AB709" i="4"/>
  <c r="Z709" i="4"/>
  <c r="Y709" i="4"/>
  <c r="X709" i="4"/>
  <c r="Q709" i="4"/>
  <c r="O709" i="4"/>
  <c r="W709" i="4"/>
  <c r="P711" i="4"/>
  <c r="W710" i="4"/>
  <c r="AD710" i="4"/>
  <c r="V710" i="4"/>
  <c r="AB710" i="4"/>
  <c r="AC710" i="4"/>
  <c r="Q710" i="4"/>
  <c r="AA710" i="4"/>
  <c r="Z710" i="4"/>
  <c r="Y710" i="4"/>
  <c r="X710" i="4"/>
  <c r="S710" i="4"/>
  <c r="O710" i="4"/>
  <c r="R710" i="4"/>
  <c r="U710" i="4"/>
  <c r="P712" i="4"/>
  <c r="X711" i="4"/>
  <c r="O711" i="4"/>
  <c r="W711" i="4"/>
  <c r="AC711" i="4"/>
  <c r="U711" i="4"/>
  <c r="AA711" i="4"/>
  <c r="AB711" i="4"/>
  <c r="Z711" i="4"/>
  <c r="Y711" i="4"/>
  <c r="V711" i="4"/>
  <c r="R711" i="4"/>
  <c r="Q711" i="4"/>
  <c r="S711" i="4"/>
  <c r="AD711" i="4"/>
  <c r="P713" i="4"/>
  <c r="Y712" i="4"/>
  <c r="Q712" i="4"/>
  <c r="X712" i="4"/>
  <c r="O712" i="4"/>
  <c r="AD712" i="4"/>
  <c r="V712" i="4"/>
  <c r="Z712" i="4"/>
  <c r="AB712" i="4"/>
  <c r="AA712" i="4"/>
  <c r="W712" i="4"/>
  <c r="U712" i="4"/>
  <c r="AC712" i="4"/>
  <c r="S712" i="4"/>
  <c r="R712" i="4"/>
  <c r="P714" i="4"/>
  <c r="Z713" i="4"/>
  <c r="R713" i="4"/>
  <c r="Y713" i="4"/>
  <c r="Q713" i="4"/>
  <c r="W713" i="4"/>
  <c r="V713" i="4"/>
  <c r="AB713" i="4"/>
  <c r="AA713" i="4"/>
  <c r="X713" i="4"/>
  <c r="U713" i="4"/>
  <c r="O713" i="4"/>
  <c r="AC713" i="4"/>
  <c r="S713" i="4"/>
  <c r="AD713" i="4"/>
  <c r="P715" i="4"/>
  <c r="AA714" i="4"/>
  <c r="S714" i="4"/>
  <c r="Z714" i="4"/>
  <c r="R714" i="4"/>
  <c r="X714" i="4"/>
  <c r="O714" i="4"/>
  <c r="U714" i="4"/>
  <c r="AB714" i="4"/>
  <c r="Y714" i="4"/>
  <c r="W714" i="4"/>
  <c r="V714" i="4"/>
  <c r="AD714" i="4"/>
  <c r="AC714" i="4"/>
  <c r="Q714" i="4"/>
  <c r="P716" i="4"/>
  <c r="AB715" i="4"/>
  <c r="AA715" i="4"/>
  <c r="S715" i="4"/>
  <c r="Y715" i="4"/>
  <c r="Q715" i="4"/>
  <c r="R715" i="4"/>
  <c r="Z715" i="4"/>
  <c r="X715" i="4"/>
  <c r="W715" i="4"/>
  <c r="V715" i="4"/>
  <c r="U715" i="4"/>
  <c r="AD715" i="4"/>
  <c r="O715" i="4"/>
  <c r="AC715" i="4"/>
  <c r="P717" i="4"/>
  <c r="AC716" i="4"/>
  <c r="U716" i="4"/>
  <c r="AB716" i="4"/>
  <c r="Z716" i="4"/>
  <c r="R716" i="4"/>
  <c r="AD716" i="4"/>
  <c r="O716" i="4"/>
  <c r="Y716" i="4"/>
  <c r="X716" i="4"/>
  <c r="W716" i="4"/>
  <c r="V716" i="4"/>
  <c r="AA716" i="4"/>
  <c r="Q716" i="4"/>
  <c r="S716" i="4"/>
  <c r="P718" i="4"/>
  <c r="AD717" i="4"/>
  <c r="V717" i="4"/>
  <c r="AC717" i="4"/>
  <c r="U717" i="4"/>
  <c r="AA717" i="4"/>
  <c r="S717" i="4"/>
  <c r="Z717" i="4"/>
  <c r="Y717" i="4"/>
  <c r="X717" i="4"/>
  <c r="W717" i="4"/>
  <c r="O717" i="4"/>
  <c r="R717" i="4"/>
  <c r="AB717" i="4"/>
  <c r="Q717" i="4"/>
  <c r="P719" i="4"/>
  <c r="W718" i="4"/>
  <c r="AD718" i="4"/>
  <c r="V718" i="4"/>
  <c r="AB718" i="4"/>
  <c r="Y718" i="4"/>
  <c r="Z718" i="4"/>
  <c r="X718" i="4"/>
  <c r="U718" i="4"/>
  <c r="S718" i="4"/>
  <c r="AC718" i="4"/>
  <c r="AA718" i="4"/>
  <c r="Q718" i="4"/>
  <c r="O718" i="4"/>
  <c r="R718" i="4"/>
  <c r="P720" i="4"/>
  <c r="X719" i="4"/>
  <c r="O719" i="4"/>
  <c r="W719" i="4"/>
  <c r="AC719" i="4"/>
  <c r="U719" i="4"/>
  <c r="V719" i="4"/>
  <c r="Z719" i="4"/>
  <c r="Y719" i="4"/>
  <c r="S719" i="4"/>
  <c r="AD719" i="4"/>
  <c r="R719" i="4"/>
  <c r="AB719" i="4"/>
  <c r="Q719" i="4"/>
  <c r="AA719" i="4"/>
  <c r="P721" i="4"/>
  <c r="Y720" i="4"/>
  <c r="Q720" i="4"/>
  <c r="X720" i="4"/>
  <c r="O720" i="4"/>
  <c r="AD720" i="4"/>
  <c r="V720" i="4"/>
  <c r="Z720" i="4"/>
  <c r="W720" i="4"/>
  <c r="U720" i="4"/>
  <c r="S720" i="4"/>
  <c r="AB720" i="4"/>
  <c r="AA720" i="4"/>
  <c r="R720" i="4"/>
  <c r="AC720" i="4"/>
  <c r="P722" i="4"/>
  <c r="Z721" i="4"/>
  <c r="R721" i="4"/>
  <c r="Y721" i="4"/>
  <c r="Q721" i="4"/>
  <c r="W721" i="4"/>
  <c r="AD721" i="4"/>
  <c r="S721" i="4"/>
  <c r="X721" i="4"/>
  <c r="V721" i="4"/>
  <c r="U721" i="4"/>
  <c r="AC721" i="4"/>
  <c r="O721" i="4"/>
  <c r="AA721" i="4"/>
  <c r="AB721" i="4"/>
  <c r="P723" i="4"/>
  <c r="AA722" i="4"/>
  <c r="S722" i="4"/>
  <c r="Z722" i="4"/>
  <c r="R722" i="4"/>
  <c r="X722" i="4"/>
  <c r="O722" i="4"/>
  <c r="AC722" i="4"/>
  <c r="W722" i="4"/>
  <c r="V722" i="4"/>
  <c r="U722" i="4"/>
  <c r="AB722" i="4"/>
  <c r="Y722" i="4"/>
  <c r="AD722" i="4"/>
  <c r="Q722" i="4"/>
  <c r="P724" i="4"/>
  <c r="AB723" i="4"/>
  <c r="AA723" i="4"/>
  <c r="S723" i="4"/>
  <c r="Y723" i="4"/>
  <c r="Q723" i="4"/>
  <c r="Z723" i="4"/>
  <c r="W723" i="4"/>
  <c r="V723" i="4"/>
  <c r="U723" i="4"/>
  <c r="R723" i="4"/>
  <c r="AD723" i="4"/>
  <c r="O723" i="4"/>
  <c r="AC723" i="4"/>
  <c r="X723" i="4"/>
  <c r="AC724" i="4"/>
  <c r="U724" i="4"/>
  <c r="AB724" i="4"/>
  <c r="P725" i="4"/>
  <c r="Z724" i="4"/>
  <c r="R724" i="4"/>
  <c r="X724" i="4"/>
  <c r="W724" i="4"/>
  <c r="V724" i="4"/>
  <c r="S724" i="4"/>
  <c r="Q724" i="4"/>
  <c r="AA724" i="4"/>
  <c r="Y724" i="4"/>
  <c r="O724" i="4"/>
  <c r="AD724" i="4"/>
  <c r="AD725" i="4"/>
  <c r="V725" i="4"/>
  <c r="AC725" i="4"/>
  <c r="U725" i="4"/>
  <c r="AA725" i="4"/>
  <c r="S725" i="4"/>
  <c r="W725" i="4"/>
  <c r="X725" i="4"/>
  <c r="P726" i="4"/>
  <c r="R725" i="4"/>
  <c r="Q725" i="4"/>
  <c r="AB725" i="4"/>
  <c r="O725" i="4"/>
  <c r="Y725" i="4"/>
  <c r="Z725" i="4"/>
  <c r="P727" i="4"/>
  <c r="W726" i="4"/>
  <c r="AD726" i="4"/>
  <c r="V726" i="4"/>
  <c r="AB726" i="4"/>
  <c r="S726" i="4"/>
  <c r="X726" i="4"/>
  <c r="U726" i="4"/>
  <c r="R726" i="4"/>
  <c r="Q726" i="4"/>
  <c r="Z726" i="4"/>
  <c r="Y726" i="4"/>
  <c r="AC726" i="4"/>
  <c r="AA726" i="4"/>
  <c r="O726" i="4"/>
  <c r="P728" i="4"/>
  <c r="X727" i="4"/>
  <c r="O727" i="4"/>
  <c r="W727" i="4"/>
  <c r="AC727" i="4"/>
  <c r="U727" i="4"/>
  <c r="AD727" i="4"/>
  <c r="R727" i="4"/>
  <c r="V727" i="4"/>
  <c r="S727" i="4"/>
  <c r="Q727" i="4"/>
  <c r="AA727" i="4"/>
  <c r="AB727" i="4"/>
  <c r="Z727" i="4"/>
  <c r="Y727" i="4"/>
  <c r="Y728" i="4"/>
  <c r="Q728" i="4"/>
  <c r="X728" i="4"/>
  <c r="O728" i="4"/>
  <c r="AD728" i="4"/>
  <c r="V728" i="4"/>
  <c r="AB728" i="4"/>
  <c r="P729" i="4"/>
  <c r="U728" i="4"/>
  <c r="S728" i="4"/>
  <c r="R728" i="4"/>
  <c r="Z728" i="4"/>
  <c r="W728" i="4"/>
  <c r="AC728" i="4"/>
  <c r="AA728" i="4"/>
  <c r="P730" i="4"/>
  <c r="Z729" i="4"/>
  <c r="R729" i="4"/>
  <c r="Y729" i="4"/>
  <c r="Q729" i="4"/>
  <c r="W729" i="4"/>
  <c r="AA729" i="4"/>
  <c r="U729" i="4"/>
  <c r="S729" i="4"/>
  <c r="AD729" i="4"/>
  <c r="O729" i="4"/>
  <c r="AB729" i="4"/>
  <c r="V729" i="4"/>
  <c r="AC729" i="4"/>
  <c r="X729" i="4"/>
  <c r="P731" i="4"/>
  <c r="AA730" i="4"/>
  <c r="S730" i="4"/>
  <c r="Z730" i="4"/>
  <c r="R730" i="4"/>
  <c r="X730" i="4"/>
  <c r="O730" i="4"/>
  <c r="W730" i="4"/>
  <c r="U730" i="4"/>
  <c r="Q730" i="4"/>
  <c r="AD730" i="4"/>
  <c r="Y730" i="4"/>
  <c r="V730" i="4"/>
  <c r="AC730" i="4"/>
  <c r="AB730" i="4"/>
  <c r="AB731" i="4"/>
  <c r="AA731" i="4"/>
  <c r="S731" i="4"/>
  <c r="Y731" i="4"/>
  <c r="Q731" i="4"/>
  <c r="V731" i="4"/>
  <c r="U731" i="4"/>
  <c r="R731" i="4"/>
  <c r="P732" i="4"/>
  <c r="O731" i="4"/>
  <c r="AD731" i="4"/>
  <c r="Z731" i="4"/>
  <c r="AC731" i="4"/>
  <c r="X731" i="4"/>
  <c r="W731" i="4"/>
  <c r="P733" i="4"/>
  <c r="AC732" i="4"/>
  <c r="U732" i="4"/>
  <c r="AB732" i="4"/>
  <c r="Z732" i="4"/>
  <c r="R732" i="4"/>
  <c r="S732" i="4"/>
  <c r="V732" i="4"/>
  <c r="Q732" i="4"/>
  <c r="O732" i="4"/>
  <c r="AD732" i="4"/>
  <c r="X732" i="4"/>
  <c r="W732" i="4"/>
  <c r="AA732" i="4"/>
  <c r="Y732" i="4"/>
  <c r="P734" i="4"/>
  <c r="AD733" i="4"/>
  <c r="V733" i="4"/>
  <c r="AC733" i="4"/>
  <c r="U733" i="4"/>
  <c r="AA733" i="4"/>
  <c r="S733" i="4"/>
  <c r="Q733" i="4"/>
  <c r="R733" i="4"/>
  <c r="O733" i="4"/>
  <c r="AB733" i="4"/>
  <c r="Y733" i="4"/>
  <c r="W733" i="4"/>
  <c r="X733" i="4"/>
  <c r="Z733" i="4"/>
  <c r="P735" i="4"/>
  <c r="W734" i="4"/>
  <c r="AD734" i="4"/>
  <c r="V734" i="4"/>
  <c r="AB734" i="4"/>
  <c r="AA734" i="4"/>
  <c r="O734" i="4"/>
  <c r="S734" i="4"/>
  <c r="R734" i="4"/>
  <c r="Q734" i="4"/>
  <c r="AC734" i="4"/>
  <c r="X734" i="4"/>
  <c r="U734" i="4"/>
  <c r="Z734" i="4"/>
  <c r="Y734" i="4"/>
  <c r="P736" i="4"/>
  <c r="X735" i="4"/>
  <c r="O735" i="4"/>
  <c r="W735" i="4"/>
  <c r="AC735" i="4"/>
  <c r="U735" i="4"/>
  <c r="Z735" i="4"/>
  <c r="S735" i="4"/>
  <c r="R735" i="4"/>
  <c r="AD735" i="4"/>
  <c r="Q735" i="4"/>
  <c r="AB735" i="4"/>
  <c r="Y735" i="4"/>
  <c r="AA735" i="4"/>
  <c r="V735" i="4"/>
  <c r="P737" i="4"/>
  <c r="Y736" i="4"/>
  <c r="Q736" i="4"/>
  <c r="X736" i="4"/>
  <c r="O736" i="4"/>
  <c r="AD736" i="4"/>
  <c r="V736" i="4"/>
  <c r="W736" i="4"/>
  <c r="S736" i="4"/>
  <c r="R736" i="4"/>
  <c r="AC736" i="4"/>
  <c r="AB736" i="4"/>
  <c r="U736" i="4"/>
  <c r="AA736" i="4"/>
  <c r="Z736" i="4"/>
  <c r="P738" i="4"/>
  <c r="Z737" i="4"/>
  <c r="R737" i="4"/>
  <c r="Y737" i="4"/>
  <c r="Q737" i="4"/>
  <c r="W737" i="4"/>
  <c r="U737" i="4"/>
  <c r="S737" i="4"/>
  <c r="AD737" i="4"/>
  <c r="O737" i="4"/>
  <c r="AC737" i="4"/>
  <c r="AB737" i="4"/>
  <c r="X737" i="4"/>
  <c r="AA737" i="4"/>
  <c r="V737" i="4"/>
  <c r="P739" i="4"/>
  <c r="AA738" i="4"/>
  <c r="S738" i="4"/>
  <c r="Z738" i="4"/>
  <c r="R738" i="4"/>
  <c r="X738" i="4"/>
  <c r="O738" i="4"/>
  <c r="Q738" i="4"/>
  <c r="AD738" i="4"/>
  <c r="AC738" i="4"/>
  <c r="AB738" i="4"/>
  <c r="V738" i="4"/>
  <c r="U738" i="4"/>
  <c r="Y738" i="4"/>
  <c r="W738" i="4"/>
  <c r="P740" i="4"/>
  <c r="AB739" i="4"/>
  <c r="AA739" i="4"/>
  <c r="S739" i="4"/>
  <c r="Y739" i="4"/>
  <c r="Q739" i="4"/>
  <c r="AD739" i="4"/>
  <c r="O739" i="4"/>
  <c r="R739" i="4"/>
  <c r="AC739" i="4"/>
  <c r="Z739" i="4"/>
  <c r="W739" i="4"/>
  <c r="X739" i="4"/>
  <c r="V739" i="4"/>
  <c r="U739" i="4"/>
  <c r="P741" i="4"/>
  <c r="AC740" i="4"/>
  <c r="U740" i="4"/>
  <c r="AB740" i="4"/>
  <c r="Z740" i="4"/>
  <c r="R740" i="4"/>
  <c r="AA740" i="4"/>
  <c r="Q740" i="4"/>
  <c r="O740" i="4"/>
  <c r="AD740" i="4"/>
  <c r="Y740" i="4"/>
  <c r="V740" i="4"/>
  <c r="S740" i="4"/>
  <c r="X740" i="4"/>
  <c r="W740" i="4"/>
  <c r="P742" i="4"/>
  <c r="AD741" i="4"/>
  <c r="V741" i="4"/>
  <c r="AC741" i="4"/>
  <c r="U741" i="4"/>
  <c r="AA741" i="4"/>
  <c r="S741" i="4"/>
  <c r="Y741" i="4"/>
  <c r="Q741" i="4"/>
  <c r="O741" i="4"/>
  <c r="AB741" i="4"/>
  <c r="Z741" i="4"/>
  <c r="W741" i="4"/>
  <c r="R741" i="4"/>
  <c r="X741" i="4"/>
  <c r="P743" i="4"/>
  <c r="W742" i="4"/>
  <c r="AD742" i="4"/>
  <c r="V742" i="4"/>
  <c r="AB742" i="4"/>
  <c r="X742" i="4"/>
  <c r="Q742" i="4"/>
  <c r="AC742" i="4"/>
  <c r="O742" i="4"/>
  <c r="AA742" i="4"/>
  <c r="Z742" i="4"/>
  <c r="S742" i="4"/>
  <c r="R742" i="4"/>
  <c r="Y742" i="4"/>
  <c r="U742" i="4"/>
  <c r="P744" i="4"/>
  <c r="X743" i="4"/>
  <c r="O743" i="4"/>
  <c r="W743" i="4"/>
  <c r="AC743" i="4"/>
  <c r="U743" i="4"/>
  <c r="AD743" i="4"/>
  <c r="Q743" i="4"/>
  <c r="AB743" i="4"/>
  <c r="AA743" i="4"/>
  <c r="Z743" i="4"/>
  <c r="V743" i="4"/>
  <c r="Y743" i="4"/>
  <c r="S743" i="4"/>
  <c r="R743" i="4"/>
  <c r="P745" i="4"/>
  <c r="Y744" i="4"/>
  <c r="Q744" i="4"/>
  <c r="X744" i="4"/>
  <c r="O744" i="4"/>
  <c r="AD744" i="4"/>
  <c r="V744" i="4"/>
  <c r="S744" i="4"/>
  <c r="AC744" i="4"/>
  <c r="AB744" i="4"/>
  <c r="AA744" i="4"/>
  <c r="Z744" i="4"/>
  <c r="R744" i="4"/>
  <c r="W744" i="4"/>
  <c r="U744" i="4"/>
  <c r="P746" i="4"/>
  <c r="Z745" i="4"/>
  <c r="R745" i="4"/>
  <c r="Y745" i="4"/>
  <c r="Q745" i="4"/>
  <c r="W745" i="4"/>
  <c r="AC745" i="4"/>
  <c r="O745" i="4"/>
  <c r="AD745" i="4"/>
  <c r="AB745" i="4"/>
  <c r="AA745" i="4"/>
  <c r="X745" i="4"/>
  <c r="U745" i="4"/>
  <c r="S745" i="4"/>
  <c r="V745" i="4"/>
  <c r="P747" i="4"/>
  <c r="AA746" i="4"/>
  <c r="S746" i="4"/>
  <c r="Z746" i="4"/>
  <c r="R746" i="4"/>
  <c r="X746" i="4"/>
  <c r="O746" i="4"/>
  <c r="AB746" i="4"/>
  <c r="AD746" i="4"/>
  <c r="AC746" i="4"/>
  <c r="Y746" i="4"/>
  <c r="W746" i="4"/>
  <c r="Q746" i="4"/>
  <c r="V746" i="4"/>
  <c r="U746" i="4"/>
  <c r="P748" i="4"/>
  <c r="AB747" i="4"/>
  <c r="AA747" i="4"/>
  <c r="S747" i="4"/>
  <c r="Y747" i="4"/>
  <c r="Q747" i="4"/>
  <c r="X747" i="4"/>
  <c r="AD747" i="4"/>
  <c r="AC747" i="4"/>
  <c r="Z747" i="4"/>
  <c r="W747" i="4"/>
  <c r="U747" i="4"/>
  <c r="V747" i="4"/>
  <c r="R747" i="4"/>
  <c r="O747" i="4"/>
  <c r="P749" i="4"/>
  <c r="AC748" i="4"/>
  <c r="U748" i="4"/>
  <c r="AB748" i="4"/>
  <c r="Z748" i="4"/>
  <c r="R748" i="4"/>
  <c r="W748" i="4"/>
  <c r="AD748" i="4"/>
  <c r="AA748" i="4"/>
  <c r="Y748" i="4"/>
  <c r="X748" i="4"/>
  <c r="Q748" i="4"/>
  <c r="O748" i="4"/>
  <c r="V748" i="4"/>
  <c r="S748" i="4"/>
  <c r="P750" i="4"/>
  <c r="AD749" i="4"/>
  <c r="V749" i="4"/>
  <c r="AC749" i="4"/>
  <c r="U749" i="4"/>
  <c r="AA749" i="4"/>
  <c r="S749" i="4"/>
  <c r="AB749" i="4"/>
  <c r="Z749" i="4"/>
  <c r="Y749" i="4"/>
  <c r="X749" i="4"/>
  <c r="R749" i="4"/>
  <c r="O749" i="4"/>
  <c r="Q749" i="4"/>
  <c r="W749" i="4"/>
  <c r="P751" i="4"/>
  <c r="W750" i="4"/>
  <c r="AD750" i="4"/>
  <c r="V750" i="4"/>
  <c r="AB750" i="4"/>
  <c r="R750" i="4"/>
  <c r="AA750" i="4"/>
  <c r="Z750" i="4"/>
  <c r="Y750" i="4"/>
  <c r="X750" i="4"/>
  <c r="Q750" i="4"/>
  <c r="O750" i="4"/>
  <c r="U750" i="4"/>
  <c r="S750" i="4"/>
  <c r="AC750" i="4"/>
  <c r="P752" i="4"/>
  <c r="X751" i="4"/>
  <c r="O751" i="4"/>
  <c r="W751" i="4"/>
  <c r="AC751" i="4"/>
  <c r="U751" i="4"/>
  <c r="AB751" i="4"/>
  <c r="Q751" i="4"/>
  <c r="AA751" i="4"/>
  <c r="Z751" i="4"/>
  <c r="Y751" i="4"/>
  <c r="V751" i="4"/>
  <c r="AD751" i="4"/>
  <c r="S751" i="4"/>
  <c r="R751" i="4"/>
  <c r="P753" i="4"/>
  <c r="Y752" i="4"/>
  <c r="Q752" i="4"/>
  <c r="X752" i="4"/>
  <c r="O752" i="4"/>
  <c r="AD752" i="4"/>
  <c r="V752" i="4"/>
  <c r="AA752" i="4"/>
  <c r="AB752" i="4"/>
  <c r="Z752" i="4"/>
  <c r="W752" i="4"/>
  <c r="U752" i="4"/>
  <c r="R752" i="4"/>
  <c r="AC752" i="4"/>
  <c r="S752" i="4"/>
  <c r="P754" i="4"/>
  <c r="Z753" i="4"/>
  <c r="R753" i="4"/>
  <c r="Y753" i="4"/>
  <c r="Q753" i="4"/>
  <c r="W753" i="4"/>
  <c r="X753" i="4"/>
  <c r="AB753" i="4"/>
  <c r="AA753" i="4"/>
  <c r="V753" i="4"/>
  <c r="U753" i="4"/>
  <c r="AD753" i="4"/>
  <c r="AC753" i="4"/>
  <c r="S753" i="4"/>
  <c r="O753" i="4"/>
  <c r="P755" i="4"/>
  <c r="AA754" i="4"/>
  <c r="S754" i="4"/>
  <c r="Z754" i="4"/>
  <c r="R754" i="4"/>
  <c r="X754" i="4"/>
  <c r="O754" i="4"/>
  <c r="V754" i="4"/>
  <c r="AB754" i="4"/>
  <c r="Y754" i="4"/>
  <c r="W754" i="4"/>
  <c r="U754" i="4"/>
  <c r="AD754" i="4"/>
  <c r="Q754" i="4"/>
  <c r="AC754" i="4"/>
  <c r="P756" i="4"/>
  <c r="AB755" i="4"/>
  <c r="AA755" i="4"/>
  <c r="S755" i="4"/>
  <c r="Y755" i="4"/>
  <c r="Q755" i="4"/>
  <c r="U755" i="4"/>
  <c r="Z755" i="4"/>
  <c r="X755" i="4"/>
  <c r="W755" i="4"/>
  <c r="V755" i="4"/>
  <c r="AD755" i="4"/>
  <c r="AC755" i="4"/>
  <c r="O755" i="4"/>
  <c r="R755" i="4"/>
  <c r="P757" i="4"/>
  <c r="AC756" i="4"/>
  <c r="U756" i="4"/>
  <c r="AB756" i="4"/>
  <c r="Z756" i="4"/>
  <c r="R756" i="4"/>
  <c r="Q756" i="4"/>
  <c r="Y756" i="4"/>
  <c r="X756" i="4"/>
  <c r="W756" i="4"/>
  <c r="V756" i="4"/>
  <c r="S756" i="4"/>
  <c r="AA756" i="4"/>
  <c r="AD756" i="4"/>
  <c r="O756" i="4"/>
  <c r="P758" i="4"/>
  <c r="AD757" i="4"/>
  <c r="V757" i="4"/>
  <c r="AC757" i="4"/>
  <c r="U757" i="4"/>
  <c r="AA757" i="4"/>
  <c r="S757" i="4"/>
  <c r="AB757" i="4"/>
  <c r="O757" i="4"/>
  <c r="Y757" i="4"/>
  <c r="X757" i="4"/>
  <c r="W757" i="4"/>
  <c r="Z757" i="4"/>
  <c r="Q757" i="4"/>
  <c r="R757" i="4"/>
  <c r="P759" i="4"/>
  <c r="W758" i="4"/>
  <c r="AD758" i="4"/>
  <c r="V758" i="4"/>
  <c r="AB758" i="4"/>
  <c r="Z758" i="4"/>
  <c r="Y758" i="4"/>
  <c r="X758" i="4"/>
  <c r="U758" i="4"/>
  <c r="S758" i="4"/>
  <c r="O758" i="4"/>
  <c r="R758" i="4"/>
  <c r="AC758" i="4"/>
  <c r="Q758" i="4"/>
  <c r="AA758" i="4"/>
  <c r="P760" i="4"/>
  <c r="X759" i="4"/>
  <c r="O759" i="4"/>
  <c r="W759" i="4"/>
  <c r="AC759" i="4"/>
  <c r="U759" i="4"/>
  <c r="Y759" i="4"/>
  <c r="Z759" i="4"/>
  <c r="V759" i="4"/>
  <c r="S759" i="4"/>
  <c r="AB759" i="4"/>
  <c r="AA759" i="4"/>
  <c r="Q759" i="4"/>
  <c r="R759" i="4"/>
  <c r="AD759" i="4"/>
  <c r="Y760" i="4"/>
  <c r="Q760" i="4"/>
  <c r="X760" i="4"/>
  <c r="O760" i="4"/>
  <c r="AD760" i="4"/>
  <c r="V760" i="4"/>
  <c r="P761" i="4"/>
  <c r="U760" i="4"/>
  <c r="Z760" i="4"/>
  <c r="W760" i="4"/>
  <c r="S760" i="4"/>
  <c r="AC760" i="4"/>
  <c r="R760" i="4"/>
  <c r="AA760" i="4"/>
  <c r="AB760" i="4"/>
  <c r="P762" i="4"/>
  <c r="Z761" i="4"/>
  <c r="R761" i="4"/>
  <c r="Y761" i="4"/>
  <c r="Q761" i="4"/>
  <c r="W761" i="4"/>
  <c r="X761" i="4"/>
  <c r="V761" i="4"/>
  <c r="U761" i="4"/>
  <c r="S761" i="4"/>
  <c r="AB761" i="4"/>
  <c r="AA761" i="4"/>
  <c r="AD761" i="4"/>
  <c r="AC761" i="4"/>
  <c r="O761" i="4"/>
  <c r="P763" i="4"/>
  <c r="AA762" i="4"/>
  <c r="S762" i="4"/>
  <c r="Z762" i="4"/>
  <c r="R762" i="4"/>
  <c r="X762" i="4"/>
  <c r="O762" i="4"/>
  <c r="AD762" i="4"/>
  <c r="Q762" i="4"/>
  <c r="W762" i="4"/>
  <c r="V762" i="4"/>
  <c r="U762" i="4"/>
  <c r="AC762" i="4"/>
  <c r="AB762" i="4"/>
  <c r="Y762" i="4"/>
  <c r="P764" i="4"/>
  <c r="AB763" i="4"/>
  <c r="AA763" i="4"/>
  <c r="S763" i="4"/>
  <c r="Y763" i="4"/>
  <c r="Q763" i="4"/>
  <c r="AC763" i="4"/>
  <c r="W763" i="4"/>
  <c r="V763" i="4"/>
  <c r="U763" i="4"/>
  <c r="R763" i="4"/>
  <c r="Z763" i="4"/>
  <c r="X763" i="4"/>
  <c r="O763" i="4"/>
  <c r="AD763" i="4"/>
  <c r="P765" i="4"/>
  <c r="AC764" i="4"/>
  <c r="U764" i="4"/>
  <c r="AB764" i="4"/>
  <c r="Z764" i="4"/>
  <c r="R764" i="4"/>
  <c r="Y764" i="4"/>
  <c r="W764" i="4"/>
  <c r="V764" i="4"/>
  <c r="S764" i="4"/>
  <c r="Q764" i="4"/>
  <c r="AD764" i="4"/>
  <c r="O764" i="4"/>
  <c r="X764" i="4"/>
  <c r="AA764" i="4"/>
  <c r="P766" i="4"/>
  <c r="AD765" i="4"/>
  <c r="V765" i="4"/>
  <c r="AC765" i="4"/>
  <c r="U765" i="4"/>
  <c r="AA765" i="4"/>
  <c r="S765" i="4"/>
  <c r="X765" i="4"/>
  <c r="W765" i="4"/>
  <c r="R765" i="4"/>
  <c r="Q765" i="4"/>
  <c r="Z765" i="4"/>
  <c r="Y765" i="4"/>
  <c r="AB765" i="4"/>
  <c r="O765" i="4"/>
  <c r="W766" i="4"/>
  <c r="P767" i="4"/>
  <c r="AD766" i="4"/>
  <c r="V766" i="4"/>
  <c r="AB766" i="4"/>
  <c r="U766" i="4"/>
  <c r="X766" i="4"/>
  <c r="S766" i="4"/>
  <c r="R766" i="4"/>
  <c r="Q766" i="4"/>
  <c r="AA766" i="4"/>
  <c r="O766" i="4"/>
  <c r="AC766" i="4"/>
  <c r="Z766" i="4"/>
  <c r="Y766" i="4"/>
  <c r="P768" i="4"/>
  <c r="X767" i="4"/>
  <c r="O767" i="4"/>
  <c r="W767" i="4"/>
  <c r="AC767" i="4"/>
  <c r="U767" i="4"/>
  <c r="S767" i="4"/>
  <c r="V767" i="4"/>
  <c r="R767" i="4"/>
  <c r="AD767" i="4"/>
  <c r="Q767" i="4"/>
  <c r="Z767" i="4"/>
  <c r="Y767" i="4"/>
  <c r="AB767" i="4"/>
  <c r="AA767" i="4"/>
  <c r="Y768" i="4"/>
  <c r="Q768" i="4"/>
  <c r="X768" i="4"/>
  <c r="O768" i="4"/>
  <c r="P769" i="4"/>
  <c r="AD768" i="4"/>
  <c r="V768" i="4"/>
  <c r="AC768" i="4"/>
  <c r="R768" i="4"/>
  <c r="U768" i="4"/>
  <c r="S768" i="4"/>
  <c r="AA768" i="4"/>
  <c r="W768" i="4"/>
  <c r="AB768" i="4"/>
  <c r="Z768" i="4"/>
  <c r="P770" i="4"/>
  <c r="Z769" i="4"/>
  <c r="R769" i="4"/>
  <c r="Y769" i="4"/>
  <c r="Q769" i="4"/>
  <c r="W769" i="4"/>
  <c r="AB769" i="4"/>
  <c r="U769" i="4"/>
  <c r="S769" i="4"/>
  <c r="AD769" i="4"/>
  <c r="O769" i="4"/>
  <c r="X769" i="4"/>
  <c r="V769" i="4"/>
  <c r="AC769" i="4"/>
  <c r="AA769" i="4"/>
  <c r="P771" i="4"/>
  <c r="AA770" i="4"/>
  <c r="S770" i="4"/>
  <c r="Z770" i="4"/>
  <c r="R770" i="4"/>
  <c r="Y770" i="4"/>
  <c r="Q770" i="4"/>
  <c r="X770" i="4"/>
  <c r="O770" i="4"/>
  <c r="AC770" i="4"/>
  <c r="V770" i="4"/>
  <c r="U770" i="4"/>
  <c r="AD770" i="4"/>
  <c r="AB770" i="4"/>
  <c r="W770" i="4"/>
  <c r="P772" i="4"/>
  <c r="AB771" i="4"/>
  <c r="AA771" i="4"/>
  <c r="S771" i="4"/>
  <c r="Z771" i="4"/>
  <c r="R771" i="4"/>
  <c r="Y771" i="4"/>
  <c r="Q771" i="4"/>
  <c r="AD771" i="4"/>
  <c r="X771" i="4"/>
  <c r="W771" i="4"/>
  <c r="V771" i="4"/>
  <c r="U771" i="4"/>
  <c r="AC771" i="4"/>
  <c r="O771" i="4"/>
  <c r="P773" i="4"/>
  <c r="AC772" i="4"/>
  <c r="U772" i="4"/>
  <c r="AB772" i="4"/>
  <c r="AA772" i="4"/>
  <c r="S772" i="4"/>
  <c r="Z772" i="4"/>
  <c r="R772" i="4"/>
  <c r="AD772" i="4"/>
  <c r="Y772" i="4"/>
  <c r="X772" i="4"/>
  <c r="W772" i="4"/>
  <c r="O772" i="4"/>
  <c r="V772" i="4"/>
  <c r="Q772" i="4"/>
  <c r="P774" i="4"/>
  <c r="AD773" i="4"/>
  <c r="V773" i="4"/>
  <c r="AC773" i="4"/>
  <c r="U773" i="4"/>
  <c r="AB773" i="4"/>
  <c r="AA773" i="4"/>
  <c r="S773" i="4"/>
  <c r="O773" i="4"/>
  <c r="Z773" i="4"/>
  <c r="Y773" i="4"/>
  <c r="W773" i="4"/>
  <c r="Q773" i="4"/>
  <c r="R773" i="4"/>
  <c r="X773" i="4"/>
  <c r="P775" i="4"/>
  <c r="W774" i="4"/>
  <c r="AD774" i="4"/>
  <c r="V774" i="4"/>
  <c r="AC774" i="4"/>
  <c r="U774" i="4"/>
  <c r="AB774" i="4"/>
  <c r="Q774" i="4"/>
  <c r="R774" i="4"/>
  <c r="O774" i="4"/>
  <c r="AA774" i="4"/>
  <c r="X774" i="4"/>
  <c r="S774" i="4"/>
  <c r="Z774" i="4"/>
  <c r="Y774" i="4"/>
  <c r="P776" i="4"/>
  <c r="X775" i="4"/>
  <c r="O775" i="4"/>
  <c r="W775" i="4"/>
  <c r="AD775" i="4"/>
  <c r="V775" i="4"/>
  <c r="AC775" i="4"/>
  <c r="U775" i="4"/>
  <c r="R775" i="4"/>
  <c r="S775" i="4"/>
  <c r="Q775" i="4"/>
  <c r="AA775" i="4"/>
  <c r="AB775" i="4"/>
  <c r="Z775" i="4"/>
  <c r="Y775" i="4"/>
  <c r="P777" i="4"/>
  <c r="Y776" i="4"/>
  <c r="Q776" i="4"/>
  <c r="X776" i="4"/>
  <c r="O776" i="4"/>
  <c r="W776" i="4"/>
  <c r="AD776" i="4"/>
  <c r="V776" i="4"/>
  <c r="S776" i="4"/>
  <c r="Z776" i="4"/>
  <c r="U776" i="4"/>
  <c r="R776" i="4"/>
  <c r="AB776" i="4"/>
  <c r="AA776" i="4"/>
  <c r="AC776" i="4"/>
  <c r="P778" i="4"/>
  <c r="Z777" i="4"/>
  <c r="R777" i="4"/>
  <c r="Y777" i="4"/>
  <c r="Q777" i="4"/>
  <c r="X777" i="4"/>
  <c r="O777" i="4"/>
  <c r="W777" i="4"/>
  <c r="AB777" i="4"/>
  <c r="AA777" i="4"/>
  <c r="V777" i="4"/>
  <c r="U777" i="4"/>
  <c r="S777" i="4"/>
  <c r="AC777" i="4"/>
  <c r="AD777" i="4"/>
  <c r="P779" i="4"/>
  <c r="AA778" i="4"/>
  <c r="S778" i="4"/>
  <c r="Z778" i="4"/>
  <c r="R778" i="4"/>
  <c r="Y778" i="4"/>
  <c r="Q778" i="4"/>
  <c r="X778" i="4"/>
  <c r="O778" i="4"/>
  <c r="U778" i="4"/>
  <c r="AD778" i="4"/>
  <c r="AC778" i="4"/>
  <c r="AB778" i="4"/>
  <c r="W778" i="4"/>
  <c r="V778" i="4"/>
  <c r="P780" i="4"/>
  <c r="AB779" i="4"/>
  <c r="AA779" i="4"/>
  <c r="S779" i="4"/>
  <c r="Z779" i="4"/>
  <c r="R779" i="4"/>
  <c r="Y779" i="4"/>
  <c r="Q779" i="4"/>
  <c r="V779" i="4"/>
  <c r="AD779" i="4"/>
  <c r="AC779" i="4"/>
  <c r="U779" i="4"/>
  <c r="O779" i="4"/>
  <c r="X779" i="4"/>
  <c r="W779" i="4"/>
  <c r="P781" i="4"/>
  <c r="AC780" i="4"/>
  <c r="U780" i="4"/>
  <c r="AB780" i="4"/>
  <c r="AA780" i="4"/>
  <c r="S780" i="4"/>
  <c r="Z780" i="4"/>
  <c r="R780" i="4"/>
  <c r="W780" i="4"/>
  <c r="Q780" i="4"/>
  <c r="O780" i="4"/>
  <c r="Y780" i="4"/>
  <c r="AD780" i="4"/>
  <c r="X780" i="4"/>
  <c r="V780" i="4"/>
  <c r="P782" i="4"/>
  <c r="AD781" i="4"/>
  <c r="V781" i="4"/>
  <c r="AC781" i="4"/>
  <c r="U781" i="4"/>
  <c r="AB781" i="4"/>
  <c r="AA781" i="4"/>
  <c r="S781" i="4"/>
  <c r="X781" i="4"/>
  <c r="W781" i="4"/>
  <c r="R781" i="4"/>
  <c r="Q781" i="4"/>
  <c r="O781" i="4"/>
  <c r="Z781" i="4"/>
  <c r="Y781" i="4"/>
  <c r="P783" i="4"/>
  <c r="W782" i="4"/>
  <c r="AD782" i="4"/>
  <c r="V782" i="4"/>
  <c r="AC782" i="4"/>
  <c r="U782" i="4"/>
  <c r="AB782" i="4"/>
  <c r="Y782" i="4"/>
  <c r="Z782" i="4"/>
  <c r="X782" i="4"/>
  <c r="S782" i="4"/>
  <c r="R782" i="4"/>
  <c r="Q782" i="4"/>
  <c r="AA782" i="4"/>
  <c r="O782" i="4"/>
  <c r="P784" i="4"/>
  <c r="X783" i="4"/>
  <c r="O783" i="4"/>
  <c r="W783" i="4"/>
  <c r="AD783" i="4"/>
  <c r="V783" i="4"/>
  <c r="AC783" i="4"/>
  <c r="U783" i="4"/>
  <c r="Z783" i="4"/>
  <c r="AB783" i="4"/>
  <c r="AA783" i="4"/>
  <c r="Y783" i="4"/>
  <c r="R783" i="4"/>
  <c r="Q783" i="4"/>
  <c r="S783" i="4"/>
  <c r="P785" i="4"/>
  <c r="Y784" i="4"/>
  <c r="Q784" i="4"/>
  <c r="X784" i="4"/>
  <c r="O784" i="4"/>
  <c r="W784" i="4"/>
  <c r="AD784" i="4"/>
  <c r="V784" i="4"/>
  <c r="AA784" i="4"/>
  <c r="AC784" i="4"/>
  <c r="AB784" i="4"/>
  <c r="Z784" i="4"/>
  <c r="S784" i="4"/>
  <c r="R784" i="4"/>
  <c r="U784" i="4"/>
  <c r="P786" i="4"/>
  <c r="Z785" i="4"/>
  <c r="R785" i="4"/>
  <c r="Y785" i="4"/>
  <c r="Q785" i="4"/>
  <c r="X785" i="4"/>
  <c r="O785" i="4"/>
  <c r="W785" i="4"/>
  <c r="AB785" i="4"/>
  <c r="S785" i="4"/>
  <c r="AD785" i="4"/>
  <c r="AC785" i="4"/>
  <c r="V785" i="4"/>
  <c r="AA785" i="4"/>
  <c r="U785" i="4"/>
  <c r="P787" i="4"/>
  <c r="AA786" i="4"/>
  <c r="S786" i="4"/>
  <c r="Z786" i="4"/>
  <c r="R786" i="4"/>
  <c r="Y786" i="4"/>
  <c r="Q786" i="4"/>
  <c r="X786" i="4"/>
  <c r="O786" i="4"/>
  <c r="AC786" i="4"/>
  <c r="U786" i="4"/>
  <c r="W786" i="4"/>
  <c r="V786" i="4"/>
  <c r="AD786" i="4"/>
  <c r="AB786" i="4"/>
  <c r="P788" i="4"/>
  <c r="AB787" i="4"/>
  <c r="AA787" i="4"/>
  <c r="S787" i="4"/>
  <c r="Z787" i="4"/>
  <c r="R787" i="4"/>
  <c r="Y787" i="4"/>
  <c r="Q787" i="4"/>
  <c r="AD787" i="4"/>
  <c r="W787" i="4"/>
  <c r="V787" i="4"/>
  <c r="U787" i="4"/>
  <c r="O787" i="4"/>
  <c r="X787" i="4"/>
  <c r="AC787" i="4"/>
  <c r="P789" i="4"/>
  <c r="AC788" i="4"/>
  <c r="U788" i="4"/>
  <c r="AB788" i="4"/>
  <c r="AA788" i="4"/>
  <c r="S788" i="4"/>
  <c r="Z788" i="4"/>
  <c r="R788" i="4"/>
  <c r="Y788" i="4"/>
  <c r="X788" i="4"/>
  <c r="W788" i="4"/>
  <c r="V788" i="4"/>
  <c r="AD788" i="4"/>
  <c r="O788" i="4"/>
  <c r="Q788" i="4"/>
  <c r="P790" i="4"/>
  <c r="AD789" i="4"/>
  <c r="V789" i="4"/>
  <c r="AC789" i="4"/>
  <c r="U789" i="4"/>
  <c r="AB789" i="4"/>
  <c r="AA789" i="4"/>
  <c r="S789" i="4"/>
  <c r="O789" i="4"/>
  <c r="Z789" i="4"/>
  <c r="Y789" i="4"/>
  <c r="X789" i="4"/>
  <c r="Q789" i="4"/>
  <c r="W789" i="4"/>
  <c r="R789" i="4"/>
  <c r="P791" i="4"/>
  <c r="W790" i="4"/>
  <c r="AD790" i="4"/>
  <c r="V790" i="4"/>
  <c r="AC790" i="4"/>
  <c r="U790" i="4"/>
  <c r="AB790" i="4"/>
  <c r="Q790" i="4"/>
  <c r="O790" i="4"/>
  <c r="AA790" i="4"/>
  <c r="Z790" i="4"/>
  <c r="X790" i="4"/>
  <c r="Y790" i="4"/>
  <c r="S790" i="4"/>
  <c r="R790" i="4"/>
  <c r="P792" i="4"/>
  <c r="X791" i="4"/>
  <c r="O791" i="4"/>
  <c r="W791" i="4"/>
  <c r="AD791" i="4"/>
  <c r="V791" i="4"/>
  <c r="AC791" i="4"/>
  <c r="U791" i="4"/>
  <c r="R791" i="4"/>
  <c r="S791" i="4"/>
  <c r="Q791" i="4"/>
  <c r="AB791" i="4"/>
  <c r="Y791" i="4"/>
  <c r="AA791" i="4"/>
  <c r="Z791" i="4"/>
  <c r="P793" i="4"/>
  <c r="Y792" i="4"/>
  <c r="Q792" i="4"/>
  <c r="X792" i="4"/>
  <c r="O792" i="4"/>
  <c r="W792" i="4"/>
  <c r="AD792" i="4"/>
  <c r="V792" i="4"/>
  <c r="S792" i="4"/>
  <c r="U792" i="4"/>
  <c r="R792" i="4"/>
  <c r="AB792" i="4"/>
  <c r="Z792" i="4"/>
  <c r="AA792" i="4"/>
  <c r="AC792" i="4"/>
  <c r="P794" i="4"/>
  <c r="Z793" i="4"/>
  <c r="R793" i="4"/>
  <c r="Y793" i="4"/>
  <c r="Q793" i="4"/>
  <c r="X793" i="4"/>
  <c r="O793" i="4"/>
  <c r="W793" i="4"/>
  <c r="AA793" i="4"/>
  <c r="V793" i="4"/>
  <c r="U793" i="4"/>
  <c r="S793" i="4"/>
  <c r="AC793" i="4"/>
  <c r="AB793" i="4"/>
  <c r="AD793" i="4"/>
  <c r="P795" i="4"/>
  <c r="AA794" i="4"/>
  <c r="S794" i="4"/>
  <c r="Z794" i="4"/>
  <c r="R794" i="4"/>
  <c r="Y794" i="4"/>
  <c r="Q794" i="4"/>
  <c r="X794" i="4"/>
  <c r="O794" i="4"/>
  <c r="U794" i="4"/>
  <c r="AC794" i="4"/>
  <c r="AB794" i="4"/>
  <c r="W794" i="4"/>
  <c r="V794" i="4"/>
  <c r="AD794" i="4"/>
  <c r="P796" i="4"/>
  <c r="AB795" i="4"/>
  <c r="AA795" i="4"/>
  <c r="S795" i="4"/>
  <c r="Z795" i="4"/>
  <c r="R795" i="4"/>
  <c r="Y795" i="4"/>
  <c r="Q795" i="4"/>
  <c r="V795" i="4"/>
  <c r="AD795" i="4"/>
  <c r="AC795" i="4"/>
  <c r="X795" i="4"/>
  <c r="U795" i="4"/>
  <c r="W795" i="4"/>
  <c r="O795" i="4"/>
  <c r="P797" i="4"/>
  <c r="AC796" i="4"/>
  <c r="U796" i="4"/>
  <c r="AB796" i="4"/>
  <c r="AA796" i="4"/>
  <c r="S796" i="4"/>
  <c r="Z796" i="4"/>
  <c r="R796" i="4"/>
  <c r="W796" i="4"/>
  <c r="O796" i="4"/>
  <c r="AD796" i="4"/>
  <c r="V796" i="4"/>
  <c r="Q796" i="4"/>
  <c r="Y796" i="4"/>
  <c r="X796" i="4"/>
  <c r="P798" i="4"/>
  <c r="AD797" i="4"/>
  <c r="V797" i="4"/>
  <c r="AC797" i="4"/>
  <c r="U797" i="4"/>
  <c r="AB797" i="4"/>
  <c r="AA797" i="4"/>
  <c r="S797" i="4"/>
  <c r="X797" i="4"/>
  <c r="R797" i="4"/>
  <c r="Q797" i="4"/>
  <c r="O797" i="4"/>
  <c r="Z797" i="4"/>
  <c r="W797" i="4"/>
  <c r="Y797" i="4"/>
  <c r="P799" i="4"/>
  <c r="W798" i="4"/>
  <c r="AD798" i="4"/>
  <c r="V798" i="4"/>
  <c r="AC798" i="4"/>
  <c r="U798" i="4"/>
  <c r="AB798" i="4"/>
  <c r="Y798" i="4"/>
  <c r="X798" i="4"/>
  <c r="S798" i="4"/>
  <c r="R798" i="4"/>
  <c r="Q798" i="4"/>
  <c r="AA798" i="4"/>
  <c r="Z798" i="4"/>
  <c r="O798" i="4"/>
  <c r="P800" i="4"/>
  <c r="X799" i="4"/>
  <c r="O799" i="4"/>
  <c r="W799" i="4"/>
  <c r="AD799" i="4"/>
  <c r="V799" i="4"/>
  <c r="AC799" i="4"/>
  <c r="U799" i="4"/>
  <c r="Z799" i="4"/>
  <c r="AA799" i="4"/>
  <c r="Y799" i="4"/>
  <c r="S799" i="4"/>
  <c r="R799" i="4"/>
  <c r="Q799" i="4"/>
  <c r="AB799" i="4"/>
  <c r="Y800" i="4"/>
  <c r="Q800" i="4"/>
  <c r="X800" i="4"/>
  <c r="O800" i="4"/>
  <c r="W800" i="4"/>
  <c r="P801" i="4"/>
  <c r="AD800" i="4"/>
  <c r="V800" i="4"/>
  <c r="AA800" i="4"/>
  <c r="AC800" i="4"/>
  <c r="AB800" i="4"/>
  <c r="Z800" i="4"/>
  <c r="U800" i="4"/>
  <c r="S800" i="4"/>
  <c r="R800" i="4"/>
  <c r="P802" i="4"/>
  <c r="Z801" i="4"/>
  <c r="R801" i="4"/>
  <c r="Y801" i="4"/>
  <c r="Q801" i="4"/>
  <c r="X801" i="4"/>
  <c r="O801" i="4"/>
  <c r="W801" i="4"/>
  <c r="AB801" i="4"/>
  <c r="AD801" i="4"/>
  <c r="AC801" i="4"/>
  <c r="AA801" i="4"/>
  <c r="S801" i="4"/>
  <c r="V801" i="4"/>
  <c r="U801" i="4"/>
  <c r="AA802" i="4"/>
  <c r="S802" i="4"/>
  <c r="Z802" i="4"/>
  <c r="R802" i="4"/>
  <c r="Y802" i="4"/>
  <c r="Q802" i="4"/>
  <c r="X802" i="4"/>
  <c r="O802" i="4"/>
  <c r="P803" i="4"/>
  <c r="AC802" i="4"/>
  <c r="AD802" i="4"/>
  <c r="W802" i="4"/>
  <c r="U802" i="4"/>
  <c r="V802" i="4"/>
  <c r="AB802" i="4"/>
  <c r="AB803" i="4"/>
  <c r="AA803" i="4"/>
  <c r="S803" i="4"/>
  <c r="Z803" i="4"/>
  <c r="R803" i="4"/>
  <c r="Y803" i="4"/>
  <c r="Q803" i="4"/>
  <c r="AD803" i="4"/>
  <c r="V803" i="4"/>
  <c r="U803" i="4"/>
  <c r="O803" i="4"/>
  <c r="P804" i="4"/>
  <c r="X803" i="4"/>
  <c r="W803" i="4"/>
  <c r="AC803" i="4"/>
  <c r="P805" i="4"/>
  <c r="AC804" i="4"/>
  <c r="U804" i="4"/>
  <c r="AB804" i="4"/>
  <c r="AA804" i="4"/>
  <c r="S804" i="4"/>
  <c r="Z804" i="4"/>
  <c r="R804" i="4"/>
  <c r="X804" i="4"/>
  <c r="W804" i="4"/>
  <c r="V804" i="4"/>
  <c r="Q804" i="4"/>
  <c r="O804" i="4"/>
  <c r="AD804" i="4"/>
  <c r="Y804" i="4"/>
  <c r="AD805" i="4"/>
  <c r="V805" i="4"/>
  <c r="AC805" i="4"/>
  <c r="U805" i="4"/>
  <c r="AB805" i="4"/>
  <c r="AA805" i="4"/>
  <c r="S805" i="4"/>
  <c r="P806" i="4"/>
  <c r="O805" i="4"/>
  <c r="Z805" i="4"/>
  <c r="Y805" i="4"/>
  <c r="X805" i="4"/>
  <c r="W805" i="4"/>
  <c r="Q805" i="4"/>
  <c r="R805" i="4"/>
  <c r="P807" i="4"/>
  <c r="W806" i="4"/>
  <c r="AD806" i="4"/>
  <c r="V806" i="4"/>
  <c r="AC806" i="4"/>
  <c r="U806" i="4"/>
  <c r="AB806" i="4"/>
  <c r="Q806" i="4"/>
  <c r="AA806" i="4"/>
  <c r="Z806" i="4"/>
  <c r="Y806" i="4"/>
  <c r="R806" i="4"/>
  <c r="O806" i="4"/>
  <c r="X806" i="4"/>
  <c r="S806" i="4"/>
  <c r="P808" i="4"/>
  <c r="X807" i="4"/>
  <c r="O807" i="4"/>
  <c r="W807" i="4"/>
  <c r="AD807" i="4"/>
  <c r="V807" i="4"/>
  <c r="AC807" i="4"/>
  <c r="U807" i="4"/>
  <c r="R807" i="4"/>
  <c r="Q807" i="4"/>
  <c r="AB807" i="4"/>
  <c r="AA807" i="4"/>
  <c r="Y807" i="4"/>
  <c r="S807" i="4"/>
  <c r="Z807" i="4"/>
  <c r="P809" i="4"/>
  <c r="Y808" i="4"/>
  <c r="Q808" i="4"/>
  <c r="X808" i="4"/>
  <c r="O808" i="4"/>
  <c r="W808" i="4"/>
  <c r="AD808" i="4"/>
  <c r="V808" i="4"/>
  <c r="S808" i="4"/>
  <c r="R808" i="4"/>
  <c r="AC808" i="4"/>
  <c r="Z808" i="4"/>
  <c r="U808" i="4"/>
  <c r="AB808" i="4"/>
  <c r="AA808" i="4"/>
  <c r="P810" i="4"/>
  <c r="Z809" i="4"/>
  <c r="R809" i="4"/>
  <c r="Y809" i="4"/>
  <c r="Q809" i="4"/>
  <c r="X809" i="4"/>
  <c r="O809" i="4"/>
  <c r="W809" i="4"/>
  <c r="V809" i="4"/>
  <c r="U809" i="4"/>
  <c r="S809" i="4"/>
  <c r="AC809" i="4"/>
  <c r="AD809" i="4"/>
  <c r="AB809" i="4"/>
  <c r="AA809" i="4"/>
  <c r="P811" i="4"/>
  <c r="AA810" i="4"/>
  <c r="S810" i="4"/>
  <c r="Z810" i="4"/>
  <c r="R810" i="4"/>
  <c r="Y810" i="4"/>
  <c r="Q810" i="4"/>
  <c r="X810" i="4"/>
  <c r="O810" i="4"/>
  <c r="U810" i="4"/>
  <c r="AB810" i="4"/>
  <c r="W810" i="4"/>
  <c r="V810" i="4"/>
  <c r="AD810" i="4"/>
  <c r="AC810" i="4"/>
  <c r="P812" i="4"/>
  <c r="AB811" i="4"/>
  <c r="AA811" i="4"/>
  <c r="S811" i="4"/>
  <c r="Z811" i="4"/>
  <c r="R811" i="4"/>
  <c r="Y811" i="4"/>
  <c r="Q811" i="4"/>
  <c r="V811" i="4"/>
  <c r="AD811" i="4"/>
  <c r="AC811" i="4"/>
  <c r="X811" i="4"/>
  <c r="W811" i="4"/>
  <c r="U811" i="4"/>
  <c r="O811" i="4"/>
  <c r="P813" i="4"/>
  <c r="AC812" i="4"/>
  <c r="U812" i="4"/>
  <c r="AB812" i="4"/>
  <c r="AA812" i="4"/>
  <c r="S812" i="4"/>
  <c r="Z812" i="4"/>
  <c r="R812" i="4"/>
  <c r="W812" i="4"/>
  <c r="AD812" i="4"/>
  <c r="Y812" i="4"/>
  <c r="V812" i="4"/>
  <c r="O812" i="4"/>
  <c r="Q812" i="4"/>
  <c r="X812" i="4"/>
  <c r="P814" i="4"/>
  <c r="AD813" i="4"/>
  <c r="V813" i="4"/>
  <c r="AC813" i="4"/>
  <c r="U813" i="4"/>
  <c r="AB813" i="4"/>
  <c r="AA813" i="4"/>
  <c r="S813" i="4"/>
  <c r="X813" i="4"/>
  <c r="Q813" i="4"/>
  <c r="O813" i="4"/>
  <c r="W813" i="4"/>
  <c r="R813" i="4"/>
  <c r="Z813" i="4"/>
  <c r="Y813" i="4"/>
  <c r="P815" i="4"/>
  <c r="W814" i="4"/>
  <c r="AD814" i="4"/>
  <c r="V814" i="4"/>
  <c r="AC814" i="4"/>
  <c r="U814" i="4"/>
  <c r="AB814" i="4"/>
  <c r="Y814" i="4"/>
  <c r="S814" i="4"/>
  <c r="R814" i="4"/>
  <c r="Q814" i="4"/>
  <c r="O814" i="4"/>
  <c r="AA814" i="4"/>
  <c r="Z814" i="4"/>
  <c r="X814" i="4"/>
  <c r="P816" i="4"/>
  <c r="X815" i="4"/>
  <c r="O815" i="4"/>
  <c r="W815" i="4"/>
  <c r="AD815" i="4"/>
  <c r="V815" i="4"/>
  <c r="AC815" i="4"/>
  <c r="U815" i="4"/>
  <c r="Z815" i="4"/>
  <c r="Y815" i="4"/>
  <c r="S815" i="4"/>
  <c r="R815" i="4"/>
  <c r="AB815" i="4"/>
  <c r="AA815" i="4"/>
  <c r="Q815" i="4"/>
  <c r="P817" i="4"/>
  <c r="Y816" i="4"/>
  <c r="Q816" i="4"/>
  <c r="X816" i="4"/>
  <c r="O816" i="4"/>
  <c r="W816" i="4"/>
  <c r="AD816" i="4"/>
  <c r="V816" i="4"/>
  <c r="AA816" i="4"/>
  <c r="AB816" i="4"/>
  <c r="Z816" i="4"/>
  <c r="U816" i="4"/>
  <c r="S816" i="4"/>
  <c r="AC816" i="4"/>
  <c r="R816" i="4"/>
  <c r="P818" i="4"/>
  <c r="Z817" i="4"/>
  <c r="R817" i="4"/>
  <c r="Y817" i="4"/>
  <c r="Q817" i="4"/>
  <c r="X817" i="4"/>
  <c r="O817" i="4"/>
  <c r="W817" i="4"/>
  <c r="AB817" i="4"/>
  <c r="AD817" i="4"/>
  <c r="AC817" i="4"/>
  <c r="AA817" i="4"/>
  <c r="V817" i="4"/>
  <c r="U817" i="4"/>
  <c r="S817" i="4"/>
  <c r="P819" i="4"/>
  <c r="AA818" i="4"/>
  <c r="S818" i="4"/>
  <c r="Z818" i="4"/>
  <c r="R818" i="4"/>
  <c r="Y818" i="4"/>
  <c r="Q818" i="4"/>
  <c r="X818" i="4"/>
  <c r="O818" i="4"/>
  <c r="AC818" i="4"/>
  <c r="AD818" i="4"/>
  <c r="AB818" i="4"/>
  <c r="U818" i="4"/>
  <c r="W818" i="4"/>
  <c r="V818" i="4"/>
  <c r="P820" i="4"/>
  <c r="AB819" i="4"/>
  <c r="AA819" i="4"/>
  <c r="S819" i="4"/>
  <c r="Z819" i="4"/>
  <c r="R819" i="4"/>
  <c r="Y819" i="4"/>
  <c r="Q819" i="4"/>
  <c r="AD819" i="4"/>
  <c r="U819" i="4"/>
  <c r="O819" i="4"/>
  <c r="X819" i="4"/>
  <c r="AC819" i="4"/>
  <c r="W819" i="4"/>
  <c r="V819" i="4"/>
  <c r="P821" i="4"/>
  <c r="AC820" i="4"/>
  <c r="U820" i="4"/>
  <c r="AB820" i="4"/>
  <c r="AA820" i="4"/>
  <c r="S820" i="4"/>
  <c r="Z820" i="4"/>
  <c r="R820" i="4"/>
  <c r="W820" i="4"/>
  <c r="V820" i="4"/>
  <c r="Q820" i="4"/>
  <c r="O820" i="4"/>
  <c r="Y820" i="4"/>
  <c r="X820" i="4"/>
  <c r="AD820" i="4"/>
  <c r="P822" i="4"/>
  <c r="AD821" i="4"/>
  <c r="V821" i="4"/>
  <c r="AC821" i="4"/>
  <c r="U821" i="4"/>
  <c r="AB821" i="4"/>
  <c r="AA821" i="4"/>
  <c r="S821" i="4"/>
  <c r="O821" i="4"/>
  <c r="Y821" i="4"/>
  <c r="X821" i="4"/>
  <c r="W821" i="4"/>
  <c r="R821" i="4"/>
  <c r="Q821" i="4"/>
  <c r="Z821" i="4"/>
  <c r="P823" i="4"/>
  <c r="W822" i="4"/>
  <c r="AD822" i="4"/>
  <c r="V822" i="4"/>
  <c r="AC822" i="4"/>
  <c r="U822" i="4"/>
  <c r="AB822" i="4"/>
  <c r="Q822" i="4"/>
  <c r="AA822" i="4"/>
  <c r="Z822" i="4"/>
  <c r="Y822" i="4"/>
  <c r="X822" i="4"/>
  <c r="R822" i="4"/>
  <c r="O822" i="4"/>
  <c r="S822" i="4"/>
  <c r="P824" i="4"/>
  <c r="X823" i="4"/>
  <c r="O823" i="4"/>
  <c r="W823" i="4"/>
  <c r="AD823" i="4"/>
  <c r="V823" i="4"/>
  <c r="AC823" i="4"/>
  <c r="U823" i="4"/>
  <c r="R823" i="4"/>
  <c r="AB823" i="4"/>
  <c r="AA823" i="4"/>
  <c r="Z823" i="4"/>
  <c r="S823" i="4"/>
  <c r="Q823" i="4"/>
  <c r="Y823" i="4"/>
  <c r="P825" i="4"/>
  <c r="Y824" i="4"/>
  <c r="Q824" i="4"/>
  <c r="X824" i="4"/>
  <c r="O824" i="4"/>
  <c r="W824" i="4"/>
  <c r="AD824" i="4"/>
  <c r="V824" i="4"/>
  <c r="S824" i="4"/>
  <c r="R824" i="4"/>
  <c r="AC824" i="4"/>
  <c r="AB824" i="4"/>
  <c r="Z824" i="4"/>
  <c r="AA824" i="4"/>
  <c r="U824" i="4"/>
  <c r="P826" i="4"/>
  <c r="Z825" i="4"/>
  <c r="R825" i="4"/>
  <c r="Y825" i="4"/>
  <c r="Q825" i="4"/>
  <c r="X825" i="4"/>
  <c r="O825" i="4"/>
  <c r="W825" i="4"/>
  <c r="U825" i="4"/>
  <c r="S825" i="4"/>
  <c r="AD825" i="4"/>
  <c r="AA825" i="4"/>
  <c r="V825" i="4"/>
  <c r="AC825" i="4"/>
  <c r="AB825" i="4"/>
  <c r="P827" i="4"/>
  <c r="AA826" i="4"/>
  <c r="S826" i="4"/>
  <c r="Z826" i="4"/>
  <c r="R826" i="4"/>
  <c r="Y826" i="4"/>
  <c r="Q826" i="4"/>
  <c r="X826" i="4"/>
  <c r="O826" i="4"/>
  <c r="U826" i="4"/>
  <c r="W826" i="4"/>
  <c r="V826" i="4"/>
  <c r="AD826" i="4"/>
  <c r="AB826" i="4"/>
  <c r="AC826" i="4"/>
  <c r="P828" i="4"/>
  <c r="AB827" i="4"/>
  <c r="AA827" i="4"/>
  <c r="S827" i="4"/>
  <c r="Z827" i="4"/>
  <c r="R827" i="4"/>
  <c r="Y827" i="4"/>
  <c r="Q827" i="4"/>
  <c r="V827" i="4"/>
  <c r="AC827" i="4"/>
  <c r="X827" i="4"/>
  <c r="W827" i="4"/>
  <c r="U827" i="4"/>
  <c r="AD827" i="4"/>
  <c r="O827" i="4"/>
  <c r="P829" i="4"/>
  <c r="AC828" i="4"/>
  <c r="U828" i="4"/>
  <c r="AB828" i="4"/>
  <c r="AA828" i="4"/>
  <c r="S828" i="4"/>
  <c r="Z828" i="4"/>
  <c r="R828" i="4"/>
  <c r="W828" i="4"/>
  <c r="AD828" i="4"/>
  <c r="Y828" i="4"/>
  <c r="X828" i="4"/>
  <c r="O828" i="4"/>
  <c r="V828" i="4"/>
  <c r="Q828" i="4"/>
  <c r="P830" i="4"/>
  <c r="AD829" i="4"/>
  <c r="V829" i="4"/>
  <c r="AC829" i="4"/>
  <c r="U829" i="4"/>
  <c r="AB829" i="4"/>
  <c r="AA829" i="4"/>
  <c r="S829" i="4"/>
  <c r="X829" i="4"/>
  <c r="O829" i="4"/>
  <c r="Z829" i="4"/>
  <c r="W829" i="4"/>
  <c r="Y829" i="4"/>
  <c r="R829" i="4"/>
  <c r="Q829" i="4"/>
  <c r="P831" i="4"/>
  <c r="W830" i="4"/>
  <c r="AD830" i="4"/>
  <c r="V830" i="4"/>
  <c r="AC830" i="4"/>
  <c r="U830" i="4"/>
  <c r="AB830" i="4"/>
  <c r="Y830" i="4"/>
  <c r="R830" i="4"/>
  <c r="Q830" i="4"/>
  <c r="O830" i="4"/>
  <c r="X830" i="4"/>
  <c r="S830" i="4"/>
  <c r="AA830" i="4"/>
  <c r="Z830" i="4"/>
  <c r="P832" i="4"/>
  <c r="X831" i="4"/>
  <c r="O831" i="4"/>
  <c r="W831" i="4"/>
  <c r="AD831" i="4"/>
  <c r="V831" i="4"/>
  <c r="AC831" i="4"/>
  <c r="U831" i="4"/>
  <c r="Z831" i="4"/>
  <c r="S831" i="4"/>
  <c r="R831" i="4"/>
  <c r="Q831" i="4"/>
  <c r="AB831" i="4"/>
  <c r="Y831" i="4"/>
  <c r="AA831" i="4"/>
  <c r="P833" i="4"/>
  <c r="Y832" i="4"/>
  <c r="Q832" i="4"/>
  <c r="X832" i="4"/>
  <c r="O832" i="4"/>
  <c r="W832" i="4"/>
  <c r="AD832" i="4"/>
  <c r="V832" i="4"/>
  <c r="AA832" i="4"/>
  <c r="Z832" i="4"/>
  <c r="U832" i="4"/>
  <c r="S832" i="4"/>
  <c r="AC832" i="4"/>
  <c r="AB832" i="4"/>
  <c r="R832" i="4"/>
  <c r="P834" i="4"/>
  <c r="Z833" i="4"/>
  <c r="R833" i="4"/>
  <c r="Y833" i="4"/>
  <c r="Q833" i="4"/>
  <c r="X833" i="4"/>
  <c r="O833" i="4"/>
  <c r="W833" i="4"/>
  <c r="AB833" i="4"/>
  <c r="AC833" i="4"/>
  <c r="AA833" i="4"/>
  <c r="V833" i="4"/>
  <c r="U833" i="4"/>
  <c r="S833" i="4"/>
  <c r="AD833" i="4"/>
  <c r="P835" i="4"/>
  <c r="AA834" i="4"/>
  <c r="S834" i="4"/>
  <c r="Z834" i="4"/>
  <c r="R834" i="4"/>
  <c r="Y834" i="4"/>
  <c r="Q834" i="4"/>
  <c r="X834" i="4"/>
  <c r="O834" i="4"/>
  <c r="AC834" i="4"/>
  <c r="AD834" i="4"/>
  <c r="AB834" i="4"/>
  <c r="W834" i="4"/>
  <c r="U834" i="4"/>
  <c r="V834" i="4"/>
  <c r="P836" i="4"/>
  <c r="AB835" i="4"/>
  <c r="AA835" i="4"/>
  <c r="S835" i="4"/>
  <c r="Z835" i="4"/>
  <c r="R835" i="4"/>
  <c r="Y835" i="4"/>
  <c r="Q835" i="4"/>
  <c r="AD835" i="4"/>
  <c r="O835" i="4"/>
  <c r="AC835" i="4"/>
  <c r="V835" i="4"/>
  <c r="U835" i="4"/>
  <c r="X835" i="4"/>
  <c r="W835" i="4"/>
  <c r="P837" i="4"/>
  <c r="AC836" i="4"/>
  <c r="U836" i="4"/>
  <c r="AB836" i="4"/>
  <c r="AA836" i="4"/>
  <c r="S836" i="4"/>
  <c r="Z836" i="4"/>
  <c r="R836" i="4"/>
  <c r="V836" i="4"/>
  <c r="Q836" i="4"/>
  <c r="O836" i="4"/>
  <c r="Y836" i="4"/>
  <c r="W836" i="4"/>
  <c r="AD836" i="4"/>
  <c r="X836" i="4"/>
  <c r="AD837" i="4"/>
  <c r="V837" i="4"/>
  <c r="AC837" i="4"/>
  <c r="U837" i="4"/>
  <c r="AB837" i="4"/>
  <c r="AA837" i="4"/>
  <c r="S837" i="4"/>
  <c r="O837" i="4"/>
  <c r="X837" i="4"/>
  <c r="W837" i="4"/>
  <c r="R837" i="4"/>
  <c r="Q837" i="4"/>
  <c r="Z837" i="4"/>
  <c r="Y837" i="4"/>
  <c r="P838" i="4"/>
  <c r="P839" i="4"/>
  <c r="W838" i="4"/>
  <c r="AD838" i="4"/>
  <c r="V838" i="4"/>
  <c r="AC838" i="4"/>
  <c r="U838" i="4"/>
  <c r="AB838" i="4"/>
  <c r="Q838" i="4"/>
  <c r="Z838" i="4"/>
  <c r="Y838" i="4"/>
  <c r="X838" i="4"/>
  <c r="S838" i="4"/>
  <c r="R838" i="4"/>
  <c r="O838" i="4"/>
  <c r="AA838" i="4"/>
  <c r="P840" i="4"/>
  <c r="X839" i="4"/>
  <c r="O839" i="4"/>
  <c r="W839" i="4"/>
  <c r="AD839" i="4"/>
  <c r="V839" i="4"/>
  <c r="AC839" i="4"/>
  <c r="U839" i="4"/>
  <c r="R839" i="4"/>
  <c r="AB839" i="4"/>
  <c r="AA839" i="4"/>
  <c r="Z839" i="4"/>
  <c r="Y839" i="4"/>
  <c r="S839" i="4"/>
  <c r="Q839" i="4"/>
  <c r="P841" i="4"/>
  <c r="Y840" i="4"/>
  <c r="Q840" i="4"/>
  <c r="X840" i="4"/>
  <c r="O840" i="4"/>
  <c r="W840" i="4"/>
  <c r="AD840" i="4"/>
  <c r="V840" i="4"/>
  <c r="S840" i="4"/>
  <c r="AC840" i="4"/>
  <c r="AB840" i="4"/>
  <c r="AA840" i="4"/>
  <c r="R840" i="4"/>
  <c r="Z840" i="4"/>
  <c r="U840" i="4"/>
  <c r="P842" i="4"/>
  <c r="Z841" i="4"/>
  <c r="R841" i="4"/>
  <c r="Y841" i="4"/>
  <c r="Q841" i="4"/>
  <c r="X841" i="4"/>
  <c r="O841" i="4"/>
  <c r="W841" i="4"/>
  <c r="S841" i="4"/>
  <c r="AD841" i="4"/>
  <c r="AC841" i="4"/>
  <c r="AA841" i="4"/>
  <c r="U841" i="4"/>
  <c r="V841" i="4"/>
  <c r="AB841" i="4"/>
  <c r="P843" i="4"/>
  <c r="AA842" i="4"/>
  <c r="S842" i="4"/>
  <c r="Z842" i="4"/>
  <c r="R842" i="4"/>
  <c r="Y842" i="4"/>
  <c r="Q842" i="4"/>
  <c r="X842" i="4"/>
  <c r="O842" i="4"/>
  <c r="U842" i="4"/>
  <c r="V842" i="4"/>
  <c r="AB842" i="4"/>
  <c r="W842" i="4"/>
  <c r="AD842" i="4"/>
  <c r="AC842" i="4"/>
  <c r="AB843" i="4"/>
  <c r="P844" i="4"/>
  <c r="AA843" i="4"/>
  <c r="S843" i="4"/>
  <c r="Z843" i="4"/>
  <c r="R843" i="4"/>
  <c r="Y843" i="4"/>
  <c r="Q843" i="4"/>
  <c r="V843" i="4"/>
  <c r="X843" i="4"/>
  <c r="W843" i="4"/>
  <c r="U843" i="4"/>
  <c r="O843" i="4"/>
  <c r="AD843" i="4"/>
  <c r="AC843" i="4"/>
  <c r="AC844" i="4"/>
  <c r="U844" i="4"/>
  <c r="AB844" i="4"/>
  <c r="P845" i="4"/>
  <c r="AA844" i="4"/>
  <c r="S844" i="4"/>
  <c r="Z844" i="4"/>
  <c r="R844" i="4"/>
  <c r="W844" i="4"/>
  <c r="AD844" i="4"/>
  <c r="Y844" i="4"/>
  <c r="X844" i="4"/>
  <c r="V844" i="4"/>
  <c r="O844" i="4"/>
  <c r="Q844" i="4"/>
  <c r="P846" i="4"/>
  <c r="AD845" i="4"/>
  <c r="V845" i="4"/>
  <c r="AC845" i="4"/>
  <c r="U845" i="4"/>
  <c r="AB845" i="4"/>
  <c r="AA845" i="4"/>
  <c r="S845" i="4"/>
  <c r="X845" i="4"/>
  <c r="Z845" i="4"/>
  <c r="Y845" i="4"/>
  <c r="Q845" i="4"/>
  <c r="O845" i="4"/>
  <c r="W845" i="4"/>
  <c r="R845" i="4"/>
  <c r="P847" i="4"/>
  <c r="W846" i="4"/>
  <c r="AD846" i="4"/>
  <c r="V846" i="4"/>
  <c r="AC846" i="4"/>
  <c r="U846" i="4"/>
  <c r="AB846" i="4"/>
  <c r="Y846" i="4"/>
  <c r="Q846" i="4"/>
  <c r="O846" i="4"/>
  <c r="AA846" i="4"/>
  <c r="X846" i="4"/>
  <c r="R846" i="4"/>
  <c r="Z846" i="4"/>
  <c r="S846" i="4"/>
  <c r="P848" i="4"/>
  <c r="X847" i="4"/>
  <c r="O847" i="4"/>
  <c r="W847" i="4"/>
  <c r="AD847" i="4"/>
  <c r="V847" i="4"/>
  <c r="AC847" i="4"/>
  <c r="U847" i="4"/>
  <c r="Z847" i="4"/>
  <c r="S847" i="4"/>
  <c r="R847" i="4"/>
  <c r="Q847" i="4"/>
  <c r="Y847" i="4"/>
  <c r="AB847" i="4"/>
  <c r="AA847" i="4"/>
  <c r="P849" i="4"/>
  <c r="Y848" i="4"/>
  <c r="Q848" i="4"/>
  <c r="X848" i="4"/>
  <c r="O848" i="4"/>
  <c r="W848" i="4"/>
  <c r="AD848" i="4"/>
  <c r="V848" i="4"/>
  <c r="AA848" i="4"/>
  <c r="U848" i="4"/>
  <c r="S848" i="4"/>
  <c r="R848" i="4"/>
  <c r="AC848" i="4"/>
  <c r="AB848" i="4"/>
  <c r="Z848" i="4"/>
  <c r="P850" i="4"/>
  <c r="Z849" i="4"/>
  <c r="R849" i="4"/>
  <c r="Y849" i="4"/>
  <c r="Q849" i="4"/>
  <c r="X849" i="4"/>
  <c r="O849" i="4"/>
  <c r="W849" i="4"/>
  <c r="AB849" i="4"/>
  <c r="AA849" i="4"/>
  <c r="V849" i="4"/>
  <c r="U849" i="4"/>
  <c r="AD849" i="4"/>
  <c r="AC849" i="4"/>
  <c r="S849" i="4"/>
  <c r="P851" i="4"/>
  <c r="AA850" i="4"/>
  <c r="S850" i="4"/>
  <c r="Z850" i="4"/>
  <c r="R850" i="4"/>
  <c r="Y850" i="4"/>
  <c r="Q850" i="4"/>
  <c r="X850" i="4"/>
  <c r="O850" i="4"/>
  <c r="AC850" i="4"/>
  <c r="AD850" i="4"/>
  <c r="AB850" i="4"/>
  <c r="W850" i="4"/>
  <c r="V850" i="4"/>
  <c r="U850" i="4"/>
  <c r="P852" i="4"/>
  <c r="AB851" i="4"/>
  <c r="AA851" i="4"/>
  <c r="S851" i="4"/>
  <c r="Z851" i="4"/>
  <c r="R851" i="4"/>
  <c r="Y851" i="4"/>
  <c r="Q851" i="4"/>
  <c r="AD851" i="4"/>
  <c r="AC851" i="4"/>
  <c r="X851" i="4"/>
  <c r="V851" i="4"/>
  <c r="O851" i="4"/>
  <c r="U851" i="4"/>
  <c r="W851" i="4"/>
  <c r="P853" i="4"/>
  <c r="AC852" i="4"/>
  <c r="U852" i="4"/>
  <c r="AB852" i="4"/>
  <c r="AA852" i="4"/>
  <c r="S852" i="4"/>
  <c r="Z852" i="4"/>
  <c r="R852" i="4"/>
  <c r="Q852" i="4"/>
  <c r="O852" i="4"/>
  <c r="AD852" i="4"/>
  <c r="W852" i="4"/>
  <c r="V852" i="4"/>
  <c r="Y852" i="4"/>
  <c r="X852" i="4"/>
  <c r="P854" i="4"/>
  <c r="AD853" i="4"/>
  <c r="V853" i="4"/>
  <c r="AC853" i="4"/>
  <c r="U853" i="4"/>
  <c r="AB853" i="4"/>
  <c r="AA853" i="4"/>
  <c r="S853" i="4"/>
  <c r="O853" i="4"/>
  <c r="W853" i="4"/>
  <c r="R853" i="4"/>
  <c r="Q853" i="4"/>
  <c r="Z853" i="4"/>
  <c r="Y853" i="4"/>
  <c r="X853" i="4"/>
  <c r="P855" i="4"/>
  <c r="W854" i="4"/>
  <c r="AD854" i="4"/>
  <c r="V854" i="4"/>
  <c r="AC854" i="4"/>
  <c r="U854" i="4"/>
  <c r="AB854" i="4"/>
  <c r="Q854" i="4"/>
  <c r="Y854" i="4"/>
  <c r="X854" i="4"/>
  <c r="S854" i="4"/>
  <c r="R854" i="4"/>
  <c r="AA854" i="4"/>
  <c r="Z854" i="4"/>
  <c r="O854" i="4"/>
  <c r="P856" i="4"/>
  <c r="X855" i="4"/>
  <c r="O855" i="4"/>
  <c r="W855" i="4"/>
  <c r="AD855" i="4"/>
  <c r="V855" i="4"/>
  <c r="AC855" i="4"/>
  <c r="U855" i="4"/>
  <c r="R855" i="4"/>
  <c r="AA855" i="4"/>
  <c r="Z855" i="4"/>
  <c r="Y855" i="4"/>
  <c r="S855" i="4"/>
  <c r="AB855" i="4"/>
  <c r="Q855" i="4"/>
  <c r="P857" i="4"/>
  <c r="Y856" i="4"/>
  <c r="Q856" i="4"/>
  <c r="X856" i="4"/>
  <c r="O856" i="4"/>
  <c r="W856" i="4"/>
  <c r="AD856" i="4"/>
  <c r="V856" i="4"/>
  <c r="S856" i="4"/>
  <c r="AC856" i="4"/>
  <c r="AB856" i="4"/>
  <c r="AA856" i="4"/>
  <c r="Z856" i="4"/>
  <c r="U856" i="4"/>
  <c r="R856" i="4"/>
  <c r="P858" i="4"/>
  <c r="Z857" i="4"/>
  <c r="R857" i="4"/>
  <c r="Y857" i="4"/>
  <c r="Q857" i="4"/>
  <c r="X857" i="4"/>
  <c r="O857" i="4"/>
  <c r="W857" i="4"/>
  <c r="AD857" i="4"/>
  <c r="AC857" i="4"/>
  <c r="AB857" i="4"/>
  <c r="U857" i="4"/>
  <c r="S857" i="4"/>
  <c r="AA857" i="4"/>
  <c r="V857" i="4"/>
  <c r="P859" i="4"/>
  <c r="AA858" i="4"/>
  <c r="S858" i="4"/>
  <c r="Z858" i="4"/>
  <c r="R858" i="4"/>
  <c r="Y858" i="4"/>
  <c r="Q858" i="4"/>
  <c r="X858" i="4"/>
  <c r="O858" i="4"/>
  <c r="U858" i="4"/>
  <c r="AD858" i="4"/>
  <c r="AB858" i="4"/>
  <c r="AC858" i="4"/>
  <c r="W858" i="4"/>
  <c r="V858" i="4"/>
  <c r="P860" i="4"/>
  <c r="AB859" i="4"/>
  <c r="AA859" i="4"/>
  <c r="S859" i="4"/>
  <c r="Z859" i="4"/>
  <c r="R859" i="4"/>
  <c r="Y859" i="4"/>
  <c r="Q859" i="4"/>
  <c r="V859" i="4"/>
  <c r="W859" i="4"/>
  <c r="U859" i="4"/>
  <c r="O859" i="4"/>
  <c r="AC859" i="4"/>
  <c r="X859" i="4"/>
  <c r="AD859" i="4"/>
  <c r="P861" i="4"/>
  <c r="AC860" i="4"/>
  <c r="U860" i="4"/>
  <c r="AB860" i="4"/>
  <c r="AA860" i="4"/>
  <c r="S860" i="4"/>
  <c r="Z860" i="4"/>
  <c r="R860" i="4"/>
  <c r="W860" i="4"/>
  <c r="Y860" i="4"/>
  <c r="X860" i="4"/>
  <c r="V860" i="4"/>
  <c r="Q860" i="4"/>
  <c r="O860" i="4"/>
  <c r="AD860" i="4"/>
  <c r="P862" i="4"/>
  <c r="AD861" i="4"/>
  <c r="V861" i="4"/>
  <c r="AC861" i="4"/>
  <c r="U861" i="4"/>
  <c r="AB861" i="4"/>
  <c r="AA861" i="4"/>
  <c r="S861" i="4"/>
  <c r="X861" i="4"/>
  <c r="Z861" i="4"/>
  <c r="Y861" i="4"/>
  <c r="W861" i="4"/>
  <c r="Q861" i="4"/>
  <c r="O861" i="4"/>
  <c r="R861" i="4"/>
  <c r="P863" i="4"/>
  <c r="W862" i="4"/>
  <c r="AD862" i="4"/>
  <c r="V862" i="4"/>
  <c r="AC862" i="4"/>
  <c r="U862" i="4"/>
  <c r="AB862" i="4"/>
  <c r="Y862" i="4"/>
  <c r="O862" i="4"/>
  <c r="AA862" i="4"/>
  <c r="Z862" i="4"/>
  <c r="R862" i="4"/>
  <c r="Q862" i="4"/>
  <c r="X862" i="4"/>
  <c r="S862" i="4"/>
  <c r="P864" i="4"/>
  <c r="X863" i="4"/>
  <c r="O863" i="4"/>
  <c r="W863" i="4"/>
  <c r="AD863" i="4"/>
  <c r="V863" i="4"/>
  <c r="AC863" i="4"/>
  <c r="U863" i="4"/>
  <c r="Z863" i="4"/>
  <c r="R863" i="4"/>
  <c r="Q863" i="4"/>
  <c r="AB863" i="4"/>
  <c r="Y863" i="4"/>
  <c r="AA863" i="4"/>
  <c r="S863" i="4"/>
  <c r="P865" i="4"/>
  <c r="Y864" i="4"/>
  <c r="Q864" i="4"/>
  <c r="X864" i="4"/>
  <c r="O864" i="4"/>
  <c r="W864" i="4"/>
  <c r="AD864" i="4"/>
  <c r="V864" i="4"/>
  <c r="AA864" i="4"/>
  <c r="S864" i="4"/>
  <c r="R864" i="4"/>
  <c r="Z864" i="4"/>
  <c r="U864" i="4"/>
  <c r="AC864" i="4"/>
  <c r="AB864" i="4"/>
  <c r="P866" i="4"/>
  <c r="Z865" i="4"/>
  <c r="R865" i="4"/>
  <c r="Y865" i="4"/>
  <c r="Q865" i="4"/>
  <c r="X865" i="4"/>
  <c r="O865" i="4"/>
  <c r="W865" i="4"/>
  <c r="AB865" i="4"/>
  <c r="V865" i="4"/>
  <c r="U865" i="4"/>
  <c r="S865" i="4"/>
  <c r="AD865" i="4"/>
  <c r="AA865" i="4"/>
  <c r="AC865" i="4"/>
  <c r="P867" i="4"/>
  <c r="AA866" i="4"/>
  <c r="S866" i="4"/>
  <c r="Z866" i="4"/>
  <c r="R866" i="4"/>
  <c r="Y866" i="4"/>
  <c r="Q866" i="4"/>
  <c r="X866" i="4"/>
  <c r="O866" i="4"/>
  <c r="AC866" i="4"/>
  <c r="AB866" i="4"/>
  <c r="W866" i="4"/>
  <c r="V866" i="4"/>
  <c r="U866" i="4"/>
  <c r="AD866" i="4"/>
  <c r="P868" i="4"/>
  <c r="AB867" i="4"/>
  <c r="AA867" i="4"/>
  <c r="S867" i="4"/>
  <c r="Z867" i="4"/>
  <c r="R867" i="4"/>
  <c r="Y867" i="4"/>
  <c r="Q867" i="4"/>
  <c r="AD867" i="4"/>
  <c r="AC867" i="4"/>
  <c r="X867" i="4"/>
  <c r="W867" i="4"/>
  <c r="O867" i="4"/>
  <c r="V867" i="4"/>
  <c r="U867" i="4"/>
  <c r="P869" i="4"/>
  <c r="AC868" i="4"/>
  <c r="U868" i="4"/>
  <c r="AB868" i="4"/>
  <c r="AA868" i="4"/>
  <c r="S868" i="4"/>
  <c r="Z868" i="4"/>
  <c r="R868" i="4"/>
  <c r="O868" i="4"/>
  <c r="AD868" i="4"/>
  <c r="Y868" i="4"/>
  <c r="W868" i="4"/>
  <c r="X868" i="4"/>
  <c r="V868" i="4"/>
  <c r="Q868" i="4"/>
  <c r="P870" i="4"/>
  <c r="AD869" i="4"/>
  <c r="V869" i="4"/>
  <c r="AC869" i="4"/>
  <c r="U869" i="4"/>
  <c r="AB869" i="4"/>
  <c r="AA869" i="4"/>
  <c r="S869" i="4"/>
  <c r="O869" i="4"/>
  <c r="R869" i="4"/>
  <c r="Q869" i="4"/>
  <c r="X869" i="4"/>
  <c r="W869" i="4"/>
  <c r="Z869" i="4"/>
  <c r="Y869" i="4"/>
  <c r="P871" i="4"/>
  <c r="W870" i="4"/>
  <c r="AD870" i="4"/>
  <c r="V870" i="4"/>
  <c r="AC870" i="4"/>
  <c r="U870" i="4"/>
  <c r="AB870" i="4"/>
  <c r="Q870" i="4"/>
  <c r="Z870" i="4"/>
  <c r="X870" i="4"/>
  <c r="S870" i="4"/>
  <c r="R870" i="4"/>
  <c r="O870" i="4"/>
  <c r="Y870" i="4"/>
  <c r="AA870" i="4"/>
  <c r="P872" i="4"/>
  <c r="X871" i="4"/>
  <c r="O871" i="4"/>
  <c r="W871" i="4"/>
  <c r="AD871" i="4"/>
  <c r="V871" i="4"/>
  <c r="AC871" i="4"/>
  <c r="U871" i="4"/>
  <c r="R871" i="4"/>
  <c r="AA871" i="4"/>
  <c r="AB871" i="4"/>
  <c r="Z871" i="4"/>
  <c r="Y871" i="4"/>
  <c r="Q871" i="4"/>
  <c r="S871" i="4"/>
  <c r="P873" i="4"/>
  <c r="Y872" i="4"/>
  <c r="Q872" i="4"/>
  <c r="X872" i="4"/>
  <c r="O872" i="4"/>
  <c r="W872" i="4"/>
  <c r="AD872" i="4"/>
  <c r="V872" i="4"/>
  <c r="S872" i="4"/>
  <c r="AB872" i="4"/>
  <c r="AC872" i="4"/>
  <c r="AA872" i="4"/>
  <c r="R872" i="4"/>
  <c r="Z872" i="4"/>
  <c r="U872" i="4"/>
  <c r="P874" i="4"/>
  <c r="Z873" i="4"/>
  <c r="R873" i="4"/>
  <c r="Y873" i="4"/>
  <c r="Q873" i="4"/>
  <c r="X873" i="4"/>
  <c r="O873" i="4"/>
  <c r="W873" i="4"/>
  <c r="AC873" i="4"/>
  <c r="U873" i="4"/>
  <c r="S873" i="4"/>
  <c r="AB873" i="4"/>
  <c r="AD873" i="4"/>
  <c r="AA873" i="4"/>
  <c r="V873" i="4"/>
  <c r="P875" i="4"/>
  <c r="AA874" i="4"/>
  <c r="S874" i="4"/>
  <c r="Z874" i="4"/>
  <c r="R874" i="4"/>
  <c r="Y874" i="4"/>
  <c r="Q874" i="4"/>
  <c r="X874" i="4"/>
  <c r="O874" i="4"/>
  <c r="U874" i="4"/>
  <c r="AD874" i="4"/>
  <c r="AB874" i="4"/>
  <c r="W874" i="4"/>
  <c r="V874" i="4"/>
  <c r="AC874" i="4"/>
  <c r="AB875" i="4"/>
  <c r="AA875" i="4"/>
  <c r="S875" i="4"/>
  <c r="Z875" i="4"/>
  <c r="R875" i="4"/>
  <c r="P876" i="4"/>
  <c r="Y875" i="4"/>
  <c r="Q875" i="4"/>
  <c r="V875" i="4"/>
  <c r="AD875" i="4"/>
  <c r="AC875" i="4"/>
  <c r="X875" i="4"/>
  <c r="O875" i="4"/>
  <c r="W875" i="4"/>
  <c r="U875" i="4"/>
  <c r="AC876" i="4"/>
  <c r="U876" i="4"/>
  <c r="AB876" i="4"/>
  <c r="AA876" i="4"/>
  <c r="S876" i="4"/>
  <c r="Z876" i="4"/>
  <c r="R876" i="4"/>
  <c r="W876" i="4"/>
  <c r="O876" i="4"/>
  <c r="Q876" i="4"/>
  <c r="P877" i="4"/>
  <c r="Y876" i="4"/>
  <c r="V876" i="4"/>
  <c r="AD876" i="4"/>
  <c r="X876" i="4"/>
  <c r="P878" i="4"/>
  <c r="AD877" i="4"/>
  <c r="V877" i="4"/>
  <c r="AC877" i="4"/>
  <c r="U877" i="4"/>
  <c r="AB877" i="4"/>
  <c r="AA877" i="4"/>
  <c r="S877" i="4"/>
  <c r="X877" i="4"/>
  <c r="Q877" i="4"/>
  <c r="Y877" i="4"/>
  <c r="W877" i="4"/>
  <c r="R877" i="4"/>
  <c r="O877" i="4"/>
  <c r="Z877" i="4"/>
  <c r="P879" i="4"/>
  <c r="W878" i="4"/>
  <c r="AD878" i="4"/>
  <c r="V878" i="4"/>
  <c r="AC878" i="4"/>
  <c r="U878" i="4"/>
  <c r="AB878" i="4"/>
  <c r="Y878" i="4"/>
  <c r="R878" i="4"/>
  <c r="AA878" i="4"/>
  <c r="Z878" i="4"/>
  <c r="X878" i="4"/>
  <c r="O878" i="4"/>
  <c r="S878" i="4"/>
  <c r="Q878" i="4"/>
  <c r="P880" i="4"/>
  <c r="X879" i="4"/>
  <c r="O879" i="4"/>
  <c r="W879" i="4"/>
  <c r="AD879" i="4"/>
  <c r="V879" i="4"/>
  <c r="AC879" i="4"/>
  <c r="U879" i="4"/>
  <c r="Z879" i="4"/>
  <c r="S879" i="4"/>
  <c r="Q879" i="4"/>
  <c r="AB879" i="4"/>
  <c r="Y879" i="4"/>
  <c r="AA879" i="4"/>
  <c r="R879" i="4"/>
  <c r="Y880" i="4"/>
  <c r="Q880" i="4"/>
  <c r="X880" i="4"/>
  <c r="O880" i="4"/>
  <c r="W880" i="4"/>
  <c r="AD880" i="4"/>
  <c r="V880" i="4"/>
  <c r="AA880" i="4"/>
  <c r="P881" i="4"/>
  <c r="U880" i="4"/>
  <c r="S880" i="4"/>
  <c r="R880" i="4"/>
  <c r="AB880" i="4"/>
  <c r="Z880" i="4"/>
  <c r="AC880" i="4"/>
  <c r="P882" i="4"/>
  <c r="Z881" i="4"/>
  <c r="R881" i="4"/>
  <c r="Y881" i="4"/>
  <c r="Q881" i="4"/>
  <c r="X881" i="4"/>
  <c r="O881" i="4"/>
  <c r="W881" i="4"/>
  <c r="AB881" i="4"/>
  <c r="U881" i="4"/>
  <c r="AC881" i="4"/>
  <c r="AA881" i="4"/>
  <c r="V881" i="4"/>
  <c r="S881" i="4"/>
  <c r="AD881" i="4"/>
  <c r="P883" i="4"/>
  <c r="AA882" i="4"/>
  <c r="S882" i="4"/>
  <c r="Z882" i="4"/>
  <c r="R882" i="4"/>
  <c r="Y882" i="4"/>
  <c r="Q882" i="4"/>
  <c r="X882" i="4"/>
  <c r="O882" i="4"/>
  <c r="AC882" i="4"/>
  <c r="V882" i="4"/>
  <c r="AD882" i="4"/>
  <c r="AB882" i="4"/>
  <c r="U882" i="4"/>
  <c r="W882" i="4"/>
  <c r="AB883" i="4"/>
  <c r="AA883" i="4"/>
  <c r="S883" i="4"/>
  <c r="Z883" i="4"/>
  <c r="R883" i="4"/>
  <c r="Y883" i="4"/>
  <c r="Q883" i="4"/>
  <c r="AD883" i="4"/>
  <c r="W883" i="4"/>
  <c r="U883" i="4"/>
  <c r="O883" i="4"/>
  <c r="X883" i="4"/>
  <c r="V883" i="4"/>
  <c r="AC883" i="4"/>
  <c r="P884" i="4"/>
  <c r="P885" i="4"/>
  <c r="AC884" i="4"/>
  <c r="U884" i="4"/>
  <c r="AB884" i="4"/>
  <c r="AA884" i="4"/>
  <c r="S884" i="4"/>
  <c r="Z884" i="4"/>
  <c r="R884" i="4"/>
  <c r="X884" i="4"/>
  <c r="Y884" i="4"/>
  <c r="W884" i="4"/>
  <c r="V884" i="4"/>
  <c r="Q884" i="4"/>
  <c r="O884" i="4"/>
  <c r="AD884" i="4"/>
  <c r="P886" i="4"/>
  <c r="AD885" i="4"/>
  <c r="V885" i="4"/>
  <c r="AC885" i="4"/>
  <c r="U885" i="4"/>
  <c r="AB885" i="4"/>
  <c r="AA885" i="4"/>
  <c r="S885" i="4"/>
  <c r="O885" i="4"/>
  <c r="Y885" i="4"/>
  <c r="Z885" i="4"/>
  <c r="X885" i="4"/>
  <c r="R885" i="4"/>
  <c r="W885" i="4"/>
  <c r="Q885" i="4"/>
  <c r="P887" i="4"/>
  <c r="W886" i="4"/>
  <c r="AD886" i="4"/>
  <c r="V886" i="4"/>
  <c r="AC886" i="4"/>
  <c r="U886" i="4"/>
  <c r="AB886" i="4"/>
  <c r="Q886" i="4"/>
  <c r="Z886" i="4"/>
  <c r="R886" i="4"/>
  <c r="O886" i="4"/>
  <c r="X886" i="4"/>
  <c r="S886" i="4"/>
  <c r="AA886" i="4"/>
  <c r="Y886" i="4"/>
  <c r="P888" i="4"/>
  <c r="X887" i="4"/>
  <c r="O887" i="4"/>
  <c r="W887" i="4"/>
  <c r="AD887" i="4"/>
  <c r="V887" i="4"/>
  <c r="AC887" i="4"/>
  <c r="U887" i="4"/>
  <c r="R887" i="4"/>
  <c r="AA887" i="4"/>
  <c r="Y887" i="4"/>
  <c r="S887" i="4"/>
  <c r="Q887" i="4"/>
  <c r="Z887" i="4"/>
  <c r="AB887" i="4"/>
  <c r="P889" i="4"/>
  <c r="Y888" i="4"/>
  <c r="Q888" i="4"/>
  <c r="X888" i="4"/>
  <c r="O888" i="4"/>
  <c r="W888" i="4"/>
  <c r="AD888" i="4"/>
  <c r="V888" i="4"/>
  <c r="S888" i="4"/>
  <c r="AB888" i="4"/>
  <c r="AC888" i="4"/>
  <c r="AA888" i="4"/>
  <c r="Z888" i="4"/>
  <c r="U888" i="4"/>
  <c r="R888" i="4"/>
  <c r="P890" i="4"/>
  <c r="Z889" i="4"/>
  <c r="R889" i="4"/>
  <c r="Y889" i="4"/>
  <c r="Q889" i="4"/>
  <c r="X889" i="4"/>
  <c r="O889" i="4"/>
  <c r="W889" i="4"/>
  <c r="AC889" i="4"/>
  <c r="AD889" i="4"/>
  <c r="AB889" i="4"/>
  <c r="U889" i="4"/>
  <c r="S889" i="4"/>
  <c r="AA889" i="4"/>
  <c r="V889" i="4"/>
  <c r="P891" i="4"/>
  <c r="AA890" i="4"/>
  <c r="S890" i="4"/>
  <c r="Z890" i="4"/>
  <c r="R890" i="4"/>
  <c r="Y890" i="4"/>
  <c r="Q890" i="4"/>
  <c r="X890" i="4"/>
  <c r="O890" i="4"/>
  <c r="U890" i="4"/>
  <c r="AD890" i="4"/>
  <c r="V890" i="4"/>
  <c r="AC890" i="4"/>
  <c r="AB890" i="4"/>
  <c r="W890" i="4"/>
  <c r="P892" i="4"/>
  <c r="AB891" i="4"/>
  <c r="AA891" i="4"/>
  <c r="S891" i="4"/>
  <c r="Z891" i="4"/>
  <c r="R891" i="4"/>
  <c r="Y891" i="4"/>
  <c r="Q891" i="4"/>
  <c r="V891" i="4"/>
  <c r="AC891" i="4"/>
  <c r="X891" i="4"/>
  <c r="W891" i="4"/>
  <c r="U891" i="4"/>
  <c r="AD891" i="4"/>
  <c r="O891" i="4"/>
  <c r="P893" i="4"/>
  <c r="AC892" i="4"/>
  <c r="U892" i="4"/>
  <c r="AB892" i="4"/>
  <c r="AA892" i="4"/>
  <c r="S892" i="4"/>
  <c r="Z892" i="4"/>
  <c r="R892" i="4"/>
  <c r="W892" i="4"/>
  <c r="O892" i="4"/>
  <c r="AD892" i="4"/>
  <c r="Y892" i="4"/>
  <c r="Q892" i="4"/>
  <c r="X892" i="4"/>
  <c r="V892" i="4"/>
  <c r="P894" i="4"/>
  <c r="AD893" i="4"/>
  <c r="V893" i="4"/>
  <c r="AC893" i="4"/>
  <c r="U893" i="4"/>
  <c r="AB893" i="4"/>
  <c r="AA893" i="4"/>
  <c r="S893" i="4"/>
  <c r="X893" i="4"/>
  <c r="Q893" i="4"/>
  <c r="R893" i="4"/>
  <c r="O893" i="4"/>
  <c r="Z893" i="4"/>
  <c r="W893" i="4"/>
  <c r="Y893" i="4"/>
  <c r="P895" i="4"/>
  <c r="W894" i="4"/>
  <c r="AD894" i="4"/>
  <c r="V894" i="4"/>
  <c r="AC894" i="4"/>
  <c r="U894" i="4"/>
  <c r="AB894" i="4"/>
  <c r="Y894" i="4"/>
  <c r="R894" i="4"/>
  <c r="Z894" i="4"/>
  <c r="X894" i="4"/>
  <c r="S894" i="4"/>
  <c r="Q894" i="4"/>
  <c r="AA894" i="4"/>
  <c r="O894" i="4"/>
  <c r="P896" i="4"/>
  <c r="X895" i="4"/>
  <c r="O895" i="4"/>
  <c r="W895" i="4"/>
  <c r="AD895" i="4"/>
  <c r="V895" i="4"/>
  <c r="AC895" i="4"/>
  <c r="U895" i="4"/>
  <c r="Z895" i="4"/>
  <c r="S895" i="4"/>
  <c r="AB895" i="4"/>
  <c r="AA895" i="4"/>
  <c r="Y895" i="4"/>
  <c r="Q895" i="4"/>
  <c r="R895" i="4"/>
  <c r="P897" i="4"/>
  <c r="Y896" i="4"/>
  <c r="Q896" i="4"/>
  <c r="X896" i="4"/>
  <c r="O896" i="4"/>
  <c r="W896" i="4"/>
  <c r="AD896" i="4"/>
  <c r="V896" i="4"/>
  <c r="AA896" i="4"/>
  <c r="R896" i="4"/>
  <c r="AC896" i="4"/>
  <c r="Z896" i="4"/>
  <c r="AB896" i="4"/>
  <c r="U896" i="4"/>
  <c r="S896" i="4"/>
  <c r="P898" i="4"/>
  <c r="Z897" i="4"/>
  <c r="R897" i="4"/>
  <c r="Y897" i="4"/>
  <c r="Q897" i="4"/>
  <c r="X897" i="4"/>
  <c r="O897" i="4"/>
  <c r="W897" i="4"/>
  <c r="AB897" i="4"/>
  <c r="U897" i="4"/>
  <c r="V897" i="4"/>
  <c r="S897" i="4"/>
  <c r="AC897" i="4"/>
  <c r="AA897" i="4"/>
  <c r="AD897" i="4"/>
  <c r="P899" i="4"/>
  <c r="AA898" i="4"/>
  <c r="S898" i="4"/>
  <c r="Z898" i="4"/>
  <c r="R898" i="4"/>
  <c r="Y898" i="4"/>
  <c r="Q898" i="4"/>
  <c r="X898" i="4"/>
  <c r="O898" i="4"/>
  <c r="AC898" i="4"/>
  <c r="V898" i="4"/>
  <c r="AD898" i="4"/>
  <c r="AB898" i="4"/>
  <c r="W898" i="4"/>
  <c r="U898" i="4"/>
  <c r="P900" i="4"/>
  <c r="AB899" i="4"/>
  <c r="AA899" i="4"/>
  <c r="S899" i="4"/>
  <c r="Z899" i="4"/>
  <c r="R899" i="4"/>
  <c r="Y899" i="4"/>
  <c r="Q899" i="4"/>
  <c r="AD899" i="4"/>
  <c r="W899" i="4"/>
  <c r="AC899" i="4"/>
  <c r="V899" i="4"/>
  <c r="O899" i="4"/>
  <c r="X899" i="4"/>
  <c r="U899" i="4"/>
  <c r="P901" i="4"/>
  <c r="AC900" i="4"/>
  <c r="U900" i="4"/>
  <c r="AB900" i="4"/>
  <c r="AA900" i="4"/>
  <c r="S900" i="4"/>
  <c r="Z900" i="4"/>
  <c r="R900" i="4"/>
  <c r="X900" i="4"/>
  <c r="V900" i="4"/>
  <c r="Q900" i="4"/>
  <c r="O900" i="4"/>
  <c r="Y900" i="4"/>
  <c r="W900" i="4"/>
  <c r="AD900" i="4"/>
  <c r="P902" i="4"/>
  <c r="AD901" i="4"/>
  <c r="V901" i="4"/>
  <c r="AC901" i="4"/>
  <c r="U901" i="4"/>
  <c r="AB901" i="4"/>
  <c r="AA901" i="4"/>
  <c r="S901" i="4"/>
  <c r="O901" i="4"/>
  <c r="Y901" i="4"/>
  <c r="Z901" i="4"/>
  <c r="X901" i="4"/>
  <c r="W901" i="4"/>
  <c r="R901" i="4"/>
  <c r="Q901" i="4"/>
  <c r="P903" i="4"/>
  <c r="W902" i="4"/>
  <c r="AD902" i="4"/>
  <c r="V902" i="4"/>
  <c r="AC902" i="4"/>
  <c r="U902" i="4"/>
  <c r="AB902" i="4"/>
  <c r="Q902" i="4"/>
  <c r="Z902" i="4"/>
  <c r="AA902" i="4"/>
  <c r="Y902" i="4"/>
  <c r="S902" i="4"/>
  <c r="X902" i="4"/>
  <c r="R902" i="4"/>
  <c r="O902" i="4"/>
  <c r="P904" i="4"/>
  <c r="X903" i="4"/>
  <c r="O903" i="4"/>
  <c r="W903" i="4"/>
  <c r="AD903" i="4"/>
  <c r="V903" i="4"/>
  <c r="AC903" i="4"/>
  <c r="U903" i="4"/>
  <c r="R903" i="4"/>
  <c r="AA903" i="4"/>
  <c r="S903" i="4"/>
  <c r="Q903" i="4"/>
  <c r="Y903" i="4"/>
  <c r="AB903" i="4"/>
  <c r="Z903" i="4"/>
  <c r="P905" i="4"/>
  <c r="Y904" i="4"/>
  <c r="Q904" i="4"/>
  <c r="X904" i="4"/>
  <c r="O904" i="4"/>
  <c r="W904" i="4"/>
  <c r="AD904" i="4"/>
  <c r="V904" i="4"/>
  <c r="S904" i="4"/>
  <c r="AB904" i="4"/>
  <c r="Z904" i="4"/>
  <c r="U904" i="4"/>
  <c r="R904" i="4"/>
  <c r="AA904" i="4"/>
  <c r="AC904" i="4"/>
  <c r="P906" i="4"/>
  <c r="Z905" i="4"/>
  <c r="R905" i="4"/>
  <c r="Y905" i="4"/>
  <c r="Q905" i="4"/>
  <c r="X905" i="4"/>
  <c r="O905" i="4"/>
  <c r="W905" i="4"/>
  <c r="AC905" i="4"/>
  <c r="AD905" i="4"/>
  <c r="AB905" i="4"/>
  <c r="AA905" i="4"/>
  <c r="V905" i="4"/>
  <c r="S905" i="4"/>
  <c r="U905" i="4"/>
  <c r="P907" i="4"/>
  <c r="AA906" i="4"/>
  <c r="S906" i="4"/>
  <c r="Z906" i="4"/>
  <c r="R906" i="4"/>
  <c r="Y906" i="4"/>
  <c r="Q906" i="4"/>
  <c r="X906" i="4"/>
  <c r="O906" i="4"/>
  <c r="U906" i="4"/>
  <c r="AD906" i="4"/>
  <c r="AC906" i="4"/>
  <c r="V906" i="4"/>
  <c r="AB906" i="4"/>
  <c r="W906" i="4"/>
  <c r="P908" i="4"/>
  <c r="AB907" i="4"/>
  <c r="AA907" i="4"/>
  <c r="S907" i="4"/>
  <c r="Z907" i="4"/>
  <c r="R907" i="4"/>
  <c r="Y907" i="4"/>
  <c r="Q907" i="4"/>
  <c r="V907" i="4"/>
  <c r="W907" i="4"/>
  <c r="U907" i="4"/>
  <c r="O907" i="4"/>
  <c r="AD907" i="4"/>
  <c r="AC907" i="4"/>
  <c r="X907" i="4"/>
  <c r="P909" i="4"/>
  <c r="AC908" i="4"/>
  <c r="U908" i="4"/>
  <c r="AB908" i="4"/>
  <c r="AA908" i="4"/>
  <c r="S908" i="4"/>
  <c r="Z908" i="4"/>
  <c r="R908" i="4"/>
  <c r="W908" i="4"/>
  <c r="O908" i="4"/>
  <c r="AD908" i="4"/>
  <c r="Y908" i="4"/>
  <c r="X908" i="4"/>
  <c r="V908" i="4"/>
  <c r="Q908" i="4"/>
  <c r="P910" i="4"/>
  <c r="AD909" i="4"/>
  <c r="V909" i="4"/>
  <c r="AC909" i="4"/>
  <c r="U909" i="4"/>
  <c r="AB909" i="4"/>
  <c r="AA909" i="4"/>
  <c r="S909" i="4"/>
  <c r="X909" i="4"/>
  <c r="Q909" i="4"/>
  <c r="Z909" i="4"/>
  <c r="R909" i="4"/>
  <c r="O909" i="4"/>
  <c r="Y909" i="4"/>
  <c r="W909" i="4"/>
  <c r="P911" i="4"/>
  <c r="W910" i="4"/>
  <c r="AD910" i="4"/>
  <c r="V910" i="4"/>
  <c r="AC910" i="4"/>
  <c r="U910" i="4"/>
  <c r="AB910" i="4"/>
  <c r="Y910" i="4"/>
  <c r="R910" i="4"/>
  <c r="S910" i="4"/>
  <c r="Q910" i="4"/>
  <c r="O910" i="4"/>
  <c r="AA910" i="4"/>
  <c r="X910" i="4"/>
  <c r="Z910" i="4"/>
  <c r="P912" i="4"/>
  <c r="X911" i="4"/>
  <c r="O911" i="4"/>
  <c r="W911" i="4"/>
  <c r="AD911" i="4"/>
  <c r="V911" i="4"/>
  <c r="AC911" i="4"/>
  <c r="U911" i="4"/>
  <c r="Z911" i="4"/>
  <c r="S911" i="4"/>
  <c r="AA911" i="4"/>
  <c r="Y911" i="4"/>
  <c r="R911" i="4"/>
  <c r="AB911" i="4"/>
  <c r="Q911" i="4"/>
  <c r="P913" i="4"/>
  <c r="Y912" i="4"/>
  <c r="Q912" i="4"/>
  <c r="X912" i="4"/>
  <c r="O912" i="4"/>
  <c r="W912" i="4"/>
  <c r="AD912" i="4"/>
  <c r="V912" i="4"/>
  <c r="AA912" i="4"/>
  <c r="AC912" i="4"/>
  <c r="AB912" i="4"/>
  <c r="Z912" i="4"/>
  <c r="R912" i="4"/>
  <c r="U912" i="4"/>
  <c r="S912" i="4"/>
  <c r="P914" i="4"/>
  <c r="Z913" i="4"/>
  <c r="R913" i="4"/>
  <c r="Y913" i="4"/>
  <c r="Q913" i="4"/>
  <c r="X913" i="4"/>
  <c r="O913" i="4"/>
  <c r="W913" i="4"/>
  <c r="AB913" i="4"/>
  <c r="U913" i="4"/>
  <c r="S913" i="4"/>
  <c r="AD913" i="4"/>
  <c r="AA913" i="4"/>
  <c r="AC913" i="4"/>
  <c r="V913" i="4"/>
  <c r="P915" i="4"/>
  <c r="AA914" i="4"/>
  <c r="S914" i="4"/>
  <c r="Z914" i="4"/>
  <c r="R914" i="4"/>
  <c r="Y914" i="4"/>
  <c r="Q914" i="4"/>
  <c r="X914" i="4"/>
  <c r="O914" i="4"/>
  <c r="AC914" i="4"/>
  <c r="V914" i="4"/>
  <c r="W914" i="4"/>
  <c r="U914" i="4"/>
  <c r="AD914" i="4"/>
  <c r="AB914" i="4"/>
  <c r="AB915" i="4"/>
  <c r="AA915" i="4"/>
  <c r="S915" i="4"/>
  <c r="Z915" i="4"/>
  <c r="R915" i="4"/>
  <c r="Y915" i="4"/>
  <c r="Q915" i="4"/>
  <c r="P916" i="4"/>
  <c r="AD915" i="4"/>
  <c r="W915" i="4"/>
  <c r="AC915" i="4"/>
  <c r="X915" i="4"/>
  <c r="V915" i="4"/>
  <c r="U915" i="4"/>
  <c r="O915" i="4"/>
  <c r="P917" i="4"/>
  <c r="AC916" i="4"/>
  <c r="U916" i="4"/>
  <c r="AB916" i="4"/>
  <c r="AA916" i="4"/>
  <c r="S916" i="4"/>
  <c r="Z916" i="4"/>
  <c r="R916" i="4"/>
  <c r="X916" i="4"/>
  <c r="O916" i="4"/>
  <c r="AD916" i="4"/>
  <c r="W916" i="4"/>
  <c r="Q916" i="4"/>
  <c r="V916" i="4"/>
  <c r="Y916" i="4"/>
  <c r="AD917" i="4"/>
  <c r="V917" i="4"/>
  <c r="P918" i="4"/>
  <c r="AC917" i="4"/>
  <c r="U917" i="4"/>
  <c r="AB917" i="4"/>
  <c r="AA917" i="4"/>
  <c r="S917" i="4"/>
  <c r="O917" i="4"/>
  <c r="Y917" i="4"/>
  <c r="W917" i="4"/>
  <c r="R917" i="4"/>
  <c r="Q917" i="4"/>
  <c r="Z917" i="4"/>
  <c r="X917" i="4"/>
  <c r="W918" i="4"/>
  <c r="AD918" i="4"/>
  <c r="V918" i="4"/>
  <c r="P919" i="4"/>
  <c r="AC918" i="4"/>
  <c r="U918" i="4"/>
  <c r="AB918" i="4"/>
  <c r="Q918" i="4"/>
  <c r="Z918" i="4"/>
  <c r="AA918" i="4"/>
  <c r="Y918" i="4"/>
  <c r="X918" i="4"/>
  <c r="S918" i="4"/>
  <c r="R918" i="4"/>
  <c r="O918" i="4"/>
  <c r="P920" i="4"/>
  <c r="X919" i="4"/>
  <c r="O919" i="4"/>
  <c r="W919" i="4"/>
  <c r="AD919" i="4"/>
  <c r="V919" i="4"/>
  <c r="AC919" i="4"/>
  <c r="U919" i="4"/>
  <c r="R919" i="4"/>
  <c r="AA919" i="4"/>
  <c r="AB919" i="4"/>
  <c r="Z919" i="4"/>
  <c r="Y919" i="4"/>
  <c r="S919" i="4"/>
  <c r="Q919" i="4"/>
  <c r="P921" i="4"/>
  <c r="Y920" i="4"/>
  <c r="Q920" i="4"/>
  <c r="X920" i="4"/>
  <c r="O920" i="4"/>
  <c r="W920" i="4"/>
  <c r="AD920" i="4"/>
  <c r="V920" i="4"/>
  <c r="S920" i="4"/>
  <c r="AB920" i="4"/>
  <c r="R920" i="4"/>
  <c r="Z920" i="4"/>
  <c r="U920" i="4"/>
  <c r="AC920" i="4"/>
  <c r="AA920" i="4"/>
  <c r="P922" i="4"/>
  <c r="Z921" i="4"/>
  <c r="R921" i="4"/>
  <c r="Y921" i="4"/>
  <c r="Q921" i="4"/>
  <c r="X921" i="4"/>
  <c r="O921" i="4"/>
  <c r="W921" i="4"/>
  <c r="AC921" i="4"/>
  <c r="AA921" i="4"/>
  <c r="V921" i="4"/>
  <c r="U921" i="4"/>
  <c r="S921" i="4"/>
  <c r="AB921" i="4"/>
  <c r="AD921" i="4"/>
  <c r="P923" i="4"/>
  <c r="AA922" i="4"/>
  <c r="S922" i="4"/>
  <c r="Z922" i="4"/>
  <c r="R922" i="4"/>
  <c r="Y922" i="4"/>
  <c r="Q922" i="4"/>
  <c r="X922" i="4"/>
  <c r="O922" i="4"/>
  <c r="U922" i="4"/>
  <c r="AD922" i="4"/>
  <c r="AC922" i="4"/>
  <c r="AB922" i="4"/>
  <c r="W922" i="4"/>
  <c r="V922" i="4"/>
  <c r="P924" i="4"/>
  <c r="AB923" i="4"/>
  <c r="AA923" i="4"/>
  <c r="S923" i="4"/>
  <c r="Z923" i="4"/>
  <c r="R923" i="4"/>
  <c r="Y923" i="4"/>
  <c r="Q923" i="4"/>
  <c r="V923" i="4"/>
  <c r="O923" i="4"/>
  <c r="AD923" i="4"/>
  <c r="W923" i="4"/>
  <c r="U923" i="4"/>
  <c r="AC923" i="4"/>
  <c r="X923" i="4"/>
  <c r="P925" i="4"/>
  <c r="AC924" i="4"/>
  <c r="U924" i="4"/>
  <c r="AB924" i="4"/>
  <c r="AA924" i="4"/>
  <c r="S924" i="4"/>
  <c r="Z924" i="4"/>
  <c r="R924" i="4"/>
  <c r="W924" i="4"/>
  <c r="O924" i="4"/>
  <c r="X924" i="4"/>
  <c r="V924" i="4"/>
  <c r="Q924" i="4"/>
  <c r="AD924" i="4"/>
  <c r="Y924" i="4"/>
  <c r="P926" i="4"/>
  <c r="AD925" i="4"/>
  <c r="V925" i="4"/>
  <c r="AC925" i="4"/>
  <c r="U925" i="4"/>
  <c r="AB925" i="4"/>
  <c r="AA925" i="4"/>
  <c r="S925" i="4"/>
  <c r="X925" i="4"/>
  <c r="Q925" i="4"/>
  <c r="Z925" i="4"/>
  <c r="Y925" i="4"/>
  <c r="W925" i="4"/>
  <c r="O925" i="4"/>
  <c r="R925" i="4"/>
  <c r="P927" i="4"/>
  <c r="W926" i="4"/>
  <c r="AD926" i="4"/>
  <c r="V926" i="4"/>
  <c r="AC926" i="4"/>
  <c r="U926" i="4"/>
  <c r="AB926" i="4"/>
  <c r="Y926" i="4"/>
  <c r="R926" i="4"/>
  <c r="O926" i="4"/>
  <c r="AA926" i="4"/>
  <c r="S926" i="4"/>
  <c r="Q926" i="4"/>
  <c r="Z926" i="4"/>
  <c r="X926" i="4"/>
  <c r="P928" i="4"/>
  <c r="X927" i="4"/>
  <c r="O927" i="4"/>
  <c r="W927" i="4"/>
  <c r="AD927" i="4"/>
  <c r="V927" i="4"/>
  <c r="AC927" i="4"/>
  <c r="U927" i="4"/>
  <c r="Z927" i="4"/>
  <c r="S927" i="4"/>
  <c r="R927" i="4"/>
  <c r="Q927" i="4"/>
  <c r="AB927" i="4"/>
  <c r="Y927" i="4"/>
  <c r="AA927" i="4"/>
  <c r="P929" i="4"/>
  <c r="Y928" i="4"/>
  <c r="Q928" i="4"/>
  <c r="X928" i="4"/>
  <c r="O928" i="4"/>
  <c r="W928" i="4"/>
  <c r="AD928" i="4"/>
  <c r="V928" i="4"/>
  <c r="AA928" i="4"/>
  <c r="AB928" i="4"/>
  <c r="Z928" i="4"/>
  <c r="U928" i="4"/>
  <c r="S928" i="4"/>
  <c r="AC928" i="4"/>
  <c r="R928" i="4"/>
  <c r="P930" i="4"/>
  <c r="Z929" i="4"/>
  <c r="R929" i="4"/>
  <c r="Y929" i="4"/>
  <c r="Q929" i="4"/>
  <c r="X929" i="4"/>
  <c r="O929" i="4"/>
  <c r="W929" i="4"/>
  <c r="AB929" i="4"/>
  <c r="U929" i="4"/>
  <c r="AD929" i="4"/>
  <c r="AC929" i="4"/>
  <c r="AA929" i="4"/>
  <c r="S929" i="4"/>
  <c r="V929" i="4"/>
  <c r="P931" i="4"/>
  <c r="AA930" i="4"/>
  <c r="S930" i="4"/>
  <c r="Z930" i="4"/>
  <c r="R930" i="4"/>
  <c r="Y930" i="4"/>
  <c r="Q930" i="4"/>
  <c r="X930" i="4"/>
  <c r="O930" i="4"/>
  <c r="AC930" i="4"/>
  <c r="V930" i="4"/>
  <c r="AB930" i="4"/>
  <c r="AD930" i="4"/>
  <c r="W930" i="4"/>
  <c r="U930" i="4"/>
  <c r="P932" i="4"/>
  <c r="AB931" i="4"/>
  <c r="AA931" i="4"/>
  <c r="S931" i="4"/>
  <c r="Z931" i="4"/>
  <c r="R931" i="4"/>
  <c r="Y931" i="4"/>
  <c r="Q931" i="4"/>
  <c r="AD931" i="4"/>
  <c r="W931" i="4"/>
  <c r="X931" i="4"/>
  <c r="V931" i="4"/>
  <c r="U931" i="4"/>
  <c r="O931" i="4"/>
  <c r="AC931" i="4"/>
  <c r="P933" i="4"/>
  <c r="AC932" i="4"/>
  <c r="U932" i="4"/>
  <c r="AB932" i="4"/>
  <c r="AA932" i="4"/>
  <c r="S932" i="4"/>
  <c r="Z932" i="4"/>
  <c r="R932" i="4"/>
  <c r="X932" i="4"/>
  <c r="AD932" i="4"/>
  <c r="Y932" i="4"/>
  <c r="W932" i="4"/>
  <c r="O932" i="4"/>
  <c r="V932" i="4"/>
  <c r="Q932" i="4"/>
  <c r="P934" i="4"/>
  <c r="AD933" i="4"/>
  <c r="V933" i="4"/>
  <c r="AC933" i="4"/>
  <c r="U933" i="4"/>
  <c r="AB933" i="4"/>
  <c r="AA933" i="4"/>
  <c r="S933" i="4"/>
  <c r="O933" i="4"/>
  <c r="Y933" i="4"/>
  <c r="Q933" i="4"/>
  <c r="X933" i="4"/>
  <c r="R933" i="4"/>
  <c r="Z933" i="4"/>
  <c r="W933" i="4"/>
  <c r="P935" i="4"/>
  <c r="W934" i="4"/>
  <c r="AD934" i="4"/>
  <c r="V934" i="4"/>
  <c r="AC934" i="4"/>
  <c r="U934" i="4"/>
  <c r="AB934" i="4"/>
  <c r="Q934" i="4"/>
  <c r="Z934" i="4"/>
  <c r="X934" i="4"/>
  <c r="S934" i="4"/>
  <c r="R934" i="4"/>
  <c r="O934" i="4"/>
  <c r="AA934" i="4"/>
  <c r="Y934" i="4"/>
  <c r="P936" i="4"/>
  <c r="X935" i="4"/>
  <c r="O935" i="4"/>
  <c r="W935" i="4"/>
  <c r="AD935" i="4"/>
  <c r="V935" i="4"/>
  <c r="AC935" i="4"/>
  <c r="U935" i="4"/>
  <c r="R935" i="4"/>
  <c r="AA935" i="4"/>
  <c r="AB935" i="4"/>
  <c r="Z935" i="4"/>
  <c r="Y935" i="4"/>
  <c r="S935" i="4"/>
  <c r="Q935" i="4"/>
  <c r="P937" i="4"/>
  <c r="Y936" i="4"/>
  <c r="Q936" i="4"/>
  <c r="X936" i="4"/>
  <c r="O936" i="4"/>
  <c r="W936" i="4"/>
  <c r="AD936" i="4"/>
  <c r="V936" i="4"/>
  <c r="S936" i="4"/>
  <c r="AB936" i="4"/>
  <c r="AC936" i="4"/>
  <c r="AA936" i="4"/>
  <c r="U936" i="4"/>
  <c r="Z936" i="4"/>
  <c r="R936" i="4"/>
  <c r="P938" i="4"/>
  <c r="Z937" i="4"/>
  <c r="R937" i="4"/>
  <c r="Y937" i="4"/>
  <c r="Q937" i="4"/>
  <c r="X937" i="4"/>
  <c r="O937" i="4"/>
  <c r="W937" i="4"/>
  <c r="AC937" i="4"/>
  <c r="U937" i="4"/>
  <c r="S937" i="4"/>
  <c r="AA937" i="4"/>
  <c r="V937" i="4"/>
  <c r="AD937" i="4"/>
  <c r="AB937" i="4"/>
  <c r="P939" i="4"/>
  <c r="AA938" i="4"/>
  <c r="S938" i="4"/>
  <c r="Z938" i="4"/>
  <c r="R938" i="4"/>
  <c r="Y938" i="4"/>
  <c r="Q938" i="4"/>
  <c r="X938" i="4"/>
  <c r="O938" i="4"/>
  <c r="U938" i="4"/>
  <c r="AD938" i="4"/>
  <c r="AB938" i="4"/>
  <c r="W938" i="4"/>
  <c r="V938" i="4"/>
  <c r="AC938" i="4"/>
  <c r="P940" i="4"/>
  <c r="AB939" i="4"/>
  <c r="AA939" i="4"/>
  <c r="S939" i="4"/>
  <c r="Z939" i="4"/>
  <c r="R939" i="4"/>
  <c r="Y939" i="4"/>
  <c r="Q939" i="4"/>
  <c r="V939" i="4"/>
  <c r="AD939" i="4"/>
  <c r="AC939" i="4"/>
  <c r="X939" i="4"/>
  <c r="U939" i="4"/>
  <c r="O939" i="4"/>
  <c r="W939" i="4"/>
  <c r="P941" i="4"/>
  <c r="AC940" i="4"/>
  <c r="U940" i="4"/>
  <c r="AB940" i="4"/>
  <c r="AA940" i="4"/>
  <c r="S940" i="4"/>
  <c r="Z940" i="4"/>
  <c r="R940" i="4"/>
  <c r="W940" i="4"/>
  <c r="O940" i="4"/>
  <c r="Q940" i="4"/>
  <c r="X940" i="4"/>
  <c r="V940" i="4"/>
  <c r="AD940" i="4"/>
  <c r="Y940" i="4"/>
  <c r="P942" i="4"/>
  <c r="AD941" i="4"/>
  <c r="V941" i="4"/>
  <c r="AC941" i="4"/>
  <c r="U941" i="4"/>
  <c r="AB941" i="4"/>
  <c r="AA941" i="4"/>
  <c r="S941" i="4"/>
  <c r="X941" i="4"/>
  <c r="Q941" i="4"/>
  <c r="Y941" i="4"/>
  <c r="W941" i="4"/>
  <c r="R941" i="4"/>
  <c r="O941" i="4"/>
  <c r="Z941" i="4"/>
  <c r="P943" i="4"/>
  <c r="W942" i="4"/>
  <c r="AD942" i="4"/>
  <c r="V942" i="4"/>
  <c r="AC942" i="4"/>
  <c r="U942" i="4"/>
  <c r="AB942" i="4"/>
  <c r="Y942" i="4"/>
  <c r="R942" i="4"/>
  <c r="AA942" i="4"/>
  <c r="Z942" i="4"/>
  <c r="X942" i="4"/>
  <c r="Q942" i="4"/>
  <c r="S942" i="4"/>
  <c r="O942" i="4"/>
  <c r="P944" i="4"/>
  <c r="X943" i="4"/>
  <c r="O943" i="4"/>
  <c r="W943" i="4"/>
  <c r="AD943" i="4"/>
  <c r="V943" i="4"/>
  <c r="AC943" i="4"/>
  <c r="U943" i="4"/>
  <c r="Z943" i="4"/>
  <c r="S943" i="4"/>
  <c r="Q943" i="4"/>
  <c r="AB943" i="4"/>
  <c r="R943" i="4"/>
  <c r="AA943" i="4"/>
  <c r="Y943" i="4"/>
  <c r="P945" i="4"/>
  <c r="Y944" i="4"/>
  <c r="Q944" i="4"/>
  <c r="X944" i="4"/>
  <c r="O944" i="4"/>
  <c r="W944" i="4"/>
  <c r="AD944" i="4"/>
  <c r="V944" i="4"/>
  <c r="AA944" i="4"/>
  <c r="U944" i="4"/>
  <c r="S944" i="4"/>
  <c r="R944" i="4"/>
  <c r="AC944" i="4"/>
  <c r="Z944" i="4"/>
  <c r="AB944" i="4"/>
  <c r="P946" i="4"/>
  <c r="Z945" i="4"/>
  <c r="R945" i="4"/>
  <c r="Y945" i="4"/>
  <c r="Q945" i="4"/>
  <c r="X945" i="4"/>
  <c r="O945" i="4"/>
  <c r="W945" i="4"/>
  <c r="AB945" i="4"/>
  <c r="U945" i="4"/>
  <c r="AC945" i="4"/>
  <c r="AA945" i="4"/>
  <c r="V945" i="4"/>
  <c r="AD945" i="4"/>
  <c r="S945" i="4"/>
  <c r="P947" i="4"/>
  <c r="AA946" i="4"/>
  <c r="S946" i="4"/>
  <c r="Z946" i="4"/>
  <c r="R946" i="4"/>
  <c r="Y946" i="4"/>
  <c r="Q946" i="4"/>
  <c r="X946" i="4"/>
  <c r="O946" i="4"/>
  <c r="AC946" i="4"/>
  <c r="V946" i="4"/>
  <c r="AD946" i="4"/>
  <c r="AB946" i="4"/>
  <c r="W946" i="4"/>
  <c r="U946" i="4"/>
  <c r="P948" i="4"/>
  <c r="AB947" i="4"/>
  <c r="AA947" i="4"/>
  <c r="S947" i="4"/>
  <c r="Z947" i="4"/>
  <c r="R947" i="4"/>
  <c r="Y947" i="4"/>
  <c r="Q947" i="4"/>
  <c r="AD947" i="4"/>
  <c r="W947" i="4"/>
  <c r="U947" i="4"/>
  <c r="O947" i="4"/>
  <c r="AC947" i="4"/>
  <c r="X947" i="4"/>
  <c r="V947" i="4"/>
  <c r="P949" i="4"/>
  <c r="AC948" i="4"/>
  <c r="U948" i="4"/>
  <c r="AB948" i="4"/>
  <c r="AA948" i="4"/>
  <c r="S948" i="4"/>
  <c r="Z948" i="4"/>
  <c r="R948" i="4"/>
  <c r="X948" i="4"/>
  <c r="Y948" i="4"/>
  <c r="W948" i="4"/>
  <c r="V948" i="4"/>
  <c r="Q948" i="4"/>
  <c r="AD948" i="4"/>
  <c r="O948" i="4"/>
  <c r="P950" i="4"/>
  <c r="AD949" i="4"/>
  <c r="V949" i="4"/>
  <c r="AC949" i="4"/>
  <c r="U949" i="4"/>
  <c r="AB949" i="4"/>
  <c r="AA949" i="4"/>
  <c r="S949" i="4"/>
  <c r="O949" i="4"/>
  <c r="Y949" i="4"/>
  <c r="Z949" i="4"/>
  <c r="X949" i="4"/>
  <c r="Q949" i="4"/>
  <c r="W949" i="4"/>
  <c r="R949" i="4"/>
  <c r="W950" i="4"/>
  <c r="AD950" i="4"/>
  <c r="V950" i="4"/>
  <c r="AC950" i="4"/>
  <c r="U950" i="4"/>
  <c r="P951" i="4"/>
  <c r="AB950" i="4"/>
  <c r="Q950" i="4"/>
  <c r="Z950" i="4"/>
  <c r="R950" i="4"/>
  <c r="O950" i="4"/>
  <c r="Y950" i="4"/>
  <c r="S950" i="4"/>
  <c r="X950" i="4"/>
  <c r="AA950" i="4"/>
  <c r="P952" i="4"/>
  <c r="X951" i="4"/>
  <c r="O951" i="4"/>
  <c r="W951" i="4"/>
  <c r="AD951" i="4"/>
  <c r="V951" i="4"/>
  <c r="AC951" i="4"/>
  <c r="U951" i="4"/>
  <c r="R951" i="4"/>
  <c r="AA951" i="4"/>
  <c r="Y951" i="4"/>
  <c r="S951" i="4"/>
  <c r="Q951" i="4"/>
  <c r="AB951" i="4"/>
  <c r="Z951" i="4"/>
  <c r="Y952" i="4"/>
  <c r="Q952" i="4"/>
  <c r="X952" i="4"/>
  <c r="O952" i="4"/>
  <c r="W952" i="4"/>
  <c r="AD952" i="4"/>
  <c r="V952" i="4"/>
  <c r="P953" i="4"/>
  <c r="S952" i="4"/>
  <c r="AB952" i="4"/>
  <c r="AC952" i="4"/>
  <c r="AA952" i="4"/>
  <c r="Z952" i="4"/>
  <c r="U952" i="4"/>
  <c r="R952" i="4"/>
  <c r="P954" i="4"/>
  <c r="Z953" i="4"/>
  <c r="R953" i="4"/>
  <c r="Y953" i="4"/>
  <c r="Q953" i="4"/>
  <c r="X953" i="4"/>
  <c r="O953" i="4"/>
  <c r="W953" i="4"/>
  <c r="AC953" i="4"/>
  <c r="AD953" i="4"/>
  <c r="AB953" i="4"/>
  <c r="V953" i="4"/>
  <c r="AA953" i="4"/>
  <c r="U953" i="4"/>
  <c r="S953" i="4"/>
  <c r="P955" i="4"/>
  <c r="AA954" i="4"/>
  <c r="S954" i="4"/>
  <c r="Z954" i="4"/>
  <c r="R954" i="4"/>
  <c r="Y954" i="4"/>
  <c r="Q954" i="4"/>
  <c r="X954" i="4"/>
  <c r="O954" i="4"/>
  <c r="U954" i="4"/>
  <c r="AD954" i="4"/>
  <c r="V954" i="4"/>
  <c r="AB954" i="4"/>
  <c r="W954" i="4"/>
  <c r="AC954" i="4"/>
  <c r="P956" i="4"/>
  <c r="AB955" i="4"/>
  <c r="AA955" i="4"/>
  <c r="S955" i="4"/>
  <c r="Z955" i="4"/>
  <c r="R955" i="4"/>
  <c r="Y955" i="4"/>
  <c r="Q955" i="4"/>
  <c r="V955" i="4"/>
  <c r="AC955" i="4"/>
  <c r="X955" i="4"/>
  <c r="W955" i="4"/>
  <c r="U955" i="4"/>
  <c r="O955" i="4"/>
  <c r="AD955" i="4"/>
  <c r="P957" i="4"/>
  <c r="AC956" i="4"/>
  <c r="U956" i="4"/>
  <c r="AB956" i="4"/>
  <c r="AA956" i="4"/>
  <c r="S956" i="4"/>
  <c r="Z956" i="4"/>
  <c r="R956" i="4"/>
  <c r="W956" i="4"/>
  <c r="O956" i="4"/>
  <c r="AD956" i="4"/>
  <c r="Y956" i="4"/>
  <c r="V956" i="4"/>
  <c r="X956" i="4"/>
  <c r="Q956" i="4"/>
  <c r="AD957" i="4"/>
  <c r="V957" i="4"/>
  <c r="AC957" i="4"/>
  <c r="U957" i="4"/>
  <c r="AB957" i="4"/>
  <c r="AA957" i="4"/>
  <c r="S957" i="4"/>
  <c r="X957" i="4"/>
  <c r="Q957" i="4"/>
  <c r="R957" i="4"/>
  <c r="O957" i="4"/>
  <c r="Y957" i="4"/>
  <c r="W957" i="4"/>
  <c r="Z957" i="4"/>
  <c r="P958" i="4"/>
  <c r="W958" i="4"/>
  <c r="AD958" i="4"/>
  <c r="V958" i="4"/>
  <c r="AC958" i="4"/>
  <c r="U958" i="4"/>
  <c r="AB958" i="4"/>
  <c r="P959" i="4"/>
  <c r="Y958" i="4"/>
  <c r="R958" i="4"/>
  <c r="Z958" i="4"/>
  <c r="X958" i="4"/>
  <c r="S958" i="4"/>
  <c r="Q958" i="4"/>
  <c r="O958" i="4"/>
  <c r="AA958" i="4"/>
  <c r="P960" i="4"/>
  <c r="X959" i="4"/>
  <c r="O959" i="4"/>
  <c r="W959" i="4"/>
  <c r="AD959" i="4"/>
  <c r="V959" i="4"/>
  <c r="AC959" i="4"/>
  <c r="U959" i="4"/>
  <c r="Z959" i="4"/>
  <c r="S959" i="4"/>
  <c r="AB959" i="4"/>
  <c r="AA959" i="4"/>
  <c r="Y959" i="4"/>
  <c r="R959" i="4"/>
  <c r="Q959" i="4"/>
  <c r="P961" i="4"/>
  <c r="Y960" i="4"/>
  <c r="Q960" i="4"/>
  <c r="X960" i="4"/>
  <c r="O960" i="4"/>
  <c r="W960" i="4"/>
  <c r="AD960" i="4"/>
  <c r="V960" i="4"/>
  <c r="AA960" i="4"/>
  <c r="R960" i="4"/>
  <c r="AC960" i="4"/>
  <c r="U960" i="4"/>
  <c r="S960" i="4"/>
  <c r="AB960" i="4"/>
  <c r="Z960" i="4"/>
  <c r="P962" i="4"/>
  <c r="Z961" i="4"/>
  <c r="R961" i="4"/>
  <c r="Y961" i="4"/>
  <c r="Q961" i="4"/>
  <c r="X961" i="4"/>
  <c r="O961" i="4"/>
  <c r="W961" i="4"/>
  <c r="AB961" i="4"/>
  <c r="U961" i="4"/>
  <c r="V961" i="4"/>
  <c r="S961" i="4"/>
  <c r="AD961" i="4"/>
  <c r="AA961" i="4"/>
  <c r="AC961" i="4"/>
  <c r="P963" i="4"/>
  <c r="AA962" i="4"/>
  <c r="S962" i="4"/>
  <c r="Z962" i="4"/>
  <c r="R962" i="4"/>
  <c r="Y962" i="4"/>
  <c r="Q962" i="4"/>
  <c r="X962" i="4"/>
  <c r="O962" i="4"/>
  <c r="AC962" i="4"/>
  <c r="V962" i="4"/>
  <c r="AD962" i="4"/>
  <c r="AB962" i="4"/>
  <c r="W962" i="4"/>
  <c r="U962" i="4"/>
  <c r="P964" i="4"/>
  <c r="AB963" i="4"/>
  <c r="AA963" i="4"/>
  <c r="S963" i="4"/>
  <c r="Z963" i="4"/>
  <c r="R963" i="4"/>
  <c r="Y963" i="4"/>
  <c r="Q963" i="4"/>
  <c r="AD963" i="4"/>
  <c r="W963" i="4"/>
  <c r="AC963" i="4"/>
  <c r="U963" i="4"/>
  <c r="O963" i="4"/>
  <c r="X963" i="4"/>
  <c r="V963" i="4"/>
  <c r="P965" i="4"/>
  <c r="AC964" i="4"/>
  <c r="U964" i="4"/>
  <c r="AB964" i="4"/>
  <c r="AA964" i="4"/>
  <c r="S964" i="4"/>
  <c r="Z964" i="4"/>
  <c r="R964" i="4"/>
  <c r="X964" i="4"/>
  <c r="V964" i="4"/>
  <c r="Q964" i="4"/>
  <c r="O964" i="4"/>
  <c r="AD964" i="4"/>
  <c r="Y964" i="4"/>
  <c r="W964" i="4"/>
  <c r="P966" i="4"/>
  <c r="AD965" i="4"/>
  <c r="V965" i="4"/>
  <c r="AC965" i="4"/>
  <c r="U965" i="4"/>
  <c r="AB965" i="4"/>
  <c r="AA965" i="4"/>
  <c r="S965" i="4"/>
  <c r="O965" i="4"/>
  <c r="Y965" i="4"/>
  <c r="Z965" i="4"/>
  <c r="X965" i="4"/>
  <c r="W965" i="4"/>
  <c r="R965" i="4"/>
  <c r="Q965" i="4"/>
  <c r="P967" i="4"/>
  <c r="W966" i="4"/>
  <c r="AD966" i="4"/>
  <c r="V966" i="4"/>
  <c r="AC966" i="4"/>
  <c r="U966" i="4"/>
  <c r="AB966" i="4"/>
  <c r="Q966" i="4"/>
  <c r="Z966" i="4"/>
  <c r="AA966" i="4"/>
  <c r="Y966" i="4"/>
  <c r="R966" i="4"/>
  <c r="O966" i="4"/>
  <c r="X966" i="4"/>
  <c r="S966" i="4"/>
  <c r="P968" i="4"/>
  <c r="X967" i="4"/>
  <c r="O967" i="4"/>
  <c r="W967" i="4"/>
  <c r="AD967" i="4"/>
  <c r="V967" i="4"/>
  <c r="AC967" i="4"/>
  <c r="U967" i="4"/>
  <c r="R967" i="4"/>
  <c r="AA967" i="4"/>
  <c r="S967" i="4"/>
  <c r="Q967" i="4"/>
  <c r="Z967" i="4"/>
  <c r="AB967" i="4"/>
  <c r="Y967" i="4"/>
  <c r="P969" i="4"/>
  <c r="Y968" i="4"/>
  <c r="Q968" i="4"/>
  <c r="X968" i="4"/>
  <c r="O968" i="4"/>
  <c r="W968" i="4"/>
  <c r="AD968" i="4"/>
  <c r="V968" i="4"/>
  <c r="S968" i="4"/>
  <c r="AB968" i="4"/>
  <c r="Z968" i="4"/>
  <c r="U968" i="4"/>
  <c r="R968" i="4"/>
  <c r="AC968" i="4"/>
  <c r="AA968" i="4"/>
  <c r="P970" i="4"/>
  <c r="Z969" i="4"/>
  <c r="R969" i="4"/>
  <c r="Y969" i="4"/>
  <c r="Q969" i="4"/>
  <c r="X969" i="4"/>
  <c r="O969" i="4"/>
  <c r="W969" i="4"/>
  <c r="AC969" i="4"/>
  <c r="AD969" i="4"/>
  <c r="AB969" i="4"/>
  <c r="AA969" i="4"/>
  <c r="V969" i="4"/>
  <c r="U969" i="4"/>
  <c r="S969" i="4"/>
  <c r="P971" i="4"/>
  <c r="AA970" i="4"/>
  <c r="S970" i="4"/>
  <c r="Z970" i="4"/>
  <c r="R970" i="4"/>
  <c r="Y970" i="4"/>
  <c r="Q970" i="4"/>
  <c r="X970" i="4"/>
  <c r="O970" i="4"/>
  <c r="U970" i="4"/>
  <c r="AD970" i="4"/>
  <c r="AC970" i="4"/>
  <c r="W970" i="4"/>
  <c r="AB970" i="4"/>
  <c r="V970" i="4"/>
  <c r="P972" i="4"/>
  <c r="AB971" i="4"/>
  <c r="AA971" i="4"/>
  <c r="S971" i="4"/>
  <c r="Z971" i="4"/>
  <c r="R971" i="4"/>
  <c r="Y971" i="4"/>
  <c r="Q971" i="4"/>
  <c r="V971" i="4"/>
  <c r="W971" i="4"/>
  <c r="U971" i="4"/>
  <c r="O971" i="4"/>
  <c r="AC971" i="4"/>
  <c r="X971" i="4"/>
  <c r="AD971" i="4"/>
  <c r="P973" i="4"/>
  <c r="AC972" i="4"/>
  <c r="U972" i="4"/>
  <c r="AB972" i="4"/>
  <c r="AA972" i="4"/>
  <c r="S972" i="4"/>
  <c r="Z972" i="4"/>
  <c r="R972" i="4"/>
  <c r="W972" i="4"/>
  <c r="O972" i="4"/>
  <c r="AD972" i="4"/>
  <c r="Y972" i="4"/>
  <c r="X972" i="4"/>
  <c r="V972" i="4"/>
  <c r="Q972" i="4"/>
  <c r="P974" i="4"/>
  <c r="AD973" i="4"/>
  <c r="V973" i="4"/>
  <c r="AC973" i="4"/>
  <c r="U973" i="4"/>
  <c r="AB973" i="4"/>
  <c r="AA973" i="4"/>
  <c r="S973" i="4"/>
  <c r="X973" i="4"/>
  <c r="Q973" i="4"/>
  <c r="Z973" i="4"/>
  <c r="W973" i="4"/>
  <c r="O973" i="4"/>
  <c r="R973" i="4"/>
  <c r="Y973" i="4"/>
  <c r="P975" i="4"/>
  <c r="W974" i="4"/>
  <c r="AD974" i="4"/>
  <c r="V974" i="4"/>
  <c r="AC974" i="4"/>
  <c r="U974" i="4"/>
  <c r="AB974" i="4"/>
  <c r="Y974" i="4"/>
  <c r="R974" i="4"/>
  <c r="S974" i="4"/>
  <c r="Q974" i="4"/>
  <c r="O974" i="4"/>
  <c r="Z974" i="4"/>
  <c r="X974" i="4"/>
  <c r="AA974" i="4"/>
  <c r="P976" i="4"/>
  <c r="X975" i="4"/>
  <c r="O975" i="4"/>
  <c r="W975" i="4"/>
  <c r="AD975" i="4"/>
  <c r="V975" i="4"/>
  <c r="AC975" i="4"/>
  <c r="U975" i="4"/>
  <c r="Z975" i="4"/>
  <c r="S975" i="4"/>
  <c r="AA975" i="4"/>
  <c r="Y975" i="4"/>
  <c r="R975" i="4"/>
  <c r="Q975" i="4"/>
  <c r="AB975" i="4"/>
  <c r="P977" i="4"/>
  <c r="Y976" i="4"/>
  <c r="Q976" i="4"/>
  <c r="X976" i="4"/>
  <c r="O976" i="4"/>
  <c r="W976" i="4"/>
  <c r="AD976" i="4"/>
  <c r="V976" i="4"/>
  <c r="AA976" i="4"/>
  <c r="AC976" i="4"/>
  <c r="AB976" i="4"/>
  <c r="Z976" i="4"/>
  <c r="S976" i="4"/>
  <c r="U976" i="4"/>
  <c r="R976" i="4"/>
  <c r="P978" i="4"/>
  <c r="Z977" i="4"/>
  <c r="R977" i="4"/>
  <c r="Y977" i="4"/>
  <c r="Q977" i="4"/>
  <c r="X977" i="4"/>
  <c r="O977" i="4"/>
  <c r="W977" i="4"/>
  <c r="AB977" i="4"/>
  <c r="U977" i="4"/>
  <c r="S977" i="4"/>
  <c r="AD977" i="4"/>
  <c r="V977" i="4"/>
  <c r="AC977" i="4"/>
  <c r="AA977" i="4"/>
  <c r="P979" i="4"/>
  <c r="AA978" i="4"/>
  <c r="S978" i="4"/>
  <c r="Z978" i="4"/>
  <c r="R978" i="4"/>
  <c r="Y978" i="4"/>
  <c r="Q978" i="4"/>
  <c r="X978" i="4"/>
  <c r="O978" i="4"/>
  <c r="AC978" i="4"/>
  <c r="V978" i="4"/>
  <c r="W978" i="4"/>
  <c r="U978" i="4"/>
  <c r="AB978" i="4"/>
  <c r="AD978" i="4"/>
  <c r="P980" i="4"/>
  <c r="AB979" i="4"/>
  <c r="AA979" i="4"/>
  <c r="S979" i="4"/>
  <c r="Z979" i="4"/>
  <c r="R979" i="4"/>
  <c r="Y979" i="4"/>
  <c r="Q979" i="4"/>
  <c r="AD979" i="4"/>
  <c r="W979" i="4"/>
  <c r="AC979" i="4"/>
  <c r="X979" i="4"/>
  <c r="V979" i="4"/>
  <c r="O979" i="4"/>
  <c r="U979" i="4"/>
  <c r="P981" i="4"/>
  <c r="AC980" i="4"/>
  <c r="U980" i="4"/>
  <c r="AB980" i="4"/>
  <c r="AA980" i="4"/>
  <c r="S980" i="4"/>
  <c r="Z980" i="4"/>
  <c r="R980" i="4"/>
  <c r="X980" i="4"/>
  <c r="O980" i="4"/>
  <c r="AD980" i="4"/>
  <c r="V980" i="4"/>
  <c r="Q980" i="4"/>
  <c r="Y980" i="4"/>
  <c r="W980" i="4"/>
  <c r="P982" i="4"/>
  <c r="AD981" i="4"/>
  <c r="V981" i="4"/>
  <c r="AC981" i="4"/>
  <c r="U981" i="4"/>
  <c r="AB981" i="4"/>
  <c r="AA981" i="4"/>
  <c r="S981" i="4"/>
  <c r="O981" i="4"/>
  <c r="Y981" i="4"/>
  <c r="W981" i="4"/>
  <c r="R981" i="4"/>
  <c r="Q981" i="4"/>
  <c r="Z981" i="4"/>
  <c r="X981" i="4"/>
  <c r="P983" i="4"/>
  <c r="W982" i="4"/>
  <c r="AD982" i="4"/>
  <c r="V982" i="4"/>
  <c r="AC982" i="4"/>
  <c r="U982" i="4"/>
  <c r="AB982" i="4"/>
  <c r="Q982" i="4"/>
  <c r="Z982" i="4"/>
  <c r="AA982" i="4"/>
  <c r="Y982" i="4"/>
  <c r="X982" i="4"/>
  <c r="S982" i="4"/>
  <c r="O982" i="4"/>
  <c r="R982" i="4"/>
  <c r="P984" i="4"/>
  <c r="X983" i="4"/>
  <c r="O983" i="4"/>
  <c r="W983" i="4"/>
  <c r="AD983" i="4"/>
  <c r="V983" i="4"/>
  <c r="AC983" i="4"/>
  <c r="U983" i="4"/>
  <c r="R983" i="4"/>
  <c r="AA983" i="4"/>
  <c r="AB983" i="4"/>
  <c r="Z983" i="4"/>
  <c r="S983" i="4"/>
  <c r="Q983" i="4"/>
  <c r="Y983" i="4"/>
  <c r="P985" i="4"/>
  <c r="Y984" i="4"/>
  <c r="Q984" i="4"/>
  <c r="X984" i="4"/>
  <c r="O984" i="4"/>
  <c r="W984" i="4"/>
  <c r="AD984" i="4"/>
  <c r="V984" i="4"/>
  <c r="S984" i="4"/>
  <c r="AB984" i="4"/>
  <c r="R984" i="4"/>
  <c r="AA984" i="4"/>
  <c r="U984" i="4"/>
  <c r="Z984" i="4"/>
  <c r="AC984" i="4"/>
  <c r="P986" i="4"/>
  <c r="Z985" i="4"/>
  <c r="R985" i="4"/>
  <c r="Y985" i="4"/>
  <c r="Q985" i="4"/>
  <c r="X985" i="4"/>
  <c r="O985" i="4"/>
  <c r="W985" i="4"/>
  <c r="AC985" i="4"/>
  <c r="AA985" i="4"/>
  <c r="V985" i="4"/>
  <c r="U985" i="4"/>
  <c r="S985" i="4"/>
  <c r="AD985" i="4"/>
  <c r="AB985" i="4"/>
  <c r="P987" i="4"/>
  <c r="AA986" i="4"/>
  <c r="S986" i="4"/>
  <c r="Z986" i="4"/>
  <c r="R986" i="4"/>
  <c r="Y986" i="4"/>
  <c r="Q986" i="4"/>
  <c r="X986" i="4"/>
  <c r="O986" i="4"/>
  <c r="W986" i="4"/>
  <c r="U986" i="4"/>
  <c r="AD986" i="4"/>
  <c r="AC986" i="4"/>
  <c r="AB986" i="4"/>
  <c r="V986" i="4"/>
  <c r="P988" i="4"/>
  <c r="AB987" i="4"/>
  <c r="AA987" i="4"/>
  <c r="S987" i="4"/>
  <c r="Z987" i="4"/>
  <c r="R987" i="4"/>
  <c r="Y987" i="4"/>
  <c r="Q987" i="4"/>
  <c r="X987" i="4"/>
  <c r="V987" i="4"/>
  <c r="U987" i="4"/>
  <c r="O987" i="4"/>
  <c r="AD987" i="4"/>
  <c r="AC987" i="4"/>
  <c r="W987" i="4"/>
  <c r="P989" i="4"/>
  <c r="AC988" i="4"/>
  <c r="U988" i="4"/>
  <c r="AB988" i="4"/>
  <c r="AA988" i="4"/>
  <c r="S988" i="4"/>
  <c r="Z988" i="4"/>
  <c r="R988" i="4"/>
  <c r="Y988" i="4"/>
  <c r="W988" i="4"/>
  <c r="O988" i="4"/>
  <c r="AD988" i="4"/>
  <c r="X988" i="4"/>
  <c r="V988" i="4"/>
  <c r="Q988" i="4"/>
  <c r="AD989" i="4"/>
  <c r="V989" i="4"/>
  <c r="AC989" i="4"/>
  <c r="U989" i="4"/>
  <c r="AB989" i="4"/>
  <c r="AA989" i="4"/>
  <c r="S989" i="4"/>
  <c r="Z989" i="4"/>
  <c r="X989" i="4"/>
  <c r="Q989" i="4"/>
  <c r="P990" i="4"/>
  <c r="O989" i="4"/>
  <c r="W989" i="4"/>
  <c r="R989" i="4"/>
  <c r="Y989" i="4"/>
  <c r="P991" i="4"/>
  <c r="W990" i="4"/>
  <c r="AD990" i="4"/>
  <c r="V990" i="4"/>
  <c r="AC990" i="4"/>
  <c r="U990" i="4"/>
  <c r="AB990" i="4"/>
  <c r="AA990" i="4"/>
  <c r="Y990" i="4"/>
  <c r="R990" i="4"/>
  <c r="Z990" i="4"/>
  <c r="X990" i="4"/>
  <c r="S990" i="4"/>
  <c r="Q990" i="4"/>
  <c r="O990" i="4"/>
  <c r="P992" i="4"/>
  <c r="X991" i="4"/>
  <c r="O991" i="4"/>
  <c r="W991" i="4"/>
  <c r="AD991" i="4"/>
  <c r="V991" i="4"/>
  <c r="AC991" i="4"/>
  <c r="U991" i="4"/>
  <c r="AB991" i="4"/>
  <c r="Z991" i="4"/>
  <c r="S991" i="4"/>
  <c r="AA991" i="4"/>
  <c r="Q991" i="4"/>
  <c r="Y991" i="4"/>
  <c r="R991" i="4"/>
  <c r="P993" i="4"/>
  <c r="Y992" i="4"/>
  <c r="Q992" i="4"/>
  <c r="X992" i="4"/>
  <c r="O992" i="4"/>
  <c r="W992" i="4"/>
  <c r="AD992" i="4"/>
  <c r="V992" i="4"/>
  <c r="AC992" i="4"/>
  <c r="AA992" i="4"/>
  <c r="U992" i="4"/>
  <c r="S992" i="4"/>
  <c r="R992" i="4"/>
  <c r="AB992" i="4"/>
  <c r="Z992" i="4"/>
  <c r="P994" i="4"/>
  <c r="Z993" i="4"/>
  <c r="R993" i="4"/>
  <c r="Y993" i="4"/>
  <c r="Q993" i="4"/>
  <c r="X993" i="4"/>
  <c r="O993" i="4"/>
  <c r="W993" i="4"/>
  <c r="AD993" i="4"/>
  <c r="AB993" i="4"/>
  <c r="U993" i="4"/>
  <c r="AC993" i="4"/>
  <c r="AA993" i="4"/>
  <c r="V993" i="4"/>
  <c r="S993" i="4"/>
  <c r="AA994" i="4"/>
  <c r="S994" i="4"/>
  <c r="P995" i="4"/>
  <c r="Z994" i="4"/>
  <c r="R994" i="4"/>
  <c r="Y994" i="4"/>
  <c r="Q994" i="4"/>
  <c r="X994" i="4"/>
  <c r="O994" i="4"/>
  <c r="AC994" i="4"/>
  <c r="V994" i="4"/>
  <c r="AB994" i="4"/>
  <c r="AD994" i="4"/>
  <c r="W994" i="4"/>
  <c r="U994" i="4"/>
  <c r="AB995" i="4"/>
  <c r="AA995" i="4"/>
  <c r="S995" i="4"/>
  <c r="P996" i="4"/>
  <c r="Z995" i="4"/>
  <c r="R995" i="4"/>
  <c r="Y995" i="4"/>
  <c r="Q995" i="4"/>
  <c r="O995" i="4"/>
  <c r="AD995" i="4"/>
  <c r="W995" i="4"/>
  <c r="AC995" i="4"/>
  <c r="X995" i="4"/>
  <c r="V995" i="4"/>
  <c r="U995" i="4"/>
  <c r="P997" i="4"/>
  <c r="AC996" i="4"/>
  <c r="U996" i="4"/>
  <c r="AB996" i="4"/>
  <c r="AA996" i="4"/>
  <c r="S996" i="4"/>
  <c r="Z996" i="4"/>
  <c r="R996" i="4"/>
  <c r="Q996" i="4"/>
  <c r="X996" i="4"/>
  <c r="AD996" i="4"/>
  <c r="V996" i="4"/>
  <c r="O996" i="4"/>
  <c r="Y996" i="4"/>
  <c r="W996" i="4"/>
  <c r="P998" i="4"/>
  <c r="AD997" i="4"/>
  <c r="V997" i="4"/>
  <c r="AC997" i="4"/>
  <c r="U997" i="4"/>
  <c r="AB997" i="4"/>
  <c r="AA997" i="4"/>
  <c r="S997" i="4"/>
  <c r="R997" i="4"/>
  <c r="O997" i="4"/>
  <c r="Y997" i="4"/>
  <c r="X997" i="4"/>
  <c r="W997" i="4"/>
  <c r="Q997" i="4"/>
  <c r="Z997" i="4"/>
  <c r="P999" i="4"/>
  <c r="W998" i="4"/>
  <c r="AD998" i="4"/>
  <c r="V998" i="4"/>
  <c r="AC998" i="4"/>
  <c r="U998" i="4"/>
  <c r="AB998" i="4"/>
  <c r="S998" i="4"/>
  <c r="Q998" i="4"/>
  <c r="Z998" i="4"/>
  <c r="AA998" i="4"/>
  <c r="Y998" i="4"/>
  <c r="R998" i="4"/>
  <c r="O998" i="4"/>
  <c r="X998" i="4"/>
  <c r="P1000" i="4"/>
  <c r="X999" i="4"/>
  <c r="O999" i="4"/>
  <c r="W999" i="4"/>
  <c r="AD999" i="4"/>
  <c r="V999" i="4"/>
  <c r="AC999" i="4"/>
  <c r="U999" i="4"/>
  <c r="R999" i="4"/>
  <c r="AA999" i="4"/>
  <c r="S999" i="4"/>
  <c r="Q999" i="4"/>
  <c r="Z999" i="4"/>
  <c r="Y999" i="4"/>
  <c r="AB999" i="4"/>
  <c r="P1001" i="4"/>
  <c r="Y1000" i="4"/>
  <c r="Q1000" i="4"/>
  <c r="X1000" i="4"/>
  <c r="O1000" i="4"/>
  <c r="W1000" i="4"/>
  <c r="AD1000" i="4"/>
  <c r="V1000" i="4"/>
  <c r="U1000" i="4"/>
  <c r="S1000" i="4"/>
  <c r="AB1000" i="4"/>
  <c r="AC1000" i="4"/>
  <c r="AA1000" i="4"/>
  <c r="Z1000" i="4"/>
  <c r="R1000" i="4"/>
  <c r="P1002" i="4"/>
  <c r="Z1001" i="4"/>
  <c r="R1001" i="4"/>
  <c r="Y1001" i="4"/>
  <c r="Q1001" i="4"/>
  <c r="X1001" i="4"/>
  <c r="O1001" i="4"/>
  <c r="W1001" i="4"/>
  <c r="V1001" i="4"/>
  <c r="AC1001" i="4"/>
  <c r="AD1001" i="4"/>
  <c r="AA1001" i="4"/>
  <c r="AB1001" i="4"/>
  <c r="U1001" i="4"/>
  <c r="S1001" i="4"/>
  <c r="P1003" i="4"/>
  <c r="AA1002" i="4"/>
  <c r="S1002" i="4"/>
  <c r="Z1002" i="4"/>
  <c r="R1002" i="4"/>
  <c r="Y1002" i="4"/>
  <c r="Q1002" i="4"/>
  <c r="X1002" i="4"/>
  <c r="O1002" i="4"/>
  <c r="W1002" i="4"/>
  <c r="U1002" i="4"/>
  <c r="AD1002" i="4"/>
  <c r="AB1002" i="4"/>
  <c r="V1002" i="4"/>
  <c r="AC1002" i="4"/>
  <c r="P1004" i="4"/>
  <c r="AB1003" i="4"/>
  <c r="AA1003" i="4"/>
  <c r="S1003" i="4"/>
  <c r="Z1003" i="4"/>
  <c r="R1003" i="4"/>
  <c r="Y1003" i="4"/>
  <c r="Q1003" i="4"/>
  <c r="X1003" i="4"/>
  <c r="V1003" i="4"/>
  <c r="AD1003" i="4"/>
  <c r="AC1003" i="4"/>
  <c r="O1003" i="4"/>
  <c r="W1003" i="4"/>
  <c r="U1003" i="4"/>
  <c r="P1005" i="4"/>
  <c r="AC1004" i="4"/>
  <c r="U1004" i="4"/>
  <c r="AB1004" i="4"/>
  <c r="AA1004" i="4"/>
  <c r="S1004" i="4"/>
  <c r="Z1004" i="4"/>
  <c r="R1004" i="4"/>
  <c r="Y1004" i="4"/>
  <c r="W1004" i="4"/>
  <c r="O1004" i="4"/>
  <c r="V1004" i="4"/>
  <c r="Q1004" i="4"/>
  <c r="X1004" i="4"/>
  <c r="AD1004" i="4"/>
  <c r="P1006" i="4"/>
  <c r="AD1005" i="4"/>
  <c r="V1005" i="4"/>
  <c r="AC1005" i="4"/>
  <c r="U1005" i="4"/>
  <c r="AB1005" i="4"/>
  <c r="AA1005" i="4"/>
  <c r="S1005" i="4"/>
  <c r="Z1005" i="4"/>
  <c r="X1005" i="4"/>
  <c r="Q1005" i="4"/>
  <c r="Y1005" i="4"/>
  <c r="W1005" i="4"/>
  <c r="O1005" i="4"/>
  <c r="R1005" i="4"/>
  <c r="P1007" i="4"/>
  <c r="W1006" i="4"/>
  <c r="AD1006" i="4"/>
  <c r="V1006" i="4"/>
  <c r="AC1006" i="4"/>
  <c r="U1006" i="4"/>
  <c r="AB1006" i="4"/>
  <c r="AA1006" i="4"/>
  <c r="Y1006" i="4"/>
  <c r="R1006" i="4"/>
  <c r="Q1006" i="4"/>
  <c r="O1006" i="4"/>
  <c r="X1006" i="4"/>
  <c r="S1006" i="4"/>
  <c r="Z1006" i="4"/>
  <c r="P1008" i="4"/>
  <c r="X1007" i="4"/>
  <c r="O1007" i="4"/>
  <c r="W1007" i="4"/>
  <c r="AD1007" i="4"/>
  <c r="V1007" i="4"/>
  <c r="AC1007" i="4"/>
  <c r="U1007" i="4"/>
  <c r="AB1007" i="4"/>
  <c r="Z1007" i="4"/>
  <c r="S1007" i="4"/>
  <c r="AA1007" i="4"/>
  <c r="Y1007" i="4"/>
  <c r="R1007" i="4"/>
  <c r="Q1007" i="4"/>
  <c r="P1009" i="4"/>
  <c r="Z1008" i="4"/>
  <c r="R1008" i="4"/>
  <c r="AA1008" i="4"/>
  <c r="Q1008" i="4"/>
  <c r="Y1008" i="4"/>
  <c r="O1008" i="4"/>
  <c r="X1008" i="4"/>
  <c r="W1008" i="4"/>
  <c r="AC1008" i="4"/>
  <c r="U1008" i="4"/>
  <c r="AD1008" i="4"/>
  <c r="V1008" i="4"/>
  <c r="AB1008" i="4"/>
  <c r="S1008" i="4"/>
  <c r="P1010" i="4"/>
  <c r="AA1009" i="4"/>
  <c r="S1009" i="4"/>
  <c r="AD1009" i="4"/>
  <c r="U1009" i="4"/>
  <c r="AC1009" i="4"/>
  <c r="AB1009" i="4"/>
  <c r="R1009" i="4"/>
  <c r="Z1009" i="4"/>
  <c r="Q1009" i="4"/>
  <c r="O1009" i="4"/>
  <c r="X1009" i="4"/>
  <c r="Y1009" i="4"/>
  <c r="W1009" i="4"/>
  <c r="V1009" i="4"/>
  <c r="P1011" i="4"/>
  <c r="AB1010" i="4"/>
  <c r="X1010" i="4"/>
  <c r="W1010" i="4"/>
  <c r="V1010" i="4"/>
  <c r="AD1010" i="4"/>
  <c r="U1010" i="4"/>
  <c r="S1010" i="4"/>
  <c r="Q1010" i="4"/>
  <c r="AA1010" i="4"/>
  <c r="AC1010" i="4"/>
  <c r="R1010" i="4"/>
  <c r="O1010" i="4"/>
  <c r="Z1010" i="4"/>
  <c r="Y1010" i="4"/>
  <c r="P1012" i="4"/>
  <c r="AC1011" i="4"/>
  <c r="U1011" i="4"/>
  <c r="AA1011" i="4"/>
  <c r="R1011" i="4"/>
  <c r="Z1011" i="4"/>
  <c r="Q1011" i="4"/>
  <c r="Y1011" i="4"/>
  <c r="O1011" i="4"/>
  <c r="X1011" i="4"/>
  <c r="W1011" i="4"/>
  <c r="AB1011" i="4"/>
  <c r="V1011" i="4"/>
  <c r="S1011" i="4"/>
  <c r="AD1011" i="4"/>
  <c r="P1013" i="4"/>
  <c r="AD1012" i="4"/>
  <c r="V1012" i="4"/>
  <c r="U1012" i="4"/>
  <c r="AC1012" i="4"/>
  <c r="AB1012" i="4"/>
  <c r="S1012" i="4"/>
  <c r="AA1012" i="4"/>
  <c r="R1012" i="4"/>
  <c r="Z1012" i="4"/>
  <c r="X1012" i="4"/>
  <c r="O1012" i="4"/>
  <c r="W1012" i="4"/>
  <c r="Q1012" i="4"/>
  <c r="Y1012" i="4"/>
  <c r="P1014" i="4"/>
  <c r="W1013" i="4"/>
  <c r="Y1013" i="4"/>
  <c r="O1013" i="4"/>
  <c r="X1013" i="4"/>
  <c r="V1013" i="4"/>
  <c r="AD1013" i="4"/>
  <c r="U1013" i="4"/>
  <c r="AC1013" i="4"/>
  <c r="AA1013" i="4"/>
  <c r="S1013" i="4"/>
  <c r="Z1013" i="4"/>
  <c r="R1013" i="4"/>
  <c r="Q1013" i="4"/>
  <c r="AB1013" i="4"/>
  <c r="P1015" i="4"/>
  <c r="X1014" i="4"/>
  <c r="O1014" i="4"/>
  <c r="AB1014" i="4"/>
  <c r="S1014" i="4"/>
  <c r="AA1014" i="4"/>
  <c r="R1014" i="4"/>
  <c r="Z1014" i="4"/>
  <c r="Q1014" i="4"/>
  <c r="Y1014" i="4"/>
  <c r="AD1014" i="4"/>
  <c r="V1014" i="4"/>
  <c r="AC1014" i="4"/>
  <c r="W1014" i="4"/>
  <c r="U1014" i="4"/>
  <c r="P1016" i="4"/>
  <c r="Y1015" i="4"/>
  <c r="Q1015" i="4"/>
  <c r="V1015" i="4"/>
  <c r="AD1015" i="4"/>
  <c r="U1015" i="4"/>
  <c r="AC1015" i="4"/>
  <c r="AB1015" i="4"/>
  <c r="S1015" i="4"/>
  <c r="R1015" i="4"/>
  <c r="Z1015" i="4"/>
  <c r="X1015" i="4"/>
  <c r="W1015" i="4"/>
  <c r="O1015" i="4"/>
  <c r="AA1015" i="4"/>
  <c r="P1017" i="4"/>
  <c r="Z1016" i="4"/>
  <c r="R1016" i="4"/>
  <c r="Y1016" i="4"/>
  <c r="O1016" i="4"/>
  <c r="X1016" i="4"/>
  <c r="W1016" i="4"/>
  <c r="V1016" i="4"/>
  <c r="U1016" i="4"/>
  <c r="S1016" i="4"/>
  <c r="AC1016" i="4"/>
  <c r="AD1016" i="4"/>
  <c r="AB1016" i="4"/>
  <c r="AA1016" i="4"/>
  <c r="Q1016" i="4"/>
  <c r="P1018" i="4"/>
  <c r="AA1017" i="4"/>
  <c r="S1017" i="4"/>
  <c r="AC1017" i="4"/>
  <c r="AB1017" i="4"/>
  <c r="R1017" i="4"/>
  <c r="Z1017" i="4"/>
  <c r="Q1017" i="4"/>
  <c r="Y1017" i="4"/>
  <c r="O1017" i="4"/>
  <c r="X1017" i="4"/>
  <c r="V1017" i="4"/>
  <c r="W1017" i="4"/>
  <c r="U1017" i="4"/>
  <c r="AD1017" i="4"/>
  <c r="P1019" i="4"/>
  <c r="AB1018" i="4"/>
  <c r="W1018" i="4"/>
  <c r="V1018" i="4"/>
  <c r="AD1018" i="4"/>
  <c r="U1018" i="4"/>
  <c r="AC1018" i="4"/>
  <c r="S1018" i="4"/>
  <c r="AA1018" i="4"/>
  <c r="Y1018" i="4"/>
  <c r="Q1018" i="4"/>
  <c r="Z1018" i="4"/>
  <c r="O1018" i="4"/>
  <c r="X1018" i="4"/>
  <c r="R1018" i="4"/>
  <c r="P1020" i="4"/>
  <c r="AC1019" i="4"/>
  <c r="U1019" i="4"/>
  <c r="Z1019" i="4"/>
  <c r="Q1019" i="4"/>
  <c r="Y1019" i="4"/>
  <c r="O1019" i="4"/>
  <c r="X1019" i="4"/>
  <c r="W1019" i="4"/>
  <c r="AB1019" i="4"/>
  <c r="V1019" i="4"/>
  <c r="S1019" i="4"/>
  <c r="R1019" i="4"/>
  <c r="AA1019" i="4"/>
  <c r="AD1019" i="4"/>
  <c r="P1021" i="4"/>
  <c r="AD1020" i="4"/>
  <c r="V1020" i="4"/>
  <c r="AC1020" i="4"/>
  <c r="AB1020" i="4"/>
  <c r="S1020" i="4"/>
  <c r="AA1020" i="4"/>
  <c r="R1020" i="4"/>
  <c r="Z1020" i="4"/>
  <c r="Q1020" i="4"/>
  <c r="O1020" i="4"/>
  <c r="X1020" i="4"/>
  <c r="Y1020" i="4"/>
  <c r="U1020" i="4"/>
  <c r="W1020" i="4"/>
  <c r="P1022" i="4"/>
  <c r="W1021" i="4"/>
  <c r="X1021" i="4"/>
  <c r="V1021" i="4"/>
  <c r="AD1021" i="4"/>
  <c r="U1021" i="4"/>
  <c r="AC1021" i="4"/>
  <c r="S1021" i="4"/>
  <c r="Q1021" i="4"/>
  <c r="AA1021" i="4"/>
  <c r="Y1021" i="4"/>
  <c r="R1021" i="4"/>
  <c r="O1021" i="4"/>
  <c r="AB1021" i="4"/>
  <c r="Z1021" i="4"/>
  <c r="P1023" i="4"/>
  <c r="X1022" i="4"/>
  <c r="O1022" i="4"/>
  <c r="AA1022" i="4"/>
  <c r="R1022" i="4"/>
  <c r="Z1022" i="4"/>
  <c r="Q1022" i="4"/>
  <c r="Y1022" i="4"/>
  <c r="W1022" i="4"/>
  <c r="V1022" i="4"/>
  <c r="AD1022" i="4"/>
  <c r="AC1022" i="4"/>
  <c r="AB1022" i="4"/>
  <c r="U1022" i="4"/>
  <c r="S1022" i="4"/>
  <c r="P1024" i="4"/>
  <c r="Y1023" i="4"/>
  <c r="Q1023" i="4"/>
  <c r="AD1023" i="4"/>
  <c r="U1023" i="4"/>
  <c r="AC1023" i="4"/>
  <c r="AB1023" i="4"/>
  <c r="S1023" i="4"/>
  <c r="AA1023" i="4"/>
  <c r="R1023" i="4"/>
  <c r="Z1023" i="4"/>
  <c r="W1023" i="4"/>
  <c r="V1023" i="4"/>
  <c r="O1023" i="4"/>
  <c r="X1023" i="4"/>
  <c r="P1025" i="4"/>
  <c r="AA1024" i="4"/>
  <c r="S1024" i="4"/>
  <c r="Z1024" i="4"/>
  <c r="R1024" i="4"/>
  <c r="Y1024" i="4"/>
  <c r="X1024" i="4"/>
  <c r="W1024" i="4"/>
  <c r="V1024" i="4"/>
  <c r="AC1024" i="4"/>
  <c r="AD1024" i="4"/>
  <c r="AB1024" i="4"/>
  <c r="Q1024" i="4"/>
  <c r="U1024" i="4"/>
  <c r="O1024" i="4"/>
  <c r="P1026" i="4"/>
  <c r="AB1025" i="4"/>
  <c r="AA1025" i="4"/>
  <c r="S1025" i="4"/>
  <c r="V1025" i="4"/>
  <c r="U1025" i="4"/>
  <c r="AD1025" i="4"/>
  <c r="R1025" i="4"/>
  <c r="AC1025" i="4"/>
  <c r="Q1025" i="4"/>
  <c r="O1025" i="4"/>
  <c r="Y1025" i="4"/>
  <c r="X1025" i="4"/>
  <c r="W1025" i="4"/>
  <c r="Z1025" i="4"/>
  <c r="P1027" i="4"/>
  <c r="AC1026" i="4"/>
  <c r="U1026" i="4"/>
  <c r="AB1026" i="4"/>
  <c r="AA1026" i="4"/>
  <c r="Q1026" i="4"/>
  <c r="Z1026" i="4"/>
  <c r="O1026" i="4"/>
  <c r="Y1026" i="4"/>
  <c r="X1026" i="4"/>
  <c r="W1026" i="4"/>
  <c r="S1026" i="4"/>
  <c r="R1026" i="4"/>
  <c r="AD1026" i="4"/>
  <c r="V1026" i="4"/>
  <c r="AD1027" i="4"/>
  <c r="V1027" i="4"/>
  <c r="AC1027" i="4"/>
  <c r="U1027" i="4"/>
  <c r="X1027" i="4"/>
  <c r="W1027" i="4"/>
  <c r="P1028" i="4"/>
  <c r="S1027" i="4"/>
  <c r="AB1027" i="4"/>
  <c r="Z1027" i="4"/>
  <c r="Q1027" i="4"/>
  <c r="AA1027" i="4"/>
  <c r="Y1027" i="4"/>
  <c r="R1027" i="4"/>
  <c r="O1027" i="4"/>
  <c r="P1029" i="4"/>
  <c r="W1028" i="4"/>
  <c r="AD1028" i="4"/>
  <c r="V1028" i="4"/>
  <c r="AC1028" i="4"/>
  <c r="S1028" i="4"/>
  <c r="AB1028" i="4"/>
  <c r="R1028" i="4"/>
  <c r="AA1028" i="4"/>
  <c r="Q1028" i="4"/>
  <c r="Z1028" i="4"/>
  <c r="O1028" i="4"/>
  <c r="X1028" i="4"/>
  <c r="Y1028" i="4"/>
  <c r="U1028" i="4"/>
  <c r="X1029" i="4"/>
  <c r="O1029" i="4"/>
  <c r="W1029" i="4"/>
  <c r="Z1029" i="4"/>
  <c r="Y1029" i="4"/>
  <c r="V1029" i="4"/>
  <c r="U1029" i="4"/>
  <c r="R1029" i="4"/>
  <c r="AC1029" i="4"/>
  <c r="AD1029" i="4"/>
  <c r="P1030" i="4"/>
  <c r="AB1029" i="4"/>
  <c r="AA1029" i="4"/>
  <c r="S1029" i="4"/>
  <c r="Q1029" i="4"/>
  <c r="P1031" i="4"/>
  <c r="Y1030" i="4"/>
  <c r="Q1030" i="4"/>
  <c r="X1030" i="4"/>
  <c r="O1030" i="4"/>
  <c r="U1030" i="4"/>
  <c r="AD1030" i="4"/>
  <c r="AC1030" i="4"/>
  <c r="S1030" i="4"/>
  <c r="AB1030" i="4"/>
  <c r="R1030" i="4"/>
  <c r="AA1030" i="4"/>
  <c r="W1030" i="4"/>
  <c r="Z1030" i="4"/>
  <c r="V1030" i="4"/>
  <c r="P1032" i="4"/>
  <c r="Z1031" i="4"/>
  <c r="R1031" i="4"/>
  <c r="Y1031" i="4"/>
  <c r="Q1031" i="4"/>
  <c r="AB1031" i="4"/>
  <c r="O1031" i="4"/>
  <c r="AA1031" i="4"/>
  <c r="X1031" i="4"/>
  <c r="W1031" i="4"/>
  <c r="AD1031" i="4"/>
  <c r="U1031" i="4"/>
  <c r="AC1031" i="4"/>
  <c r="V1031" i="4"/>
  <c r="S1031" i="4"/>
  <c r="AA1032" i="4"/>
  <c r="S1032" i="4"/>
  <c r="Z1032" i="4"/>
  <c r="R1032" i="4"/>
  <c r="W1032" i="4"/>
  <c r="V1032" i="4"/>
  <c r="U1032" i="4"/>
  <c r="AD1032" i="4"/>
  <c r="Q1032" i="4"/>
  <c r="P1033" i="4"/>
  <c r="AB1032" i="4"/>
  <c r="X1032" i="4"/>
  <c r="O1032" i="4"/>
  <c r="AC1032" i="4"/>
  <c r="Y1032" i="4"/>
  <c r="P1034" i="4"/>
  <c r="AB1033" i="4"/>
  <c r="AA1033" i="4"/>
  <c r="S1033" i="4"/>
  <c r="AD1033" i="4"/>
  <c r="R1033" i="4"/>
  <c r="AC1033" i="4"/>
  <c r="Q1033" i="4"/>
  <c r="Z1033" i="4"/>
  <c r="O1033" i="4"/>
  <c r="Y1033" i="4"/>
  <c r="X1033" i="4"/>
  <c r="V1033" i="4"/>
  <c r="U1033" i="4"/>
  <c r="W1033" i="4"/>
  <c r="AC1034" i="4"/>
  <c r="U1034" i="4"/>
  <c r="AB1034" i="4"/>
  <c r="Y1034" i="4"/>
  <c r="X1034" i="4"/>
  <c r="W1034" i="4"/>
  <c r="V1034" i="4"/>
  <c r="AA1034" i="4"/>
  <c r="R1034" i="4"/>
  <c r="Z1034" i="4"/>
  <c r="S1034" i="4"/>
  <c r="P1035" i="4"/>
  <c r="Q1034" i="4"/>
  <c r="O1034" i="4"/>
  <c r="AD1034" i="4"/>
  <c r="P1036" i="4"/>
  <c r="AD1035" i="4"/>
  <c r="V1035" i="4"/>
  <c r="AC1035" i="4"/>
  <c r="U1035" i="4"/>
  <c r="S1035" i="4"/>
  <c r="AB1035" i="4"/>
  <c r="R1035" i="4"/>
  <c r="AA1035" i="4"/>
  <c r="Q1035" i="4"/>
  <c r="O1035" i="4"/>
  <c r="Y1035" i="4"/>
  <c r="W1035" i="4"/>
  <c r="Z1035" i="4"/>
  <c r="X1035" i="4"/>
  <c r="P1037" i="4"/>
  <c r="W1036" i="4"/>
  <c r="AD1036" i="4"/>
  <c r="V1036" i="4"/>
  <c r="AA1036" i="4"/>
  <c r="Q1036" i="4"/>
  <c r="Z1036" i="4"/>
  <c r="O1036" i="4"/>
  <c r="Y1036" i="4"/>
  <c r="X1036" i="4"/>
  <c r="U1036" i="4"/>
  <c r="S1036" i="4"/>
  <c r="AC1036" i="4"/>
  <c r="AB1036" i="4"/>
  <c r="R1036" i="4"/>
  <c r="P1038" i="4"/>
  <c r="X1037" i="4"/>
  <c r="O1037" i="4"/>
  <c r="W1037" i="4"/>
  <c r="V1037" i="4"/>
  <c r="U1037" i="4"/>
  <c r="AD1037" i="4"/>
  <c r="AC1037" i="4"/>
  <c r="S1037" i="4"/>
  <c r="AB1037" i="4"/>
  <c r="Z1037" i="4"/>
  <c r="Q1037" i="4"/>
  <c r="AA1037" i="4"/>
  <c r="R1037" i="4"/>
  <c r="Y1037" i="4"/>
  <c r="P1039" i="4"/>
  <c r="Y1038" i="4"/>
  <c r="Q1038" i="4"/>
  <c r="X1038" i="4"/>
  <c r="O1038" i="4"/>
  <c r="AC1038" i="4"/>
  <c r="S1038" i="4"/>
  <c r="AB1038" i="4"/>
  <c r="R1038" i="4"/>
  <c r="AA1038" i="4"/>
  <c r="Z1038" i="4"/>
  <c r="V1038" i="4"/>
  <c r="AD1038" i="4"/>
  <c r="W1038" i="4"/>
  <c r="U1038" i="4"/>
  <c r="P1040" i="4"/>
  <c r="Z1039" i="4"/>
  <c r="R1039" i="4"/>
  <c r="Y1039" i="4"/>
  <c r="Q1039" i="4"/>
  <c r="X1039" i="4"/>
  <c r="W1039" i="4"/>
  <c r="V1039" i="4"/>
  <c r="U1039" i="4"/>
  <c r="O1039" i="4"/>
  <c r="AC1039" i="4"/>
  <c r="S1039" i="4"/>
  <c r="AB1039" i="4"/>
  <c r="AA1039" i="4"/>
  <c r="AD1039" i="4"/>
  <c r="P1041" i="4"/>
  <c r="AA1040" i="4"/>
  <c r="S1040" i="4"/>
  <c r="Z1040" i="4"/>
  <c r="R1040" i="4"/>
  <c r="U1040" i="4"/>
  <c r="AD1040" i="4"/>
  <c r="AC1040" i="4"/>
  <c r="Q1040" i="4"/>
  <c r="AB1040" i="4"/>
  <c r="O1040" i="4"/>
  <c r="Y1040" i="4"/>
  <c r="W1040" i="4"/>
  <c r="X1040" i="4"/>
  <c r="V1040" i="4"/>
  <c r="P1042" i="4"/>
  <c r="AB1041" i="4"/>
  <c r="AA1041" i="4"/>
  <c r="S1041" i="4"/>
  <c r="Z1041" i="4"/>
  <c r="O1041" i="4"/>
  <c r="Y1041" i="4"/>
  <c r="X1041" i="4"/>
  <c r="W1041" i="4"/>
  <c r="AD1041" i="4"/>
  <c r="U1041" i="4"/>
  <c r="V1041" i="4"/>
  <c r="R1041" i="4"/>
  <c r="Q1041" i="4"/>
  <c r="AC1041" i="4"/>
  <c r="P1043" i="4"/>
  <c r="AC1042" i="4"/>
  <c r="U1042" i="4"/>
  <c r="AB1042" i="4"/>
  <c r="W1042" i="4"/>
  <c r="V1042" i="4"/>
  <c r="S1042" i="4"/>
  <c r="AD1042" i="4"/>
  <c r="R1042" i="4"/>
  <c r="Q1042" i="4"/>
  <c r="Z1042" i="4"/>
  <c r="AA1042" i="4"/>
  <c r="X1042" i="4"/>
  <c r="Y1042" i="4"/>
  <c r="O1042" i="4"/>
  <c r="P1044" i="4"/>
  <c r="AD1043" i="4"/>
  <c r="V1043" i="4"/>
  <c r="AC1043" i="4"/>
  <c r="U1043" i="4"/>
  <c r="AB1043" i="4"/>
  <c r="R1043" i="4"/>
  <c r="AA1043" i="4"/>
  <c r="Q1043" i="4"/>
  <c r="Z1043" i="4"/>
  <c r="O1043" i="4"/>
  <c r="Y1043" i="4"/>
  <c r="X1043" i="4"/>
  <c r="W1043" i="4"/>
  <c r="S1043" i="4"/>
  <c r="P1045" i="4"/>
  <c r="W1044" i="4"/>
  <c r="AD1044" i="4"/>
  <c r="V1044" i="4"/>
  <c r="Y1044" i="4"/>
  <c r="X1044" i="4"/>
  <c r="U1044" i="4"/>
  <c r="AC1044" i="4"/>
  <c r="AA1044" i="4"/>
  <c r="R1044" i="4"/>
  <c r="O1044" i="4"/>
  <c r="S1044" i="4"/>
  <c r="Q1044" i="4"/>
  <c r="AB1044" i="4"/>
  <c r="Z1044" i="4"/>
  <c r="P1046" i="4"/>
  <c r="X1045" i="4"/>
  <c r="O1045" i="4"/>
  <c r="W1045" i="4"/>
  <c r="AD1045" i="4"/>
  <c r="AC1045" i="4"/>
  <c r="S1045" i="4"/>
  <c r="AB1045" i="4"/>
  <c r="R1045" i="4"/>
  <c r="AA1045" i="4"/>
  <c r="Q1045" i="4"/>
  <c r="Y1045" i="4"/>
  <c r="Z1045" i="4"/>
  <c r="V1045" i="4"/>
  <c r="U1045" i="4"/>
  <c r="P1047" i="4"/>
  <c r="Y1046" i="4"/>
  <c r="Q1046" i="4"/>
  <c r="X1046" i="4"/>
  <c r="O1046" i="4"/>
  <c r="AA1046" i="4"/>
  <c r="Z1046" i="4"/>
  <c r="W1046" i="4"/>
  <c r="V1046" i="4"/>
  <c r="U1046" i="4"/>
  <c r="S1046" i="4"/>
  <c r="AD1046" i="4"/>
  <c r="R1046" i="4"/>
  <c r="AC1046" i="4"/>
  <c r="AB1046" i="4"/>
  <c r="P1048" i="4"/>
  <c r="Z1047" i="4"/>
  <c r="R1047" i="4"/>
  <c r="Y1047" i="4"/>
  <c r="Q1047" i="4"/>
  <c r="V1047" i="4"/>
  <c r="U1047" i="4"/>
  <c r="AD1047" i="4"/>
  <c r="AC1047" i="4"/>
  <c r="S1047" i="4"/>
  <c r="AB1047" i="4"/>
  <c r="X1047" i="4"/>
  <c r="AA1047" i="4"/>
  <c r="W1047" i="4"/>
  <c r="O1047" i="4"/>
  <c r="P1049" i="4"/>
  <c r="AA1048" i="4"/>
  <c r="S1048" i="4"/>
  <c r="Z1048" i="4"/>
  <c r="R1048" i="4"/>
  <c r="AC1048" i="4"/>
  <c r="Q1048" i="4"/>
  <c r="AB1048" i="4"/>
  <c r="O1048" i="4"/>
  <c r="Y1048" i="4"/>
  <c r="X1048" i="4"/>
  <c r="V1048" i="4"/>
  <c r="U1048" i="4"/>
  <c r="AD1048" i="4"/>
  <c r="W1048" i="4"/>
  <c r="P1050" i="4"/>
  <c r="AB1049" i="4"/>
  <c r="AA1049" i="4"/>
  <c r="S1049" i="4"/>
  <c r="X1049" i="4"/>
  <c r="W1049" i="4"/>
  <c r="V1049" i="4"/>
  <c r="U1049" i="4"/>
  <c r="R1049" i="4"/>
  <c r="O1049" i="4"/>
  <c r="AC1049" i="4"/>
  <c r="AD1049" i="4"/>
  <c r="Z1049" i="4"/>
  <c r="Y1049" i="4"/>
  <c r="Q1049" i="4"/>
  <c r="P1051" i="4"/>
  <c r="AC1050" i="4"/>
  <c r="U1050" i="4"/>
  <c r="AB1050" i="4"/>
  <c r="S1050" i="4"/>
  <c r="AD1050" i="4"/>
  <c r="R1050" i="4"/>
  <c r="AA1050" i="4"/>
  <c r="Q1050" i="4"/>
  <c r="Z1050" i="4"/>
  <c r="O1050" i="4"/>
  <c r="Y1050" i="4"/>
  <c r="W1050" i="4"/>
  <c r="X1050" i="4"/>
  <c r="V1050" i="4"/>
  <c r="P1052" i="4"/>
  <c r="AD1051" i="4"/>
  <c r="V1051" i="4"/>
  <c r="AC1051" i="4"/>
  <c r="U1051" i="4"/>
  <c r="Z1051" i="4"/>
  <c r="O1051" i="4"/>
  <c r="Y1051" i="4"/>
  <c r="X1051" i="4"/>
  <c r="W1051" i="4"/>
  <c r="AB1051" i="4"/>
  <c r="S1051" i="4"/>
  <c r="AA1051" i="4"/>
  <c r="R1051" i="4"/>
  <c r="Q1051" i="4"/>
  <c r="P1053" i="4"/>
  <c r="W1052" i="4"/>
  <c r="AD1052" i="4"/>
  <c r="V1052" i="4"/>
  <c r="U1052" i="4"/>
  <c r="AC1052" i="4"/>
  <c r="S1052" i="4"/>
  <c r="AB1052" i="4"/>
  <c r="R1052" i="4"/>
  <c r="Q1052" i="4"/>
  <c r="Z1052" i="4"/>
  <c r="AA1052" i="4"/>
  <c r="Y1052" i="4"/>
  <c r="X1052" i="4"/>
  <c r="O1052" i="4"/>
  <c r="X1053" i="4"/>
  <c r="O1053" i="4"/>
  <c r="P1054" i="4"/>
  <c r="W1053" i="4"/>
  <c r="AB1053" i="4"/>
  <c r="R1053" i="4"/>
  <c r="AA1053" i="4"/>
  <c r="Q1053" i="4"/>
  <c r="Z1053" i="4"/>
  <c r="Y1053" i="4"/>
  <c r="V1053" i="4"/>
  <c r="U1053" i="4"/>
  <c r="S1053" i="4"/>
  <c r="AD1053" i="4"/>
  <c r="AC1053" i="4"/>
  <c r="P1055" i="4"/>
  <c r="Y1054" i="4"/>
  <c r="Q1054" i="4"/>
  <c r="X1054" i="4"/>
  <c r="O1054" i="4"/>
  <c r="W1054" i="4"/>
  <c r="V1054" i="4"/>
  <c r="U1054" i="4"/>
  <c r="AD1054" i="4"/>
  <c r="AC1054" i="4"/>
  <c r="AA1054" i="4"/>
  <c r="R1054" i="4"/>
  <c r="AB1054" i="4"/>
  <c r="Z1054" i="4"/>
  <c r="S1054" i="4"/>
  <c r="P1056" i="4"/>
  <c r="AB1055" i="4"/>
  <c r="Z1055" i="4"/>
  <c r="R1055" i="4"/>
  <c r="Y1055" i="4"/>
  <c r="Q1055" i="4"/>
  <c r="AD1055" i="4"/>
  <c r="S1055" i="4"/>
  <c r="AC1055" i="4"/>
  <c r="O1055" i="4"/>
  <c r="AA1055" i="4"/>
  <c r="W1055" i="4"/>
  <c r="U1055" i="4"/>
  <c r="V1055" i="4"/>
  <c r="X1055" i="4"/>
  <c r="P1057" i="4"/>
  <c r="AC1056" i="4"/>
  <c r="U1056" i="4"/>
  <c r="AA1056" i="4"/>
  <c r="S1056" i="4"/>
  <c r="Z1056" i="4"/>
  <c r="R1056" i="4"/>
  <c r="AD1056" i="4"/>
  <c r="O1056" i="4"/>
  <c r="AB1056" i="4"/>
  <c r="Y1056" i="4"/>
  <c r="X1056" i="4"/>
  <c r="W1056" i="4"/>
  <c r="Q1056" i="4"/>
  <c r="V1056" i="4"/>
  <c r="P1058" i="4"/>
  <c r="AD1057" i="4"/>
  <c r="V1057" i="4"/>
  <c r="AB1057" i="4"/>
  <c r="AA1057" i="4"/>
  <c r="S1057" i="4"/>
  <c r="Z1057" i="4"/>
  <c r="Y1057" i="4"/>
  <c r="X1057" i="4"/>
  <c r="W1057" i="4"/>
  <c r="R1057" i="4"/>
  <c r="AC1057" i="4"/>
  <c r="U1057" i="4"/>
  <c r="Q1057" i="4"/>
  <c r="O1057" i="4"/>
  <c r="P1059" i="4"/>
  <c r="W1058" i="4"/>
  <c r="AC1058" i="4"/>
  <c r="U1058" i="4"/>
  <c r="AB1058" i="4"/>
  <c r="Y1058" i="4"/>
  <c r="X1058" i="4"/>
  <c r="V1058" i="4"/>
  <c r="S1058" i="4"/>
  <c r="R1058" i="4"/>
  <c r="O1058" i="4"/>
  <c r="AD1058" i="4"/>
  <c r="Z1058" i="4"/>
  <c r="Q1058" i="4"/>
  <c r="AA1058" i="4"/>
  <c r="P1060" i="4"/>
  <c r="X1059" i="4"/>
  <c r="O1059" i="4"/>
  <c r="AD1059" i="4"/>
  <c r="V1059" i="4"/>
  <c r="AC1059" i="4"/>
  <c r="U1059" i="4"/>
  <c r="W1059" i="4"/>
  <c r="S1059" i="4"/>
  <c r="R1059" i="4"/>
  <c r="AB1059" i="4"/>
  <c r="Z1059" i="4"/>
  <c r="AA1059" i="4"/>
  <c r="Y1059" i="4"/>
  <c r="Q1059" i="4"/>
  <c r="P1061" i="4"/>
  <c r="Y1060" i="4"/>
  <c r="Q1060" i="4"/>
  <c r="W1060" i="4"/>
  <c r="AD1060" i="4"/>
  <c r="V1060" i="4"/>
  <c r="S1060" i="4"/>
  <c r="AC1060" i="4"/>
  <c r="R1060" i="4"/>
  <c r="AB1060" i="4"/>
  <c r="O1060" i="4"/>
  <c r="Z1060" i="4"/>
  <c r="X1060" i="4"/>
  <c r="U1060" i="4"/>
  <c r="AA1060" i="4"/>
  <c r="P1062" i="4"/>
  <c r="Z1061" i="4"/>
  <c r="R1061" i="4"/>
  <c r="X1061" i="4"/>
  <c r="O1061" i="4"/>
  <c r="W1061" i="4"/>
  <c r="AD1061" i="4"/>
  <c r="S1061" i="4"/>
  <c r="AC1061" i="4"/>
  <c r="Q1061" i="4"/>
  <c r="AB1061" i="4"/>
  <c r="AA1061" i="4"/>
  <c r="Y1061" i="4"/>
  <c r="U1061" i="4"/>
  <c r="V1061" i="4"/>
  <c r="P1063" i="4"/>
  <c r="AA1062" i="4"/>
  <c r="S1062" i="4"/>
  <c r="Y1062" i="4"/>
  <c r="Q1062" i="4"/>
  <c r="X1062" i="4"/>
  <c r="O1062" i="4"/>
  <c r="AC1062" i="4"/>
  <c r="AB1062" i="4"/>
  <c r="Z1062" i="4"/>
  <c r="W1062" i="4"/>
  <c r="U1062" i="4"/>
  <c r="AD1062" i="4"/>
  <c r="V1062" i="4"/>
  <c r="R1062" i="4"/>
  <c r="P1064" i="4"/>
  <c r="AB1063" i="4"/>
  <c r="Z1063" i="4"/>
  <c r="R1063" i="4"/>
  <c r="Y1063" i="4"/>
  <c r="Q1063" i="4"/>
  <c r="AA1063" i="4"/>
  <c r="X1063" i="4"/>
  <c r="W1063" i="4"/>
  <c r="V1063" i="4"/>
  <c r="U1063" i="4"/>
  <c r="O1063" i="4"/>
  <c r="S1063" i="4"/>
  <c r="AD1063" i="4"/>
  <c r="AC1063" i="4"/>
  <c r="P1065" i="4"/>
  <c r="AC1064" i="4"/>
  <c r="U1064" i="4"/>
  <c r="AA1064" i="4"/>
  <c r="S1064" i="4"/>
  <c r="Z1064" i="4"/>
  <c r="R1064" i="4"/>
  <c r="X1064" i="4"/>
  <c r="W1064" i="4"/>
  <c r="V1064" i="4"/>
  <c r="AB1064" i="4"/>
  <c r="O1064" i="4"/>
  <c r="AD1064" i="4"/>
  <c r="Y1064" i="4"/>
  <c r="Q1064" i="4"/>
  <c r="P1066" i="4"/>
  <c r="AD1065" i="4"/>
  <c r="V1065" i="4"/>
  <c r="AB1065" i="4"/>
  <c r="AA1065" i="4"/>
  <c r="S1065" i="4"/>
  <c r="W1065" i="4"/>
  <c r="U1065" i="4"/>
  <c r="R1065" i="4"/>
  <c r="Q1065" i="4"/>
  <c r="O1065" i="4"/>
  <c r="Z1065" i="4"/>
  <c r="AC1065" i="4"/>
  <c r="Y1065" i="4"/>
  <c r="X1065" i="4"/>
  <c r="W1066" i="4"/>
  <c r="AC1066" i="4"/>
  <c r="U1066" i="4"/>
  <c r="AB1066" i="4"/>
  <c r="S1066" i="4"/>
  <c r="R1066" i="4"/>
  <c r="AD1066" i="4"/>
  <c r="Q1066" i="4"/>
  <c r="AA1066" i="4"/>
  <c r="O1066" i="4"/>
  <c r="P1067" i="4"/>
  <c r="Z1066" i="4"/>
  <c r="X1066" i="4"/>
  <c r="V1066" i="4"/>
  <c r="Y1066" i="4"/>
  <c r="X1067" i="4"/>
  <c r="O1067" i="4"/>
  <c r="AD1067" i="4"/>
  <c r="V1067" i="4"/>
  <c r="AC1067" i="4"/>
  <c r="U1067" i="4"/>
  <c r="P1068" i="4"/>
  <c r="R1067" i="4"/>
  <c r="AB1067" i="4"/>
  <c r="Q1067" i="4"/>
  <c r="AA1067" i="4"/>
  <c r="Z1067" i="4"/>
  <c r="W1067" i="4"/>
  <c r="Y1067" i="4"/>
  <c r="S1067" i="4"/>
  <c r="P1069" i="4"/>
  <c r="Y1068" i="4"/>
  <c r="Q1068" i="4"/>
  <c r="W1068" i="4"/>
  <c r="AD1068" i="4"/>
  <c r="V1068" i="4"/>
  <c r="AB1068" i="4"/>
  <c r="O1068" i="4"/>
  <c r="AA1068" i="4"/>
  <c r="Z1068" i="4"/>
  <c r="X1068" i="4"/>
  <c r="U1068" i="4"/>
  <c r="S1068" i="4"/>
  <c r="AC1068" i="4"/>
  <c r="R1068" i="4"/>
  <c r="Z1069" i="4"/>
  <c r="R1069" i="4"/>
  <c r="X1069" i="4"/>
  <c r="O1069" i="4"/>
  <c r="W1069" i="4"/>
  <c r="AA1069" i="4"/>
  <c r="P1070" i="4"/>
  <c r="Y1069" i="4"/>
  <c r="V1069" i="4"/>
  <c r="U1069" i="4"/>
  <c r="AC1069" i="4"/>
  <c r="S1069" i="4"/>
  <c r="Q1069" i="4"/>
  <c r="AD1069" i="4"/>
  <c r="AB1069" i="4"/>
  <c r="P1071" i="4"/>
  <c r="AA1070" i="4"/>
  <c r="S1070" i="4"/>
  <c r="Y1070" i="4"/>
  <c r="Q1070" i="4"/>
  <c r="X1070" i="4"/>
  <c r="O1070" i="4"/>
  <c r="W1070" i="4"/>
  <c r="V1070" i="4"/>
  <c r="U1070" i="4"/>
  <c r="R1070" i="4"/>
  <c r="AC1070" i="4"/>
  <c r="AD1070" i="4"/>
  <c r="AB1070" i="4"/>
  <c r="Z1070" i="4"/>
  <c r="P1072" i="4"/>
  <c r="AB1071" i="4"/>
  <c r="Z1071" i="4"/>
  <c r="R1071" i="4"/>
  <c r="Y1071" i="4"/>
  <c r="Q1071" i="4"/>
  <c r="V1071" i="4"/>
  <c r="U1071" i="4"/>
  <c r="S1071" i="4"/>
  <c r="AD1071" i="4"/>
  <c r="O1071" i="4"/>
  <c r="AC1071" i="4"/>
  <c r="X1071" i="4"/>
  <c r="W1071" i="4"/>
  <c r="AA1071" i="4"/>
  <c r="AC1072" i="4"/>
  <c r="U1072" i="4"/>
  <c r="AA1072" i="4"/>
  <c r="S1072" i="4"/>
  <c r="Z1072" i="4"/>
  <c r="R1072" i="4"/>
  <c r="Q1072" i="4"/>
  <c r="P1073" i="4"/>
  <c r="AD1072" i="4"/>
  <c r="O1072" i="4"/>
  <c r="AB1072" i="4"/>
  <c r="X1072" i="4"/>
  <c r="W1072" i="4"/>
  <c r="Y1072" i="4"/>
  <c r="V1072" i="4"/>
  <c r="P1074" i="4"/>
  <c r="AD1073" i="4"/>
  <c r="V1073" i="4"/>
  <c r="AB1073" i="4"/>
  <c r="AA1073" i="4"/>
  <c r="S1073" i="4"/>
  <c r="Q1073" i="4"/>
  <c r="AC1073" i="4"/>
  <c r="O1073" i="4"/>
  <c r="Z1073" i="4"/>
  <c r="Y1073" i="4"/>
  <c r="X1073" i="4"/>
  <c r="U1073" i="4"/>
  <c r="W1073" i="4"/>
  <c r="R1073" i="4"/>
  <c r="P1075" i="4"/>
  <c r="W1074" i="4"/>
  <c r="AC1074" i="4"/>
  <c r="U1074" i="4"/>
  <c r="AB1074" i="4"/>
  <c r="AA1074" i="4"/>
  <c r="O1074" i="4"/>
  <c r="Z1074" i="4"/>
  <c r="Y1074" i="4"/>
  <c r="X1074" i="4"/>
  <c r="S1074" i="4"/>
  <c r="R1074" i="4"/>
  <c r="Q1074" i="4"/>
  <c r="AD1074" i="4"/>
  <c r="V1074" i="4"/>
  <c r="P1076" i="4"/>
  <c r="X1075" i="4"/>
  <c r="O1075" i="4"/>
  <c r="AD1075" i="4"/>
  <c r="V1075" i="4"/>
  <c r="AC1075" i="4"/>
  <c r="U1075" i="4"/>
  <c r="Z1075" i="4"/>
  <c r="Y1075" i="4"/>
  <c r="W1075" i="4"/>
  <c r="S1075" i="4"/>
  <c r="Q1075" i="4"/>
  <c r="AB1075" i="4"/>
  <c r="AA1075" i="4"/>
  <c r="R1075" i="4"/>
  <c r="P1077" i="4"/>
  <c r="Y1076" i="4"/>
  <c r="Q1076" i="4"/>
  <c r="W1076" i="4"/>
  <c r="AD1076" i="4"/>
  <c r="V1076" i="4"/>
  <c r="X1076" i="4"/>
  <c r="U1076" i="4"/>
  <c r="S1076" i="4"/>
  <c r="AC1076" i="4"/>
  <c r="AA1076" i="4"/>
  <c r="O1076" i="4"/>
  <c r="AB1076" i="4"/>
  <c r="Z1076" i="4"/>
  <c r="R1076" i="4"/>
  <c r="P1078" i="4"/>
  <c r="Z1077" i="4"/>
  <c r="R1077" i="4"/>
  <c r="X1077" i="4"/>
  <c r="O1077" i="4"/>
  <c r="W1077" i="4"/>
  <c r="U1077" i="4"/>
  <c r="AD1077" i="4"/>
  <c r="S1077" i="4"/>
  <c r="AC1077" i="4"/>
  <c r="Q1077" i="4"/>
  <c r="AA1077" i="4"/>
  <c r="AB1077" i="4"/>
  <c r="V1077" i="4"/>
  <c r="Y1077" i="4"/>
  <c r="P1079" i="4"/>
  <c r="AA1078" i="4"/>
  <c r="S1078" i="4"/>
  <c r="Y1078" i="4"/>
  <c r="Q1078" i="4"/>
  <c r="X1078" i="4"/>
  <c r="O1078" i="4"/>
  <c r="AD1078" i="4"/>
  <c r="R1078" i="4"/>
  <c r="AC1078" i="4"/>
  <c r="AB1078" i="4"/>
  <c r="Z1078" i="4"/>
  <c r="V1078" i="4"/>
  <c r="W1078" i="4"/>
  <c r="U1078" i="4"/>
  <c r="P1080" i="4"/>
  <c r="AB1079" i="4"/>
  <c r="Z1079" i="4"/>
  <c r="R1079" i="4"/>
  <c r="Y1079" i="4"/>
  <c r="Q1079" i="4"/>
  <c r="AD1079" i="4"/>
  <c r="O1079" i="4"/>
  <c r="AC1079" i="4"/>
  <c r="AA1079" i="4"/>
  <c r="X1079" i="4"/>
  <c r="V1079" i="4"/>
  <c r="W1079" i="4"/>
  <c r="U1079" i="4"/>
  <c r="S1079" i="4"/>
  <c r="P1081" i="4"/>
  <c r="AC1080" i="4"/>
  <c r="U1080" i="4"/>
  <c r="AA1080" i="4"/>
  <c r="S1080" i="4"/>
  <c r="Z1080" i="4"/>
  <c r="R1080" i="4"/>
  <c r="AB1080" i="4"/>
  <c r="Y1080" i="4"/>
  <c r="X1080" i="4"/>
  <c r="W1080" i="4"/>
  <c r="V1080" i="4"/>
  <c r="Q1080" i="4"/>
  <c r="O1080" i="4"/>
  <c r="AD1080" i="4"/>
  <c r="P1082" i="4"/>
  <c r="AD1081" i="4"/>
  <c r="V1081" i="4"/>
  <c r="AB1081" i="4"/>
  <c r="AA1081" i="4"/>
  <c r="S1081" i="4"/>
  <c r="Y1081" i="4"/>
  <c r="X1081" i="4"/>
  <c r="W1081" i="4"/>
  <c r="U1081" i="4"/>
  <c r="AC1081" i="4"/>
  <c r="Q1081" i="4"/>
  <c r="Z1081" i="4"/>
  <c r="R1081" i="4"/>
  <c r="O1081" i="4"/>
  <c r="P1083" i="4"/>
  <c r="W1082" i="4"/>
  <c r="AC1082" i="4"/>
  <c r="U1082" i="4"/>
  <c r="AB1082" i="4"/>
  <c r="X1082" i="4"/>
  <c r="V1082" i="4"/>
  <c r="S1082" i="4"/>
  <c r="R1082" i="4"/>
  <c r="Q1082" i="4"/>
  <c r="AA1082" i="4"/>
  <c r="Y1082" i="4"/>
  <c r="O1082" i="4"/>
  <c r="AD1082" i="4"/>
  <c r="Z1082" i="4"/>
  <c r="P1084" i="4"/>
  <c r="X1083" i="4"/>
  <c r="O1083" i="4"/>
  <c r="AD1083" i="4"/>
  <c r="V1083" i="4"/>
  <c r="AC1083" i="4"/>
  <c r="U1083" i="4"/>
  <c r="S1083" i="4"/>
  <c r="R1083" i="4"/>
  <c r="AB1083" i="4"/>
  <c r="Q1083" i="4"/>
  <c r="AA1083" i="4"/>
  <c r="Y1083" i="4"/>
  <c r="W1083" i="4"/>
  <c r="Z1083" i="4"/>
  <c r="P1085" i="4"/>
  <c r="Y1084" i="4"/>
  <c r="Q1084" i="4"/>
  <c r="W1084" i="4"/>
  <c r="AD1084" i="4"/>
  <c r="V1084" i="4"/>
  <c r="S1084" i="4"/>
  <c r="AC1084" i="4"/>
  <c r="R1084" i="4"/>
  <c r="AB1084" i="4"/>
  <c r="O1084" i="4"/>
  <c r="AA1084" i="4"/>
  <c r="X1084" i="4"/>
  <c r="Z1084" i="4"/>
  <c r="U1084" i="4"/>
  <c r="P1086" i="4"/>
  <c r="Z1085" i="4"/>
  <c r="R1085" i="4"/>
  <c r="X1085" i="4"/>
  <c r="O1085" i="4"/>
  <c r="W1085" i="4"/>
  <c r="AC1085" i="4"/>
  <c r="Q1085" i="4"/>
  <c r="AB1085" i="4"/>
  <c r="AA1085" i="4"/>
  <c r="Y1085" i="4"/>
  <c r="V1085" i="4"/>
  <c r="S1085" i="4"/>
  <c r="AD1085" i="4"/>
  <c r="U1085" i="4"/>
  <c r="AA1086" i="4"/>
  <c r="S1086" i="4"/>
  <c r="P1087" i="4"/>
  <c r="Y1086" i="4"/>
  <c r="Q1086" i="4"/>
  <c r="X1086" i="4"/>
  <c r="O1086" i="4"/>
  <c r="AB1086" i="4"/>
  <c r="Z1086" i="4"/>
  <c r="W1086" i="4"/>
  <c r="V1086" i="4"/>
  <c r="AD1086" i="4"/>
  <c r="AC1086" i="4"/>
  <c r="U1086" i="4"/>
  <c r="R1086" i="4"/>
  <c r="P1088" i="4"/>
  <c r="AB1087" i="4"/>
  <c r="Z1087" i="4"/>
  <c r="R1087" i="4"/>
  <c r="Y1087" i="4"/>
  <c r="Q1087" i="4"/>
  <c r="X1087" i="4"/>
  <c r="W1087" i="4"/>
  <c r="V1087" i="4"/>
  <c r="U1087" i="4"/>
  <c r="S1087" i="4"/>
  <c r="AD1087" i="4"/>
  <c r="AC1087" i="4"/>
  <c r="AA1087" i="4"/>
  <c r="O1087" i="4"/>
  <c r="AC1088" i="4"/>
  <c r="U1088" i="4"/>
  <c r="P1089" i="4"/>
  <c r="AA1088" i="4"/>
  <c r="S1088" i="4"/>
  <c r="Z1088" i="4"/>
  <c r="R1088" i="4"/>
  <c r="W1088" i="4"/>
  <c r="V1088" i="4"/>
  <c r="Q1088" i="4"/>
  <c r="AD1088" i="4"/>
  <c r="Y1088" i="4"/>
  <c r="AB1088" i="4"/>
  <c r="O1088" i="4"/>
  <c r="X1088" i="4"/>
  <c r="P1090" i="4"/>
  <c r="AD1089" i="4"/>
  <c r="V1089" i="4"/>
  <c r="AB1089" i="4"/>
  <c r="AA1089" i="4"/>
  <c r="S1089" i="4"/>
  <c r="U1089" i="4"/>
  <c r="R1089" i="4"/>
  <c r="Q1089" i="4"/>
  <c r="AC1089" i="4"/>
  <c r="O1089" i="4"/>
  <c r="Y1089" i="4"/>
  <c r="Z1089" i="4"/>
  <c r="X1089" i="4"/>
  <c r="W1089" i="4"/>
  <c r="W1090" i="4"/>
  <c r="AC1090" i="4"/>
  <c r="U1090" i="4"/>
  <c r="P1091" i="4"/>
  <c r="AB1090" i="4"/>
  <c r="R1090" i="4"/>
  <c r="AD1090" i="4"/>
  <c r="Q1090" i="4"/>
  <c r="AA1090" i="4"/>
  <c r="O1090" i="4"/>
  <c r="Z1090" i="4"/>
  <c r="Y1090" i="4"/>
  <c r="V1090" i="4"/>
  <c r="X1090" i="4"/>
  <c r="S1090" i="4"/>
  <c r="P1092" i="4"/>
  <c r="X1091" i="4"/>
  <c r="O1091" i="4"/>
  <c r="AD1091" i="4"/>
  <c r="V1091" i="4"/>
  <c r="AC1091" i="4"/>
  <c r="U1091" i="4"/>
  <c r="AB1091" i="4"/>
  <c r="Q1091" i="4"/>
  <c r="AA1091" i="4"/>
  <c r="Z1091" i="4"/>
  <c r="Y1091" i="4"/>
  <c r="S1091" i="4"/>
  <c r="R1091" i="4"/>
  <c r="W1091" i="4"/>
  <c r="P1093" i="4"/>
  <c r="Y1092" i="4"/>
  <c r="Q1092" i="4"/>
  <c r="W1092" i="4"/>
  <c r="AD1092" i="4"/>
  <c r="V1092" i="4"/>
  <c r="AA1092" i="4"/>
  <c r="Z1092" i="4"/>
  <c r="X1092" i="4"/>
  <c r="U1092" i="4"/>
  <c r="R1092" i="4"/>
  <c r="AC1092" i="4"/>
  <c r="AB1092" i="4"/>
  <c r="S1092" i="4"/>
  <c r="O1092" i="4"/>
  <c r="P1094" i="4"/>
  <c r="Z1093" i="4"/>
  <c r="R1093" i="4"/>
  <c r="X1093" i="4"/>
  <c r="O1093" i="4"/>
  <c r="W1093" i="4"/>
  <c r="Y1093" i="4"/>
  <c r="V1093" i="4"/>
  <c r="U1093" i="4"/>
  <c r="AD1093" i="4"/>
  <c r="AB1093" i="4"/>
  <c r="Q1093" i="4"/>
  <c r="S1093" i="4"/>
  <c r="AC1093" i="4"/>
  <c r="AA1093" i="4"/>
  <c r="P1095" i="4"/>
  <c r="AA1094" i="4"/>
  <c r="S1094" i="4"/>
  <c r="Y1094" i="4"/>
  <c r="Q1094" i="4"/>
  <c r="X1094" i="4"/>
  <c r="O1094" i="4"/>
  <c r="V1094" i="4"/>
  <c r="U1094" i="4"/>
  <c r="AD1094" i="4"/>
  <c r="R1094" i="4"/>
  <c r="AB1094" i="4"/>
  <c r="AC1094" i="4"/>
  <c r="W1094" i="4"/>
  <c r="Z1094" i="4"/>
  <c r="P1096" i="4"/>
  <c r="AB1095" i="4"/>
  <c r="Z1095" i="4"/>
  <c r="R1095" i="4"/>
  <c r="Y1095" i="4"/>
  <c r="Q1095" i="4"/>
  <c r="U1095" i="4"/>
  <c r="S1095" i="4"/>
  <c r="AD1095" i="4"/>
  <c r="O1095" i="4"/>
  <c r="AC1095" i="4"/>
  <c r="AA1095" i="4"/>
  <c r="W1095" i="4"/>
  <c r="X1095" i="4"/>
  <c r="V1095" i="4"/>
  <c r="P1097" i="4"/>
  <c r="AC1096" i="4"/>
  <c r="U1096" i="4"/>
  <c r="AA1096" i="4"/>
  <c r="S1096" i="4"/>
  <c r="Z1096" i="4"/>
  <c r="R1096" i="4"/>
  <c r="Q1096" i="4"/>
  <c r="AD1096" i="4"/>
  <c r="O1096" i="4"/>
  <c r="AB1096" i="4"/>
  <c r="Y1096" i="4"/>
  <c r="W1096" i="4"/>
  <c r="X1096" i="4"/>
  <c r="V1096" i="4"/>
  <c r="P1098" i="4"/>
  <c r="AD1097" i="4"/>
  <c r="V1097" i="4"/>
  <c r="AB1097" i="4"/>
  <c r="AA1097" i="4"/>
  <c r="S1097" i="4"/>
  <c r="AC1097" i="4"/>
  <c r="O1097" i="4"/>
  <c r="Z1097" i="4"/>
  <c r="Y1097" i="4"/>
  <c r="X1097" i="4"/>
  <c r="W1097" i="4"/>
  <c r="R1097" i="4"/>
  <c r="U1097" i="4"/>
  <c r="Q1097" i="4"/>
  <c r="P1099" i="4"/>
  <c r="W1098" i="4"/>
  <c r="AC1098" i="4"/>
  <c r="U1098" i="4"/>
  <c r="AB1098" i="4"/>
  <c r="Z1098" i="4"/>
  <c r="Y1098" i="4"/>
  <c r="X1098" i="4"/>
  <c r="V1098" i="4"/>
  <c r="AD1098" i="4"/>
  <c r="R1098" i="4"/>
  <c r="AA1098" i="4"/>
  <c r="S1098" i="4"/>
  <c r="Q1098" i="4"/>
  <c r="O1098" i="4"/>
  <c r="P1100" i="4"/>
  <c r="X1099" i="4"/>
  <c r="O1099" i="4"/>
  <c r="AD1099" i="4"/>
  <c r="V1099" i="4"/>
  <c r="AC1099" i="4"/>
  <c r="U1099" i="4"/>
  <c r="Y1099" i="4"/>
  <c r="W1099" i="4"/>
  <c r="S1099" i="4"/>
  <c r="R1099" i="4"/>
  <c r="AB1099" i="4"/>
  <c r="AA1099" i="4"/>
  <c r="Q1099" i="4"/>
  <c r="Z1099" i="4"/>
  <c r="P1101" i="4"/>
  <c r="Y1100" i="4"/>
  <c r="Q1100" i="4"/>
  <c r="W1100" i="4"/>
  <c r="AD1100" i="4"/>
  <c r="V1100" i="4"/>
  <c r="U1100" i="4"/>
  <c r="S1100" i="4"/>
  <c r="AC1100" i="4"/>
  <c r="R1100" i="4"/>
  <c r="AB1100" i="4"/>
  <c r="Z1100" i="4"/>
  <c r="AA1100" i="4"/>
  <c r="X1100" i="4"/>
  <c r="O1100" i="4"/>
  <c r="Z1101" i="4"/>
  <c r="R1101" i="4"/>
  <c r="X1101" i="4"/>
  <c r="O1101" i="4"/>
  <c r="W1101" i="4"/>
  <c r="AD1101" i="4"/>
  <c r="S1101" i="4"/>
  <c r="AC1101" i="4"/>
  <c r="Q1101" i="4"/>
  <c r="P1102" i="4"/>
  <c r="AB1101" i="4"/>
  <c r="Y1101" i="4"/>
  <c r="V1101" i="4"/>
  <c r="U1101" i="4"/>
  <c r="AA1101" i="4"/>
  <c r="P1103" i="4"/>
  <c r="AA1102" i="4"/>
  <c r="S1102" i="4"/>
  <c r="Y1102" i="4"/>
  <c r="Q1102" i="4"/>
  <c r="X1102" i="4"/>
  <c r="O1102" i="4"/>
  <c r="AD1102" i="4"/>
  <c r="R1102" i="4"/>
  <c r="AC1102" i="4"/>
  <c r="AB1102" i="4"/>
  <c r="Z1102" i="4"/>
  <c r="W1102" i="4"/>
  <c r="U1102" i="4"/>
  <c r="V1102" i="4"/>
  <c r="P1104" i="4"/>
  <c r="AB1103" i="4"/>
  <c r="Z1103" i="4"/>
  <c r="R1103" i="4"/>
  <c r="Y1103" i="4"/>
  <c r="Q1103" i="4"/>
  <c r="AC1103" i="4"/>
  <c r="AA1103" i="4"/>
  <c r="X1103" i="4"/>
  <c r="W1103" i="4"/>
  <c r="U1103" i="4"/>
  <c r="AD1103" i="4"/>
  <c r="V1103" i="4"/>
  <c r="S1103" i="4"/>
  <c r="O1103" i="4"/>
  <c r="AC1104" i="4"/>
  <c r="U1104" i="4"/>
  <c r="AA1104" i="4"/>
  <c r="S1104" i="4"/>
  <c r="Z1104" i="4"/>
  <c r="R1104" i="4"/>
  <c r="Y1104" i="4"/>
  <c r="X1104" i="4"/>
  <c r="W1104" i="4"/>
  <c r="V1104" i="4"/>
  <c r="P1105" i="4"/>
  <c r="O1104" i="4"/>
  <c r="Q1104" i="4"/>
  <c r="AD1104" i="4"/>
  <c r="AB1104" i="4"/>
  <c r="P1106" i="4"/>
  <c r="AD1105" i="4"/>
  <c r="V1105" i="4"/>
  <c r="AB1105" i="4"/>
  <c r="AA1105" i="4"/>
  <c r="S1105" i="4"/>
  <c r="X1105" i="4"/>
  <c r="W1105" i="4"/>
  <c r="U1105" i="4"/>
  <c r="R1105" i="4"/>
  <c r="Z1105" i="4"/>
  <c r="O1105" i="4"/>
  <c r="AC1105" i="4"/>
  <c r="Q1105" i="4"/>
  <c r="Y1105" i="4"/>
  <c r="P1107" i="4"/>
  <c r="W1106" i="4"/>
  <c r="AC1106" i="4"/>
  <c r="U1106" i="4"/>
  <c r="AB1106" i="4"/>
  <c r="V1106" i="4"/>
  <c r="S1106" i="4"/>
  <c r="R1106" i="4"/>
  <c r="AD1106" i="4"/>
  <c r="Q1106" i="4"/>
  <c r="O1106" i="4"/>
  <c r="Z1106" i="4"/>
  <c r="AA1106" i="4"/>
  <c r="Y1106" i="4"/>
  <c r="X1106" i="4"/>
  <c r="P1108" i="4"/>
  <c r="X1107" i="4"/>
  <c r="O1107" i="4"/>
  <c r="AD1107" i="4"/>
  <c r="V1107" i="4"/>
  <c r="AC1107" i="4"/>
  <c r="U1107" i="4"/>
  <c r="S1107" i="4"/>
  <c r="R1107" i="4"/>
  <c r="AB1107" i="4"/>
  <c r="Q1107" i="4"/>
  <c r="AA1107" i="4"/>
  <c r="Z1107" i="4"/>
  <c r="W1107" i="4"/>
  <c r="Y1107" i="4"/>
  <c r="Y1108" i="4"/>
  <c r="Q1108" i="4"/>
  <c r="W1108" i="4"/>
  <c r="AD1108" i="4"/>
  <c r="V1108" i="4"/>
  <c r="AC1108" i="4"/>
  <c r="R1108" i="4"/>
  <c r="AB1108" i="4"/>
  <c r="O1108" i="4"/>
  <c r="AA1108" i="4"/>
  <c r="Z1108" i="4"/>
  <c r="U1108" i="4"/>
  <c r="P1109" i="4"/>
  <c r="X1108" i="4"/>
  <c r="S1108" i="4"/>
  <c r="Z1109" i="4"/>
  <c r="R1109" i="4"/>
  <c r="X1109" i="4"/>
  <c r="O1109" i="4"/>
  <c r="W1109" i="4"/>
  <c r="AB1109" i="4"/>
  <c r="AA1109" i="4"/>
  <c r="Y1109" i="4"/>
  <c r="V1109" i="4"/>
  <c r="U1109" i="4"/>
  <c r="P1110" i="4"/>
  <c r="S1109" i="4"/>
  <c r="AC1109" i="4"/>
  <c r="Q1109" i="4"/>
  <c r="AD1109" i="4"/>
  <c r="P1111" i="4"/>
  <c r="AA1110" i="4"/>
  <c r="S1110" i="4"/>
  <c r="Y1110" i="4"/>
  <c r="Q1110" i="4"/>
  <c r="X1110" i="4"/>
  <c r="O1110" i="4"/>
  <c r="Z1110" i="4"/>
  <c r="W1110" i="4"/>
  <c r="V1110" i="4"/>
  <c r="U1110" i="4"/>
  <c r="AC1110" i="4"/>
  <c r="R1110" i="4"/>
  <c r="AB1110" i="4"/>
  <c r="AD1110" i="4"/>
  <c r="P1112" i="4"/>
  <c r="AB1111" i="4"/>
  <c r="Z1111" i="4"/>
  <c r="R1111" i="4"/>
  <c r="Y1111" i="4"/>
  <c r="Q1111" i="4"/>
  <c r="W1111" i="4"/>
  <c r="V1111" i="4"/>
  <c r="U1111" i="4"/>
  <c r="S1111" i="4"/>
  <c r="O1111" i="4"/>
  <c r="AC1111" i="4"/>
  <c r="AD1111" i="4"/>
  <c r="AA1111" i="4"/>
  <c r="X1111" i="4"/>
  <c r="P1113" i="4"/>
  <c r="AC1112" i="4"/>
  <c r="U1112" i="4"/>
  <c r="AA1112" i="4"/>
  <c r="S1112" i="4"/>
  <c r="Z1112" i="4"/>
  <c r="R1112" i="4"/>
  <c r="V1112" i="4"/>
  <c r="Q1112" i="4"/>
  <c r="AD1112" i="4"/>
  <c r="O1112" i="4"/>
  <c r="AB1112" i="4"/>
  <c r="X1112" i="4"/>
  <c r="W1112" i="4"/>
  <c r="Y1112" i="4"/>
  <c r="P1114" i="4"/>
  <c r="AD1113" i="4"/>
  <c r="V1113" i="4"/>
  <c r="AB1113" i="4"/>
  <c r="AA1113" i="4"/>
  <c r="S1113" i="4"/>
  <c r="R1113" i="4"/>
  <c r="Q1113" i="4"/>
  <c r="AC1113" i="4"/>
  <c r="O1113" i="4"/>
  <c r="Z1113" i="4"/>
  <c r="X1113" i="4"/>
  <c r="U1113" i="4"/>
  <c r="Y1113" i="4"/>
  <c r="W1113" i="4"/>
  <c r="P1115" i="4"/>
  <c r="W1114" i="4"/>
  <c r="AC1114" i="4"/>
  <c r="U1114" i="4"/>
  <c r="AB1114" i="4"/>
  <c r="AD1114" i="4"/>
  <c r="Q1114" i="4"/>
  <c r="AA1114" i="4"/>
  <c r="O1114" i="4"/>
  <c r="Z1114" i="4"/>
  <c r="Y1114" i="4"/>
  <c r="X1114" i="4"/>
  <c r="S1114" i="4"/>
  <c r="V1114" i="4"/>
  <c r="R1114" i="4"/>
  <c r="P1116" i="4"/>
  <c r="X1115" i="4"/>
  <c r="O1115" i="4"/>
  <c r="AD1115" i="4"/>
  <c r="V1115" i="4"/>
  <c r="AC1115" i="4"/>
  <c r="U1115" i="4"/>
  <c r="AA1115" i="4"/>
  <c r="Z1115" i="4"/>
  <c r="Y1115" i="4"/>
  <c r="W1115" i="4"/>
  <c r="S1115" i="4"/>
  <c r="R1115" i="4"/>
  <c r="Q1115" i="4"/>
  <c r="AB1115" i="4"/>
  <c r="P1117" i="4"/>
  <c r="Y1116" i="4"/>
  <c r="Q1116" i="4"/>
  <c r="W1116" i="4"/>
  <c r="AD1116" i="4"/>
  <c r="V1116" i="4"/>
  <c r="Z1116" i="4"/>
  <c r="X1116" i="4"/>
  <c r="U1116" i="4"/>
  <c r="S1116" i="4"/>
  <c r="O1116" i="4"/>
  <c r="AC1116" i="4"/>
  <c r="AB1116" i="4"/>
  <c r="R1116" i="4"/>
  <c r="AA1116" i="4"/>
  <c r="P1118" i="4"/>
  <c r="Z1117" i="4"/>
  <c r="R1117" i="4"/>
  <c r="X1117" i="4"/>
  <c r="O1117" i="4"/>
  <c r="W1117" i="4"/>
  <c r="V1117" i="4"/>
  <c r="U1117" i="4"/>
  <c r="AD1117" i="4"/>
  <c r="S1117" i="4"/>
  <c r="AC1117" i="4"/>
  <c r="AA1117" i="4"/>
  <c r="AB1117" i="4"/>
  <c r="Y1117" i="4"/>
  <c r="Q1117" i="4"/>
  <c r="P1119" i="4"/>
  <c r="AA1118" i="4"/>
  <c r="S1118" i="4"/>
  <c r="Y1118" i="4"/>
  <c r="Q1118" i="4"/>
  <c r="X1118" i="4"/>
  <c r="O1118" i="4"/>
  <c r="U1118" i="4"/>
  <c r="AD1118" i="4"/>
  <c r="R1118" i="4"/>
  <c r="AC1118" i="4"/>
  <c r="Z1118" i="4"/>
  <c r="W1118" i="4"/>
  <c r="V1118" i="4"/>
  <c r="AB1118" i="4"/>
  <c r="P1120" i="4"/>
  <c r="AB1119" i="4"/>
  <c r="Z1119" i="4"/>
  <c r="R1119" i="4"/>
  <c r="Y1119" i="4"/>
  <c r="Q1119" i="4"/>
  <c r="S1119" i="4"/>
  <c r="AD1119" i="4"/>
  <c r="O1119" i="4"/>
  <c r="AC1119" i="4"/>
  <c r="AA1119" i="4"/>
  <c r="X1119" i="4"/>
  <c r="V1119" i="4"/>
  <c r="W1119" i="4"/>
  <c r="U1119" i="4"/>
  <c r="P1121" i="4"/>
  <c r="AC1120" i="4"/>
  <c r="U1120" i="4"/>
  <c r="AA1120" i="4"/>
  <c r="S1120" i="4"/>
  <c r="Z1120" i="4"/>
  <c r="R1120" i="4"/>
  <c r="AD1120" i="4"/>
  <c r="O1120" i="4"/>
  <c r="AB1120" i="4"/>
  <c r="Y1120" i="4"/>
  <c r="X1120" i="4"/>
  <c r="V1120" i="4"/>
  <c r="W1120" i="4"/>
  <c r="Q1120" i="4"/>
  <c r="P1122" i="4"/>
  <c r="AD1121" i="4"/>
  <c r="V1121" i="4"/>
  <c r="AB1121" i="4"/>
  <c r="AA1121" i="4"/>
  <c r="S1121" i="4"/>
  <c r="Z1121" i="4"/>
  <c r="Y1121" i="4"/>
  <c r="X1121" i="4"/>
  <c r="W1121" i="4"/>
  <c r="U1121" i="4"/>
  <c r="Q1121" i="4"/>
  <c r="AC1121" i="4"/>
  <c r="O1121" i="4"/>
  <c r="R1121" i="4"/>
  <c r="P1123" i="4"/>
  <c r="W1122" i="4"/>
  <c r="AC1122" i="4"/>
  <c r="U1122" i="4"/>
  <c r="AB1122" i="4"/>
  <c r="Y1122" i="4"/>
  <c r="X1122" i="4"/>
  <c r="V1122" i="4"/>
  <c r="S1122" i="4"/>
  <c r="AA1122" i="4"/>
  <c r="Q1122" i="4"/>
  <c r="AD1122" i="4"/>
  <c r="Z1122" i="4"/>
  <c r="R1122" i="4"/>
  <c r="O1122" i="4"/>
  <c r="X1123" i="4"/>
  <c r="O1123" i="4"/>
  <c r="P1124" i="4"/>
  <c r="AD1123" i="4"/>
  <c r="V1123" i="4"/>
  <c r="AC1123" i="4"/>
  <c r="U1123" i="4"/>
  <c r="W1123" i="4"/>
  <c r="S1123" i="4"/>
  <c r="R1123" i="4"/>
  <c r="Q1123" i="4"/>
  <c r="AA1123" i="4"/>
  <c r="Y1123" i="4"/>
  <c r="AB1123" i="4"/>
  <c r="Z1123" i="4"/>
  <c r="P1125" i="4"/>
  <c r="Y1124" i="4"/>
  <c r="Q1124" i="4"/>
  <c r="W1124" i="4"/>
  <c r="AD1124" i="4"/>
  <c r="V1124" i="4"/>
  <c r="S1124" i="4"/>
  <c r="AC1124" i="4"/>
  <c r="R1124" i="4"/>
  <c r="AB1124" i="4"/>
  <c r="O1124" i="4"/>
  <c r="AA1124" i="4"/>
  <c r="X1124" i="4"/>
  <c r="Z1124" i="4"/>
  <c r="U1124" i="4"/>
  <c r="P1126" i="4"/>
  <c r="Z1125" i="4"/>
  <c r="R1125" i="4"/>
  <c r="X1125" i="4"/>
  <c r="O1125" i="4"/>
  <c r="W1125" i="4"/>
  <c r="AD1125" i="4"/>
  <c r="S1125" i="4"/>
  <c r="AC1125" i="4"/>
  <c r="Q1125" i="4"/>
  <c r="AB1125" i="4"/>
  <c r="AA1125" i="4"/>
  <c r="V1125" i="4"/>
  <c r="Y1125" i="4"/>
  <c r="U1125" i="4"/>
  <c r="P1127" i="4"/>
  <c r="AA1126" i="4"/>
  <c r="S1126" i="4"/>
  <c r="Y1126" i="4"/>
  <c r="Q1126" i="4"/>
  <c r="X1126" i="4"/>
  <c r="O1126" i="4"/>
  <c r="AC1126" i="4"/>
  <c r="AB1126" i="4"/>
  <c r="Z1126" i="4"/>
  <c r="W1126" i="4"/>
  <c r="V1126" i="4"/>
  <c r="R1126" i="4"/>
  <c r="AD1126" i="4"/>
  <c r="U1126" i="4"/>
  <c r="P1128" i="4"/>
  <c r="AB1127" i="4"/>
  <c r="Z1127" i="4"/>
  <c r="R1127" i="4"/>
  <c r="Y1127" i="4"/>
  <c r="Q1127" i="4"/>
  <c r="AA1127" i="4"/>
  <c r="X1127" i="4"/>
  <c r="W1127" i="4"/>
  <c r="V1127" i="4"/>
  <c r="AD1127" i="4"/>
  <c r="S1127" i="4"/>
  <c r="AC1127" i="4"/>
  <c r="O1127" i="4"/>
  <c r="U1127" i="4"/>
  <c r="AC1128" i="4"/>
  <c r="U1128" i="4"/>
  <c r="P1129" i="4"/>
  <c r="AA1128" i="4"/>
  <c r="S1128" i="4"/>
  <c r="Z1128" i="4"/>
  <c r="R1128" i="4"/>
  <c r="X1128" i="4"/>
  <c r="W1128" i="4"/>
  <c r="V1128" i="4"/>
  <c r="Q1128" i="4"/>
  <c r="AD1128" i="4"/>
  <c r="AB1128" i="4"/>
  <c r="Y1128" i="4"/>
  <c r="O1128" i="4"/>
  <c r="P1130" i="4"/>
  <c r="AD1129" i="4"/>
  <c r="V1129" i="4"/>
  <c r="AB1129" i="4"/>
  <c r="AA1129" i="4"/>
  <c r="S1129" i="4"/>
  <c r="W1129" i="4"/>
  <c r="U1129" i="4"/>
  <c r="R1129" i="4"/>
  <c r="Q1129" i="4"/>
  <c r="AC1129" i="4"/>
  <c r="Y1129" i="4"/>
  <c r="X1129" i="4"/>
  <c r="O1129" i="4"/>
  <c r="Z1129" i="4"/>
  <c r="W1130" i="4"/>
  <c r="AC1130" i="4"/>
  <c r="U1130" i="4"/>
  <c r="P1131" i="4"/>
  <c r="AB1130" i="4"/>
  <c r="S1130" i="4"/>
  <c r="R1130" i="4"/>
  <c r="AD1130" i="4"/>
  <c r="Q1130" i="4"/>
  <c r="AA1130" i="4"/>
  <c r="O1130" i="4"/>
  <c r="Y1130" i="4"/>
  <c r="Z1130" i="4"/>
  <c r="X1130" i="4"/>
  <c r="V1130" i="4"/>
  <c r="P1132" i="4"/>
  <c r="X1131" i="4"/>
  <c r="O1131" i="4"/>
  <c r="AD1131" i="4"/>
  <c r="V1131" i="4"/>
  <c r="AC1131" i="4"/>
  <c r="U1131" i="4"/>
  <c r="R1131" i="4"/>
  <c r="AB1131" i="4"/>
  <c r="Q1131" i="4"/>
  <c r="AA1131" i="4"/>
  <c r="Z1131" i="4"/>
  <c r="Y1131" i="4"/>
  <c r="W1131" i="4"/>
  <c r="S1131" i="4"/>
  <c r="P1133" i="4"/>
  <c r="Y1132" i="4"/>
  <c r="Q1132" i="4"/>
  <c r="W1132" i="4"/>
  <c r="AD1132" i="4"/>
  <c r="V1132" i="4"/>
  <c r="AB1132" i="4"/>
  <c r="O1132" i="4"/>
  <c r="AA1132" i="4"/>
  <c r="Z1132" i="4"/>
  <c r="X1132" i="4"/>
  <c r="U1132" i="4"/>
  <c r="R1132" i="4"/>
  <c r="S1132" i="4"/>
  <c r="AC1132" i="4"/>
  <c r="P1134" i="4"/>
  <c r="Z1133" i="4"/>
  <c r="R1133" i="4"/>
  <c r="X1133" i="4"/>
  <c r="O1133" i="4"/>
  <c r="W1133" i="4"/>
  <c r="AA1133" i="4"/>
  <c r="Y1133" i="4"/>
  <c r="V1133" i="4"/>
  <c r="U1133" i="4"/>
  <c r="Q1133" i="4"/>
  <c r="AD1133" i="4"/>
  <c r="AC1133" i="4"/>
  <c r="AB1133" i="4"/>
  <c r="S1133" i="4"/>
  <c r="P1135" i="4"/>
  <c r="AA1134" i="4"/>
  <c r="S1134" i="4"/>
  <c r="Y1134" i="4"/>
  <c r="Q1134" i="4"/>
  <c r="X1134" i="4"/>
  <c r="O1134" i="4"/>
  <c r="W1134" i="4"/>
  <c r="V1134" i="4"/>
  <c r="U1134" i="4"/>
  <c r="AD1134" i="4"/>
  <c r="AB1134" i="4"/>
  <c r="R1134" i="4"/>
  <c r="AC1134" i="4"/>
  <c r="Z1134" i="4"/>
  <c r="P1136" i="4"/>
  <c r="AB1135" i="4"/>
  <c r="Z1135" i="4"/>
  <c r="R1135" i="4"/>
  <c r="Y1135" i="4"/>
  <c r="Q1135" i="4"/>
  <c r="V1135" i="4"/>
  <c r="U1135" i="4"/>
  <c r="S1135" i="4"/>
  <c r="AD1135" i="4"/>
  <c r="O1135" i="4"/>
  <c r="AA1135" i="4"/>
  <c r="AC1135" i="4"/>
  <c r="X1135" i="4"/>
  <c r="W1135" i="4"/>
  <c r="P1137" i="4"/>
  <c r="AC1136" i="4"/>
  <c r="U1136" i="4"/>
  <c r="AA1136" i="4"/>
  <c r="S1136" i="4"/>
  <c r="Z1136" i="4"/>
  <c r="R1136" i="4"/>
  <c r="Q1136" i="4"/>
  <c r="AD1136" i="4"/>
  <c r="O1136" i="4"/>
  <c r="AB1136" i="4"/>
  <c r="Y1136" i="4"/>
  <c r="W1136" i="4"/>
  <c r="X1136" i="4"/>
  <c r="V1136" i="4"/>
  <c r="P1138" i="4"/>
  <c r="AD1137" i="4"/>
  <c r="V1137" i="4"/>
  <c r="AB1137" i="4"/>
  <c r="AA1137" i="4"/>
  <c r="S1137" i="4"/>
  <c r="Q1137" i="4"/>
  <c r="AC1137" i="4"/>
  <c r="O1137" i="4"/>
  <c r="Z1137" i="4"/>
  <c r="Y1137" i="4"/>
  <c r="W1137" i="4"/>
  <c r="R1137" i="4"/>
  <c r="X1137" i="4"/>
  <c r="U1137" i="4"/>
  <c r="P1139" i="4"/>
  <c r="W1138" i="4"/>
  <c r="AC1138" i="4"/>
  <c r="U1138" i="4"/>
  <c r="AB1138" i="4"/>
  <c r="AA1138" i="4"/>
  <c r="O1138" i="4"/>
  <c r="Z1138" i="4"/>
  <c r="Y1138" i="4"/>
  <c r="X1138" i="4"/>
  <c r="V1138" i="4"/>
  <c r="R1138" i="4"/>
  <c r="AD1138" i="4"/>
  <c r="Q1138" i="4"/>
  <c r="S1138" i="4"/>
  <c r="P1140" i="4"/>
  <c r="X1139" i="4"/>
  <c r="O1139" i="4"/>
  <c r="AD1139" i="4"/>
  <c r="V1139" i="4"/>
  <c r="AC1139" i="4"/>
  <c r="U1139" i="4"/>
  <c r="Z1139" i="4"/>
  <c r="Y1139" i="4"/>
  <c r="W1139" i="4"/>
  <c r="AB1139" i="4"/>
  <c r="R1139" i="4"/>
  <c r="AA1139" i="4"/>
  <c r="S1139" i="4"/>
  <c r="Q1139" i="4"/>
  <c r="P1141" i="4"/>
  <c r="Y1140" i="4"/>
  <c r="Q1140" i="4"/>
  <c r="W1140" i="4"/>
  <c r="AD1140" i="4"/>
  <c r="V1140" i="4"/>
  <c r="X1140" i="4"/>
  <c r="U1140" i="4"/>
  <c r="S1140" i="4"/>
  <c r="R1140" i="4"/>
  <c r="AB1140" i="4"/>
  <c r="Z1140" i="4"/>
  <c r="O1140" i="4"/>
  <c r="AC1140" i="4"/>
  <c r="AA1140" i="4"/>
  <c r="Z1141" i="4"/>
  <c r="R1141" i="4"/>
  <c r="X1141" i="4"/>
  <c r="O1141" i="4"/>
  <c r="W1141" i="4"/>
  <c r="U1141" i="4"/>
  <c r="AD1141" i="4"/>
  <c r="S1141" i="4"/>
  <c r="AC1141" i="4"/>
  <c r="Q1141" i="4"/>
  <c r="AB1141" i="4"/>
  <c r="Y1141" i="4"/>
  <c r="AA1141" i="4"/>
  <c r="V1141" i="4"/>
  <c r="P1142" i="4"/>
  <c r="AA1142" i="4"/>
  <c r="S1142" i="4"/>
  <c r="Y1142" i="4"/>
  <c r="Q1142" i="4"/>
  <c r="X1142" i="4"/>
  <c r="O1142" i="4"/>
  <c r="P1143" i="4"/>
  <c r="AD1142" i="4"/>
  <c r="R1142" i="4"/>
  <c r="AC1142" i="4"/>
  <c r="AB1142" i="4"/>
  <c r="W1142" i="4"/>
  <c r="V1142" i="4"/>
  <c r="U1142" i="4"/>
  <c r="Z1142" i="4"/>
  <c r="P1144" i="4"/>
  <c r="AB1143" i="4"/>
  <c r="Z1143" i="4"/>
  <c r="R1143" i="4"/>
  <c r="Y1143" i="4"/>
  <c r="Q1143" i="4"/>
  <c r="AD1143" i="4"/>
  <c r="O1143" i="4"/>
  <c r="AC1143" i="4"/>
  <c r="AA1143" i="4"/>
  <c r="X1143" i="4"/>
  <c r="W1143" i="4"/>
  <c r="U1143" i="4"/>
  <c r="V1143" i="4"/>
  <c r="S1143" i="4"/>
  <c r="AC1144" i="4"/>
  <c r="U1144" i="4"/>
  <c r="AA1144" i="4"/>
  <c r="S1144" i="4"/>
  <c r="Z1144" i="4"/>
  <c r="R1144" i="4"/>
  <c r="AB1144" i="4"/>
  <c r="P1145" i="4"/>
  <c r="Y1144" i="4"/>
  <c r="X1144" i="4"/>
  <c r="W1144" i="4"/>
  <c r="AD1144" i="4"/>
  <c r="V1144" i="4"/>
  <c r="Q1144" i="4"/>
  <c r="O1144" i="4"/>
  <c r="P1146" i="4"/>
  <c r="AD1145" i="4"/>
  <c r="V1145" i="4"/>
  <c r="AB1145" i="4"/>
  <c r="AA1145" i="4"/>
  <c r="S1145" i="4"/>
  <c r="Y1145" i="4"/>
  <c r="X1145" i="4"/>
  <c r="W1145" i="4"/>
  <c r="U1145" i="4"/>
  <c r="R1145" i="4"/>
  <c r="O1145" i="4"/>
  <c r="Q1145" i="4"/>
  <c r="AC1145" i="4"/>
  <c r="Z1145" i="4"/>
  <c r="P1147" i="4"/>
  <c r="W1146" i="4"/>
  <c r="AC1146" i="4"/>
  <c r="U1146" i="4"/>
  <c r="AB1146" i="4"/>
  <c r="X1146" i="4"/>
  <c r="V1146" i="4"/>
  <c r="S1146" i="4"/>
  <c r="R1146" i="4"/>
  <c r="AD1146" i="4"/>
  <c r="Z1146" i="4"/>
  <c r="O1146" i="4"/>
  <c r="AA1146" i="4"/>
  <c r="Y1146" i="4"/>
  <c r="Q1146" i="4"/>
  <c r="X1147" i="4"/>
  <c r="O1147" i="4"/>
  <c r="AD1147" i="4"/>
  <c r="V1147" i="4"/>
  <c r="AC1147" i="4"/>
  <c r="U1147" i="4"/>
  <c r="S1147" i="4"/>
  <c r="P1148" i="4"/>
  <c r="R1147" i="4"/>
  <c r="AB1147" i="4"/>
  <c r="Q1147" i="4"/>
  <c r="Z1147" i="4"/>
  <c r="AA1147" i="4"/>
  <c r="Y1147" i="4"/>
  <c r="W1147" i="4"/>
  <c r="P1149" i="4"/>
  <c r="Y1148" i="4"/>
  <c r="Q1148" i="4"/>
  <c r="W1148" i="4"/>
  <c r="AD1148" i="4"/>
  <c r="V1148" i="4"/>
  <c r="S1148" i="4"/>
  <c r="AC1148" i="4"/>
  <c r="R1148" i="4"/>
  <c r="AB1148" i="4"/>
  <c r="O1148" i="4"/>
  <c r="AA1148" i="4"/>
  <c r="Z1148" i="4"/>
  <c r="U1148" i="4"/>
  <c r="X1148" i="4"/>
  <c r="P1150" i="4"/>
  <c r="Z1149" i="4"/>
  <c r="R1149" i="4"/>
  <c r="X1149" i="4"/>
  <c r="O1149" i="4"/>
  <c r="W1149" i="4"/>
  <c r="AC1149" i="4"/>
  <c r="Q1149" i="4"/>
  <c r="AB1149" i="4"/>
  <c r="AA1149" i="4"/>
  <c r="Y1149" i="4"/>
  <c r="U1149" i="4"/>
  <c r="AD1149" i="4"/>
  <c r="V1149" i="4"/>
  <c r="S1149" i="4"/>
  <c r="P1151" i="4"/>
  <c r="AA1150" i="4"/>
  <c r="S1150" i="4"/>
  <c r="Y1150" i="4"/>
  <c r="Q1150" i="4"/>
  <c r="X1150" i="4"/>
  <c r="O1150" i="4"/>
  <c r="AB1150" i="4"/>
  <c r="Z1150" i="4"/>
  <c r="W1150" i="4"/>
  <c r="V1150" i="4"/>
  <c r="U1150" i="4"/>
  <c r="R1150" i="4"/>
  <c r="AC1150" i="4"/>
  <c r="AD1150" i="4"/>
  <c r="P1152" i="4"/>
  <c r="AB1151" i="4"/>
  <c r="Z1151" i="4"/>
  <c r="R1151" i="4"/>
  <c r="Y1151" i="4"/>
  <c r="Q1151" i="4"/>
  <c r="X1151" i="4"/>
  <c r="W1151" i="4"/>
  <c r="V1151" i="4"/>
  <c r="U1151" i="4"/>
  <c r="AC1151" i="4"/>
  <c r="O1151" i="4"/>
  <c r="S1151" i="4"/>
  <c r="AD1151" i="4"/>
  <c r="AA1151" i="4"/>
  <c r="P1153" i="4"/>
  <c r="AC1152" i="4"/>
  <c r="U1152" i="4"/>
  <c r="AA1152" i="4"/>
  <c r="S1152" i="4"/>
  <c r="Z1152" i="4"/>
  <c r="R1152" i="4"/>
  <c r="W1152" i="4"/>
  <c r="V1152" i="4"/>
  <c r="Q1152" i="4"/>
  <c r="O1152" i="4"/>
  <c r="AB1152" i="4"/>
  <c r="AD1152" i="4"/>
  <c r="Y1152" i="4"/>
  <c r="X1152" i="4"/>
  <c r="P1154" i="4"/>
  <c r="AD1153" i="4"/>
  <c r="V1153" i="4"/>
  <c r="AB1153" i="4"/>
  <c r="AA1153" i="4"/>
  <c r="S1153" i="4"/>
  <c r="U1153" i="4"/>
  <c r="R1153" i="4"/>
  <c r="Q1153" i="4"/>
  <c r="AC1153" i="4"/>
  <c r="O1153" i="4"/>
  <c r="Z1153" i="4"/>
  <c r="X1153" i="4"/>
  <c r="W1153" i="4"/>
  <c r="Y1153" i="4"/>
  <c r="P1155" i="4"/>
  <c r="W1154" i="4"/>
  <c r="AC1154" i="4"/>
  <c r="U1154" i="4"/>
  <c r="AB1154" i="4"/>
  <c r="R1154" i="4"/>
  <c r="AD1154" i="4"/>
  <c r="Q1154" i="4"/>
  <c r="AA1154" i="4"/>
  <c r="O1154" i="4"/>
  <c r="Z1154" i="4"/>
  <c r="X1154" i="4"/>
  <c r="V1154" i="4"/>
  <c r="S1154" i="4"/>
  <c r="Y1154" i="4"/>
  <c r="P1156" i="4"/>
  <c r="X1155" i="4"/>
  <c r="O1155" i="4"/>
  <c r="AD1155" i="4"/>
  <c r="V1155" i="4"/>
  <c r="AC1155" i="4"/>
  <c r="U1155" i="4"/>
  <c r="AB1155" i="4"/>
  <c r="Q1155" i="4"/>
  <c r="AA1155" i="4"/>
  <c r="Z1155" i="4"/>
  <c r="Y1155" i="4"/>
  <c r="W1155" i="4"/>
  <c r="S1155" i="4"/>
  <c r="R1155" i="4"/>
  <c r="P1157" i="4"/>
  <c r="Y1156" i="4"/>
  <c r="Q1156" i="4"/>
  <c r="W1156" i="4"/>
  <c r="AD1156" i="4"/>
  <c r="V1156" i="4"/>
  <c r="AA1156" i="4"/>
  <c r="Z1156" i="4"/>
  <c r="X1156" i="4"/>
  <c r="U1156" i="4"/>
  <c r="AC1156" i="4"/>
  <c r="S1156" i="4"/>
  <c r="R1156" i="4"/>
  <c r="O1156" i="4"/>
  <c r="AB1156" i="4"/>
  <c r="P1158" i="4"/>
  <c r="Z1157" i="4"/>
  <c r="R1157" i="4"/>
  <c r="X1157" i="4"/>
  <c r="O1157" i="4"/>
  <c r="W1157" i="4"/>
  <c r="Y1157" i="4"/>
  <c r="V1157" i="4"/>
  <c r="U1157" i="4"/>
  <c r="S1157" i="4"/>
  <c r="AC1157" i="4"/>
  <c r="AD1157" i="4"/>
  <c r="AB1157" i="4"/>
  <c r="AA1157" i="4"/>
  <c r="Q1157" i="4"/>
  <c r="P1159" i="4"/>
  <c r="AA1158" i="4"/>
  <c r="S1158" i="4"/>
  <c r="Y1158" i="4"/>
  <c r="Q1158" i="4"/>
  <c r="X1158" i="4"/>
  <c r="O1158" i="4"/>
  <c r="V1158" i="4"/>
  <c r="U1158" i="4"/>
  <c r="AD1158" i="4"/>
  <c r="R1158" i="4"/>
  <c r="AC1158" i="4"/>
  <c r="Z1158" i="4"/>
  <c r="AB1158" i="4"/>
  <c r="W1158" i="4"/>
  <c r="P1160" i="4"/>
  <c r="AB1159" i="4"/>
  <c r="Z1159" i="4"/>
  <c r="R1159" i="4"/>
  <c r="Y1159" i="4"/>
  <c r="Q1159" i="4"/>
  <c r="U1159" i="4"/>
  <c r="S1159" i="4"/>
  <c r="AD1159" i="4"/>
  <c r="O1159" i="4"/>
  <c r="AC1159" i="4"/>
  <c r="X1159" i="4"/>
  <c r="AA1159" i="4"/>
  <c r="W1159" i="4"/>
  <c r="V1159" i="4"/>
  <c r="P1161" i="4"/>
  <c r="AC1160" i="4"/>
  <c r="U1160" i="4"/>
  <c r="AA1160" i="4"/>
  <c r="S1160" i="4"/>
  <c r="Z1160" i="4"/>
  <c r="R1160" i="4"/>
  <c r="Q1160" i="4"/>
  <c r="AD1160" i="4"/>
  <c r="O1160" i="4"/>
  <c r="AB1160" i="4"/>
  <c r="Y1160" i="4"/>
  <c r="X1160" i="4"/>
  <c r="V1160" i="4"/>
  <c r="W1160" i="4"/>
  <c r="P1162" i="4"/>
  <c r="AD1161" i="4"/>
  <c r="V1161" i="4"/>
  <c r="AB1161" i="4"/>
  <c r="AA1161" i="4"/>
  <c r="S1161" i="4"/>
  <c r="AC1161" i="4"/>
  <c r="O1161" i="4"/>
  <c r="Z1161" i="4"/>
  <c r="Y1161" i="4"/>
  <c r="X1161" i="4"/>
  <c r="U1161" i="4"/>
  <c r="W1161" i="4"/>
  <c r="R1161" i="4"/>
  <c r="Q1161" i="4"/>
  <c r="W1162" i="4"/>
  <c r="P1163" i="4"/>
  <c r="AC1162" i="4"/>
  <c r="U1162" i="4"/>
  <c r="AB1162" i="4"/>
  <c r="Z1162" i="4"/>
  <c r="Y1162" i="4"/>
  <c r="X1162" i="4"/>
  <c r="V1162" i="4"/>
  <c r="S1162" i="4"/>
  <c r="Q1162" i="4"/>
  <c r="R1162" i="4"/>
  <c r="O1162" i="4"/>
  <c r="AD1162" i="4"/>
  <c r="AA1162" i="4"/>
  <c r="P1164" i="4"/>
  <c r="X1163" i="4"/>
  <c r="O1163" i="4"/>
  <c r="AD1163" i="4"/>
  <c r="V1163" i="4"/>
  <c r="AC1163" i="4"/>
  <c r="U1163" i="4"/>
  <c r="Y1163" i="4"/>
  <c r="W1163" i="4"/>
  <c r="S1163" i="4"/>
  <c r="AA1163" i="4"/>
  <c r="Q1163" i="4"/>
  <c r="AB1163" i="4"/>
  <c r="Z1163" i="4"/>
  <c r="R1163" i="4"/>
  <c r="Y1164" i="4"/>
  <c r="Q1164" i="4"/>
  <c r="P1165" i="4"/>
  <c r="W1164" i="4"/>
  <c r="AD1164" i="4"/>
  <c r="V1164" i="4"/>
  <c r="U1164" i="4"/>
  <c r="S1164" i="4"/>
  <c r="AC1164" i="4"/>
  <c r="R1164" i="4"/>
  <c r="O1164" i="4"/>
  <c r="AA1164" i="4"/>
  <c r="X1164" i="4"/>
  <c r="Z1164" i="4"/>
  <c r="AB1164" i="4"/>
  <c r="Z1165" i="4"/>
  <c r="R1165" i="4"/>
  <c r="X1165" i="4"/>
  <c r="O1165" i="4"/>
  <c r="P1166" i="4"/>
  <c r="W1165" i="4"/>
  <c r="AD1165" i="4"/>
  <c r="S1165" i="4"/>
  <c r="AC1165" i="4"/>
  <c r="Q1165" i="4"/>
  <c r="AB1165" i="4"/>
  <c r="AA1165" i="4"/>
  <c r="V1165" i="4"/>
  <c r="U1165" i="4"/>
  <c r="Y1165" i="4"/>
  <c r="P1167" i="4"/>
  <c r="AA1166" i="4"/>
  <c r="S1166" i="4"/>
  <c r="Y1166" i="4"/>
  <c r="Q1166" i="4"/>
  <c r="X1166" i="4"/>
  <c r="O1166" i="4"/>
  <c r="AD1166" i="4"/>
  <c r="R1166" i="4"/>
  <c r="AC1166" i="4"/>
  <c r="AB1166" i="4"/>
  <c r="Z1166" i="4"/>
  <c r="V1166" i="4"/>
  <c r="W1166" i="4"/>
  <c r="U1166" i="4"/>
  <c r="P1168" i="4"/>
  <c r="AB1167" i="4"/>
  <c r="Z1167" i="4"/>
  <c r="R1167" i="4"/>
  <c r="Y1167" i="4"/>
  <c r="Q1167" i="4"/>
  <c r="AC1167" i="4"/>
  <c r="AA1167" i="4"/>
  <c r="X1167" i="4"/>
  <c r="W1167" i="4"/>
  <c r="V1167" i="4"/>
  <c r="S1167" i="4"/>
  <c r="O1167" i="4"/>
  <c r="AD1167" i="4"/>
  <c r="U1167" i="4"/>
  <c r="P1169" i="4"/>
  <c r="AC1168" i="4"/>
  <c r="U1168" i="4"/>
  <c r="AA1168" i="4"/>
  <c r="S1168" i="4"/>
  <c r="Z1168" i="4"/>
  <c r="R1168" i="4"/>
  <c r="Y1168" i="4"/>
  <c r="X1168" i="4"/>
  <c r="W1168" i="4"/>
  <c r="V1168" i="4"/>
  <c r="AD1168" i="4"/>
  <c r="Q1168" i="4"/>
  <c r="AB1168" i="4"/>
  <c r="O1168" i="4"/>
  <c r="P1170" i="4"/>
  <c r="AD1169" i="4"/>
  <c r="V1169" i="4"/>
  <c r="AB1169" i="4"/>
  <c r="AA1169" i="4"/>
  <c r="S1169" i="4"/>
  <c r="X1169" i="4"/>
  <c r="W1169" i="4"/>
  <c r="U1169" i="4"/>
  <c r="R1169" i="4"/>
  <c r="Q1169" i="4"/>
  <c r="AC1169" i="4"/>
  <c r="Z1169" i="4"/>
  <c r="Y1169" i="4"/>
  <c r="O1169" i="4"/>
  <c r="P1171" i="4"/>
  <c r="W1170" i="4"/>
  <c r="AC1170" i="4"/>
  <c r="U1170" i="4"/>
  <c r="AB1170" i="4"/>
  <c r="V1170" i="4"/>
  <c r="S1170" i="4"/>
  <c r="R1170" i="4"/>
  <c r="AD1170" i="4"/>
  <c r="Q1170" i="4"/>
  <c r="AA1170" i="4"/>
  <c r="Y1170" i="4"/>
  <c r="Z1170" i="4"/>
  <c r="X1170" i="4"/>
  <c r="O1170" i="4"/>
  <c r="P1172" i="4"/>
  <c r="X1171" i="4"/>
  <c r="O1171" i="4"/>
  <c r="AD1171" i="4"/>
  <c r="V1171" i="4"/>
  <c r="AC1171" i="4"/>
  <c r="U1171" i="4"/>
  <c r="S1171" i="4"/>
  <c r="R1171" i="4"/>
  <c r="AB1171" i="4"/>
  <c r="Q1171" i="4"/>
  <c r="AA1171" i="4"/>
  <c r="Y1171" i="4"/>
  <c r="Z1171" i="4"/>
  <c r="W1171" i="4"/>
  <c r="P1173" i="4"/>
  <c r="Y1172" i="4"/>
  <c r="Q1172" i="4"/>
  <c r="W1172" i="4"/>
  <c r="AD1172" i="4"/>
  <c r="V1172" i="4"/>
  <c r="AC1172" i="4"/>
  <c r="R1172" i="4"/>
  <c r="AB1172" i="4"/>
  <c r="O1172" i="4"/>
  <c r="AA1172" i="4"/>
  <c r="Z1172" i="4"/>
  <c r="X1172" i="4"/>
  <c r="U1172" i="4"/>
  <c r="S1172" i="4"/>
  <c r="P1174" i="4"/>
  <c r="Z1173" i="4"/>
  <c r="R1173" i="4"/>
  <c r="X1173" i="4"/>
  <c r="O1173" i="4"/>
  <c r="W1173" i="4"/>
  <c r="AB1173" i="4"/>
  <c r="AA1173" i="4"/>
  <c r="Y1173" i="4"/>
  <c r="V1173" i="4"/>
  <c r="AD1173" i="4"/>
  <c r="S1173" i="4"/>
  <c r="Q1173" i="4"/>
  <c r="AC1173" i="4"/>
  <c r="U1173" i="4"/>
  <c r="P1175" i="4"/>
  <c r="AA1174" i="4"/>
  <c r="S1174" i="4"/>
  <c r="Y1174" i="4"/>
  <c r="Q1174" i="4"/>
  <c r="X1174" i="4"/>
  <c r="O1174" i="4"/>
  <c r="Z1174" i="4"/>
  <c r="W1174" i="4"/>
  <c r="V1174" i="4"/>
  <c r="U1174" i="4"/>
  <c r="AD1174" i="4"/>
  <c r="AC1174" i="4"/>
  <c r="AB1174" i="4"/>
  <c r="R1174" i="4"/>
  <c r="P1176" i="4"/>
  <c r="AB1175" i="4"/>
  <c r="Z1175" i="4"/>
  <c r="R1175" i="4"/>
  <c r="Y1175" i="4"/>
  <c r="Q1175" i="4"/>
  <c r="W1175" i="4"/>
  <c r="V1175" i="4"/>
  <c r="U1175" i="4"/>
  <c r="S1175" i="4"/>
  <c r="AD1175" i="4"/>
  <c r="AA1175" i="4"/>
  <c r="O1175" i="4"/>
  <c r="X1175" i="4"/>
  <c r="AC1175" i="4"/>
  <c r="P1177" i="4"/>
  <c r="AC1176" i="4"/>
  <c r="U1176" i="4"/>
  <c r="AA1176" i="4"/>
  <c r="S1176" i="4"/>
  <c r="Z1176" i="4"/>
  <c r="R1176" i="4"/>
  <c r="V1176" i="4"/>
  <c r="Q1176" i="4"/>
  <c r="AD1176" i="4"/>
  <c r="O1176" i="4"/>
  <c r="Y1176" i="4"/>
  <c r="AB1176" i="4"/>
  <c r="W1176" i="4"/>
  <c r="X1176" i="4"/>
  <c r="P1178" i="4"/>
  <c r="X1177" i="4"/>
  <c r="V1177" i="4"/>
  <c r="AC1177" i="4"/>
  <c r="AB1177" i="4"/>
  <c r="S1177" i="4"/>
  <c r="R1177" i="4"/>
  <c r="Q1177" i="4"/>
  <c r="AD1177" i="4"/>
  <c r="O1177" i="4"/>
  <c r="AA1177" i="4"/>
  <c r="Z1177" i="4"/>
  <c r="W1177" i="4"/>
  <c r="Y1177" i="4"/>
  <c r="U1177" i="4"/>
  <c r="P1179" i="4"/>
  <c r="Y1178" i="4"/>
  <c r="Q1178" i="4"/>
  <c r="Z1178" i="4"/>
  <c r="O1178" i="4"/>
  <c r="W1178" i="4"/>
  <c r="V1178" i="4"/>
  <c r="S1178" i="4"/>
  <c r="AD1178" i="4"/>
  <c r="R1178" i="4"/>
  <c r="AC1178" i="4"/>
  <c r="AB1178" i="4"/>
  <c r="X1178" i="4"/>
  <c r="AA1178" i="4"/>
  <c r="U1178" i="4"/>
  <c r="Z1179" i="4"/>
  <c r="R1179" i="4"/>
  <c r="AC1179" i="4"/>
  <c r="AA1179" i="4"/>
  <c r="Q1179" i="4"/>
  <c r="Y1179" i="4"/>
  <c r="O1179" i="4"/>
  <c r="S1179" i="4"/>
  <c r="AD1179" i="4"/>
  <c r="P1180" i="4"/>
  <c r="AB1179" i="4"/>
  <c r="X1179" i="4"/>
  <c r="V1179" i="4"/>
  <c r="W1179" i="4"/>
  <c r="U1179" i="4"/>
  <c r="P1181" i="4"/>
  <c r="AA1180" i="4"/>
  <c r="S1180" i="4"/>
  <c r="W1180" i="4"/>
  <c r="AD1180" i="4"/>
  <c r="U1180" i="4"/>
  <c r="AC1180" i="4"/>
  <c r="Q1180" i="4"/>
  <c r="O1180" i="4"/>
  <c r="AB1180" i="4"/>
  <c r="Z1180" i="4"/>
  <c r="X1180" i="4"/>
  <c r="Y1180" i="4"/>
  <c r="V1180" i="4"/>
  <c r="R1180" i="4"/>
  <c r="AB1181" i="4"/>
  <c r="Z1181" i="4"/>
  <c r="Q1181" i="4"/>
  <c r="X1181" i="4"/>
  <c r="W1181" i="4"/>
  <c r="R1181" i="4"/>
  <c r="AD1181" i="4"/>
  <c r="O1181" i="4"/>
  <c r="AC1181" i="4"/>
  <c r="AA1181" i="4"/>
  <c r="Y1181" i="4"/>
  <c r="U1181" i="4"/>
  <c r="S1181" i="4"/>
  <c r="P1182" i="4"/>
  <c r="V1181" i="4"/>
  <c r="P1183" i="4"/>
  <c r="AC1182" i="4"/>
  <c r="U1182" i="4"/>
  <c r="AD1182" i="4"/>
  <c r="AA1182" i="4"/>
  <c r="R1182" i="4"/>
  <c r="Z1182" i="4"/>
  <c r="Q1182" i="4"/>
  <c r="O1182" i="4"/>
  <c r="AB1182" i="4"/>
  <c r="Y1182" i="4"/>
  <c r="W1182" i="4"/>
  <c r="V1182" i="4"/>
  <c r="X1182" i="4"/>
  <c r="S1182" i="4"/>
  <c r="P1184" i="4"/>
  <c r="AD1183" i="4"/>
  <c r="V1183" i="4"/>
  <c r="X1183" i="4"/>
  <c r="U1183" i="4"/>
  <c r="AC1183" i="4"/>
  <c r="Q1183" i="4"/>
  <c r="AB1183" i="4"/>
  <c r="O1183" i="4"/>
  <c r="AA1183" i="4"/>
  <c r="Z1183" i="4"/>
  <c r="Y1183" i="4"/>
  <c r="S1183" i="4"/>
  <c r="W1183" i="4"/>
  <c r="R1183" i="4"/>
  <c r="W1184" i="4"/>
  <c r="AA1184" i="4"/>
  <c r="R1184" i="4"/>
  <c r="Y1184" i="4"/>
  <c r="O1184" i="4"/>
  <c r="X1184" i="4"/>
  <c r="AD1184" i="4"/>
  <c r="Q1184" i="4"/>
  <c r="AC1184" i="4"/>
  <c r="AB1184" i="4"/>
  <c r="Z1184" i="4"/>
  <c r="P1185" i="4"/>
  <c r="U1184" i="4"/>
  <c r="S1184" i="4"/>
  <c r="V1184" i="4"/>
  <c r="P1186" i="4"/>
  <c r="AA1185" i="4"/>
  <c r="X1185" i="4"/>
  <c r="O1185" i="4"/>
  <c r="U1185" i="4"/>
  <c r="AC1185" i="4"/>
  <c r="S1185" i="4"/>
  <c r="AB1185" i="4"/>
  <c r="R1185" i="4"/>
  <c r="AD1185" i="4"/>
  <c r="Z1185" i="4"/>
  <c r="Y1185" i="4"/>
  <c r="W1185" i="4"/>
  <c r="Q1185" i="4"/>
  <c r="V1185" i="4"/>
  <c r="AB1186" i="4"/>
  <c r="Y1186" i="4"/>
  <c r="Q1186" i="4"/>
  <c r="AA1186" i="4"/>
  <c r="O1186" i="4"/>
  <c r="X1186" i="4"/>
  <c r="W1186" i="4"/>
  <c r="R1186" i="4"/>
  <c r="AD1186" i="4"/>
  <c r="AC1186" i="4"/>
  <c r="V1186" i="4"/>
  <c r="Z1186" i="4"/>
  <c r="U1186" i="4"/>
  <c r="P1187" i="4"/>
  <c r="S1186" i="4"/>
  <c r="P1188" i="4"/>
  <c r="AC1187" i="4"/>
  <c r="U1187" i="4"/>
  <c r="Z1187" i="4"/>
  <c r="R1187" i="4"/>
  <c r="W1187" i="4"/>
  <c r="AD1187" i="4"/>
  <c r="S1187" i="4"/>
  <c r="Q1187" i="4"/>
  <c r="O1187" i="4"/>
  <c r="AB1187" i="4"/>
  <c r="AA1187" i="4"/>
  <c r="X1187" i="4"/>
  <c r="Y1187" i="4"/>
  <c r="V1187" i="4"/>
  <c r="P1189" i="4"/>
  <c r="AD1188" i="4"/>
  <c r="V1188" i="4"/>
  <c r="AA1188" i="4"/>
  <c r="S1188" i="4"/>
  <c r="AC1188" i="4"/>
  <c r="R1188" i="4"/>
  <c r="Z1188" i="4"/>
  <c r="O1188" i="4"/>
  <c r="Y1188" i="4"/>
  <c r="U1188" i="4"/>
  <c r="Q1188" i="4"/>
  <c r="AB1188" i="4"/>
  <c r="W1188" i="4"/>
  <c r="X1188" i="4"/>
  <c r="W1189" i="4"/>
  <c r="P1190" i="4"/>
  <c r="AB1189" i="4"/>
  <c r="Y1189" i="4"/>
  <c r="V1189" i="4"/>
  <c r="U1189" i="4"/>
  <c r="X1189" i="4"/>
  <c r="S1189" i="4"/>
  <c r="R1189" i="4"/>
  <c r="Q1189" i="4"/>
  <c r="AD1189" i="4"/>
  <c r="AA1189" i="4"/>
  <c r="AC1189" i="4"/>
  <c r="O1189" i="4"/>
  <c r="Z1189" i="4"/>
  <c r="P1191" i="4"/>
  <c r="X1190" i="4"/>
  <c r="O1190" i="4"/>
  <c r="AC1190" i="4"/>
  <c r="U1190" i="4"/>
  <c r="AB1190" i="4"/>
  <c r="R1190" i="4"/>
  <c r="AA1190" i="4"/>
  <c r="Q1190" i="4"/>
  <c r="Y1190" i="4"/>
  <c r="W1190" i="4"/>
  <c r="V1190" i="4"/>
  <c r="S1190" i="4"/>
  <c r="AD1190" i="4"/>
  <c r="Z1190" i="4"/>
  <c r="P1192" i="4"/>
  <c r="Y1191" i="4"/>
  <c r="Q1191" i="4"/>
  <c r="AD1191" i="4"/>
  <c r="V1191" i="4"/>
  <c r="AA1191" i="4"/>
  <c r="O1191" i="4"/>
  <c r="X1191" i="4"/>
  <c r="W1191" i="4"/>
  <c r="AB1191" i="4"/>
  <c r="Z1191" i="4"/>
  <c r="U1191" i="4"/>
  <c r="R1191" i="4"/>
  <c r="S1191" i="4"/>
  <c r="AC1191" i="4"/>
  <c r="P1193" i="4"/>
  <c r="Z1192" i="4"/>
  <c r="R1192" i="4"/>
  <c r="W1192" i="4"/>
  <c r="V1192" i="4"/>
  <c r="AD1192" i="4"/>
  <c r="AC1192" i="4"/>
  <c r="S1192" i="4"/>
  <c r="AB1192" i="4"/>
  <c r="AA1192" i="4"/>
  <c r="Y1192" i="4"/>
  <c r="X1192" i="4"/>
  <c r="U1192" i="4"/>
  <c r="O1192" i="4"/>
  <c r="Q1192" i="4"/>
  <c r="P1194" i="4"/>
  <c r="AA1193" i="4"/>
  <c r="S1193" i="4"/>
  <c r="X1193" i="4"/>
  <c r="O1193" i="4"/>
  <c r="AC1193" i="4"/>
  <c r="R1193" i="4"/>
  <c r="Z1193" i="4"/>
  <c r="Y1193" i="4"/>
  <c r="AD1193" i="4"/>
  <c r="AB1193" i="4"/>
  <c r="W1193" i="4"/>
  <c r="U1193" i="4"/>
  <c r="V1193" i="4"/>
  <c r="Q1193" i="4"/>
  <c r="AB1194" i="4"/>
  <c r="P1195" i="4"/>
  <c r="Y1194" i="4"/>
  <c r="Q1194" i="4"/>
  <c r="X1194" i="4"/>
  <c r="V1194" i="4"/>
  <c r="U1194" i="4"/>
  <c r="O1194" i="4"/>
  <c r="AD1194" i="4"/>
  <c r="AC1194" i="4"/>
  <c r="AA1194" i="4"/>
  <c r="Z1194" i="4"/>
  <c r="S1194" i="4"/>
  <c r="W1194" i="4"/>
  <c r="R1194" i="4"/>
  <c r="AC1195" i="4"/>
  <c r="U1195" i="4"/>
  <c r="P1196" i="4"/>
  <c r="Z1195" i="4"/>
  <c r="R1195" i="4"/>
  <c r="AB1195" i="4"/>
  <c r="Q1195" i="4"/>
  <c r="AA1195" i="4"/>
  <c r="O1195" i="4"/>
  <c r="S1195" i="4"/>
  <c r="AD1195" i="4"/>
  <c r="X1195" i="4"/>
  <c r="V1195" i="4"/>
  <c r="Y1195" i="4"/>
  <c r="W1195" i="4"/>
  <c r="P1197" i="4"/>
  <c r="AD1196" i="4"/>
  <c r="V1196" i="4"/>
  <c r="AA1196" i="4"/>
  <c r="S1196" i="4"/>
  <c r="Z1196" i="4"/>
  <c r="O1196" i="4"/>
  <c r="X1196" i="4"/>
  <c r="W1196" i="4"/>
  <c r="R1196" i="4"/>
  <c r="Q1196" i="4"/>
  <c r="AC1196" i="4"/>
  <c r="Y1196" i="4"/>
  <c r="U1196" i="4"/>
  <c r="AB1196" i="4"/>
  <c r="W1197" i="4"/>
  <c r="AB1197" i="4"/>
  <c r="P1198" i="4"/>
  <c r="V1197" i="4"/>
  <c r="AD1197" i="4"/>
  <c r="S1197" i="4"/>
  <c r="AC1197" i="4"/>
  <c r="R1197" i="4"/>
  <c r="X1197" i="4"/>
  <c r="U1197" i="4"/>
  <c r="Q1197" i="4"/>
  <c r="O1197" i="4"/>
  <c r="AA1197" i="4"/>
  <c r="Z1197" i="4"/>
  <c r="Y1197" i="4"/>
  <c r="P1199" i="4"/>
  <c r="X1198" i="4"/>
  <c r="O1198" i="4"/>
  <c r="AC1198" i="4"/>
  <c r="U1198" i="4"/>
  <c r="AB1198" i="4"/>
  <c r="R1198" i="4"/>
  <c r="Z1198" i="4"/>
  <c r="Y1198" i="4"/>
  <c r="W1198" i="4"/>
  <c r="V1198" i="4"/>
  <c r="S1198" i="4"/>
  <c r="AD1198" i="4"/>
  <c r="AA1198" i="4"/>
  <c r="Q1198" i="4"/>
  <c r="P1200" i="4"/>
  <c r="Y1199" i="4"/>
  <c r="Q1199" i="4"/>
  <c r="AD1199" i="4"/>
  <c r="V1199" i="4"/>
  <c r="X1199" i="4"/>
  <c r="U1199" i="4"/>
  <c r="AA1199" i="4"/>
  <c r="Z1199" i="4"/>
  <c r="W1199" i="4"/>
  <c r="S1199" i="4"/>
  <c r="R1199" i="4"/>
  <c r="AB1199" i="4"/>
  <c r="O1199" i="4"/>
  <c r="AC1199" i="4"/>
  <c r="Z1200" i="4"/>
  <c r="R1200" i="4"/>
  <c r="W1200" i="4"/>
  <c r="AD1200" i="4"/>
  <c r="P1201" i="4"/>
  <c r="AB1200" i="4"/>
  <c r="Q1200" i="4"/>
  <c r="AA1200" i="4"/>
  <c r="O1200" i="4"/>
  <c r="AC1200" i="4"/>
  <c r="Y1200" i="4"/>
  <c r="X1200" i="4"/>
  <c r="V1200" i="4"/>
  <c r="S1200" i="4"/>
  <c r="U1200" i="4"/>
  <c r="P1202" i="4"/>
  <c r="AA1201" i="4"/>
  <c r="S1201" i="4"/>
  <c r="X1201" i="4"/>
  <c r="O1201" i="4"/>
  <c r="Z1201" i="4"/>
  <c r="W1201" i="4"/>
  <c r="V1201" i="4"/>
  <c r="AD1201" i="4"/>
  <c r="AC1201" i="4"/>
  <c r="AB1201" i="4"/>
  <c r="Y1201" i="4"/>
  <c r="U1201" i="4"/>
  <c r="R1201" i="4"/>
  <c r="Q1201" i="4"/>
  <c r="P1203" i="4"/>
  <c r="AB1202" i="4"/>
  <c r="Y1202" i="4"/>
  <c r="Q1202" i="4"/>
  <c r="V1202" i="4"/>
  <c r="AD1202" i="4"/>
  <c r="S1202" i="4"/>
  <c r="AC1202" i="4"/>
  <c r="R1202" i="4"/>
  <c r="AA1202" i="4"/>
  <c r="Z1202" i="4"/>
  <c r="W1202" i="4"/>
  <c r="U1202" i="4"/>
  <c r="O1202" i="4"/>
  <c r="X1202" i="4"/>
  <c r="AC1203" i="4"/>
  <c r="U1203" i="4"/>
  <c r="Z1203" i="4"/>
  <c r="R1203" i="4"/>
  <c r="AB1203" i="4"/>
  <c r="Q1203" i="4"/>
  <c r="P1204" i="4"/>
  <c r="Y1203" i="4"/>
  <c r="X1203" i="4"/>
  <c r="S1203" i="4"/>
  <c r="O1203" i="4"/>
  <c r="AD1203" i="4"/>
  <c r="AA1203" i="4"/>
  <c r="V1203" i="4"/>
  <c r="W1203" i="4"/>
  <c r="AD1204" i="4"/>
  <c r="V1204" i="4"/>
  <c r="AA1204" i="4"/>
  <c r="S1204" i="4"/>
  <c r="X1204" i="4"/>
  <c r="U1204" i="4"/>
  <c r="P1205" i="4"/>
  <c r="R1204" i="4"/>
  <c r="Q1204" i="4"/>
  <c r="O1204" i="4"/>
  <c r="AC1204" i="4"/>
  <c r="Z1204" i="4"/>
  <c r="AB1204" i="4"/>
  <c r="Y1204" i="4"/>
  <c r="W1204" i="4"/>
  <c r="P1206" i="4"/>
  <c r="W1205" i="4"/>
  <c r="AB1205" i="4"/>
  <c r="AD1205" i="4"/>
  <c r="S1205" i="4"/>
  <c r="AA1205" i="4"/>
  <c r="Q1205" i="4"/>
  <c r="Z1205" i="4"/>
  <c r="O1205" i="4"/>
  <c r="V1205" i="4"/>
  <c r="U1205" i="4"/>
  <c r="R1205" i="4"/>
  <c r="Y1205" i="4"/>
  <c r="AC1205" i="4"/>
  <c r="X1205" i="4"/>
  <c r="P1207" i="4"/>
  <c r="X1206" i="4"/>
  <c r="O1206" i="4"/>
  <c r="AC1206" i="4"/>
  <c r="U1206" i="4"/>
  <c r="Z1206" i="4"/>
  <c r="W1206" i="4"/>
  <c r="V1206" i="4"/>
  <c r="Y1206" i="4"/>
  <c r="S1206" i="4"/>
  <c r="R1206" i="4"/>
  <c r="Q1206" i="4"/>
  <c r="AD1206" i="4"/>
  <c r="AB1206" i="4"/>
  <c r="AA1206" i="4"/>
  <c r="P1208" i="4"/>
  <c r="Y1207" i="4"/>
  <c r="Q1207" i="4"/>
  <c r="AD1207" i="4"/>
  <c r="V1207" i="4"/>
  <c r="U1207" i="4"/>
  <c r="AC1207" i="4"/>
  <c r="S1207" i="4"/>
  <c r="AB1207" i="4"/>
  <c r="R1207" i="4"/>
  <c r="Z1207" i="4"/>
  <c r="X1207" i="4"/>
  <c r="W1207" i="4"/>
  <c r="AA1207" i="4"/>
  <c r="O1207" i="4"/>
  <c r="Z1208" i="4"/>
  <c r="R1208" i="4"/>
  <c r="P1209" i="4"/>
  <c r="W1208" i="4"/>
  <c r="AB1208" i="4"/>
  <c r="Q1208" i="4"/>
  <c r="Y1208" i="4"/>
  <c r="X1208" i="4"/>
  <c r="AC1208" i="4"/>
  <c r="AA1208" i="4"/>
  <c r="V1208" i="4"/>
  <c r="U1208" i="4"/>
  <c r="O1208" i="4"/>
  <c r="AD1208" i="4"/>
  <c r="S1208" i="4"/>
  <c r="P1210" i="4"/>
  <c r="AA1209" i="4"/>
  <c r="S1209" i="4"/>
  <c r="X1209" i="4"/>
  <c r="O1209" i="4"/>
  <c r="W1209" i="4"/>
  <c r="U1209" i="4"/>
  <c r="AD1209" i="4"/>
  <c r="AC1209" i="4"/>
  <c r="AB1209" i="4"/>
  <c r="Z1209" i="4"/>
  <c r="Y1209" i="4"/>
  <c r="R1209" i="4"/>
  <c r="V1209" i="4"/>
  <c r="Q1209" i="4"/>
  <c r="P1211" i="4"/>
  <c r="AB1210" i="4"/>
  <c r="Y1210" i="4"/>
  <c r="Q1210" i="4"/>
  <c r="AD1210" i="4"/>
  <c r="S1210" i="4"/>
  <c r="AA1210" i="4"/>
  <c r="O1210" i="4"/>
  <c r="Z1210" i="4"/>
  <c r="AC1210" i="4"/>
  <c r="X1210" i="4"/>
  <c r="W1210" i="4"/>
  <c r="U1210" i="4"/>
  <c r="V1210" i="4"/>
  <c r="R1210" i="4"/>
  <c r="P1212" i="4"/>
  <c r="AC1211" i="4"/>
  <c r="U1211" i="4"/>
  <c r="Z1211" i="4"/>
  <c r="R1211" i="4"/>
  <c r="Y1211" i="4"/>
  <c r="W1211" i="4"/>
  <c r="V1211" i="4"/>
  <c r="Q1211" i="4"/>
  <c r="O1211" i="4"/>
  <c r="AD1211" i="4"/>
  <c r="AB1211" i="4"/>
  <c r="X1211" i="4"/>
  <c r="AA1211" i="4"/>
  <c r="S1211" i="4"/>
  <c r="P1213" i="4"/>
  <c r="AD1212" i="4"/>
  <c r="V1212" i="4"/>
  <c r="AA1212" i="4"/>
  <c r="S1212" i="4"/>
  <c r="U1212" i="4"/>
  <c r="AC1212" i="4"/>
  <c r="R1212" i="4"/>
  <c r="AB1212" i="4"/>
  <c r="Q1212" i="4"/>
  <c r="O1212" i="4"/>
  <c r="Z1212" i="4"/>
  <c r="X1212" i="4"/>
  <c r="Y1212" i="4"/>
  <c r="W1212" i="4"/>
  <c r="W1213" i="4"/>
  <c r="P1214" i="4"/>
  <c r="AB1213" i="4"/>
  <c r="AA1213" i="4"/>
  <c r="Q1213" i="4"/>
  <c r="Y1213" i="4"/>
  <c r="X1213" i="4"/>
  <c r="U1213" i="4"/>
  <c r="S1213" i="4"/>
  <c r="R1213" i="4"/>
  <c r="O1213" i="4"/>
  <c r="AC1213" i="4"/>
  <c r="V1213" i="4"/>
  <c r="AD1213" i="4"/>
  <c r="Z1213" i="4"/>
  <c r="X1214" i="4"/>
  <c r="O1214" i="4"/>
  <c r="P1215" i="4"/>
  <c r="AC1214" i="4"/>
  <c r="U1214" i="4"/>
  <c r="W1214" i="4"/>
  <c r="AD1214" i="4"/>
  <c r="S1214" i="4"/>
  <c r="Y1214" i="4"/>
  <c r="V1214" i="4"/>
  <c r="R1214" i="4"/>
  <c r="Q1214" i="4"/>
  <c r="AA1214" i="4"/>
  <c r="AB1214" i="4"/>
  <c r="Z1214" i="4"/>
  <c r="P1216" i="4"/>
  <c r="Y1215" i="4"/>
  <c r="Q1215" i="4"/>
  <c r="AD1215" i="4"/>
  <c r="V1215" i="4"/>
  <c r="AC1215" i="4"/>
  <c r="S1215" i="4"/>
  <c r="AA1215" i="4"/>
  <c r="O1215" i="4"/>
  <c r="Z1215" i="4"/>
  <c r="X1215" i="4"/>
  <c r="W1215" i="4"/>
  <c r="U1215" i="4"/>
  <c r="R1215" i="4"/>
  <c r="AB1215" i="4"/>
  <c r="Z1216" i="4"/>
  <c r="R1216" i="4"/>
  <c r="W1216" i="4"/>
  <c r="Y1216" i="4"/>
  <c r="V1216" i="4"/>
  <c r="U1216" i="4"/>
  <c r="AB1216" i="4"/>
  <c r="AA1216" i="4"/>
  <c r="X1216" i="4"/>
  <c r="AD1216" i="4"/>
  <c r="Q1216" i="4"/>
  <c r="AC1216" i="4"/>
  <c r="S1216" i="4"/>
  <c r="O1216" i="4"/>
  <c r="P1217" i="4"/>
  <c r="P1218" i="4"/>
  <c r="AA1217" i="4"/>
  <c r="S1217" i="4"/>
  <c r="X1217" i="4"/>
  <c r="O1217" i="4"/>
  <c r="U1217" i="4"/>
  <c r="AC1217" i="4"/>
  <c r="R1217" i="4"/>
  <c r="AB1217" i="4"/>
  <c r="Q1217" i="4"/>
  <c r="AD1217" i="4"/>
  <c r="Z1217" i="4"/>
  <c r="Y1217" i="4"/>
  <c r="W1217" i="4"/>
  <c r="V1217" i="4"/>
  <c r="AB1218" i="4"/>
  <c r="Y1218" i="4"/>
  <c r="Q1218" i="4"/>
  <c r="AA1218" i="4"/>
  <c r="O1218" i="4"/>
  <c r="X1218" i="4"/>
  <c r="W1218" i="4"/>
  <c r="P1219" i="4"/>
  <c r="AD1218" i="4"/>
  <c r="AC1218" i="4"/>
  <c r="Z1218" i="4"/>
  <c r="U1218" i="4"/>
  <c r="S1218" i="4"/>
  <c r="V1218" i="4"/>
  <c r="R1218" i="4"/>
  <c r="P1220" i="4"/>
  <c r="AC1219" i="4"/>
  <c r="U1219" i="4"/>
  <c r="Z1219" i="4"/>
  <c r="R1219" i="4"/>
  <c r="W1219" i="4"/>
  <c r="AD1219" i="4"/>
  <c r="S1219" i="4"/>
  <c r="O1219" i="4"/>
  <c r="AB1219" i="4"/>
  <c r="AA1219" i="4"/>
  <c r="Y1219" i="4"/>
  <c r="V1219" i="4"/>
  <c r="X1219" i="4"/>
  <c r="Q1219" i="4"/>
  <c r="P1221" i="4"/>
  <c r="AD1220" i="4"/>
  <c r="V1220" i="4"/>
  <c r="AA1220" i="4"/>
  <c r="S1220" i="4"/>
  <c r="AC1220" i="4"/>
  <c r="R1220" i="4"/>
  <c r="Z1220" i="4"/>
  <c r="O1220" i="4"/>
  <c r="Y1220" i="4"/>
  <c r="Q1220" i="4"/>
  <c r="X1220" i="4"/>
  <c r="W1220" i="4"/>
  <c r="U1220" i="4"/>
  <c r="AB1220" i="4"/>
  <c r="W1221" i="4"/>
  <c r="AB1221" i="4"/>
  <c r="Y1221" i="4"/>
  <c r="V1221" i="4"/>
  <c r="U1221" i="4"/>
  <c r="S1221" i="4"/>
  <c r="P1222" i="4"/>
  <c r="R1221" i="4"/>
  <c r="Q1221" i="4"/>
  <c r="AD1221" i="4"/>
  <c r="O1221" i="4"/>
  <c r="AC1221" i="4"/>
  <c r="Z1221" i="4"/>
  <c r="X1221" i="4"/>
  <c r="AA1221" i="4"/>
  <c r="P1223" i="4"/>
  <c r="X1222" i="4"/>
  <c r="O1222" i="4"/>
  <c r="AC1222" i="4"/>
  <c r="U1222" i="4"/>
  <c r="AB1222" i="4"/>
  <c r="R1222" i="4"/>
  <c r="AA1222" i="4"/>
  <c r="Q1222" i="4"/>
  <c r="W1222" i="4"/>
  <c r="V1222" i="4"/>
  <c r="S1222" i="4"/>
  <c r="AD1222" i="4"/>
  <c r="Z1222" i="4"/>
  <c r="Y1222" i="4"/>
  <c r="P1224" i="4"/>
  <c r="Y1223" i="4"/>
  <c r="Q1223" i="4"/>
  <c r="AD1223" i="4"/>
  <c r="V1223" i="4"/>
  <c r="AA1223" i="4"/>
  <c r="O1223" i="4"/>
  <c r="X1223" i="4"/>
  <c r="W1223" i="4"/>
  <c r="Z1223" i="4"/>
  <c r="U1223" i="4"/>
  <c r="S1223" i="4"/>
  <c r="AC1223" i="4"/>
  <c r="AB1223" i="4"/>
  <c r="R1223" i="4"/>
  <c r="Z1224" i="4"/>
  <c r="R1224" i="4"/>
  <c r="W1224" i="4"/>
  <c r="V1224" i="4"/>
  <c r="AD1224" i="4"/>
  <c r="AC1224" i="4"/>
  <c r="S1224" i="4"/>
  <c r="AA1224" i="4"/>
  <c r="Y1224" i="4"/>
  <c r="P1225" i="4"/>
  <c r="X1224" i="4"/>
  <c r="U1224" i="4"/>
  <c r="Q1224" i="4"/>
  <c r="O1224" i="4"/>
  <c r="AB1224" i="4"/>
  <c r="P1226" i="4"/>
  <c r="AA1225" i="4"/>
  <c r="S1225" i="4"/>
  <c r="X1225" i="4"/>
  <c r="O1225" i="4"/>
  <c r="AC1225" i="4"/>
  <c r="R1225" i="4"/>
  <c r="AB1225" i="4"/>
  <c r="Q1225" i="4"/>
  <c r="Z1225" i="4"/>
  <c r="Y1225" i="4"/>
  <c r="AD1225" i="4"/>
  <c r="W1225" i="4"/>
  <c r="U1225" i="4"/>
  <c r="V1225" i="4"/>
  <c r="P1227" i="4"/>
  <c r="AB1226" i="4"/>
  <c r="Y1226" i="4"/>
  <c r="Q1226" i="4"/>
  <c r="X1226" i="4"/>
  <c r="W1226" i="4"/>
  <c r="V1226" i="4"/>
  <c r="U1226" i="4"/>
  <c r="R1226" i="4"/>
  <c r="O1226" i="4"/>
  <c r="AD1226" i="4"/>
  <c r="AC1226" i="4"/>
  <c r="Z1226" i="4"/>
  <c r="AA1226" i="4"/>
  <c r="S1226" i="4"/>
  <c r="P1228" i="4"/>
  <c r="AC1227" i="4"/>
  <c r="U1227" i="4"/>
  <c r="Z1227" i="4"/>
  <c r="R1227" i="4"/>
  <c r="AD1227" i="4"/>
  <c r="S1227" i="4"/>
  <c r="AB1227" i="4"/>
  <c r="Q1227" i="4"/>
  <c r="AA1227" i="4"/>
  <c r="O1227" i="4"/>
  <c r="X1227" i="4"/>
  <c r="W1227" i="4"/>
  <c r="V1227" i="4"/>
  <c r="Y1227" i="4"/>
  <c r="AD1228" i="4"/>
  <c r="V1228" i="4"/>
  <c r="P1229" i="4"/>
  <c r="AA1228" i="4"/>
  <c r="S1228" i="4"/>
  <c r="Z1228" i="4"/>
  <c r="O1228" i="4"/>
  <c r="Y1228" i="4"/>
  <c r="X1228" i="4"/>
  <c r="W1228" i="4"/>
  <c r="AC1228" i="4"/>
  <c r="AB1228" i="4"/>
  <c r="U1228" i="4"/>
  <c r="R1228" i="4"/>
  <c r="Q1228" i="4"/>
  <c r="W1229" i="4"/>
  <c r="P1230" i="4"/>
  <c r="AB1229" i="4"/>
  <c r="V1229" i="4"/>
  <c r="U1229" i="4"/>
  <c r="AD1229" i="4"/>
  <c r="S1229" i="4"/>
  <c r="AC1229" i="4"/>
  <c r="R1229" i="4"/>
  <c r="O1229" i="4"/>
  <c r="AA1229" i="4"/>
  <c r="Z1229" i="4"/>
  <c r="X1229" i="4"/>
  <c r="Y1229" i="4"/>
  <c r="Q1229" i="4"/>
  <c r="P1231" i="4"/>
  <c r="X1230" i="4"/>
  <c r="O1230" i="4"/>
  <c r="AC1230" i="4"/>
  <c r="U1230" i="4"/>
  <c r="AB1230" i="4"/>
  <c r="R1230" i="4"/>
  <c r="AA1230" i="4"/>
  <c r="Q1230" i="4"/>
  <c r="Z1230" i="4"/>
  <c r="Y1230" i="4"/>
  <c r="V1230" i="4"/>
  <c r="S1230" i="4"/>
  <c r="AD1230" i="4"/>
  <c r="W1230" i="4"/>
  <c r="P1232" i="4"/>
  <c r="Y1231" i="4"/>
  <c r="Q1231" i="4"/>
  <c r="AD1231" i="4"/>
  <c r="V1231" i="4"/>
  <c r="X1231" i="4"/>
  <c r="W1231" i="4"/>
  <c r="U1231" i="4"/>
  <c r="AB1231" i="4"/>
  <c r="AA1231" i="4"/>
  <c r="Z1231" i="4"/>
  <c r="S1231" i="4"/>
  <c r="O1231" i="4"/>
  <c r="AC1231" i="4"/>
  <c r="R1231" i="4"/>
  <c r="Z1232" i="4"/>
  <c r="R1232" i="4"/>
  <c r="P1233" i="4"/>
  <c r="W1232" i="4"/>
  <c r="AD1232" i="4"/>
  <c r="AC1232" i="4"/>
  <c r="S1232" i="4"/>
  <c r="AB1232" i="4"/>
  <c r="Q1232" i="4"/>
  <c r="AA1232" i="4"/>
  <c r="O1232" i="4"/>
  <c r="Y1232" i="4"/>
  <c r="X1232" i="4"/>
  <c r="U1232" i="4"/>
  <c r="V1232" i="4"/>
  <c r="P1234" i="4"/>
  <c r="AA1233" i="4"/>
  <c r="S1233" i="4"/>
  <c r="Y1233" i="4"/>
  <c r="Q1233" i="4"/>
  <c r="X1233" i="4"/>
  <c r="O1233" i="4"/>
  <c r="AC1233" i="4"/>
  <c r="AB1233" i="4"/>
  <c r="Z1233" i="4"/>
  <c r="W1233" i="4"/>
  <c r="U1233" i="4"/>
  <c r="R1233" i="4"/>
  <c r="V1233" i="4"/>
  <c r="AD1233" i="4"/>
  <c r="P1235" i="4"/>
  <c r="AB1234" i="4"/>
  <c r="Z1234" i="4"/>
  <c r="R1234" i="4"/>
  <c r="Y1234" i="4"/>
  <c r="Q1234" i="4"/>
  <c r="AA1234" i="4"/>
  <c r="X1234" i="4"/>
  <c r="W1234" i="4"/>
  <c r="V1234" i="4"/>
  <c r="AD1234" i="4"/>
  <c r="AC1234" i="4"/>
  <c r="U1234" i="4"/>
  <c r="O1234" i="4"/>
  <c r="S1234" i="4"/>
  <c r="P1236" i="4"/>
  <c r="AC1235" i="4"/>
  <c r="U1235" i="4"/>
  <c r="AA1235" i="4"/>
  <c r="S1235" i="4"/>
  <c r="Z1235" i="4"/>
  <c r="R1235" i="4"/>
  <c r="X1235" i="4"/>
  <c r="W1235" i="4"/>
  <c r="V1235" i="4"/>
  <c r="O1235" i="4"/>
  <c r="AD1235" i="4"/>
  <c r="Y1235" i="4"/>
  <c r="Q1235" i="4"/>
  <c r="AB1235" i="4"/>
  <c r="AD1236" i="4"/>
  <c r="V1236" i="4"/>
  <c r="AB1236" i="4"/>
  <c r="AA1236" i="4"/>
  <c r="S1236" i="4"/>
  <c r="P1237" i="4"/>
  <c r="W1236" i="4"/>
  <c r="U1236" i="4"/>
  <c r="R1236" i="4"/>
  <c r="Q1236" i="4"/>
  <c r="Z1236" i="4"/>
  <c r="Y1236" i="4"/>
  <c r="X1236" i="4"/>
  <c r="O1236" i="4"/>
  <c r="AC1236" i="4"/>
  <c r="W1237" i="4"/>
  <c r="AC1237" i="4"/>
  <c r="U1237" i="4"/>
  <c r="AB1237" i="4"/>
  <c r="S1237" i="4"/>
  <c r="P1238" i="4"/>
  <c r="R1237" i="4"/>
  <c r="AD1237" i="4"/>
  <c r="Q1237" i="4"/>
  <c r="AA1237" i="4"/>
  <c r="O1237" i="4"/>
  <c r="Z1237" i="4"/>
  <c r="X1237" i="4"/>
  <c r="Y1237" i="4"/>
  <c r="V1237" i="4"/>
  <c r="P1239" i="4"/>
  <c r="X1238" i="4"/>
  <c r="O1238" i="4"/>
  <c r="AD1238" i="4"/>
  <c r="V1238" i="4"/>
  <c r="AC1238" i="4"/>
  <c r="U1238" i="4"/>
  <c r="R1238" i="4"/>
  <c r="AB1238" i="4"/>
  <c r="Q1238" i="4"/>
  <c r="AA1238" i="4"/>
  <c r="Z1238" i="4"/>
  <c r="W1238" i="4"/>
  <c r="S1238" i="4"/>
  <c r="Y1238" i="4"/>
  <c r="P1240" i="4"/>
  <c r="Y1239" i="4"/>
  <c r="Q1239" i="4"/>
  <c r="W1239" i="4"/>
  <c r="AD1239" i="4"/>
  <c r="V1239" i="4"/>
  <c r="AB1239" i="4"/>
  <c r="O1239" i="4"/>
  <c r="AA1239" i="4"/>
  <c r="Z1239" i="4"/>
  <c r="X1239" i="4"/>
  <c r="AC1239" i="4"/>
  <c r="U1239" i="4"/>
  <c r="R1239" i="4"/>
  <c r="S1239" i="4"/>
  <c r="Z1240" i="4"/>
  <c r="R1240" i="4"/>
  <c r="X1240" i="4"/>
  <c r="O1240" i="4"/>
  <c r="W1240" i="4"/>
  <c r="AA1240" i="4"/>
  <c r="Y1240" i="4"/>
  <c r="P1241" i="4"/>
  <c r="V1240" i="4"/>
  <c r="U1240" i="4"/>
  <c r="S1240" i="4"/>
  <c r="Q1240" i="4"/>
  <c r="AC1240" i="4"/>
  <c r="AD1240" i="4"/>
  <c r="AB1240" i="4"/>
  <c r="P1242" i="4"/>
  <c r="AA1241" i="4"/>
  <c r="S1241" i="4"/>
  <c r="Y1241" i="4"/>
  <c r="Q1241" i="4"/>
  <c r="X1241" i="4"/>
  <c r="O1241" i="4"/>
  <c r="W1241" i="4"/>
  <c r="V1241" i="4"/>
  <c r="U1241" i="4"/>
  <c r="AC1241" i="4"/>
  <c r="AB1241" i="4"/>
  <c r="Z1241" i="4"/>
  <c r="R1241" i="4"/>
  <c r="AD1241" i="4"/>
  <c r="P1243" i="4"/>
  <c r="AB1242" i="4"/>
  <c r="Z1242" i="4"/>
  <c r="R1242" i="4"/>
  <c r="Y1242" i="4"/>
  <c r="Q1242" i="4"/>
  <c r="V1242" i="4"/>
  <c r="U1242" i="4"/>
  <c r="S1242" i="4"/>
  <c r="AD1242" i="4"/>
  <c r="O1242" i="4"/>
  <c r="AC1242" i="4"/>
  <c r="AA1242" i="4"/>
  <c r="W1242" i="4"/>
  <c r="X1242" i="4"/>
  <c r="AC1243" i="4"/>
  <c r="U1243" i="4"/>
  <c r="AA1243" i="4"/>
  <c r="S1243" i="4"/>
  <c r="Z1243" i="4"/>
  <c r="R1243" i="4"/>
  <c r="Q1243" i="4"/>
  <c r="AD1243" i="4"/>
  <c r="O1243" i="4"/>
  <c r="P1244" i="4"/>
  <c r="AB1243" i="4"/>
  <c r="X1243" i="4"/>
  <c r="W1243" i="4"/>
  <c r="V1243" i="4"/>
  <c r="Y1243" i="4"/>
  <c r="P1245" i="4"/>
  <c r="AD1244" i="4"/>
  <c r="V1244" i="4"/>
  <c r="AB1244" i="4"/>
  <c r="AA1244" i="4"/>
  <c r="S1244" i="4"/>
  <c r="Q1244" i="4"/>
  <c r="AC1244" i="4"/>
  <c r="O1244" i="4"/>
  <c r="Z1244" i="4"/>
  <c r="Y1244" i="4"/>
  <c r="X1244" i="4"/>
  <c r="U1244" i="4"/>
  <c r="R1244" i="4"/>
  <c r="W1244" i="4"/>
  <c r="P1246" i="4"/>
  <c r="W1245" i="4"/>
  <c r="AC1245" i="4"/>
  <c r="U1245" i="4"/>
  <c r="AB1245" i="4"/>
  <c r="AA1245" i="4"/>
  <c r="O1245" i="4"/>
  <c r="Z1245" i="4"/>
  <c r="Y1245" i="4"/>
  <c r="X1245" i="4"/>
  <c r="S1245" i="4"/>
  <c r="R1245" i="4"/>
  <c r="Q1245" i="4"/>
  <c r="AD1245" i="4"/>
  <c r="V1245" i="4"/>
  <c r="X1246" i="4"/>
  <c r="O1246" i="4"/>
  <c r="P1247" i="4"/>
  <c r="AD1246" i="4"/>
  <c r="V1246" i="4"/>
  <c r="AC1246" i="4"/>
  <c r="U1246" i="4"/>
  <c r="Z1246" i="4"/>
  <c r="Y1246" i="4"/>
  <c r="W1246" i="4"/>
  <c r="AB1246" i="4"/>
  <c r="AA1246" i="4"/>
  <c r="S1246" i="4"/>
  <c r="R1246" i="4"/>
  <c r="Q1246" i="4"/>
  <c r="P1248" i="4"/>
  <c r="Y1247" i="4"/>
  <c r="Q1247" i="4"/>
  <c r="W1247" i="4"/>
  <c r="AD1247" i="4"/>
  <c r="V1247" i="4"/>
  <c r="X1247" i="4"/>
  <c r="U1247" i="4"/>
  <c r="S1247" i="4"/>
  <c r="O1247" i="4"/>
  <c r="AC1247" i="4"/>
  <c r="AA1247" i="4"/>
  <c r="AB1247" i="4"/>
  <c r="Z1247" i="4"/>
  <c r="R1247" i="4"/>
  <c r="P1249" i="4"/>
  <c r="Z1248" i="4"/>
  <c r="R1248" i="4"/>
  <c r="X1248" i="4"/>
  <c r="O1248" i="4"/>
  <c r="W1248" i="4"/>
  <c r="U1248" i="4"/>
  <c r="AD1248" i="4"/>
  <c r="S1248" i="4"/>
  <c r="AC1248" i="4"/>
  <c r="Q1248" i="4"/>
  <c r="AA1248" i="4"/>
  <c r="Y1248" i="4"/>
  <c r="V1248" i="4"/>
  <c r="AB1248" i="4"/>
  <c r="P1250" i="4"/>
  <c r="AA1249" i="4"/>
  <c r="S1249" i="4"/>
  <c r="Y1249" i="4"/>
  <c r="Q1249" i="4"/>
  <c r="X1249" i="4"/>
  <c r="O1249" i="4"/>
  <c r="AD1249" i="4"/>
  <c r="R1249" i="4"/>
  <c r="AC1249" i="4"/>
  <c r="AB1249" i="4"/>
  <c r="Z1249" i="4"/>
  <c r="W1249" i="4"/>
  <c r="U1249" i="4"/>
  <c r="V1249" i="4"/>
  <c r="AB1250" i="4"/>
  <c r="P1251" i="4"/>
  <c r="Z1250" i="4"/>
  <c r="R1250" i="4"/>
  <c r="Y1250" i="4"/>
  <c r="Q1250" i="4"/>
  <c r="AD1250" i="4"/>
  <c r="O1250" i="4"/>
  <c r="AC1250" i="4"/>
  <c r="AA1250" i="4"/>
  <c r="X1250" i="4"/>
  <c r="V1250" i="4"/>
  <c r="U1250" i="4"/>
  <c r="S1250" i="4"/>
  <c r="W1250" i="4"/>
  <c r="AC1251" i="4"/>
  <c r="U1251" i="4"/>
  <c r="AA1251" i="4"/>
  <c r="S1251" i="4"/>
  <c r="P1252" i="4"/>
  <c r="Z1251" i="4"/>
  <c r="R1251" i="4"/>
  <c r="AB1251" i="4"/>
  <c r="Y1251" i="4"/>
  <c r="X1251" i="4"/>
  <c r="W1251" i="4"/>
  <c r="AD1251" i="4"/>
  <c r="V1251" i="4"/>
  <c r="Q1251" i="4"/>
  <c r="O1251" i="4"/>
  <c r="P1253" i="4"/>
  <c r="AD1252" i="4"/>
  <c r="V1252" i="4"/>
  <c r="AB1252" i="4"/>
  <c r="AA1252" i="4"/>
  <c r="S1252" i="4"/>
  <c r="Y1252" i="4"/>
  <c r="X1252" i="4"/>
  <c r="W1252" i="4"/>
  <c r="U1252" i="4"/>
  <c r="Q1252" i="4"/>
  <c r="O1252" i="4"/>
  <c r="Z1252" i="4"/>
  <c r="AC1252" i="4"/>
  <c r="R1252" i="4"/>
  <c r="P1254" i="4"/>
  <c r="W1253" i="4"/>
  <c r="AC1253" i="4"/>
  <c r="U1253" i="4"/>
  <c r="AB1253" i="4"/>
  <c r="X1253" i="4"/>
  <c r="V1253" i="4"/>
  <c r="S1253" i="4"/>
  <c r="R1253" i="4"/>
  <c r="AA1253" i="4"/>
  <c r="Z1253" i="4"/>
  <c r="Y1253" i="4"/>
  <c r="Q1253" i="4"/>
  <c r="O1253" i="4"/>
  <c r="AD1253" i="4"/>
  <c r="P1255" i="4"/>
  <c r="X1254" i="4"/>
  <c r="O1254" i="4"/>
  <c r="AD1254" i="4"/>
  <c r="V1254" i="4"/>
  <c r="AC1254" i="4"/>
  <c r="U1254" i="4"/>
  <c r="S1254" i="4"/>
  <c r="R1254" i="4"/>
  <c r="AB1254" i="4"/>
  <c r="Q1254" i="4"/>
  <c r="AA1254" i="4"/>
  <c r="Y1254" i="4"/>
  <c r="Z1254" i="4"/>
  <c r="W1254" i="4"/>
  <c r="P1256" i="4"/>
  <c r="Y1255" i="4"/>
  <c r="Q1255" i="4"/>
  <c r="W1255" i="4"/>
  <c r="AD1255" i="4"/>
  <c r="V1255" i="4"/>
  <c r="S1255" i="4"/>
  <c r="AC1255" i="4"/>
  <c r="R1255" i="4"/>
  <c r="AB1255" i="4"/>
  <c r="O1255" i="4"/>
  <c r="AA1255" i="4"/>
  <c r="X1255" i="4"/>
  <c r="U1255" i="4"/>
  <c r="Z1255" i="4"/>
  <c r="Z1256" i="4"/>
  <c r="R1256" i="4"/>
  <c r="X1256" i="4"/>
  <c r="O1256" i="4"/>
  <c r="W1256" i="4"/>
  <c r="AC1256" i="4"/>
  <c r="Q1256" i="4"/>
  <c r="AB1256" i="4"/>
  <c r="AA1256" i="4"/>
  <c r="Y1256" i="4"/>
  <c r="AD1256" i="4"/>
  <c r="P1257" i="4"/>
  <c r="V1256" i="4"/>
  <c r="U1256" i="4"/>
  <c r="S1256" i="4"/>
  <c r="P1258" i="4"/>
  <c r="AA1257" i="4"/>
  <c r="S1257" i="4"/>
  <c r="Y1257" i="4"/>
  <c r="Q1257" i="4"/>
  <c r="X1257" i="4"/>
  <c r="O1257" i="4"/>
  <c r="AB1257" i="4"/>
  <c r="Z1257" i="4"/>
  <c r="W1257" i="4"/>
  <c r="V1257" i="4"/>
  <c r="R1257" i="4"/>
  <c r="AD1257" i="4"/>
  <c r="U1257" i="4"/>
  <c r="AC1257" i="4"/>
  <c r="AB1258" i="4"/>
  <c r="Z1258" i="4"/>
  <c r="R1258" i="4"/>
  <c r="Y1258" i="4"/>
  <c r="Q1258" i="4"/>
  <c r="X1258" i="4"/>
  <c r="W1258" i="4"/>
  <c r="V1258" i="4"/>
  <c r="U1258" i="4"/>
  <c r="AD1258" i="4"/>
  <c r="AC1258" i="4"/>
  <c r="AA1258" i="4"/>
  <c r="S1258" i="4"/>
  <c r="P1259" i="4"/>
  <c r="O1258" i="4"/>
  <c r="AC1259" i="4"/>
  <c r="U1259" i="4"/>
  <c r="AA1259" i="4"/>
  <c r="S1259" i="4"/>
  <c r="Z1259" i="4"/>
  <c r="R1259" i="4"/>
  <c r="W1259" i="4"/>
  <c r="V1259" i="4"/>
  <c r="Q1259" i="4"/>
  <c r="AD1259" i="4"/>
  <c r="AB1259" i="4"/>
  <c r="X1259" i="4"/>
  <c r="P1260" i="4"/>
  <c r="Y1259" i="4"/>
  <c r="O1259" i="4"/>
  <c r="AD1260" i="4"/>
  <c r="V1260" i="4"/>
  <c r="AB1260" i="4"/>
  <c r="AA1260" i="4"/>
  <c r="S1260" i="4"/>
  <c r="U1260" i="4"/>
  <c r="R1260" i="4"/>
  <c r="Q1260" i="4"/>
  <c r="AC1260" i="4"/>
  <c r="O1260" i="4"/>
  <c r="Y1260" i="4"/>
  <c r="X1260" i="4"/>
  <c r="W1260" i="4"/>
  <c r="P1261" i="4"/>
  <c r="Z1260" i="4"/>
  <c r="P1262" i="4"/>
  <c r="W1261" i="4"/>
  <c r="AC1261" i="4"/>
  <c r="U1261" i="4"/>
  <c r="AB1261" i="4"/>
  <c r="R1261" i="4"/>
  <c r="AD1261" i="4"/>
  <c r="Q1261" i="4"/>
  <c r="AA1261" i="4"/>
  <c r="O1261" i="4"/>
  <c r="Z1261" i="4"/>
  <c r="Y1261" i="4"/>
  <c r="V1261" i="4"/>
  <c r="X1261" i="4"/>
  <c r="S1261" i="4"/>
  <c r="P1263" i="4"/>
  <c r="X1262" i="4"/>
  <c r="O1262" i="4"/>
  <c r="AD1262" i="4"/>
  <c r="V1262" i="4"/>
  <c r="AC1262" i="4"/>
  <c r="U1262" i="4"/>
  <c r="AB1262" i="4"/>
  <c r="Q1262" i="4"/>
  <c r="AA1262" i="4"/>
  <c r="Z1262" i="4"/>
  <c r="Y1262" i="4"/>
  <c r="S1262" i="4"/>
  <c r="R1262" i="4"/>
  <c r="W1262" i="4"/>
  <c r="P1264" i="4"/>
  <c r="Y1263" i="4"/>
  <c r="Q1263" i="4"/>
  <c r="W1263" i="4"/>
  <c r="AD1263" i="4"/>
  <c r="V1263" i="4"/>
  <c r="AA1263" i="4"/>
  <c r="Z1263" i="4"/>
  <c r="X1263" i="4"/>
  <c r="U1263" i="4"/>
  <c r="AC1263" i="4"/>
  <c r="AB1263" i="4"/>
  <c r="S1263" i="4"/>
  <c r="O1263" i="4"/>
  <c r="R1263" i="4"/>
  <c r="P1265" i="4"/>
  <c r="Z1264" i="4"/>
  <c r="R1264" i="4"/>
  <c r="X1264" i="4"/>
  <c r="O1264" i="4"/>
  <c r="W1264" i="4"/>
  <c r="Y1264" i="4"/>
  <c r="V1264" i="4"/>
  <c r="U1264" i="4"/>
  <c r="Q1264" i="4"/>
  <c r="AD1264" i="4"/>
  <c r="AB1264" i="4"/>
  <c r="AC1264" i="4"/>
  <c r="AA1264" i="4"/>
  <c r="S1264" i="4"/>
  <c r="P1266" i="4"/>
  <c r="AA1265" i="4"/>
  <c r="S1265" i="4"/>
  <c r="Y1265" i="4"/>
  <c r="Q1265" i="4"/>
  <c r="X1265" i="4"/>
  <c r="O1265" i="4"/>
  <c r="V1265" i="4"/>
  <c r="U1265" i="4"/>
  <c r="AD1265" i="4"/>
  <c r="R1265" i="4"/>
  <c r="AB1265" i="4"/>
  <c r="Z1265" i="4"/>
  <c r="W1265" i="4"/>
  <c r="AC1265" i="4"/>
  <c r="P1267" i="4"/>
  <c r="AB1266" i="4"/>
  <c r="Z1266" i="4"/>
  <c r="R1266" i="4"/>
  <c r="Y1266" i="4"/>
  <c r="Q1266" i="4"/>
  <c r="U1266" i="4"/>
  <c r="S1266" i="4"/>
  <c r="AD1266" i="4"/>
  <c r="O1266" i="4"/>
  <c r="AC1266" i="4"/>
  <c r="AA1266" i="4"/>
  <c r="X1266" i="4"/>
  <c r="V1266" i="4"/>
  <c r="W1266" i="4"/>
  <c r="AC1267" i="4"/>
  <c r="U1267" i="4"/>
  <c r="P1268" i="4"/>
  <c r="AA1267" i="4"/>
  <c r="S1267" i="4"/>
  <c r="Z1267" i="4"/>
  <c r="R1267" i="4"/>
  <c r="Q1267" i="4"/>
  <c r="AD1267" i="4"/>
  <c r="O1267" i="4"/>
  <c r="AB1267" i="4"/>
  <c r="Y1267" i="4"/>
  <c r="W1267" i="4"/>
  <c r="V1267" i="4"/>
  <c r="X1267" i="4"/>
  <c r="P1269" i="4"/>
  <c r="AD1268" i="4"/>
  <c r="V1268" i="4"/>
  <c r="AB1268" i="4"/>
  <c r="AA1268" i="4"/>
  <c r="S1268" i="4"/>
  <c r="AC1268" i="4"/>
  <c r="O1268" i="4"/>
  <c r="Z1268" i="4"/>
  <c r="Y1268" i="4"/>
  <c r="X1268" i="4"/>
  <c r="W1268" i="4"/>
  <c r="R1268" i="4"/>
  <c r="Q1268" i="4"/>
  <c r="U1268" i="4"/>
  <c r="W1269" i="4"/>
  <c r="P1270" i="4"/>
  <c r="AC1269" i="4"/>
  <c r="U1269" i="4"/>
  <c r="AB1269" i="4"/>
  <c r="Z1269" i="4"/>
  <c r="Y1269" i="4"/>
  <c r="X1269" i="4"/>
  <c r="V1269" i="4"/>
  <c r="R1269" i="4"/>
  <c r="Q1269" i="4"/>
  <c r="O1269" i="4"/>
  <c r="AA1269" i="4"/>
  <c r="AD1269" i="4"/>
  <c r="S1269" i="4"/>
  <c r="X1270" i="4"/>
  <c r="O1270" i="4"/>
  <c r="AD1270" i="4"/>
  <c r="V1270" i="4"/>
  <c r="P1271" i="4"/>
  <c r="AC1270" i="4"/>
  <c r="U1270" i="4"/>
  <c r="Y1270" i="4"/>
  <c r="W1270" i="4"/>
  <c r="S1270" i="4"/>
  <c r="AB1270" i="4"/>
  <c r="AA1270" i="4"/>
  <c r="Z1270" i="4"/>
  <c r="R1270" i="4"/>
  <c r="Q1270" i="4"/>
  <c r="P1272" i="4"/>
  <c r="Y1271" i="4"/>
  <c r="Q1271" i="4"/>
  <c r="W1271" i="4"/>
  <c r="AD1271" i="4"/>
  <c r="V1271" i="4"/>
  <c r="U1271" i="4"/>
  <c r="S1271" i="4"/>
  <c r="AC1271" i="4"/>
  <c r="R1271" i="4"/>
  <c r="AB1271" i="4"/>
  <c r="Z1271" i="4"/>
  <c r="X1271" i="4"/>
  <c r="O1271" i="4"/>
  <c r="AA1271" i="4"/>
  <c r="Z1272" i="4"/>
  <c r="R1272" i="4"/>
  <c r="X1272" i="4"/>
  <c r="O1272" i="4"/>
  <c r="W1272" i="4"/>
  <c r="P1273" i="4"/>
  <c r="AD1272" i="4"/>
  <c r="S1272" i="4"/>
  <c r="AC1272" i="4"/>
  <c r="Q1272" i="4"/>
  <c r="AB1272" i="4"/>
  <c r="Y1272" i="4"/>
  <c r="V1272" i="4"/>
  <c r="U1272" i="4"/>
  <c r="AA1272" i="4"/>
  <c r="P1274" i="4"/>
  <c r="AA1273" i="4"/>
  <c r="S1273" i="4"/>
  <c r="Y1273" i="4"/>
  <c r="Q1273" i="4"/>
  <c r="X1273" i="4"/>
  <c r="O1273" i="4"/>
  <c r="AD1273" i="4"/>
  <c r="R1273" i="4"/>
  <c r="AC1273" i="4"/>
  <c r="AB1273" i="4"/>
  <c r="Z1273" i="4"/>
  <c r="W1273" i="4"/>
  <c r="V1273" i="4"/>
  <c r="U1273" i="4"/>
  <c r="P1275" i="4"/>
  <c r="AB1274" i="4"/>
  <c r="Z1274" i="4"/>
  <c r="R1274" i="4"/>
  <c r="Y1274" i="4"/>
  <c r="Q1274" i="4"/>
  <c r="AC1274" i="4"/>
  <c r="AA1274" i="4"/>
  <c r="X1274" i="4"/>
  <c r="W1274" i="4"/>
  <c r="U1274" i="4"/>
  <c r="S1274" i="4"/>
  <c r="O1274" i="4"/>
  <c r="AD1274" i="4"/>
  <c r="V1274" i="4"/>
  <c r="AC1275" i="4"/>
  <c r="U1275" i="4"/>
  <c r="AA1275" i="4"/>
  <c r="S1275" i="4"/>
  <c r="Z1275" i="4"/>
  <c r="R1275" i="4"/>
  <c r="Y1275" i="4"/>
  <c r="P1276" i="4"/>
  <c r="X1275" i="4"/>
  <c r="W1275" i="4"/>
  <c r="V1275" i="4"/>
  <c r="AD1275" i="4"/>
  <c r="AB1275" i="4"/>
  <c r="O1275" i="4"/>
  <c r="Q1275" i="4"/>
  <c r="P1277" i="4"/>
  <c r="AD1276" i="4"/>
  <c r="V1276" i="4"/>
  <c r="AB1276" i="4"/>
  <c r="AA1276" i="4"/>
  <c r="S1276" i="4"/>
  <c r="X1276" i="4"/>
  <c r="W1276" i="4"/>
  <c r="U1276" i="4"/>
  <c r="R1276" i="4"/>
  <c r="O1276" i="4"/>
  <c r="AC1276" i="4"/>
  <c r="Y1276" i="4"/>
  <c r="Z1276" i="4"/>
  <c r="Q1276" i="4"/>
  <c r="P1278" i="4"/>
  <c r="W1277" i="4"/>
  <c r="AC1277" i="4"/>
  <c r="U1277" i="4"/>
  <c r="AB1277" i="4"/>
  <c r="V1277" i="4"/>
  <c r="S1277" i="4"/>
  <c r="R1277" i="4"/>
  <c r="AD1277" i="4"/>
  <c r="Q1277" i="4"/>
  <c r="Z1277" i="4"/>
  <c r="Y1277" i="4"/>
  <c r="X1277" i="4"/>
  <c r="O1277" i="4"/>
  <c r="AA1277" i="4"/>
  <c r="X1278" i="4"/>
  <c r="O1278" i="4"/>
  <c r="AD1278" i="4"/>
  <c r="V1278" i="4"/>
  <c r="AC1278" i="4"/>
  <c r="U1278" i="4"/>
  <c r="S1278" i="4"/>
  <c r="R1278" i="4"/>
  <c r="P1279" i="4"/>
  <c r="AB1278" i="4"/>
  <c r="Q1278" i="4"/>
  <c r="AA1278" i="4"/>
  <c r="Z1278" i="4"/>
  <c r="W1278" i="4"/>
  <c r="Y1278" i="4"/>
  <c r="P1280" i="4"/>
  <c r="Y1279" i="4"/>
  <c r="Q1279" i="4"/>
  <c r="W1279" i="4"/>
  <c r="AD1279" i="4"/>
  <c r="V1279" i="4"/>
  <c r="AC1279" i="4"/>
  <c r="R1279" i="4"/>
  <c r="AB1279" i="4"/>
  <c r="O1279" i="4"/>
  <c r="AA1279" i="4"/>
  <c r="Z1279" i="4"/>
  <c r="U1279" i="4"/>
  <c r="S1279" i="4"/>
  <c r="X1279" i="4"/>
  <c r="Z1280" i="4"/>
  <c r="R1280" i="4"/>
  <c r="X1280" i="4"/>
  <c r="O1280" i="4"/>
  <c r="W1280" i="4"/>
  <c r="AB1280" i="4"/>
  <c r="AA1280" i="4"/>
  <c r="Y1280" i="4"/>
  <c r="P1281" i="4"/>
  <c r="V1280" i="4"/>
  <c r="AD1280" i="4"/>
  <c r="AC1280" i="4"/>
  <c r="U1280" i="4"/>
  <c r="Q1280" i="4"/>
  <c r="S1280" i="4"/>
  <c r="P1282" i="4"/>
  <c r="AA1281" i="4"/>
  <c r="S1281" i="4"/>
  <c r="Y1281" i="4"/>
  <c r="Q1281" i="4"/>
  <c r="X1281" i="4"/>
  <c r="O1281" i="4"/>
  <c r="Z1281" i="4"/>
  <c r="W1281" i="4"/>
  <c r="V1281" i="4"/>
  <c r="U1281" i="4"/>
  <c r="R1281" i="4"/>
  <c r="AC1281" i="4"/>
  <c r="AD1281" i="4"/>
  <c r="AB1281" i="4"/>
  <c r="P1283" i="4"/>
  <c r="AB1282" i="4"/>
  <c r="Z1282" i="4"/>
  <c r="R1282" i="4"/>
  <c r="Y1282" i="4"/>
  <c r="Q1282" i="4"/>
  <c r="W1282" i="4"/>
  <c r="V1282" i="4"/>
  <c r="U1282" i="4"/>
  <c r="S1282" i="4"/>
  <c r="AC1282" i="4"/>
  <c r="AA1282" i="4"/>
  <c r="X1282" i="4"/>
  <c r="O1282" i="4"/>
  <c r="AD1282" i="4"/>
  <c r="P1284" i="4"/>
  <c r="AC1283" i="4"/>
  <c r="U1283" i="4"/>
  <c r="AA1283" i="4"/>
  <c r="S1283" i="4"/>
  <c r="Z1283" i="4"/>
  <c r="R1283" i="4"/>
  <c r="V1283" i="4"/>
  <c r="Q1283" i="4"/>
  <c r="AD1283" i="4"/>
  <c r="O1283" i="4"/>
  <c r="AB1283" i="4"/>
  <c r="Y1283" i="4"/>
  <c r="W1283" i="4"/>
  <c r="X1283" i="4"/>
  <c r="P1285" i="4"/>
  <c r="AD1284" i="4"/>
  <c r="V1284" i="4"/>
  <c r="AB1284" i="4"/>
  <c r="AA1284" i="4"/>
  <c r="S1284" i="4"/>
  <c r="R1284" i="4"/>
  <c r="Q1284" i="4"/>
  <c r="AC1284" i="4"/>
  <c r="O1284" i="4"/>
  <c r="Z1284" i="4"/>
  <c r="X1284" i="4"/>
  <c r="W1284" i="4"/>
  <c r="U1284" i="4"/>
  <c r="Y1284" i="4"/>
  <c r="AD1285" i="4"/>
  <c r="W1285" i="4"/>
  <c r="P1286" i="4"/>
  <c r="AC1285" i="4"/>
  <c r="U1285" i="4"/>
  <c r="AB1285" i="4"/>
  <c r="Q1285" i="4"/>
  <c r="AA1285" i="4"/>
  <c r="O1285" i="4"/>
  <c r="Z1285" i="4"/>
  <c r="Y1285" i="4"/>
  <c r="X1285" i="4"/>
  <c r="S1285" i="4"/>
  <c r="V1285" i="4"/>
  <c r="R1285" i="4"/>
  <c r="P1287" i="4"/>
  <c r="Z1286" i="4"/>
  <c r="R1286" i="4"/>
  <c r="W1286" i="4"/>
  <c r="AB1286" i="4"/>
  <c r="Q1286" i="4"/>
  <c r="Y1286" i="4"/>
  <c r="X1286" i="4"/>
  <c r="O1286" i="4"/>
  <c r="AD1286" i="4"/>
  <c r="AC1286" i="4"/>
  <c r="AA1286" i="4"/>
  <c r="U1286" i="4"/>
  <c r="S1286" i="4"/>
  <c r="V1286" i="4"/>
  <c r="P1288" i="4"/>
  <c r="AA1287" i="4"/>
  <c r="S1287" i="4"/>
  <c r="X1287" i="4"/>
  <c r="O1287" i="4"/>
  <c r="W1287" i="4"/>
  <c r="U1287" i="4"/>
  <c r="AD1287" i="4"/>
  <c r="Q1287" i="4"/>
  <c r="AC1287" i="4"/>
  <c r="AB1287" i="4"/>
  <c r="Z1287" i="4"/>
  <c r="Y1287" i="4"/>
  <c r="R1287" i="4"/>
  <c r="V1287" i="4"/>
  <c r="AB1288" i="4"/>
  <c r="Y1288" i="4"/>
  <c r="Q1288" i="4"/>
  <c r="AD1288" i="4"/>
  <c r="S1288" i="4"/>
  <c r="P1289" i="4"/>
  <c r="AA1288" i="4"/>
  <c r="O1288" i="4"/>
  <c r="Z1288" i="4"/>
  <c r="U1288" i="4"/>
  <c r="R1288" i="4"/>
  <c r="X1288" i="4"/>
  <c r="W1288" i="4"/>
  <c r="V1288" i="4"/>
  <c r="AC1288" i="4"/>
  <c r="P1290" i="4"/>
  <c r="AC1289" i="4"/>
  <c r="U1289" i="4"/>
  <c r="Z1289" i="4"/>
  <c r="R1289" i="4"/>
  <c r="Y1289" i="4"/>
  <c r="W1289" i="4"/>
  <c r="V1289" i="4"/>
  <c r="S1289" i="4"/>
  <c r="Q1289" i="4"/>
  <c r="O1289" i="4"/>
  <c r="AD1289" i="4"/>
  <c r="AA1289" i="4"/>
  <c r="AB1289" i="4"/>
  <c r="X1289" i="4"/>
  <c r="AD1290" i="4"/>
  <c r="V1290" i="4"/>
  <c r="AA1290" i="4"/>
  <c r="S1290" i="4"/>
  <c r="U1290" i="4"/>
  <c r="AC1290" i="4"/>
  <c r="R1290" i="4"/>
  <c r="P1291" i="4"/>
  <c r="AB1290" i="4"/>
  <c r="Q1290" i="4"/>
  <c r="X1290" i="4"/>
  <c r="W1290" i="4"/>
  <c r="O1290" i="4"/>
  <c r="Z1290" i="4"/>
  <c r="Y1290" i="4"/>
  <c r="P1292" i="4"/>
  <c r="W1291" i="4"/>
  <c r="AB1291" i="4"/>
  <c r="AA1291" i="4"/>
  <c r="Q1291" i="4"/>
  <c r="Y1291" i="4"/>
  <c r="X1291" i="4"/>
  <c r="Z1291" i="4"/>
  <c r="V1291" i="4"/>
  <c r="U1291" i="4"/>
  <c r="S1291" i="4"/>
  <c r="O1291" i="4"/>
  <c r="AC1291" i="4"/>
  <c r="R1291" i="4"/>
  <c r="AD1291" i="4"/>
  <c r="X1292" i="4"/>
  <c r="O1292" i="4"/>
  <c r="AC1292" i="4"/>
  <c r="U1292" i="4"/>
  <c r="W1292" i="4"/>
  <c r="AD1292" i="4"/>
  <c r="S1292" i="4"/>
  <c r="AA1292" i="4"/>
  <c r="Z1292" i="4"/>
  <c r="Y1292" i="4"/>
  <c r="V1292" i="4"/>
  <c r="AB1292" i="4"/>
  <c r="R1292" i="4"/>
  <c r="Q1292" i="4"/>
  <c r="P1293" i="4"/>
  <c r="Y1293" i="4"/>
  <c r="Q1293" i="4"/>
  <c r="AD1293" i="4"/>
  <c r="V1293" i="4"/>
  <c r="AC1293" i="4"/>
  <c r="S1293" i="4"/>
  <c r="AA1293" i="4"/>
  <c r="O1293" i="4"/>
  <c r="Z1293" i="4"/>
  <c r="AB1293" i="4"/>
  <c r="X1293" i="4"/>
  <c r="W1293" i="4"/>
  <c r="P1294" i="4"/>
  <c r="R1293" i="4"/>
  <c r="U1293" i="4"/>
  <c r="P1295" i="4"/>
  <c r="Z1294" i="4"/>
  <c r="R1294" i="4"/>
  <c r="W1294" i="4"/>
  <c r="Y1294" i="4"/>
  <c r="V1294" i="4"/>
  <c r="U1294" i="4"/>
  <c r="AD1294" i="4"/>
  <c r="O1294" i="4"/>
  <c r="AC1294" i="4"/>
  <c r="AB1294" i="4"/>
  <c r="AA1294" i="4"/>
  <c r="X1294" i="4"/>
  <c r="S1294" i="4"/>
  <c r="Q1294" i="4"/>
  <c r="P1296" i="4"/>
  <c r="AA1295" i="4"/>
  <c r="S1295" i="4"/>
  <c r="X1295" i="4"/>
  <c r="O1295" i="4"/>
  <c r="U1295" i="4"/>
  <c r="AC1295" i="4"/>
  <c r="R1295" i="4"/>
  <c r="AB1295" i="4"/>
  <c r="Q1295" i="4"/>
  <c r="AD1295" i="4"/>
  <c r="Z1295" i="4"/>
  <c r="W1295" i="4"/>
  <c r="V1295" i="4"/>
  <c r="Y1295" i="4"/>
  <c r="AB1296" i="4"/>
  <c r="P1297" i="4"/>
  <c r="Y1296" i="4"/>
  <c r="Q1296" i="4"/>
  <c r="AA1296" i="4"/>
  <c r="O1296" i="4"/>
  <c r="X1296" i="4"/>
  <c r="W1296" i="4"/>
  <c r="S1296" i="4"/>
  <c r="R1296" i="4"/>
  <c r="AD1296" i="4"/>
  <c r="AC1296" i="4"/>
  <c r="Z1296" i="4"/>
  <c r="U1296" i="4"/>
  <c r="V1296" i="4"/>
  <c r="P1298" i="4"/>
  <c r="AC1297" i="4"/>
  <c r="U1297" i="4"/>
  <c r="Z1297" i="4"/>
  <c r="R1297" i="4"/>
  <c r="W1297" i="4"/>
  <c r="AD1297" i="4"/>
  <c r="S1297" i="4"/>
  <c r="V1297" i="4"/>
  <c r="Q1297" i="4"/>
  <c r="O1297" i="4"/>
  <c r="AA1297" i="4"/>
  <c r="Y1297" i="4"/>
  <c r="X1297" i="4"/>
  <c r="AB1297" i="4"/>
  <c r="P1299" i="4"/>
  <c r="AD1298" i="4"/>
  <c r="V1298" i="4"/>
  <c r="AA1298" i="4"/>
  <c r="S1298" i="4"/>
  <c r="AC1298" i="4"/>
  <c r="R1298" i="4"/>
  <c r="Z1298" i="4"/>
  <c r="O1298" i="4"/>
  <c r="Y1298" i="4"/>
  <c r="W1298" i="4"/>
  <c r="U1298" i="4"/>
  <c r="Q1298" i="4"/>
  <c r="AB1298" i="4"/>
  <c r="X1298" i="4"/>
  <c r="W1299" i="4"/>
  <c r="AB1299" i="4"/>
  <c r="Y1299" i="4"/>
  <c r="V1299" i="4"/>
  <c r="U1299" i="4"/>
  <c r="Z1299" i="4"/>
  <c r="X1299" i="4"/>
  <c r="S1299" i="4"/>
  <c r="R1299" i="4"/>
  <c r="AD1299" i="4"/>
  <c r="P1300" i="4"/>
  <c r="AC1299" i="4"/>
  <c r="AA1299" i="4"/>
  <c r="Q1299" i="4"/>
  <c r="O1299" i="4"/>
  <c r="X1300" i="4"/>
  <c r="O1300" i="4"/>
  <c r="AC1300" i="4"/>
  <c r="U1300" i="4"/>
  <c r="AB1300" i="4"/>
  <c r="R1300" i="4"/>
  <c r="AA1300" i="4"/>
  <c r="Q1300" i="4"/>
  <c r="Z1300" i="4"/>
  <c r="Y1300" i="4"/>
  <c r="W1300" i="4"/>
  <c r="V1300" i="4"/>
  <c r="P1301" i="4"/>
  <c r="AD1300" i="4"/>
  <c r="S1300" i="4"/>
  <c r="Y1301" i="4"/>
  <c r="Q1301" i="4"/>
  <c r="AD1301" i="4"/>
  <c r="V1301" i="4"/>
  <c r="P1302" i="4"/>
  <c r="AA1301" i="4"/>
  <c r="O1301" i="4"/>
  <c r="X1301" i="4"/>
  <c r="W1301" i="4"/>
  <c r="AC1301" i="4"/>
  <c r="AB1301" i="4"/>
  <c r="Z1301" i="4"/>
  <c r="U1301" i="4"/>
  <c r="S1301" i="4"/>
  <c r="R1301" i="4"/>
  <c r="Z1302" i="4"/>
  <c r="R1302" i="4"/>
  <c r="W1302" i="4"/>
  <c r="V1302" i="4"/>
  <c r="P1303" i="4"/>
  <c r="AD1302" i="4"/>
  <c r="AC1302" i="4"/>
  <c r="S1302" i="4"/>
  <c r="AB1302" i="4"/>
  <c r="AA1302" i="4"/>
  <c r="Y1302" i="4"/>
  <c r="U1302" i="4"/>
  <c r="Q1302" i="4"/>
  <c r="O1302" i="4"/>
  <c r="X1302" i="4"/>
  <c r="P1304" i="4"/>
  <c r="AA1303" i="4"/>
  <c r="S1303" i="4"/>
  <c r="X1303" i="4"/>
  <c r="O1303" i="4"/>
  <c r="AC1303" i="4"/>
  <c r="R1303" i="4"/>
  <c r="Z1303" i="4"/>
  <c r="Y1303" i="4"/>
  <c r="Q1303" i="4"/>
  <c r="AD1303" i="4"/>
  <c r="AB1303" i="4"/>
  <c r="W1303" i="4"/>
  <c r="U1303" i="4"/>
  <c r="V1303" i="4"/>
  <c r="P1305" i="4"/>
  <c r="AB1304" i="4"/>
  <c r="Y1304" i="4"/>
  <c r="Q1304" i="4"/>
  <c r="X1304" i="4"/>
  <c r="V1304" i="4"/>
  <c r="U1304" i="4"/>
  <c r="R1304" i="4"/>
  <c r="O1304" i="4"/>
  <c r="AD1304" i="4"/>
  <c r="AC1304" i="4"/>
  <c r="Z1304" i="4"/>
  <c r="W1304" i="4"/>
  <c r="S1304" i="4"/>
  <c r="AA1304" i="4"/>
  <c r="P1306" i="4"/>
  <c r="AC1305" i="4"/>
  <c r="U1305" i="4"/>
  <c r="Z1305" i="4"/>
  <c r="R1305" i="4"/>
  <c r="AB1305" i="4"/>
  <c r="Q1305" i="4"/>
  <c r="AA1305" i="4"/>
  <c r="O1305" i="4"/>
  <c r="V1305" i="4"/>
  <c r="S1305" i="4"/>
  <c r="AD1305" i="4"/>
  <c r="Y1305" i="4"/>
  <c r="W1305" i="4"/>
  <c r="X1305" i="4"/>
  <c r="P1307" i="4"/>
  <c r="AD1306" i="4"/>
  <c r="V1306" i="4"/>
  <c r="AA1306" i="4"/>
  <c r="S1306" i="4"/>
  <c r="Z1306" i="4"/>
  <c r="O1306" i="4"/>
  <c r="X1306" i="4"/>
  <c r="W1306" i="4"/>
  <c r="U1306" i="4"/>
  <c r="R1306" i="4"/>
  <c r="Q1306" i="4"/>
  <c r="AC1306" i="4"/>
  <c r="AB1306" i="4"/>
  <c r="Y1306" i="4"/>
  <c r="W1307" i="4"/>
  <c r="AB1307" i="4"/>
  <c r="V1307" i="4"/>
  <c r="P1308" i="4"/>
  <c r="AD1307" i="4"/>
  <c r="S1307" i="4"/>
  <c r="AC1307" i="4"/>
  <c r="R1307" i="4"/>
  <c r="Y1307" i="4"/>
  <c r="X1307" i="4"/>
  <c r="U1307" i="4"/>
  <c r="Q1307" i="4"/>
  <c r="AA1307" i="4"/>
  <c r="Z1307" i="4"/>
  <c r="O1307" i="4"/>
  <c r="P1309" i="4"/>
  <c r="X1308" i="4"/>
  <c r="O1308" i="4"/>
  <c r="AC1308" i="4"/>
  <c r="U1308" i="4"/>
  <c r="AB1308" i="4"/>
  <c r="R1308" i="4"/>
  <c r="Z1308" i="4"/>
  <c r="Y1308" i="4"/>
  <c r="AA1308" i="4"/>
  <c r="W1308" i="4"/>
  <c r="V1308" i="4"/>
  <c r="AD1308" i="4"/>
  <c r="S1308" i="4"/>
  <c r="Q1308" i="4"/>
  <c r="Y1309" i="4"/>
  <c r="Q1309" i="4"/>
  <c r="AD1309" i="4"/>
  <c r="V1309" i="4"/>
  <c r="X1309" i="4"/>
  <c r="U1309" i="4"/>
  <c r="P1310" i="4"/>
  <c r="AB1309" i="4"/>
  <c r="AA1309" i="4"/>
  <c r="Z1309" i="4"/>
  <c r="W1309" i="4"/>
  <c r="R1309" i="4"/>
  <c r="O1309" i="4"/>
  <c r="AC1309" i="4"/>
  <c r="S1309" i="4"/>
  <c r="Z1310" i="4"/>
  <c r="R1310" i="4"/>
  <c r="P1311" i="4"/>
  <c r="W1310" i="4"/>
  <c r="AD1310" i="4"/>
  <c r="AB1310" i="4"/>
  <c r="Q1310" i="4"/>
  <c r="AA1310" i="4"/>
  <c r="O1310" i="4"/>
  <c r="AC1310" i="4"/>
  <c r="Y1310" i="4"/>
  <c r="X1310" i="4"/>
  <c r="V1310" i="4"/>
  <c r="U1310" i="4"/>
  <c r="S1310" i="4"/>
  <c r="P1312" i="4"/>
  <c r="AA1311" i="4"/>
  <c r="S1311" i="4"/>
  <c r="X1311" i="4"/>
  <c r="O1311" i="4"/>
  <c r="Z1311" i="4"/>
  <c r="W1311" i="4"/>
  <c r="V1311" i="4"/>
  <c r="Q1311" i="4"/>
  <c r="AD1311" i="4"/>
  <c r="AC1311" i="4"/>
  <c r="AB1311" i="4"/>
  <c r="U1311" i="4"/>
  <c r="R1311" i="4"/>
  <c r="Y1311" i="4"/>
  <c r="AB1312" i="4"/>
  <c r="Y1312" i="4"/>
  <c r="Q1312" i="4"/>
  <c r="V1312" i="4"/>
  <c r="AD1312" i="4"/>
  <c r="S1312" i="4"/>
  <c r="AC1312" i="4"/>
  <c r="R1312" i="4"/>
  <c r="P1313" i="4"/>
  <c r="O1312" i="4"/>
  <c r="AA1312" i="4"/>
  <c r="Z1312" i="4"/>
  <c r="W1312" i="4"/>
  <c r="U1312" i="4"/>
  <c r="X1312" i="4"/>
  <c r="P1314" i="4"/>
  <c r="AC1313" i="4"/>
  <c r="U1313" i="4"/>
  <c r="Z1313" i="4"/>
  <c r="R1313" i="4"/>
  <c r="AB1313" i="4"/>
  <c r="Q1313" i="4"/>
  <c r="Y1313" i="4"/>
  <c r="X1313" i="4"/>
  <c r="S1313" i="4"/>
  <c r="O1313" i="4"/>
  <c r="AA1313" i="4"/>
  <c r="W1313" i="4"/>
  <c r="V1313" i="4"/>
  <c r="AD1313" i="4"/>
  <c r="AD1314" i="4"/>
  <c r="V1314" i="4"/>
  <c r="AA1314" i="4"/>
  <c r="S1314" i="4"/>
  <c r="X1314" i="4"/>
  <c r="U1314" i="4"/>
  <c r="W1314" i="4"/>
  <c r="P1315" i="4"/>
  <c r="R1314" i="4"/>
  <c r="Q1314" i="4"/>
  <c r="O1314" i="4"/>
  <c r="AC1314" i="4"/>
  <c r="AB1314" i="4"/>
  <c r="Y1314" i="4"/>
  <c r="Z1314" i="4"/>
  <c r="W1315" i="4"/>
  <c r="AB1315" i="4"/>
  <c r="AD1315" i="4"/>
  <c r="S1315" i="4"/>
  <c r="AA1315" i="4"/>
  <c r="Q1315" i="4"/>
  <c r="Z1315" i="4"/>
  <c r="O1315" i="4"/>
  <c r="X1315" i="4"/>
  <c r="V1315" i="4"/>
  <c r="P1316" i="4"/>
  <c r="U1315" i="4"/>
  <c r="R1315" i="4"/>
  <c r="AC1315" i="4"/>
  <c r="Y1315" i="4"/>
  <c r="P1317" i="4"/>
  <c r="X1316" i="4"/>
  <c r="O1316" i="4"/>
  <c r="AC1316" i="4"/>
  <c r="U1316" i="4"/>
  <c r="Z1316" i="4"/>
  <c r="W1316" i="4"/>
  <c r="V1316" i="4"/>
  <c r="AA1316" i="4"/>
  <c r="Y1316" i="4"/>
  <c r="S1316" i="4"/>
  <c r="Q1316" i="4"/>
  <c r="AD1316" i="4"/>
  <c r="AB1316" i="4"/>
  <c r="R1316" i="4"/>
  <c r="Y1317" i="4"/>
  <c r="Q1317" i="4"/>
  <c r="AD1317" i="4"/>
  <c r="V1317" i="4"/>
  <c r="U1317" i="4"/>
  <c r="AC1317" i="4"/>
  <c r="S1317" i="4"/>
  <c r="AB1317" i="4"/>
  <c r="R1317" i="4"/>
  <c r="AA1317" i="4"/>
  <c r="Z1317" i="4"/>
  <c r="X1317" i="4"/>
  <c r="P1318" i="4"/>
  <c r="W1317" i="4"/>
  <c r="O1317" i="4"/>
  <c r="P1319" i="4"/>
  <c r="Z1318" i="4"/>
  <c r="R1318" i="4"/>
  <c r="W1318" i="4"/>
  <c r="AB1318" i="4"/>
  <c r="Q1318" i="4"/>
  <c r="Y1318" i="4"/>
  <c r="X1318" i="4"/>
  <c r="AD1318" i="4"/>
  <c r="AC1318" i="4"/>
  <c r="AA1318" i="4"/>
  <c r="V1318" i="4"/>
  <c r="S1318" i="4"/>
  <c r="O1318" i="4"/>
  <c r="U1318" i="4"/>
  <c r="P1320" i="4"/>
  <c r="AA1319" i="4"/>
  <c r="S1319" i="4"/>
  <c r="X1319" i="4"/>
  <c r="O1319" i="4"/>
  <c r="W1319" i="4"/>
  <c r="U1319" i="4"/>
  <c r="AD1319" i="4"/>
  <c r="AC1319" i="4"/>
  <c r="AB1319" i="4"/>
  <c r="Z1319" i="4"/>
  <c r="Y1319" i="4"/>
  <c r="V1319" i="4"/>
  <c r="Q1319" i="4"/>
  <c r="R1319" i="4"/>
  <c r="P1321" i="4"/>
  <c r="AB1320" i="4"/>
  <c r="Y1320" i="4"/>
  <c r="Q1320" i="4"/>
  <c r="AD1320" i="4"/>
  <c r="S1320" i="4"/>
  <c r="AA1320" i="4"/>
  <c r="O1320" i="4"/>
  <c r="Z1320" i="4"/>
  <c r="R1320" i="4"/>
  <c r="AC1320" i="4"/>
  <c r="W1320" i="4"/>
  <c r="V1320" i="4"/>
  <c r="U1320" i="4"/>
  <c r="X1320" i="4"/>
  <c r="P1322" i="4"/>
  <c r="AC1321" i="4"/>
  <c r="U1321" i="4"/>
  <c r="Z1321" i="4"/>
  <c r="R1321" i="4"/>
  <c r="Y1321" i="4"/>
  <c r="W1321" i="4"/>
  <c r="V1321" i="4"/>
  <c r="S1321" i="4"/>
  <c r="Q1321" i="4"/>
  <c r="O1321" i="4"/>
  <c r="AD1321" i="4"/>
  <c r="AB1321" i="4"/>
  <c r="X1321" i="4"/>
  <c r="AA1321" i="4"/>
  <c r="AD1322" i="4"/>
  <c r="V1322" i="4"/>
  <c r="AA1322" i="4"/>
  <c r="S1322" i="4"/>
  <c r="P1323" i="4"/>
  <c r="U1322" i="4"/>
  <c r="AC1322" i="4"/>
  <c r="R1322" i="4"/>
  <c r="AB1322" i="4"/>
  <c r="Q1322" i="4"/>
  <c r="W1322" i="4"/>
  <c r="O1322" i="4"/>
  <c r="Z1322" i="4"/>
  <c r="Y1322" i="4"/>
  <c r="X1322" i="4"/>
  <c r="W1323" i="4"/>
  <c r="AB1323" i="4"/>
  <c r="AA1323" i="4"/>
  <c r="Q1323" i="4"/>
  <c r="P1324" i="4"/>
  <c r="Y1323" i="4"/>
  <c r="X1323" i="4"/>
  <c r="V1323" i="4"/>
  <c r="U1323" i="4"/>
  <c r="S1323" i="4"/>
  <c r="R1323" i="4"/>
  <c r="AD1323" i="4"/>
  <c r="Z1323" i="4"/>
  <c r="AC1323" i="4"/>
  <c r="O1323" i="4"/>
  <c r="X1324" i="4"/>
  <c r="O1324" i="4"/>
  <c r="P1325" i="4"/>
  <c r="AC1324" i="4"/>
  <c r="U1324" i="4"/>
  <c r="W1324" i="4"/>
  <c r="AD1324" i="4"/>
  <c r="S1324" i="4"/>
  <c r="Z1324" i="4"/>
  <c r="Y1324" i="4"/>
  <c r="V1324" i="4"/>
  <c r="R1324" i="4"/>
  <c r="AB1324" i="4"/>
  <c r="AA1324" i="4"/>
  <c r="Q1324" i="4"/>
  <c r="Y1325" i="4"/>
  <c r="Q1325" i="4"/>
  <c r="AD1325" i="4"/>
  <c r="V1325" i="4"/>
  <c r="AC1325" i="4"/>
  <c r="S1325" i="4"/>
  <c r="P1326" i="4"/>
  <c r="AA1325" i="4"/>
  <c r="O1325" i="4"/>
  <c r="Z1325" i="4"/>
  <c r="AB1325" i="4"/>
  <c r="X1325" i="4"/>
  <c r="W1325" i="4"/>
  <c r="U1325" i="4"/>
  <c r="R1325" i="4"/>
  <c r="P1327" i="4"/>
  <c r="Z1326" i="4"/>
  <c r="R1326" i="4"/>
  <c r="W1326" i="4"/>
  <c r="Y1326" i="4"/>
  <c r="V1326" i="4"/>
  <c r="U1326" i="4"/>
  <c r="AC1326" i="4"/>
  <c r="AB1326" i="4"/>
  <c r="AA1326" i="4"/>
  <c r="X1326" i="4"/>
  <c r="AD1326" i="4"/>
  <c r="Q1326" i="4"/>
  <c r="S1326" i="4"/>
  <c r="O1326" i="4"/>
  <c r="P1328" i="4"/>
  <c r="AA1327" i="4"/>
  <c r="S1327" i="4"/>
  <c r="X1327" i="4"/>
  <c r="O1327" i="4"/>
  <c r="U1327" i="4"/>
  <c r="AC1327" i="4"/>
  <c r="R1327" i="4"/>
  <c r="AB1327" i="4"/>
  <c r="Q1327" i="4"/>
  <c r="AD1327" i="4"/>
  <c r="Z1327" i="4"/>
  <c r="Y1327" i="4"/>
  <c r="V1327" i="4"/>
  <c r="W1327" i="4"/>
  <c r="AB1328" i="4"/>
  <c r="Y1328" i="4"/>
  <c r="Q1328" i="4"/>
  <c r="AA1328" i="4"/>
  <c r="O1328" i="4"/>
  <c r="X1328" i="4"/>
  <c r="P1329" i="4"/>
  <c r="W1328" i="4"/>
  <c r="R1328" i="4"/>
  <c r="AD1328" i="4"/>
  <c r="AC1328" i="4"/>
  <c r="Z1328" i="4"/>
  <c r="V1328" i="4"/>
  <c r="S1328" i="4"/>
  <c r="U1328" i="4"/>
  <c r="P1330" i="4"/>
  <c r="AC1329" i="4"/>
  <c r="U1329" i="4"/>
  <c r="Z1329" i="4"/>
  <c r="R1329" i="4"/>
  <c r="W1329" i="4"/>
  <c r="AD1329" i="4"/>
  <c r="S1329" i="4"/>
  <c r="Q1329" i="4"/>
  <c r="O1329" i="4"/>
  <c r="AB1329" i="4"/>
  <c r="Y1329" i="4"/>
  <c r="X1329" i="4"/>
  <c r="V1329" i="4"/>
  <c r="AA1329" i="4"/>
  <c r="P1331" i="4"/>
  <c r="AD1330" i="4"/>
  <c r="V1330" i="4"/>
  <c r="AA1330" i="4"/>
  <c r="S1330" i="4"/>
  <c r="AC1330" i="4"/>
  <c r="R1330" i="4"/>
  <c r="Z1330" i="4"/>
  <c r="O1330" i="4"/>
  <c r="Y1330" i="4"/>
  <c r="U1330" i="4"/>
  <c r="Q1330" i="4"/>
  <c r="X1330" i="4"/>
  <c r="AB1330" i="4"/>
  <c r="W1330" i="4"/>
  <c r="W1331" i="4"/>
  <c r="AB1331" i="4"/>
  <c r="Y1331" i="4"/>
  <c r="V1331" i="4"/>
  <c r="U1331" i="4"/>
  <c r="X1331" i="4"/>
  <c r="S1331" i="4"/>
  <c r="R1331" i="4"/>
  <c r="Q1331" i="4"/>
  <c r="AC1331" i="4"/>
  <c r="AA1331" i="4"/>
  <c r="Z1331" i="4"/>
  <c r="P1332" i="4"/>
  <c r="O1331" i="4"/>
  <c r="AD1331" i="4"/>
  <c r="X1332" i="4"/>
  <c r="O1332" i="4"/>
  <c r="AC1332" i="4"/>
  <c r="U1332" i="4"/>
  <c r="AB1332" i="4"/>
  <c r="R1332" i="4"/>
  <c r="AA1332" i="4"/>
  <c r="Q1332" i="4"/>
  <c r="Y1332" i="4"/>
  <c r="W1332" i="4"/>
  <c r="V1332" i="4"/>
  <c r="S1332" i="4"/>
  <c r="Z1332" i="4"/>
  <c r="P1333" i="4"/>
  <c r="AD1332" i="4"/>
  <c r="P1334" i="4"/>
  <c r="Y1333" i="4"/>
  <c r="Q1333" i="4"/>
  <c r="AD1333" i="4"/>
  <c r="V1333" i="4"/>
  <c r="AA1333" i="4"/>
  <c r="O1333" i="4"/>
  <c r="X1333" i="4"/>
  <c r="W1333" i="4"/>
  <c r="AB1333" i="4"/>
  <c r="Z1333" i="4"/>
  <c r="U1333" i="4"/>
  <c r="AC1333" i="4"/>
  <c r="S1333" i="4"/>
  <c r="R1333" i="4"/>
  <c r="Z1334" i="4"/>
  <c r="R1334" i="4"/>
  <c r="W1334" i="4"/>
  <c r="V1334" i="4"/>
  <c r="AD1334" i="4"/>
  <c r="AC1334" i="4"/>
  <c r="S1334" i="4"/>
  <c r="AB1334" i="4"/>
  <c r="AA1334" i="4"/>
  <c r="Y1334" i="4"/>
  <c r="X1334" i="4"/>
  <c r="Q1334" i="4"/>
  <c r="O1334" i="4"/>
  <c r="P1335" i="4"/>
  <c r="U1334" i="4"/>
  <c r="P1336" i="4"/>
  <c r="AA1335" i="4"/>
  <c r="S1335" i="4"/>
  <c r="X1335" i="4"/>
  <c r="O1335" i="4"/>
  <c r="AC1335" i="4"/>
  <c r="R1335" i="4"/>
  <c r="Z1335" i="4"/>
  <c r="Y1335" i="4"/>
  <c r="AD1335" i="4"/>
  <c r="AB1335" i="4"/>
  <c r="W1335" i="4"/>
  <c r="V1335" i="4"/>
  <c r="Q1335" i="4"/>
  <c r="U1335" i="4"/>
  <c r="AB1336" i="4"/>
  <c r="Y1336" i="4"/>
  <c r="Q1336" i="4"/>
  <c r="X1336" i="4"/>
  <c r="V1336" i="4"/>
  <c r="U1336" i="4"/>
  <c r="O1336" i="4"/>
  <c r="AD1336" i="4"/>
  <c r="AC1336" i="4"/>
  <c r="AA1336" i="4"/>
  <c r="W1336" i="4"/>
  <c r="S1336" i="4"/>
  <c r="R1336" i="4"/>
  <c r="P1337" i="4"/>
  <c r="Z1336" i="4"/>
  <c r="P1338" i="4"/>
  <c r="AC1337" i="4"/>
  <c r="U1337" i="4"/>
  <c r="Z1337" i="4"/>
  <c r="R1337" i="4"/>
  <c r="AB1337" i="4"/>
  <c r="Q1337" i="4"/>
  <c r="AA1337" i="4"/>
  <c r="O1337" i="4"/>
  <c r="S1337" i="4"/>
  <c r="AD1337" i="4"/>
  <c r="Y1337" i="4"/>
  <c r="X1337" i="4"/>
  <c r="V1337" i="4"/>
  <c r="W1337" i="4"/>
  <c r="P1339" i="4"/>
  <c r="AD1338" i="4"/>
  <c r="V1338" i="4"/>
  <c r="AA1338" i="4"/>
  <c r="S1338" i="4"/>
  <c r="Z1338" i="4"/>
  <c r="O1338" i="4"/>
  <c r="X1338" i="4"/>
  <c r="W1338" i="4"/>
  <c r="R1338" i="4"/>
  <c r="Q1338" i="4"/>
  <c r="AB1338" i="4"/>
  <c r="Y1338" i="4"/>
  <c r="U1338" i="4"/>
  <c r="AC1338" i="4"/>
  <c r="W1339" i="4"/>
  <c r="P1340" i="4"/>
  <c r="AB1339" i="4"/>
  <c r="V1339" i="4"/>
  <c r="AD1339" i="4"/>
  <c r="S1339" i="4"/>
  <c r="AC1339" i="4"/>
  <c r="R1339" i="4"/>
  <c r="X1339" i="4"/>
  <c r="U1339" i="4"/>
  <c r="Q1339" i="4"/>
  <c r="O1339" i="4"/>
  <c r="Z1339" i="4"/>
  <c r="Y1339" i="4"/>
  <c r="AA1339" i="4"/>
  <c r="P1341" i="4"/>
  <c r="X1340" i="4"/>
  <c r="O1340" i="4"/>
  <c r="AC1340" i="4"/>
  <c r="U1340" i="4"/>
  <c r="AB1340" i="4"/>
  <c r="R1340" i="4"/>
  <c r="Z1340" i="4"/>
  <c r="Y1340" i="4"/>
  <c r="W1340" i="4"/>
  <c r="V1340" i="4"/>
  <c r="S1340" i="4"/>
  <c r="AD1340" i="4"/>
  <c r="AA1340" i="4"/>
  <c r="Q1340" i="4"/>
  <c r="Y1341" i="4"/>
  <c r="Q1341" i="4"/>
  <c r="AD1341" i="4"/>
  <c r="V1341" i="4"/>
  <c r="P1342" i="4"/>
  <c r="X1341" i="4"/>
  <c r="U1341" i="4"/>
  <c r="AA1341" i="4"/>
  <c r="Z1341" i="4"/>
  <c r="W1341" i="4"/>
  <c r="S1341" i="4"/>
  <c r="O1341" i="4"/>
  <c r="AB1341" i="4"/>
  <c r="R1341" i="4"/>
  <c r="AC1341" i="4"/>
  <c r="Z1342" i="4"/>
  <c r="R1342" i="4"/>
  <c r="W1342" i="4"/>
  <c r="AD1342" i="4"/>
  <c r="P1343" i="4"/>
  <c r="AB1342" i="4"/>
  <c r="Q1342" i="4"/>
  <c r="AA1342" i="4"/>
  <c r="O1342" i="4"/>
  <c r="AC1342" i="4"/>
  <c r="Y1342" i="4"/>
  <c r="X1342" i="4"/>
  <c r="V1342" i="4"/>
  <c r="U1342" i="4"/>
  <c r="S1342" i="4"/>
  <c r="P1344" i="4"/>
  <c r="AA1343" i="4"/>
  <c r="S1343" i="4"/>
  <c r="X1343" i="4"/>
  <c r="O1343" i="4"/>
  <c r="Z1343" i="4"/>
  <c r="W1343" i="4"/>
  <c r="V1343" i="4"/>
  <c r="AD1343" i="4"/>
  <c r="AC1343" i="4"/>
  <c r="AB1343" i="4"/>
  <c r="Y1343" i="4"/>
  <c r="R1343" i="4"/>
  <c r="Q1343" i="4"/>
  <c r="U1343" i="4"/>
  <c r="AB1344" i="4"/>
  <c r="Y1344" i="4"/>
  <c r="Q1344" i="4"/>
  <c r="V1344" i="4"/>
  <c r="P1345" i="4"/>
  <c r="AD1344" i="4"/>
  <c r="S1344" i="4"/>
  <c r="AC1344" i="4"/>
  <c r="R1344" i="4"/>
  <c r="AA1344" i="4"/>
  <c r="Z1344" i="4"/>
  <c r="X1344" i="4"/>
  <c r="U1344" i="4"/>
  <c r="W1344" i="4"/>
  <c r="O1344" i="4"/>
  <c r="P1346" i="4"/>
  <c r="AC1345" i="4"/>
  <c r="U1345" i="4"/>
  <c r="Z1345" i="4"/>
  <c r="R1345" i="4"/>
  <c r="AB1345" i="4"/>
  <c r="Q1345" i="4"/>
  <c r="Y1345" i="4"/>
  <c r="X1345" i="4"/>
  <c r="S1345" i="4"/>
  <c r="O1345" i="4"/>
  <c r="AD1345" i="4"/>
  <c r="W1345" i="4"/>
  <c r="V1345" i="4"/>
  <c r="AA1345" i="4"/>
  <c r="AD1346" i="4"/>
  <c r="V1346" i="4"/>
  <c r="AA1346" i="4"/>
  <c r="S1346" i="4"/>
  <c r="X1346" i="4"/>
  <c r="U1346" i="4"/>
  <c r="P1347" i="4"/>
  <c r="R1346" i="4"/>
  <c r="Q1346" i="4"/>
  <c r="O1346" i="4"/>
  <c r="AC1346" i="4"/>
  <c r="AB1346" i="4"/>
  <c r="Z1346" i="4"/>
  <c r="W1346" i="4"/>
  <c r="Y1346" i="4"/>
  <c r="P1348" i="4"/>
  <c r="W1347" i="4"/>
  <c r="AB1347" i="4"/>
  <c r="AD1347" i="4"/>
  <c r="S1347" i="4"/>
  <c r="AA1347" i="4"/>
  <c r="Q1347" i="4"/>
  <c r="Z1347" i="4"/>
  <c r="O1347" i="4"/>
  <c r="V1347" i="4"/>
  <c r="U1347" i="4"/>
  <c r="R1347" i="4"/>
  <c r="AC1347" i="4"/>
  <c r="Y1347" i="4"/>
  <c r="X1347" i="4"/>
  <c r="P1349" i="4"/>
  <c r="X1348" i="4"/>
  <c r="O1348" i="4"/>
  <c r="AC1348" i="4"/>
  <c r="U1348" i="4"/>
  <c r="Z1348" i="4"/>
  <c r="W1348" i="4"/>
  <c r="V1348" i="4"/>
  <c r="Y1348" i="4"/>
  <c r="S1348" i="4"/>
  <c r="R1348" i="4"/>
  <c r="AB1348" i="4"/>
  <c r="AD1348" i="4"/>
  <c r="AA1348" i="4"/>
  <c r="Q1348" i="4"/>
  <c r="Y1349" i="4"/>
  <c r="Q1349" i="4"/>
  <c r="AD1349" i="4"/>
  <c r="V1349" i="4"/>
  <c r="U1349" i="4"/>
  <c r="AC1349" i="4"/>
  <c r="S1349" i="4"/>
  <c r="AB1349" i="4"/>
  <c r="R1349" i="4"/>
  <c r="P1350" i="4"/>
  <c r="Z1349" i="4"/>
  <c r="X1349" i="4"/>
  <c r="W1349" i="4"/>
  <c r="AA1349" i="4"/>
  <c r="O1349" i="4"/>
  <c r="P1351" i="4"/>
  <c r="Z1350" i="4"/>
  <c r="R1350" i="4"/>
  <c r="W1350" i="4"/>
  <c r="AB1350" i="4"/>
  <c r="Q1350" i="4"/>
  <c r="Y1350" i="4"/>
  <c r="X1350" i="4"/>
  <c r="AC1350" i="4"/>
  <c r="AA1350" i="4"/>
  <c r="V1350" i="4"/>
  <c r="U1350" i="4"/>
  <c r="S1350" i="4"/>
  <c r="O1350" i="4"/>
  <c r="AD1350" i="4"/>
  <c r="P1352" i="4"/>
  <c r="AA1351" i="4"/>
  <c r="S1351" i="4"/>
  <c r="X1351" i="4"/>
  <c r="O1351" i="4"/>
  <c r="W1351" i="4"/>
  <c r="U1351" i="4"/>
  <c r="AD1351" i="4"/>
  <c r="AC1351" i="4"/>
  <c r="AB1351" i="4"/>
  <c r="Z1351" i="4"/>
  <c r="Y1351" i="4"/>
  <c r="V1351" i="4"/>
  <c r="R1351" i="4"/>
  <c r="Q1351" i="4"/>
  <c r="AB1352" i="4"/>
  <c r="Y1352" i="4"/>
  <c r="Q1352" i="4"/>
  <c r="AD1352" i="4"/>
  <c r="S1352" i="4"/>
  <c r="AA1352" i="4"/>
  <c r="O1352" i="4"/>
  <c r="Z1352" i="4"/>
  <c r="P1353" i="4"/>
  <c r="AC1352" i="4"/>
  <c r="X1352" i="4"/>
  <c r="V1352" i="4"/>
  <c r="U1352" i="4"/>
  <c r="R1352" i="4"/>
  <c r="W1352" i="4"/>
  <c r="P1354" i="4"/>
  <c r="AC1353" i="4"/>
  <c r="U1353" i="4"/>
  <c r="Z1353" i="4"/>
  <c r="R1353" i="4"/>
  <c r="Y1353" i="4"/>
  <c r="W1353" i="4"/>
  <c r="V1353" i="4"/>
  <c r="Q1353" i="4"/>
  <c r="O1353" i="4"/>
  <c r="AD1353" i="4"/>
  <c r="AB1353" i="4"/>
  <c r="AA1353" i="4"/>
  <c r="X1353" i="4"/>
  <c r="S1353" i="4"/>
  <c r="AD1354" i="4"/>
  <c r="V1354" i="4"/>
  <c r="P1355" i="4"/>
  <c r="AA1354" i="4"/>
  <c r="S1354" i="4"/>
  <c r="U1354" i="4"/>
  <c r="AC1354" i="4"/>
  <c r="R1354" i="4"/>
  <c r="AB1354" i="4"/>
  <c r="Q1354" i="4"/>
  <c r="O1354" i="4"/>
  <c r="Y1354" i="4"/>
  <c r="X1354" i="4"/>
  <c r="W1354" i="4"/>
  <c r="Z1354" i="4"/>
  <c r="W1355" i="4"/>
  <c r="AB1355" i="4"/>
  <c r="AA1355" i="4"/>
  <c r="Q1355" i="4"/>
  <c r="Y1355" i="4"/>
  <c r="X1355" i="4"/>
  <c r="U1355" i="4"/>
  <c r="S1355" i="4"/>
  <c r="P1356" i="4"/>
  <c r="R1355" i="4"/>
  <c r="O1355" i="4"/>
  <c r="AD1355" i="4"/>
  <c r="AC1355" i="4"/>
  <c r="V1355" i="4"/>
  <c r="Z1355" i="4"/>
  <c r="X1356" i="4"/>
  <c r="O1356" i="4"/>
  <c r="AC1356" i="4"/>
  <c r="U1356" i="4"/>
  <c r="W1356" i="4"/>
  <c r="AD1356" i="4"/>
  <c r="S1356" i="4"/>
  <c r="Y1356" i="4"/>
  <c r="V1356" i="4"/>
  <c r="R1356" i="4"/>
  <c r="P1357" i="4"/>
  <c r="Q1356" i="4"/>
  <c r="AB1356" i="4"/>
  <c r="AA1356" i="4"/>
  <c r="Z1356" i="4"/>
  <c r="Y1357" i="4"/>
  <c r="Q1357" i="4"/>
  <c r="AD1357" i="4"/>
  <c r="V1357" i="4"/>
  <c r="P1358" i="4"/>
  <c r="AC1357" i="4"/>
  <c r="S1357" i="4"/>
  <c r="AA1357" i="4"/>
  <c r="O1357" i="4"/>
  <c r="Z1357" i="4"/>
  <c r="X1357" i="4"/>
  <c r="W1357" i="4"/>
  <c r="U1357" i="4"/>
  <c r="AB1357" i="4"/>
  <c r="R1357" i="4"/>
  <c r="P1359" i="4"/>
  <c r="Z1358" i="4"/>
  <c r="R1358" i="4"/>
  <c r="W1358" i="4"/>
  <c r="Y1358" i="4"/>
  <c r="V1358" i="4"/>
  <c r="U1358" i="4"/>
  <c r="AB1358" i="4"/>
  <c r="AA1358" i="4"/>
  <c r="X1358" i="4"/>
  <c r="AD1358" i="4"/>
  <c r="AC1358" i="4"/>
  <c r="S1358" i="4"/>
  <c r="O1358" i="4"/>
  <c r="Q1358" i="4"/>
  <c r="P1360" i="4"/>
  <c r="AA1359" i="4"/>
  <c r="S1359" i="4"/>
  <c r="X1359" i="4"/>
  <c r="O1359" i="4"/>
  <c r="U1359" i="4"/>
  <c r="AC1359" i="4"/>
  <c r="R1359" i="4"/>
  <c r="AB1359" i="4"/>
  <c r="Q1359" i="4"/>
  <c r="AD1359" i="4"/>
  <c r="Z1359" i="4"/>
  <c r="Y1359" i="4"/>
  <c r="W1359" i="4"/>
  <c r="V1359" i="4"/>
  <c r="AB1360" i="4"/>
  <c r="Y1360" i="4"/>
  <c r="Q1360" i="4"/>
  <c r="AA1360" i="4"/>
  <c r="O1360" i="4"/>
  <c r="P1361" i="4"/>
  <c r="X1360" i="4"/>
  <c r="W1360" i="4"/>
  <c r="AD1360" i="4"/>
  <c r="AC1360" i="4"/>
  <c r="Z1360" i="4"/>
  <c r="V1360" i="4"/>
  <c r="U1360" i="4"/>
  <c r="R1360" i="4"/>
  <c r="S1360" i="4"/>
  <c r="P1362" i="4"/>
  <c r="AC1361" i="4"/>
  <c r="U1361" i="4"/>
  <c r="Z1361" i="4"/>
  <c r="R1361" i="4"/>
  <c r="W1361" i="4"/>
  <c r="AD1361" i="4"/>
  <c r="S1361" i="4"/>
  <c r="O1361" i="4"/>
  <c r="AB1361" i="4"/>
  <c r="AA1361" i="4"/>
  <c r="X1361" i="4"/>
  <c r="V1361" i="4"/>
  <c r="Q1361" i="4"/>
  <c r="Y1361" i="4"/>
  <c r="P1363" i="4"/>
  <c r="AD1362" i="4"/>
  <c r="V1362" i="4"/>
  <c r="AA1362" i="4"/>
  <c r="S1362" i="4"/>
  <c r="AC1362" i="4"/>
  <c r="R1362" i="4"/>
  <c r="Z1362" i="4"/>
  <c r="O1362" i="4"/>
  <c r="Y1362" i="4"/>
  <c r="Q1362" i="4"/>
  <c r="AB1362" i="4"/>
  <c r="W1362" i="4"/>
  <c r="U1362" i="4"/>
  <c r="X1362" i="4"/>
  <c r="P1364" i="4"/>
  <c r="W1363" i="4"/>
  <c r="AB1363" i="4"/>
  <c r="Y1363" i="4"/>
  <c r="V1363" i="4"/>
  <c r="U1363" i="4"/>
  <c r="S1363" i="4"/>
  <c r="R1363" i="4"/>
  <c r="Q1363" i="4"/>
  <c r="AD1363" i="4"/>
  <c r="O1363" i="4"/>
  <c r="AA1363" i="4"/>
  <c r="Z1363" i="4"/>
  <c r="X1363" i="4"/>
  <c r="AC1363" i="4"/>
  <c r="X1364" i="4"/>
  <c r="O1364" i="4"/>
  <c r="AC1364" i="4"/>
  <c r="U1364" i="4"/>
  <c r="P1365" i="4"/>
  <c r="AB1364" i="4"/>
  <c r="R1364" i="4"/>
  <c r="AA1364" i="4"/>
  <c r="Q1364" i="4"/>
  <c r="W1364" i="4"/>
  <c r="V1364" i="4"/>
  <c r="S1364" i="4"/>
  <c r="AD1364" i="4"/>
  <c r="Y1364" i="4"/>
  <c r="Z1364" i="4"/>
  <c r="Y1365" i="4"/>
  <c r="Q1365" i="4"/>
  <c r="AD1365" i="4"/>
  <c r="V1365" i="4"/>
  <c r="AA1365" i="4"/>
  <c r="O1365" i="4"/>
  <c r="X1365" i="4"/>
  <c r="P1366" i="4"/>
  <c r="W1365" i="4"/>
  <c r="Z1365" i="4"/>
  <c r="U1365" i="4"/>
  <c r="S1365" i="4"/>
  <c r="AC1365" i="4"/>
  <c r="AB1365" i="4"/>
  <c r="R1365" i="4"/>
  <c r="Z1366" i="4"/>
  <c r="R1366" i="4"/>
  <c r="P1367" i="4"/>
  <c r="W1366" i="4"/>
  <c r="V1366" i="4"/>
  <c r="AD1366" i="4"/>
  <c r="AC1366" i="4"/>
  <c r="S1366" i="4"/>
  <c r="AA1366" i="4"/>
  <c r="Y1366" i="4"/>
  <c r="X1366" i="4"/>
  <c r="U1366" i="4"/>
  <c r="O1366" i="4"/>
  <c r="AB1366" i="4"/>
  <c r="Q1366" i="4"/>
  <c r="P1368" i="4"/>
  <c r="AA1367" i="4"/>
  <c r="S1367" i="4"/>
  <c r="X1367" i="4"/>
  <c r="O1367" i="4"/>
  <c r="AC1367" i="4"/>
  <c r="R1367" i="4"/>
  <c r="Z1367" i="4"/>
  <c r="Y1367" i="4"/>
  <c r="AD1367" i="4"/>
  <c r="AB1367" i="4"/>
  <c r="W1367" i="4"/>
  <c r="V1367" i="4"/>
  <c r="U1367" i="4"/>
  <c r="Q1367" i="4"/>
  <c r="AB1368" i="4"/>
  <c r="Y1368" i="4"/>
  <c r="Q1368" i="4"/>
  <c r="X1368" i="4"/>
  <c r="V1368" i="4"/>
  <c r="U1368" i="4"/>
  <c r="AD1368" i="4"/>
  <c r="AC1368" i="4"/>
  <c r="AA1368" i="4"/>
  <c r="Z1368" i="4"/>
  <c r="S1368" i="4"/>
  <c r="R1368" i="4"/>
  <c r="O1368" i="4"/>
  <c r="W1368" i="4"/>
  <c r="P1369" i="4"/>
  <c r="P1370" i="4"/>
  <c r="AC1369" i="4"/>
  <c r="U1369" i="4"/>
  <c r="Z1369" i="4"/>
  <c r="R1369" i="4"/>
  <c r="AB1369" i="4"/>
  <c r="Q1369" i="4"/>
  <c r="AA1369" i="4"/>
  <c r="O1369" i="4"/>
  <c r="AD1369" i="4"/>
  <c r="Y1369" i="4"/>
  <c r="X1369" i="4"/>
  <c r="W1369" i="4"/>
  <c r="S1369" i="4"/>
  <c r="V1369" i="4"/>
  <c r="P1371" i="4"/>
  <c r="AD1370" i="4"/>
  <c r="V1370" i="4"/>
  <c r="AA1370" i="4"/>
  <c r="S1370" i="4"/>
  <c r="Z1370" i="4"/>
  <c r="O1370" i="4"/>
  <c r="X1370" i="4"/>
  <c r="W1370" i="4"/>
  <c r="R1370" i="4"/>
  <c r="Q1370" i="4"/>
  <c r="AC1370" i="4"/>
  <c r="Y1370" i="4"/>
  <c r="U1370" i="4"/>
  <c r="AB1370" i="4"/>
  <c r="W1371" i="4"/>
  <c r="AB1371" i="4"/>
  <c r="V1371" i="4"/>
  <c r="AD1371" i="4"/>
  <c r="S1371" i="4"/>
  <c r="AC1371" i="4"/>
  <c r="R1371" i="4"/>
  <c r="U1371" i="4"/>
  <c r="Q1371" i="4"/>
  <c r="O1371" i="4"/>
  <c r="P1372" i="4"/>
  <c r="AA1371" i="4"/>
  <c r="Y1371" i="4"/>
  <c r="Z1371" i="4"/>
  <c r="X1371" i="4"/>
  <c r="P1373" i="4"/>
  <c r="X1372" i="4"/>
  <c r="O1372" i="4"/>
  <c r="AC1372" i="4"/>
  <c r="U1372" i="4"/>
  <c r="AB1372" i="4"/>
  <c r="R1372" i="4"/>
  <c r="Z1372" i="4"/>
  <c r="Y1372" i="4"/>
  <c r="V1372" i="4"/>
  <c r="S1372" i="4"/>
  <c r="Q1372" i="4"/>
  <c r="AD1372" i="4"/>
  <c r="AA1372" i="4"/>
  <c r="W1372" i="4"/>
  <c r="Y1373" i="4"/>
  <c r="Q1373" i="4"/>
  <c r="AD1373" i="4"/>
  <c r="V1373" i="4"/>
  <c r="X1373" i="4"/>
  <c r="U1373" i="4"/>
  <c r="Z1373" i="4"/>
  <c r="W1373" i="4"/>
  <c r="S1373" i="4"/>
  <c r="R1373" i="4"/>
  <c r="P1374" i="4"/>
  <c r="AC1373" i="4"/>
  <c r="AA1373" i="4"/>
  <c r="AB1373" i="4"/>
  <c r="O1373" i="4"/>
  <c r="Z1374" i="4"/>
  <c r="R1374" i="4"/>
  <c r="W1374" i="4"/>
  <c r="AD1374" i="4"/>
  <c r="AB1374" i="4"/>
  <c r="Q1374" i="4"/>
  <c r="AA1374" i="4"/>
  <c r="O1374" i="4"/>
  <c r="Y1374" i="4"/>
  <c r="X1374" i="4"/>
  <c r="V1374" i="4"/>
  <c r="U1374" i="4"/>
  <c r="P1375" i="4"/>
  <c r="AC1374" i="4"/>
  <c r="S1374" i="4"/>
  <c r="P1376" i="4"/>
  <c r="AA1375" i="4"/>
  <c r="S1375" i="4"/>
  <c r="X1375" i="4"/>
  <c r="O1375" i="4"/>
  <c r="Z1375" i="4"/>
  <c r="W1375" i="4"/>
  <c r="V1375" i="4"/>
  <c r="AC1375" i="4"/>
  <c r="AB1375" i="4"/>
  <c r="Y1375" i="4"/>
  <c r="U1375" i="4"/>
  <c r="R1375" i="4"/>
  <c r="Q1375" i="4"/>
  <c r="AD1375" i="4"/>
  <c r="P1377" i="4"/>
  <c r="AB1376" i="4"/>
  <c r="Y1376" i="4"/>
  <c r="Q1376" i="4"/>
  <c r="V1376" i="4"/>
  <c r="AD1376" i="4"/>
  <c r="S1376" i="4"/>
  <c r="AC1376" i="4"/>
  <c r="R1376" i="4"/>
  <c r="AA1376" i="4"/>
  <c r="Z1376" i="4"/>
  <c r="X1376" i="4"/>
  <c r="W1376" i="4"/>
  <c r="O1376" i="4"/>
  <c r="U1376" i="4"/>
  <c r="P1378" i="4"/>
  <c r="AC1377" i="4"/>
  <c r="U1377" i="4"/>
  <c r="Z1377" i="4"/>
  <c r="R1377" i="4"/>
  <c r="AB1377" i="4"/>
  <c r="Q1377" i="4"/>
  <c r="Y1377" i="4"/>
  <c r="X1377" i="4"/>
  <c r="O1377" i="4"/>
  <c r="AD1377" i="4"/>
  <c r="AA1377" i="4"/>
  <c r="V1377" i="4"/>
  <c r="S1377" i="4"/>
  <c r="W1377" i="4"/>
  <c r="AD1378" i="4"/>
  <c r="V1378" i="4"/>
  <c r="AA1378" i="4"/>
  <c r="S1378" i="4"/>
  <c r="P1379" i="4"/>
  <c r="X1378" i="4"/>
  <c r="U1378" i="4"/>
  <c r="Q1378" i="4"/>
  <c r="O1378" i="4"/>
  <c r="AC1378" i="4"/>
  <c r="AB1378" i="4"/>
  <c r="Z1378" i="4"/>
  <c r="Y1378" i="4"/>
  <c r="R1378" i="4"/>
  <c r="W1378" i="4"/>
  <c r="W1379" i="4"/>
  <c r="AB1379" i="4"/>
  <c r="AD1379" i="4"/>
  <c r="S1379" i="4"/>
  <c r="P1380" i="4"/>
  <c r="AA1379" i="4"/>
  <c r="Q1379" i="4"/>
  <c r="Z1379" i="4"/>
  <c r="O1379" i="4"/>
  <c r="U1379" i="4"/>
  <c r="R1379" i="4"/>
  <c r="Y1379" i="4"/>
  <c r="X1379" i="4"/>
  <c r="V1379" i="4"/>
  <c r="AC1379" i="4"/>
  <c r="P1381" i="4"/>
  <c r="X1380" i="4"/>
  <c r="O1380" i="4"/>
  <c r="AC1380" i="4"/>
  <c r="U1380" i="4"/>
  <c r="Z1380" i="4"/>
  <c r="W1380" i="4"/>
  <c r="V1380" i="4"/>
  <c r="S1380" i="4"/>
  <c r="R1380" i="4"/>
  <c r="Q1380" i="4"/>
  <c r="AD1380" i="4"/>
  <c r="AA1380" i="4"/>
  <c r="AB1380" i="4"/>
  <c r="Y1380" i="4"/>
  <c r="Y1381" i="4"/>
  <c r="Q1381" i="4"/>
  <c r="P1382" i="4"/>
  <c r="AD1381" i="4"/>
  <c r="V1381" i="4"/>
  <c r="U1381" i="4"/>
  <c r="AC1381" i="4"/>
  <c r="S1381" i="4"/>
  <c r="AB1381" i="4"/>
  <c r="R1381" i="4"/>
  <c r="X1381" i="4"/>
  <c r="W1381" i="4"/>
  <c r="O1381" i="4"/>
  <c r="AA1381" i="4"/>
  <c r="Z1381" i="4"/>
  <c r="P1383" i="4"/>
  <c r="Z1382" i="4"/>
  <c r="R1382" i="4"/>
  <c r="W1382" i="4"/>
  <c r="AB1382" i="4"/>
  <c r="Q1382" i="4"/>
  <c r="Y1382" i="4"/>
  <c r="X1382" i="4"/>
  <c r="AA1382" i="4"/>
  <c r="V1382" i="4"/>
  <c r="U1382" i="4"/>
  <c r="O1382" i="4"/>
  <c r="AC1382" i="4"/>
  <c r="AD1382" i="4"/>
  <c r="S1382" i="4"/>
  <c r="P1384" i="4"/>
  <c r="AA1383" i="4"/>
  <c r="S1383" i="4"/>
  <c r="X1383" i="4"/>
  <c r="O1383" i="4"/>
  <c r="W1383" i="4"/>
  <c r="U1383" i="4"/>
  <c r="AD1383" i="4"/>
  <c r="AB1383" i="4"/>
  <c r="Z1383" i="4"/>
  <c r="Y1383" i="4"/>
  <c r="V1383" i="4"/>
  <c r="AC1383" i="4"/>
  <c r="R1383" i="4"/>
  <c r="Q1383" i="4"/>
  <c r="AB1384" i="4"/>
  <c r="Y1384" i="4"/>
  <c r="Q1384" i="4"/>
  <c r="AD1384" i="4"/>
  <c r="S1384" i="4"/>
  <c r="P1385" i="4"/>
  <c r="AA1384" i="4"/>
  <c r="O1384" i="4"/>
  <c r="Z1384" i="4"/>
  <c r="AC1384" i="4"/>
  <c r="X1384" i="4"/>
  <c r="W1384" i="4"/>
  <c r="U1384" i="4"/>
  <c r="R1384" i="4"/>
  <c r="V1384" i="4"/>
  <c r="P1386" i="4"/>
  <c r="AC1385" i="4"/>
  <c r="U1385" i="4"/>
  <c r="Z1385" i="4"/>
  <c r="R1385" i="4"/>
  <c r="Y1385" i="4"/>
  <c r="W1385" i="4"/>
  <c r="V1385" i="4"/>
  <c r="O1385" i="4"/>
  <c r="AD1385" i="4"/>
  <c r="AB1385" i="4"/>
  <c r="AA1385" i="4"/>
  <c r="X1385" i="4"/>
  <c r="S1385" i="4"/>
  <c r="Q1385" i="4"/>
  <c r="AD1386" i="4"/>
  <c r="V1386" i="4"/>
  <c r="AA1386" i="4"/>
  <c r="S1386" i="4"/>
  <c r="U1386" i="4"/>
  <c r="AC1386" i="4"/>
  <c r="R1386" i="4"/>
  <c r="P1387" i="4"/>
  <c r="AB1386" i="4"/>
  <c r="Q1386" i="4"/>
  <c r="O1386" i="4"/>
  <c r="Z1386" i="4"/>
  <c r="X1386" i="4"/>
  <c r="W1386" i="4"/>
  <c r="Y1386" i="4"/>
  <c r="W1387" i="4"/>
  <c r="AB1387" i="4"/>
  <c r="AA1387" i="4"/>
  <c r="Q1387" i="4"/>
  <c r="Y1387" i="4"/>
  <c r="X1387" i="4"/>
  <c r="P1388" i="4"/>
  <c r="S1387" i="4"/>
  <c r="R1387" i="4"/>
  <c r="O1387" i="4"/>
  <c r="AD1387" i="4"/>
  <c r="AC1387" i="4"/>
  <c r="Z1387" i="4"/>
  <c r="U1387" i="4"/>
  <c r="V1387" i="4"/>
  <c r="X1388" i="4"/>
  <c r="O1388" i="4"/>
  <c r="AC1388" i="4"/>
  <c r="U1388" i="4"/>
  <c r="W1388" i="4"/>
  <c r="AD1388" i="4"/>
  <c r="S1388" i="4"/>
  <c r="V1388" i="4"/>
  <c r="P1389" i="4"/>
  <c r="R1388" i="4"/>
  <c r="Q1388" i="4"/>
  <c r="AA1388" i="4"/>
  <c r="Z1388" i="4"/>
  <c r="Y1388" i="4"/>
  <c r="AB1388" i="4"/>
  <c r="P1390" i="4"/>
  <c r="Y1389" i="4"/>
  <c r="Q1389" i="4"/>
  <c r="AD1389" i="4"/>
  <c r="V1389" i="4"/>
  <c r="AC1389" i="4"/>
  <c r="S1389" i="4"/>
  <c r="AB1389" i="4"/>
  <c r="R1389" i="4"/>
  <c r="AA1389" i="4"/>
  <c r="O1389" i="4"/>
  <c r="Z1389" i="4"/>
  <c r="X1389" i="4"/>
  <c r="W1389" i="4"/>
  <c r="U1389" i="4"/>
  <c r="P1391" i="4"/>
  <c r="Z1390" i="4"/>
  <c r="R1390" i="4"/>
  <c r="W1390" i="4"/>
  <c r="Y1390" i="4"/>
  <c r="X1390" i="4"/>
  <c r="V1390" i="4"/>
  <c r="U1390" i="4"/>
  <c r="AD1390" i="4"/>
  <c r="AC1390" i="4"/>
  <c r="AB1390" i="4"/>
  <c r="AA1390" i="4"/>
  <c r="Q1390" i="4"/>
  <c r="S1390" i="4"/>
  <c r="O1390" i="4"/>
  <c r="P1392" i="4"/>
  <c r="AA1391" i="4"/>
  <c r="S1391" i="4"/>
  <c r="X1391" i="4"/>
  <c r="O1391" i="4"/>
  <c r="U1391" i="4"/>
  <c r="AD1391" i="4"/>
  <c r="AC1391" i="4"/>
  <c r="R1391" i="4"/>
  <c r="AB1391" i="4"/>
  <c r="Q1391" i="4"/>
  <c r="Y1391" i="4"/>
  <c r="W1391" i="4"/>
  <c r="V1391" i="4"/>
  <c r="Z1391" i="4"/>
  <c r="AB1392" i="4"/>
  <c r="Y1392" i="4"/>
  <c r="Q1392" i="4"/>
  <c r="AA1392" i="4"/>
  <c r="O1392" i="4"/>
  <c r="Z1392" i="4"/>
  <c r="X1392" i="4"/>
  <c r="W1392" i="4"/>
  <c r="V1392" i="4"/>
  <c r="U1392" i="4"/>
  <c r="P1393" i="4"/>
  <c r="S1392" i="4"/>
  <c r="R1392" i="4"/>
  <c r="AC1392" i="4"/>
  <c r="AD1392" i="4"/>
  <c r="P1394" i="4"/>
  <c r="AC1393" i="4"/>
  <c r="U1393" i="4"/>
  <c r="Z1393" i="4"/>
  <c r="R1393" i="4"/>
  <c r="W1393" i="4"/>
  <c r="V1393" i="4"/>
  <c r="AD1393" i="4"/>
  <c r="S1393" i="4"/>
  <c r="AB1393" i="4"/>
  <c r="AA1393" i="4"/>
  <c r="Y1393" i="4"/>
  <c r="X1393" i="4"/>
  <c r="Q1393" i="4"/>
  <c r="O1393" i="4"/>
  <c r="P1395" i="4"/>
  <c r="AD1394" i="4"/>
  <c r="V1394" i="4"/>
  <c r="AA1394" i="4"/>
  <c r="S1394" i="4"/>
  <c r="AC1394" i="4"/>
  <c r="R1394" i="4"/>
  <c r="AB1394" i="4"/>
  <c r="Q1394" i="4"/>
  <c r="Z1394" i="4"/>
  <c r="O1394" i="4"/>
  <c r="Y1394" i="4"/>
  <c r="W1394" i="4"/>
  <c r="U1394" i="4"/>
  <c r="X1394" i="4"/>
  <c r="W1395" i="4"/>
  <c r="AB1395" i="4"/>
  <c r="Y1395" i="4"/>
  <c r="X1395" i="4"/>
  <c r="V1395" i="4"/>
  <c r="U1395" i="4"/>
  <c r="S1395" i="4"/>
  <c r="R1395" i="4"/>
  <c r="Q1395" i="4"/>
  <c r="P1396" i="4"/>
  <c r="O1395" i="4"/>
  <c r="AD1395" i="4"/>
  <c r="AA1395" i="4"/>
  <c r="AC1395" i="4"/>
  <c r="Z1395" i="4"/>
  <c r="X1396" i="4"/>
  <c r="O1396" i="4"/>
  <c r="P1397" i="4"/>
  <c r="AC1396" i="4"/>
  <c r="U1396" i="4"/>
  <c r="AD1396" i="4"/>
  <c r="S1396" i="4"/>
  <c r="AB1396" i="4"/>
  <c r="R1396" i="4"/>
  <c r="AA1396" i="4"/>
  <c r="Q1396" i="4"/>
  <c r="Z1396" i="4"/>
  <c r="Y1396" i="4"/>
  <c r="W1396" i="4"/>
  <c r="V1396" i="4"/>
  <c r="Y1397" i="4"/>
  <c r="Q1397" i="4"/>
  <c r="AD1397" i="4"/>
  <c r="V1397" i="4"/>
  <c r="P1398" i="4"/>
  <c r="AA1397" i="4"/>
  <c r="O1397" i="4"/>
  <c r="Z1397" i="4"/>
  <c r="X1397" i="4"/>
  <c r="W1397" i="4"/>
  <c r="AC1397" i="4"/>
  <c r="AB1397" i="4"/>
  <c r="S1397" i="4"/>
  <c r="R1397" i="4"/>
  <c r="U1397" i="4"/>
  <c r="Z1398" i="4"/>
  <c r="R1398" i="4"/>
  <c r="W1398" i="4"/>
  <c r="V1398" i="4"/>
  <c r="P1399" i="4"/>
  <c r="U1398" i="4"/>
  <c r="AD1398" i="4"/>
  <c r="AC1398" i="4"/>
  <c r="S1398" i="4"/>
  <c r="Q1398" i="4"/>
  <c r="O1398" i="4"/>
  <c r="AB1398" i="4"/>
  <c r="AA1398" i="4"/>
  <c r="X1398" i="4"/>
  <c r="Y1398" i="4"/>
  <c r="P1400" i="4"/>
  <c r="AA1399" i="4"/>
  <c r="S1399" i="4"/>
  <c r="X1399" i="4"/>
  <c r="O1399" i="4"/>
  <c r="AC1399" i="4"/>
  <c r="R1399" i="4"/>
  <c r="AB1399" i="4"/>
  <c r="Q1399" i="4"/>
  <c r="Z1399" i="4"/>
  <c r="Y1399" i="4"/>
  <c r="W1399" i="4"/>
  <c r="V1399" i="4"/>
  <c r="U1399" i="4"/>
  <c r="AD1399" i="4"/>
  <c r="AB1400" i="4"/>
  <c r="Y1400" i="4"/>
  <c r="Q1400" i="4"/>
  <c r="X1400" i="4"/>
  <c r="W1400" i="4"/>
  <c r="P1401" i="4"/>
  <c r="V1400" i="4"/>
  <c r="U1400" i="4"/>
  <c r="AD1400" i="4"/>
  <c r="AC1400" i="4"/>
  <c r="AA1400" i="4"/>
  <c r="Z1400" i="4"/>
  <c r="R1400" i="4"/>
  <c r="O1400" i="4"/>
  <c r="S1400" i="4"/>
  <c r="P1402" i="4"/>
  <c r="AC1401" i="4"/>
  <c r="U1401" i="4"/>
  <c r="Z1401" i="4"/>
  <c r="R1401" i="4"/>
  <c r="AD1401" i="4"/>
  <c r="S1401" i="4"/>
  <c r="AB1401" i="4"/>
  <c r="Q1401" i="4"/>
  <c r="AA1401" i="4"/>
  <c r="O1401" i="4"/>
  <c r="Y1401" i="4"/>
  <c r="W1401" i="4"/>
  <c r="X1401" i="4"/>
  <c r="V1401" i="4"/>
  <c r="P1403" i="4"/>
  <c r="AD1402" i="4"/>
  <c r="V1402" i="4"/>
  <c r="AA1402" i="4"/>
  <c r="S1402" i="4"/>
  <c r="Z1402" i="4"/>
  <c r="O1402" i="4"/>
  <c r="Y1402" i="4"/>
  <c r="X1402" i="4"/>
  <c r="W1402" i="4"/>
  <c r="U1402" i="4"/>
  <c r="R1402" i="4"/>
  <c r="Q1402" i="4"/>
  <c r="AC1402" i="4"/>
  <c r="AB1402" i="4"/>
  <c r="W1403" i="4"/>
  <c r="AB1403" i="4"/>
  <c r="V1403" i="4"/>
  <c r="U1403" i="4"/>
  <c r="AD1403" i="4"/>
  <c r="S1403" i="4"/>
  <c r="P1404" i="4"/>
  <c r="AC1403" i="4"/>
  <c r="R1403" i="4"/>
  <c r="AA1403" i="4"/>
  <c r="Z1403" i="4"/>
  <c r="Y1403" i="4"/>
  <c r="X1403" i="4"/>
  <c r="O1403" i="4"/>
  <c r="Q1403" i="4"/>
  <c r="P1405" i="4"/>
  <c r="X1404" i="4"/>
  <c r="O1404" i="4"/>
  <c r="AC1404" i="4"/>
  <c r="U1404" i="4"/>
  <c r="AB1404" i="4"/>
  <c r="R1404" i="4"/>
  <c r="AA1404" i="4"/>
  <c r="Q1404" i="4"/>
  <c r="Z1404" i="4"/>
  <c r="Y1404" i="4"/>
  <c r="AD1404" i="4"/>
  <c r="W1404" i="4"/>
  <c r="V1404" i="4"/>
  <c r="S1404" i="4"/>
  <c r="P1406" i="4"/>
  <c r="Y1405" i="4"/>
  <c r="Q1405" i="4"/>
  <c r="AD1405" i="4"/>
  <c r="V1405" i="4"/>
  <c r="X1405" i="4"/>
  <c r="W1405" i="4"/>
  <c r="U1405" i="4"/>
  <c r="S1405" i="4"/>
  <c r="R1405" i="4"/>
  <c r="O1405" i="4"/>
  <c r="AB1405" i="4"/>
  <c r="AA1405" i="4"/>
  <c r="Z1405" i="4"/>
  <c r="AC1405" i="4"/>
  <c r="Z1406" i="4"/>
  <c r="R1406" i="4"/>
  <c r="W1406" i="4"/>
  <c r="AD1406" i="4"/>
  <c r="AC1406" i="4"/>
  <c r="S1406" i="4"/>
  <c r="AB1406" i="4"/>
  <c r="Q1406" i="4"/>
  <c r="AA1406" i="4"/>
  <c r="O1406" i="4"/>
  <c r="Y1406" i="4"/>
  <c r="X1406" i="4"/>
  <c r="V1406" i="4"/>
  <c r="U1406" i="4"/>
  <c r="P1407" i="4"/>
  <c r="P1408" i="4"/>
  <c r="AA1407" i="4"/>
  <c r="S1407" i="4"/>
  <c r="X1407" i="4"/>
  <c r="O1407" i="4"/>
  <c r="Z1407" i="4"/>
  <c r="Y1407" i="4"/>
  <c r="W1407" i="4"/>
  <c r="V1407" i="4"/>
  <c r="AD1407" i="4"/>
  <c r="AC1407" i="4"/>
  <c r="AB1407" i="4"/>
  <c r="U1407" i="4"/>
  <c r="R1407" i="4"/>
  <c r="Q1407" i="4"/>
  <c r="AB1408" i="4"/>
  <c r="Y1408" i="4"/>
  <c r="Q1408" i="4"/>
  <c r="V1408" i="4"/>
  <c r="U1408" i="4"/>
  <c r="AD1408" i="4"/>
  <c r="S1408" i="4"/>
  <c r="AC1408" i="4"/>
  <c r="R1408" i="4"/>
  <c r="O1408" i="4"/>
  <c r="Z1408" i="4"/>
  <c r="X1408" i="4"/>
  <c r="W1408" i="4"/>
  <c r="P1409" i="4"/>
  <c r="AA1408" i="4"/>
  <c r="P1410" i="4"/>
  <c r="AC1409" i="4"/>
  <c r="U1409" i="4"/>
  <c r="Z1409" i="4"/>
  <c r="R1409" i="4"/>
  <c r="AB1409" i="4"/>
  <c r="Q1409" i="4"/>
  <c r="AA1409" i="4"/>
  <c r="O1409" i="4"/>
  <c r="Y1409" i="4"/>
  <c r="X1409" i="4"/>
  <c r="W1409" i="4"/>
  <c r="V1409" i="4"/>
  <c r="S1409" i="4"/>
  <c r="AD1409" i="4"/>
  <c r="AD1410" i="4"/>
  <c r="V1410" i="4"/>
  <c r="P1411" i="4"/>
  <c r="AA1410" i="4"/>
  <c r="S1410" i="4"/>
  <c r="X1410" i="4"/>
  <c r="W1410" i="4"/>
  <c r="U1410" i="4"/>
  <c r="AC1410" i="4"/>
  <c r="AB1410" i="4"/>
  <c r="Z1410" i="4"/>
  <c r="Y1410" i="4"/>
  <c r="R1410" i="4"/>
  <c r="Q1410" i="4"/>
  <c r="O1410" i="4"/>
  <c r="W1411" i="4"/>
  <c r="AB1411" i="4"/>
  <c r="AD1411" i="4"/>
  <c r="S1411" i="4"/>
  <c r="AC1411" i="4"/>
  <c r="R1411" i="4"/>
  <c r="AA1411" i="4"/>
  <c r="Q1411" i="4"/>
  <c r="Z1411" i="4"/>
  <c r="O1411" i="4"/>
  <c r="X1411" i="4"/>
  <c r="V1411" i="4"/>
  <c r="U1411" i="4"/>
  <c r="P1412" i="4"/>
  <c r="Y1411" i="4"/>
  <c r="P1413" i="4"/>
  <c r="X1412" i="4"/>
  <c r="O1412" i="4"/>
  <c r="AC1412" i="4"/>
  <c r="U1412" i="4"/>
  <c r="Z1412" i="4"/>
  <c r="Y1412" i="4"/>
  <c r="W1412" i="4"/>
  <c r="V1412" i="4"/>
  <c r="S1412" i="4"/>
  <c r="R1412" i="4"/>
  <c r="Q1412" i="4"/>
  <c r="AB1412" i="4"/>
  <c r="AA1412" i="4"/>
  <c r="AD1412" i="4"/>
  <c r="Y1413" i="4"/>
  <c r="Q1413" i="4"/>
  <c r="AD1413" i="4"/>
  <c r="V1413" i="4"/>
  <c r="U1413" i="4"/>
  <c r="AC1413" i="4"/>
  <c r="S1413" i="4"/>
  <c r="AB1413" i="4"/>
  <c r="R1413" i="4"/>
  <c r="AA1413" i="4"/>
  <c r="Z1413" i="4"/>
  <c r="X1413" i="4"/>
  <c r="W1413" i="4"/>
  <c r="O1413" i="4"/>
  <c r="P1414" i="4"/>
  <c r="P1415" i="4"/>
  <c r="Z1414" i="4"/>
  <c r="R1414" i="4"/>
  <c r="W1414" i="4"/>
  <c r="AB1414" i="4"/>
  <c r="Q1414" i="4"/>
  <c r="AA1414" i="4"/>
  <c r="O1414" i="4"/>
  <c r="Y1414" i="4"/>
  <c r="X1414" i="4"/>
  <c r="AD1414" i="4"/>
  <c r="AC1414" i="4"/>
  <c r="U1414" i="4"/>
  <c r="S1414" i="4"/>
  <c r="V1414" i="4"/>
  <c r="P1416" i="4"/>
  <c r="AA1415" i="4"/>
  <c r="S1415" i="4"/>
  <c r="X1415" i="4"/>
  <c r="O1415" i="4"/>
  <c r="W1415" i="4"/>
  <c r="V1415" i="4"/>
  <c r="U1415" i="4"/>
  <c r="AD1415" i="4"/>
  <c r="R1415" i="4"/>
  <c r="Q1415" i="4"/>
  <c r="AC1415" i="4"/>
  <c r="AB1415" i="4"/>
  <c r="Y1415" i="4"/>
  <c r="Z1415" i="4"/>
  <c r="AB1416" i="4"/>
  <c r="Y1416" i="4"/>
  <c r="Q1416" i="4"/>
  <c r="P1417" i="4"/>
  <c r="AD1416" i="4"/>
  <c r="S1416" i="4"/>
  <c r="AC1416" i="4"/>
  <c r="R1416" i="4"/>
  <c r="AA1416" i="4"/>
  <c r="O1416" i="4"/>
  <c r="Z1416" i="4"/>
  <c r="X1416" i="4"/>
  <c r="W1416" i="4"/>
  <c r="V1416" i="4"/>
  <c r="U1416" i="4"/>
  <c r="P1418" i="4"/>
  <c r="AC1417" i="4"/>
  <c r="U1417" i="4"/>
  <c r="Z1417" i="4"/>
  <c r="R1417" i="4"/>
  <c r="Y1417" i="4"/>
  <c r="X1417" i="4"/>
  <c r="W1417" i="4"/>
  <c r="V1417" i="4"/>
  <c r="AD1417" i="4"/>
  <c r="AB1417" i="4"/>
  <c r="AA1417" i="4"/>
  <c r="S1417" i="4"/>
  <c r="Q1417" i="4"/>
  <c r="O1417" i="4"/>
  <c r="AD1418" i="4"/>
  <c r="V1418" i="4"/>
  <c r="AA1418" i="4"/>
  <c r="S1418" i="4"/>
  <c r="U1418" i="4"/>
  <c r="P1419" i="4"/>
  <c r="AC1418" i="4"/>
  <c r="R1418" i="4"/>
  <c r="AB1418" i="4"/>
  <c r="Q1418" i="4"/>
  <c r="O1418" i="4"/>
  <c r="Z1418" i="4"/>
  <c r="X1418" i="4"/>
  <c r="W1418" i="4"/>
  <c r="Y1418" i="4"/>
  <c r="P1420" i="4"/>
  <c r="W1419" i="4"/>
  <c r="AB1419" i="4"/>
  <c r="AA1419" i="4"/>
  <c r="Q1419" i="4"/>
  <c r="Z1419" i="4"/>
  <c r="O1419" i="4"/>
  <c r="Y1419" i="4"/>
  <c r="X1419" i="4"/>
  <c r="V1419" i="4"/>
  <c r="U1419" i="4"/>
  <c r="S1419" i="4"/>
  <c r="R1419" i="4"/>
  <c r="AD1419" i="4"/>
  <c r="AC1419" i="4"/>
  <c r="X1420" i="4"/>
  <c r="O1420" i="4"/>
  <c r="AC1420" i="4"/>
  <c r="U1420" i="4"/>
  <c r="W1420" i="4"/>
  <c r="V1420" i="4"/>
  <c r="P1421" i="4"/>
  <c r="AD1420" i="4"/>
  <c r="S1420" i="4"/>
  <c r="AB1420" i="4"/>
  <c r="AA1420" i="4"/>
  <c r="Z1420" i="4"/>
  <c r="Y1420" i="4"/>
  <c r="Q1420" i="4"/>
  <c r="R1420" i="4"/>
  <c r="Y1421" i="4"/>
  <c r="Q1421" i="4"/>
  <c r="AD1421" i="4"/>
  <c r="V1421" i="4"/>
  <c r="AC1421" i="4"/>
  <c r="S1421" i="4"/>
  <c r="AB1421" i="4"/>
  <c r="R1421" i="4"/>
  <c r="AA1421" i="4"/>
  <c r="O1421" i="4"/>
  <c r="P1422" i="4"/>
  <c r="Z1421" i="4"/>
  <c r="X1421" i="4"/>
  <c r="W1421" i="4"/>
  <c r="U1421" i="4"/>
  <c r="P1423" i="4"/>
  <c r="Z1422" i="4"/>
  <c r="R1422" i="4"/>
  <c r="W1422" i="4"/>
  <c r="Y1422" i="4"/>
  <c r="X1422" i="4"/>
  <c r="V1422" i="4"/>
  <c r="U1422" i="4"/>
  <c r="S1422" i="4"/>
  <c r="Q1422" i="4"/>
  <c r="O1422" i="4"/>
  <c r="AC1422" i="4"/>
  <c r="AB1422" i="4"/>
  <c r="AA1422" i="4"/>
  <c r="AD1422" i="4"/>
  <c r="P1424" i="4"/>
  <c r="AA1423" i="4"/>
  <c r="S1423" i="4"/>
  <c r="X1423" i="4"/>
  <c r="O1423" i="4"/>
  <c r="U1423" i="4"/>
  <c r="AD1423" i="4"/>
  <c r="AC1423" i="4"/>
  <c r="R1423" i="4"/>
  <c r="AB1423" i="4"/>
  <c r="Q1423" i="4"/>
  <c r="Z1423" i="4"/>
  <c r="Y1423" i="4"/>
  <c r="W1423" i="4"/>
  <c r="V1423" i="4"/>
  <c r="AB1424" i="4"/>
  <c r="P1425" i="4"/>
  <c r="Y1424" i="4"/>
  <c r="Q1424" i="4"/>
  <c r="AA1424" i="4"/>
  <c r="O1424" i="4"/>
  <c r="Z1424" i="4"/>
  <c r="X1424" i="4"/>
  <c r="W1424" i="4"/>
  <c r="AD1424" i="4"/>
  <c r="AC1424" i="4"/>
  <c r="V1424" i="4"/>
  <c r="S1424" i="4"/>
  <c r="U1424" i="4"/>
  <c r="R1424" i="4"/>
  <c r="P1426" i="4"/>
  <c r="AC1425" i="4"/>
  <c r="U1425" i="4"/>
  <c r="Z1425" i="4"/>
  <c r="R1425" i="4"/>
  <c r="W1425" i="4"/>
  <c r="V1425" i="4"/>
  <c r="AD1425" i="4"/>
  <c r="S1425" i="4"/>
  <c r="Q1425" i="4"/>
  <c r="O1425" i="4"/>
  <c r="AA1425" i="4"/>
  <c r="Y1425" i="4"/>
  <c r="X1425" i="4"/>
  <c r="AB1425" i="4"/>
  <c r="P1427" i="4"/>
  <c r="AD1426" i="4"/>
  <c r="V1426" i="4"/>
  <c r="AA1426" i="4"/>
  <c r="S1426" i="4"/>
  <c r="AC1426" i="4"/>
  <c r="R1426" i="4"/>
  <c r="AB1426" i="4"/>
  <c r="Q1426" i="4"/>
  <c r="Z1426" i="4"/>
  <c r="O1426" i="4"/>
  <c r="Y1426" i="4"/>
  <c r="X1426" i="4"/>
  <c r="W1426" i="4"/>
  <c r="U1426" i="4"/>
  <c r="W1427" i="4"/>
  <c r="AB1427" i="4"/>
  <c r="Y1427" i="4"/>
  <c r="X1427" i="4"/>
  <c r="V1427" i="4"/>
  <c r="U1427" i="4"/>
  <c r="P1428" i="4"/>
  <c r="AD1427" i="4"/>
  <c r="AC1427" i="4"/>
  <c r="AA1427" i="4"/>
  <c r="Z1427" i="4"/>
  <c r="S1427" i="4"/>
  <c r="R1427" i="4"/>
  <c r="O1427" i="4"/>
  <c r="Q1427" i="4"/>
  <c r="X1428" i="4"/>
  <c r="O1428" i="4"/>
  <c r="AC1428" i="4"/>
  <c r="U1428" i="4"/>
  <c r="AD1428" i="4"/>
  <c r="S1428" i="4"/>
  <c r="AB1428" i="4"/>
  <c r="R1428" i="4"/>
  <c r="AA1428" i="4"/>
  <c r="Q1428" i="4"/>
  <c r="P1429" i="4"/>
  <c r="Y1428" i="4"/>
  <c r="W1428" i="4"/>
  <c r="V1428" i="4"/>
  <c r="Z1428" i="4"/>
  <c r="Y1429" i="4"/>
  <c r="Q1429" i="4"/>
  <c r="AD1429" i="4"/>
  <c r="V1429" i="4"/>
  <c r="AA1429" i="4"/>
  <c r="O1429" i="4"/>
  <c r="Z1429" i="4"/>
  <c r="X1429" i="4"/>
  <c r="W1429" i="4"/>
  <c r="U1429" i="4"/>
  <c r="P1430" i="4"/>
  <c r="S1429" i="4"/>
  <c r="R1429" i="4"/>
  <c r="AC1429" i="4"/>
  <c r="AB1429" i="4"/>
  <c r="Z1430" i="4"/>
  <c r="R1430" i="4"/>
  <c r="W1430" i="4"/>
  <c r="V1430" i="4"/>
  <c r="U1430" i="4"/>
  <c r="AD1430" i="4"/>
  <c r="AC1430" i="4"/>
  <c r="S1430" i="4"/>
  <c r="AB1430" i="4"/>
  <c r="AA1430" i="4"/>
  <c r="Y1430" i="4"/>
  <c r="P1431" i="4"/>
  <c r="X1430" i="4"/>
  <c r="Q1430" i="4"/>
  <c r="O1430" i="4"/>
  <c r="P1432" i="4"/>
  <c r="AA1431" i="4"/>
  <c r="S1431" i="4"/>
  <c r="X1431" i="4"/>
  <c r="O1431" i="4"/>
  <c r="AC1431" i="4"/>
  <c r="R1431" i="4"/>
  <c r="AB1431" i="4"/>
  <c r="Q1431" i="4"/>
  <c r="Z1431" i="4"/>
  <c r="Y1431" i="4"/>
  <c r="AD1431" i="4"/>
  <c r="V1431" i="4"/>
  <c r="U1431" i="4"/>
  <c r="W1431" i="4"/>
  <c r="P1433" i="4"/>
  <c r="AB1432" i="4"/>
  <c r="Y1432" i="4"/>
  <c r="Q1432" i="4"/>
  <c r="X1432" i="4"/>
  <c r="W1432" i="4"/>
  <c r="V1432" i="4"/>
  <c r="U1432" i="4"/>
  <c r="S1432" i="4"/>
  <c r="R1432" i="4"/>
  <c r="O1432" i="4"/>
  <c r="AD1432" i="4"/>
  <c r="AC1432" i="4"/>
  <c r="Z1432" i="4"/>
  <c r="AA1432" i="4"/>
  <c r="P1434" i="4"/>
  <c r="AC1433" i="4"/>
  <c r="U1433" i="4"/>
  <c r="Z1433" i="4"/>
  <c r="R1433" i="4"/>
  <c r="AD1433" i="4"/>
  <c r="S1433" i="4"/>
  <c r="AB1433" i="4"/>
  <c r="Q1433" i="4"/>
  <c r="AA1433" i="4"/>
  <c r="O1433" i="4"/>
  <c r="Y1433" i="4"/>
  <c r="X1433" i="4"/>
  <c r="W1433" i="4"/>
  <c r="V1433" i="4"/>
  <c r="P1435" i="4"/>
  <c r="AD1434" i="4"/>
  <c r="V1434" i="4"/>
  <c r="AA1434" i="4"/>
  <c r="S1434" i="4"/>
  <c r="Z1434" i="4"/>
  <c r="O1434" i="4"/>
  <c r="Y1434" i="4"/>
  <c r="X1434" i="4"/>
  <c r="W1434" i="4"/>
  <c r="AC1434" i="4"/>
  <c r="AB1434" i="4"/>
  <c r="R1434" i="4"/>
  <c r="Q1434" i="4"/>
  <c r="U1434" i="4"/>
  <c r="W1435" i="4"/>
  <c r="AB1435" i="4"/>
  <c r="P1436" i="4"/>
  <c r="V1435" i="4"/>
  <c r="U1435" i="4"/>
  <c r="AD1435" i="4"/>
  <c r="S1435" i="4"/>
  <c r="AC1435" i="4"/>
  <c r="R1435" i="4"/>
  <c r="Q1435" i="4"/>
  <c r="O1435" i="4"/>
  <c r="AA1435" i="4"/>
  <c r="Y1435" i="4"/>
  <c r="Z1435" i="4"/>
  <c r="X1435" i="4"/>
  <c r="X1436" i="4"/>
  <c r="O1436" i="4"/>
  <c r="AC1436" i="4"/>
  <c r="U1436" i="4"/>
  <c r="AB1436" i="4"/>
  <c r="R1436" i="4"/>
  <c r="P1437" i="4"/>
  <c r="AA1436" i="4"/>
  <c r="Q1436" i="4"/>
  <c r="Z1436" i="4"/>
  <c r="Y1436" i="4"/>
  <c r="W1436" i="4"/>
  <c r="V1436" i="4"/>
  <c r="S1436" i="4"/>
  <c r="AD1436" i="4"/>
  <c r="Y1437" i="4"/>
  <c r="Q1437" i="4"/>
  <c r="P1438" i="4"/>
  <c r="AD1437" i="4"/>
  <c r="V1437" i="4"/>
  <c r="X1437" i="4"/>
  <c r="W1437" i="4"/>
  <c r="U1437" i="4"/>
  <c r="AC1437" i="4"/>
  <c r="AB1437" i="4"/>
  <c r="AA1437" i="4"/>
  <c r="Z1437" i="4"/>
  <c r="R1437" i="4"/>
  <c r="O1437" i="4"/>
  <c r="S1437" i="4"/>
  <c r="Z1438" i="4"/>
  <c r="R1438" i="4"/>
  <c r="W1438" i="4"/>
  <c r="AD1438" i="4"/>
  <c r="AC1438" i="4"/>
  <c r="S1438" i="4"/>
  <c r="P1439" i="4"/>
  <c r="AB1438" i="4"/>
  <c r="Q1438" i="4"/>
  <c r="AA1438" i="4"/>
  <c r="O1438" i="4"/>
  <c r="Y1438" i="4"/>
  <c r="X1438" i="4"/>
  <c r="U1438" i="4"/>
  <c r="V1438" i="4"/>
  <c r="P1440" i="4"/>
  <c r="AA1439" i="4"/>
  <c r="S1439" i="4"/>
  <c r="X1439" i="4"/>
  <c r="O1439" i="4"/>
  <c r="Z1439" i="4"/>
  <c r="Y1439" i="4"/>
  <c r="W1439" i="4"/>
  <c r="V1439" i="4"/>
  <c r="U1439" i="4"/>
  <c r="R1439" i="4"/>
  <c r="Q1439" i="4"/>
  <c r="AD1439" i="4"/>
  <c r="AC1439" i="4"/>
  <c r="AB1439" i="4"/>
  <c r="AB1440" i="4"/>
  <c r="Y1440" i="4"/>
  <c r="Q1440" i="4"/>
  <c r="V1440" i="4"/>
  <c r="U1440" i="4"/>
  <c r="AD1440" i="4"/>
  <c r="S1440" i="4"/>
  <c r="P1441" i="4"/>
  <c r="AC1440" i="4"/>
  <c r="R1440" i="4"/>
  <c r="AA1440" i="4"/>
  <c r="Z1440" i="4"/>
  <c r="X1440" i="4"/>
  <c r="W1440" i="4"/>
  <c r="O1440" i="4"/>
  <c r="P1442" i="4"/>
  <c r="AC1441" i="4"/>
  <c r="U1441" i="4"/>
  <c r="Z1441" i="4"/>
  <c r="R1441" i="4"/>
  <c r="AB1441" i="4"/>
  <c r="Q1441" i="4"/>
  <c r="AA1441" i="4"/>
  <c r="O1441" i="4"/>
  <c r="Y1441" i="4"/>
  <c r="X1441" i="4"/>
  <c r="AD1441" i="4"/>
  <c r="W1441" i="4"/>
  <c r="V1441" i="4"/>
  <c r="S1441" i="4"/>
  <c r="AD1442" i="4"/>
  <c r="V1442" i="4"/>
  <c r="AA1442" i="4"/>
  <c r="S1442" i="4"/>
  <c r="X1442" i="4"/>
  <c r="W1442" i="4"/>
  <c r="U1442" i="4"/>
  <c r="R1442" i="4"/>
  <c r="Q1442" i="4"/>
  <c r="O1442" i="4"/>
  <c r="AB1442" i="4"/>
  <c r="Z1442" i="4"/>
  <c r="Y1442" i="4"/>
  <c r="AC1442" i="4"/>
  <c r="P1443" i="4"/>
  <c r="W1443" i="4"/>
  <c r="AB1443" i="4"/>
  <c r="AD1443" i="4"/>
  <c r="S1443" i="4"/>
  <c r="AC1443" i="4"/>
  <c r="R1443" i="4"/>
  <c r="AA1443" i="4"/>
  <c r="Q1443" i="4"/>
  <c r="Z1443" i="4"/>
  <c r="O1443" i="4"/>
  <c r="Y1443" i="4"/>
  <c r="X1443" i="4"/>
  <c r="V1443" i="4"/>
  <c r="U1443" i="4"/>
  <c r="P1444" i="4"/>
  <c r="P1445" i="4"/>
  <c r="X1444" i="4"/>
  <c r="O1444" i="4"/>
  <c r="AC1444" i="4"/>
  <c r="U1444" i="4"/>
  <c r="Z1444" i="4"/>
  <c r="Y1444" i="4"/>
  <c r="W1444" i="4"/>
  <c r="V1444" i="4"/>
  <c r="AD1444" i="4"/>
  <c r="AB1444" i="4"/>
  <c r="AA1444" i="4"/>
  <c r="S1444" i="4"/>
  <c r="Q1444" i="4"/>
  <c r="R1444" i="4"/>
  <c r="P1446" i="4"/>
  <c r="Y1445" i="4"/>
  <c r="Q1445" i="4"/>
  <c r="AD1445" i="4"/>
  <c r="V1445" i="4"/>
  <c r="U1445" i="4"/>
  <c r="AC1445" i="4"/>
  <c r="S1445" i="4"/>
  <c r="AB1445" i="4"/>
  <c r="R1445" i="4"/>
  <c r="O1445" i="4"/>
  <c r="Z1445" i="4"/>
  <c r="X1445" i="4"/>
  <c r="W1445" i="4"/>
  <c r="AA1445" i="4"/>
  <c r="Z1446" i="4"/>
  <c r="R1446" i="4"/>
  <c r="W1446" i="4"/>
  <c r="AB1446" i="4"/>
  <c r="Q1446" i="4"/>
  <c r="AA1446" i="4"/>
  <c r="O1446" i="4"/>
  <c r="Y1446" i="4"/>
  <c r="X1446" i="4"/>
  <c r="V1446" i="4"/>
  <c r="U1446" i="4"/>
  <c r="S1446" i="4"/>
  <c r="P1447" i="4"/>
  <c r="AD1446" i="4"/>
  <c r="AC1446" i="4"/>
  <c r="P1448" i="4"/>
  <c r="AA1447" i="4"/>
  <c r="S1447" i="4"/>
  <c r="X1447" i="4"/>
  <c r="O1447" i="4"/>
  <c r="W1447" i="4"/>
  <c r="V1447" i="4"/>
  <c r="U1447" i="4"/>
  <c r="AD1447" i="4"/>
  <c r="AC1447" i="4"/>
  <c r="AB1447" i="4"/>
  <c r="Z1447" i="4"/>
  <c r="Y1447" i="4"/>
  <c r="R1447" i="4"/>
  <c r="Q1447" i="4"/>
  <c r="AB1448" i="4"/>
  <c r="Y1448" i="4"/>
  <c r="Q1448" i="4"/>
  <c r="AD1448" i="4"/>
  <c r="S1448" i="4"/>
  <c r="AC1448" i="4"/>
  <c r="R1448" i="4"/>
  <c r="AA1448" i="4"/>
  <c r="O1448" i="4"/>
  <c r="Z1448" i="4"/>
  <c r="W1448" i="4"/>
  <c r="V1448" i="4"/>
  <c r="P1449" i="4"/>
  <c r="U1448" i="4"/>
  <c r="X1448" i="4"/>
  <c r="P1450" i="4"/>
  <c r="AC1449" i="4"/>
  <c r="U1449" i="4"/>
  <c r="Z1449" i="4"/>
  <c r="R1449" i="4"/>
  <c r="Y1449" i="4"/>
  <c r="X1449" i="4"/>
  <c r="W1449" i="4"/>
  <c r="V1449" i="4"/>
  <c r="S1449" i="4"/>
  <c r="Q1449" i="4"/>
  <c r="O1449" i="4"/>
  <c r="AD1449" i="4"/>
  <c r="AA1449" i="4"/>
  <c r="AB1449" i="4"/>
  <c r="AD1450" i="4"/>
  <c r="V1450" i="4"/>
  <c r="P1451" i="4"/>
  <c r="AA1450" i="4"/>
  <c r="S1450" i="4"/>
  <c r="U1450" i="4"/>
  <c r="AC1450" i="4"/>
  <c r="R1450" i="4"/>
  <c r="AB1450" i="4"/>
  <c r="Q1450" i="4"/>
  <c r="Z1450" i="4"/>
  <c r="Y1450" i="4"/>
  <c r="X1450" i="4"/>
  <c r="W1450" i="4"/>
  <c r="O1450" i="4"/>
  <c r="W1451" i="4"/>
  <c r="AB1451" i="4"/>
  <c r="P1452" i="4"/>
  <c r="AA1451" i="4"/>
  <c r="Q1451" i="4"/>
  <c r="Z1451" i="4"/>
  <c r="O1451" i="4"/>
  <c r="Y1451" i="4"/>
  <c r="X1451" i="4"/>
  <c r="AD1451" i="4"/>
  <c r="AC1451" i="4"/>
  <c r="U1451" i="4"/>
  <c r="S1451" i="4"/>
  <c r="R1451" i="4"/>
  <c r="V1451" i="4"/>
  <c r="X1452" i="4"/>
  <c r="O1452" i="4"/>
  <c r="AC1452" i="4"/>
  <c r="U1452" i="4"/>
  <c r="W1452" i="4"/>
  <c r="P1453" i="4"/>
  <c r="V1452" i="4"/>
  <c r="AD1452" i="4"/>
  <c r="S1452" i="4"/>
  <c r="R1452" i="4"/>
  <c r="Q1452" i="4"/>
  <c r="AB1452" i="4"/>
  <c r="Z1452" i="4"/>
  <c r="AA1452" i="4"/>
  <c r="Y1452" i="4"/>
  <c r="Y1453" i="4"/>
  <c r="Q1453" i="4"/>
  <c r="AD1453" i="4"/>
  <c r="V1453" i="4"/>
  <c r="AC1453" i="4"/>
  <c r="S1453" i="4"/>
  <c r="AB1453" i="4"/>
  <c r="R1453" i="4"/>
  <c r="P1454" i="4"/>
  <c r="AA1453" i="4"/>
  <c r="O1453" i="4"/>
  <c r="Z1453" i="4"/>
  <c r="X1453" i="4"/>
  <c r="W1453" i="4"/>
  <c r="U1453" i="4"/>
  <c r="P1455" i="4"/>
  <c r="Z1454" i="4"/>
  <c r="R1454" i="4"/>
  <c r="W1454" i="4"/>
  <c r="Y1454" i="4"/>
  <c r="X1454" i="4"/>
  <c r="V1454" i="4"/>
  <c r="U1454" i="4"/>
  <c r="AD1454" i="4"/>
  <c r="AC1454" i="4"/>
  <c r="AB1454" i="4"/>
  <c r="AA1454" i="4"/>
  <c r="S1454" i="4"/>
  <c r="Q1454" i="4"/>
  <c r="O1454" i="4"/>
  <c r="P1456" i="4"/>
  <c r="AA1455" i="4"/>
  <c r="S1455" i="4"/>
  <c r="X1455" i="4"/>
  <c r="O1455" i="4"/>
  <c r="U1455" i="4"/>
  <c r="AD1455" i="4"/>
  <c r="AC1455" i="4"/>
  <c r="R1455" i="4"/>
  <c r="AB1455" i="4"/>
  <c r="Q1455" i="4"/>
  <c r="Z1455" i="4"/>
  <c r="Y1455" i="4"/>
  <c r="V1455" i="4"/>
  <c r="W1455" i="4"/>
  <c r="AB1456" i="4"/>
  <c r="Y1456" i="4"/>
  <c r="Q1456" i="4"/>
  <c r="AA1456" i="4"/>
  <c r="O1456" i="4"/>
  <c r="Z1456" i="4"/>
  <c r="X1456" i="4"/>
  <c r="P1457" i="4"/>
  <c r="W1456" i="4"/>
  <c r="V1456" i="4"/>
  <c r="U1456" i="4"/>
  <c r="S1456" i="4"/>
  <c r="R1456" i="4"/>
  <c r="AD1456" i="4"/>
  <c r="AC1456" i="4"/>
  <c r="P1458" i="4"/>
  <c r="AC1457" i="4"/>
  <c r="U1457" i="4"/>
  <c r="Z1457" i="4"/>
  <c r="R1457" i="4"/>
  <c r="W1457" i="4"/>
  <c r="V1457" i="4"/>
  <c r="AD1457" i="4"/>
  <c r="S1457" i="4"/>
  <c r="AB1457" i="4"/>
  <c r="AA1457" i="4"/>
  <c r="Y1457" i="4"/>
  <c r="X1457" i="4"/>
  <c r="O1457" i="4"/>
  <c r="Q1457" i="4"/>
  <c r="P1459" i="4"/>
  <c r="AD1458" i="4"/>
  <c r="V1458" i="4"/>
  <c r="AA1458" i="4"/>
  <c r="S1458" i="4"/>
  <c r="AC1458" i="4"/>
  <c r="R1458" i="4"/>
  <c r="AB1458" i="4"/>
  <c r="Q1458" i="4"/>
  <c r="Z1458" i="4"/>
  <c r="O1458" i="4"/>
  <c r="Y1458" i="4"/>
  <c r="X1458" i="4"/>
  <c r="U1458" i="4"/>
  <c r="W1458" i="4"/>
  <c r="W1459" i="4"/>
  <c r="AB1459" i="4"/>
  <c r="Y1459" i="4"/>
  <c r="X1459" i="4"/>
  <c r="V1459" i="4"/>
  <c r="U1459" i="4"/>
  <c r="P1460" i="4"/>
  <c r="S1459" i="4"/>
  <c r="R1459" i="4"/>
  <c r="Q1459" i="4"/>
  <c r="O1459" i="4"/>
  <c r="AC1459" i="4"/>
  <c r="AA1459" i="4"/>
  <c r="Z1459" i="4"/>
  <c r="AD1459" i="4"/>
  <c r="X1460" i="4"/>
  <c r="O1460" i="4"/>
  <c r="AC1460" i="4"/>
  <c r="U1460" i="4"/>
  <c r="AD1460" i="4"/>
  <c r="S1460" i="4"/>
  <c r="AB1460" i="4"/>
  <c r="R1460" i="4"/>
  <c r="AA1460" i="4"/>
  <c r="Q1460" i="4"/>
  <c r="Z1460" i="4"/>
  <c r="P1461" i="4"/>
  <c r="Y1460" i="4"/>
  <c r="W1460" i="4"/>
  <c r="V1460" i="4"/>
  <c r="Y1461" i="4"/>
  <c r="Q1461" i="4"/>
  <c r="P1462" i="4"/>
  <c r="AD1461" i="4"/>
  <c r="V1461" i="4"/>
  <c r="AA1461" i="4"/>
  <c r="O1461" i="4"/>
  <c r="Z1461" i="4"/>
  <c r="X1461" i="4"/>
  <c r="W1461" i="4"/>
  <c r="AC1461" i="4"/>
  <c r="AB1461" i="4"/>
  <c r="U1461" i="4"/>
  <c r="R1461" i="4"/>
  <c r="S1461" i="4"/>
  <c r="Z1462" i="4"/>
  <c r="R1462" i="4"/>
  <c r="W1462" i="4"/>
  <c r="V1462" i="4"/>
  <c r="U1462" i="4"/>
  <c r="AD1462" i="4"/>
  <c r="AC1462" i="4"/>
  <c r="S1462" i="4"/>
  <c r="Q1462" i="4"/>
  <c r="O1462" i="4"/>
  <c r="P1463" i="4"/>
  <c r="AA1462" i="4"/>
  <c r="Y1462" i="4"/>
  <c r="X1462" i="4"/>
  <c r="AB1462" i="4"/>
  <c r="P1464" i="4"/>
  <c r="AA1463" i="4"/>
  <c r="S1463" i="4"/>
  <c r="X1463" i="4"/>
  <c r="O1463" i="4"/>
  <c r="AC1463" i="4"/>
  <c r="R1463" i="4"/>
  <c r="AB1463" i="4"/>
  <c r="Q1463" i="4"/>
  <c r="Z1463" i="4"/>
  <c r="Y1463" i="4"/>
  <c r="W1463" i="4"/>
  <c r="V1463" i="4"/>
  <c r="U1463" i="4"/>
  <c r="AD1463" i="4"/>
  <c r="AB1464" i="4"/>
  <c r="Y1464" i="4"/>
  <c r="Q1464" i="4"/>
  <c r="X1464" i="4"/>
  <c r="W1464" i="4"/>
  <c r="V1464" i="4"/>
  <c r="U1464" i="4"/>
  <c r="AD1464" i="4"/>
  <c r="AC1464" i="4"/>
  <c r="AA1464" i="4"/>
  <c r="P1465" i="4"/>
  <c r="Z1464" i="4"/>
  <c r="S1464" i="4"/>
  <c r="O1464" i="4"/>
  <c r="R1464" i="4"/>
  <c r="P1466" i="4"/>
  <c r="AC1465" i="4"/>
  <c r="U1465" i="4"/>
  <c r="Z1465" i="4"/>
  <c r="R1465" i="4"/>
  <c r="AD1465" i="4"/>
  <c r="S1465" i="4"/>
  <c r="AB1465" i="4"/>
  <c r="Q1465" i="4"/>
  <c r="AA1465" i="4"/>
  <c r="O1465" i="4"/>
  <c r="X1465" i="4"/>
  <c r="W1465" i="4"/>
  <c r="V1465" i="4"/>
  <c r="Y1465" i="4"/>
  <c r="P1467" i="4"/>
  <c r="AD1466" i="4"/>
  <c r="V1466" i="4"/>
  <c r="AA1466" i="4"/>
  <c r="S1466" i="4"/>
  <c r="Z1466" i="4"/>
  <c r="O1466" i="4"/>
  <c r="Y1466" i="4"/>
  <c r="X1466" i="4"/>
  <c r="W1466" i="4"/>
  <c r="U1466" i="4"/>
  <c r="R1466" i="4"/>
  <c r="Q1466" i="4"/>
  <c r="AB1466" i="4"/>
  <c r="AC1466" i="4"/>
  <c r="W1467" i="4"/>
  <c r="AB1467" i="4"/>
  <c r="P1468" i="4"/>
  <c r="V1467" i="4"/>
  <c r="U1467" i="4"/>
  <c r="AD1467" i="4"/>
  <c r="S1467" i="4"/>
  <c r="AC1467" i="4"/>
  <c r="R1467" i="4"/>
  <c r="AA1467" i="4"/>
  <c r="Z1467" i="4"/>
  <c r="Y1467" i="4"/>
  <c r="X1467" i="4"/>
  <c r="Q1467" i="4"/>
  <c r="O1467" i="4"/>
  <c r="X1468" i="4"/>
  <c r="O1468" i="4"/>
  <c r="AC1468" i="4"/>
  <c r="U1468" i="4"/>
  <c r="AB1468" i="4"/>
  <c r="R1468" i="4"/>
  <c r="P1469" i="4"/>
  <c r="AA1468" i="4"/>
  <c r="Q1468" i="4"/>
  <c r="Z1468" i="4"/>
  <c r="Y1468" i="4"/>
  <c r="AD1468" i="4"/>
  <c r="V1468" i="4"/>
  <c r="S1468" i="4"/>
  <c r="W1468" i="4"/>
  <c r="P1470" i="4"/>
  <c r="Y1469" i="4"/>
  <c r="Q1469" i="4"/>
  <c r="AD1469" i="4"/>
  <c r="V1469" i="4"/>
  <c r="X1469" i="4"/>
  <c r="W1469" i="4"/>
  <c r="U1469" i="4"/>
  <c r="S1469" i="4"/>
  <c r="R1469" i="4"/>
  <c r="O1469" i="4"/>
  <c r="AC1469" i="4"/>
  <c r="AA1469" i="4"/>
  <c r="AB1469" i="4"/>
  <c r="Z1469" i="4"/>
  <c r="Z1470" i="4"/>
  <c r="R1470" i="4"/>
  <c r="W1470" i="4"/>
  <c r="AD1470" i="4"/>
  <c r="AC1470" i="4"/>
  <c r="S1470" i="4"/>
  <c r="P1471" i="4"/>
  <c r="AB1470" i="4"/>
  <c r="Q1470" i="4"/>
  <c r="AA1470" i="4"/>
  <c r="O1470" i="4"/>
  <c r="Y1470" i="4"/>
  <c r="X1470" i="4"/>
  <c r="V1470" i="4"/>
  <c r="U1470" i="4"/>
  <c r="P1472" i="4"/>
  <c r="AA1471" i="4"/>
  <c r="S1471" i="4"/>
  <c r="X1471" i="4"/>
  <c r="O1471" i="4"/>
  <c r="Z1471" i="4"/>
  <c r="Y1471" i="4"/>
  <c r="W1471" i="4"/>
  <c r="V1471" i="4"/>
  <c r="AD1471" i="4"/>
  <c r="AC1471" i="4"/>
  <c r="AB1471" i="4"/>
  <c r="R1471" i="4"/>
  <c r="Q1471" i="4"/>
  <c r="U1471" i="4"/>
  <c r="AB1472" i="4"/>
  <c r="Y1472" i="4"/>
  <c r="Q1472" i="4"/>
  <c r="V1472" i="4"/>
  <c r="U1472" i="4"/>
  <c r="AD1472" i="4"/>
  <c r="S1472" i="4"/>
  <c r="P1473" i="4"/>
  <c r="AC1472" i="4"/>
  <c r="R1472" i="4"/>
  <c r="O1472" i="4"/>
  <c r="AA1472" i="4"/>
  <c r="Z1472" i="4"/>
  <c r="W1472" i="4"/>
  <c r="X1472" i="4"/>
  <c r="P1474" i="4"/>
  <c r="AC1473" i="4"/>
  <c r="U1473" i="4"/>
  <c r="Z1473" i="4"/>
  <c r="R1473" i="4"/>
  <c r="AB1473" i="4"/>
  <c r="Q1473" i="4"/>
  <c r="AA1473" i="4"/>
  <c r="O1473" i="4"/>
  <c r="Y1473" i="4"/>
  <c r="X1473" i="4"/>
  <c r="W1473" i="4"/>
  <c r="V1473" i="4"/>
  <c r="S1473" i="4"/>
  <c r="AD1473" i="4"/>
  <c r="AD1474" i="4"/>
  <c r="V1474" i="4"/>
  <c r="P1475" i="4"/>
  <c r="AA1474" i="4"/>
  <c r="S1474" i="4"/>
  <c r="X1474" i="4"/>
  <c r="W1474" i="4"/>
  <c r="U1474" i="4"/>
  <c r="AC1474" i="4"/>
  <c r="AB1474" i="4"/>
  <c r="Z1474" i="4"/>
  <c r="Y1474" i="4"/>
  <c r="Q1474" i="4"/>
  <c r="O1474" i="4"/>
  <c r="R1474" i="4"/>
  <c r="W1475" i="4"/>
  <c r="AB1475" i="4"/>
  <c r="AD1475" i="4"/>
  <c r="S1475" i="4"/>
  <c r="AC1475" i="4"/>
  <c r="R1475" i="4"/>
  <c r="AA1475" i="4"/>
  <c r="Q1475" i="4"/>
  <c r="Z1475" i="4"/>
  <c r="O1475" i="4"/>
  <c r="P1476" i="4"/>
  <c r="Y1475" i="4"/>
  <c r="V1475" i="4"/>
  <c r="U1475" i="4"/>
  <c r="X1475" i="4"/>
  <c r="P1477" i="4"/>
  <c r="X1476" i="4"/>
  <c r="O1476" i="4"/>
  <c r="AC1476" i="4"/>
  <c r="U1476" i="4"/>
  <c r="Z1476" i="4"/>
  <c r="Y1476" i="4"/>
  <c r="W1476" i="4"/>
  <c r="V1476" i="4"/>
  <c r="S1476" i="4"/>
  <c r="R1476" i="4"/>
  <c r="Q1476" i="4"/>
  <c r="AD1476" i="4"/>
  <c r="AB1476" i="4"/>
  <c r="AA1476" i="4"/>
  <c r="Y1477" i="4"/>
  <c r="Q1477" i="4"/>
  <c r="AD1477" i="4"/>
  <c r="V1477" i="4"/>
  <c r="U1477" i="4"/>
  <c r="AC1477" i="4"/>
  <c r="S1477" i="4"/>
  <c r="AB1477" i="4"/>
  <c r="R1477" i="4"/>
  <c r="AA1477" i="4"/>
  <c r="Z1477" i="4"/>
  <c r="X1477" i="4"/>
  <c r="W1477" i="4"/>
  <c r="O1477" i="4"/>
  <c r="P1478" i="4"/>
  <c r="Z1478" i="4"/>
  <c r="R1478" i="4"/>
  <c r="W1478" i="4"/>
  <c r="AB1478" i="4"/>
  <c r="Q1478" i="4"/>
  <c r="AA1478" i="4"/>
  <c r="O1478" i="4"/>
  <c r="Y1478" i="4"/>
  <c r="X1478" i="4"/>
  <c r="AD1478" i="4"/>
  <c r="AC1478" i="4"/>
  <c r="V1478" i="4"/>
  <c r="U1478" i="4"/>
  <c r="S1478" i="4"/>
  <c r="P1479" i="4"/>
  <c r="P1480" i="4"/>
  <c r="AA1479" i="4"/>
  <c r="S1479" i="4"/>
  <c r="X1479" i="4"/>
  <c r="O1479" i="4"/>
  <c r="W1479" i="4"/>
  <c r="V1479" i="4"/>
  <c r="U1479" i="4"/>
  <c r="AD1479" i="4"/>
  <c r="R1479" i="4"/>
  <c r="Q1479" i="4"/>
  <c r="AB1479" i="4"/>
  <c r="Z1479" i="4"/>
  <c r="Y1479" i="4"/>
  <c r="AC1479" i="4"/>
  <c r="AB1480" i="4"/>
  <c r="Y1480" i="4"/>
  <c r="Q1480" i="4"/>
  <c r="AD1480" i="4"/>
  <c r="S1480" i="4"/>
  <c r="AC1480" i="4"/>
  <c r="R1480" i="4"/>
  <c r="AA1480" i="4"/>
  <c r="O1480" i="4"/>
  <c r="Z1480" i="4"/>
  <c r="X1480" i="4"/>
  <c r="W1480" i="4"/>
  <c r="V1480" i="4"/>
  <c r="U1480" i="4"/>
  <c r="P1481" i="4"/>
  <c r="P1482" i="4"/>
  <c r="AC1481" i="4"/>
  <c r="U1481" i="4"/>
  <c r="Z1481" i="4"/>
  <c r="R1481" i="4"/>
  <c r="Y1481" i="4"/>
  <c r="X1481" i="4"/>
  <c r="W1481" i="4"/>
  <c r="V1481" i="4"/>
  <c r="AD1481" i="4"/>
  <c r="AB1481" i="4"/>
  <c r="AA1481" i="4"/>
  <c r="Q1481" i="4"/>
  <c r="S1481" i="4"/>
  <c r="O1481" i="4"/>
  <c r="P1483" i="4"/>
  <c r="AD1482" i="4"/>
  <c r="V1482" i="4"/>
  <c r="AA1482" i="4"/>
  <c r="S1482" i="4"/>
  <c r="U1482" i="4"/>
  <c r="AC1482" i="4"/>
  <c r="R1482" i="4"/>
  <c r="AB1482" i="4"/>
  <c r="Q1482" i="4"/>
  <c r="O1482" i="4"/>
  <c r="Y1482" i="4"/>
  <c r="X1482" i="4"/>
  <c r="W1482" i="4"/>
  <c r="Z1482" i="4"/>
  <c r="W1483" i="4"/>
  <c r="AB1483" i="4"/>
  <c r="P1484" i="4"/>
  <c r="AA1483" i="4"/>
  <c r="Q1483" i="4"/>
  <c r="Z1483" i="4"/>
  <c r="O1483" i="4"/>
  <c r="Y1483" i="4"/>
  <c r="X1483" i="4"/>
  <c r="V1483" i="4"/>
  <c r="U1483" i="4"/>
  <c r="S1483" i="4"/>
  <c r="R1483" i="4"/>
  <c r="AC1483" i="4"/>
  <c r="AD1483" i="4"/>
  <c r="X1484" i="4"/>
  <c r="O1484" i="4"/>
  <c r="AC1484" i="4"/>
  <c r="U1484" i="4"/>
  <c r="W1484" i="4"/>
  <c r="P1485" i="4"/>
  <c r="V1484" i="4"/>
  <c r="AD1484" i="4"/>
  <c r="S1484" i="4"/>
  <c r="AB1484" i="4"/>
  <c r="AA1484" i="4"/>
  <c r="Z1484" i="4"/>
  <c r="Y1484" i="4"/>
  <c r="R1484" i="4"/>
  <c r="Q1484" i="4"/>
  <c r="Y1485" i="4"/>
  <c r="Q1485" i="4"/>
  <c r="P1486" i="4"/>
  <c r="AD1485" i="4"/>
  <c r="V1485" i="4"/>
  <c r="AC1485" i="4"/>
  <c r="S1485" i="4"/>
  <c r="AB1485" i="4"/>
  <c r="R1485" i="4"/>
  <c r="AA1485" i="4"/>
  <c r="O1485" i="4"/>
  <c r="Z1485" i="4"/>
  <c r="W1485" i="4"/>
  <c r="U1485" i="4"/>
  <c r="X1485" i="4"/>
  <c r="P1487" i="4"/>
  <c r="Z1486" i="4"/>
  <c r="R1486" i="4"/>
  <c r="W1486" i="4"/>
  <c r="Y1486" i="4"/>
  <c r="X1486" i="4"/>
  <c r="V1486" i="4"/>
  <c r="U1486" i="4"/>
  <c r="S1486" i="4"/>
  <c r="Q1486" i="4"/>
  <c r="O1486" i="4"/>
  <c r="AD1486" i="4"/>
  <c r="AB1486" i="4"/>
  <c r="AC1486" i="4"/>
  <c r="AA1486" i="4"/>
  <c r="P1488" i="4"/>
  <c r="AA1487" i="4"/>
  <c r="S1487" i="4"/>
  <c r="X1487" i="4"/>
  <c r="O1487" i="4"/>
  <c r="U1487" i="4"/>
  <c r="AD1487" i="4"/>
  <c r="AC1487" i="4"/>
  <c r="R1487" i="4"/>
  <c r="AB1487" i="4"/>
  <c r="Q1487" i="4"/>
  <c r="Z1487" i="4"/>
  <c r="Y1487" i="4"/>
  <c r="W1487" i="4"/>
  <c r="V1487" i="4"/>
  <c r="AD1488" i="4"/>
  <c r="AB1488" i="4"/>
  <c r="Y1488" i="4"/>
  <c r="Q1488" i="4"/>
  <c r="AA1488" i="4"/>
  <c r="O1488" i="4"/>
  <c r="Z1488" i="4"/>
  <c r="P1489" i="4"/>
  <c r="X1488" i="4"/>
  <c r="W1488" i="4"/>
  <c r="AC1488" i="4"/>
  <c r="U1488" i="4"/>
  <c r="S1488" i="4"/>
  <c r="R1488" i="4"/>
  <c r="V1488" i="4"/>
  <c r="P1490" i="4"/>
  <c r="W1489" i="4"/>
  <c r="V1489" i="4"/>
  <c r="AB1489" i="4"/>
  <c r="S1489" i="4"/>
  <c r="Y1489" i="4"/>
  <c r="X1489" i="4"/>
  <c r="U1489" i="4"/>
  <c r="R1489" i="4"/>
  <c r="Q1489" i="4"/>
  <c r="O1489" i="4"/>
  <c r="AD1489" i="4"/>
  <c r="AC1489" i="4"/>
  <c r="Z1489" i="4"/>
  <c r="AA1489" i="4"/>
  <c r="X1490" i="4"/>
  <c r="O1490" i="4"/>
  <c r="Z1490" i="4"/>
  <c r="Q1490" i="4"/>
  <c r="V1490" i="4"/>
  <c r="U1490" i="4"/>
  <c r="AD1490" i="4"/>
  <c r="S1490" i="4"/>
  <c r="P1491" i="4"/>
  <c r="AC1490" i="4"/>
  <c r="R1490" i="4"/>
  <c r="AB1490" i="4"/>
  <c r="AA1490" i="4"/>
  <c r="Y1490" i="4"/>
  <c r="W1490" i="4"/>
  <c r="Y1491" i="4"/>
  <c r="Q1491" i="4"/>
  <c r="AC1491" i="4"/>
  <c r="Z1491" i="4"/>
  <c r="O1491" i="4"/>
  <c r="S1491" i="4"/>
  <c r="AD1491" i="4"/>
  <c r="R1491" i="4"/>
  <c r="AB1491" i="4"/>
  <c r="AA1491" i="4"/>
  <c r="P1492" i="4"/>
  <c r="W1491" i="4"/>
  <c r="V1491" i="4"/>
  <c r="U1491" i="4"/>
  <c r="X1491" i="4"/>
  <c r="Z1492" i="4"/>
  <c r="X1492" i="4"/>
  <c r="O1492" i="4"/>
  <c r="AC1492" i="4"/>
  <c r="S1492" i="4"/>
  <c r="Y1492" i="4"/>
  <c r="U1492" i="4"/>
  <c r="Q1492" i="4"/>
  <c r="AD1492" i="4"/>
  <c r="AB1492" i="4"/>
  <c r="AA1492" i="4"/>
  <c r="W1492" i="4"/>
  <c r="P1493" i="4"/>
  <c r="V1492" i="4"/>
  <c r="R1492" i="4"/>
  <c r="AA1493" i="4"/>
  <c r="S1493" i="4"/>
  <c r="Y1493" i="4"/>
  <c r="Q1493" i="4"/>
  <c r="X1493" i="4"/>
  <c r="P1494" i="4"/>
  <c r="V1493" i="4"/>
  <c r="AD1493" i="4"/>
  <c r="R1493" i="4"/>
  <c r="O1493" i="4"/>
  <c r="AC1493" i="4"/>
  <c r="AB1493" i="4"/>
  <c r="Z1493" i="4"/>
  <c r="U1493" i="4"/>
  <c r="W1493" i="4"/>
  <c r="AB1494" i="4"/>
  <c r="Z1494" i="4"/>
  <c r="R1494" i="4"/>
  <c r="U1494" i="4"/>
  <c r="S1494" i="4"/>
  <c r="AA1494" i="4"/>
  <c r="Q1494" i="4"/>
  <c r="O1494" i="4"/>
  <c r="AD1494" i="4"/>
  <c r="AC1494" i="4"/>
  <c r="Y1494" i="4"/>
  <c r="X1494" i="4"/>
  <c r="P1495" i="4"/>
  <c r="W1494" i="4"/>
  <c r="V1494" i="4"/>
  <c r="P1496" i="4"/>
  <c r="AC1495" i="4"/>
  <c r="U1495" i="4"/>
  <c r="AA1495" i="4"/>
  <c r="S1495" i="4"/>
  <c r="Z1495" i="4"/>
  <c r="O1495" i="4"/>
  <c r="AD1495" i="4"/>
  <c r="Q1495" i="4"/>
  <c r="X1495" i="4"/>
  <c r="R1495" i="4"/>
  <c r="Y1495" i="4"/>
  <c r="W1495" i="4"/>
  <c r="V1495" i="4"/>
  <c r="AB1495" i="4"/>
  <c r="AD1496" i="4"/>
  <c r="V1496" i="4"/>
  <c r="AB1496" i="4"/>
  <c r="W1496" i="4"/>
  <c r="Z1496" i="4"/>
  <c r="U1496" i="4"/>
  <c r="S1496" i="4"/>
  <c r="R1496" i="4"/>
  <c r="Q1496" i="4"/>
  <c r="O1496" i="4"/>
  <c r="AC1496" i="4"/>
  <c r="AA1496" i="4"/>
  <c r="Y1496" i="4"/>
  <c r="P1497" i="4"/>
  <c r="X1496" i="4"/>
  <c r="W1497" i="4"/>
  <c r="P1498" i="4"/>
  <c r="AC1497" i="4"/>
  <c r="U1497" i="4"/>
  <c r="AB1497" i="4"/>
  <c r="R1497" i="4"/>
  <c r="X1497" i="4"/>
  <c r="S1497" i="4"/>
  <c r="V1497" i="4"/>
  <c r="Q1497" i="4"/>
  <c r="O1497" i="4"/>
  <c r="AD1497" i="4"/>
  <c r="AA1497" i="4"/>
  <c r="Y1497" i="4"/>
  <c r="Z1497" i="4"/>
  <c r="X1498" i="4"/>
  <c r="O1498" i="4"/>
  <c r="AD1498" i="4"/>
  <c r="V1498" i="4"/>
  <c r="P1499" i="4"/>
  <c r="Y1498" i="4"/>
  <c r="AB1498" i="4"/>
  <c r="Q1498" i="4"/>
  <c r="W1498" i="4"/>
  <c r="U1498" i="4"/>
  <c r="S1498" i="4"/>
  <c r="R1498" i="4"/>
  <c r="AC1498" i="4"/>
  <c r="AA1498" i="4"/>
  <c r="Z1498" i="4"/>
  <c r="Y1499" i="4"/>
  <c r="Q1499" i="4"/>
  <c r="W1499" i="4"/>
  <c r="AD1499" i="4"/>
  <c r="AC1499" i="4"/>
  <c r="R1499" i="4"/>
  <c r="P1500" i="4"/>
  <c r="Z1499" i="4"/>
  <c r="X1499" i="4"/>
  <c r="V1499" i="4"/>
  <c r="U1499" i="4"/>
  <c r="S1499" i="4"/>
  <c r="O1499" i="4"/>
  <c r="AB1499" i="4"/>
  <c r="AA1499" i="4"/>
  <c r="Z1500" i="4"/>
  <c r="R1500" i="4"/>
  <c r="X1500" i="4"/>
  <c r="O1500" i="4"/>
  <c r="AA1500" i="4"/>
  <c r="AB1500" i="4"/>
  <c r="V1500" i="4"/>
  <c r="P1501" i="4"/>
  <c r="Y1500" i="4"/>
  <c r="W1500" i="4"/>
  <c r="U1500" i="4"/>
  <c r="AD1500" i="4"/>
  <c r="AC1500" i="4"/>
  <c r="Q1500" i="4"/>
  <c r="S1500" i="4"/>
  <c r="AA1501" i="4"/>
  <c r="S1501" i="4"/>
  <c r="Y1501" i="4"/>
  <c r="Q1501" i="4"/>
  <c r="V1501" i="4"/>
  <c r="X1501" i="4"/>
  <c r="AB1501" i="4"/>
  <c r="P1502" i="4"/>
  <c r="Z1501" i="4"/>
  <c r="W1501" i="4"/>
  <c r="U1501" i="4"/>
  <c r="R1501" i="4"/>
  <c r="O1501" i="4"/>
  <c r="AD1501" i="4"/>
  <c r="AC1501" i="4"/>
  <c r="AB1502" i="4"/>
  <c r="Z1502" i="4"/>
  <c r="R1502" i="4"/>
  <c r="AC1502" i="4"/>
  <c r="Q1502" i="4"/>
  <c r="V1502" i="4"/>
  <c r="AD1502" i="4"/>
  <c r="O1502" i="4"/>
  <c r="AA1502" i="4"/>
  <c r="Y1502" i="4"/>
  <c r="P1503" i="4"/>
  <c r="X1502" i="4"/>
  <c r="W1502" i="4"/>
  <c r="U1502" i="4"/>
  <c r="S1502" i="4"/>
  <c r="P1504" i="4"/>
  <c r="AC1503" i="4"/>
  <c r="U1503" i="4"/>
  <c r="AA1503" i="4"/>
  <c r="S1503" i="4"/>
  <c r="X1503" i="4"/>
  <c r="R1503" i="4"/>
  <c r="Z1503" i="4"/>
  <c r="AD1503" i="4"/>
  <c r="AB1503" i="4"/>
  <c r="Y1503" i="4"/>
  <c r="W1503" i="4"/>
  <c r="V1503" i="4"/>
  <c r="Q1503" i="4"/>
  <c r="O1503" i="4"/>
  <c r="AD1504" i="4"/>
  <c r="V1504" i="4"/>
  <c r="AB1504" i="4"/>
  <c r="S1504" i="4"/>
  <c r="AA1504" i="4"/>
  <c r="O1504" i="4"/>
  <c r="X1504" i="4"/>
  <c r="AC1504" i="4"/>
  <c r="Z1504" i="4"/>
  <c r="P1505" i="4"/>
  <c r="Y1504" i="4"/>
  <c r="U1504" i="4"/>
  <c r="R1504" i="4"/>
  <c r="Q1504" i="4"/>
  <c r="W1504" i="4"/>
  <c r="W1505" i="4"/>
  <c r="P1506" i="4"/>
  <c r="AC1505" i="4"/>
  <c r="U1505" i="4"/>
  <c r="Z1505" i="4"/>
  <c r="O1505" i="4"/>
  <c r="Y1505" i="4"/>
  <c r="Q1505" i="4"/>
  <c r="AD1505" i="4"/>
  <c r="AB1505" i="4"/>
  <c r="AA1505" i="4"/>
  <c r="X1505" i="4"/>
  <c r="V1505" i="4"/>
  <c r="S1505" i="4"/>
  <c r="R1505" i="4"/>
  <c r="X1506" i="4"/>
  <c r="O1506" i="4"/>
  <c r="AD1506" i="4"/>
  <c r="V1506" i="4"/>
  <c r="U1506" i="4"/>
  <c r="P1507" i="4"/>
  <c r="W1506" i="4"/>
  <c r="AC1506" i="4"/>
  <c r="R1506" i="4"/>
  <c r="Q1506" i="4"/>
  <c r="AB1506" i="4"/>
  <c r="AA1506" i="4"/>
  <c r="Z1506" i="4"/>
  <c r="Y1506" i="4"/>
  <c r="S1506" i="4"/>
  <c r="Y1507" i="4"/>
  <c r="Q1507" i="4"/>
  <c r="W1507" i="4"/>
  <c r="AB1507" i="4"/>
  <c r="R1507" i="4"/>
  <c r="AA1507" i="4"/>
  <c r="S1507" i="4"/>
  <c r="O1507" i="4"/>
  <c r="AD1507" i="4"/>
  <c r="AC1507" i="4"/>
  <c r="Z1507" i="4"/>
  <c r="X1507" i="4"/>
  <c r="V1507" i="4"/>
  <c r="U1507" i="4"/>
  <c r="P1508" i="4"/>
  <c r="Z1508" i="4"/>
  <c r="R1508" i="4"/>
  <c r="X1508" i="4"/>
  <c r="O1508" i="4"/>
  <c r="P1509" i="4"/>
  <c r="W1508" i="4"/>
  <c r="AC1508" i="4"/>
  <c r="Q1508" i="4"/>
  <c r="Y1508" i="4"/>
  <c r="S1508" i="4"/>
  <c r="AD1508" i="4"/>
  <c r="AA1508" i="4"/>
  <c r="V1508" i="4"/>
  <c r="U1508" i="4"/>
  <c r="AB1508" i="4"/>
  <c r="AA1509" i="4"/>
  <c r="S1509" i="4"/>
  <c r="Y1509" i="4"/>
  <c r="Q1509" i="4"/>
  <c r="Z1509" i="4"/>
  <c r="V1509" i="4"/>
  <c r="U1509" i="4"/>
  <c r="R1509" i="4"/>
  <c r="O1509" i="4"/>
  <c r="AD1509" i="4"/>
  <c r="AB1509" i="4"/>
  <c r="X1509" i="4"/>
  <c r="W1509" i="4"/>
  <c r="P1510" i="4"/>
  <c r="AC1509" i="4"/>
  <c r="AA1510" i="4"/>
  <c r="W1510" i="4"/>
  <c r="Q1510" i="4"/>
  <c r="P1511" i="4"/>
  <c r="Y1510" i="4"/>
  <c r="AC1510" i="4"/>
  <c r="U1510" i="4"/>
  <c r="S1510" i="4"/>
  <c r="AD1510" i="4"/>
  <c r="O1510" i="4"/>
  <c r="Z1510" i="4"/>
  <c r="R1510" i="4"/>
  <c r="X1510" i="4"/>
  <c r="V1510" i="4"/>
  <c r="AB1510" i="4"/>
  <c r="P1512" i="4"/>
  <c r="AB1511" i="4"/>
  <c r="X1511" i="4"/>
  <c r="V1511" i="4"/>
  <c r="R1511" i="4"/>
  <c r="O1511" i="4"/>
  <c r="Z1511" i="4"/>
  <c r="Q1511" i="4"/>
  <c r="U1511" i="4"/>
  <c r="AA1511" i="4"/>
  <c r="AC1511" i="4"/>
  <c r="AD1511" i="4"/>
  <c r="W1511" i="4"/>
  <c r="Y1511" i="4"/>
  <c r="S1511" i="4"/>
  <c r="AC1512" i="4"/>
  <c r="Y1512" i="4"/>
  <c r="AA1512" i="4"/>
  <c r="S1512" i="4"/>
  <c r="W1512" i="4"/>
  <c r="U1512" i="4"/>
  <c r="P1513" i="4"/>
  <c r="Q1512" i="4"/>
  <c r="O1512" i="4"/>
  <c r="R1512" i="4"/>
  <c r="V1512" i="4"/>
  <c r="AB1512" i="4"/>
  <c r="Z1512" i="4"/>
  <c r="X1512" i="4"/>
  <c r="AD1512" i="4"/>
  <c r="AD1513" i="4"/>
  <c r="P1514" i="4"/>
  <c r="Z1513" i="4"/>
  <c r="O1513" i="4"/>
  <c r="AB1513" i="4"/>
  <c r="R1513" i="4"/>
  <c r="X1513" i="4"/>
  <c r="V1513" i="4"/>
  <c r="Q1513" i="4"/>
  <c r="S1513" i="4"/>
  <c r="W1513" i="4"/>
  <c r="AC1513" i="4"/>
  <c r="Y1513" i="4"/>
  <c r="U1513" i="4"/>
  <c r="AA1513" i="4"/>
  <c r="AA1514" i="4"/>
  <c r="U1514" i="4"/>
  <c r="W1514" i="4"/>
  <c r="AC1514" i="4"/>
  <c r="Y1514" i="4"/>
  <c r="S1514" i="4"/>
  <c r="Q1514" i="4"/>
  <c r="P1515" i="4"/>
  <c r="R1514" i="4"/>
  <c r="X1514" i="4"/>
  <c r="AD1514" i="4"/>
  <c r="O1514" i="4"/>
  <c r="V1514" i="4"/>
  <c r="AB1514" i="4"/>
  <c r="Z1514" i="4"/>
  <c r="O1515" i="4"/>
  <c r="AB1515" i="4"/>
  <c r="Z1515" i="4"/>
  <c r="V1515" i="4"/>
  <c r="P1516" i="4"/>
  <c r="R1515" i="4"/>
  <c r="AD1515" i="4"/>
  <c r="X1515" i="4"/>
  <c r="S1515" i="4"/>
  <c r="U1515" i="4"/>
  <c r="Y1515" i="4"/>
  <c r="AA1515" i="4"/>
  <c r="AC1515" i="4"/>
  <c r="Q1515" i="4"/>
  <c r="W1515" i="4"/>
  <c r="Q1516" i="4"/>
  <c r="AC1516" i="4"/>
  <c r="S1516" i="4"/>
  <c r="P1517" i="4"/>
  <c r="AA1516" i="4"/>
  <c r="Y1516" i="4"/>
  <c r="U1516" i="4"/>
  <c r="W1516" i="4"/>
  <c r="V1516" i="4"/>
  <c r="Z1516" i="4"/>
  <c r="O1516" i="4"/>
  <c r="R1516" i="4"/>
  <c r="X1516" i="4"/>
  <c r="AD1516" i="4"/>
  <c r="AB1516" i="4"/>
  <c r="R1517" i="4"/>
  <c r="AD1517" i="4"/>
  <c r="P1518" i="4"/>
  <c r="Z1517" i="4"/>
  <c r="O1517" i="4"/>
  <c r="X1517" i="4"/>
  <c r="V1517" i="4"/>
  <c r="AB1517" i="4"/>
  <c r="U1517" i="4"/>
  <c r="W1517" i="4"/>
  <c r="AA1517" i="4"/>
  <c r="Q1517" i="4"/>
  <c r="AC1517" i="4"/>
  <c r="Y1517" i="4"/>
  <c r="S1517" i="4"/>
  <c r="S1518" i="4"/>
  <c r="P1519" i="4"/>
  <c r="Y1518" i="4"/>
  <c r="AA1518" i="4"/>
  <c r="AC1518" i="4"/>
  <c r="W1518" i="4"/>
  <c r="U1518" i="4"/>
  <c r="Q1518" i="4"/>
  <c r="V1518" i="4"/>
  <c r="X1518" i="4"/>
  <c r="AB1518" i="4"/>
  <c r="R1518" i="4"/>
  <c r="Z1518" i="4"/>
  <c r="O1518" i="4"/>
  <c r="AD1518" i="4"/>
  <c r="P1520" i="4"/>
  <c r="O1519" i="4"/>
  <c r="AD1519" i="4"/>
  <c r="V1519" i="4"/>
  <c r="Z1519" i="4"/>
  <c r="X1519" i="4"/>
  <c r="R1519" i="4"/>
  <c r="AB1519" i="4"/>
  <c r="W1519" i="4"/>
  <c r="Y1519" i="4"/>
  <c r="AC1519" i="4"/>
  <c r="S1519" i="4"/>
  <c r="Q1519" i="4"/>
  <c r="AA1519" i="4"/>
  <c r="U1519" i="4"/>
  <c r="U1520" i="4"/>
  <c r="Q1520" i="4"/>
  <c r="AC1520" i="4"/>
  <c r="W1520" i="4"/>
  <c r="P1521" i="4"/>
  <c r="AA1520" i="4"/>
  <c r="Y1520" i="4"/>
  <c r="S1520" i="4"/>
  <c r="X1520" i="4"/>
  <c r="Z1520" i="4"/>
  <c r="AD1520" i="4"/>
  <c r="V1520" i="4"/>
  <c r="AB1520" i="4"/>
  <c r="O1520" i="4"/>
  <c r="R1520" i="4"/>
  <c r="V1521" i="4"/>
  <c r="P1522" i="4"/>
  <c r="R1521" i="4"/>
  <c r="X1521" i="4"/>
  <c r="AD1521" i="4"/>
  <c r="AB1521" i="4"/>
  <c r="Z1521" i="4"/>
  <c r="O1521" i="4"/>
  <c r="Y1521" i="4"/>
  <c r="AA1521" i="4"/>
  <c r="U1521" i="4"/>
  <c r="S1521" i="4"/>
  <c r="AC1521" i="4"/>
  <c r="Q1521" i="4"/>
  <c r="W1521" i="4"/>
  <c r="W1522" i="4"/>
  <c r="S1522" i="4"/>
  <c r="AC1522" i="4"/>
  <c r="Y1522" i="4"/>
  <c r="P1523" i="4"/>
  <c r="AA1522" i="4"/>
  <c r="U1522" i="4"/>
  <c r="Q1522" i="4"/>
  <c r="Z1522" i="4"/>
  <c r="AB1522" i="4"/>
  <c r="O1522" i="4"/>
  <c r="V1522" i="4"/>
  <c r="X1522" i="4"/>
  <c r="AD1522" i="4"/>
  <c r="R1522" i="4"/>
  <c r="X1523" i="4"/>
  <c r="P1524" i="4"/>
  <c r="Z1523" i="4"/>
  <c r="AD1523" i="4"/>
  <c r="AB1523" i="4"/>
  <c r="V1523" i="4"/>
  <c r="R1523" i="4"/>
  <c r="O1523" i="4"/>
  <c r="AA1523" i="4"/>
  <c r="AC1523" i="4"/>
  <c r="Q1523" i="4"/>
  <c r="W1523" i="4"/>
  <c r="U1523" i="4"/>
  <c r="S1523" i="4"/>
  <c r="Y1523" i="4"/>
  <c r="Y1524" i="4"/>
  <c r="U1524" i="4"/>
  <c r="S1524" i="4"/>
  <c r="Q1524" i="4"/>
  <c r="P1525" i="4"/>
  <c r="AC1524" i="4"/>
  <c r="AA1524" i="4"/>
  <c r="W1524" i="4"/>
  <c r="AB1524" i="4"/>
  <c r="AD1524" i="4"/>
  <c r="R1524" i="4"/>
  <c r="X1524" i="4"/>
  <c r="Z1524" i="4"/>
  <c r="O1524" i="4"/>
  <c r="V1524" i="4"/>
  <c r="Z1525" i="4"/>
  <c r="V1525" i="4"/>
  <c r="AB1525" i="4"/>
  <c r="AD1525" i="4"/>
  <c r="R1525" i="4"/>
  <c r="X1525" i="4"/>
  <c r="P1526" i="4"/>
  <c r="O1525" i="4"/>
  <c r="AC1525" i="4"/>
  <c r="S1525" i="4"/>
  <c r="Y1525" i="4"/>
  <c r="Q1525" i="4"/>
  <c r="W1525" i="4"/>
  <c r="U1525" i="4"/>
  <c r="AA1525" i="4"/>
  <c r="AA1526" i="4"/>
  <c r="W1526" i="4"/>
  <c r="AC1526" i="4"/>
  <c r="S1526" i="4"/>
  <c r="Q1526" i="4"/>
  <c r="P1527" i="4"/>
  <c r="Y1526" i="4"/>
  <c r="U1526" i="4"/>
  <c r="AD1526" i="4"/>
  <c r="O1526" i="4"/>
  <c r="Z1526" i="4"/>
  <c r="AB1526" i="4"/>
  <c r="V1526" i="4"/>
  <c r="R1526" i="4"/>
  <c r="X1526" i="4"/>
  <c r="P1528" i="4"/>
  <c r="AB1527" i="4"/>
  <c r="X1527" i="4"/>
  <c r="R1527" i="4"/>
  <c r="V1527" i="4"/>
  <c r="AD1527" i="4"/>
  <c r="Z1527" i="4"/>
  <c r="O1527" i="4"/>
  <c r="Q1527" i="4"/>
  <c r="U1527" i="4"/>
  <c r="AA1527" i="4"/>
  <c r="S1527" i="4"/>
  <c r="Y1527" i="4"/>
  <c r="W1527" i="4"/>
  <c r="AC1527" i="4"/>
  <c r="AC1528" i="4"/>
  <c r="Y1528" i="4"/>
  <c r="W1528" i="4"/>
  <c r="U1528" i="4"/>
  <c r="S1528" i="4"/>
  <c r="Q1528" i="4"/>
  <c r="P1529" i="4"/>
  <c r="AA1528" i="4"/>
  <c r="O1528" i="4"/>
  <c r="R1528" i="4"/>
  <c r="V1528" i="4"/>
  <c r="AB1528" i="4"/>
  <c r="AD1528" i="4"/>
  <c r="X1528" i="4"/>
  <c r="Z1528" i="4"/>
  <c r="AD1529" i="4"/>
  <c r="P1530" i="4"/>
  <c r="Z1529" i="4"/>
  <c r="R1529" i="4"/>
  <c r="AB1529" i="4"/>
  <c r="X1529" i="4"/>
  <c r="V1529" i="4"/>
  <c r="O1529" i="4"/>
  <c r="Q1529" i="4"/>
  <c r="S1529" i="4"/>
  <c r="W1529" i="4"/>
  <c r="AC1529" i="4"/>
  <c r="U1529" i="4"/>
  <c r="AA1529" i="4"/>
  <c r="Y1529" i="4"/>
  <c r="AA1530" i="4"/>
  <c r="P1531" i="4"/>
  <c r="Q1530" i="4"/>
  <c r="Y1530" i="4"/>
  <c r="S1530" i="4"/>
  <c r="W1530" i="4"/>
  <c r="U1530" i="4"/>
  <c r="AC1530" i="4"/>
  <c r="R1530" i="4"/>
  <c r="X1530" i="4"/>
  <c r="AD1530" i="4"/>
  <c r="Z1530" i="4"/>
  <c r="V1530" i="4"/>
  <c r="AB1530" i="4"/>
  <c r="O1530" i="4"/>
  <c r="O1531" i="4"/>
  <c r="AB1531" i="4"/>
  <c r="V1531" i="4"/>
  <c r="P1532" i="4"/>
  <c r="Z1531" i="4"/>
  <c r="AD1531" i="4"/>
  <c r="X1531" i="4"/>
  <c r="R1531" i="4"/>
  <c r="S1531" i="4"/>
  <c r="U1531" i="4"/>
  <c r="Y1531" i="4"/>
  <c r="Q1531" i="4"/>
  <c r="W1531" i="4"/>
  <c r="AC1531" i="4"/>
  <c r="AA1531" i="4"/>
  <c r="Q1532" i="4"/>
  <c r="AC1532" i="4"/>
  <c r="AA1532" i="4"/>
  <c r="U1532" i="4"/>
  <c r="P1533" i="4"/>
  <c r="Y1532" i="4"/>
  <c r="W1532" i="4"/>
  <c r="S1532" i="4"/>
  <c r="V1532" i="4"/>
  <c r="Z1532" i="4"/>
  <c r="O1532" i="4"/>
  <c r="AB1532" i="4"/>
  <c r="X1532" i="4"/>
  <c r="AD1532" i="4"/>
  <c r="R1532" i="4"/>
  <c r="R1533" i="4"/>
  <c r="AD1533" i="4"/>
  <c r="AB1533" i="4"/>
  <c r="V1533" i="4"/>
  <c r="P1534" i="4"/>
  <c r="X1533" i="4"/>
  <c r="O1533" i="4"/>
  <c r="Z1533" i="4"/>
  <c r="U1533" i="4"/>
  <c r="W1533" i="4"/>
  <c r="AA1533" i="4"/>
  <c r="Q1533" i="4"/>
  <c r="S1533" i="4"/>
  <c r="Y1533" i="4"/>
  <c r="AC1533" i="4"/>
  <c r="S1534" i="4"/>
  <c r="U1534" i="4"/>
  <c r="P1535" i="4"/>
  <c r="AC1534" i="4"/>
  <c r="AA1534" i="4"/>
  <c r="Y1534" i="4"/>
  <c r="W1534" i="4"/>
  <c r="Q1534" i="4"/>
  <c r="V1534" i="4"/>
  <c r="X1534" i="4"/>
  <c r="AB1534" i="4"/>
  <c r="R1534" i="4"/>
  <c r="O1534" i="4"/>
  <c r="AD1534" i="4"/>
  <c r="Z1534" i="4"/>
  <c r="P1536" i="4"/>
  <c r="O1535" i="4"/>
  <c r="Z1535" i="4"/>
  <c r="X1535" i="4"/>
  <c r="AD1535" i="4"/>
  <c r="AB1535" i="4"/>
  <c r="V1535" i="4"/>
  <c r="R1535" i="4"/>
  <c r="W1535" i="4"/>
  <c r="Y1535" i="4"/>
  <c r="AC1535" i="4"/>
  <c r="S1535" i="4"/>
  <c r="U1535" i="4"/>
  <c r="AA1535" i="4"/>
  <c r="Q1535" i="4"/>
  <c r="U1536" i="4"/>
  <c r="Q1536" i="4"/>
  <c r="Y1536" i="4"/>
  <c r="AC1536" i="4"/>
  <c r="AA1536" i="4"/>
  <c r="P1537" i="4"/>
  <c r="W1536" i="4"/>
  <c r="S1536" i="4"/>
  <c r="X1536" i="4"/>
  <c r="Z1536" i="4"/>
  <c r="AD1536" i="4"/>
  <c r="R1536" i="4"/>
  <c r="AB1536" i="4"/>
  <c r="O1536" i="4"/>
  <c r="V1536" i="4"/>
  <c r="V1537" i="4"/>
  <c r="P1538" i="4"/>
  <c r="R1537" i="4"/>
  <c r="O1537" i="4"/>
  <c r="AD1537" i="4"/>
  <c r="AB1537" i="4"/>
  <c r="X1537" i="4"/>
  <c r="Y1537" i="4"/>
  <c r="AA1537" i="4"/>
  <c r="Z1537" i="4"/>
  <c r="U1537" i="4"/>
  <c r="W1537" i="4"/>
  <c r="AC1537" i="4"/>
  <c r="Q1537" i="4"/>
  <c r="S1537" i="4"/>
  <c r="W1538" i="4"/>
  <c r="S1538" i="4"/>
  <c r="Y1538" i="4"/>
  <c r="AC1538" i="4"/>
  <c r="Q1538" i="4"/>
  <c r="AA1538" i="4"/>
  <c r="P1539" i="4"/>
  <c r="U1538" i="4"/>
  <c r="Z1538" i="4"/>
  <c r="AB1538" i="4"/>
  <c r="O1538" i="4"/>
  <c r="V1538" i="4"/>
  <c r="AD1538" i="4"/>
  <c r="R1538" i="4"/>
  <c r="X1538" i="4"/>
  <c r="X1539" i="4"/>
  <c r="AD1539" i="4"/>
  <c r="AB1539" i="4"/>
  <c r="R1539" i="4"/>
  <c r="O1539" i="4"/>
  <c r="Z1539" i="4"/>
  <c r="V1539" i="4"/>
  <c r="P1540" i="4"/>
  <c r="AA1539" i="4"/>
  <c r="AC1539" i="4"/>
  <c r="Q1539" i="4"/>
  <c r="W1539" i="4"/>
  <c r="Y1539" i="4"/>
  <c r="S1539" i="4"/>
  <c r="U1539" i="4"/>
  <c r="Y1540" i="4"/>
  <c r="U1540" i="4"/>
  <c r="P1541" i="4"/>
  <c r="W1540" i="4"/>
  <c r="AC1540" i="4"/>
  <c r="AA1540" i="4"/>
  <c r="S1540" i="4"/>
  <c r="Q1540" i="4"/>
  <c r="AB1540" i="4"/>
  <c r="AD1540" i="4"/>
  <c r="R1540" i="4"/>
  <c r="X1540" i="4"/>
  <c r="O1540" i="4"/>
  <c r="V1540" i="4"/>
  <c r="Z1540" i="4"/>
  <c r="Z1541" i="4"/>
  <c r="V1541" i="4"/>
  <c r="X1541" i="4"/>
  <c r="R1541" i="4"/>
  <c r="O1541" i="4"/>
  <c r="AD1541" i="4"/>
  <c r="AB1541" i="4"/>
  <c r="P1542" i="4"/>
  <c r="AC1541" i="4"/>
  <c r="S1541" i="4"/>
  <c r="Y1541" i="4"/>
  <c r="AA1541" i="4"/>
  <c r="U1541" i="4"/>
  <c r="Q1541" i="4"/>
  <c r="W1541" i="4"/>
  <c r="AA1542" i="4"/>
  <c r="W1542" i="4"/>
  <c r="AC1542" i="4"/>
  <c r="P1543" i="4"/>
  <c r="Q1542" i="4"/>
  <c r="Y1542" i="4"/>
  <c r="S1542" i="4"/>
  <c r="U1542" i="4"/>
  <c r="AD1542" i="4"/>
  <c r="O1542" i="4"/>
  <c r="Z1542" i="4"/>
  <c r="R1542" i="4"/>
  <c r="X1542" i="4"/>
  <c r="V1542" i="4"/>
  <c r="AB1542" i="4"/>
  <c r="P1544" i="4"/>
  <c r="AB1543" i="4"/>
  <c r="X1543" i="4"/>
  <c r="Z1543" i="4"/>
  <c r="R1543" i="4"/>
  <c r="V1543" i="4"/>
  <c r="O1543" i="4"/>
  <c r="AD1543" i="4"/>
  <c r="Q1543" i="4"/>
  <c r="U1543" i="4"/>
  <c r="AA1543" i="4"/>
  <c r="AC1543" i="4"/>
  <c r="W1543" i="4"/>
  <c r="S1543" i="4"/>
  <c r="Y1543" i="4"/>
  <c r="AC1544" i="4"/>
  <c r="Y1544" i="4"/>
  <c r="S1544" i="4"/>
  <c r="AA1544" i="4"/>
  <c r="W1544" i="4"/>
  <c r="U1544" i="4"/>
  <c r="Q1544" i="4"/>
  <c r="P1545" i="4"/>
  <c r="O1544" i="4"/>
  <c r="R1544" i="4"/>
  <c r="V1544" i="4"/>
  <c r="AB1544" i="4"/>
  <c r="Z1544" i="4"/>
  <c r="X1544" i="4"/>
  <c r="AD1544" i="4"/>
  <c r="AD1545" i="4"/>
  <c r="P1546" i="4"/>
  <c r="Z1545" i="4"/>
  <c r="X1545" i="4"/>
  <c r="AB1545" i="4"/>
  <c r="V1545" i="4"/>
  <c r="R1545" i="4"/>
  <c r="O1545" i="4"/>
  <c r="Q1545" i="4"/>
  <c r="S1545" i="4"/>
  <c r="W1545" i="4"/>
  <c r="AC1545" i="4"/>
  <c r="Y1545" i="4"/>
  <c r="U1545" i="4"/>
  <c r="AA1545" i="4"/>
  <c r="AA1546" i="4"/>
  <c r="AC1546" i="4"/>
  <c r="U1546" i="4"/>
  <c r="Y1546" i="4"/>
  <c r="P1547" i="4"/>
  <c r="S1546" i="4"/>
  <c r="W1546" i="4"/>
  <c r="Q1546" i="4"/>
  <c r="R1546" i="4"/>
  <c r="X1546" i="4"/>
  <c r="AD1546" i="4"/>
  <c r="O1546" i="4"/>
  <c r="V1546" i="4"/>
  <c r="AB1546" i="4"/>
  <c r="Z1546" i="4"/>
  <c r="O1547" i="4"/>
  <c r="AB1547" i="4"/>
  <c r="R1547" i="4"/>
  <c r="P1548" i="4"/>
  <c r="AD1547" i="4"/>
  <c r="Z1547" i="4"/>
  <c r="X1547" i="4"/>
  <c r="V1547" i="4"/>
  <c r="S1547" i="4"/>
  <c r="U1547" i="4"/>
  <c r="Y1547" i="4"/>
  <c r="AA1547" i="4"/>
  <c r="W1547" i="4"/>
  <c r="AC1547" i="4"/>
  <c r="Q1547" i="4"/>
  <c r="Q1548" i="4"/>
  <c r="AC1548" i="4"/>
  <c r="W1548" i="4"/>
  <c r="Y1548" i="4"/>
  <c r="P1549" i="4"/>
  <c r="AA1548" i="4"/>
  <c r="U1548" i="4"/>
  <c r="S1548" i="4"/>
  <c r="V1548" i="4"/>
  <c r="Z1548" i="4"/>
  <c r="O1548" i="4"/>
  <c r="R1548" i="4"/>
  <c r="X1548" i="4"/>
  <c r="AD1548" i="4"/>
  <c r="AB1548" i="4"/>
  <c r="R1549" i="4"/>
  <c r="AD1549" i="4"/>
  <c r="AB1549" i="4"/>
  <c r="X1549" i="4"/>
  <c r="P1550" i="4"/>
  <c r="Z1549" i="4"/>
  <c r="V1549" i="4"/>
  <c r="O1549" i="4"/>
  <c r="U1549" i="4"/>
  <c r="W1549" i="4"/>
  <c r="AA1549" i="4"/>
  <c r="Q1549" i="4"/>
  <c r="AC1549" i="4"/>
  <c r="S1549" i="4"/>
  <c r="Y1549" i="4"/>
  <c r="S1550" i="4"/>
  <c r="P1551" i="4"/>
  <c r="U1550" i="4"/>
  <c r="Q1550" i="4"/>
  <c r="AA1550" i="4"/>
  <c r="Y1550" i="4"/>
  <c r="W1550" i="4"/>
  <c r="AC1550" i="4"/>
  <c r="V1550" i="4"/>
  <c r="X1550" i="4"/>
  <c r="AB1550" i="4"/>
  <c r="R1550" i="4"/>
  <c r="Z1550" i="4"/>
  <c r="O1550" i="4"/>
  <c r="AD1550" i="4"/>
  <c r="P1552" i="4"/>
  <c r="O1551" i="4"/>
  <c r="V1551" i="4"/>
  <c r="AB1551" i="4"/>
  <c r="R1551" i="4"/>
  <c r="AD1551" i="4"/>
  <c r="Z1551" i="4"/>
  <c r="X1551" i="4"/>
  <c r="W1551" i="4"/>
  <c r="Y1551" i="4"/>
  <c r="AC1551" i="4"/>
  <c r="S1551" i="4"/>
  <c r="Q1551" i="4"/>
  <c r="AA1551" i="4"/>
  <c r="U1551" i="4"/>
  <c r="U1552" i="4"/>
  <c r="Q1552" i="4"/>
  <c r="AA1552" i="4"/>
  <c r="AC1552" i="4"/>
  <c r="S1552" i="4"/>
  <c r="P1553" i="4"/>
  <c r="Y1552" i="4"/>
  <c r="W1552" i="4"/>
  <c r="X1552" i="4"/>
  <c r="Z1552" i="4"/>
  <c r="AD1552" i="4"/>
  <c r="V1552" i="4"/>
  <c r="AB1552" i="4"/>
  <c r="O1552" i="4"/>
  <c r="R1552" i="4"/>
  <c r="V1553" i="4"/>
  <c r="P1554" i="4"/>
  <c r="R1553" i="4"/>
  <c r="X1553" i="4"/>
  <c r="AD1553" i="4"/>
  <c r="AB1553" i="4"/>
  <c r="Z1553" i="4"/>
  <c r="O1553" i="4"/>
  <c r="Y1553" i="4"/>
  <c r="AA1553" i="4"/>
  <c r="U1553" i="4"/>
  <c r="S1553" i="4"/>
  <c r="Q1553" i="4"/>
  <c r="AC1553" i="4"/>
  <c r="W1553" i="4"/>
  <c r="W1554" i="4"/>
  <c r="S1554" i="4"/>
  <c r="Q1554" i="4"/>
  <c r="Y1554" i="4"/>
  <c r="U1554" i="4"/>
  <c r="P1555" i="4"/>
  <c r="AA1554" i="4"/>
  <c r="AC1554" i="4"/>
  <c r="Z1554" i="4"/>
  <c r="AB1554" i="4"/>
  <c r="O1554" i="4"/>
  <c r="V1554" i="4"/>
  <c r="X1554" i="4"/>
  <c r="AD1554" i="4"/>
  <c r="R1554" i="4"/>
  <c r="X1555" i="4"/>
  <c r="Z1555" i="4"/>
  <c r="P1556" i="4"/>
  <c r="O1555" i="4"/>
  <c r="AD1555" i="4"/>
  <c r="AB1555" i="4"/>
  <c r="V1555" i="4"/>
  <c r="R1555" i="4"/>
  <c r="AA1555" i="4"/>
  <c r="AC1555" i="4"/>
  <c r="Q1555" i="4"/>
  <c r="W1555" i="4"/>
  <c r="U1555" i="4"/>
  <c r="S1555" i="4"/>
  <c r="Y1555" i="4"/>
  <c r="Y1556" i="4"/>
  <c r="U1556" i="4"/>
  <c r="AA1556" i="4"/>
  <c r="Q1556" i="4"/>
  <c r="W1556" i="4"/>
  <c r="S1556" i="4"/>
  <c r="P1557" i="4"/>
  <c r="AC1556" i="4"/>
  <c r="AB1556" i="4"/>
  <c r="AD1556" i="4"/>
  <c r="R1556" i="4"/>
  <c r="X1556" i="4"/>
  <c r="Z1556" i="4"/>
  <c r="O1556" i="4"/>
  <c r="V1556" i="4"/>
  <c r="Z1557" i="4"/>
  <c r="V1557" i="4"/>
  <c r="O1557" i="4"/>
  <c r="AB1557" i="4"/>
  <c r="AD1557" i="4"/>
  <c r="X1557" i="4"/>
  <c r="P1558" i="4"/>
  <c r="R1557" i="4"/>
  <c r="AC1557" i="4"/>
  <c r="S1557" i="4"/>
  <c r="Y1557" i="4"/>
  <c r="Q1557" i="4"/>
  <c r="W1557" i="4"/>
  <c r="U1557" i="4"/>
  <c r="AA1557" i="4"/>
  <c r="AA1558" i="4"/>
  <c r="W1558" i="4"/>
  <c r="U1558" i="4"/>
  <c r="S1558" i="4"/>
  <c r="P1559" i="4"/>
  <c r="AC1558" i="4"/>
  <c r="Y1558" i="4"/>
  <c r="Q1558" i="4"/>
  <c r="AD1558" i="4"/>
  <c r="O1558" i="4"/>
  <c r="Z1558" i="4"/>
  <c r="AB1558" i="4"/>
  <c r="V1558" i="4"/>
  <c r="R1558" i="4"/>
  <c r="X1558" i="4"/>
  <c r="P1560" i="4"/>
  <c r="AB1559" i="4"/>
  <c r="X1559" i="4"/>
  <c r="AD1559" i="4"/>
  <c r="V1559" i="4"/>
  <c r="R1559" i="4"/>
  <c r="O1559" i="4"/>
  <c r="Q1559" i="4"/>
  <c r="U1559" i="4"/>
  <c r="AA1559" i="4"/>
  <c r="Z1559" i="4"/>
  <c r="S1559" i="4"/>
  <c r="Y1559" i="4"/>
  <c r="W1559" i="4"/>
  <c r="AC1559" i="4"/>
  <c r="AC1560" i="4"/>
  <c r="Y1560" i="4"/>
  <c r="Q1560" i="4"/>
  <c r="AA1560" i="4"/>
  <c r="W1560" i="4"/>
  <c r="U1560" i="4"/>
  <c r="S1560" i="4"/>
  <c r="P1561" i="4"/>
  <c r="O1560" i="4"/>
  <c r="R1560" i="4"/>
  <c r="V1560" i="4"/>
  <c r="AB1560" i="4"/>
  <c r="AD1560" i="4"/>
  <c r="X1560" i="4"/>
  <c r="Z1560" i="4"/>
  <c r="AD1561" i="4"/>
  <c r="P1562" i="4"/>
  <c r="Z1561" i="4"/>
  <c r="X1561" i="4"/>
  <c r="O1561" i="4"/>
  <c r="AB1561" i="4"/>
  <c r="V1561" i="4"/>
  <c r="R1561" i="4"/>
  <c r="Q1561" i="4"/>
  <c r="S1561" i="4"/>
  <c r="W1561" i="4"/>
  <c r="AC1561" i="4"/>
  <c r="U1561" i="4"/>
  <c r="AA1561" i="4"/>
  <c r="Y1561" i="4"/>
  <c r="AA1562" i="4"/>
  <c r="P1563" i="4"/>
  <c r="Y1562" i="4"/>
  <c r="W1562" i="4"/>
  <c r="AC1562" i="4"/>
  <c r="U1562" i="4"/>
  <c r="S1562" i="4"/>
  <c r="Q1562" i="4"/>
  <c r="R1562" i="4"/>
  <c r="X1562" i="4"/>
  <c r="AD1562" i="4"/>
  <c r="Z1562" i="4"/>
  <c r="V1562" i="4"/>
  <c r="AB1562" i="4"/>
  <c r="O1562" i="4"/>
  <c r="O1563" i="4"/>
  <c r="AB1563" i="4"/>
  <c r="R1563" i="4"/>
  <c r="P1564" i="4"/>
  <c r="AD1563" i="4"/>
  <c r="X1563" i="4"/>
  <c r="Z1563" i="4"/>
  <c r="S1563" i="4"/>
  <c r="V1563" i="4"/>
  <c r="U1563" i="4"/>
  <c r="Y1563" i="4"/>
  <c r="Q1563" i="4"/>
  <c r="W1563" i="4"/>
  <c r="AC1563" i="4"/>
  <c r="AA1563" i="4"/>
  <c r="Q1564" i="4"/>
  <c r="AC1564" i="4"/>
  <c r="S1564" i="4"/>
  <c r="AA1564" i="4"/>
  <c r="U1564" i="4"/>
  <c r="P1565" i="4"/>
  <c r="Y1564" i="4"/>
  <c r="W1564" i="4"/>
  <c r="V1564" i="4"/>
  <c r="Z1564" i="4"/>
  <c r="O1564" i="4"/>
  <c r="AB1564" i="4"/>
  <c r="X1564" i="4"/>
  <c r="AD1564" i="4"/>
  <c r="R1564" i="4"/>
  <c r="R1565" i="4"/>
  <c r="AD1565" i="4"/>
  <c r="X1565" i="4"/>
  <c r="AB1565" i="4"/>
  <c r="P1566" i="4"/>
  <c r="O1565" i="4"/>
  <c r="Z1565" i="4"/>
  <c r="V1565" i="4"/>
  <c r="U1565" i="4"/>
  <c r="W1565" i="4"/>
  <c r="AA1565" i="4"/>
  <c r="Q1565" i="4"/>
  <c r="S1565" i="4"/>
  <c r="Y1565" i="4"/>
  <c r="AC1565" i="4"/>
  <c r="S1566" i="4"/>
  <c r="AC1566" i="4"/>
  <c r="P1567" i="4"/>
  <c r="W1566" i="4"/>
  <c r="AA1566" i="4"/>
  <c r="Y1566" i="4"/>
  <c r="U1566" i="4"/>
  <c r="Q1566" i="4"/>
  <c r="V1566" i="4"/>
  <c r="X1566" i="4"/>
  <c r="AB1566" i="4"/>
  <c r="R1566" i="4"/>
  <c r="O1566" i="4"/>
  <c r="AD1566" i="4"/>
  <c r="Z1566" i="4"/>
  <c r="P1568" i="4"/>
  <c r="O1567" i="4"/>
  <c r="AD1567" i="4"/>
  <c r="X1567" i="4"/>
  <c r="V1567" i="4"/>
  <c r="R1567" i="4"/>
  <c r="AB1567" i="4"/>
  <c r="Z1567" i="4"/>
  <c r="W1567" i="4"/>
  <c r="Y1567" i="4"/>
  <c r="AC1567" i="4"/>
  <c r="S1567" i="4"/>
  <c r="U1567" i="4"/>
  <c r="AA1567" i="4"/>
  <c r="Q1567" i="4"/>
  <c r="U1568" i="4"/>
  <c r="Q1568" i="4"/>
  <c r="W1568" i="4"/>
  <c r="P1569" i="4"/>
  <c r="AC1568" i="4"/>
  <c r="AA1568" i="4"/>
  <c r="S1568" i="4"/>
  <c r="Y1568" i="4"/>
  <c r="X1568" i="4"/>
  <c r="Z1568" i="4"/>
  <c r="AD1568" i="4"/>
  <c r="R1568" i="4"/>
  <c r="AB1568" i="4"/>
  <c r="O1568" i="4"/>
  <c r="V1568" i="4"/>
  <c r="V1569" i="4"/>
  <c r="P1570" i="4"/>
  <c r="R1569" i="4"/>
  <c r="AB1569" i="4"/>
  <c r="Z1569" i="4"/>
  <c r="O1569" i="4"/>
  <c r="X1569" i="4"/>
  <c r="AD1569" i="4"/>
  <c r="Y1569" i="4"/>
  <c r="AA1569" i="4"/>
  <c r="U1569" i="4"/>
  <c r="W1569" i="4"/>
  <c r="AC1569" i="4"/>
  <c r="Q1569" i="4"/>
  <c r="S1569" i="4"/>
  <c r="W1570" i="4"/>
  <c r="S1570" i="4"/>
  <c r="AA1570" i="4"/>
  <c r="P1571" i="4"/>
  <c r="AC1570" i="4"/>
  <c r="Y1570" i="4"/>
  <c r="U1570" i="4"/>
  <c r="Q1570" i="4"/>
  <c r="Z1570" i="4"/>
  <c r="AB1570" i="4"/>
  <c r="O1570" i="4"/>
  <c r="V1570" i="4"/>
  <c r="AD1570" i="4"/>
  <c r="R1570" i="4"/>
  <c r="X1570" i="4"/>
  <c r="X1571" i="4"/>
  <c r="R1571" i="4"/>
  <c r="V1571" i="4"/>
  <c r="P1572" i="4"/>
  <c r="AB1571" i="4"/>
  <c r="Z1571" i="4"/>
  <c r="O1571" i="4"/>
  <c r="AD1571" i="4"/>
  <c r="AA1571" i="4"/>
  <c r="AC1571" i="4"/>
  <c r="Q1571" i="4"/>
  <c r="W1571" i="4"/>
  <c r="Y1571" i="4"/>
  <c r="S1571" i="4"/>
  <c r="U1571" i="4"/>
  <c r="Y1572" i="4"/>
  <c r="U1572" i="4"/>
  <c r="P1573" i="4"/>
  <c r="AA1572" i="4"/>
  <c r="S1572" i="4"/>
  <c r="AC1572" i="4"/>
  <c r="W1572" i="4"/>
  <c r="Q1572" i="4"/>
  <c r="AB1572" i="4"/>
  <c r="AD1572" i="4"/>
  <c r="R1572" i="4"/>
  <c r="X1572" i="4"/>
  <c r="O1572" i="4"/>
  <c r="V1572" i="4"/>
  <c r="Z1572" i="4"/>
  <c r="Z1573" i="4"/>
  <c r="V1573" i="4"/>
  <c r="O1573" i="4"/>
  <c r="AD1573" i="4"/>
  <c r="AB1573" i="4"/>
  <c r="X1573" i="4"/>
  <c r="R1573" i="4"/>
  <c r="P1574" i="4"/>
  <c r="AC1573" i="4"/>
  <c r="S1573" i="4"/>
  <c r="Y1573" i="4"/>
  <c r="AA1573" i="4"/>
  <c r="U1573" i="4"/>
  <c r="Q1573" i="4"/>
  <c r="W1573" i="4"/>
  <c r="AA1574" i="4"/>
  <c r="W1574" i="4"/>
  <c r="Q1574" i="4"/>
  <c r="Y1574" i="4"/>
  <c r="AC1574" i="4"/>
  <c r="U1574" i="4"/>
  <c r="S1574" i="4"/>
  <c r="P1575" i="4"/>
  <c r="AD1574" i="4"/>
  <c r="O1574" i="4"/>
  <c r="Z1574" i="4"/>
  <c r="R1574" i="4"/>
  <c r="X1574" i="4"/>
  <c r="V1574" i="4"/>
  <c r="AB1574" i="4"/>
  <c r="P1576" i="4"/>
  <c r="AB1575" i="4"/>
  <c r="X1575" i="4"/>
  <c r="V1575" i="4"/>
  <c r="Z1575" i="4"/>
  <c r="AD1575" i="4"/>
  <c r="R1575" i="4"/>
  <c r="O1575" i="4"/>
  <c r="Q1575" i="4"/>
  <c r="U1575" i="4"/>
  <c r="AA1575" i="4"/>
  <c r="AC1575" i="4"/>
  <c r="W1575" i="4"/>
  <c r="Y1575" i="4"/>
  <c r="S1575" i="4"/>
  <c r="AC1576" i="4"/>
  <c r="Y1576" i="4"/>
  <c r="S1576" i="4"/>
  <c r="Q1576" i="4"/>
  <c r="AA1576" i="4"/>
  <c r="P1577" i="4"/>
  <c r="W1576" i="4"/>
  <c r="U1576" i="4"/>
  <c r="O1576" i="4"/>
  <c r="R1576" i="4"/>
  <c r="V1576" i="4"/>
  <c r="AB1576" i="4"/>
  <c r="Z1576" i="4"/>
  <c r="X1576" i="4"/>
  <c r="AD1576" i="4"/>
  <c r="AD1577" i="4"/>
  <c r="P1578" i="4"/>
  <c r="Z1577" i="4"/>
  <c r="O1577" i="4"/>
  <c r="AB1577" i="4"/>
  <c r="X1577" i="4"/>
  <c r="V1577" i="4"/>
  <c r="R1577" i="4"/>
  <c r="Q1577" i="4"/>
  <c r="S1577" i="4"/>
  <c r="W1577" i="4"/>
  <c r="AC1577" i="4"/>
  <c r="Y1577" i="4"/>
  <c r="U1577" i="4"/>
  <c r="AA1577" i="4"/>
  <c r="AA1578" i="4"/>
  <c r="U1578" i="4"/>
  <c r="AC1578" i="4"/>
  <c r="S1578" i="4"/>
  <c r="Q1578" i="4"/>
  <c r="Y1578" i="4"/>
  <c r="W1578" i="4"/>
  <c r="P1579" i="4"/>
  <c r="R1578" i="4"/>
  <c r="X1578" i="4"/>
  <c r="AD1578" i="4"/>
  <c r="O1578" i="4"/>
  <c r="V1578" i="4"/>
  <c r="AB1578" i="4"/>
  <c r="Z1578" i="4"/>
  <c r="O1579" i="4"/>
  <c r="AB1579" i="4"/>
  <c r="Z1579" i="4"/>
  <c r="P1580" i="4"/>
  <c r="V1579" i="4"/>
  <c r="AD1579" i="4"/>
  <c r="X1579" i="4"/>
  <c r="R1579" i="4"/>
  <c r="S1579" i="4"/>
  <c r="U1579" i="4"/>
  <c r="Y1579" i="4"/>
  <c r="AA1579" i="4"/>
  <c r="AC1579" i="4"/>
  <c r="Q1579" i="4"/>
  <c r="W1579" i="4"/>
  <c r="Q1580" i="4"/>
  <c r="AC1580" i="4"/>
  <c r="W1580" i="4"/>
  <c r="P1581" i="4"/>
  <c r="U1580" i="4"/>
  <c r="S1580" i="4"/>
  <c r="AA1580" i="4"/>
  <c r="Y1580" i="4"/>
  <c r="V1580" i="4"/>
  <c r="Z1580" i="4"/>
  <c r="O1580" i="4"/>
  <c r="R1580" i="4"/>
  <c r="X1580" i="4"/>
  <c r="AD1580" i="4"/>
  <c r="AB1580" i="4"/>
  <c r="R1581" i="4"/>
  <c r="AD1581" i="4"/>
  <c r="O1581" i="4"/>
  <c r="P1582" i="4"/>
  <c r="AB1581" i="4"/>
  <c r="Z1581" i="4"/>
  <c r="X1581" i="4"/>
  <c r="V1581" i="4"/>
  <c r="U1581" i="4"/>
  <c r="W1581" i="4"/>
  <c r="AA1581" i="4"/>
  <c r="Q1581" i="4"/>
  <c r="AC1581" i="4"/>
  <c r="Y1581" i="4"/>
  <c r="S1581" i="4"/>
  <c r="S1582" i="4"/>
  <c r="P1583" i="4"/>
  <c r="Y1582" i="4"/>
  <c r="AA1582" i="4"/>
  <c r="Q1582" i="4"/>
  <c r="W1582" i="4"/>
  <c r="U1582" i="4"/>
  <c r="AC1582" i="4"/>
  <c r="V1582" i="4"/>
  <c r="X1582" i="4"/>
  <c r="AB1582" i="4"/>
  <c r="R1582" i="4"/>
  <c r="Z1582" i="4"/>
  <c r="O1582" i="4"/>
  <c r="AD1582" i="4"/>
  <c r="P1584" i="4"/>
  <c r="O1583" i="4"/>
  <c r="AD1583" i="4"/>
  <c r="Z1583" i="4"/>
  <c r="AB1583" i="4"/>
  <c r="X1583" i="4"/>
  <c r="V1583" i="4"/>
  <c r="R1583" i="4"/>
  <c r="W1583" i="4"/>
  <c r="Y1583" i="4"/>
  <c r="AC1583" i="4"/>
  <c r="S1583" i="4"/>
  <c r="Q1583" i="4"/>
  <c r="AA1583" i="4"/>
  <c r="U1583" i="4"/>
  <c r="U1584" i="4"/>
  <c r="Q1584" i="4"/>
  <c r="W1584" i="4"/>
  <c r="P1585" i="4"/>
  <c r="AA1584" i="4"/>
  <c r="Y1584" i="4"/>
  <c r="S1584" i="4"/>
  <c r="AC1584" i="4"/>
  <c r="X1584" i="4"/>
  <c r="Z1584" i="4"/>
  <c r="AD1584" i="4"/>
  <c r="V1584" i="4"/>
  <c r="AB1584" i="4"/>
  <c r="O1584" i="4"/>
  <c r="R1584" i="4"/>
  <c r="V1585" i="4"/>
  <c r="P1586" i="4"/>
  <c r="R1585" i="4"/>
  <c r="X1585" i="4"/>
  <c r="AD1585" i="4"/>
  <c r="Z1585" i="4"/>
  <c r="O1585" i="4"/>
  <c r="AB1585" i="4"/>
  <c r="Y1585" i="4"/>
  <c r="AA1585" i="4"/>
  <c r="U1585" i="4"/>
  <c r="S1585" i="4"/>
  <c r="AC1585" i="4"/>
  <c r="Q1585" i="4"/>
  <c r="W1585" i="4"/>
  <c r="W1586" i="4"/>
  <c r="S1586" i="4"/>
  <c r="AC1586" i="4"/>
  <c r="AA1586" i="4"/>
  <c r="Y1586" i="4"/>
  <c r="P1587" i="4"/>
  <c r="U1586" i="4"/>
  <c r="Q1586" i="4"/>
  <c r="Z1586" i="4"/>
  <c r="AB1586" i="4"/>
  <c r="O1586" i="4"/>
  <c r="V1586" i="4"/>
  <c r="X1586" i="4"/>
  <c r="AD1586" i="4"/>
  <c r="R1586" i="4"/>
  <c r="X1587" i="4"/>
  <c r="Z1587" i="4"/>
  <c r="O1587" i="4"/>
  <c r="P1588" i="4"/>
  <c r="AD1587" i="4"/>
  <c r="AB1587" i="4"/>
  <c r="V1587" i="4"/>
  <c r="R1587" i="4"/>
  <c r="AA1587" i="4"/>
  <c r="AC1587" i="4"/>
  <c r="Q1587" i="4"/>
  <c r="W1587" i="4"/>
  <c r="U1587" i="4"/>
  <c r="S1587" i="4"/>
  <c r="Y1587" i="4"/>
  <c r="Y1588" i="4"/>
  <c r="U1588" i="4"/>
  <c r="S1588" i="4"/>
  <c r="AA1588" i="4"/>
  <c r="AC1588" i="4"/>
  <c r="W1588" i="4"/>
  <c r="Q1588" i="4"/>
  <c r="P1589" i="4"/>
  <c r="AB1588" i="4"/>
  <c r="AD1588" i="4"/>
  <c r="R1588" i="4"/>
  <c r="X1588" i="4"/>
  <c r="Z1588" i="4"/>
  <c r="O1588" i="4"/>
  <c r="V1588" i="4"/>
  <c r="Z1589" i="4"/>
  <c r="V1589" i="4"/>
  <c r="AB1589" i="4"/>
  <c r="R1589" i="4"/>
  <c r="O1589" i="4"/>
  <c r="P1590" i="4"/>
  <c r="AD1589" i="4"/>
  <c r="X1589" i="4"/>
  <c r="AC1589" i="4"/>
  <c r="S1589" i="4"/>
  <c r="Y1589" i="4"/>
  <c r="Q1589" i="4"/>
  <c r="W1589" i="4"/>
  <c r="U1589" i="4"/>
  <c r="AA1589" i="4"/>
  <c r="AA1590" i="4"/>
  <c r="W1590" i="4"/>
  <c r="P1591" i="4"/>
  <c r="AC1590" i="4"/>
  <c r="S1590" i="4"/>
  <c r="Y1590" i="4"/>
  <c r="U1590" i="4"/>
  <c r="Q1590" i="4"/>
  <c r="AD1590" i="4"/>
  <c r="O1590" i="4"/>
  <c r="Z1590" i="4"/>
  <c r="AB1590" i="4"/>
  <c r="V1590" i="4"/>
  <c r="R1590" i="4"/>
  <c r="X1590" i="4"/>
  <c r="P1592" i="4"/>
  <c r="AB1591" i="4"/>
  <c r="X1591" i="4"/>
  <c r="R1591" i="4"/>
  <c r="AD1591" i="4"/>
  <c r="O1591" i="4"/>
  <c r="Z1591" i="4"/>
  <c r="V1591" i="4"/>
  <c r="Q1591" i="4"/>
  <c r="U1591" i="4"/>
  <c r="AA1591" i="4"/>
  <c r="S1591" i="4"/>
  <c r="Y1591" i="4"/>
  <c r="W1591" i="4"/>
  <c r="AC1591" i="4"/>
  <c r="AC1592" i="4"/>
  <c r="Y1592" i="4"/>
  <c r="W1592" i="4"/>
  <c r="U1592" i="4"/>
  <c r="AA1592" i="4"/>
  <c r="S1592" i="4"/>
  <c r="Q1592" i="4"/>
  <c r="P1593" i="4"/>
  <c r="O1592" i="4"/>
  <c r="R1592" i="4"/>
  <c r="V1592" i="4"/>
  <c r="AB1592" i="4"/>
  <c r="AD1592" i="4"/>
  <c r="X1592" i="4"/>
  <c r="Z1592" i="4"/>
  <c r="AD1593" i="4"/>
  <c r="P1594" i="4"/>
  <c r="Z1593" i="4"/>
  <c r="V1593" i="4"/>
  <c r="R1593" i="4"/>
  <c r="O1593" i="4"/>
  <c r="AB1593" i="4"/>
  <c r="X1593" i="4"/>
  <c r="Q1593" i="4"/>
  <c r="S1593" i="4"/>
  <c r="W1593" i="4"/>
  <c r="AC1593" i="4"/>
  <c r="U1593" i="4"/>
  <c r="AA1593" i="4"/>
  <c r="Y1593" i="4"/>
  <c r="AA1594" i="4"/>
  <c r="P1595" i="4"/>
  <c r="Q1594" i="4"/>
  <c r="S1594" i="4"/>
  <c r="AC1594" i="4"/>
  <c r="Y1594" i="4"/>
  <c r="U1594" i="4"/>
  <c r="R1594" i="4"/>
  <c r="X1594" i="4"/>
  <c r="AD1594" i="4"/>
  <c r="Z1594" i="4"/>
  <c r="V1594" i="4"/>
  <c r="AB1594" i="4"/>
  <c r="W1594" i="4"/>
  <c r="O1594" i="4"/>
  <c r="O1595" i="4"/>
  <c r="AB1595" i="4"/>
  <c r="V1595" i="4"/>
  <c r="Z1595" i="4"/>
  <c r="R1595" i="4"/>
  <c r="X1595" i="4"/>
  <c r="P1596" i="4"/>
  <c r="AD1595" i="4"/>
  <c r="S1595" i="4"/>
  <c r="U1595" i="4"/>
  <c r="Y1595" i="4"/>
  <c r="Q1595" i="4"/>
  <c r="W1595" i="4"/>
  <c r="AC1595" i="4"/>
  <c r="AA1595" i="4"/>
  <c r="Q1596" i="4"/>
  <c r="AC1596" i="4"/>
  <c r="AA1596" i="4"/>
  <c r="P1597" i="4"/>
  <c r="Y1596" i="4"/>
  <c r="W1596" i="4"/>
  <c r="U1596" i="4"/>
  <c r="S1596" i="4"/>
  <c r="V1596" i="4"/>
  <c r="Z1596" i="4"/>
  <c r="O1596" i="4"/>
  <c r="AB1596" i="4"/>
  <c r="X1596" i="4"/>
  <c r="AD1596" i="4"/>
  <c r="R1596" i="4"/>
  <c r="R1597" i="4"/>
  <c r="AD1597" i="4"/>
  <c r="V1597" i="4"/>
  <c r="P1598" i="4"/>
  <c r="Z1597" i="4"/>
  <c r="X1597" i="4"/>
  <c r="O1597" i="4"/>
  <c r="AB1597" i="4"/>
  <c r="U1597" i="4"/>
  <c r="W1597" i="4"/>
  <c r="AA1597" i="4"/>
  <c r="Q1597" i="4"/>
  <c r="S1597" i="4"/>
  <c r="Y1597" i="4"/>
  <c r="AC1597" i="4"/>
  <c r="S1598" i="4"/>
  <c r="U1598" i="4"/>
  <c r="AC1598" i="4"/>
  <c r="W1598" i="4"/>
  <c r="P1599" i="4"/>
  <c r="AA1598" i="4"/>
  <c r="Q1598" i="4"/>
  <c r="Y1598" i="4"/>
  <c r="V1598" i="4"/>
  <c r="X1598" i="4"/>
  <c r="AB1598" i="4"/>
  <c r="R1598" i="4"/>
  <c r="O1598" i="4"/>
  <c r="AD1598" i="4"/>
  <c r="Z1598" i="4"/>
  <c r="P1600" i="4"/>
  <c r="O1599" i="4"/>
  <c r="Z1599" i="4"/>
  <c r="AD1599" i="4"/>
  <c r="AB1599" i="4"/>
  <c r="X1599" i="4"/>
  <c r="V1599" i="4"/>
  <c r="R1599" i="4"/>
  <c r="W1599" i="4"/>
  <c r="Y1599" i="4"/>
  <c r="AC1599" i="4"/>
  <c r="S1599" i="4"/>
  <c r="U1599" i="4"/>
  <c r="AA1599" i="4"/>
  <c r="Q1599" i="4"/>
  <c r="U1600" i="4"/>
  <c r="Q1600" i="4"/>
  <c r="Y1600" i="4"/>
  <c r="P1601" i="4"/>
  <c r="AC1600" i="4"/>
  <c r="AA1600" i="4"/>
  <c r="W1600" i="4"/>
  <c r="S1600" i="4"/>
  <c r="X1600" i="4"/>
  <c r="Z1600" i="4"/>
  <c r="AD1600" i="4"/>
  <c r="R1600" i="4"/>
  <c r="O1600" i="4"/>
  <c r="V1600" i="4"/>
  <c r="AB1600" i="4"/>
  <c r="V1601" i="4"/>
  <c r="P1602" i="4"/>
  <c r="R1601" i="4"/>
  <c r="O1601" i="4"/>
  <c r="Z1601" i="4"/>
  <c r="AD1601" i="4"/>
  <c r="AB1601" i="4"/>
  <c r="X1601" i="4"/>
  <c r="Y1601" i="4"/>
  <c r="AA1601" i="4"/>
  <c r="U1601" i="4"/>
  <c r="W1601" i="4"/>
  <c r="AC1601" i="4"/>
  <c r="Q1601" i="4"/>
  <c r="S1601" i="4"/>
  <c r="W1602" i="4"/>
  <c r="S1602" i="4"/>
  <c r="Y1602" i="4"/>
  <c r="Q1602" i="4"/>
  <c r="P1603" i="4"/>
  <c r="AC1602" i="4"/>
  <c r="AA1602" i="4"/>
  <c r="U1602" i="4"/>
  <c r="Z1602" i="4"/>
  <c r="AB1602" i="4"/>
  <c r="O1602" i="4"/>
  <c r="V1602" i="4"/>
  <c r="AD1602" i="4"/>
  <c r="R1602" i="4"/>
  <c r="X1602" i="4"/>
  <c r="X1603" i="4"/>
  <c r="AD1603" i="4"/>
  <c r="P1604" i="4"/>
  <c r="AB1603" i="4"/>
  <c r="R1603" i="4"/>
  <c r="Z1603" i="4"/>
  <c r="V1603" i="4"/>
  <c r="O1603" i="4"/>
  <c r="AA1603" i="4"/>
  <c r="AC1603" i="4"/>
  <c r="Q1603" i="4"/>
  <c r="W1603" i="4"/>
  <c r="Y1603" i="4"/>
  <c r="S1603" i="4"/>
  <c r="U1603" i="4"/>
  <c r="Y1604" i="4"/>
  <c r="U1604" i="4"/>
  <c r="P1605" i="4"/>
  <c r="AC1604" i="4"/>
  <c r="S1604" i="4"/>
  <c r="Q1604" i="4"/>
  <c r="AA1604" i="4"/>
  <c r="W1604" i="4"/>
  <c r="AB1604" i="4"/>
  <c r="AD1604" i="4"/>
  <c r="R1604" i="4"/>
  <c r="X1604" i="4"/>
  <c r="O1604" i="4"/>
  <c r="V1604" i="4"/>
  <c r="Z1604" i="4"/>
  <c r="Z1605" i="4"/>
  <c r="V1605" i="4"/>
  <c r="X1605" i="4"/>
  <c r="AD1605" i="4"/>
  <c r="AB1605" i="4"/>
  <c r="R1605" i="4"/>
  <c r="O1605" i="4"/>
  <c r="P1606" i="4"/>
  <c r="AC1605" i="4"/>
  <c r="S1605" i="4"/>
  <c r="Y1605" i="4"/>
  <c r="AA1605" i="4"/>
  <c r="U1605" i="4"/>
  <c r="Q1605" i="4"/>
  <c r="W1605" i="4"/>
  <c r="AA1606" i="4"/>
  <c r="W1606" i="4"/>
  <c r="AC1606" i="4"/>
  <c r="U1606" i="4"/>
  <c r="S1606" i="4"/>
  <c r="Q1606" i="4"/>
  <c r="Y1606" i="4"/>
  <c r="P1607" i="4"/>
  <c r="AD1606" i="4"/>
  <c r="O1606" i="4"/>
  <c r="Z1606" i="4"/>
  <c r="R1606" i="4"/>
  <c r="X1606" i="4"/>
  <c r="V1606" i="4"/>
  <c r="AB1606" i="4"/>
  <c r="P1608" i="4"/>
  <c r="AB1607" i="4"/>
  <c r="X1607" i="4"/>
  <c r="R1607" i="4"/>
  <c r="AD1607" i="4"/>
  <c r="Z1607" i="4"/>
  <c r="V1607" i="4"/>
  <c r="O1607" i="4"/>
  <c r="Q1607" i="4"/>
  <c r="U1607" i="4"/>
  <c r="AA1607" i="4"/>
  <c r="AC1607" i="4"/>
  <c r="W1607" i="4"/>
  <c r="S1607" i="4"/>
  <c r="Y1607" i="4"/>
  <c r="AC1608" i="4"/>
  <c r="Y1608" i="4"/>
  <c r="S1608" i="4"/>
  <c r="AA1608" i="4"/>
  <c r="P1609" i="4"/>
  <c r="Q1608" i="4"/>
  <c r="W1608" i="4"/>
  <c r="U1608" i="4"/>
  <c r="O1608" i="4"/>
  <c r="R1608" i="4"/>
  <c r="V1608" i="4"/>
  <c r="AB1608" i="4"/>
  <c r="Z1608" i="4"/>
  <c r="X1608" i="4"/>
  <c r="AD1608" i="4"/>
  <c r="AD1609" i="4"/>
  <c r="P1610" i="4"/>
  <c r="Z1609" i="4"/>
  <c r="X1609" i="4"/>
  <c r="AB1609" i="4"/>
  <c r="V1609" i="4"/>
  <c r="R1609" i="4"/>
  <c r="O1609" i="4"/>
  <c r="Q1609" i="4"/>
  <c r="S1609" i="4"/>
  <c r="W1609" i="4"/>
  <c r="AC1609" i="4"/>
  <c r="Y1609" i="4"/>
  <c r="U1609" i="4"/>
  <c r="AA1609" i="4"/>
  <c r="AA1610" i="4"/>
  <c r="U1610" i="4"/>
  <c r="Y1610" i="4"/>
  <c r="W1610" i="4"/>
  <c r="S1610" i="4"/>
  <c r="Q1610" i="4"/>
  <c r="AC1610" i="4"/>
  <c r="P1611" i="4"/>
  <c r="R1610" i="4"/>
  <c r="X1610" i="4"/>
  <c r="AD1610" i="4"/>
  <c r="O1610" i="4"/>
  <c r="V1610" i="4"/>
  <c r="AB1610" i="4"/>
  <c r="Z1610" i="4"/>
  <c r="O1611" i="4"/>
  <c r="AB1611" i="4"/>
  <c r="R1611" i="4"/>
  <c r="AD1611" i="4"/>
  <c r="V1611" i="4"/>
  <c r="X1611" i="4"/>
  <c r="Z1611" i="4"/>
  <c r="S1611" i="4"/>
  <c r="U1611" i="4"/>
  <c r="P1612" i="4"/>
  <c r="Y1611" i="4"/>
  <c r="AA1611" i="4"/>
  <c r="W1611" i="4"/>
  <c r="AC1611" i="4"/>
  <c r="Q1611" i="4"/>
  <c r="Q1612" i="4"/>
  <c r="AC1612" i="4"/>
  <c r="W1612" i="4"/>
  <c r="P1613" i="4"/>
  <c r="AA1612" i="4"/>
  <c r="Y1612" i="4"/>
  <c r="U1612" i="4"/>
  <c r="S1612" i="4"/>
  <c r="V1612" i="4"/>
  <c r="Z1612" i="4"/>
  <c r="O1612" i="4"/>
  <c r="R1612" i="4"/>
  <c r="X1612" i="4"/>
  <c r="AD1612" i="4"/>
  <c r="AB1612" i="4"/>
  <c r="R1613" i="4"/>
  <c r="AD1613" i="4"/>
  <c r="AB1613" i="4"/>
  <c r="X1613" i="4"/>
  <c r="O1613" i="4"/>
  <c r="P1614" i="4"/>
  <c r="Z1613" i="4"/>
  <c r="V1613" i="4"/>
  <c r="U1613" i="4"/>
  <c r="W1613" i="4"/>
  <c r="AA1613" i="4"/>
  <c r="Q1613" i="4"/>
  <c r="AC1613" i="4"/>
  <c r="Y1613" i="4"/>
  <c r="S1613" i="4"/>
  <c r="S1614" i="4"/>
  <c r="P1615" i="4"/>
  <c r="Y1614" i="4"/>
  <c r="AC1614" i="4"/>
  <c r="AA1614" i="4"/>
  <c r="W1614" i="4"/>
  <c r="U1614" i="4"/>
  <c r="Q1614" i="4"/>
  <c r="V1614" i="4"/>
  <c r="X1614" i="4"/>
  <c r="AB1614" i="4"/>
  <c r="R1614" i="4"/>
  <c r="Z1614" i="4"/>
  <c r="AD1614" i="4"/>
  <c r="O1614" i="4"/>
  <c r="P1616" i="4"/>
  <c r="O1615" i="4"/>
  <c r="V1615" i="4"/>
  <c r="R1615" i="4"/>
  <c r="AD1615" i="4"/>
  <c r="Z1615" i="4"/>
  <c r="W1615" i="4"/>
  <c r="Y1615" i="4"/>
  <c r="AC1615" i="4"/>
  <c r="X1615" i="4"/>
  <c r="S1615" i="4"/>
  <c r="Q1615" i="4"/>
  <c r="AB1615" i="4"/>
  <c r="AA1615" i="4"/>
  <c r="U1615" i="4"/>
  <c r="U1616" i="4"/>
  <c r="Q1616" i="4"/>
  <c r="AA1616" i="4"/>
  <c r="P1617" i="4"/>
  <c r="AC1616" i="4"/>
  <c r="S1616" i="4"/>
  <c r="Y1616" i="4"/>
  <c r="W1616" i="4"/>
  <c r="X1616" i="4"/>
  <c r="Z1616" i="4"/>
  <c r="AD1616" i="4"/>
  <c r="V1616" i="4"/>
  <c r="AB1616" i="4"/>
  <c r="O1616" i="4"/>
  <c r="R1616" i="4"/>
  <c r="V1617" i="4"/>
  <c r="P1618" i="4"/>
  <c r="R1617" i="4"/>
  <c r="AB1617" i="4"/>
  <c r="O1617" i="4"/>
  <c r="AD1617" i="4"/>
  <c r="Z1617" i="4"/>
  <c r="X1617" i="4"/>
  <c r="Y1617" i="4"/>
  <c r="AA1617" i="4"/>
  <c r="U1617" i="4"/>
  <c r="S1617" i="4"/>
  <c r="AC1617" i="4"/>
  <c r="Q1617" i="4"/>
  <c r="W1617" i="4"/>
  <c r="W1618" i="4"/>
  <c r="S1618" i="4"/>
  <c r="Q1618" i="4"/>
  <c r="Y1618" i="4"/>
  <c r="P1619" i="4"/>
  <c r="AC1618" i="4"/>
  <c r="AA1618" i="4"/>
  <c r="U1618" i="4"/>
  <c r="Z1618" i="4"/>
  <c r="AB1618" i="4"/>
  <c r="O1618" i="4"/>
  <c r="V1618" i="4"/>
  <c r="X1618" i="4"/>
  <c r="AD1618" i="4"/>
  <c r="R1618" i="4"/>
  <c r="X1619" i="4"/>
  <c r="Z1619" i="4"/>
  <c r="V1619" i="4"/>
  <c r="R1619" i="4"/>
  <c r="O1619" i="4"/>
  <c r="P1620" i="4"/>
  <c r="AD1619" i="4"/>
  <c r="AB1619" i="4"/>
  <c r="AA1619" i="4"/>
  <c r="AC1619" i="4"/>
  <c r="Q1619" i="4"/>
  <c r="W1619" i="4"/>
  <c r="U1619" i="4"/>
  <c r="S1619" i="4"/>
  <c r="Y1619" i="4"/>
  <c r="Y1620" i="4"/>
  <c r="U1620" i="4"/>
  <c r="Q1620" i="4"/>
  <c r="P1621" i="4"/>
  <c r="AC1620" i="4"/>
  <c r="AA1620" i="4"/>
  <c r="S1620" i="4"/>
  <c r="W1620" i="4"/>
  <c r="AB1620" i="4"/>
  <c r="AD1620" i="4"/>
  <c r="R1620" i="4"/>
  <c r="X1620" i="4"/>
  <c r="Z1620" i="4"/>
  <c r="O1620" i="4"/>
  <c r="V1620" i="4"/>
  <c r="Z1621" i="4"/>
  <c r="V1621" i="4"/>
  <c r="O1621" i="4"/>
  <c r="AB1621" i="4"/>
  <c r="R1621" i="4"/>
  <c r="X1621" i="4"/>
  <c r="P1622" i="4"/>
  <c r="AD1621" i="4"/>
  <c r="AC1621" i="4"/>
  <c r="S1621" i="4"/>
  <c r="Y1621" i="4"/>
  <c r="Q1621" i="4"/>
  <c r="W1621" i="4"/>
  <c r="U1621" i="4"/>
  <c r="AA1621" i="4"/>
  <c r="AA1622" i="4"/>
  <c r="W1622" i="4"/>
  <c r="U1622" i="4"/>
  <c r="AC1622" i="4"/>
  <c r="Y1622" i="4"/>
  <c r="P1623" i="4"/>
  <c r="S1622" i="4"/>
  <c r="Q1622" i="4"/>
  <c r="AD1622" i="4"/>
  <c r="O1622" i="4"/>
  <c r="Z1622" i="4"/>
  <c r="AB1622" i="4"/>
  <c r="V1622" i="4"/>
  <c r="X1622" i="4"/>
  <c r="R1622" i="4"/>
  <c r="P1624" i="4"/>
  <c r="AB1623" i="4"/>
  <c r="X1623" i="4"/>
  <c r="AD1623" i="4"/>
  <c r="Z1623" i="4"/>
  <c r="V1623" i="4"/>
  <c r="R1623" i="4"/>
  <c r="O1623" i="4"/>
  <c r="Q1623" i="4"/>
  <c r="U1623" i="4"/>
  <c r="AA1623" i="4"/>
  <c r="S1623" i="4"/>
  <c r="Y1623" i="4"/>
  <c r="W1623" i="4"/>
  <c r="AC1623" i="4"/>
  <c r="AC1624" i="4"/>
  <c r="Y1624" i="4"/>
  <c r="U1624" i="4"/>
  <c r="P1625" i="4"/>
  <c r="AA1624" i="4"/>
  <c r="W1624" i="4"/>
  <c r="Q1624" i="4"/>
  <c r="O1624" i="4"/>
  <c r="R1624" i="4"/>
  <c r="V1624" i="4"/>
  <c r="AB1624" i="4"/>
  <c r="AD1624" i="4"/>
  <c r="X1624" i="4"/>
  <c r="Z1624" i="4"/>
  <c r="S1624" i="4"/>
  <c r="AD1625" i="4"/>
  <c r="P1626" i="4"/>
  <c r="Z1625" i="4"/>
  <c r="O1625" i="4"/>
  <c r="AB1625" i="4"/>
  <c r="X1625" i="4"/>
  <c r="V1625" i="4"/>
  <c r="R1625" i="4"/>
  <c r="Q1625" i="4"/>
  <c r="S1625" i="4"/>
  <c r="W1625" i="4"/>
  <c r="AC1625" i="4"/>
  <c r="U1625" i="4"/>
  <c r="AA1625" i="4"/>
  <c r="Y1625" i="4"/>
  <c r="AA1626" i="4"/>
  <c r="P1627" i="4"/>
  <c r="Y1626" i="4"/>
  <c r="W1626" i="4"/>
  <c r="Q1626" i="4"/>
  <c r="AC1626" i="4"/>
  <c r="U1626" i="4"/>
  <c r="S1626" i="4"/>
  <c r="R1626" i="4"/>
  <c r="X1626" i="4"/>
  <c r="AD1626" i="4"/>
  <c r="Z1626" i="4"/>
  <c r="V1626" i="4"/>
  <c r="AB1626" i="4"/>
  <c r="O1626" i="4"/>
  <c r="O1627" i="4"/>
  <c r="AB1627" i="4"/>
  <c r="X1627" i="4"/>
  <c r="AD1627" i="4"/>
  <c r="Z1627" i="4"/>
  <c r="V1627" i="4"/>
  <c r="R1627" i="4"/>
  <c r="P1628" i="4"/>
  <c r="S1627" i="4"/>
  <c r="U1627" i="4"/>
  <c r="Y1627" i="4"/>
  <c r="Q1627" i="4"/>
  <c r="W1627" i="4"/>
  <c r="AC1627" i="4"/>
  <c r="AA1627" i="4"/>
  <c r="Q1628" i="4"/>
  <c r="AC1628" i="4"/>
  <c r="S1628" i="4"/>
  <c r="P1629" i="4"/>
  <c r="U1628" i="4"/>
  <c r="AA1628" i="4"/>
  <c r="Y1628" i="4"/>
  <c r="W1628" i="4"/>
  <c r="V1628" i="4"/>
  <c r="Z1628" i="4"/>
  <c r="O1628" i="4"/>
  <c r="AB1628" i="4"/>
  <c r="X1628" i="4"/>
  <c r="AD1628" i="4"/>
  <c r="R1628" i="4"/>
  <c r="R1629" i="4"/>
  <c r="AD1629" i="4"/>
  <c r="X1629" i="4"/>
  <c r="AB1629" i="4"/>
  <c r="P1630" i="4"/>
  <c r="Z1629" i="4"/>
  <c r="V1629" i="4"/>
  <c r="O1629" i="4"/>
  <c r="U1629" i="4"/>
  <c r="W1629" i="4"/>
  <c r="AA1629" i="4"/>
  <c r="Q1629" i="4"/>
  <c r="S1629" i="4"/>
  <c r="Y1629" i="4"/>
  <c r="AC1629" i="4"/>
  <c r="S1630" i="4"/>
  <c r="AC1630" i="4"/>
  <c r="AA1630" i="4"/>
  <c r="U1630" i="4"/>
  <c r="P1631" i="4"/>
  <c r="Q1630" i="4"/>
  <c r="Y1630" i="4"/>
  <c r="W1630" i="4"/>
  <c r="V1630" i="4"/>
  <c r="X1630" i="4"/>
  <c r="AB1630" i="4"/>
  <c r="R1630" i="4"/>
  <c r="O1630" i="4"/>
  <c r="AD1630" i="4"/>
  <c r="Z1630" i="4"/>
  <c r="P1632" i="4"/>
  <c r="O1631" i="4"/>
  <c r="X1631" i="4"/>
  <c r="AD1631" i="4"/>
  <c r="AB1631" i="4"/>
  <c r="Z1631" i="4"/>
  <c r="V1631" i="4"/>
  <c r="R1631" i="4"/>
  <c r="W1631" i="4"/>
  <c r="Y1631" i="4"/>
  <c r="AC1631" i="4"/>
  <c r="S1631" i="4"/>
  <c r="U1631" i="4"/>
  <c r="AA1631" i="4"/>
  <c r="Q1631" i="4"/>
  <c r="U1632" i="4"/>
  <c r="Q1632" i="4"/>
  <c r="W1632" i="4"/>
  <c r="P1633" i="4"/>
  <c r="Y1632" i="4"/>
  <c r="S1632" i="4"/>
  <c r="AC1632" i="4"/>
  <c r="AA1632" i="4"/>
  <c r="X1632" i="4"/>
  <c r="Z1632" i="4"/>
  <c r="AD1632" i="4"/>
  <c r="R1632" i="4"/>
  <c r="AB1632" i="4"/>
  <c r="O1632" i="4"/>
  <c r="V1632" i="4"/>
  <c r="V1633" i="4"/>
  <c r="P1634" i="4"/>
  <c r="R1633" i="4"/>
  <c r="AB1633" i="4"/>
  <c r="O1633" i="4"/>
  <c r="AD1633" i="4"/>
  <c r="Z1633" i="4"/>
  <c r="X1633" i="4"/>
  <c r="Y1633" i="4"/>
  <c r="AA1633" i="4"/>
  <c r="U1633" i="4"/>
  <c r="W1633" i="4"/>
  <c r="AC1633" i="4"/>
  <c r="Q1633" i="4"/>
  <c r="S1633" i="4"/>
  <c r="W1634" i="4"/>
  <c r="S1634" i="4"/>
  <c r="AA1634" i="4"/>
  <c r="Q1634" i="4"/>
  <c r="Y1634" i="4"/>
  <c r="U1634" i="4"/>
  <c r="P1635" i="4"/>
  <c r="AC1634" i="4"/>
  <c r="Z1634" i="4"/>
  <c r="AB1634" i="4"/>
  <c r="O1634" i="4"/>
  <c r="V1634" i="4"/>
  <c r="R1634" i="4"/>
  <c r="AD1634" i="4"/>
  <c r="X1634" i="4"/>
  <c r="X1635" i="4"/>
  <c r="R1635" i="4"/>
  <c r="AB1635" i="4"/>
  <c r="P1636" i="4"/>
  <c r="AD1635" i="4"/>
  <c r="Z1635" i="4"/>
  <c r="V1635" i="4"/>
  <c r="O1635" i="4"/>
  <c r="AA1635" i="4"/>
  <c r="AC1635" i="4"/>
  <c r="Q1635" i="4"/>
  <c r="W1635" i="4"/>
  <c r="Y1635" i="4"/>
  <c r="S1635" i="4"/>
  <c r="U1635" i="4"/>
  <c r="Y1636" i="4"/>
  <c r="U1636" i="4"/>
  <c r="P1637" i="4"/>
  <c r="AA1636" i="4"/>
  <c r="S1636" i="4"/>
  <c r="AC1636" i="4"/>
  <c r="W1636" i="4"/>
  <c r="Q1636" i="4"/>
  <c r="AB1636" i="4"/>
  <c r="AD1636" i="4"/>
  <c r="R1636" i="4"/>
  <c r="X1636" i="4"/>
  <c r="O1636" i="4"/>
  <c r="V1636" i="4"/>
  <c r="Z1636" i="4"/>
  <c r="Z1637" i="4"/>
  <c r="V1637" i="4"/>
  <c r="AD1637" i="4"/>
  <c r="X1637" i="4"/>
  <c r="R1637" i="4"/>
  <c r="O1637" i="4"/>
  <c r="AB1637" i="4"/>
  <c r="P1638" i="4"/>
  <c r="AC1637" i="4"/>
  <c r="S1637" i="4"/>
  <c r="Y1637" i="4"/>
  <c r="AA1637" i="4"/>
  <c r="U1637" i="4"/>
  <c r="Q1637" i="4"/>
  <c r="W1637" i="4"/>
  <c r="AA1638" i="4"/>
  <c r="W1638" i="4"/>
  <c r="Q1638" i="4"/>
  <c r="AC1638" i="4"/>
  <c r="Y1638" i="4"/>
  <c r="U1638" i="4"/>
  <c r="S1638" i="4"/>
  <c r="P1639" i="4"/>
  <c r="AD1638" i="4"/>
  <c r="O1638" i="4"/>
  <c r="Z1638" i="4"/>
  <c r="R1638" i="4"/>
  <c r="X1638" i="4"/>
  <c r="V1638" i="4"/>
  <c r="AB1638" i="4"/>
  <c r="P1640" i="4"/>
  <c r="AB1639" i="4"/>
  <c r="X1639" i="4"/>
  <c r="V1639" i="4"/>
  <c r="Z1639" i="4"/>
  <c r="O1639" i="4"/>
  <c r="AD1639" i="4"/>
  <c r="R1639" i="4"/>
  <c r="Q1639" i="4"/>
  <c r="U1639" i="4"/>
  <c r="AA1639" i="4"/>
  <c r="AC1639" i="4"/>
  <c r="W1639" i="4"/>
  <c r="Y1639" i="4"/>
  <c r="S1639" i="4"/>
  <c r="AC1640" i="4"/>
  <c r="Y1640" i="4"/>
  <c r="P1641" i="4"/>
  <c r="W1640" i="4"/>
  <c r="AA1640" i="4"/>
  <c r="U1640" i="4"/>
  <c r="S1640" i="4"/>
  <c r="Q1640" i="4"/>
  <c r="O1640" i="4"/>
  <c r="R1640" i="4"/>
  <c r="V1640" i="4"/>
  <c r="AB1640" i="4"/>
  <c r="Z1640" i="4"/>
  <c r="X1640" i="4"/>
  <c r="AD1640" i="4"/>
  <c r="AD1641" i="4"/>
  <c r="P1642" i="4"/>
  <c r="Z1641" i="4"/>
  <c r="O1641" i="4"/>
  <c r="R1641" i="4"/>
  <c r="AB1641" i="4"/>
  <c r="V1641" i="4"/>
  <c r="X1641" i="4"/>
  <c r="Q1641" i="4"/>
  <c r="S1641" i="4"/>
  <c r="W1641" i="4"/>
  <c r="AC1641" i="4"/>
  <c r="Y1641" i="4"/>
  <c r="U1641" i="4"/>
  <c r="AA1641" i="4"/>
  <c r="AA1642" i="4"/>
  <c r="U1642" i="4"/>
  <c r="AC1642" i="4"/>
  <c r="S1642" i="4"/>
  <c r="Y1642" i="4"/>
  <c r="W1642" i="4"/>
  <c r="P1643" i="4"/>
  <c r="Q1642" i="4"/>
  <c r="R1642" i="4"/>
  <c r="X1642" i="4"/>
  <c r="AD1642" i="4"/>
  <c r="O1642" i="4"/>
  <c r="V1642" i="4"/>
  <c r="AB1642" i="4"/>
  <c r="Z1642" i="4"/>
  <c r="O1643" i="4"/>
  <c r="AB1643" i="4"/>
  <c r="Z1643" i="4"/>
  <c r="AD1643" i="4"/>
  <c r="R1643" i="4"/>
  <c r="X1643" i="4"/>
  <c r="V1643" i="4"/>
  <c r="P1644" i="4"/>
  <c r="S1643" i="4"/>
  <c r="U1643" i="4"/>
  <c r="Y1643" i="4"/>
  <c r="AA1643" i="4"/>
  <c r="W1643" i="4"/>
  <c r="AC1643" i="4"/>
  <c r="Q1643" i="4"/>
  <c r="Q1644" i="4"/>
  <c r="AC1644" i="4"/>
  <c r="W1644" i="4"/>
  <c r="P1645" i="4"/>
  <c r="AA1644" i="4"/>
  <c r="Y1644" i="4"/>
  <c r="U1644" i="4"/>
  <c r="S1644" i="4"/>
  <c r="V1644" i="4"/>
  <c r="Z1644" i="4"/>
  <c r="O1644" i="4"/>
  <c r="R1644" i="4"/>
  <c r="X1644" i="4"/>
  <c r="AD1644" i="4"/>
  <c r="AB1644" i="4"/>
  <c r="U1645" i="4"/>
  <c r="Y1645" i="4"/>
  <c r="AC1645" i="4"/>
  <c r="Q1645" i="4"/>
  <c r="P1646" i="4"/>
  <c r="O1645" i="4"/>
  <c r="AA1645" i="4"/>
  <c r="AD1645" i="4"/>
  <c r="Z1645" i="4"/>
  <c r="S1645" i="4"/>
  <c r="X1645" i="4"/>
  <c r="V1645" i="4"/>
  <c r="AB1645" i="4"/>
  <c r="R1645" i="4"/>
  <c r="W1645" i="4"/>
  <c r="AA1646" i="4"/>
  <c r="X1646" i="4"/>
  <c r="Y1646" i="4"/>
  <c r="U1646" i="4"/>
  <c r="AD1646" i="4"/>
  <c r="P1647" i="4"/>
  <c r="R1646" i="4"/>
  <c r="S1646" i="4"/>
  <c r="Q1646" i="4"/>
  <c r="O1646" i="4"/>
  <c r="AC1646" i="4"/>
  <c r="Z1646" i="4"/>
  <c r="AB1646" i="4"/>
  <c r="W1646" i="4"/>
  <c r="V1646" i="4"/>
  <c r="V1647" i="4"/>
  <c r="AA1647" i="4"/>
  <c r="W1647" i="4"/>
  <c r="P1648" i="4"/>
  <c r="O1647" i="4"/>
  <c r="Z1647" i="4"/>
  <c r="U1647" i="4"/>
  <c r="AC1647" i="4"/>
  <c r="Y1647" i="4"/>
  <c r="S1647" i="4"/>
  <c r="X1647" i="4"/>
  <c r="Q1647" i="4"/>
  <c r="AB1647" i="4"/>
  <c r="AD1647" i="4"/>
  <c r="R1647" i="4"/>
  <c r="S1648" i="4"/>
  <c r="Q1648" i="4"/>
  <c r="O1648" i="4"/>
  <c r="AC1648" i="4"/>
  <c r="Z1648" i="4"/>
  <c r="W1648" i="4"/>
  <c r="AB1648" i="4"/>
  <c r="V1648" i="4"/>
  <c r="R1648" i="4"/>
  <c r="P1649" i="4"/>
  <c r="U1648" i="4"/>
  <c r="AA1648" i="4"/>
  <c r="Y1648" i="4"/>
  <c r="AD1648" i="4"/>
  <c r="X1648" i="4"/>
  <c r="AD1649" i="4"/>
  <c r="AA1649" i="4"/>
  <c r="AB1649" i="4"/>
  <c r="W1649" i="4"/>
  <c r="X1649" i="4"/>
  <c r="AC1649" i="4"/>
  <c r="R1649" i="4"/>
  <c r="Q1649" i="4"/>
  <c r="P1650" i="4"/>
  <c r="Z1649" i="4"/>
  <c r="Y1649" i="4"/>
  <c r="U1649" i="4"/>
  <c r="O1649" i="4"/>
  <c r="V1649" i="4"/>
  <c r="S1649" i="4"/>
  <c r="AA1650" i="4"/>
  <c r="X1650" i="4"/>
  <c r="Y1650" i="4"/>
  <c r="U1650" i="4"/>
  <c r="AD1650" i="4"/>
  <c r="P1651" i="4"/>
  <c r="R1650" i="4"/>
  <c r="Z1650" i="4"/>
  <c r="V1650" i="4"/>
  <c r="W1650" i="4"/>
  <c r="AB1650" i="4"/>
  <c r="AC1650" i="4"/>
  <c r="S1650" i="4"/>
  <c r="Q1650" i="4"/>
  <c r="O1650" i="4"/>
  <c r="AB1651" i="4"/>
  <c r="Y1651" i="4"/>
  <c r="Z1651" i="4"/>
  <c r="U1651" i="4"/>
  <c r="V1651" i="4"/>
  <c r="AA1651" i="4"/>
  <c r="P1652" i="4"/>
  <c r="O1651" i="4"/>
  <c r="Q1651" i="4"/>
  <c r="W1651" i="4"/>
  <c r="AD1651" i="4"/>
  <c r="R1651" i="4"/>
  <c r="AC1651" i="4"/>
  <c r="S1651" i="4"/>
  <c r="X1651" i="4"/>
  <c r="AC1652" i="4"/>
  <c r="Z1652" i="4"/>
  <c r="AA1652" i="4"/>
  <c r="V1652" i="4"/>
  <c r="W1652" i="4"/>
  <c r="AB1652" i="4"/>
  <c r="Q1652" i="4"/>
  <c r="O1652" i="4"/>
  <c r="R1652" i="4"/>
  <c r="X1652" i="4"/>
  <c r="P1653" i="4"/>
  <c r="S1652" i="4"/>
  <c r="U1652" i="4"/>
  <c r="AD1652" i="4"/>
  <c r="Y1652" i="4"/>
  <c r="AD1653" i="4"/>
  <c r="AA1653" i="4"/>
  <c r="AB1653" i="4"/>
  <c r="W1653" i="4"/>
  <c r="X1653" i="4"/>
  <c r="AC1653" i="4"/>
  <c r="R1653" i="4"/>
  <c r="Q1653" i="4"/>
  <c r="S1653" i="4"/>
  <c r="Y1653" i="4"/>
  <c r="P1654" i="4"/>
  <c r="O1653" i="4"/>
  <c r="U1653" i="4"/>
  <c r="V1653" i="4"/>
  <c r="Z1653" i="4"/>
  <c r="W1654" i="4"/>
  <c r="O1654" i="4"/>
  <c r="U1654" i="4"/>
  <c r="AD1654" i="4"/>
  <c r="Q1654" i="4"/>
  <c r="V1654" i="4"/>
  <c r="AA1654" i="4"/>
  <c r="X1654" i="4"/>
  <c r="Y1654" i="4"/>
  <c r="S1654" i="4"/>
  <c r="AB1654" i="4"/>
  <c r="R1654" i="4"/>
  <c r="P1655" i="4"/>
  <c r="Z1654" i="4"/>
  <c r="AC1654" i="4"/>
  <c r="Z1655" i="4"/>
  <c r="U1655" i="4"/>
  <c r="X1655" i="4"/>
  <c r="Q1655" i="4"/>
  <c r="W1655" i="4"/>
  <c r="AD1655" i="4"/>
  <c r="AC1655" i="4"/>
  <c r="V1655" i="4"/>
  <c r="R1655" i="4"/>
  <c r="Y1655" i="4"/>
  <c r="P1656" i="4"/>
  <c r="O1655" i="4"/>
  <c r="AA1655" i="4"/>
  <c r="AB1655" i="4"/>
  <c r="S1655" i="4"/>
  <c r="U1656" i="4"/>
  <c r="X1656" i="4"/>
  <c r="S1656" i="4"/>
  <c r="P1657" i="4"/>
  <c r="AD1656" i="4"/>
  <c r="Y1656" i="4"/>
  <c r="R1656" i="4"/>
  <c r="V1656" i="4"/>
  <c r="AB1656" i="4"/>
  <c r="AC1656" i="4"/>
  <c r="Q1656" i="4"/>
  <c r="O1656" i="4"/>
  <c r="AA1656" i="4"/>
  <c r="W1656" i="4"/>
  <c r="Z1656" i="4"/>
  <c r="AB1657" i="4"/>
  <c r="W1657" i="4"/>
  <c r="Z1657" i="4"/>
  <c r="S1657" i="4"/>
  <c r="V1657" i="4"/>
  <c r="Y1657" i="4"/>
  <c r="P1658" i="4"/>
  <c r="O1657" i="4"/>
  <c r="AC1657" i="4"/>
  <c r="U1657" i="4"/>
  <c r="AD1657" i="4"/>
  <c r="R1657" i="4"/>
  <c r="AA1657" i="4"/>
  <c r="X1657" i="4"/>
  <c r="Q1657" i="4"/>
  <c r="Y1658" i="4"/>
  <c r="W1658" i="4"/>
  <c r="O1658" i="4"/>
  <c r="S1658" i="4"/>
  <c r="Z1658" i="4"/>
  <c r="AC1658" i="4"/>
  <c r="AB1658" i="4"/>
  <c r="R1658" i="4"/>
  <c r="AA1658" i="4"/>
  <c r="Q1658" i="4"/>
  <c r="AD1658" i="4"/>
  <c r="V1658" i="4"/>
  <c r="U1658" i="4"/>
  <c r="P1659" i="4"/>
  <c r="X1658" i="4"/>
  <c r="P1660" i="4"/>
  <c r="O1659" i="4"/>
  <c r="AD1659" i="4"/>
  <c r="AC1659" i="4"/>
  <c r="Z1659" i="4"/>
  <c r="U1659" i="4"/>
  <c r="W1659" i="4"/>
  <c r="AA1659" i="4"/>
  <c r="S1659" i="4"/>
  <c r="X1659" i="4"/>
  <c r="Y1659" i="4"/>
  <c r="Q1659" i="4"/>
  <c r="AB1659" i="4"/>
  <c r="V1659" i="4"/>
  <c r="R1659" i="4"/>
  <c r="Q1660" i="4"/>
  <c r="O1660" i="4"/>
  <c r="P1661" i="4"/>
  <c r="AD1660" i="4"/>
  <c r="AA1660" i="4"/>
  <c r="V1660" i="4"/>
  <c r="U1660" i="4"/>
  <c r="X1660" i="4"/>
  <c r="AB1660" i="4"/>
  <c r="Y1660" i="4"/>
  <c r="Z1660" i="4"/>
  <c r="AC1660" i="4"/>
  <c r="W1660" i="4"/>
  <c r="R1660" i="4"/>
  <c r="S1660" i="4"/>
  <c r="Z1661" i="4"/>
  <c r="S1661" i="4"/>
  <c r="X1661" i="4"/>
  <c r="U1661" i="4"/>
  <c r="AD1661" i="4"/>
  <c r="AA1661" i="4"/>
  <c r="P1662" i="4"/>
  <c r="Q1661" i="4"/>
  <c r="AB1661" i="4"/>
  <c r="R1661" i="4"/>
  <c r="AC1661" i="4"/>
  <c r="Y1661" i="4"/>
  <c r="V1661" i="4"/>
  <c r="O1661" i="4"/>
  <c r="W1661" i="4"/>
  <c r="AC1662" i="4"/>
  <c r="AD1662" i="4"/>
  <c r="W1662" i="4"/>
  <c r="Q1662" i="4"/>
  <c r="V1662" i="4"/>
  <c r="AB1662" i="4"/>
  <c r="X1662" i="4"/>
  <c r="AA1662" i="4"/>
  <c r="Z1662" i="4"/>
  <c r="S1662" i="4"/>
  <c r="P1663" i="4"/>
  <c r="R1662" i="4"/>
  <c r="Y1662" i="4"/>
  <c r="O1662" i="4"/>
  <c r="U1662" i="4"/>
  <c r="V1663" i="4"/>
  <c r="U1663" i="4"/>
  <c r="P1664" i="4"/>
  <c r="O1663" i="4"/>
  <c r="Z1663" i="4"/>
  <c r="Y1663" i="4"/>
  <c r="X1663" i="4"/>
  <c r="AC1663" i="4"/>
  <c r="AD1663" i="4"/>
  <c r="S1663" i="4"/>
  <c r="AB1663" i="4"/>
  <c r="R1663" i="4"/>
  <c r="AA1663" i="4"/>
  <c r="Q1663" i="4"/>
  <c r="W1663" i="4"/>
  <c r="AC1664" i="4"/>
  <c r="AB1664" i="4"/>
  <c r="W1664" i="4"/>
  <c r="V1664" i="4"/>
  <c r="Q1664" i="4"/>
  <c r="O1664" i="4"/>
  <c r="Z1664" i="4"/>
  <c r="X1664" i="4"/>
  <c r="AA1664" i="4"/>
  <c r="R1664" i="4"/>
  <c r="S1664" i="4"/>
  <c r="AD1664" i="4"/>
  <c r="P1665" i="4"/>
  <c r="Y1664" i="4"/>
  <c r="U1664" i="4"/>
  <c r="AD1665" i="4"/>
  <c r="AC1665" i="4"/>
  <c r="X1665" i="4"/>
  <c r="W1665" i="4"/>
  <c r="R1665" i="4"/>
  <c r="Q1665" i="4"/>
  <c r="P1666" i="4"/>
  <c r="U1665" i="4"/>
  <c r="AB1665" i="4"/>
  <c r="S1665" i="4"/>
  <c r="V1665" i="4"/>
  <c r="AA1665" i="4"/>
  <c r="Y1665" i="4"/>
  <c r="Z1665" i="4"/>
  <c r="O1665" i="4"/>
  <c r="Q1666" i="4"/>
  <c r="R1666" i="4"/>
  <c r="AA1666" i="4"/>
  <c r="AB1666" i="4"/>
  <c r="U1666" i="4"/>
  <c r="V1666" i="4"/>
  <c r="P1667" i="4"/>
  <c r="AD1666" i="4"/>
  <c r="X1666" i="4"/>
  <c r="W1666" i="4"/>
  <c r="S1666" i="4"/>
  <c r="Z1666" i="4"/>
  <c r="AC1666" i="4"/>
  <c r="Y1666" i="4"/>
  <c r="O1666" i="4"/>
  <c r="P1668" i="4"/>
  <c r="Z1667" i="4"/>
  <c r="Y1667" i="4"/>
  <c r="S1667" i="4"/>
  <c r="AD1667" i="4"/>
  <c r="W1667" i="4"/>
  <c r="AB1667" i="4"/>
  <c r="U1667" i="4"/>
  <c r="V1667" i="4"/>
  <c r="AC1667" i="4"/>
  <c r="AA1667" i="4"/>
  <c r="X1667" i="4"/>
  <c r="Q1667" i="4"/>
  <c r="R1667" i="4"/>
  <c r="O1667" i="4"/>
  <c r="S1668" i="4"/>
  <c r="R1668" i="4"/>
  <c r="AC1668" i="4"/>
  <c r="AB1668" i="4"/>
  <c r="Z1668" i="4"/>
  <c r="P1669" i="4"/>
  <c r="X1668" i="4"/>
  <c r="Y1668" i="4"/>
  <c r="Q1668" i="4"/>
  <c r="AD1668" i="4"/>
  <c r="V1668" i="4"/>
  <c r="AA1668" i="4"/>
  <c r="O1668" i="4"/>
  <c r="W1668" i="4"/>
  <c r="U1668" i="4"/>
  <c r="P1670" i="4"/>
  <c r="V1669" i="4"/>
  <c r="U1669" i="4"/>
  <c r="S1669" i="4"/>
  <c r="O1669" i="4"/>
  <c r="Z1669" i="4"/>
  <c r="Y1669" i="4"/>
  <c r="X1669" i="4"/>
  <c r="R1669" i="4"/>
  <c r="W1669" i="4"/>
  <c r="AC1669" i="4"/>
  <c r="Q1669" i="4"/>
  <c r="AA1669" i="4"/>
  <c r="AB1669" i="4"/>
  <c r="AD1669" i="4"/>
  <c r="S1670" i="4"/>
  <c r="Q1670" i="4"/>
  <c r="R1670" i="4"/>
  <c r="AC1670" i="4"/>
  <c r="AD1670" i="4"/>
  <c r="W1670" i="4"/>
  <c r="X1670" i="4"/>
  <c r="U1670" i="4"/>
  <c r="P1671" i="4"/>
  <c r="O1670" i="4"/>
  <c r="AB1670" i="4"/>
  <c r="V1670" i="4"/>
  <c r="Z1670" i="4"/>
  <c r="AA1670" i="4"/>
  <c r="Y1670" i="4"/>
  <c r="V1671" i="4"/>
  <c r="U1671" i="4"/>
  <c r="S1671" i="4"/>
  <c r="P1672" i="4"/>
  <c r="O1671" i="4"/>
  <c r="Z1671" i="4"/>
  <c r="Y1671" i="4"/>
  <c r="W1671" i="4"/>
  <c r="R1671" i="4"/>
  <c r="Q1671" i="4"/>
  <c r="AD1671" i="4"/>
  <c r="AB1671" i="4"/>
  <c r="X1671" i="4"/>
  <c r="AA1671" i="4"/>
  <c r="AC1671" i="4"/>
  <c r="U1672" i="4"/>
  <c r="S1672" i="4"/>
  <c r="R1672" i="4"/>
  <c r="P1673" i="4"/>
  <c r="AD1672" i="4"/>
  <c r="Y1672" i="4"/>
  <c r="X1672" i="4"/>
  <c r="V1672" i="4"/>
  <c r="O1672" i="4"/>
  <c r="W1672" i="4"/>
  <c r="Q1672" i="4"/>
  <c r="AC1672" i="4"/>
  <c r="AA1672" i="4"/>
  <c r="AB1672" i="4"/>
  <c r="Z1672" i="4"/>
  <c r="V1673" i="4"/>
  <c r="U1673" i="4"/>
  <c r="S1673" i="4"/>
  <c r="P1674" i="4"/>
  <c r="O1673" i="4"/>
  <c r="Z1673" i="4"/>
  <c r="Y1673" i="4"/>
  <c r="X1673" i="4"/>
  <c r="R1673" i="4"/>
  <c r="W1673" i="4"/>
  <c r="AC1673" i="4"/>
  <c r="Q1673" i="4"/>
  <c r="AA1673" i="4"/>
  <c r="AB1673" i="4"/>
  <c r="AD1673" i="4"/>
  <c r="S1674" i="4"/>
  <c r="Q1674" i="4"/>
  <c r="R1674" i="4"/>
  <c r="AC1674" i="4"/>
  <c r="AD1674" i="4"/>
  <c r="W1674" i="4"/>
  <c r="X1674" i="4"/>
  <c r="U1674" i="4"/>
  <c r="P1675" i="4"/>
  <c r="O1674" i="4"/>
  <c r="AB1674" i="4"/>
  <c r="V1674" i="4"/>
  <c r="Z1674" i="4"/>
  <c r="Y1674" i="4"/>
  <c r="AA1674" i="4"/>
  <c r="V1675" i="4"/>
  <c r="U1675" i="4"/>
  <c r="S1675" i="4"/>
  <c r="P1676" i="4"/>
  <c r="O1675" i="4"/>
  <c r="Z1675" i="4"/>
  <c r="Y1675" i="4"/>
  <c r="W1675" i="4"/>
  <c r="X1675" i="4"/>
  <c r="Q1675" i="4"/>
  <c r="R1675" i="4"/>
  <c r="AD1675" i="4"/>
  <c r="AB1675" i="4"/>
  <c r="AA1675" i="4"/>
  <c r="AC1675" i="4"/>
  <c r="U1676" i="4"/>
  <c r="S1676" i="4"/>
  <c r="R1676" i="4"/>
  <c r="P1677" i="4"/>
  <c r="AD1676" i="4"/>
  <c r="Y1676" i="4"/>
  <c r="X1676" i="4"/>
  <c r="V1676" i="4"/>
  <c r="O1676" i="4"/>
  <c r="W1676" i="4"/>
  <c r="AC1676" i="4"/>
  <c r="Q1676" i="4"/>
  <c r="AA1676" i="4"/>
  <c r="AB1676" i="4"/>
  <c r="Z1676" i="4"/>
  <c r="V1677" i="4"/>
  <c r="U1677" i="4"/>
  <c r="S1677" i="4"/>
  <c r="P1678" i="4"/>
  <c r="O1677" i="4"/>
  <c r="Z1677" i="4"/>
  <c r="Y1677" i="4"/>
  <c r="X1677" i="4"/>
  <c r="W1677" i="4"/>
  <c r="R1677" i="4"/>
  <c r="Q1677" i="4"/>
  <c r="AC1677" i="4"/>
  <c r="AA1677" i="4"/>
  <c r="AD1677" i="4"/>
  <c r="AB1677" i="4"/>
  <c r="S1678" i="4"/>
  <c r="Q1678" i="4"/>
  <c r="R1678" i="4"/>
  <c r="AC1678" i="4"/>
  <c r="AD1678" i="4"/>
  <c r="W1678" i="4"/>
  <c r="X1678" i="4"/>
  <c r="U1678" i="4"/>
  <c r="P1679" i="4"/>
  <c r="AB1678" i="4"/>
  <c r="V1678" i="4"/>
  <c r="O1678" i="4"/>
  <c r="Z1678" i="4"/>
  <c r="Y1678" i="4"/>
  <c r="AA1678" i="4"/>
  <c r="V1679" i="4"/>
  <c r="U1679" i="4"/>
  <c r="S1679" i="4"/>
  <c r="P1680" i="4"/>
  <c r="O1679" i="4"/>
  <c r="Z1679" i="4"/>
  <c r="Y1679" i="4"/>
  <c r="W1679" i="4"/>
  <c r="Q1679" i="4"/>
  <c r="AD1679" i="4"/>
  <c r="R1679" i="4"/>
  <c r="AB1679" i="4"/>
  <c r="X1679" i="4"/>
  <c r="AA1679" i="4"/>
  <c r="AC1679" i="4"/>
  <c r="U1680" i="4"/>
  <c r="S1680" i="4"/>
  <c r="R1680" i="4"/>
  <c r="P1681" i="4"/>
  <c r="AD1680" i="4"/>
  <c r="Y1680" i="4"/>
  <c r="X1680" i="4"/>
  <c r="V1680" i="4"/>
  <c r="W1680" i="4"/>
  <c r="O1680" i="4"/>
  <c r="Q1680" i="4"/>
  <c r="AC1680" i="4"/>
  <c r="AA1680" i="4"/>
  <c r="Z1680" i="4"/>
  <c r="AB1680" i="4"/>
  <c r="V1681" i="4"/>
  <c r="U1681" i="4"/>
  <c r="S1681" i="4"/>
  <c r="P1682" i="4"/>
  <c r="O1681" i="4"/>
  <c r="Z1681" i="4"/>
  <c r="Y1681" i="4"/>
  <c r="X1681" i="4"/>
  <c r="R1681" i="4"/>
  <c r="AC1681" i="4"/>
  <c r="Q1681" i="4"/>
  <c r="AA1681" i="4"/>
  <c r="W1681" i="4"/>
  <c r="AD1681" i="4"/>
  <c r="AB1681" i="4"/>
  <c r="S1682" i="4"/>
  <c r="Q1682" i="4"/>
  <c r="R1682" i="4"/>
  <c r="AC1682" i="4"/>
  <c r="AD1682" i="4"/>
  <c r="W1682" i="4"/>
  <c r="X1682" i="4"/>
  <c r="U1682" i="4"/>
  <c r="V1682" i="4"/>
  <c r="P1683" i="4"/>
  <c r="O1682" i="4"/>
  <c r="AB1682" i="4"/>
  <c r="Z1682" i="4"/>
  <c r="AA1682" i="4"/>
  <c r="Y1682" i="4"/>
  <c r="V1683" i="4"/>
  <c r="U1683" i="4"/>
  <c r="S1683" i="4"/>
  <c r="P1684" i="4"/>
  <c r="O1683" i="4"/>
  <c r="Z1683" i="4"/>
  <c r="Y1683" i="4"/>
  <c r="W1683" i="4"/>
  <c r="Q1683" i="4"/>
  <c r="X1683" i="4"/>
  <c r="R1683" i="4"/>
  <c r="AD1683" i="4"/>
  <c r="AB1683" i="4"/>
  <c r="AC1683" i="4"/>
  <c r="AA1683" i="4"/>
  <c r="U1684" i="4"/>
  <c r="S1684" i="4"/>
  <c r="R1684" i="4"/>
  <c r="P1685" i="4"/>
  <c r="AD1684" i="4"/>
  <c r="Y1684" i="4"/>
  <c r="X1684" i="4"/>
  <c r="V1684" i="4"/>
  <c r="O1684" i="4"/>
  <c r="AC1684" i="4"/>
  <c r="Q1684" i="4"/>
  <c r="AA1684" i="4"/>
  <c r="W1684" i="4"/>
  <c r="AB1684" i="4"/>
  <c r="Z1684" i="4"/>
  <c r="V1685" i="4"/>
  <c r="U1685" i="4"/>
  <c r="S1685" i="4"/>
  <c r="P1686" i="4"/>
  <c r="O1685" i="4"/>
  <c r="Z1685" i="4"/>
  <c r="Y1685" i="4"/>
  <c r="X1685" i="4"/>
  <c r="R1685" i="4"/>
  <c r="AC1685" i="4"/>
  <c r="Q1685" i="4"/>
  <c r="AA1685" i="4"/>
  <c r="W1685" i="4"/>
  <c r="AB1685" i="4"/>
  <c r="AD1685" i="4"/>
  <c r="S1686" i="4"/>
  <c r="Q1686" i="4"/>
  <c r="R1686" i="4"/>
  <c r="AC1686" i="4"/>
  <c r="AD1686" i="4"/>
  <c r="W1686" i="4"/>
  <c r="X1686" i="4"/>
  <c r="U1686" i="4"/>
  <c r="P1687" i="4"/>
  <c r="V1686" i="4"/>
  <c r="AB1686" i="4"/>
  <c r="Z1686" i="4"/>
  <c r="O1686" i="4"/>
  <c r="AA1686" i="4"/>
  <c r="Y1686" i="4"/>
  <c r="V1687" i="4"/>
  <c r="U1687" i="4"/>
  <c r="S1687" i="4"/>
  <c r="P1688" i="4"/>
  <c r="O1687" i="4"/>
  <c r="Z1687" i="4"/>
  <c r="Y1687" i="4"/>
  <c r="W1687" i="4"/>
  <c r="Q1687" i="4"/>
  <c r="AD1687" i="4"/>
  <c r="X1687" i="4"/>
  <c r="R1687" i="4"/>
  <c r="AB1687" i="4"/>
  <c r="AA1687" i="4"/>
  <c r="AC1687" i="4"/>
  <c r="U1688" i="4"/>
  <c r="S1688" i="4"/>
  <c r="R1688" i="4"/>
  <c r="P1689" i="4"/>
  <c r="AD1688" i="4"/>
  <c r="Y1688" i="4"/>
  <c r="X1688" i="4"/>
  <c r="V1688" i="4"/>
  <c r="O1688" i="4"/>
  <c r="Q1688" i="4"/>
  <c r="AC1688" i="4"/>
  <c r="AA1688" i="4"/>
  <c r="W1688" i="4"/>
  <c r="AB1688" i="4"/>
  <c r="Z1688" i="4"/>
  <c r="V1689" i="4"/>
  <c r="U1689" i="4"/>
  <c r="S1689" i="4"/>
  <c r="P1690" i="4"/>
  <c r="O1689" i="4"/>
  <c r="Z1689" i="4"/>
  <c r="Y1689" i="4"/>
  <c r="X1689" i="4"/>
  <c r="R1689" i="4"/>
  <c r="Q1689" i="4"/>
  <c r="AC1689" i="4"/>
  <c r="W1689" i="4"/>
  <c r="AA1689" i="4"/>
  <c r="AB1689" i="4"/>
  <c r="AD1689" i="4"/>
  <c r="S1690" i="4"/>
  <c r="Q1690" i="4"/>
  <c r="R1690" i="4"/>
  <c r="AC1690" i="4"/>
  <c r="AD1690" i="4"/>
  <c r="W1690" i="4"/>
  <c r="X1690" i="4"/>
  <c r="U1690" i="4"/>
  <c r="P1691" i="4"/>
  <c r="AB1690" i="4"/>
  <c r="O1690" i="4"/>
  <c r="Z1690" i="4"/>
  <c r="V1690" i="4"/>
  <c r="AA1690" i="4"/>
  <c r="Y1690" i="4"/>
  <c r="V1691" i="4"/>
  <c r="U1691" i="4"/>
  <c r="S1691" i="4"/>
  <c r="P1692" i="4"/>
  <c r="O1691" i="4"/>
  <c r="Z1691" i="4"/>
  <c r="Y1691" i="4"/>
  <c r="W1691" i="4"/>
  <c r="Q1691" i="4"/>
  <c r="AD1691" i="4"/>
  <c r="X1691" i="4"/>
  <c r="R1691" i="4"/>
  <c r="AB1691" i="4"/>
  <c r="AA1691" i="4"/>
  <c r="AC1691" i="4"/>
  <c r="U1692" i="4"/>
  <c r="S1692" i="4"/>
  <c r="R1692" i="4"/>
  <c r="P1693" i="4"/>
  <c r="AD1692" i="4"/>
  <c r="Y1692" i="4"/>
  <c r="X1692" i="4"/>
  <c r="V1692" i="4"/>
  <c r="O1692" i="4"/>
  <c r="W1692" i="4"/>
  <c r="AC1692" i="4"/>
  <c r="Q1692" i="4"/>
  <c r="AA1692" i="4"/>
  <c r="Z1692" i="4"/>
  <c r="AB1692" i="4"/>
  <c r="V1693" i="4"/>
  <c r="U1693" i="4"/>
  <c r="S1693" i="4"/>
  <c r="P1694" i="4"/>
  <c r="O1693" i="4"/>
  <c r="Z1693" i="4"/>
  <c r="Y1693" i="4"/>
  <c r="X1693" i="4"/>
  <c r="R1693" i="4"/>
  <c r="Q1693" i="4"/>
  <c r="AC1693" i="4"/>
  <c r="W1693" i="4"/>
  <c r="AA1693" i="4"/>
  <c r="AD1693" i="4"/>
  <c r="AB1693" i="4"/>
  <c r="S1694" i="4"/>
  <c r="Q1694" i="4"/>
  <c r="R1694" i="4"/>
  <c r="AC1694" i="4"/>
  <c r="AD1694" i="4"/>
  <c r="W1694" i="4"/>
  <c r="X1694" i="4"/>
  <c r="U1694" i="4"/>
  <c r="P1695" i="4"/>
  <c r="AB1694" i="4"/>
  <c r="O1694" i="4"/>
  <c r="Z1694" i="4"/>
  <c r="V1694" i="4"/>
  <c r="Y1694" i="4"/>
  <c r="AA1694" i="4"/>
  <c r="V1695" i="4"/>
  <c r="U1695" i="4"/>
  <c r="S1695" i="4"/>
  <c r="P1696" i="4"/>
  <c r="O1695" i="4"/>
  <c r="Z1695" i="4"/>
  <c r="Y1695" i="4"/>
  <c r="W1695" i="4"/>
  <c r="X1695" i="4"/>
  <c r="Q1695" i="4"/>
  <c r="AD1695" i="4"/>
  <c r="R1695" i="4"/>
  <c r="AB1695" i="4"/>
  <c r="AC1695" i="4"/>
  <c r="AA1695" i="4"/>
  <c r="U1696" i="4"/>
  <c r="S1696" i="4"/>
  <c r="R1696" i="4"/>
  <c r="P1697" i="4"/>
  <c r="AD1696" i="4"/>
  <c r="Y1696" i="4"/>
  <c r="X1696" i="4"/>
  <c r="V1696" i="4"/>
  <c r="O1696" i="4"/>
  <c r="W1696" i="4"/>
  <c r="Q1696" i="4"/>
  <c r="AC1696" i="4"/>
  <c r="AA1696" i="4"/>
  <c r="Z1696" i="4"/>
  <c r="AB1696" i="4"/>
  <c r="V1697" i="4"/>
  <c r="U1697" i="4"/>
  <c r="S1697" i="4"/>
  <c r="P1698" i="4"/>
  <c r="O1697" i="4"/>
  <c r="Z1697" i="4"/>
  <c r="Y1697" i="4"/>
  <c r="X1697" i="4"/>
  <c r="W1697" i="4"/>
  <c r="R1697" i="4"/>
  <c r="Q1697" i="4"/>
  <c r="AC1697" i="4"/>
  <c r="AA1697" i="4"/>
  <c r="AD1697" i="4"/>
  <c r="AB1697" i="4"/>
  <c r="S1698" i="4"/>
  <c r="Q1698" i="4"/>
  <c r="R1698" i="4"/>
  <c r="AC1698" i="4"/>
  <c r="AD1698" i="4"/>
  <c r="W1698" i="4"/>
  <c r="X1698" i="4"/>
  <c r="U1698" i="4"/>
  <c r="P1699" i="4"/>
  <c r="AB1698" i="4"/>
  <c r="O1698" i="4"/>
  <c r="Z1698" i="4"/>
  <c r="V1698" i="4"/>
  <c r="AA1698" i="4"/>
  <c r="Y1698" i="4"/>
  <c r="AD1699" i="4"/>
  <c r="AC1699" i="4"/>
  <c r="AB1699" i="4"/>
  <c r="AA1699" i="4"/>
  <c r="X1699" i="4"/>
  <c r="W1699" i="4"/>
  <c r="R1699" i="4"/>
  <c r="Q1699" i="4"/>
  <c r="O1699" i="4"/>
  <c r="Y1699" i="4"/>
  <c r="U1699" i="4"/>
  <c r="P1700" i="4"/>
  <c r="Z1699" i="4"/>
  <c r="S1699" i="4"/>
  <c r="V1699" i="4"/>
  <c r="AC1700" i="4"/>
  <c r="AB1700" i="4"/>
  <c r="AA1700" i="4"/>
  <c r="Z1700" i="4"/>
  <c r="W1700" i="4"/>
  <c r="V1700" i="4"/>
  <c r="Q1700" i="4"/>
  <c r="O1700" i="4"/>
  <c r="P1701" i="4"/>
  <c r="AD1700" i="4"/>
  <c r="Y1700" i="4"/>
  <c r="X1700" i="4"/>
  <c r="U1700" i="4"/>
  <c r="S1700" i="4"/>
  <c r="R1700" i="4"/>
  <c r="V1701" i="4"/>
  <c r="U1701" i="4"/>
  <c r="S1701" i="4"/>
  <c r="P1702" i="4"/>
  <c r="O1701" i="4"/>
  <c r="Z1701" i="4"/>
  <c r="Y1701" i="4"/>
  <c r="X1701" i="4"/>
  <c r="R1701" i="4"/>
  <c r="Q1701" i="4"/>
  <c r="AC1701" i="4"/>
  <c r="AA1701" i="4"/>
  <c r="W1701" i="4"/>
  <c r="AD1701" i="4"/>
  <c r="AB1701" i="4"/>
  <c r="S1702" i="4"/>
  <c r="Q1702" i="4"/>
  <c r="R1702" i="4"/>
  <c r="AC1702" i="4"/>
  <c r="AD1702" i="4"/>
  <c r="W1702" i="4"/>
  <c r="X1702" i="4"/>
  <c r="U1702" i="4"/>
  <c r="P1703" i="4"/>
  <c r="V1702" i="4"/>
  <c r="AB1702" i="4"/>
  <c r="O1702" i="4"/>
  <c r="Z1702" i="4"/>
  <c r="AA1702" i="4"/>
  <c r="Y1702" i="4"/>
  <c r="V1703" i="4"/>
  <c r="U1703" i="4"/>
  <c r="S1703" i="4"/>
  <c r="P1704" i="4"/>
  <c r="O1703" i="4"/>
  <c r="Z1703" i="4"/>
  <c r="Y1703" i="4"/>
  <c r="W1703" i="4"/>
  <c r="X1703" i="4"/>
  <c r="Q1703" i="4"/>
  <c r="R1703" i="4"/>
  <c r="AD1703" i="4"/>
  <c r="AB1703" i="4"/>
  <c r="AC1703" i="4"/>
  <c r="AA1703" i="4"/>
  <c r="U1704" i="4"/>
  <c r="S1704" i="4"/>
  <c r="R1704" i="4"/>
  <c r="P1705" i="4"/>
  <c r="AD1704" i="4"/>
  <c r="Y1704" i="4"/>
  <c r="X1704" i="4"/>
  <c r="V1704" i="4"/>
  <c r="O1704" i="4"/>
  <c r="AC1704" i="4"/>
  <c r="Q1704" i="4"/>
  <c r="AA1704" i="4"/>
  <c r="W1704" i="4"/>
  <c r="AB1704" i="4"/>
  <c r="Z1704" i="4"/>
  <c r="V1705" i="4"/>
  <c r="U1705" i="4"/>
  <c r="S1705" i="4"/>
  <c r="P1706" i="4"/>
  <c r="O1705" i="4"/>
  <c r="Z1705" i="4"/>
  <c r="Y1705" i="4"/>
  <c r="X1705" i="4"/>
  <c r="R1705" i="4"/>
  <c r="Q1705" i="4"/>
  <c r="AC1705" i="4"/>
  <c r="W1705" i="4"/>
  <c r="AA1705" i="4"/>
  <c r="AB1705" i="4"/>
  <c r="AD1705" i="4"/>
  <c r="S1706" i="4"/>
  <c r="Q1706" i="4"/>
  <c r="R1706" i="4"/>
  <c r="AC1706" i="4"/>
  <c r="AD1706" i="4"/>
  <c r="W1706" i="4"/>
  <c r="X1706" i="4"/>
  <c r="U1706" i="4"/>
  <c r="P1707" i="4"/>
  <c r="AB1706" i="4"/>
  <c r="O1706" i="4"/>
  <c r="Z1706" i="4"/>
  <c r="V1706" i="4"/>
  <c r="AA1706" i="4"/>
  <c r="Y1706" i="4"/>
  <c r="V1707" i="4"/>
  <c r="U1707" i="4"/>
  <c r="S1707" i="4"/>
  <c r="P1708" i="4"/>
  <c r="O1707" i="4"/>
  <c r="Z1707" i="4"/>
  <c r="Y1707" i="4"/>
  <c r="W1707" i="4"/>
  <c r="Q1707" i="4"/>
  <c r="R1707" i="4"/>
  <c r="AD1707" i="4"/>
  <c r="X1707" i="4"/>
  <c r="AB1707" i="4"/>
  <c r="AA1707" i="4"/>
  <c r="AC1707" i="4"/>
  <c r="U1708" i="4"/>
  <c r="S1708" i="4"/>
  <c r="R1708" i="4"/>
  <c r="P1709" i="4"/>
  <c r="AD1708" i="4"/>
  <c r="Y1708" i="4"/>
  <c r="X1708" i="4"/>
  <c r="V1708" i="4"/>
  <c r="O1708" i="4"/>
  <c r="W1708" i="4"/>
  <c r="AC1708" i="4"/>
  <c r="Q1708" i="4"/>
  <c r="AA1708" i="4"/>
  <c r="Z1708" i="4"/>
  <c r="AB1708" i="4"/>
  <c r="V1709" i="4"/>
  <c r="U1709" i="4"/>
  <c r="S1709" i="4"/>
  <c r="P1710" i="4"/>
  <c r="O1709" i="4"/>
  <c r="Z1709" i="4"/>
  <c r="Y1709" i="4"/>
  <c r="X1709" i="4"/>
  <c r="R1709" i="4"/>
  <c r="Q1709" i="4"/>
  <c r="AC1709" i="4"/>
  <c r="W1709" i="4"/>
  <c r="AA1709" i="4"/>
  <c r="AD1709" i="4"/>
  <c r="AB1709" i="4"/>
  <c r="S1710" i="4"/>
  <c r="Q1710" i="4"/>
  <c r="R1710" i="4"/>
  <c r="AC1710" i="4"/>
  <c r="AD1710" i="4"/>
  <c r="W1710" i="4"/>
  <c r="X1710" i="4"/>
  <c r="U1710" i="4"/>
  <c r="P1711" i="4"/>
  <c r="AB1710" i="4"/>
  <c r="O1710" i="4"/>
  <c r="Z1710" i="4"/>
  <c r="V1710" i="4"/>
  <c r="Y1710" i="4"/>
  <c r="AA1710" i="4"/>
  <c r="V1711" i="4"/>
  <c r="U1711" i="4"/>
  <c r="S1711" i="4"/>
  <c r="P1712" i="4"/>
  <c r="O1711" i="4"/>
  <c r="Z1711" i="4"/>
  <c r="Y1711" i="4"/>
  <c r="W1711" i="4"/>
  <c r="Q1711" i="4"/>
  <c r="R1711" i="4"/>
  <c r="AD1711" i="4"/>
  <c r="X1711" i="4"/>
  <c r="AB1711" i="4"/>
  <c r="AC1711" i="4"/>
  <c r="AA1711" i="4"/>
  <c r="U1712" i="4"/>
  <c r="S1712" i="4"/>
  <c r="R1712" i="4"/>
  <c r="P1713" i="4"/>
  <c r="AD1712" i="4"/>
  <c r="Y1712" i="4"/>
  <c r="X1712" i="4"/>
  <c r="V1712" i="4"/>
  <c r="W1712" i="4"/>
  <c r="O1712" i="4"/>
  <c r="AC1712" i="4"/>
  <c r="Q1712" i="4"/>
  <c r="AA1712" i="4"/>
  <c r="Z1712" i="4"/>
  <c r="AB1712" i="4"/>
  <c r="AD1713" i="4"/>
  <c r="AC1713" i="4"/>
  <c r="AB1713" i="4"/>
  <c r="AA1713" i="4"/>
  <c r="X1713" i="4"/>
  <c r="W1713" i="4"/>
  <c r="R1713" i="4"/>
  <c r="Q1713" i="4"/>
  <c r="P1714" i="4"/>
  <c r="Z1713" i="4"/>
  <c r="Y1713" i="4"/>
  <c r="V1713" i="4"/>
  <c r="O1713" i="4"/>
  <c r="U1713" i="4"/>
  <c r="S1713" i="4"/>
  <c r="S1714" i="4"/>
  <c r="Q1714" i="4"/>
  <c r="R1714" i="4"/>
  <c r="AC1714" i="4"/>
  <c r="AD1714" i="4"/>
  <c r="W1714" i="4"/>
  <c r="X1714" i="4"/>
  <c r="U1714" i="4"/>
  <c r="V1714" i="4"/>
  <c r="P1715" i="4"/>
  <c r="O1714" i="4"/>
  <c r="AB1714" i="4"/>
  <c r="Z1714" i="4"/>
  <c r="AA1714" i="4"/>
  <c r="Y1714" i="4"/>
  <c r="V1715" i="4"/>
  <c r="U1715" i="4"/>
  <c r="S1715" i="4"/>
  <c r="P1716" i="4"/>
  <c r="O1715" i="4"/>
  <c r="Z1715" i="4"/>
  <c r="Y1715" i="4"/>
  <c r="W1715" i="4"/>
  <c r="Q1715" i="4"/>
  <c r="AD1715" i="4"/>
  <c r="X1715" i="4"/>
  <c r="AB1715" i="4"/>
  <c r="R1715" i="4"/>
  <c r="AC1715" i="4"/>
  <c r="AA1715" i="4"/>
  <c r="U1716" i="4"/>
  <c r="S1716" i="4"/>
  <c r="R1716" i="4"/>
  <c r="P1717" i="4"/>
  <c r="AD1716" i="4"/>
  <c r="Y1716" i="4"/>
  <c r="X1716" i="4"/>
  <c r="V1716" i="4"/>
  <c r="W1716" i="4"/>
  <c r="O1716" i="4"/>
  <c r="Q1716" i="4"/>
  <c r="AC1716" i="4"/>
  <c r="AA1716" i="4"/>
  <c r="Z1716" i="4"/>
  <c r="AB1716" i="4"/>
  <c r="V1717" i="4"/>
  <c r="U1717" i="4"/>
  <c r="S1717" i="4"/>
  <c r="P1718" i="4"/>
  <c r="O1717" i="4"/>
  <c r="Z1717" i="4"/>
  <c r="Y1717" i="4"/>
  <c r="X1717" i="4"/>
  <c r="R1717" i="4"/>
  <c r="AC1717" i="4"/>
  <c r="W1717" i="4"/>
  <c r="Q1717" i="4"/>
  <c r="AA1717" i="4"/>
  <c r="AD1717" i="4"/>
  <c r="AB1717" i="4"/>
  <c r="S1718" i="4"/>
  <c r="Q1718" i="4"/>
  <c r="R1718" i="4"/>
  <c r="AC1718" i="4"/>
  <c r="AD1718" i="4"/>
  <c r="W1718" i="4"/>
  <c r="X1718" i="4"/>
  <c r="U1718" i="4"/>
  <c r="P1719" i="4"/>
  <c r="O1718" i="4"/>
  <c r="AB1718" i="4"/>
  <c r="Z1718" i="4"/>
  <c r="V1718" i="4"/>
  <c r="AA1718" i="4"/>
  <c r="Y1718" i="4"/>
  <c r="V1719" i="4"/>
  <c r="U1719" i="4"/>
  <c r="S1719" i="4"/>
  <c r="P1720" i="4"/>
  <c r="O1719" i="4"/>
  <c r="Z1719" i="4"/>
  <c r="Y1719" i="4"/>
  <c r="W1719" i="4"/>
  <c r="Q1719" i="4"/>
  <c r="R1719" i="4"/>
  <c r="AD1719" i="4"/>
  <c r="AB1719" i="4"/>
  <c r="X1719" i="4"/>
  <c r="AA1719" i="4"/>
  <c r="AC1719" i="4"/>
  <c r="U1720" i="4"/>
  <c r="S1720" i="4"/>
  <c r="R1720" i="4"/>
  <c r="P1721" i="4"/>
  <c r="AD1720" i="4"/>
  <c r="Y1720" i="4"/>
  <c r="X1720" i="4"/>
  <c r="V1720" i="4"/>
  <c r="O1720" i="4"/>
  <c r="W1720" i="4"/>
  <c r="AC1720" i="4"/>
  <c r="Q1720" i="4"/>
  <c r="AA1720" i="4"/>
  <c r="AB1720" i="4"/>
  <c r="Z1720" i="4"/>
  <c r="V1721" i="4"/>
  <c r="U1721" i="4"/>
  <c r="S1721" i="4"/>
  <c r="P1722" i="4"/>
  <c r="O1721" i="4"/>
  <c r="Z1721" i="4"/>
  <c r="Y1721" i="4"/>
  <c r="X1721" i="4"/>
  <c r="R1721" i="4"/>
  <c r="AC1721" i="4"/>
  <c r="AA1721" i="4"/>
  <c r="W1721" i="4"/>
  <c r="Q1721" i="4"/>
  <c r="AB1721" i="4"/>
  <c r="AD1721" i="4"/>
  <c r="S1722" i="4"/>
  <c r="Q1722" i="4"/>
  <c r="R1722" i="4"/>
  <c r="AC1722" i="4"/>
  <c r="AD1722" i="4"/>
  <c r="W1722" i="4"/>
  <c r="X1722" i="4"/>
  <c r="U1722" i="4"/>
  <c r="P1723" i="4"/>
  <c r="V1722" i="4"/>
  <c r="AB1722" i="4"/>
  <c r="O1722" i="4"/>
  <c r="Z1722" i="4"/>
  <c r="AA1722" i="4"/>
  <c r="Y1722" i="4"/>
  <c r="V1723" i="4"/>
  <c r="U1723" i="4"/>
  <c r="S1723" i="4"/>
  <c r="P1724" i="4"/>
  <c r="O1723" i="4"/>
  <c r="Z1723" i="4"/>
  <c r="Y1723" i="4"/>
  <c r="W1723" i="4"/>
  <c r="X1723" i="4"/>
  <c r="Q1723" i="4"/>
  <c r="AD1723" i="4"/>
  <c r="R1723" i="4"/>
  <c r="AB1723" i="4"/>
  <c r="AA1723" i="4"/>
  <c r="AC1723" i="4"/>
  <c r="U1724" i="4"/>
  <c r="S1724" i="4"/>
  <c r="R1724" i="4"/>
  <c r="P1725" i="4"/>
  <c r="AD1724" i="4"/>
  <c r="Y1724" i="4"/>
  <c r="X1724" i="4"/>
  <c r="V1724" i="4"/>
  <c r="O1724" i="4"/>
  <c r="Q1724" i="4"/>
  <c r="AC1724" i="4"/>
  <c r="AA1724" i="4"/>
  <c r="W1724" i="4"/>
  <c r="AB1724" i="4"/>
  <c r="Z1724" i="4"/>
  <c r="V1725" i="4"/>
  <c r="U1725" i="4"/>
  <c r="S1725" i="4"/>
  <c r="P1726" i="4"/>
  <c r="O1725" i="4"/>
  <c r="Z1725" i="4"/>
  <c r="Y1725" i="4"/>
  <c r="X1725" i="4"/>
  <c r="W1725" i="4"/>
  <c r="R1725" i="4"/>
  <c r="AC1725" i="4"/>
  <c r="Q1725" i="4"/>
  <c r="AA1725" i="4"/>
  <c r="AD1725" i="4"/>
  <c r="AB1725" i="4"/>
  <c r="S1726" i="4"/>
  <c r="Q1726" i="4"/>
  <c r="R1726" i="4"/>
  <c r="AC1726" i="4"/>
  <c r="AD1726" i="4"/>
  <c r="W1726" i="4"/>
  <c r="X1726" i="4"/>
  <c r="U1726" i="4"/>
  <c r="P1727" i="4"/>
  <c r="AB1726" i="4"/>
  <c r="V1726" i="4"/>
  <c r="Z1726" i="4"/>
  <c r="O1726" i="4"/>
  <c r="Y1726" i="4"/>
  <c r="AA1726" i="4"/>
  <c r="V1727" i="4"/>
  <c r="U1727" i="4"/>
  <c r="S1727" i="4"/>
  <c r="P1728" i="4"/>
  <c r="O1727" i="4"/>
  <c r="Z1727" i="4"/>
  <c r="Y1727" i="4"/>
  <c r="W1727" i="4"/>
  <c r="Q1727" i="4"/>
  <c r="X1727" i="4"/>
  <c r="R1727" i="4"/>
  <c r="AD1727" i="4"/>
  <c r="AB1727" i="4"/>
  <c r="AC1727" i="4"/>
  <c r="AA1727" i="4"/>
  <c r="U1728" i="4"/>
  <c r="S1728" i="4"/>
  <c r="R1728" i="4"/>
  <c r="P1729" i="4"/>
  <c r="AD1728" i="4"/>
  <c r="Y1728" i="4"/>
  <c r="X1728" i="4"/>
  <c r="V1728" i="4"/>
  <c r="W1728" i="4"/>
  <c r="O1728" i="4"/>
  <c r="AC1728" i="4"/>
  <c r="Q1728" i="4"/>
  <c r="AA1728" i="4"/>
  <c r="Z1728" i="4"/>
  <c r="AB1728" i="4"/>
  <c r="V1729" i="4"/>
  <c r="U1729" i="4"/>
  <c r="S1729" i="4"/>
  <c r="P1730" i="4"/>
  <c r="O1729" i="4"/>
  <c r="Z1729" i="4"/>
  <c r="Y1729" i="4"/>
  <c r="X1729" i="4"/>
  <c r="R1729" i="4"/>
  <c r="W1729" i="4"/>
  <c r="AC1729" i="4"/>
  <c r="AA1729" i="4"/>
  <c r="Q1729" i="4"/>
  <c r="AD1729" i="4"/>
  <c r="AB1729" i="4"/>
  <c r="S1730" i="4"/>
  <c r="Q1730" i="4"/>
  <c r="R1730" i="4"/>
  <c r="AC1730" i="4"/>
  <c r="AD1730" i="4"/>
  <c r="W1730" i="4"/>
  <c r="X1730" i="4"/>
  <c r="U1730" i="4"/>
  <c r="V1730" i="4"/>
  <c r="P1731" i="4"/>
  <c r="O1730" i="4"/>
  <c r="AB1730" i="4"/>
  <c r="Z1730" i="4"/>
  <c r="AA1730" i="4"/>
  <c r="Y1730" i="4"/>
  <c r="AD1731" i="4"/>
  <c r="AC1731" i="4"/>
  <c r="AB1731" i="4"/>
  <c r="AA1731" i="4"/>
  <c r="X1731" i="4"/>
  <c r="W1731" i="4"/>
  <c r="R1731" i="4"/>
  <c r="Q1731" i="4"/>
  <c r="O1731" i="4"/>
  <c r="Y1731" i="4"/>
  <c r="U1731" i="4"/>
  <c r="Z1731" i="4"/>
  <c r="S1731" i="4"/>
  <c r="P1732" i="4"/>
  <c r="V1731" i="4"/>
  <c r="U1732" i="4"/>
  <c r="S1732" i="4"/>
  <c r="R1732" i="4"/>
  <c r="P1733" i="4"/>
  <c r="AD1732" i="4"/>
  <c r="Y1732" i="4"/>
  <c r="X1732" i="4"/>
  <c r="V1732" i="4"/>
  <c r="O1732" i="4"/>
  <c r="Q1732" i="4"/>
  <c r="AC1732" i="4"/>
  <c r="W1732" i="4"/>
  <c r="AA1732" i="4"/>
  <c r="Z1732" i="4"/>
  <c r="AB1732" i="4"/>
  <c r="V1733" i="4"/>
  <c r="U1733" i="4"/>
  <c r="S1733" i="4"/>
  <c r="P1734" i="4"/>
  <c r="O1733" i="4"/>
  <c r="Z1733" i="4"/>
  <c r="Y1733" i="4"/>
  <c r="X1733" i="4"/>
  <c r="W1733" i="4"/>
  <c r="R1733" i="4"/>
  <c r="Q1733" i="4"/>
  <c r="AC1733" i="4"/>
  <c r="AA1733" i="4"/>
  <c r="AD1733" i="4"/>
  <c r="AB1733" i="4"/>
  <c r="S1734" i="4"/>
  <c r="Q1734" i="4"/>
  <c r="R1734" i="4"/>
  <c r="AC1734" i="4"/>
  <c r="AD1734" i="4"/>
  <c r="W1734" i="4"/>
  <c r="X1734" i="4"/>
  <c r="U1734" i="4"/>
  <c r="P1735" i="4"/>
  <c r="AB1734" i="4"/>
  <c r="V1734" i="4"/>
  <c r="O1734" i="4"/>
  <c r="Z1734" i="4"/>
  <c r="AA1734" i="4"/>
  <c r="Y1734" i="4"/>
  <c r="V1735" i="4"/>
  <c r="U1735" i="4"/>
  <c r="S1735" i="4"/>
  <c r="P1736" i="4"/>
  <c r="O1735" i="4"/>
  <c r="Z1735" i="4"/>
  <c r="Y1735" i="4"/>
  <c r="W1735" i="4"/>
  <c r="Q1735" i="4"/>
  <c r="X1735" i="4"/>
  <c r="R1735" i="4"/>
  <c r="AD1735" i="4"/>
  <c r="AB1735" i="4"/>
  <c r="AC1735" i="4"/>
  <c r="AA1735" i="4"/>
  <c r="U1736" i="4"/>
  <c r="S1736" i="4"/>
  <c r="R1736" i="4"/>
  <c r="P1737" i="4"/>
  <c r="AD1736" i="4"/>
  <c r="Y1736" i="4"/>
  <c r="X1736" i="4"/>
  <c r="V1736" i="4"/>
  <c r="W1736" i="4"/>
  <c r="O1736" i="4"/>
  <c r="AC1736" i="4"/>
  <c r="AA1736" i="4"/>
  <c r="Q1736" i="4"/>
  <c r="AB1736" i="4"/>
  <c r="Z1736" i="4"/>
  <c r="V1737" i="4"/>
  <c r="U1737" i="4"/>
  <c r="S1737" i="4"/>
  <c r="P1738" i="4"/>
  <c r="O1737" i="4"/>
  <c r="Z1737" i="4"/>
  <c r="Y1737" i="4"/>
  <c r="X1737" i="4"/>
  <c r="W1737" i="4"/>
  <c r="R1737" i="4"/>
  <c r="AC1737" i="4"/>
  <c r="Q1737" i="4"/>
  <c r="AA1737" i="4"/>
  <c r="AB1737" i="4"/>
  <c r="AD1737" i="4"/>
  <c r="S1738" i="4"/>
  <c r="Q1738" i="4"/>
  <c r="R1738" i="4"/>
  <c r="AC1738" i="4"/>
  <c r="AD1738" i="4"/>
  <c r="W1738" i="4"/>
  <c r="X1738" i="4"/>
  <c r="U1738" i="4"/>
  <c r="P1739" i="4"/>
  <c r="V1738" i="4"/>
  <c r="AB1738" i="4"/>
  <c r="Z1738" i="4"/>
  <c r="O1738" i="4"/>
  <c r="Y1738" i="4"/>
  <c r="AA1738" i="4"/>
  <c r="V1739" i="4"/>
  <c r="U1739" i="4"/>
  <c r="S1739" i="4"/>
  <c r="P1740" i="4"/>
  <c r="O1739" i="4"/>
  <c r="Z1739" i="4"/>
  <c r="Y1739" i="4"/>
  <c r="W1739" i="4"/>
  <c r="R1739" i="4"/>
  <c r="Q1739" i="4"/>
  <c r="AD1739" i="4"/>
  <c r="X1739" i="4"/>
  <c r="AB1739" i="4"/>
  <c r="AA1739" i="4"/>
  <c r="AC1739" i="4"/>
  <c r="U1740" i="4"/>
  <c r="S1740" i="4"/>
  <c r="R1740" i="4"/>
  <c r="P1741" i="4"/>
  <c r="AD1740" i="4"/>
  <c r="Y1740" i="4"/>
  <c r="X1740" i="4"/>
  <c r="V1740" i="4"/>
  <c r="W1740" i="4"/>
  <c r="O1740" i="4"/>
  <c r="AC1740" i="4"/>
  <c r="Q1740" i="4"/>
  <c r="AA1740" i="4"/>
  <c r="AB1740" i="4"/>
  <c r="Z1740" i="4"/>
  <c r="AA1741" i="4"/>
  <c r="S1741" i="4"/>
  <c r="W1741" i="4"/>
  <c r="Q1741" i="4"/>
  <c r="AD1741" i="4"/>
  <c r="R1741" i="4"/>
  <c r="X1741" i="4"/>
  <c r="Y1741" i="4"/>
  <c r="V1741" i="4"/>
  <c r="U1741" i="4"/>
  <c r="P1742" i="4"/>
  <c r="O1741" i="4"/>
  <c r="AC1741" i="4"/>
  <c r="AB1741" i="4"/>
  <c r="Z1741" i="4"/>
  <c r="Q1742" i="4"/>
  <c r="V1742" i="4"/>
  <c r="AB1742" i="4"/>
  <c r="R1742" i="4"/>
  <c r="AA1742" i="4"/>
  <c r="U1742" i="4"/>
  <c r="AD1742" i="4"/>
  <c r="S1742" i="4"/>
  <c r="X1742" i="4"/>
  <c r="O1742" i="4"/>
  <c r="Z1742" i="4"/>
  <c r="AC1742" i="4"/>
  <c r="P1743" i="4"/>
  <c r="W1742" i="4"/>
  <c r="Y1742" i="4"/>
  <c r="W1743" i="4"/>
  <c r="R1743" i="4"/>
  <c r="S1743" i="4"/>
  <c r="AD1743" i="4"/>
  <c r="AC1743" i="4"/>
  <c r="X1743" i="4"/>
  <c r="Q1743" i="4"/>
  <c r="V1743" i="4"/>
  <c r="O1743" i="4"/>
  <c r="Y1743" i="4"/>
  <c r="U1743" i="4"/>
  <c r="AA1743" i="4"/>
  <c r="P1744" i="4"/>
  <c r="Z1743" i="4"/>
  <c r="AB1743" i="4"/>
  <c r="Q1744" i="4"/>
  <c r="P1745" i="4"/>
  <c r="O1744" i="4"/>
  <c r="AA1744" i="4"/>
  <c r="Z1744" i="4"/>
  <c r="U1744" i="4"/>
  <c r="AB1744" i="4"/>
  <c r="S1744" i="4"/>
  <c r="X1744" i="4"/>
  <c r="AD1744" i="4"/>
  <c r="AC1744" i="4"/>
  <c r="V1744" i="4"/>
  <c r="R1744" i="4"/>
  <c r="Y1744" i="4"/>
  <c r="W1744" i="4"/>
  <c r="U1745" i="4"/>
  <c r="R1745" i="4"/>
  <c r="Q1745" i="4"/>
  <c r="AD1745" i="4"/>
  <c r="AA1745" i="4"/>
  <c r="X1745" i="4"/>
  <c r="AC1745" i="4"/>
  <c r="V1745" i="4"/>
  <c r="O1745" i="4"/>
  <c r="Y1745" i="4"/>
  <c r="W1745" i="4"/>
  <c r="P1746" i="4"/>
  <c r="S1745" i="4"/>
  <c r="AB1745" i="4"/>
  <c r="Z1745" i="4"/>
  <c r="Q1746" i="4"/>
  <c r="V1746" i="4"/>
  <c r="AB1746" i="4"/>
  <c r="R1746" i="4"/>
  <c r="AA1746" i="4"/>
  <c r="U1746" i="4"/>
  <c r="AD1746" i="4"/>
  <c r="S1746" i="4"/>
  <c r="X1746" i="4"/>
  <c r="O1746" i="4"/>
  <c r="Z1746" i="4"/>
  <c r="P1747" i="4"/>
  <c r="AC1746" i="4"/>
  <c r="W1746" i="4"/>
  <c r="Y1746" i="4"/>
  <c r="W1747" i="4"/>
  <c r="R1747" i="4"/>
  <c r="S1747" i="4"/>
  <c r="AD1747" i="4"/>
  <c r="AC1747" i="4"/>
  <c r="X1747" i="4"/>
  <c r="Q1747" i="4"/>
  <c r="V1747" i="4"/>
  <c r="O1747" i="4"/>
  <c r="P1748" i="4"/>
  <c r="Y1747" i="4"/>
  <c r="U1747" i="4"/>
  <c r="AA1747" i="4"/>
  <c r="AB1747" i="4"/>
  <c r="Z1747" i="4"/>
  <c r="Q1748" i="4"/>
  <c r="P1749" i="4"/>
  <c r="O1748" i="4"/>
  <c r="AA1748" i="4"/>
  <c r="Z1748" i="4"/>
  <c r="U1748" i="4"/>
  <c r="AB1748" i="4"/>
  <c r="S1748" i="4"/>
  <c r="X1748" i="4"/>
  <c r="AD1748" i="4"/>
  <c r="V1748" i="4"/>
  <c r="AC1748" i="4"/>
  <c r="R1748" i="4"/>
  <c r="Y1748" i="4"/>
  <c r="W1748" i="4"/>
  <c r="U1749" i="4"/>
  <c r="R1749" i="4"/>
  <c r="Q1749" i="4"/>
  <c r="AD1749" i="4"/>
  <c r="AA1749" i="4"/>
  <c r="X1749" i="4"/>
  <c r="AC1749" i="4"/>
  <c r="V1749" i="4"/>
  <c r="O1749" i="4"/>
  <c r="Y1749" i="4"/>
  <c r="W1749" i="4"/>
  <c r="S1749" i="4"/>
  <c r="P1750" i="4"/>
  <c r="Z1749" i="4"/>
  <c r="AB1749" i="4"/>
  <c r="Q1750" i="4"/>
  <c r="V1750" i="4"/>
  <c r="AB1750" i="4"/>
  <c r="R1750" i="4"/>
  <c r="AA1750" i="4"/>
  <c r="U1750" i="4"/>
  <c r="AD1750" i="4"/>
  <c r="S1750" i="4"/>
  <c r="X1750" i="4"/>
  <c r="AC1750" i="4"/>
  <c r="O1750" i="4"/>
  <c r="P1751" i="4"/>
  <c r="Z1750" i="4"/>
  <c r="W1750" i="4"/>
  <c r="Y1750" i="4"/>
  <c r="W1751" i="4"/>
  <c r="R1751" i="4"/>
  <c r="S1751" i="4"/>
  <c r="AD1751" i="4"/>
  <c r="AC1751" i="4"/>
  <c r="X1751" i="4"/>
  <c r="Q1751" i="4"/>
  <c r="V1751" i="4"/>
  <c r="O1751" i="4"/>
  <c r="Y1751" i="4"/>
  <c r="AA1751" i="4"/>
  <c r="P1752" i="4"/>
  <c r="U1751" i="4"/>
  <c r="Z1751" i="4"/>
  <c r="AB1751" i="4"/>
  <c r="Q1752" i="4"/>
  <c r="P1753" i="4"/>
  <c r="O1752" i="4"/>
  <c r="AA1752" i="4"/>
  <c r="Z1752" i="4"/>
  <c r="U1752" i="4"/>
  <c r="AB1752" i="4"/>
  <c r="S1752" i="4"/>
  <c r="X1752" i="4"/>
  <c r="AD1752" i="4"/>
  <c r="V1752" i="4"/>
  <c r="R1752" i="4"/>
  <c r="AC1752" i="4"/>
  <c r="Y1752" i="4"/>
  <c r="W1752" i="4"/>
  <c r="U1753" i="4"/>
  <c r="R1753" i="4"/>
  <c r="Q1753" i="4"/>
  <c r="AD1753" i="4"/>
  <c r="AA1753" i="4"/>
  <c r="X1753" i="4"/>
  <c r="AC1753" i="4"/>
  <c r="V1753" i="4"/>
  <c r="O1753" i="4"/>
  <c r="P1754" i="4"/>
  <c r="W1753" i="4"/>
  <c r="S1753" i="4"/>
  <c r="Y1753" i="4"/>
  <c r="AB1753" i="4"/>
  <c r="Z1753" i="4"/>
  <c r="Q1754" i="4"/>
  <c r="V1754" i="4"/>
  <c r="AB1754" i="4"/>
  <c r="R1754" i="4"/>
  <c r="AA1754" i="4"/>
  <c r="U1754" i="4"/>
  <c r="AD1754" i="4"/>
  <c r="S1754" i="4"/>
  <c r="Z1754" i="4"/>
  <c r="X1754" i="4"/>
  <c r="O1754" i="4"/>
  <c r="AC1754" i="4"/>
  <c r="P1755" i="4"/>
  <c r="W1754" i="4"/>
  <c r="Y1754" i="4"/>
  <c r="W1755" i="4"/>
  <c r="R1755" i="4"/>
  <c r="S1755" i="4"/>
  <c r="AD1755" i="4"/>
  <c r="AC1755" i="4"/>
  <c r="X1755" i="4"/>
  <c r="Q1755" i="4"/>
  <c r="V1755" i="4"/>
  <c r="O1755" i="4"/>
  <c r="AA1755" i="4"/>
  <c r="Y1755" i="4"/>
  <c r="U1755" i="4"/>
  <c r="P1756" i="4"/>
  <c r="AB1755" i="4"/>
  <c r="Z1755" i="4"/>
  <c r="Q1756" i="4"/>
  <c r="P1757" i="4"/>
  <c r="O1756" i="4"/>
  <c r="AA1756" i="4"/>
  <c r="Z1756" i="4"/>
  <c r="U1756" i="4"/>
  <c r="AB1756" i="4"/>
  <c r="S1756" i="4"/>
  <c r="AD1756" i="4"/>
  <c r="AC1756" i="4"/>
  <c r="V1756" i="4"/>
  <c r="X1756" i="4"/>
  <c r="R1756" i="4"/>
  <c r="Y1756" i="4"/>
  <c r="W1756" i="4"/>
  <c r="U1757" i="4"/>
  <c r="R1757" i="4"/>
  <c r="Q1757" i="4"/>
  <c r="AD1757" i="4"/>
  <c r="AA1757" i="4"/>
  <c r="X1757" i="4"/>
  <c r="AC1757" i="4"/>
  <c r="V1757" i="4"/>
  <c r="O1757" i="4"/>
  <c r="W1757" i="4"/>
  <c r="P1758" i="4"/>
  <c r="S1757" i="4"/>
  <c r="Y1757" i="4"/>
  <c r="AB1757" i="4"/>
  <c r="Z1757" i="4"/>
  <c r="Q1758" i="4"/>
  <c r="V1758" i="4"/>
  <c r="AB1758" i="4"/>
  <c r="R1758" i="4"/>
  <c r="AA1758" i="4"/>
  <c r="U1758" i="4"/>
  <c r="AD1758" i="4"/>
  <c r="S1758" i="4"/>
  <c r="Z1758" i="4"/>
  <c r="X1758" i="4"/>
  <c r="O1758" i="4"/>
  <c r="P1759" i="4"/>
  <c r="AC1758" i="4"/>
  <c r="W1758" i="4"/>
  <c r="Y1758" i="4"/>
  <c r="W1759" i="4"/>
  <c r="R1759" i="4"/>
  <c r="S1759" i="4"/>
  <c r="AD1759" i="4"/>
  <c r="AC1759" i="4"/>
  <c r="X1759" i="4"/>
  <c r="Q1759" i="4"/>
  <c r="V1759" i="4"/>
  <c r="O1759" i="4"/>
  <c r="P1760" i="4"/>
  <c r="Y1759" i="4"/>
  <c r="AA1759" i="4"/>
  <c r="U1759" i="4"/>
  <c r="Z1759" i="4"/>
  <c r="AB1759" i="4"/>
  <c r="Q1760" i="4"/>
  <c r="P1761" i="4"/>
  <c r="O1760" i="4"/>
  <c r="AA1760" i="4"/>
  <c r="Z1760" i="4"/>
  <c r="U1760" i="4"/>
  <c r="AB1760" i="4"/>
  <c r="S1760" i="4"/>
  <c r="AD1760" i="4"/>
  <c r="X1760" i="4"/>
  <c r="V1760" i="4"/>
  <c r="AC1760" i="4"/>
  <c r="R1760" i="4"/>
  <c r="Y1760" i="4"/>
  <c r="W1760" i="4"/>
  <c r="U1761" i="4"/>
  <c r="R1761" i="4"/>
  <c r="Q1761" i="4"/>
  <c r="AD1761" i="4"/>
  <c r="AA1761" i="4"/>
  <c r="X1761" i="4"/>
  <c r="AC1761" i="4"/>
  <c r="V1761" i="4"/>
  <c r="Y1761" i="4"/>
  <c r="O1761" i="4"/>
  <c r="W1761" i="4"/>
  <c r="S1761" i="4"/>
  <c r="P1762" i="4"/>
  <c r="AB1761" i="4"/>
  <c r="Z1761" i="4"/>
  <c r="Q1762" i="4"/>
  <c r="V1762" i="4"/>
  <c r="AB1762" i="4"/>
  <c r="R1762" i="4"/>
  <c r="AA1762" i="4"/>
  <c r="U1762" i="4"/>
  <c r="AD1762" i="4"/>
  <c r="S1762" i="4"/>
  <c r="X1762" i="4"/>
  <c r="AC1762" i="4"/>
  <c r="O1762" i="4"/>
  <c r="P1763" i="4"/>
  <c r="Z1762" i="4"/>
  <c r="W1762" i="4"/>
  <c r="Y1762" i="4"/>
  <c r="W1763" i="4"/>
  <c r="R1763" i="4"/>
  <c r="S1763" i="4"/>
  <c r="AD1763" i="4"/>
  <c r="AC1763" i="4"/>
  <c r="X1763" i="4"/>
  <c r="Q1763" i="4"/>
  <c r="V1763" i="4"/>
  <c r="O1763" i="4"/>
  <c r="Y1763" i="4"/>
  <c r="AA1763" i="4"/>
  <c r="P1764" i="4"/>
  <c r="U1763" i="4"/>
  <c r="AB1763" i="4"/>
  <c r="Z1763" i="4"/>
  <c r="Q1764" i="4"/>
  <c r="P1765" i="4"/>
  <c r="O1764" i="4"/>
  <c r="AA1764" i="4"/>
  <c r="Z1764" i="4"/>
  <c r="U1764" i="4"/>
  <c r="AB1764" i="4"/>
  <c r="S1764" i="4"/>
  <c r="X1764" i="4"/>
  <c r="AD1764" i="4"/>
  <c r="V1764" i="4"/>
  <c r="R1764" i="4"/>
  <c r="AC1764" i="4"/>
  <c r="Y1764" i="4"/>
  <c r="W1764" i="4"/>
  <c r="U1765" i="4"/>
  <c r="R1765" i="4"/>
  <c r="Q1765" i="4"/>
  <c r="AD1765" i="4"/>
  <c r="AA1765" i="4"/>
  <c r="X1765" i="4"/>
  <c r="AC1765" i="4"/>
  <c r="V1765" i="4"/>
  <c r="O1765" i="4"/>
  <c r="P1766" i="4"/>
  <c r="W1765" i="4"/>
  <c r="S1765" i="4"/>
  <c r="Y1765" i="4"/>
  <c r="Z1765" i="4"/>
  <c r="AB1765" i="4"/>
  <c r="Q1766" i="4"/>
  <c r="V1766" i="4"/>
  <c r="AB1766" i="4"/>
  <c r="R1766" i="4"/>
  <c r="AA1766" i="4"/>
  <c r="U1766" i="4"/>
  <c r="AD1766" i="4"/>
  <c r="S1766" i="4"/>
  <c r="X1766" i="4"/>
  <c r="O1766" i="4"/>
  <c r="Z1766" i="4"/>
  <c r="AC1766" i="4"/>
  <c r="P1767" i="4"/>
  <c r="W1766" i="4"/>
  <c r="Y1766" i="4"/>
  <c r="W1767" i="4"/>
  <c r="R1767" i="4"/>
  <c r="S1767" i="4"/>
  <c r="AD1767" i="4"/>
  <c r="AC1767" i="4"/>
  <c r="X1767" i="4"/>
  <c r="Q1767" i="4"/>
  <c r="V1767" i="4"/>
  <c r="AA1767" i="4"/>
  <c r="O1767" i="4"/>
  <c r="Y1767" i="4"/>
  <c r="U1767" i="4"/>
  <c r="P1768" i="4"/>
  <c r="Z1767" i="4"/>
  <c r="AB1767" i="4"/>
  <c r="Q1768" i="4"/>
  <c r="P1769" i="4"/>
  <c r="O1768" i="4"/>
  <c r="AA1768" i="4"/>
  <c r="Z1768" i="4"/>
  <c r="U1768" i="4"/>
  <c r="AB1768" i="4"/>
  <c r="S1768" i="4"/>
  <c r="AD1768" i="4"/>
  <c r="X1768" i="4"/>
  <c r="AC1768" i="4"/>
  <c r="V1768" i="4"/>
  <c r="R1768" i="4"/>
  <c r="Y1768" i="4"/>
  <c r="W1768" i="4"/>
  <c r="U1769" i="4"/>
  <c r="R1769" i="4"/>
  <c r="Q1769" i="4"/>
  <c r="AD1769" i="4"/>
  <c r="AA1769" i="4"/>
  <c r="X1769" i="4"/>
  <c r="AC1769" i="4"/>
  <c r="V1769" i="4"/>
  <c r="O1769" i="4"/>
  <c r="W1769" i="4"/>
  <c r="Y1769" i="4"/>
  <c r="P1770" i="4"/>
  <c r="S1769" i="4"/>
  <c r="AB1769" i="4"/>
  <c r="Z1769" i="4"/>
  <c r="Q1770" i="4"/>
  <c r="V1770" i="4"/>
  <c r="AB1770" i="4"/>
  <c r="R1770" i="4"/>
  <c r="AA1770" i="4"/>
  <c r="U1770" i="4"/>
  <c r="AD1770" i="4"/>
  <c r="S1770" i="4"/>
  <c r="Z1770" i="4"/>
  <c r="X1770" i="4"/>
  <c r="O1770" i="4"/>
  <c r="P1771" i="4"/>
  <c r="AC1770" i="4"/>
  <c r="W1770" i="4"/>
  <c r="Y1770" i="4"/>
  <c r="W1771" i="4"/>
  <c r="R1771" i="4"/>
  <c r="S1771" i="4"/>
  <c r="AD1771" i="4"/>
  <c r="AC1771" i="4"/>
  <c r="X1771" i="4"/>
  <c r="Q1771" i="4"/>
  <c r="V1771" i="4"/>
  <c r="O1771" i="4"/>
  <c r="P1772" i="4"/>
  <c r="Y1771" i="4"/>
  <c r="U1771" i="4"/>
  <c r="AA1771" i="4"/>
  <c r="AB1771" i="4"/>
  <c r="Z1771" i="4"/>
  <c r="Q1772" i="4"/>
  <c r="P1773" i="4"/>
  <c r="O1772" i="4"/>
  <c r="AA1772" i="4"/>
  <c r="Z1772" i="4"/>
  <c r="U1772" i="4"/>
  <c r="AB1772" i="4"/>
  <c r="S1772" i="4"/>
  <c r="AD1772" i="4"/>
  <c r="V1772" i="4"/>
  <c r="X1772" i="4"/>
  <c r="AC1772" i="4"/>
  <c r="R1772" i="4"/>
  <c r="Y1772" i="4"/>
  <c r="W1772" i="4"/>
  <c r="U1773" i="4"/>
  <c r="R1773" i="4"/>
  <c r="Q1773" i="4"/>
  <c r="AD1773" i="4"/>
  <c r="AA1773" i="4"/>
  <c r="X1773" i="4"/>
  <c r="AC1773" i="4"/>
  <c r="V1773" i="4"/>
  <c r="Y1773" i="4"/>
  <c r="O1773" i="4"/>
  <c r="W1773" i="4"/>
  <c r="S1773" i="4"/>
  <c r="P1774" i="4"/>
  <c r="AB1773" i="4"/>
  <c r="Z1773" i="4"/>
  <c r="Q1774" i="4"/>
  <c r="V1774" i="4"/>
  <c r="AB1774" i="4"/>
  <c r="R1774" i="4"/>
  <c r="AA1774" i="4"/>
  <c r="U1774" i="4"/>
  <c r="AD1774" i="4"/>
  <c r="S1774" i="4"/>
  <c r="X1774" i="4"/>
  <c r="Z1774" i="4"/>
  <c r="O1774" i="4"/>
  <c r="AC1774" i="4"/>
  <c r="P1775" i="4"/>
  <c r="W1774" i="4"/>
  <c r="Y1774" i="4"/>
  <c r="W1775" i="4"/>
  <c r="R1775" i="4"/>
  <c r="S1775" i="4"/>
  <c r="AD1775" i="4"/>
  <c r="AC1775" i="4"/>
  <c r="X1775" i="4"/>
  <c r="Q1775" i="4"/>
  <c r="V1775" i="4"/>
  <c r="O1775" i="4"/>
  <c r="P1776" i="4"/>
  <c r="Y1775" i="4"/>
  <c r="U1775" i="4"/>
  <c r="AA1775" i="4"/>
  <c r="Z1775" i="4"/>
  <c r="AB1775" i="4"/>
  <c r="Q1776" i="4"/>
  <c r="P1777" i="4"/>
  <c r="O1776" i="4"/>
  <c r="AA1776" i="4"/>
  <c r="Z1776" i="4"/>
  <c r="U1776" i="4"/>
  <c r="AB1776" i="4"/>
  <c r="S1776" i="4"/>
  <c r="AD1776" i="4"/>
  <c r="V1776" i="4"/>
  <c r="X1776" i="4"/>
  <c r="R1776" i="4"/>
  <c r="AC1776" i="4"/>
  <c r="Y1776" i="4"/>
  <c r="W1776" i="4"/>
  <c r="U1777" i="4"/>
  <c r="R1777" i="4"/>
  <c r="Q1777" i="4"/>
  <c r="AD1777" i="4"/>
  <c r="AA1777" i="4"/>
  <c r="X1777" i="4"/>
  <c r="AC1777" i="4"/>
  <c r="V1777" i="4"/>
  <c r="Y1777" i="4"/>
  <c r="O1777" i="4"/>
  <c r="W1777" i="4"/>
  <c r="P1778" i="4"/>
  <c r="S1777" i="4"/>
  <c r="AB1777" i="4"/>
  <c r="Z1777" i="4"/>
  <c r="Q1778" i="4"/>
  <c r="V1778" i="4"/>
  <c r="AB1778" i="4"/>
  <c r="R1778" i="4"/>
  <c r="AA1778" i="4"/>
  <c r="U1778" i="4"/>
  <c r="AD1778" i="4"/>
  <c r="S1778" i="4"/>
  <c r="X1778" i="4"/>
  <c r="O1778" i="4"/>
  <c r="P1779" i="4"/>
  <c r="Z1778" i="4"/>
  <c r="AC1778" i="4"/>
  <c r="W1778" i="4"/>
  <c r="Y1778" i="4"/>
  <c r="W1779" i="4"/>
  <c r="R1779" i="4"/>
  <c r="S1779" i="4"/>
  <c r="AD1779" i="4"/>
  <c r="AC1779" i="4"/>
  <c r="X1779" i="4"/>
  <c r="Q1779" i="4"/>
  <c r="V1779" i="4"/>
  <c r="O1779" i="4"/>
  <c r="P1780" i="4"/>
  <c r="Y1779" i="4"/>
  <c r="AA1779" i="4"/>
  <c r="U1779" i="4"/>
  <c r="AB1779" i="4"/>
  <c r="Z1779" i="4"/>
  <c r="Q1780" i="4"/>
  <c r="P1781" i="4"/>
  <c r="O1780" i="4"/>
  <c r="AA1780" i="4"/>
  <c r="Z1780" i="4"/>
  <c r="U1780" i="4"/>
  <c r="AB1780" i="4"/>
  <c r="S1780" i="4"/>
  <c r="X1780" i="4"/>
  <c r="AD1780" i="4"/>
  <c r="V1780" i="4"/>
  <c r="AC1780" i="4"/>
  <c r="R1780" i="4"/>
  <c r="Y1780" i="4"/>
  <c r="W1780" i="4"/>
  <c r="U1781" i="4"/>
  <c r="R1781" i="4"/>
  <c r="Q1781" i="4"/>
  <c r="AD1781" i="4"/>
  <c r="AA1781" i="4"/>
  <c r="X1781" i="4"/>
  <c r="AC1781" i="4"/>
  <c r="V1781" i="4"/>
  <c r="O1781" i="4"/>
  <c r="Y1781" i="4"/>
  <c r="W1781" i="4"/>
  <c r="S1781" i="4"/>
  <c r="P1782" i="4"/>
  <c r="Z1781" i="4"/>
  <c r="AB1781" i="4"/>
  <c r="Q1782" i="4"/>
  <c r="V1782" i="4"/>
  <c r="AB1782" i="4"/>
  <c r="R1782" i="4"/>
  <c r="AA1782" i="4"/>
  <c r="U1782" i="4"/>
  <c r="AD1782" i="4"/>
  <c r="S1782" i="4"/>
  <c r="X1782" i="4"/>
  <c r="O1782" i="4"/>
  <c r="Z1782" i="4"/>
  <c r="AC1782" i="4"/>
  <c r="P1783" i="4"/>
  <c r="W1782" i="4"/>
  <c r="Y1782" i="4"/>
  <c r="W1783" i="4"/>
  <c r="R1783" i="4"/>
  <c r="S1783" i="4"/>
  <c r="AD1783" i="4"/>
  <c r="AC1783" i="4"/>
  <c r="X1783" i="4"/>
  <c r="Q1783" i="4"/>
  <c r="V1783" i="4"/>
  <c r="O1783" i="4"/>
  <c r="P1784" i="4"/>
  <c r="Y1783" i="4"/>
  <c r="U1783" i="4"/>
  <c r="AA1783" i="4"/>
  <c r="Z1783" i="4"/>
  <c r="AB1783" i="4"/>
  <c r="Q1784" i="4"/>
  <c r="P1785" i="4"/>
  <c r="O1784" i="4"/>
  <c r="AA1784" i="4"/>
  <c r="Z1784" i="4"/>
  <c r="U1784" i="4"/>
  <c r="AB1784" i="4"/>
  <c r="S1784" i="4"/>
  <c r="X1784" i="4"/>
  <c r="AD1784" i="4"/>
  <c r="V1784" i="4"/>
  <c r="R1784" i="4"/>
  <c r="AC1784" i="4"/>
  <c r="Y1784" i="4"/>
  <c r="W1784" i="4"/>
  <c r="U1785" i="4"/>
  <c r="R1785" i="4"/>
  <c r="Q1785" i="4"/>
  <c r="AD1785" i="4"/>
  <c r="AA1785" i="4"/>
  <c r="X1785" i="4"/>
  <c r="AC1785" i="4"/>
  <c r="V1785" i="4"/>
  <c r="O1785" i="4"/>
  <c r="W1785" i="4"/>
  <c r="Y1785" i="4"/>
  <c r="P1786" i="4"/>
  <c r="S1785" i="4"/>
  <c r="AB1785" i="4"/>
  <c r="Z1785" i="4"/>
  <c r="Q1786" i="4"/>
  <c r="V1786" i="4"/>
  <c r="AB1786" i="4"/>
  <c r="R1786" i="4"/>
  <c r="AA1786" i="4"/>
  <c r="U1786" i="4"/>
  <c r="AD1786" i="4"/>
  <c r="S1786" i="4"/>
  <c r="Z1786" i="4"/>
  <c r="X1786" i="4"/>
  <c r="O1786" i="4"/>
  <c r="P1787" i="4"/>
  <c r="AC1786" i="4"/>
  <c r="W1786" i="4"/>
  <c r="Y1786" i="4"/>
  <c r="W1787" i="4"/>
  <c r="R1787" i="4"/>
  <c r="S1787" i="4"/>
  <c r="AD1787" i="4"/>
  <c r="AC1787" i="4"/>
  <c r="X1787" i="4"/>
  <c r="Q1787" i="4"/>
  <c r="V1787" i="4"/>
  <c r="O1787" i="4"/>
  <c r="P1788" i="4"/>
  <c r="Y1787" i="4"/>
  <c r="U1787" i="4"/>
  <c r="AA1787" i="4"/>
  <c r="AB1787" i="4"/>
  <c r="Z1787" i="4"/>
  <c r="Q1788" i="4"/>
  <c r="P1789" i="4"/>
  <c r="O1788" i="4"/>
  <c r="AA1788" i="4"/>
  <c r="Z1788" i="4"/>
  <c r="U1788" i="4"/>
  <c r="AB1788" i="4"/>
  <c r="S1788" i="4"/>
  <c r="AD1788" i="4"/>
  <c r="V1788" i="4"/>
  <c r="X1788" i="4"/>
  <c r="AC1788" i="4"/>
  <c r="R1788" i="4"/>
  <c r="Y1788" i="4"/>
  <c r="W1788" i="4"/>
  <c r="U1789" i="4"/>
  <c r="R1789" i="4"/>
  <c r="Q1789" i="4"/>
  <c r="AD1789" i="4"/>
  <c r="AA1789" i="4"/>
  <c r="X1789" i="4"/>
  <c r="AC1789" i="4"/>
  <c r="V1789" i="4"/>
  <c r="O1789" i="4"/>
  <c r="Y1789" i="4"/>
  <c r="W1789" i="4"/>
  <c r="S1789" i="4"/>
  <c r="P1790" i="4"/>
  <c r="AB1789" i="4"/>
  <c r="Z1789" i="4"/>
  <c r="Q1790" i="4"/>
  <c r="V1790" i="4"/>
  <c r="AB1790" i="4"/>
  <c r="R1790" i="4"/>
  <c r="AA1790" i="4"/>
  <c r="U1790" i="4"/>
  <c r="AD1790" i="4"/>
  <c r="S1790" i="4"/>
  <c r="Z1790" i="4"/>
  <c r="X1790" i="4"/>
  <c r="O1790" i="4"/>
  <c r="AC1790" i="4"/>
  <c r="P1791" i="4"/>
  <c r="W1790" i="4"/>
  <c r="Y1790" i="4"/>
  <c r="W1791" i="4"/>
  <c r="R1791" i="4"/>
  <c r="S1791" i="4"/>
  <c r="AD1791" i="4"/>
  <c r="AC1791" i="4"/>
  <c r="X1791" i="4"/>
  <c r="Q1791" i="4"/>
  <c r="V1791" i="4"/>
  <c r="O1791" i="4"/>
  <c r="P1792" i="4"/>
  <c r="Y1791" i="4"/>
  <c r="AA1791" i="4"/>
  <c r="U1791" i="4"/>
  <c r="Z1791" i="4"/>
  <c r="AB1791" i="4"/>
  <c r="Q1792" i="4"/>
  <c r="P1793" i="4"/>
  <c r="O1792" i="4"/>
  <c r="AA1792" i="4"/>
  <c r="Z1792" i="4"/>
  <c r="U1792" i="4"/>
  <c r="AB1792" i="4"/>
  <c r="S1792" i="4"/>
  <c r="AD1792" i="4"/>
  <c r="V1792" i="4"/>
  <c r="R1792" i="4"/>
  <c r="X1792" i="4"/>
  <c r="AC1792" i="4"/>
  <c r="Y1792" i="4"/>
  <c r="W1792" i="4"/>
  <c r="U1793" i="4"/>
  <c r="R1793" i="4"/>
  <c r="Q1793" i="4"/>
  <c r="AD1793" i="4"/>
  <c r="AA1793" i="4"/>
  <c r="X1793" i="4"/>
  <c r="AC1793" i="4"/>
  <c r="V1793" i="4"/>
  <c r="Y1793" i="4"/>
  <c r="O1793" i="4"/>
  <c r="W1793" i="4"/>
  <c r="P1794" i="4"/>
  <c r="S1793" i="4"/>
  <c r="AB1793" i="4"/>
  <c r="Z1793" i="4"/>
  <c r="Q1794" i="4"/>
  <c r="V1794" i="4"/>
  <c r="AB1794" i="4"/>
  <c r="R1794" i="4"/>
  <c r="AA1794" i="4"/>
  <c r="U1794" i="4"/>
  <c r="AD1794" i="4"/>
  <c r="S1794" i="4"/>
  <c r="X1794" i="4"/>
  <c r="O1794" i="4"/>
  <c r="Z1794" i="4"/>
  <c r="P1795" i="4"/>
  <c r="AC1794" i="4"/>
  <c r="W1794" i="4"/>
  <c r="Y1794" i="4"/>
  <c r="W1795" i="4"/>
  <c r="R1795" i="4"/>
  <c r="S1795" i="4"/>
  <c r="AD1795" i="4"/>
  <c r="AC1795" i="4"/>
  <c r="X1795" i="4"/>
  <c r="Q1795" i="4"/>
  <c r="V1795" i="4"/>
  <c r="AA1795" i="4"/>
  <c r="O1795" i="4"/>
  <c r="P1796" i="4"/>
  <c r="Y1795" i="4"/>
  <c r="U1795" i="4"/>
  <c r="AB1795" i="4"/>
  <c r="Z1795" i="4"/>
  <c r="Q1796" i="4"/>
  <c r="P1797" i="4"/>
  <c r="O1796" i="4"/>
  <c r="AA1796" i="4"/>
  <c r="Z1796" i="4"/>
  <c r="U1796" i="4"/>
  <c r="AB1796" i="4"/>
  <c r="S1796" i="4"/>
  <c r="AD1796" i="4"/>
  <c r="X1796" i="4"/>
  <c r="V1796" i="4"/>
  <c r="AC1796" i="4"/>
  <c r="R1796" i="4"/>
  <c r="Y1796" i="4"/>
  <c r="W1796" i="4"/>
  <c r="U1797" i="4"/>
  <c r="R1797" i="4"/>
  <c r="Q1797" i="4"/>
  <c r="AD1797" i="4"/>
  <c r="AA1797" i="4"/>
  <c r="X1797" i="4"/>
  <c r="AC1797" i="4"/>
  <c r="V1797" i="4"/>
  <c r="O1797" i="4"/>
  <c r="W1797" i="4"/>
  <c r="S1797" i="4"/>
  <c r="Y1797" i="4"/>
  <c r="P1798" i="4"/>
  <c r="Z1797" i="4"/>
  <c r="AB1797" i="4"/>
  <c r="Q1798" i="4"/>
  <c r="V1798" i="4"/>
  <c r="AB1798" i="4"/>
  <c r="R1798" i="4"/>
  <c r="AA1798" i="4"/>
  <c r="U1798" i="4"/>
  <c r="AD1798" i="4"/>
  <c r="S1798" i="4"/>
  <c r="X1798" i="4"/>
  <c r="AC1798" i="4"/>
  <c r="O1798" i="4"/>
  <c r="Z1798" i="4"/>
  <c r="P1799" i="4"/>
  <c r="W1798" i="4"/>
  <c r="Y1798" i="4"/>
  <c r="W1799" i="4"/>
  <c r="R1799" i="4"/>
  <c r="S1799" i="4"/>
  <c r="AD1799" i="4"/>
  <c r="AC1799" i="4"/>
  <c r="X1799" i="4"/>
  <c r="Q1799" i="4"/>
  <c r="V1799" i="4"/>
  <c r="AA1799" i="4"/>
  <c r="O1799" i="4"/>
  <c r="Y1799" i="4"/>
  <c r="P1800" i="4"/>
  <c r="U1799" i="4"/>
  <c r="Z1799" i="4"/>
  <c r="AB1799" i="4"/>
  <c r="Q1800" i="4"/>
  <c r="P1801" i="4"/>
  <c r="O1800" i="4"/>
  <c r="AA1800" i="4"/>
  <c r="Z1800" i="4"/>
  <c r="U1800" i="4"/>
  <c r="AB1800" i="4"/>
  <c r="S1800" i="4"/>
  <c r="AD1800" i="4"/>
  <c r="V1800" i="4"/>
  <c r="R1800" i="4"/>
  <c r="X1800" i="4"/>
  <c r="AC1800" i="4"/>
  <c r="Y1800" i="4"/>
  <c r="W1800" i="4"/>
  <c r="U1801" i="4"/>
  <c r="R1801" i="4"/>
  <c r="Q1801" i="4"/>
  <c r="AD1801" i="4"/>
  <c r="AA1801" i="4"/>
  <c r="X1801" i="4"/>
  <c r="AC1801" i="4"/>
  <c r="V1801" i="4"/>
  <c r="O1801" i="4"/>
  <c r="P1802" i="4"/>
  <c r="W1801" i="4"/>
  <c r="Y1801" i="4"/>
  <c r="S1801" i="4"/>
  <c r="AB1801" i="4"/>
  <c r="Z1801" i="4"/>
  <c r="Q1802" i="4"/>
  <c r="V1802" i="4"/>
  <c r="AB1802" i="4"/>
  <c r="R1802" i="4"/>
  <c r="AA1802" i="4"/>
  <c r="U1802" i="4"/>
  <c r="AD1802" i="4"/>
  <c r="S1802" i="4"/>
  <c r="X1802" i="4"/>
  <c r="Z1802" i="4"/>
  <c r="O1802" i="4"/>
  <c r="AC1802" i="4"/>
  <c r="P1803" i="4"/>
  <c r="W1802" i="4"/>
  <c r="Y1802" i="4"/>
  <c r="W1803" i="4"/>
  <c r="R1803" i="4"/>
  <c r="S1803" i="4"/>
  <c r="AD1803" i="4"/>
  <c r="AC1803" i="4"/>
  <c r="X1803" i="4"/>
  <c r="Q1803" i="4"/>
  <c r="V1803" i="4"/>
  <c r="AA1803" i="4"/>
  <c r="O1803" i="4"/>
  <c r="Y1803" i="4"/>
  <c r="U1803" i="4"/>
  <c r="P1804" i="4"/>
  <c r="AB1803" i="4"/>
  <c r="Z1803" i="4"/>
  <c r="Q1804" i="4"/>
  <c r="P1805" i="4"/>
  <c r="O1804" i="4"/>
  <c r="AA1804" i="4"/>
  <c r="Z1804" i="4"/>
  <c r="U1804" i="4"/>
  <c r="AB1804" i="4"/>
  <c r="S1804" i="4"/>
  <c r="AD1804" i="4"/>
  <c r="AC1804" i="4"/>
  <c r="V1804" i="4"/>
  <c r="X1804" i="4"/>
  <c r="R1804" i="4"/>
  <c r="Y1804" i="4"/>
  <c r="W1804" i="4"/>
  <c r="U1805" i="4"/>
  <c r="R1805" i="4"/>
  <c r="Q1805" i="4"/>
  <c r="AD1805" i="4"/>
  <c r="AA1805" i="4"/>
  <c r="X1805" i="4"/>
  <c r="AC1805" i="4"/>
  <c r="V1805" i="4"/>
  <c r="O1805" i="4"/>
  <c r="W1805" i="4"/>
  <c r="P1806" i="4"/>
  <c r="S1805" i="4"/>
  <c r="Y1805" i="4"/>
  <c r="AB1805" i="4"/>
  <c r="Z1805" i="4"/>
  <c r="Q1806" i="4"/>
  <c r="V1806" i="4"/>
  <c r="AB1806" i="4"/>
  <c r="R1806" i="4"/>
  <c r="AA1806" i="4"/>
  <c r="U1806" i="4"/>
  <c r="AD1806" i="4"/>
  <c r="S1806" i="4"/>
  <c r="Z1806" i="4"/>
  <c r="X1806" i="4"/>
  <c r="O1806" i="4"/>
  <c r="P1807" i="4"/>
  <c r="AC1806" i="4"/>
  <c r="W1806" i="4"/>
  <c r="Y1806" i="4"/>
  <c r="W1807" i="4"/>
  <c r="R1807" i="4"/>
  <c r="S1807" i="4"/>
  <c r="AD1807" i="4"/>
  <c r="AC1807" i="4"/>
  <c r="X1807" i="4"/>
  <c r="Q1807" i="4"/>
  <c r="V1807" i="4"/>
  <c r="O1807" i="4"/>
  <c r="P1808" i="4"/>
  <c r="Y1807" i="4"/>
  <c r="AA1807" i="4"/>
  <c r="U1807" i="4"/>
  <c r="Z1807" i="4"/>
  <c r="AB1807" i="4"/>
  <c r="Q1808" i="4"/>
  <c r="P1809" i="4"/>
  <c r="O1808" i="4"/>
  <c r="AA1808" i="4"/>
  <c r="Z1808" i="4"/>
  <c r="U1808" i="4"/>
  <c r="AB1808" i="4"/>
  <c r="S1808" i="4"/>
  <c r="AD1808" i="4"/>
  <c r="X1808" i="4"/>
  <c r="V1808" i="4"/>
  <c r="AC1808" i="4"/>
  <c r="R1808" i="4"/>
  <c r="Y1808" i="4"/>
  <c r="W1808" i="4"/>
  <c r="U1809" i="4"/>
  <c r="R1809" i="4"/>
  <c r="Q1809" i="4"/>
  <c r="AD1809" i="4"/>
  <c r="AA1809" i="4"/>
  <c r="X1809" i="4"/>
  <c r="AC1809" i="4"/>
  <c r="V1809" i="4"/>
  <c r="O1809" i="4"/>
  <c r="W1809" i="4"/>
  <c r="S1809" i="4"/>
  <c r="Y1809" i="4"/>
  <c r="P1810" i="4"/>
  <c r="Z1809" i="4"/>
  <c r="AB1809" i="4"/>
  <c r="Q1810" i="4"/>
  <c r="V1810" i="4"/>
  <c r="AB1810" i="4"/>
  <c r="R1810" i="4"/>
  <c r="AA1810" i="4"/>
  <c r="U1810" i="4"/>
  <c r="AD1810" i="4"/>
  <c r="S1810" i="4"/>
  <c r="Z1810" i="4"/>
  <c r="X1810" i="4"/>
  <c r="O1810" i="4"/>
  <c r="AC1810" i="4"/>
  <c r="P1811" i="4"/>
  <c r="W1810" i="4"/>
  <c r="Y1810" i="4"/>
  <c r="W1811" i="4"/>
  <c r="R1811" i="4"/>
  <c r="S1811" i="4"/>
  <c r="AD1811" i="4"/>
  <c r="AC1811" i="4"/>
  <c r="X1811" i="4"/>
  <c r="Q1811" i="4"/>
  <c r="V1811" i="4"/>
  <c r="O1811" i="4"/>
  <c r="P1812" i="4"/>
  <c r="Y1811" i="4"/>
  <c r="AA1811" i="4"/>
  <c r="U1811" i="4"/>
  <c r="AB1811" i="4"/>
  <c r="Z1811" i="4"/>
  <c r="Q1812" i="4"/>
  <c r="P1813" i="4"/>
  <c r="O1812" i="4"/>
  <c r="AA1812" i="4"/>
  <c r="Z1812" i="4"/>
  <c r="U1812" i="4"/>
  <c r="AB1812" i="4"/>
  <c r="S1812" i="4"/>
  <c r="AD1812" i="4"/>
  <c r="V1812" i="4"/>
  <c r="R1812" i="4"/>
  <c r="X1812" i="4"/>
  <c r="AC1812" i="4"/>
  <c r="Y1812" i="4"/>
  <c r="W1812" i="4"/>
  <c r="U1813" i="4"/>
  <c r="R1813" i="4"/>
  <c r="Q1813" i="4"/>
  <c r="AD1813" i="4"/>
  <c r="AA1813" i="4"/>
  <c r="X1813" i="4"/>
  <c r="AC1813" i="4"/>
  <c r="V1813" i="4"/>
  <c r="O1813" i="4"/>
  <c r="Y1813" i="4"/>
  <c r="W1813" i="4"/>
  <c r="P1814" i="4"/>
  <c r="S1813" i="4"/>
  <c r="AB1813" i="4"/>
  <c r="Z1813" i="4"/>
  <c r="Q1814" i="4"/>
  <c r="V1814" i="4"/>
  <c r="AB1814" i="4"/>
  <c r="R1814" i="4"/>
  <c r="AA1814" i="4"/>
  <c r="U1814" i="4"/>
  <c r="AD1814" i="4"/>
  <c r="S1814" i="4"/>
  <c r="Z1814" i="4"/>
  <c r="X1814" i="4"/>
  <c r="O1814" i="4"/>
  <c r="P1815" i="4"/>
  <c r="AC1814" i="4"/>
  <c r="W1814" i="4"/>
  <c r="Y1814" i="4"/>
  <c r="W1815" i="4"/>
  <c r="R1815" i="4"/>
  <c r="S1815" i="4"/>
  <c r="AD1815" i="4"/>
  <c r="AC1815" i="4"/>
  <c r="X1815" i="4"/>
  <c r="Q1815" i="4"/>
  <c r="V1815" i="4"/>
  <c r="O1815" i="4"/>
  <c r="P1816" i="4"/>
  <c r="Y1815" i="4"/>
  <c r="AA1815" i="4"/>
  <c r="U1815" i="4"/>
  <c r="Z1815" i="4"/>
  <c r="AB1815" i="4"/>
  <c r="Q1816" i="4"/>
  <c r="P1817" i="4"/>
  <c r="O1816" i="4"/>
  <c r="AA1816" i="4"/>
  <c r="Z1816" i="4"/>
  <c r="U1816" i="4"/>
  <c r="AB1816" i="4"/>
  <c r="S1816" i="4"/>
  <c r="AD1816" i="4"/>
  <c r="V1816" i="4"/>
  <c r="AC1816" i="4"/>
  <c r="R1816" i="4"/>
  <c r="X1816" i="4"/>
  <c r="Y1816" i="4"/>
  <c r="W1816" i="4"/>
  <c r="U1817" i="4"/>
  <c r="R1817" i="4"/>
  <c r="Q1817" i="4"/>
  <c r="AD1817" i="4"/>
  <c r="AA1817" i="4"/>
  <c r="X1817" i="4"/>
  <c r="AC1817" i="4"/>
  <c r="V1817" i="4"/>
  <c r="O1817" i="4"/>
  <c r="Y1817" i="4"/>
  <c r="W1817" i="4"/>
  <c r="S1817" i="4"/>
  <c r="P1818" i="4"/>
  <c r="AB1817" i="4"/>
  <c r="Z1817" i="4"/>
  <c r="Q1818" i="4"/>
  <c r="V1818" i="4"/>
  <c r="AB1818" i="4"/>
  <c r="R1818" i="4"/>
  <c r="AA1818" i="4"/>
  <c r="U1818" i="4"/>
  <c r="AD1818" i="4"/>
  <c r="S1818" i="4"/>
  <c r="Z1818" i="4"/>
  <c r="X1818" i="4"/>
  <c r="AC1818" i="4"/>
  <c r="O1818" i="4"/>
  <c r="P1819" i="4"/>
  <c r="W1818" i="4"/>
  <c r="Y1818" i="4"/>
  <c r="W1819" i="4"/>
  <c r="R1819" i="4"/>
  <c r="S1819" i="4"/>
  <c r="AD1819" i="4"/>
  <c r="AC1819" i="4"/>
  <c r="X1819" i="4"/>
  <c r="Q1819" i="4"/>
  <c r="V1819" i="4"/>
  <c r="O1819" i="4"/>
  <c r="Y1819" i="4"/>
  <c r="AA1819" i="4"/>
  <c r="P1820" i="4"/>
  <c r="U1819" i="4"/>
  <c r="AB1819" i="4"/>
  <c r="Z1819" i="4"/>
  <c r="Q1820" i="4"/>
  <c r="P1821" i="4"/>
  <c r="O1820" i="4"/>
  <c r="AA1820" i="4"/>
  <c r="Z1820" i="4"/>
  <c r="U1820" i="4"/>
  <c r="AB1820" i="4"/>
  <c r="S1820" i="4"/>
  <c r="AD1820" i="4"/>
  <c r="V1820" i="4"/>
  <c r="R1820" i="4"/>
  <c r="X1820" i="4"/>
  <c r="AC1820" i="4"/>
  <c r="Y1820" i="4"/>
  <c r="W1820" i="4"/>
  <c r="U1821" i="4"/>
  <c r="R1821" i="4"/>
  <c r="Q1821" i="4"/>
  <c r="AD1821" i="4"/>
  <c r="AA1821" i="4"/>
  <c r="X1821" i="4"/>
  <c r="AC1821" i="4"/>
  <c r="V1821" i="4"/>
  <c r="O1821" i="4"/>
  <c r="Y1821" i="4"/>
  <c r="W1821" i="4"/>
  <c r="P1822" i="4"/>
  <c r="S1821" i="4"/>
  <c r="AB1821" i="4"/>
  <c r="Z1821" i="4"/>
  <c r="Q1822" i="4"/>
  <c r="V1822" i="4"/>
  <c r="AB1822" i="4"/>
  <c r="R1822" i="4"/>
  <c r="AA1822" i="4"/>
  <c r="U1822" i="4"/>
  <c r="AD1822" i="4"/>
  <c r="S1822" i="4"/>
  <c r="Z1822" i="4"/>
  <c r="X1822" i="4"/>
  <c r="AC1822" i="4"/>
  <c r="O1822" i="4"/>
  <c r="P1823" i="4"/>
  <c r="W1822" i="4"/>
  <c r="Y1822" i="4"/>
  <c r="W1823" i="4"/>
  <c r="R1823" i="4"/>
  <c r="S1823" i="4"/>
  <c r="AD1823" i="4"/>
  <c r="AC1823" i="4"/>
  <c r="X1823" i="4"/>
  <c r="Q1823" i="4"/>
  <c r="V1823" i="4"/>
  <c r="O1823" i="4"/>
  <c r="Y1823" i="4"/>
  <c r="AA1823" i="4"/>
  <c r="U1823" i="4"/>
  <c r="P1824" i="4"/>
  <c r="Z1823" i="4"/>
  <c r="AB1823" i="4"/>
  <c r="Q1824" i="4"/>
  <c r="P1825" i="4"/>
  <c r="O1824" i="4"/>
  <c r="AA1824" i="4"/>
  <c r="Z1824" i="4"/>
  <c r="U1824" i="4"/>
  <c r="AB1824" i="4"/>
  <c r="S1824" i="4"/>
  <c r="AD1824" i="4"/>
  <c r="V1824" i="4"/>
  <c r="AC1824" i="4"/>
  <c r="R1824" i="4"/>
  <c r="X1824" i="4"/>
  <c r="Y1824" i="4"/>
  <c r="W1824" i="4"/>
  <c r="U1825" i="4"/>
  <c r="R1825" i="4"/>
  <c r="Q1825" i="4"/>
  <c r="AD1825" i="4"/>
  <c r="AA1825" i="4"/>
  <c r="X1825" i="4"/>
  <c r="AC1825" i="4"/>
  <c r="V1825" i="4"/>
  <c r="Y1825" i="4"/>
  <c r="O1825" i="4"/>
  <c r="W1825" i="4"/>
  <c r="S1825" i="4"/>
  <c r="P1826" i="4"/>
  <c r="Z1825" i="4"/>
  <c r="AB1825" i="4"/>
  <c r="Q1826" i="4"/>
  <c r="V1826" i="4"/>
  <c r="AB1826" i="4"/>
  <c r="R1826" i="4"/>
  <c r="AA1826" i="4"/>
  <c r="U1826" i="4"/>
  <c r="AD1826" i="4"/>
  <c r="S1826" i="4"/>
  <c r="X1826" i="4"/>
  <c r="AC1826" i="4"/>
  <c r="O1826" i="4"/>
  <c r="Z1826" i="4"/>
  <c r="P1827" i="4"/>
  <c r="W1826" i="4"/>
  <c r="Y1826" i="4"/>
  <c r="W1827" i="4"/>
  <c r="R1827" i="4"/>
  <c r="S1827" i="4"/>
  <c r="AD1827" i="4"/>
  <c r="AC1827" i="4"/>
  <c r="X1827" i="4"/>
  <c r="Q1827" i="4"/>
  <c r="V1827" i="4"/>
  <c r="O1827" i="4"/>
  <c r="Y1827" i="4"/>
  <c r="P1828" i="4"/>
  <c r="U1827" i="4"/>
  <c r="AA1827" i="4"/>
  <c r="AB1827" i="4"/>
  <c r="Z1827" i="4"/>
  <c r="Q1828" i="4"/>
  <c r="P1829" i="4"/>
  <c r="O1828" i="4"/>
  <c r="AA1828" i="4"/>
  <c r="Z1828" i="4"/>
  <c r="U1828" i="4"/>
  <c r="AB1828" i="4"/>
  <c r="S1828" i="4"/>
  <c r="AD1828" i="4"/>
  <c r="X1828" i="4"/>
  <c r="V1828" i="4"/>
  <c r="R1828" i="4"/>
  <c r="AC1828" i="4"/>
  <c r="Y1828" i="4"/>
  <c r="W1828" i="4"/>
  <c r="U1829" i="4"/>
  <c r="R1829" i="4"/>
  <c r="Q1829" i="4"/>
  <c r="AD1829" i="4"/>
  <c r="AA1829" i="4"/>
  <c r="X1829" i="4"/>
  <c r="AC1829" i="4"/>
  <c r="V1829" i="4"/>
  <c r="Y1829" i="4"/>
  <c r="O1829" i="4"/>
  <c r="P1830" i="4"/>
  <c r="W1829" i="4"/>
  <c r="S1829" i="4"/>
  <c r="AB1829" i="4"/>
  <c r="Z1829" i="4"/>
  <c r="Q1830" i="4"/>
  <c r="V1830" i="4"/>
  <c r="AB1830" i="4"/>
  <c r="R1830" i="4"/>
  <c r="AA1830" i="4"/>
  <c r="U1830" i="4"/>
  <c r="AD1830" i="4"/>
  <c r="S1830" i="4"/>
  <c r="X1830" i="4"/>
  <c r="O1830" i="4"/>
  <c r="Z1830" i="4"/>
  <c r="AC1830" i="4"/>
  <c r="P1831" i="4"/>
  <c r="W1830" i="4"/>
  <c r="Y1830" i="4"/>
  <c r="W1831" i="4"/>
  <c r="R1831" i="4"/>
  <c r="S1831" i="4"/>
  <c r="AD1831" i="4"/>
  <c r="AC1831" i="4"/>
  <c r="X1831" i="4"/>
  <c r="Q1831" i="4"/>
  <c r="V1831" i="4"/>
  <c r="O1831" i="4"/>
  <c r="Y1831" i="4"/>
  <c r="U1831" i="4"/>
  <c r="AA1831" i="4"/>
  <c r="P1832" i="4"/>
  <c r="Z1831" i="4"/>
  <c r="AB1831" i="4"/>
  <c r="Q1832" i="4"/>
  <c r="P1833" i="4"/>
  <c r="O1832" i="4"/>
  <c r="AA1832" i="4"/>
  <c r="Z1832" i="4"/>
  <c r="U1832" i="4"/>
  <c r="AB1832" i="4"/>
  <c r="S1832" i="4"/>
  <c r="AD1832" i="4"/>
  <c r="X1832" i="4"/>
  <c r="V1832" i="4"/>
  <c r="AC1832" i="4"/>
  <c r="R1832" i="4"/>
  <c r="Y1832" i="4"/>
  <c r="W1832" i="4"/>
  <c r="U1833" i="4"/>
  <c r="R1833" i="4"/>
  <c r="Q1833" i="4"/>
  <c r="AD1833" i="4"/>
  <c r="AA1833" i="4"/>
  <c r="X1833" i="4"/>
  <c r="AC1833" i="4"/>
  <c r="V1833" i="4"/>
  <c r="Y1833" i="4"/>
  <c r="O1833" i="4"/>
  <c r="P1834" i="4"/>
  <c r="W1833" i="4"/>
  <c r="S1833" i="4"/>
  <c r="AB1833" i="4"/>
  <c r="Z1833" i="4"/>
  <c r="Q1834" i="4"/>
  <c r="V1834" i="4"/>
  <c r="AB1834" i="4"/>
  <c r="R1834" i="4"/>
  <c r="AA1834" i="4"/>
  <c r="U1834" i="4"/>
  <c r="AD1834" i="4"/>
  <c r="S1834" i="4"/>
  <c r="X1834" i="4"/>
  <c r="O1834" i="4"/>
  <c r="P1835" i="4"/>
  <c r="Z1834" i="4"/>
  <c r="AC1834" i="4"/>
  <c r="W1834" i="4"/>
  <c r="Y1834" i="4"/>
  <c r="W1835" i="4"/>
  <c r="R1835" i="4"/>
  <c r="S1835" i="4"/>
  <c r="AD1835" i="4"/>
  <c r="AC1835" i="4"/>
  <c r="X1835" i="4"/>
  <c r="Q1835" i="4"/>
  <c r="V1835" i="4"/>
  <c r="O1835" i="4"/>
  <c r="Y1835" i="4"/>
  <c r="AA1835" i="4"/>
  <c r="P1836" i="4"/>
  <c r="U1835" i="4"/>
  <c r="AB1835" i="4"/>
  <c r="Z1835" i="4"/>
  <c r="Q1836" i="4"/>
  <c r="P1837" i="4"/>
  <c r="O1836" i="4"/>
  <c r="AA1836" i="4"/>
  <c r="Z1836" i="4"/>
  <c r="U1836" i="4"/>
  <c r="AB1836" i="4"/>
  <c r="S1836" i="4"/>
  <c r="AD1836" i="4"/>
  <c r="V1836" i="4"/>
  <c r="AC1836" i="4"/>
  <c r="R1836" i="4"/>
  <c r="X1836" i="4"/>
  <c r="Y1836" i="4"/>
  <c r="W1836" i="4"/>
  <c r="U1837" i="4"/>
  <c r="R1837" i="4"/>
  <c r="Q1837" i="4"/>
  <c r="AD1837" i="4"/>
  <c r="AA1837" i="4"/>
  <c r="X1837" i="4"/>
  <c r="AC1837" i="4"/>
  <c r="V1837" i="4"/>
  <c r="P1838" i="4"/>
  <c r="O1837" i="4"/>
  <c r="Y1837" i="4"/>
  <c r="W1837" i="4"/>
  <c r="S1837" i="4"/>
  <c r="AB1837" i="4"/>
  <c r="Z1837" i="4"/>
  <c r="Q1838" i="4"/>
  <c r="V1838" i="4"/>
  <c r="AB1838" i="4"/>
  <c r="R1838" i="4"/>
  <c r="AA1838" i="4"/>
  <c r="U1838" i="4"/>
  <c r="AD1838" i="4"/>
  <c r="S1838" i="4"/>
  <c r="Z1838" i="4"/>
  <c r="X1838" i="4"/>
  <c r="O1838" i="4"/>
  <c r="P1839" i="4"/>
  <c r="AC1838" i="4"/>
  <c r="W1838" i="4"/>
  <c r="Y1838" i="4"/>
  <c r="W1839" i="4"/>
  <c r="R1839" i="4"/>
  <c r="S1839" i="4"/>
  <c r="AD1839" i="4"/>
  <c r="AC1839" i="4"/>
  <c r="X1839" i="4"/>
  <c r="Q1839" i="4"/>
  <c r="V1839" i="4"/>
  <c r="O1839" i="4"/>
  <c r="P1840" i="4"/>
  <c r="Y1839" i="4"/>
  <c r="AA1839" i="4"/>
  <c r="U1839" i="4"/>
  <c r="Z1839" i="4"/>
  <c r="AB1839" i="4"/>
  <c r="Q1840" i="4"/>
  <c r="P1841" i="4"/>
  <c r="O1840" i="4"/>
  <c r="AA1840" i="4"/>
  <c r="Z1840" i="4"/>
  <c r="U1840" i="4"/>
  <c r="AB1840" i="4"/>
  <c r="S1840" i="4"/>
  <c r="AD1840" i="4"/>
  <c r="V1840" i="4"/>
  <c r="AC1840" i="4"/>
  <c r="R1840" i="4"/>
  <c r="X1840" i="4"/>
  <c r="Y1840" i="4"/>
  <c r="W1840" i="4"/>
  <c r="U1841" i="4"/>
  <c r="R1841" i="4"/>
  <c r="Q1841" i="4"/>
  <c r="AD1841" i="4"/>
  <c r="AA1841" i="4"/>
  <c r="X1841" i="4"/>
  <c r="AC1841" i="4"/>
  <c r="V1841" i="4"/>
  <c r="O1841" i="4"/>
  <c r="W1841" i="4"/>
  <c r="S1841" i="4"/>
  <c r="Y1841" i="4"/>
  <c r="P1842" i="4"/>
  <c r="Z1841" i="4"/>
  <c r="AB1841" i="4"/>
  <c r="Q1842" i="4"/>
  <c r="V1842" i="4"/>
  <c r="AB1842" i="4"/>
  <c r="R1842" i="4"/>
  <c r="AA1842" i="4"/>
  <c r="U1842" i="4"/>
  <c r="AD1842" i="4"/>
  <c r="S1842" i="4"/>
  <c r="X1842" i="4"/>
  <c r="O1842" i="4"/>
  <c r="Z1842" i="4"/>
  <c r="AC1842" i="4"/>
  <c r="P1843" i="4"/>
  <c r="W1842" i="4"/>
  <c r="Y1842" i="4"/>
  <c r="W1843" i="4"/>
  <c r="R1843" i="4"/>
  <c r="S1843" i="4"/>
  <c r="AD1843" i="4"/>
  <c r="AC1843" i="4"/>
  <c r="X1843" i="4"/>
  <c r="Q1843" i="4"/>
  <c r="V1843" i="4"/>
  <c r="AA1843" i="4"/>
  <c r="O1843" i="4"/>
  <c r="P1844" i="4"/>
  <c r="Y1843" i="4"/>
  <c r="U1843" i="4"/>
  <c r="AB1843" i="4"/>
  <c r="Z1843" i="4"/>
  <c r="Q1844" i="4"/>
  <c r="P1845" i="4"/>
  <c r="O1844" i="4"/>
  <c r="AA1844" i="4"/>
  <c r="Z1844" i="4"/>
  <c r="U1844" i="4"/>
  <c r="AB1844" i="4"/>
  <c r="S1844" i="4"/>
  <c r="AD1844" i="4"/>
  <c r="X1844" i="4"/>
  <c r="V1844" i="4"/>
  <c r="R1844" i="4"/>
  <c r="AC1844" i="4"/>
  <c r="Y1844" i="4"/>
  <c r="W1844" i="4"/>
  <c r="U1845" i="4"/>
  <c r="R1845" i="4"/>
  <c r="Q1845" i="4"/>
  <c r="AD1845" i="4"/>
  <c r="AA1845" i="4"/>
  <c r="X1845" i="4"/>
  <c r="AC1845" i="4"/>
  <c r="V1845" i="4"/>
  <c r="O1845" i="4"/>
  <c r="W1845" i="4"/>
  <c r="P1846" i="4"/>
  <c r="S1845" i="4"/>
  <c r="Y1845" i="4"/>
  <c r="AB1845" i="4"/>
  <c r="Z1845" i="4"/>
  <c r="Q1846" i="4"/>
  <c r="V1846" i="4"/>
  <c r="AB1846" i="4"/>
  <c r="R1846" i="4"/>
  <c r="AA1846" i="4"/>
  <c r="U1846" i="4"/>
  <c r="AD1846" i="4"/>
  <c r="S1846" i="4"/>
  <c r="X1846" i="4"/>
  <c r="O1846" i="4"/>
  <c r="Z1846" i="4"/>
  <c r="P1847" i="4"/>
  <c r="AC1846" i="4"/>
  <c r="W1846" i="4"/>
  <c r="Y1846" i="4"/>
  <c r="W1847" i="4"/>
  <c r="R1847" i="4"/>
  <c r="S1847" i="4"/>
  <c r="AD1847" i="4"/>
  <c r="AC1847" i="4"/>
  <c r="X1847" i="4"/>
  <c r="Q1847" i="4"/>
  <c r="V1847" i="4"/>
  <c r="AA1847" i="4"/>
  <c r="O1847" i="4"/>
  <c r="P1848" i="4"/>
  <c r="Y1847" i="4"/>
  <c r="U1847" i="4"/>
  <c r="Z1847" i="4"/>
  <c r="AB1847" i="4"/>
  <c r="Q1848" i="4"/>
  <c r="P1849" i="4"/>
  <c r="O1848" i="4"/>
  <c r="AA1848" i="4"/>
  <c r="Z1848" i="4"/>
  <c r="U1848" i="4"/>
  <c r="AB1848" i="4"/>
  <c r="S1848" i="4"/>
  <c r="AD1848" i="4"/>
  <c r="V1848" i="4"/>
  <c r="AC1848" i="4"/>
  <c r="R1848" i="4"/>
  <c r="X1848" i="4"/>
  <c r="Y1848" i="4"/>
  <c r="W1848" i="4"/>
  <c r="U1849" i="4"/>
  <c r="R1849" i="4"/>
  <c r="Q1849" i="4"/>
  <c r="AD1849" i="4"/>
  <c r="AA1849" i="4"/>
  <c r="X1849" i="4"/>
  <c r="AC1849" i="4"/>
  <c r="V1849" i="4"/>
  <c r="O1849" i="4"/>
  <c r="W1849" i="4"/>
  <c r="Y1849" i="4"/>
  <c r="S1849" i="4"/>
  <c r="P1850" i="4"/>
  <c r="AB1849" i="4"/>
  <c r="Z1849" i="4"/>
  <c r="Q1850" i="4"/>
  <c r="V1850" i="4"/>
  <c r="AB1850" i="4"/>
  <c r="R1850" i="4"/>
  <c r="AA1850" i="4"/>
  <c r="U1850" i="4"/>
  <c r="AD1850" i="4"/>
  <c r="S1850" i="4"/>
  <c r="X1850" i="4"/>
  <c r="Z1850" i="4"/>
  <c r="AC1850" i="4"/>
  <c r="O1850" i="4"/>
  <c r="P1851" i="4"/>
  <c r="W1850" i="4"/>
  <c r="Y1850" i="4"/>
  <c r="W1851" i="4"/>
  <c r="R1851" i="4"/>
  <c r="S1851" i="4"/>
  <c r="AD1851" i="4"/>
  <c r="AC1851" i="4"/>
  <c r="X1851" i="4"/>
  <c r="Q1851" i="4"/>
  <c r="V1851" i="4"/>
  <c r="O1851" i="4"/>
  <c r="Y1851" i="4"/>
  <c r="P1852" i="4"/>
  <c r="U1851" i="4"/>
  <c r="AA1851" i="4"/>
  <c r="AB1851" i="4"/>
  <c r="Z1851" i="4"/>
  <c r="Q1852" i="4"/>
  <c r="P1853" i="4"/>
  <c r="O1852" i="4"/>
  <c r="AA1852" i="4"/>
  <c r="Z1852" i="4"/>
  <c r="U1852" i="4"/>
  <c r="AB1852" i="4"/>
  <c r="S1852" i="4"/>
  <c r="X1852" i="4"/>
  <c r="AD1852" i="4"/>
  <c r="V1852" i="4"/>
  <c r="R1852" i="4"/>
  <c r="AC1852" i="4"/>
  <c r="Y1852" i="4"/>
  <c r="W1852" i="4"/>
  <c r="U1853" i="4"/>
  <c r="R1853" i="4"/>
  <c r="Q1853" i="4"/>
  <c r="AD1853" i="4"/>
  <c r="AA1853" i="4"/>
  <c r="X1853" i="4"/>
  <c r="AC1853" i="4"/>
  <c r="V1853" i="4"/>
  <c r="O1853" i="4"/>
  <c r="W1853" i="4"/>
  <c r="Y1853" i="4"/>
  <c r="S1853" i="4"/>
  <c r="P1854" i="4"/>
  <c r="AB1853" i="4"/>
  <c r="Z1853" i="4"/>
  <c r="Q1854" i="4"/>
  <c r="V1854" i="4"/>
  <c r="AB1854" i="4"/>
  <c r="R1854" i="4"/>
  <c r="AA1854" i="4"/>
  <c r="U1854" i="4"/>
  <c r="AD1854" i="4"/>
  <c r="S1854" i="4"/>
  <c r="X1854" i="4"/>
  <c r="AC1854" i="4"/>
  <c r="O1854" i="4"/>
  <c r="P1855" i="4"/>
  <c r="Z1854" i="4"/>
  <c r="W1854" i="4"/>
  <c r="Y1854" i="4"/>
  <c r="W1855" i="4"/>
  <c r="R1855" i="4"/>
  <c r="S1855" i="4"/>
  <c r="AD1855" i="4"/>
  <c r="AC1855" i="4"/>
  <c r="X1855" i="4"/>
  <c r="Q1855" i="4"/>
  <c r="V1855" i="4"/>
  <c r="O1855" i="4"/>
  <c r="AA1855" i="4"/>
  <c r="Y1855" i="4"/>
  <c r="P1856" i="4"/>
  <c r="U1855" i="4"/>
  <c r="Z1855" i="4"/>
  <c r="AB1855" i="4"/>
  <c r="Q1856" i="4"/>
  <c r="P1857" i="4"/>
  <c r="O1856" i="4"/>
  <c r="AA1856" i="4"/>
  <c r="Z1856" i="4"/>
  <c r="U1856" i="4"/>
  <c r="AB1856" i="4"/>
  <c r="S1856" i="4"/>
  <c r="X1856" i="4"/>
  <c r="AD1856" i="4"/>
  <c r="V1856" i="4"/>
  <c r="R1856" i="4"/>
  <c r="AC1856" i="4"/>
  <c r="Y1856" i="4"/>
  <c r="W1856" i="4"/>
  <c r="U1857" i="4"/>
  <c r="R1857" i="4"/>
  <c r="Q1857" i="4"/>
  <c r="AD1857" i="4"/>
  <c r="AA1857" i="4"/>
  <c r="X1857" i="4"/>
  <c r="AC1857" i="4"/>
  <c r="V1857" i="4"/>
  <c r="O1857" i="4"/>
  <c r="P1858" i="4"/>
  <c r="W1857" i="4"/>
  <c r="Y1857" i="4"/>
  <c r="S1857" i="4"/>
  <c r="Z1857" i="4"/>
  <c r="AB1857" i="4"/>
  <c r="Q1858" i="4"/>
  <c r="V1858" i="4"/>
  <c r="AB1858" i="4"/>
  <c r="R1858" i="4"/>
  <c r="AA1858" i="4"/>
  <c r="U1858" i="4"/>
  <c r="AD1858" i="4"/>
  <c r="S1858" i="4"/>
  <c r="X1858" i="4"/>
  <c r="O1858" i="4"/>
  <c r="AC1858" i="4"/>
  <c r="P1859" i="4"/>
  <c r="Z1858" i="4"/>
  <c r="W1858" i="4"/>
  <c r="Y1858" i="4"/>
  <c r="W1859" i="4"/>
  <c r="R1859" i="4"/>
  <c r="S1859" i="4"/>
  <c r="AD1859" i="4"/>
  <c r="AC1859" i="4"/>
  <c r="X1859" i="4"/>
  <c r="Q1859" i="4"/>
  <c r="V1859" i="4"/>
  <c r="AA1859" i="4"/>
  <c r="O1859" i="4"/>
  <c r="Y1859" i="4"/>
  <c r="U1859" i="4"/>
  <c r="P1860" i="4"/>
  <c r="AB1859" i="4"/>
  <c r="Z1859" i="4"/>
  <c r="Q1860" i="4"/>
  <c r="P1861" i="4"/>
  <c r="O1860" i="4"/>
  <c r="AA1860" i="4"/>
  <c r="Z1860" i="4"/>
  <c r="U1860" i="4"/>
  <c r="AB1860" i="4"/>
  <c r="S1860" i="4"/>
  <c r="AD1860" i="4"/>
  <c r="X1860" i="4"/>
  <c r="AC1860" i="4"/>
  <c r="V1860" i="4"/>
  <c r="R1860" i="4"/>
  <c r="Y1860" i="4"/>
  <c r="W1860" i="4"/>
  <c r="U1861" i="4"/>
  <c r="R1861" i="4"/>
  <c r="Q1861" i="4"/>
  <c r="AD1861" i="4"/>
  <c r="AA1861" i="4"/>
  <c r="X1861" i="4"/>
  <c r="AC1861" i="4"/>
  <c r="V1861" i="4"/>
  <c r="O1861" i="4"/>
  <c r="W1861" i="4"/>
  <c r="Y1861" i="4"/>
  <c r="P1862" i="4"/>
  <c r="S1861" i="4"/>
  <c r="AB1861" i="4"/>
  <c r="Z1861" i="4"/>
  <c r="Q1862" i="4"/>
  <c r="V1862" i="4"/>
  <c r="AB1862" i="4"/>
  <c r="R1862" i="4"/>
  <c r="AA1862" i="4"/>
  <c r="U1862" i="4"/>
  <c r="AD1862" i="4"/>
  <c r="S1862" i="4"/>
  <c r="X1862" i="4"/>
  <c r="O1862" i="4"/>
  <c r="P1863" i="4"/>
  <c r="Z1862" i="4"/>
  <c r="AC1862" i="4"/>
  <c r="W1862" i="4"/>
  <c r="Y1862" i="4"/>
  <c r="W1863" i="4"/>
  <c r="R1863" i="4"/>
  <c r="S1863" i="4"/>
  <c r="AD1863" i="4"/>
  <c r="AC1863" i="4"/>
  <c r="X1863" i="4"/>
  <c r="Q1863" i="4"/>
  <c r="V1863" i="4"/>
  <c r="AA1863" i="4"/>
  <c r="O1863" i="4"/>
  <c r="Y1863" i="4"/>
  <c r="U1863" i="4"/>
  <c r="P1864" i="4"/>
  <c r="Z1863" i="4"/>
  <c r="AB1863" i="4"/>
  <c r="Q1864" i="4"/>
  <c r="P1865" i="4"/>
  <c r="O1864" i="4"/>
  <c r="AA1864" i="4"/>
  <c r="Z1864" i="4"/>
  <c r="U1864" i="4"/>
  <c r="AB1864" i="4"/>
  <c r="S1864" i="4"/>
  <c r="AD1864" i="4"/>
  <c r="V1864" i="4"/>
  <c r="X1864" i="4"/>
  <c r="AC1864" i="4"/>
  <c r="R1864" i="4"/>
  <c r="Y1864" i="4"/>
  <c r="W1864" i="4"/>
  <c r="U1865" i="4"/>
  <c r="R1865" i="4"/>
  <c r="Q1865" i="4"/>
  <c r="AD1865" i="4"/>
  <c r="AA1865" i="4"/>
  <c r="X1865" i="4"/>
  <c r="AC1865" i="4"/>
  <c r="V1865" i="4"/>
  <c r="O1865" i="4"/>
  <c r="P1866" i="4"/>
  <c r="W1865" i="4"/>
  <c r="S1865" i="4"/>
  <c r="Y1865" i="4"/>
  <c r="Z1865" i="4"/>
  <c r="AB1865" i="4"/>
  <c r="Q1866" i="4"/>
  <c r="V1866" i="4"/>
  <c r="AB1866" i="4"/>
  <c r="R1866" i="4"/>
  <c r="AA1866" i="4"/>
  <c r="U1866" i="4"/>
  <c r="AD1866" i="4"/>
  <c r="S1866" i="4"/>
  <c r="X1866" i="4"/>
  <c r="Z1866" i="4"/>
  <c r="O1866" i="4"/>
  <c r="P1867" i="4"/>
  <c r="AC1866" i="4"/>
  <c r="W1866" i="4"/>
  <c r="Y1866" i="4"/>
  <c r="W1867" i="4"/>
  <c r="R1867" i="4"/>
  <c r="S1867" i="4"/>
  <c r="AD1867" i="4"/>
  <c r="AC1867" i="4"/>
  <c r="X1867" i="4"/>
  <c r="Q1867" i="4"/>
  <c r="V1867" i="4"/>
  <c r="AA1867" i="4"/>
  <c r="O1867" i="4"/>
  <c r="Y1867" i="4"/>
  <c r="P1868" i="4"/>
  <c r="U1867" i="4"/>
  <c r="AB1867" i="4"/>
  <c r="Z1867" i="4"/>
  <c r="Q1868" i="4"/>
  <c r="P1869" i="4"/>
  <c r="O1868" i="4"/>
  <c r="AA1868" i="4"/>
  <c r="Z1868" i="4"/>
  <c r="U1868" i="4"/>
  <c r="AB1868" i="4"/>
  <c r="S1868" i="4"/>
  <c r="AD1868" i="4"/>
  <c r="AC1868" i="4"/>
  <c r="V1868" i="4"/>
  <c r="X1868" i="4"/>
  <c r="R1868" i="4"/>
  <c r="Y1868" i="4"/>
  <c r="W1868" i="4"/>
  <c r="U1869" i="4"/>
  <c r="R1869" i="4"/>
  <c r="Q1869" i="4"/>
  <c r="AD1869" i="4"/>
  <c r="AA1869" i="4"/>
  <c r="X1869" i="4"/>
  <c r="AC1869" i="4"/>
  <c r="V1869" i="4"/>
  <c r="O1869" i="4"/>
  <c r="W1869" i="4"/>
  <c r="S1869" i="4"/>
  <c r="Y1869" i="4"/>
  <c r="P1870" i="4"/>
  <c r="AB1869" i="4"/>
  <c r="Z1869" i="4"/>
  <c r="Q1870" i="4"/>
  <c r="V1870" i="4"/>
  <c r="AB1870" i="4"/>
  <c r="R1870" i="4"/>
  <c r="AA1870" i="4"/>
  <c r="U1870" i="4"/>
  <c r="AD1870" i="4"/>
  <c r="S1870" i="4"/>
  <c r="Z1870" i="4"/>
  <c r="X1870" i="4"/>
  <c r="O1870" i="4"/>
  <c r="AC1870" i="4"/>
  <c r="P1871" i="4"/>
  <c r="W1870" i="4"/>
  <c r="Y1870" i="4"/>
  <c r="W1871" i="4"/>
  <c r="R1871" i="4"/>
  <c r="S1871" i="4"/>
  <c r="AD1871" i="4"/>
  <c r="AC1871" i="4"/>
  <c r="X1871" i="4"/>
  <c r="Q1871" i="4"/>
  <c r="V1871" i="4"/>
  <c r="O1871" i="4"/>
  <c r="AA1871" i="4"/>
  <c r="Y1871" i="4"/>
  <c r="U1871" i="4"/>
  <c r="P1872" i="4"/>
  <c r="Z1871" i="4"/>
  <c r="AB1871" i="4"/>
  <c r="Q1872" i="4"/>
  <c r="P1873" i="4"/>
  <c r="O1872" i="4"/>
  <c r="AA1872" i="4"/>
  <c r="Z1872" i="4"/>
  <c r="U1872" i="4"/>
  <c r="AB1872" i="4"/>
  <c r="S1872" i="4"/>
  <c r="AD1872" i="4"/>
  <c r="AC1872" i="4"/>
  <c r="V1872" i="4"/>
  <c r="R1872" i="4"/>
  <c r="X1872" i="4"/>
  <c r="Y1872" i="4"/>
  <c r="W1872" i="4"/>
  <c r="U1873" i="4"/>
  <c r="R1873" i="4"/>
  <c r="Q1873" i="4"/>
  <c r="AD1873" i="4"/>
  <c r="AA1873" i="4"/>
  <c r="X1873" i="4"/>
  <c r="AC1873" i="4"/>
  <c r="V1873" i="4"/>
  <c r="O1873" i="4"/>
  <c r="W1873" i="4"/>
  <c r="Y1873" i="4"/>
  <c r="P1874" i="4"/>
  <c r="S1873" i="4"/>
  <c r="AB1873" i="4"/>
  <c r="Z1873" i="4"/>
  <c r="Q1874" i="4"/>
  <c r="V1874" i="4"/>
  <c r="AB1874" i="4"/>
  <c r="R1874" i="4"/>
  <c r="AA1874" i="4"/>
  <c r="U1874" i="4"/>
  <c r="AD1874" i="4"/>
  <c r="S1874" i="4"/>
  <c r="Z1874" i="4"/>
  <c r="X1874" i="4"/>
  <c r="O1874" i="4"/>
  <c r="P1875" i="4"/>
  <c r="AC1874" i="4"/>
  <c r="W1874" i="4"/>
  <c r="Y1874" i="4"/>
  <c r="W1875" i="4"/>
  <c r="R1875" i="4"/>
  <c r="S1875" i="4"/>
  <c r="AD1875" i="4"/>
  <c r="AC1875" i="4"/>
  <c r="X1875" i="4"/>
  <c r="Q1875" i="4"/>
  <c r="V1875" i="4"/>
  <c r="O1875" i="4"/>
  <c r="Y1875" i="4"/>
  <c r="P1876" i="4"/>
  <c r="U1875" i="4"/>
  <c r="AA1875" i="4"/>
  <c r="AB1875" i="4"/>
  <c r="Z1875" i="4"/>
  <c r="Q1876" i="4"/>
  <c r="P1877" i="4"/>
  <c r="O1876" i="4"/>
  <c r="AA1876" i="4"/>
  <c r="Z1876" i="4"/>
  <c r="U1876" i="4"/>
  <c r="AB1876" i="4"/>
  <c r="S1876" i="4"/>
  <c r="AD1876" i="4"/>
  <c r="X1876" i="4"/>
  <c r="AC1876" i="4"/>
  <c r="V1876" i="4"/>
  <c r="R1876" i="4"/>
  <c r="Y1876" i="4"/>
  <c r="W1876" i="4"/>
  <c r="R1877" i="4"/>
  <c r="Q1877" i="4"/>
  <c r="AD1877" i="4"/>
  <c r="AA1877" i="4"/>
  <c r="X1877" i="4"/>
  <c r="AC1877" i="4"/>
  <c r="V1877" i="4"/>
  <c r="O1877" i="4"/>
  <c r="S1877" i="4"/>
  <c r="Y1877" i="4"/>
  <c r="W1877" i="4"/>
  <c r="P1878" i="4"/>
  <c r="Z1877" i="4"/>
  <c r="U1877" i="4"/>
  <c r="AB1877" i="4"/>
  <c r="AB1878" i="4"/>
  <c r="R1878" i="4"/>
  <c r="AA1878" i="4"/>
  <c r="U1878" i="4"/>
  <c r="AD1878" i="4"/>
  <c r="Y1878" i="4"/>
  <c r="V1878" i="4"/>
  <c r="X1878" i="4"/>
  <c r="W1878" i="4"/>
  <c r="S1878" i="4"/>
  <c r="Q1878" i="4"/>
  <c r="O1878" i="4"/>
  <c r="AC1878" i="4"/>
  <c r="Z1878" i="4"/>
  <c r="P1879" i="4"/>
  <c r="R1879" i="4"/>
  <c r="S1879" i="4"/>
  <c r="AD1879" i="4"/>
  <c r="AC1879" i="4"/>
  <c r="X1879" i="4"/>
  <c r="Q1879" i="4"/>
  <c r="U1879" i="4"/>
  <c r="P1880" i="4"/>
  <c r="AA1879" i="4"/>
  <c r="AB1879" i="4"/>
  <c r="W1879" i="4"/>
  <c r="Z1879" i="4"/>
  <c r="V1879" i="4"/>
  <c r="O1879" i="4"/>
  <c r="Y1879" i="4"/>
  <c r="P1881" i="4"/>
  <c r="O1880" i="4"/>
  <c r="AA1880" i="4"/>
  <c r="Z1880" i="4"/>
  <c r="U1880" i="4"/>
  <c r="AB1880" i="4"/>
  <c r="AD1880" i="4"/>
  <c r="V1880" i="4"/>
  <c r="R1880" i="4"/>
  <c r="Y1880" i="4"/>
  <c r="W1880" i="4"/>
  <c r="AC1880" i="4"/>
  <c r="X1880" i="4"/>
  <c r="S1880" i="4"/>
  <c r="Q1880" i="4"/>
  <c r="R1881" i="4"/>
  <c r="Q1881" i="4"/>
  <c r="AD1881" i="4"/>
  <c r="AA1881" i="4"/>
  <c r="X1881" i="4"/>
  <c r="AC1881" i="4"/>
  <c r="V1881" i="4"/>
  <c r="O1881" i="4"/>
  <c r="Y1881" i="4"/>
  <c r="W1881" i="4"/>
  <c r="S1881" i="4"/>
  <c r="P1882" i="4"/>
  <c r="Z1881" i="4"/>
  <c r="U1881" i="4"/>
  <c r="AB1881" i="4"/>
  <c r="AB1882" i="4"/>
  <c r="R1882" i="4"/>
  <c r="AA1882" i="4"/>
  <c r="U1882" i="4"/>
  <c r="AD1882" i="4"/>
  <c r="Y1882" i="4"/>
  <c r="V1882" i="4"/>
  <c r="W1882" i="4"/>
  <c r="X1882" i="4"/>
  <c r="S1882" i="4"/>
  <c r="Q1882" i="4"/>
  <c r="O1882" i="4"/>
  <c r="AC1882" i="4"/>
  <c r="P1883" i="4"/>
  <c r="Z1882" i="4"/>
  <c r="R1883" i="4"/>
  <c r="S1883" i="4"/>
  <c r="AD1883" i="4"/>
  <c r="AC1883" i="4"/>
  <c r="X1883" i="4"/>
  <c r="Q1883" i="4"/>
  <c r="U1883" i="4"/>
  <c r="P1884" i="4"/>
  <c r="AA1883" i="4"/>
  <c r="AB1883" i="4"/>
  <c r="W1883" i="4"/>
  <c r="V1883" i="4"/>
  <c r="Z1883" i="4"/>
  <c r="O1883" i="4"/>
  <c r="Y1883" i="4"/>
  <c r="P1885" i="4"/>
  <c r="O1884" i="4"/>
  <c r="AA1884" i="4"/>
  <c r="Z1884" i="4"/>
  <c r="U1884" i="4"/>
  <c r="AB1884" i="4"/>
  <c r="AD1884" i="4"/>
  <c r="V1884" i="4"/>
  <c r="R1884" i="4"/>
  <c r="AC1884" i="4"/>
  <c r="X1884" i="4"/>
  <c r="Y1884" i="4"/>
  <c r="W1884" i="4"/>
  <c r="Q1884" i="4"/>
  <c r="S1884" i="4"/>
  <c r="R1885" i="4"/>
  <c r="Q1885" i="4"/>
  <c r="AD1885" i="4"/>
  <c r="AA1885" i="4"/>
  <c r="X1885" i="4"/>
  <c r="AC1885" i="4"/>
  <c r="V1885" i="4"/>
  <c r="Y1885" i="4"/>
  <c r="O1885" i="4"/>
  <c r="W1885" i="4"/>
  <c r="S1885" i="4"/>
  <c r="P1886" i="4"/>
  <c r="AB1885" i="4"/>
  <c r="Z1885" i="4"/>
  <c r="U1885" i="4"/>
  <c r="AB1886" i="4"/>
  <c r="R1886" i="4"/>
  <c r="AA1886" i="4"/>
  <c r="U1886" i="4"/>
  <c r="AD1886" i="4"/>
  <c r="Y1886" i="4"/>
  <c r="V1886" i="4"/>
  <c r="W1886" i="4"/>
  <c r="X1886" i="4"/>
  <c r="S1886" i="4"/>
  <c r="Q1886" i="4"/>
  <c r="O1886" i="4"/>
  <c r="AC1886" i="4"/>
  <c r="Z1886" i="4"/>
  <c r="P1887" i="4"/>
  <c r="R1887" i="4"/>
  <c r="S1887" i="4"/>
  <c r="AD1887" i="4"/>
  <c r="AC1887" i="4"/>
  <c r="X1887" i="4"/>
  <c r="Q1887" i="4"/>
  <c r="U1887" i="4"/>
  <c r="V1887" i="4"/>
  <c r="P1888" i="4"/>
  <c r="AA1887" i="4"/>
  <c r="AB1887" i="4"/>
  <c r="W1887" i="4"/>
  <c r="Z1887" i="4"/>
  <c r="Y1887" i="4"/>
  <c r="O1887" i="4"/>
  <c r="P1889" i="4"/>
  <c r="O1888" i="4"/>
  <c r="AA1888" i="4"/>
  <c r="Z1888" i="4"/>
  <c r="U1888" i="4"/>
  <c r="AB1888" i="4"/>
  <c r="AD1888" i="4"/>
  <c r="V1888" i="4"/>
  <c r="W1888" i="4"/>
  <c r="R1888" i="4"/>
  <c r="AC1888" i="4"/>
  <c r="X1888" i="4"/>
  <c r="Y1888" i="4"/>
  <c r="Q1888" i="4"/>
  <c r="S1888" i="4"/>
  <c r="R1889" i="4"/>
  <c r="Q1889" i="4"/>
  <c r="AD1889" i="4"/>
  <c r="AA1889" i="4"/>
  <c r="X1889" i="4"/>
  <c r="AC1889" i="4"/>
  <c r="V1889" i="4"/>
  <c r="Y1889" i="4"/>
  <c r="O1889" i="4"/>
  <c r="P1890" i="4"/>
  <c r="W1889" i="4"/>
  <c r="S1889" i="4"/>
  <c r="U1889" i="4"/>
  <c r="AB1889" i="4"/>
  <c r="Z1889" i="4"/>
  <c r="AB1890" i="4"/>
  <c r="R1890" i="4"/>
  <c r="AA1890" i="4"/>
  <c r="U1890" i="4"/>
  <c r="AD1890" i="4"/>
  <c r="Y1890" i="4"/>
  <c r="V1890" i="4"/>
  <c r="O1890" i="4"/>
  <c r="W1890" i="4"/>
  <c r="S1890" i="4"/>
  <c r="Q1890" i="4"/>
  <c r="X1890" i="4"/>
  <c r="Z1890" i="4"/>
  <c r="AC1890" i="4"/>
  <c r="P1891" i="4"/>
  <c r="R1891" i="4"/>
  <c r="S1891" i="4"/>
  <c r="AD1891" i="4"/>
  <c r="AC1891" i="4"/>
  <c r="X1891" i="4"/>
  <c r="Q1891" i="4"/>
  <c r="U1891" i="4"/>
  <c r="V1891" i="4"/>
  <c r="P1892" i="4"/>
  <c r="AA1891" i="4"/>
  <c r="AB1891" i="4"/>
  <c r="W1891" i="4"/>
  <c r="Z1891" i="4"/>
  <c r="O1891" i="4"/>
  <c r="Y1891" i="4"/>
  <c r="P1893" i="4"/>
  <c r="O1892" i="4"/>
  <c r="AA1892" i="4"/>
  <c r="Z1892" i="4"/>
  <c r="U1892" i="4"/>
  <c r="AB1892" i="4"/>
  <c r="AD1892" i="4"/>
  <c r="V1892" i="4"/>
  <c r="W1892" i="4"/>
  <c r="R1892" i="4"/>
  <c r="AC1892" i="4"/>
  <c r="X1892" i="4"/>
  <c r="Y1892" i="4"/>
  <c r="S1892" i="4"/>
  <c r="Q1892" i="4"/>
  <c r="R1893" i="4"/>
  <c r="Q1893" i="4"/>
  <c r="AD1893" i="4"/>
  <c r="AA1893" i="4"/>
  <c r="X1893" i="4"/>
  <c r="AC1893" i="4"/>
  <c r="V1893" i="4"/>
  <c r="P1894" i="4"/>
  <c r="Y1893" i="4"/>
  <c r="O1893" i="4"/>
  <c r="W1893" i="4"/>
  <c r="S1893" i="4"/>
  <c r="AB1893" i="4"/>
  <c r="Z1893" i="4"/>
  <c r="U1893" i="4"/>
  <c r="AB1894" i="4"/>
  <c r="R1894" i="4"/>
  <c r="AA1894" i="4"/>
  <c r="U1894" i="4"/>
  <c r="AD1894" i="4"/>
  <c r="Y1894" i="4"/>
  <c r="V1894" i="4"/>
  <c r="X1894" i="4"/>
  <c r="W1894" i="4"/>
  <c r="S1894" i="4"/>
  <c r="O1894" i="4"/>
  <c r="Q1894" i="4"/>
  <c r="AC1894" i="4"/>
  <c r="Z1894" i="4"/>
  <c r="P1895" i="4"/>
  <c r="R1895" i="4"/>
  <c r="S1895" i="4"/>
  <c r="AD1895" i="4"/>
  <c r="AC1895" i="4"/>
  <c r="X1895" i="4"/>
  <c r="Q1895" i="4"/>
  <c r="U1895" i="4"/>
  <c r="P1896" i="4"/>
  <c r="AA1895" i="4"/>
  <c r="AB1895" i="4"/>
  <c r="W1895" i="4"/>
  <c r="Z1895" i="4"/>
  <c r="V1895" i="4"/>
  <c r="O1895" i="4"/>
  <c r="Y1895" i="4"/>
  <c r="P1897" i="4"/>
  <c r="O1896" i="4"/>
  <c r="AA1896" i="4"/>
  <c r="Z1896" i="4"/>
  <c r="U1896" i="4"/>
  <c r="AB1896" i="4"/>
  <c r="AD1896" i="4"/>
  <c r="V1896" i="4"/>
  <c r="Y1896" i="4"/>
  <c r="W1896" i="4"/>
  <c r="R1896" i="4"/>
  <c r="AC1896" i="4"/>
  <c r="X1896" i="4"/>
  <c r="S1896" i="4"/>
  <c r="Q1896" i="4"/>
  <c r="R1897" i="4"/>
  <c r="Q1897" i="4"/>
  <c r="AD1897" i="4"/>
  <c r="AA1897" i="4"/>
  <c r="X1897" i="4"/>
  <c r="AC1897" i="4"/>
  <c r="V1897" i="4"/>
  <c r="S1897" i="4"/>
  <c r="Y1897" i="4"/>
  <c r="O1897" i="4"/>
  <c r="P1898" i="4"/>
  <c r="W1897" i="4"/>
  <c r="Z1897" i="4"/>
  <c r="U1897" i="4"/>
  <c r="AB1897" i="4"/>
  <c r="AB1898" i="4"/>
  <c r="R1898" i="4"/>
  <c r="AA1898" i="4"/>
  <c r="U1898" i="4"/>
  <c r="AD1898" i="4"/>
  <c r="Y1898" i="4"/>
  <c r="V1898" i="4"/>
  <c r="X1898" i="4"/>
  <c r="W1898" i="4"/>
  <c r="S1898" i="4"/>
  <c r="O1898" i="4"/>
  <c r="Q1898" i="4"/>
  <c r="AC1898" i="4"/>
  <c r="P1899" i="4"/>
  <c r="Z1898" i="4"/>
  <c r="R1899" i="4"/>
  <c r="S1899" i="4"/>
  <c r="AD1899" i="4"/>
  <c r="AC1899" i="4"/>
  <c r="X1899" i="4"/>
  <c r="Q1899" i="4"/>
  <c r="U1899" i="4"/>
  <c r="P1900" i="4"/>
  <c r="AA1899" i="4"/>
  <c r="V1899" i="4"/>
  <c r="AB1899" i="4"/>
  <c r="W1899" i="4"/>
  <c r="Z1899" i="4"/>
  <c r="Y1899" i="4"/>
  <c r="O1899" i="4"/>
  <c r="P1901" i="4"/>
  <c r="O1900" i="4"/>
  <c r="AA1900" i="4"/>
  <c r="Z1900" i="4"/>
  <c r="U1900" i="4"/>
  <c r="AB1900" i="4"/>
  <c r="AD1900" i="4"/>
  <c r="V1900" i="4"/>
  <c r="R1900" i="4"/>
  <c r="Y1900" i="4"/>
  <c r="W1900" i="4"/>
  <c r="AC1900" i="4"/>
  <c r="X1900" i="4"/>
  <c r="Q1900" i="4"/>
  <c r="S1900" i="4"/>
  <c r="R1901" i="4"/>
  <c r="Q1901" i="4"/>
  <c r="AD1901" i="4"/>
  <c r="AA1901" i="4"/>
  <c r="X1901" i="4"/>
  <c r="AC1901" i="4"/>
  <c r="V1901" i="4"/>
  <c r="S1901" i="4"/>
  <c r="O1901" i="4"/>
  <c r="P1902" i="4"/>
  <c r="W1901" i="4"/>
  <c r="Y1901" i="4"/>
  <c r="Z1901" i="4"/>
  <c r="AB1901" i="4"/>
  <c r="U1901" i="4"/>
  <c r="AB1902" i="4"/>
  <c r="R1902" i="4"/>
  <c r="AA1902" i="4"/>
  <c r="U1902" i="4"/>
  <c r="AD1902" i="4"/>
  <c r="Y1902" i="4"/>
  <c r="V1902" i="4"/>
  <c r="W1902" i="4"/>
  <c r="S1902" i="4"/>
  <c r="O1902" i="4"/>
  <c r="Q1902" i="4"/>
  <c r="X1902" i="4"/>
  <c r="P1903" i="4"/>
  <c r="AC1902" i="4"/>
  <c r="Z1902" i="4"/>
  <c r="R1903" i="4"/>
  <c r="S1903" i="4"/>
  <c r="AD1903" i="4"/>
  <c r="AC1903" i="4"/>
  <c r="X1903" i="4"/>
  <c r="Q1903" i="4"/>
  <c r="U1903" i="4"/>
  <c r="P1904" i="4"/>
  <c r="AA1903" i="4"/>
  <c r="AB1903" i="4"/>
  <c r="W1903" i="4"/>
  <c r="V1903" i="4"/>
  <c r="Z1903" i="4"/>
  <c r="Y1903" i="4"/>
  <c r="O1903" i="4"/>
  <c r="P1905" i="4"/>
  <c r="O1904" i="4"/>
  <c r="AA1904" i="4"/>
  <c r="Z1904" i="4"/>
  <c r="U1904" i="4"/>
  <c r="AB1904" i="4"/>
  <c r="AD1904" i="4"/>
  <c r="Y1904" i="4"/>
  <c r="V1904" i="4"/>
  <c r="R1904" i="4"/>
  <c r="W1904" i="4"/>
  <c r="AC1904" i="4"/>
  <c r="X1904" i="4"/>
  <c r="Q1904" i="4"/>
  <c r="S1904" i="4"/>
  <c r="R1905" i="4"/>
  <c r="Q1905" i="4"/>
  <c r="AD1905" i="4"/>
  <c r="AA1905" i="4"/>
  <c r="X1905" i="4"/>
  <c r="AC1905" i="4"/>
  <c r="V1905" i="4"/>
  <c r="O1905" i="4"/>
  <c r="S1905" i="4"/>
  <c r="P1906" i="4"/>
  <c r="Y1905" i="4"/>
  <c r="W1905" i="4"/>
  <c r="U1905" i="4"/>
  <c r="AB1905" i="4"/>
  <c r="Z1905" i="4"/>
  <c r="AB1906" i="4"/>
  <c r="R1906" i="4"/>
  <c r="AA1906" i="4"/>
  <c r="U1906" i="4"/>
  <c r="AD1906" i="4"/>
  <c r="Y1906" i="4"/>
  <c r="V1906" i="4"/>
  <c r="W1906" i="4"/>
  <c r="S1906" i="4"/>
  <c r="Q1906" i="4"/>
  <c r="X1906" i="4"/>
  <c r="O1906" i="4"/>
  <c r="Z1906" i="4"/>
  <c r="AC1906" i="4"/>
  <c r="P1907" i="4"/>
  <c r="R1907" i="4"/>
  <c r="S1907" i="4"/>
  <c r="AD1907" i="4"/>
  <c r="AC1907" i="4"/>
  <c r="X1907" i="4"/>
  <c r="Q1907" i="4"/>
  <c r="U1907" i="4"/>
  <c r="V1907" i="4"/>
  <c r="P1908" i="4"/>
  <c r="AA1907" i="4"/>
  <c r="AB1907" i="4"/>
  <c r="W1907" i="4"/>
  <c r="Z1907" i="4"/>
  <c r="O1907" i="4"/>
  <c r="Y1907" i="4"/>
  <c r="P1909" i="4"/>
  <c r="O1908" i="4"/>
  <c r="AA1908" i="4"/>
  <c r="Z1908" i="4"/>
  <c r="U1908" i="4"/>
  <c r="AB1908" i="4"/>
  <c r="AD1908" i="4"/>
  <c r="W1908" i="4"/>
  <c r="V1908" i="4"/>
  <c r="R1908" i="4"/>
  <c r="Y1908" i="4"/>
  <c r="AC1908" i="4"/>
  <c r="X1908" i="4"/>
  <c r="S1908" i="4"/>
  <c r="Q1908" i="4"/>
  <c r="R1909" i="4"/>
  <c r="Q1909" i="4"/>
  <c r="AD1909" i="4"/>
  <c r="AA1909" i="4"/>
  <c r="X1909" i="4"/>
  <c r="AC1909" i="4"/>
  <c r="V1909" i="4"/>
  <c r="S1909" i="4"/>
  <c r="P1910" i="4"/>
  <c r="O1909" i="4"/>
  <c r="W1909" i="4"/>
  <c r="Y1909" i="4"/>
  <c r="AB1909" i="4"/>
  <c r="Z1909" i="4"/>
  <c r="U1909" i="4"/>
  <c r="AB1910" i="4"/>
  <c r="R1910" i="4"/>
  <c r="AA1910" i="4"/>
  <c r="U1910" i="4"/>
  <c r="AD1910" i="4"/>
  <c r="Y1910" i="4"/>
  <c r="V1910" i="4"/>
  <c r="W1910" i="4"/>
  <c r="X1910" i="4"/>
  <c r="S1910" i="4"/>
  <c r="O1910" i="4"/>
  <c r="Q1910" i="4"/>
  <c r="AC1910" i="4"/>
  <c r="Z1910" i="4"/>
  <c r="P1911" i="4"/>
  <c r="R1911" i="4"/>
  <c r="S1911" i="4"/>
  <c r="AD1911" i="4"/>
  <c r="AC1911" i="4"/>
  <c r="X1911" i="4"/>
  <c r="Q1911" i="4"/>
  <c r="U1911" i="4"/>
  <c r="P1912" i="4"/>
  <c r="AA1911" i="4"/>
  <c r="AB1911" i="4"/>
  <c r="W1911" i="4"/>
  <c r="V1911" i="4"/>
  <c r="Z1911" i="4"/>
  <c r="O1911" i="4"/>
  <c r="Y1911" i="4"/>
  <c r="P1913" i="4"/>
  <c r="O1912" i="4"/>
  <c r="AA1912" i="4"/>
  <c r="Z1912" i="4"/>
  <c r="U1912" i="4"/>
  <c r="AB1912" i="4"/>
  <c r="AD1912" i="4"/>
  <c r="Y1912" i="4"/>
  <c r="V1912" i="4"/>
  <c r="R1912" i="4"/>
  <c r="AC1912" i="4"/>
  <c r="X1912" i="4"/>
  <c r="W1912" i="4"/>
  <c r="Q1912" i="4"/>
  <c r="S1912" i="4"/>
  <c r="R1913" i="4"/>
  <c r="Q1913" i="4"/>
  <c r="AD1913" i="4"/>
  <c r="AA1913" i="4"/>
  <c r="X1913" i="4"/>
  <c r="AC1913" i="4"/>
  <c r="V1913" i="4"/>
  <c r="S1913" i="4"/>
  <c r="O1913" i="4"/>
  <c r="P1914" i="4"/>
  <c r="Y1913" i="4"/>
  <c r="W1913" i="4"/>
  <c r="Z1913" i="4"/>
  <c r="U1913" i="4"/>
  <c r="AB1913" i="4"/>
  <c r="AB1914" i="4"/>
  <c r="R1914" i="4"/>
  <c r="AA1914" i="4"/>
  <c r="U1914" i="4"/>
  <c r="AD1914" i="4"/>
  <c r="Y1914" i="4"/>
  <c r="V1914" i="4"/>
  <c r="W1914" i="4"/>
  <c r="S1914" i="4"/>
  <c r="Q1914" i="4"/>
  <c r="X1914" i="4"/>
  <c r="O1914" i="4"/>
  <c r="AC1914" i="4"/>
  <c r="P1915" i="4"/>
  <c r="Z1914" i="4"/>
  <c r="R1915" i="4"/>
  <c r="S1915" i="4"/>
  <c r="AD1915" i="4"/>
  <c r="AC1915" i="4"/>
  <c r="X1915" i="4"/>
  <c r="Q1915" i="4"/>
  <c r="U1915" i="4"/>
  <c r="V1915" i="4"/>
  <c r="P1916" i="4"/>
  <c r="AA1915" i="4"/>
  <c r="AB1915" i="4"/>
  <c r="W1915" i="4"/>
  <c r="Z1915" i="4"/>
  <c r="O1915" i="4"/>
  <c r="Y1915" i="4"/>
  <c r="P1917" i="4"/>
  <c r="O1916" i="4"/>
  <c r="AA1916" i="4"/>
  <c r="Z1916" i="4"/>
  <c r="U1916" i="4"/>
  <c r="AB1916" i="4"/>
  <c r="AD1916" i="4"/>
  <c r="V1916" i="4"/>
  <c r="Y1916" i="4"/>
  <c r="R1916" i="4"/>
  <c r="W1916" i="4"/>
  <c r="AC1916" i="4"/>
  <c r="X1916" i="4"/>
  <c r="Q1916" i="4"/>
  <c r="S1916" i="4"/>
  <c r="R1917" i="4"/>
  <c r="Q1917" i="4"/>
  <c r="AD1917" i="4"/>
  <c r="AA1917" i="4"/>
  <c r="X1917" i="4"/>
  <c r="AC1917" i="4"/>
  <c r="V1917" i="4"/>
  <c r="P1918" i="4"/>
  <c r="O1917" i="4"/>
  <c r="S1917" i="4"/>
  <c r="W1917" i="4"/>
  <c r="Y1917" i="4"/>
  <c r="Z1917" i="4"/>
  <c r="AB1917" i="4"/>
  <c r="U1917" i="4"/>
  <c r="AB1918" i="4"/>
  <c r="R1918" i="4"/>
  <c r="AA1918" i="4"/>
  <c r="U1918" i="4"/>
  <c r="AD1918" i="4"/>
  <c r="Y1918" i="4"/>
  <c r="V1918" i="4"/>
  <c r="W1918" i="4"/>
  <c r="S1918" i="4"/>
  <c r="O1918" i="4"/>
  <c r="Q1918" i="4"/>
  <c r="X1918" i="4"/>
  <c r="AC1918" i="4"/>
  <c r="P1919" i="4"/>
  <c r="Z1918" i="4"/>
  <c r="R1919" i="4"/>
  <c r="S1919" i="4"/>
  <c r="AD1919" i="4"/>
  <c r="AC1919" i="4"/>
  <c r="X1919" i="4"/>
  <c r="Q1919" i="4"/>
  <c r="U1919" i="4"/>
  <c r="V1919" i="4"/>
  <c r="P1920" i="4"/>
  <c r="AA1919" i="4"/>
  <c r="AB1919" i="4"/>
  <c r="W1919" i="4"/>
  <c r="Z1919" i="4"/>
  <c r="Y1919" i="4"/>
  <c r="O1919" i="4"/>
  <c r="P1921" i="4"/>
  <c r="O1920" i="4"/>
  <c r="AA1920" i="4"/>
  <c r="Z1920" i="4"/>
  <c r="U1920" i="4"/>
  <c r="AB1920" i="4"/>
  <c r="AD1920" i="4"/>
  <c r="V1920" i="4"/>
  <c r="R1920" i="4"/>
  <c r="W1920" i="4"/>
  <c r="AC1920" i="4"/>
  <c r="X1920" i="4"/>
  <c r="Y1920" i="4"/>
  <c r="S1920" i="4"/>
  <c r="Q1920" i="4"/>
  <c r="R1921" i="4"/>
  <c r="Q1921" i="4"/>
  <c r="AD1921" i="4"/>
  <c r="AA1921" i="4"/>
  <c r="X1921" i="4"/>
  <c r="AC1921" i="4"/>
  <c r="V1921" i="4"/>
  <c r="P1922" i="4"/>
  <c r="O1921" i="4"/>
  <c r="S1921" i="4"/>
  <c r="Y1921" i="4"/>
  <c r="W1921" i="4"/>
  <c r="AB1921" i="4"/>
  <c r="Z1921" i="4"/>
  <c r="U1921" i="4"/>
  <c r="AB1922" i="4"/>
  <c r="R1922" i="4"/>
  <c r="AA1922" i="4"/>
  <c r="U1922" i="4"/>
  <c r="AD1922" i="4"/>
  <c r="Y1922" i="4"/>
  <c r="V1922" i="4"/>
  <c r="W1922" i="4"/>
  <c r="S1922" i="4"/>
  <c r="Q1922" i="4"/>
  <c r="X1922" i="4"/>
  <c r="O1922" i="4"/>
  <c r="Z1922" i="4"/>
  <c r="AC1922" i="4"/>
  <c r="P1923" i="4"/>
  <c r="R1923" i="4"/>
  <c r="S1923" i="4"/>
  <c r="AD1923" i="4"/>
  <c r="AC1923" i="4"/>
  <c r="X1923" i="4"/>
  <c r="Q1923" i="4"/>
  <c r="U1923" i="4"/>
  <c r="V1923" i="4"/>
  <c r="P1924" i="4"/>
  <c r="AA1923" i="4"/>
  <c r="AB1923" i="4"/>
  <c r="W1923" i="4"/>
  <c r="Z1923" i="4"/>
  <c r="Y1923" i="4"/>
  <c r="O1923" i="4"/>
  <c r="P1925" i="4"/>
  <c r="O1924" i="4"/>
  <c r="AA1924" i="4"/>
  <c r="Z1924" i="4"/>
  <c r="U1924" i="4"/>
  <c r="AB1924" i="4"/>
  <c r="AD1924" i="4"/>
  <c r="V1924" i="4"/>
  <c r="W1924" i="4"/>
  <c r="R1924" i="4"/>
  <c r="AC1924" i="4"/>
  <c r="X1924" i="4"/>
  <c r="Y1924" i="4"/>
  <c r="S1924" i="4"/>
  <c r="Q1924" i="4"/>
  <c r="R1925" i="4"/>
  <c r="Q1925" i="4"/>
  <c r="AD1925" i="4"/>
  <c r="AA1925" i="4"/>
  <c r="X1925" i="4"/>
  <c r="AC1925" i="4"/>
  <c r="V1925" i="4"/>
  <c r="S1925" i="4"/>
  <c r="O1925" i="4"/>
  <c r="Y1925" i="4"/>
  <c r="W1925" i="4"/>
  <c r="P1926" i="4"/>
  <c r="AB1925" i="4"/>
  <c r="Z1925" i="4"/>
  <c r="U1925" i="4"/>
  <c r="AB1926" i="4"/>
  <c r="R1926" i="4"/>
  <c r="AA1926" i="4"/>
  <c r="U1926" i="4"/>
  <c r="AD1926" i="4"/>
  <c r="Y1926" i="4"/>
  <c r="V1926" i="4"/>
  <c r="W1926" i="4"/>
  <c r="S1926" i="4"/>
  <c r="Q1926" i="4"/>
  <c r="X1926" i="4"/>
  <c r="O1926" i="4"/>
  <c r="AC1926" i="4"/>
  <c r="P1927" i="4"/>
  <c r="Z1926" i="4"/>
  <c r="R1927" i="4"/>
  <c r="S1927" i="4"/>
  <c r="AD1927" i="4"/>
  <c r="AC1927" i="4"/>
  <c r="X1927" i="4"/>
  <c r="Q1927" i="4"/>
  <c r="U1927" i="4"/>
  <c r="P1928" i="4"/>
  <c r="AA1927" i="4"/>
  <c r="V1927" i="4"/>
  <c r="AB1927" i="4"/>
  <c r="W1927" i="4"/>
  <c r="Z1927" i="4"/>
  <c r="O1927" i="4"/>
  <c r="Y1927" i="4"/>
  <c r="P1929" i="4"/>
  <c r="O1928" i="4"/>
  <c r="AA1928" i="4"/>
  <c r="Z1928" i="4"/>
  <c r="U1928" i="4"/>
  <c r="AB1928" i="4"/>
  <c r="AD1928" i="4"/>
  <c r="W1928" i="4"/>
  <c r="V1928" i="4"/>
  <c r="R1928" i="4"/>
  <c r="AC1928" i="4"/>
  <c r="X1928" i="4"/>
  <c r="Y1928" i="4"/>
  <c r="S1928" i="4"/>
  <c r="Q1928" i="4"/>
  <c r="R1929" i="4"/>
  <c r="Q1929" i="4"/>
  <c r="AD1929" i="4"/>
  <c r="AA1929" i="4"/>
  <c r="X1929" i="4"/>
  <c r="AC1929" i="4"/>
  <c r="V1929" i="4"/>
  <c r="O1929" i="4"/>
  <c r="P1930" i="4"/>
  <c r="W1929" i="4"/>
  <c r="S1929" i="4"/>
  <c r="Y1929" i="4"/>
  <c r="Z1929" i="4"/>
  <c r="U1929" i="4"/>
  <c r="AB1929" i="4"/>
  <c r="AB1930" i="4"/>
  <c r="R1930" i="4"/>
  <c r="AA1930" i="4"/>
  <c r="U1930" i="4"/>
  <c r="AD1930" i="4"/>
  <c r="Y1930" i="4"/>
  <c r="V1930" i="4"/>
  <c r="W1930" i="4"/>
  <c r="S1930" i="4"/>
  <c r="X1930" i="4"/>
  <c r="O1930" i="4"/>
  <c r="Q1930" i="4"/>
  <c r="AC1930" i="4"/>
  <c r="P1931" i="4"/>
  <c r="Z1930" i="4"/>
  <c r="R1931" i="4"/>
  <c r="S1931" i="4"/>
  <c r="AD1931" i="4"/>
  <c r="AC1931" i="4"/>
  <c r="X1931" i="4"/>
  <c r="Q1931" i="4"/>
  <c r="U1931" i="4"/>
  <c r="P1932" i="4"/>
  <c r="AA1931" i="4"/>
  <c r="AB1931" i="4"/>
  <c r="W1931" i="4"/>
  <c r="Z1931" i="4"/>
  <c r="V1931" i="4"/>
  <c r="O1931" i="4"/>
  <c r="Y1931" i="4"/>
  <c r="P1933" i="4"/>
  <c r="O1932" i="4"/>
  <c r="AA1932" i="4"/>
  <c r="Z1932" i="4"/>
  <c r="U1932" i="4"/>
  <c r="AB1932" i="4"/>
  <c r="AD1932" i="4"/>
  <c r="Y1932" i="4"/>
  <c r="V1932" i="4"/>
  <c r="R1932" i="4"/>
  <c r="W1932" i="4"/>
  <c r="AC1932" i="4"/>
  <c r="X1932" i="4"/>
  <c r="Q1932" i="4"/>
  <c r="S1932" i="4"/>
  <c r="R1933" i="4"/>
  <c r="Q1933" i="4"/>
  <c r="AD1933" i="4"/>
  <c r="AA1933" i="4"/>
  <c r="X1933" i="4"/>
  <c r="AC1933" i="4"/>
  <c r="V1933" i="4"/>
  <c r="O1933" i="4"/>
  <c r="Y1933" i="4"/>
  <c r="W1933" i="4"/>
  <c r="S1933" i="4"/>
  <c r="P1934" i="4"/>
  <c r="AB1933" i="4"/>
  <c r="Z1933" i="4"/>
  <c r="U1933" i="4"/>
  <c r="AB1934" i="4"/>
  <c r="R1934" i="4"/>
  <c r="AA1934" i="4"/>
  <c r="U1934" i="4"/>
  <c r="AD1934" i="4"/>
  <c r="Y1934" i="4"/>
  <c r="V1934" i="4"/>
  <c r="W1934" i="4"/>
  <c r="S1934" i="4"/>
  <c r="X1934" i="4"/>
  <c r="Q1934" i="4"/>
  <c r="O1934" i="4"/>
  <c r="AC1934" i="4"/>
  <c r="Z1934" i="4"/>
  <c r="P1935" i="4"/>
  <c r="R1935" i="4"/>
  <c r="S1935" i="4"/>
  <c r="AD1935" i="4"/>
  <c r="AC1935" i="4"/>
  <c r="X1935" i="4"/>
  <c r="Q1935" i="4"/>
  <c r="U1935" i="4"/>
  <c r="P1936" i="4"/>
  <c r="AA1935" i="4"/>
  <c r="AB1935" i="4"/>
  <c r="W1935" i="4"/>
  <c r="Z1935" i="4"/>
  <c r="V1935" i="4"/>
  <c r="Y1935" i="4"/>
  <c r="O1935" i="4"/>
  <c r="P1937" i="4"/>
  <c r="O1936" i="4"/>
  <c r="AA1936" i="4"/>
  <c r="Z1936" i="4"/>
  <c r="U1936" i="4"/>
  <c r="AB1936" i="4"/>
  <c r="AD1936" i="4"/>
  <c r="Y1936" i="4"/>
  <c r="W1936" i="4"/>
  <c r="V1936" i="4"/>
  <c r="R1936" i="4"/>
  <c r="AC1936" i="4"/>
  <c r="X1936" i="4"/>
  <c r="Q1936" i="4"/>
  <c r="S1936" i="4"/>
  <c r="R1937" i="4"/>
  <c r="Q1937" i="4"/>
  <c r="AD1937" i="4"/>
  <c r="AA1937" i="4"/>
  <c r="X1937" i="4"/>
  <c r="AC1937" i="4"/>
  <c r="V1937" i="4"/>
  <c r="Y1937" i="4"/>
  <c r="O1937" i="4"/>
  <c r="W1937" i="4"/>
  <c r="S1937" i="4"/>
  <c r="P1938" i="4"/>
  <c r="U1937" i="4"/>
  <c r="AB1937" i="4"/>
  <c r="Z1937" i="4"/>
  <c r="AB1938" i="4"/>
  <c r="R1938" i="4"/>
  <c r="AA1938" i="4"/>
  <c r="U1938" i="4"/>
  <c r="AD1938" i="4"/>
  <c r="Y1938" i="4"/>
  <c r="V1938" i="4"/>
  <c r="W1938" i="4"/>
  <c r="S1938" i="4"/>
  <c r="Q1938" i="4"/>
  <c r="X1938" i="4"/>
  <c r="O1938" i="4"/>
  <c r="Z1938" i="4"/>
  <c r="AC1938" i="4"/>
  <c r="P1939" i="4"/>
  <c r="R1939" i="4"/>
  <c r="S1939" i="4"/>
  <c r="AD1939" i="4"/>
  <c r="AC1939" i="4"/>
  <c r="X1939" i="4"/>
  <c r="Q1939" i="4"/>
  <c r="U1939" i="4"/>
  <c r="V1939" i="4"/>
  <c r="P1940" i="4"/>
  <c r="AA1939" i="4"/>
  <c r="AB1939" i="4"/>
  <c r="W1939" i="4"/>
  <c r="Z1939" i="4"/>
  <c r="O1939" i="4"/>
  <c r="Y1939" i="4"/>
  <c r="P1941" i="4"/>
  <c r="O1940" i="4"/>
  <c r="AA1940" i="4"/>
  <c r="Z1940" i="4"/>
  <c r="U1940" i="4"/>
  <c r="AB1940" i="4"/>
  <c r="AD1940" i="4"/>
  <c r="V1940" i="4"/>
  <c r="Y1940" i="4"/>
  <c r="R1940" i="4"/>
  <c r="W1940" i="4"/>
  <c r="AC1940" i="4"/>
  <c r="X1940" i="4"/>
  <c r="S1940" i="4"/>
  <c r="Q1940" i="4"/>
  <c r="R1941" i="4"/>
  <c r="Q1941" i="4"/>
  <c r="AD1941" i="4"/>
  <c r="AA1941" i="4"/>
  <c r="X1941" i="4"/>
  <c r="AC1941" i="4"/>
  <c r="V1941" i="4"/>
  <c r="S1941" i="4"/>
  <c r="P1942" i="4"/>
  <c r="O1941" i="4"/>
  <c r="Y1941" i="4"/>
  <c r="W1941" i="4"/>
  <c r="AB1941" i="4"/>
  <c r="Z1941" i="4"/>
  <c r="U1941" i="4"/>
  <c r="AB1942" i="4"/>
  <c r="R1942" i="4"/>
  <c r="AA1942" i="4"/>
  <c r="U1942" i="4"/>
  <c r="AD1942" i="4"/>
  <c r="Y1942" i="4"/>
  <c r="V1942" i="4"/>
  <c r="W1942" i="4"/>
  <c r="S1942" i="4"/>
  <c r="X1942" i="4"/>
  <c r="Q1942" i="4"/>
  <c r="O1942" i="4"/>
  <c r="AC1942" i="4"/>
  <c r="Z1942" i="4"/>
  <c r="P1943" i="4"/>
  <c r="R1943" i="4"/>
  <c r="S1943" i="4"/>
  <c r="AD1943" i="4"/>
  <c r="AC1943" i="4"/>
  <c r="X1943" i="4"/>
  <c r="Q1943" i="4"/>
  <c r="U1943" i="4"/>
  <c r="V1943" i="4"/>
  <c r="P1944" i="4"/>
  <c r="AA1943" i="4"/>
  <c r="AB1943" i="4"/>
  <c r="W1943" i="4"/>
  <c r="Z1943" i="4"/>
  <c r="O1943" i="4"/>
  <c r="Y1943" i="4"/>
  <c r="P1945" i="4"/>
  <c r="O1944" i="4"/>
  <c r="AA1944" i="4"/>
  <c r="Z1944" i="4"/>
  <c r="U1944" i="4"/>
  <c r="AB1944" i="4"/>
  <c r="AD1944" i="4"/>
  <c r="V1944" i="4"/>
  <c r="R1944" i="4"/>
  <c r="W1944" i="4"/>
  <c r="AC1944" i="4"/>
  <c r="X1944" i="4"/>
  <c r="Y1944" i="4"/>
  <c r="S1944" i="4"/>
  <c r="Q1944" i="4"/>
  <c r="R1945" i="4"/>
  <c r="Q1945" i="4"/>
  <c r="AD1945" i="4"/>
  <c r="AA1945" i="4"/>
  <c r="X1945" i="4"/>
  <c r="AC1945" i="4"/>
  <c r="V1945" i="4"/>
  <c r="S1945" i="4"/>
  <c r="Y1945" i="4"/>
  <c r="O1945" i="4"/>
  <c r="W1945" i="4"/>
  <c r="P1946" i="4"/>
  <c r="Z1945" i="4"/>
  <c r="U1945" i="4"/>
  <c r="AB1945" i="4"/>
  <c r="AB1946" i="4"/>
  <c r="R1946" i="4"/>
  <c r="AA1946" i="4"/>
  <c r="U1946" i="4"/>
  <c r="AD1946" i="4"/>
  <c r="Y1946" i="4"/>
  <c r="V1946" i="4"/>
  <c r="W1946" i="4"/>
  <c r="S1946" i="4"/>
  <c r="X1946" i="4"/>
  <c r="Q1946" i="4"/>
  <c r="O1946" i="4"/>
  <c r="AC1946" i="4"/>
  <c r="P1947" i="4"/>
  <c r="Z1946" i="4"/>
  <c r="R1947" i="4"/>
  <c r="S1947" i="4"/>
  <c r="AD1947" i="4"/>
  <c r="AC1947" i="4"/>
  <c r="X1947" i="4"/>
  <c r="Q1947" i="4"/>
  <c r="U1947" i="4"/>
  <c r="P1948" i="4"/>
  <c r="AA1947" i="4"/>
  <c r="AB1947" i="4"/>
  <c r="W1947" i="4"/>
  <c r="Z1947" i="4"/>
  <c r="V1947" i="4"/>
  <c r="Y1947" i="4"/>
  <c r="O1947" i="4"/>
  <c r="P1949" i="4"/>
  <c r="O1948" i="4"/>
  <c r="AA1948" i="4"/>
  <c r="Z1948" i="4"/>
  <c r="U1948" i="4"/>
  <c r="AB1948" i="4"/>
  <c r="AD1948" i="4"/>
  <c r="Y1948" i="4"/>
  <c r="V1948" i="4"/>
  <c r="R1948" i="4"/>
  <c r="AC1948" i="4"/>
  <c r="X1948" i="4"/>
  <c r="W1948" i="4"/>
  <c r="Q1948" i="4"/>
  <c r="S1948" i="4"/>
  <c r="R1949" i="4"/>
  <c r="Q1949" i="4"/>
  <c r="AD1949" i="4"/>
  <c r="AA1949" i="4"/>
  <c r="X1949" i="4"/>
  <c r="AC1949" i="4"/>
  <c r="V1949" i="4"/>
  <c r="P1950" i="4"/>
  <c r="Y1949" i="4"/>
  <c r="O1949" i="4"/>
  <c r="W1949" i="4"/>
  <c r="S1949" i="4"/>
  <c r="AB1949" i="4"/>
  <c r="Z1949" i="4"/>
  <c r="U1949" i="4"/>
  <c r="AB1950" i="4"/>
  <c r="AA1950" i="4"/>
  <c r="U1950" i="4"/>
  <c r="AD1950" i="4"/>
  <c r="Y1950" i="4"/>
  <c r="V1950" i="4"/>
  <c r="X1950" i="4"/>
  <c r="W1950" i="4"/>
  <c r="R1950" i="4"/>
  <c r="S1950" i="4"/>
  <c r="Q1950" i="4"/>
  <c r="O1950" i="4"/>
  <c r="AC1950" i="4"/>
  <c r="P1951" i="4"/>
  <c r="Z1950" i="4"/>
  <c r="AD1951" i="4"/>
  <c r="AC1951" i="4"/>
  <c r="X1951" i="4"/>
  <c r="Q1951" i="4"/>
  <c r="O1951" i="4"/>
  <c r="V1951" i="4"/>
  <c r="Y1951" i="4"/>
  <c r="Z1951" i="4"/>
  <c r="P1952" i="4"/>
  <c r="U1951" i="4"/>
  <c r="AB1951" i="4"/>
  <c r="AA1951" i="4"/>
  <c r="W1951" i="4"/>
  <c r="S1951" i="4"/>
  <c r="R1951" i="4"/>
  <c r="AA1952" i="4"/>
  <c r="Z1952" i="4"/>
  <c r="U1952" i="4"/>
  <c r="AB1952" i="4"/>
  <c r="W1952" i="4"/>
  <c r="AD1952" i="4"/>
  <c r="S1952" i="4"/>
  <c r="O1952" i="4"/>
  <c r="Q1952" i="4"/>
  <c r="V1952" i="4"/>
  <c r="P1953" i="4"/>
  <c r="Y1952" i="4"/>
  <c r="AC1952" i="4"/>
  <c r="R1952" i="4"/>
  <c r="X1952" i="4"/>
  <c r="AD1953" i="4"/>
  <c r="AA1953" i="4"/>
  <c r="X1953" i="4"/>
  <c r="AC1953" i="4"/>
  <c r="O1953" i="4"/>
  <c r="Q1953" i="4"/>
  <c r="W1953" i="4"/>
  <c r="P1954" i="4"/>
  <c r="S1953" i="4"/>
  <c r="Z1953" i="4"/>
  <c r="AB1953" i="4"/>
  <c r="Y1953" i="4"/>
  <c r="U1953" i="4"/>
  <c r="V1953" i="4"/>
  <c r="R1953" i="4"/>
  <c r="AA1954" i="4"/>
  <c r="U1954" i="4"/>
  <c r="AD1954" i="4"/>
  <c r="W1954" i="4"/>
  <c r="V1954" i="4"/>
  <c r="X1954" i="4"/>
  <c r="S1954" i="4"/>
  <c r="R1954" i="4"/>
  <c r="O1954" i="4"/>
  <c r="Q1954" i="4"/>
  <c r="AB1954" i="4"/>
  <c r="Y1954" i="4"/>
  <c r="P1955" i="4"/>
  <c r="Z1954" i="4"/>
  <c r="AC1954" i="4"/>
  <c r="AD1955" i="4"/>
  <c r="AC1955" i="4"/>
  <c r="X1955" i="4"/>
  <c r="Q1955" i="4"/>
  <c r="O1955" i="4"/>
  <c r="S1955" i="4"/>
  <c r="Y1955" i="4"/>
  <c r="W1955" i="4"/>
  <c r="P1956" i="4"/>
  <c r="U1955" i="4"/>
  <c r="AB1955" i="4"/>
  <c r="AA1955" i="4"/>
  <c r="Z1955" i="4"/>
  <c r="V1955" i="4"/>
  <c r="R1955" i="4"/>
  <c r="AA1956" i="4"/>
  <c r="Z1956" i="4"/>
  <c r="U1956" i="4"/>
  <c r="AB1956" i="4"/>
  <c r="W1956" i="4"/>
  <c r="S1956" i="4"/>
  <c r="O1956" i="4"/>
  <c r="Q1956" i="4"/>
  <c r="AD1956" i="4"/>
  <c r="V1956" i="4"/>
  <c r="P1957" i="4"/>
  <c r="X1956" i="4"/>
  <c r="Y1956" i="4"/>
  <c r="R1956" i="4"/>
  <c r="AC1956" i="4"/>
  <c r="AD1957" i="4"/>
  <c r="AA1957" i="4"/>
  <c r="X1957" i="4"/>
  <c r="AC1957" i="4"/>
  <c r="O1957" i="4"/>
  <c r="Z1957" i="4"/>
  <c r="W1957" i="4"/>
  <c r="Q1957" i="4"/>
  <c r="P1958" i="4"/>
  <c r="S1957" i="4"/>
  <c r="AB1957" i="4"/>
  <c r="Y1957" i="4"/>
  <c r="U1957" i="4"/>
  <c r="V1957" i="4"/>
  <c r="R1957" i="4"/>
  <c r="AA1958" i="4"/>
  <c r="U1958" i="4"/>
  <c r="AD1958" i="4"/>
  <c r="W1958" i="4"/>
  <c r="V1958" i="4"/>
  <c r="S1958" i="4"/>
  <c r="R1958" i="4"/>
  <c r="Q1958" i="4"/>
  <c r="X1958" i="4"/>
  <c r="AB1958" i="4"/>
  <c r="O1958" i="4"/>
  <c r="P1959" i="4"/>
  <c r="AC1958" i="4"/>
  <c r="Y1958" i="4"/>
  <c r="Z1958" i="4"/>
  <c r="AD1959" i="4"/>
  <c r="AC1959" i="4"/>
  <c r="X1959" i="4"/>
  <c r="Q1959" i="4"/>
  <c r="O1959" i="4"/>
  <c r="Z1959" i="4"/>
  <c r="V1959" i="4"/>
  <c r="Y1959" i="4"/>
  <c r="P1960" i="4"/>
  <c r="U1959" i="4"/>
  <c r="S1959" i="4"/>
  <c r="AB1959" i="4"/>
  <c r="AA1959" i="4"/>
  <c r="W1959" i="4"/>
  <c r="R1959" i="4"/>
  <c r="AA1960" i="4"/>
  <c r="Z1960" i="4"/>
  <c r="U1960" i="4"/>
  <c r="AB1960" i="4"/>
  <c r="W1960" i="4"/>
  <c r="S1960" i="4"/>
  <c r="O1960" i="4"/>
  <c r="AD1960" i="4"/>
  <c r="Q1960" i="4"/>
  <c r="P1961" i="4"/>
  <c r="V1960" i="4"/>
  <c r="AC1960" i="4"/>
  <c r="Y1960" i="4"/>
  <c r="R1960" i="4"/>
  <c r="X1960" i="4"/>
  <c r="AD1961" i="4"/>
  <c r="AA1961" i="4"/>
  <c r="X1961" i="4"/>
  <c r="AC1961" i="4"/>
  <c r="O1961" i="4"/>
  <c r="U1961" i="4"/>
  <c r="Q1961" i="4"/>
  <c r="W1961" i="4"/>
  <c r="P1962" i="4"/>
  <c r="S1961" i="4"/>
  <c r="Z1961" i="4"/>
  <c r="AB1961" i="4"/>
  <c r="Y1961" i="4"/>
  <c r="V1961" i="4"/>
  <c r="R1961" i="4"/>
  <c r="AA1962" i="4"/>
  <c r="U1962" i="4"/>
  <c r="AD1962" i="4"/>
  <c r="W1962" i="4"/>
  <c r="V1962" i="4"/>
  <c r="S1962" i="4"/>
  <c r="R1962" i="4"/>
  <c r="O1962" i="4"/>
  <c r="Q1962" i="4"/>
  <c r="AB1962" i="4"/>
  <c r="X1962" i="4"/>
  <c r="Y1962" i="4"/>
  <c r="Z1962" i="4"/>
  <c r="P1963" i="4"/>
  <c r="AC1962" i="4"/>
  <c r="AD1963" i="4"/>
  <c r="AC1963" i="4"/>
  <c r="X1963" i="4"/>
  <c r="Q1963" i="4"/>
  <c r="O1963" i="4"/>
  <c r="Y1963" i="4"/>
  <c r="P1964" i="4"/>
  <c r="U1963" i="4"/>
  <c r="Z1963" i="4"/>
  <c r="S1963" i="4"/>
  <c r="AB1963" i="4"/>
  <c r="AA1963" i="4"/>
  <c r="W1963" i="4"/>
  <c r="V1963" i="4"/>
  <c r="R1963" i="4"/>
  <c r="AA1964" i="4"/>
  <c r="Z1964" i="4"/>
  <c r="U1964" i="4"/>
  <c r="AB1964" i="4"/>
  <c r="W1964" i="4"/>
  <c r="AD1964" i="4"/>
  <c r="S1964" i="4"/>
  <c r="O1964" i="4"/>
  <c r="Q1964" i="4"/>
  <c r="P1965" i="4"/>
  <c r="V1964" i="4"/>
  <c r="X1964" i="4"/>
  <c r="Y1964" i="4"/>
  <c r="R1964" i="4"/>
  <c r="AC1964" i="4"/>
  <c r="AD1965" i="4"/>
  <c r="AA1965" i="4"/>
  <c r="X1965" i="4"/>
  <c r="AC1965" i="4"/>
  <c r="O1965" i="4"/>
  <c r="V1965" i="4"/>
  <c r="W1965" i="4"/>
  <c r="Z1965" i="4"/>
  <c r="P1966" i="4"/>
  <c r="S1965" i="4"/>
  <c r="U1965" i="4"/>
  <c r="Q1965" i="4"/>
  <c r="AB1965" i="4"/>
  <c r="Y1965" i="4"/>
  <c r="R1965" i="4"/>
  <c r="AA1966" i="4"/>
  <c r="U1966" i="4"/>
  <c r="AD1966" i="4"/>
  <c r="W1966" i="4"/>
  <c r="V1966" i="4"/>
  <c r="S1966" i="4"/>
  <c r="R1966" i="4"/>
  <c r="Q1966" i="4"/>
  <c r="AB1966" i="4"/>
  <c r="X1966" i="4"/>
  <c r="O1966" i="4"/>
  <c r="P1967" i="4"/>
  <c r="AC1966" i="4"/>
  <c r="Y1966" i="4"/>
  <c r="Z1966" i="4"/>
  <c r="AD1967" i="4"/>
  <c r="AC1967" i="4"/>
  <c r="X1967" i="4"/>
  <c r="Q1967" i="4"/>
  <c r="O1967" i="4"/>
  <c r="Z1967" i="4"/>
  <c r="S1967" i="4"/>
  <c r="Y1967" i="4"/>
  <c r="V1967" i="4"/>
  <c r="P1968" i="4"/>
  <c r="U1967" i="4"/>
  <c r="W1967" i="4"/>
  <c r="AB1967" i="4"/>
  <c r="AA1967" i="4"/>
  <c r="R1967" i="4"/>
  <c r="AA1968" i="4"/>
  <c r="Z1968" i="4"/>
  <c r="U1968" i="4"/>
  <c r="AB1968" i="4"/>
  <c r="W1968" i="4"/>
  <c r="S1968" i="4"/>
  <c r="O1968" i="4"/>
  <c r="AD1968" i="4"/>
  <c r="Q1968" i="4"/>
  <c r="P1969" i="4"/>
  <c r="V1968" i="4"/>
  <c r="Y1968" i="4"/>
  <c r="AC1968" i="4"/>
  <c r="R1968" i="4"/>
  <c r="X1968" i="4"/>
  <c r="AD1969" i="4"/>
  <c r="AA1969" i="4"/>
  <c r="X1969" i="4"/>
  <c r="AC1969" i="4"/>
  <c r="O1969" i="4"/>
  <c r="U1969" i="4"/>
  <c r="W1969" i="4"/>
  <c r="P1970" i="4"/>
  <c r="S1969" i="4"/>
  <c r="V1969" i="4"/>
  <c r="AB1969" i="4"/>
  <c r="Y1969" i="4"/>
  <c r="Z1969" i="4"/>
  <c r="Q1969" i="4"/>
  <c r="R1969" i="4"/>
  <c r="AA1970" i="4"/>
  <c r="U1970" i="4"/>
  <c r="AD1970" i="4"/>
  <c r="W1970" i="4"/>
  <c r="V1970" i="4"/>
  <c r="O1970" i="4"/>
  <c r="S1970" i="4"/>
  <c r="R1970" i="4"/>
  <c r="Q1970" i="4"/>
  <c r="X1970" i="4"/>
  <c r="AB1970" i="4"/>
  <c r="Y1970" i="4"/>
  <c r="P1971" i="4"/>
  <c r="Z1970" i="4"/>
  <c r="AC1970" i="4"/>
  <c r="AD1971" i="4"/>
  <c r="AC1971" i="4"/>
  <c r="X1971" i="4"/>
  <c r="Q1971" i="4"/>
  <c r="O1971" i="4"/>
  <c r="Y1971" i="4"/>
  <c r="W1971" i="4"/>
  <c r="V1971" i="4"/>
  <c r="P1972" i="4"/>
  <c r="U1971" i="4"/>
  <c r="AB1971" i="4"/>
  <c r="AA1971" i="4"/>
  <c r="Z1971" i="4"/>
  <c r="S1971" i="4"/>
  <c r="R1971" i="4"/>
  <c r="AA1972" i="4"/>
  <c r="Z1972" i="4"/>
  <c r="U1972" i="4"/>
  <c r="AB1972" i="4"/>
  <c r="W1972" i="4"/>
  <c r="AD1972" i="4"/>
  <c r="S1972" i="4"/>
  <c r="O1972" i="4"/>
  <c r="Q1972" i="4"/>
  <c r="V1972" i="4"/>
  <c r="P1973" i="4"/>
  <c r="X1972" i="4"/>
  <c r="AC1972" i="4"/>
  <c r="Y1972" i="4"/>
  <c r="R1972" i="4"/>
  <c r="AD1973" i="4"/>
  <c r="AA1973" i="4"/>
  <c r="X1973" i="4"/>
  <c r="AC1973" i="4"/>
  <c r="O1973" i="4"/>
  <c r="V1973" i="4"/>
  <c r="W1973" i="4"/>
  <c r="P1974" i="4"/>
  <c r="S1973" i="4"/>
  <c r="Z1973" i="4"/>
  <c r="AB1973" i="4"/>
  <c r="Y1973" i="4"/>
  <c r="U1973" i="4"/>
  <c r="Q1973" i="4"/>
  <c r="R1973" i="4"/>
  <c r="AA1974" i="4"/>
  <c r="U1974" i="4"/>
  <c r="AD1974" i="4"/>
  <c r="W1974" i="4"/>
  <c r="V1974" i="4"/>
  <c r="S1974" i="4"/>
  <c r="R1974" i="4"/>
  <c r="O1974" i="4"/>
  <c r="Q1974" i="4"/>
  <c r="X1974" i="4"/>
  <c r="AB1974" i="4"/>
  <c r="P1975" i="4"/>
  <c r="AC1974" i="4"/>
  <c r="Y1974" i="4"/>
  <c r="Z1974" i="4"/>
  <c r="AD1975" i="4"/>
  <c r="AC1975" i="4"/>
  <c r="X1975" i="4"/>
  <c r="Q1975" i="4"/>
  <c r="O1975" i="4"/>
  <c r="Z1975" i="4"/>
  <c r="Y1975" i="4"/>
  <c r="P1976" i="4"/>
  <c r="U1975" i="4"/>
  <c r="S1975" i="4"/>
  <c r="AB1975" i="4"/>
  <c r="AA1975" i="4"/>
  <c r="W1975" i="4"/>
  <c r="V1975" i="4"/>
  <c r="R1975" i="4"/>
  <c r="AA1976" i="4"/>
  <c r="Z1976" i="4"/>
  <c r="U1976" i="4"/>
  <c r="AB1976" i="4"/>
  <c r="W1976" i="4"/>
  <c r="V1976" i="4"/>
  <c r="S1976" i="4"/>
  <c r="O1976" i="4"/>
  <c r="Q1976" i="4"/>
  <c r="AD1976" i="4"/>
  <c r="P1977" i="4"/>
  <c r="AC1976" i="4"/>
  <c r="Y1976" i="4"/>
  <c r="R1976" i="4"/>
  <c r="X1976" i="4"/>
  <c r="AD1977" i="4"/>
  <c r="AA1977" i="4"/>
  <c r="X1977" i="4"/>
  <c r="AC1977" i="4"/>
  <c r="O1977" i="4"/>
  <c r="U1977" i="4"/>
  <c r="W1977" i="4"/>
  <c r="Z1977" i="4"/>
  <c r="Q1977" i="4"/>
  <c r="P1978" i="4"/>
  <c r="S1977" i="4"/>
  <c r="AB1977" i="4"/>
  <c r="Y1977" i="4"/>
  <c r="V1977" i="4"/>
  <c r="R1977" i="4"/>
  <c r="AA1978" i="4"/>
  <c r="U1978" i="4"/>
  <c r="AD1978" i="4"/>
  <c r="W1978" i="4"/>
  <c r="V1978" i="4"/>
  <c r="S1978" i="4"/>
  <c r="R1978" i="4"/>
  <c r="Q1978" i="4"/>
  <c r="O1978" i="4"/>
  <c r="AB1978" i="4"/>
  <c r="X1978" i="4"/>
  <c r="Y1978" i="4"/>
  <c r="Z1978" i="4"/>
  <c r="P1979" i="4"/>
  <c r="AC1978" i="4"/>
  <c r="AD1979" i="4"/>
  <c r="AC1979" i="4"/>
  <c r="X1979" i="4"/>
  <c r="Q1979" i="4"/>
  <c r="O1979" i="4"/>
  <c r="V1979" i="4"/>
  <c r="Y1979" i="4"/>
  <c r="P1980" i="4"/>
  <c r="U1979" i="4"/>
  <c r="Z1979" i="4"/>
  <c r="AB1979" i="4"/>
  <c r="AA1979" i="4"/>
  <c r="W1979" i="4"/>
  <c r="S1979" i="4"/>
  <c r="R1979" i="4"/>
  <c r="AA1980" i="4"/>
  <c r="Z1980" i="4"/>
  <c r="U1980" i="4"/>
  <c r="AB1980" i="4"/>
  <c r="W1980" i="4"/>
  <c r="AD1980" i="4"/>
  <c r="S1980" i="4"/>
  <c r="O1980" i="4"/>
  <c r="V1980" i="4"/>
  <c r="Q1980" i="4"/>
  <c r="P1981" i="4"/>
  <c r="X1980" i="4"/>
  <c r="AC1980" i="4"/>
  <c r="Y1980" i="4"/>
  <c r="R1980" i="4"/>
  <c r="AD1981" i="4"/>
  <c r="AA1981" i="4"/>
  <c r="X1981" i="4"/>
  <c r="AC1981" i="4"/>
  <c r="O1981" i="4"/>
  <c r="W1981" i="4"/>
  <c r="U1981" i="4"/>
  <c r="P1982" i="4"/>
  <c r="S1981" i="4"/>
  <c r="Z1981" i="4"/>
  <c r="Q1981" i="4"/>
  <c r="AB1981" i="4"/>
  <c r="Y1981" i="4"/>
  <c r="V1981" i="4"/>
  <c r="R1981" i="4"/>
  <c r="AA1982" i="4"/>
  <c r="U1982" i="4"/>
  <c r="AD1982" i="4"/>
  <c r="W1982" i="4"/>
  <c r="V1982" i="4"/>
  <c r="S1982" i="4"/>
  <c r="R1982" i="4"/>
  <c r="Q1982" i="4"/>
  <c r="AB1982" i="4"/>
  <c r="X1982" i="4"/>
  <c r="O1982" i="4"/>
  <c r="AC1982" i="4"/>
  <c r="Y1982" i="4"/>
  <c r="Z1982" i="4"/>
  <c r="P1983" i="4"/>
  <c r="AD1983" i="4"/>
  <c r="AC1983" i="4"/>
  <c r="X1983" i="4"/>
  <c r="Q1983" i="4"/>
  <c r="O1983" i="4"/>
  <c r="Z1983" i="4"/>
  <c r="V1983" i="4"/>
  <c r="Y1983" i="4"/>
  <c r="S1983" i="4"/>
  <c r="P1984" i="4"/>
  <c r="U1983" i="4"/>
  <c r="W1983" i="4"/>
  <c r="AB1983" i="4"/>
  <c r="AA1983" i="4"/>
  <c r="R1983" i="4"/>
  <c r="AA1984" i="4"/>
  <c r="Z1984" i="4"/>
  <c r="U1984" i="4"/>
  <c r="AB1984" i="4"/>
  <c r="W1984" i="4"/>
  <c r="S1984" i="4"/>
  <c r="O1984" i="4"/>
  <c r="Q1984" i="4"/>
  <c r="V1984" i="4"/>
  <c r="P1985" i="4"/>
  <c r="AD1984" i="4"/>
  <c r="Y1984" i="4"/>
  <c r="AC1984" i="4"/>
  <c r="R1984" i="4"/>
  <c r="X1984" i="4"/>
  <c r="AD1985" i="4"/>
  <c r="AA1985" i="4"/>
  <c r="X1985" i="4"/>
  <c r="AC1985" i="4"/>
  <c r="O1985" i="4"/>
  <c r="U1985" i="4"/>
  <c r="Q1985" i="4"/>
  <c r="W1985" i="4"/>
  <c r="Z1985" i="4"/>
  <c r="P1986" i="4"/>
  <c r="S1985" i="4"/>
  <c r="AB1985" i="4"/>
  <c r="Y1985" i="4"/>
  <c r="V1985" i="4"/>
  <c r="R1985" i="4"/>
  <c r="AA1986" i="4"/>
  <c r="U1986" i="4"/>
  <c r="AD1986" i="4"/>
  <c r="W1986" i="4"/>
  <c r="V1986" i="4"/>
  <c r="S1986" i="4"/>
  <c r="R1986" i="4"/>
  <c r="Q1986" i="4"/>
  <c r="X1986" i="4"/>
  <c r="AB1986" i="4"/>
  <c r="O1986" i="4"/>
  <c r="Y1986" i="4"/>
  <c r="P1987" i="4"/>
  <c r="Z1986" i="4"/>
  <c r="AC1986" i="4"/>
  <c r="AD1987" i="4"/>
  <c r="AC1987" i="4"/>
  <c r="X1987" i="4"/>
  <c r="Q1987" i="4"/>
  <c r="O1987" i="4"/>
  <c r="W1987" i="4"/>
  <c r="Y1987" i="4"/>
  <c r="S1987" i="4"/>
  <c r="P1988" i="4"/>
  <c r="U1987" i="4"/>
  <c r="V1987" i="4"/>
  <c r="AB1987" i="4"/>
  <c r="AA1987" i="4"/>
  <c r="Z1987" i="4"/>
  <c r="R1987" i="4"/>
  <c r="AA1988" i="4"/>
  <c r="Z1988" i="4"/>
  <c r="U1988" i="4"/>
  <c r="AB1988" i="4"/>
  <c r="W1988" i="4"/>
  <c r="S1988" i="4"/>
  <c r="O1988" i="4"/>
  <c r="Q1988" i="4"/>
  <c r="AD1988" i="4"/>
  <c r="P1989" i="4"/>
  <c r="V1988" i="4"/>
  <c r="X1988" i="4"/>
  <c r="AC1988" i="4"/>
  <c r="Y1988" i="4"/>
  <c r="R1988" i="4"/>
  <c r="AD1989" i="4"/>
  <c r="AA1989" i="4"/>
  <c r="X1989" i="4"/>
  <c r="AC1989" i="4"/>
  <c r="O1989" i="4"/>
  <c r="V1989" i="4"/>
  <c r="W1989" i="4"/>
  <c r="Z1989" i="4"/>
  <c r="P1990" i="4"/>
  <c r="S1989" i="4"/>
  <c r="Q1989" i="4"/>
  <c r="AB1989" i="4"/>
  <c r="Y1989" i="4"/>
  <c r="U1989" i="4"/>
  <c r="R1989" i="4"/>
  <c r="AA1990" i="4"/>
  <c r="U1990" i="4"/>
  <c r="AD1990" i="4"/>
  <c r="W1990" i="4"/>
  <c r="V1990" i="4"/>
  <c r="X1990" i="4"/>
  <c r="S1990" i="4"/>
  <c r="R1990" i="4"/>
  <c r="Q1990" i="4"/>
  <c r="AB1990" i="4"/>
  <c r="O1990" i="4"/>
  <c r="P1991" i="4"/>
  <c r="AC1990" i="4"/>
  <c r="Y1990" i="4"/>
  <c r="Z1990" i="4"/>
  <c r="AD1991" i="4"/>
  <c r="AC1991" i="4"/>
  <c r="X1991" i="4"/>
  <c r="Q1991" i="4"/>
  <c r="O1991" i="4"/>
  <c r="S1991" i="4"/>
  <c r="Y1991" i="4"/>
  <c r="V1991" i="4"/>
  <c r="P1992" i="4"/>
  <c r="U1991" i="4"/>
  <c r="Z1991" i="4"/>
  <c r="AB1991" i="4"/>
  <c r="AA1991" i="4"/>
  <c r="W1991" i="4"/>
  <c r="R1991" i="4"/>
  <c r="AA1992" i="4"/>
  <c r="Z1992" i="4"/>
  <c r="U1992" i="4"/>
  <c r="AB1992" i="4"/>
  <c r="W1992" i="4"/>
  <c r="AD1992" i="4"/>
  <c r="S1992" i="4"/>
  <c r="O1992" i="4"/>
  <c r="Q1992" i="4"/>
  <c r="V1992" i="4"/>
  <c r="P1993" i="4"/>
  <c r="AC1992" i="4"/>
  <c r="Y1992" i="4"/>
  <c r="R1992" i="4"/>
  <c r="X1992" i="4"/>
  <c r="AB1993" i="4"/>
  <c r="W1993" i="4"/>
  <c r="V1993" i="4"/>
  <c r="Y1993" i="4"/>
  <c r="AA1993" i="4"/>
  <c r="S1993" i="4"/>
  <c r="AD1993" i="4"/>
  <c r="AC1993" i="4"/>
  <c r="X1993" i="4"/>
  <c r="Z1993" i="4"/>
  <c r="U1993" i="4"/>
  <c r="Q1993" i="4"/>
  <c r="R1993" i="4"/>
  <c r="O1993" i="4"/>
  <c r="DH103" i="14"/>
  <c r="DF103" i="14"/>
  <c r="CK103" i="14"/>
  <c r="CY149" i="14"/>
  <c r="DY174" i="14"/>
  <c r="DZ174" i="14" s="1"/>
  <c r="AC174" i="14" s="1"/>
  <c r="CC171" i="14"/>
  <c r="CD171" i="14"/>
  <c r="CC170" i="14"/>
  <c r="CC173" i="14"/>
  <c r="AC152" i="14"/>
  <c r="CZ124" i="14"/>
  <c r="AH60" i="14"/>
  <c r="AH35" i="14"/>
  <c r="CY35" i="14"/>
  <c r="AH152" i="14"/>
  <c r="CX171" i="14"/>
  <c r="G150" i="14"/>
  <c r="DB150" i="14" s="1"/>
  <c r="BR149" i="14"/>
  <c r="CY161" i="14"/>
  <c r="CD173" i="14"/>
  <c r="BL155" i="14"/>
  <c r="BK160" i="14"/>
  <c r="CB163" i="14"/>
  <c r="CD165" i="14"/>
  <c r="CX159" i="14"/>
  <c r="CX173" i="14"/>
  <c r="BK181" i="14"/>
  <c r="BK187" i="14"/>
  <c r="CD127" i="14"/>
  <c r="CZ132" i="14"/>
  <c r="BK128" i="14"/>
  <c r="BL128" i="14" s="1"/>
  <c r="DS125" i="14"/>
  <c r="DT125" i="14" s="1"/>
  <c r="Y125" i="14" s="1"/>
  <c r="BL140" i="14"/>
  <c r="BK141" i="14"/>
  <c r="BL141" i="14" s="1"/>
  <c r="AH81" i="14"/>
  <c r="CC105" i="14"/>
  <c r="AH14" i="14"/>
  <c r="AC35" i="14"/>
  <c r="Y81" i="14"/>
  <c r="Y35" i="14"/>
  <c r="Y14" i="14"/>
  <c r="CD81" i="14"/>
  <c r="AC14" i="14"/>
  <c r="BK44" i="14"/>
  <c r="BL44" i="14" s="1"/>
  <c r="BK45" i="14"/>
  <c r="BL45" i="14" s="1"/>
  <c r="AC81" i="14"/>
  <c r="Y60" i="14"/>
  <c r="CC112" i="14"/>
  <c r="BL121" i="14"/>
  <c r="CY112" i="14"/>
  <c r="DY106" i="14"/>
  <c r="DZ106" i="14" s="1"/>
  <c r="AC106" i="14" s="1"/>
  <c r="T149" i="14"/>
  <c r="BR152" i="14"/>
  <c r="BS152" i="14" s="1"/>
  <c r="BL151" i="14"/>
  <c r="T81" i="14"/>
  <c r="BR60" i="14"/>
  <c r="BT60" i="14" s="1"/>
  <c r="BU60" i="14" s="1"/>
  <c r="T14" i="14"/>
  <c r="T150" i="14"/>
  <c r="DG125" i="14"/>
  <c r="T59" i="14"/>
  <c r="U14" i="14"/>
  <c r="BR35" i="14"/>
  <c r="T35" i="14"/>
  <c r="BR81" i="14"/>
  <c r="E81" i="14" s="1"/>
  <c r="U81" i="14"/>
  <c r="T58" i="14"/>
  <c r="CL149" i="14"/>
  <c r="CL124" i="14"/>
  <c r="CL57" i="14"/>
  <c r="BR14" i="14"/>
  <c r="E14" i="14" s="1"/>
  <c r="U35" i="14"/>
  <c r="CL173" i="14"/>
  <c r="DG173" i="14"/>
  <c r="CK173" i="14"/>
  <c r="CL152" i="14"/>
  <c r="CK152" i="14"/>
  <c r="DG152" i="14"/>
  <c r="CJ152" i="14"/>
  <c r="T152" i="14"/>
  <c r="U152" i="14"/>
  <c r="CJ60" i="14"/>
  <c r="CK60" i="14"/>
  <c r="DG60" i="14"/>
  <c r="CL60" i="14"/>
  <c r="T60" i="14"/>
  <c r="U60" i="14"/>
  <c r="CK104" i="14"/>
  <c r="DG104" i="14"/>
  <c r="DG150" i="14"/>
  <c r="V152" i="14"/>
  <c r="DG127" i="14"/>
  <c r="CK127" i="14"/>
  <c r="CL127" i="14"/>
  <c r="CJ127" i="14"/>
  <c r="CJ14" i="14"/>
  <c r="DG14" i="14"/>
  <c r="CL14" i="14"/>
  <c r="CK14" i="14"/>
  <c r="CL35" i="14"/>
  <c r="CJ35" i="14"/>
  <c r="DG35" i="14"/>
  <c r="CK35" i="14"/>
  <c r="CL81" i="14"/>
  <c r="DG81" i="14"/>
  <c r="CK81" i="14"/>
  <c r="CJ81" i="14"/>
  <c r="V60" i="14"/>
  <c r="DF106" i="14"/>
  <c r="CK106" i="14"/>
  <c r="DG106" i="14"/>
  <c r="CL106" i="14"/>
  <c r="DG171" i="14"/>
  <c r="CL170" i="14"/>
  <c r="V81" i="14"/>
  <c r="V35" i="14"/>
  <c r="V14" i="14"/>
  <c r="BP4" i="14"/>
  <c r="N21" i="13"/>
  <c r="I22" i="13"/>
  <c r="I23" i="13"/>
  <c r="J22" i="13"/>
  <c r="N22" i="13"/>
  <c r="J23" i="13"/>
  <c r="N23" i="13"/>
  <c r="J24" i="13"/>
  <c r="N24" i="13"/>
  <c r="J25" i="13"/>
  <c r="N25" i="13"/>
  <c r="J26" i="13"/>
  <c r="N26" i="13"/>
  <c r="J27" i="13"/>
  <c r="N27" i="13"/>
  <c r="J28" i="13"/>
  <c r="N28" i="13"/>
  <c r="J29" i="13"/>
  <c r="N29" i="13"/>
  <c r="J30" i="13"/>
  <c r="N30" i="13"/>
  <c r="J31" i="13"/>
  <c r="N31" i="13"/>
  <c r="J32" i="13"/>
  <c r="N32" i="13"/>
  <c r="J33" i="13"/>
  <c r="N33" i="13"/>
  <c r="J34" i="13"/>
  <c r="N34" i="13"/>
  <c r="J35" i="13"/>
  <c r="N35" i="13"/>
  <c r="J36" i="13"/>
  <c r="N36" i="13"/>
  <c r="J37" i="13"/>
  <c r="N37" i="13"/>
  <c r="J38" i="13"/>
  <c r="N38" i="13"/>
  <c r="J39" i="13"/>
  <c r="N39" i="13"/>
  <c r="J40" i="13"/>
  <c r="N40" i="13"/>
  <c r="J41" i="13"/>
  <c r="N41" i="13"/>
  <c r="J42" i="13"/>
  <c r="N42" i="13"/>
  <c r="J43" i="13"/>
  <c r="N43" i="13"/>
  <c r="J44" i="13"/>
  <c r="N44" i="13"/>
  <c r="J45" i="13"/>
  <c r="N45" i="13"/>
  <c r="J46" i="13"/>
  <c r="N46" i="13"/>
  <c r="J47" i="13"/>
  <c r="N47" i="13"/>
  <c r="J48" i="13"/>
  <c r="N48" i="13"/>
  <c r="J49" i="13"/>
  <c r="N49" i="13"/>
  <c r="J50" i="13"/>
  <c r="N50" i="13"/>
  <c r="J51" i="13"/>
  <c r="N51" i="13"/>
  <c r="J52" i="13"/>
  <c r="N52" i="13"/>
  <c r="J53" i="13"/>
  <c r="N53" i="13"/>
  <c r="J54" i="13"/>
  <c r="N54" i="13"/>
  <c r="J55" i="13"/>
  <c r="N55" i="13"/>
  <c r="J56" i="13"/>
  <c r="N56" i="13"/>
  <c r="J57" i="13"/>
  <c r="N57" i="13"/>
  <c r="J58" i="13"/>
  <c r="N58" i="13"/>
  <c r="J59" i="13"/>
  <c r="N59" i="13"/>
  <c r="J60" i="13"/>
  <c r="N60" i="13"/>
  <c r="J61" i="13"/>
  <c r="N61" i="13"/>
  <c r="J62" i="13"/>
  <c r="N62" i="13"/>
  <c r="J63" i="13"/>
  <c r="N63" i="13"/>
  <c r="F62" i="13"/>
  <c r="J64" i="13"/>
  <c r="N64" i="13"/>
  <c r="J65" i="13"/>
  <c r="N65" i="13"/>
  <c r="J66" i="13"/>
  <c r="N66" i="13"/>
  <c r="J67" i="13"/>
  <c r="N67" i="13"/>
  <c r="J68" i="13"/>
  <c r="N68" i="13"/>
  <c r="J69" i="13"/>
  <c r="N69" i="13"/>
  <c r="J70" i="13"/>
  <c r="N70" i="13"/>
  <c r="J71" i="13"/>
  <c r="N71" i="13"/>
  <c r="J72" i="13"/>
  <c r="N72" i="13"/>
  <c r="J73" i="13"/>
  <c r="N73" i="13"/>
  <c r="J74" i="13"/>
  <c r="N74" i="13"/>
  <c r="J75" i="13"/>
  <c r="N75" i="13"/>
  <c r="J76" i="13"/>
  <c r="N76" i="13"/>
  <c r="J77" i="13"/>
  <c r="N77" i="13"/>
  <c r="J78" i="13"/>
  <c r="N78" i="13"/>
  <c r="J79" i="13"/>
  <c r="N79" i="13"/>
  <c r="J80" i="13"/>
  <c r="N80" i="13"/>
  <c r="J81" i="13"/>
  <c r="N81" i="13"/>
  <c r="J82" i="13"/>
  <c r="N82" i="13"/>
  <c r="J83" i="13"/>
  <c r="N83" i="13"/>
  <c r="J84" i="13"/>
  <c r="N84" i="13"/>
  <c r="J85" i="13"/>
  <c r="N85" i="13"/>
  <c r="J86" i="13"/>
  <c r="N86" i="13"/>
  <c r="J87" i="13"/>
  <c r="N87" i="13"/>
  <c r="J88" i="13"/>
  <c r="N88" i="13"/>
  <c r="J89" i="13"/>
  <c r="N89" i="13"/>
  <c r="J90" i="13"/>
  <c r="N90" i="13"/>
  <c r="J91" i="13"/>
  <c r="N91" i="13"/>
  <c r="J92" i="13"/>
  <c r="N92" i="13"/>
  <c r="J93" i="13"/>
  <c r="N93" i="13"/>
  <c r="J94" i="13"/>
  <c r="N94" i="13"/>
  <c r="J95" i="13"/>
  <c r="N95" i="13"/>
  <c r="J96" i="13"/>
  <c r="N96" i="13"/>
  <c r="J97" i="13"/>
  <c r="N97" i="13"/>
  <c r="J98" i="13"/>
  <c r="N98" i="13"/>
  <c r="J99" i="13"/>
  <c r="N99" i="13"/>
  <c r="J100" i="13"/>
  <c r="N100" i="13"/>
  <c r="J101" i="13"/>
  <c r="N101" i="13"/>
  <c r="J102" i="13"/>
  <c r="N102" i="13"/>
  <c r="J103" i="13"/>
  <c r="N103" i="13"/>
  <c r="J104" i="13"/>
  <c r="N104" i="13"/>
  <c r="J105" i="13"/>
  <c r="N105" i="13"/>
  <c r="J106" i="13"/>
  <c r="N106" i="13"/>
  <c r="J107" i="13"/>
  <c r="N107" i="13"/>
  <c r="J108" i="13"/>
  <c r="N108" i="13"/>
  <c r="J109" i="13"/>
  <c r="N109" i="13"/>
  <c r="J110" i="13"/>
  <c r="N110" i="13"/>
  <c r="J111" i="13"/>
  <c r="N111" i="13"/>
  <c r="J112" i="13"/>
  <c r="N112" i="13"/>
  <c r="J113" i="13"/>
  <c r="N113" i="13"/>
  <c r="J114" i="13"/>
  <c r="N114" i="13"/>
  <c r="J115" i="13"/>
  <c r="N115" i="13"/>
  <c r="J116" i="13"/>
  <c r="J9" i="19"/>
  <c r="N116" i="13"/>
  <c r="J117" i="13"/>
  <c r="N117" i="13"/>
  <c r="F116" i="13"/>
  <c r="J118" i="13"/>
  <c r="N118" i="13"/>
  <c r="J119" i="13"/>
  <c r="N119" i="13"/>
  <c r="J120" i="13"/>
  <c r="N120" i="13"/>
  <c r="J121" i="13"/>
  <c r="N121" i="13"/>
  <c r="J122" i="13"/>
  <c r="N122" i="13"/>
  <c r="J123" i="13"/>
  <c r="N123" i="13"/>
  <c r="J124" i="13"/>
  <c r="N124" i="13"/>
  <c r="J125" i="13"/>
  <c r="N125" i="13"/>
  <c r="J126" i="13"/>
  <c r="N126" i="13"/>
  <c r="J127" i="13"/>
  <c r="N127" i="13"/>
  <c r="J128" i="13"/>
  <c r="N128" i="13"/>
  <c r="J129" i="13"/>
  <c r="N129" i="13"/>
  <c r="J130" i="13"/>
  <c r="N130" i="13"/>
  <c r="J131" i="13"/>
  <c r="N131" i="13"/>
  <c r="J132" i="13"/>
  <c r="N132" i="13"/>
  <c r="J133" i="13"/>
  <c r="N133" i="13"/>
  <c r="J134" i="13"/>
  <c r="N134" i="13"/>
  <c r="J135" i="13"/>
  <c r="N135" i="13"/>
  <c r="J136" i="13"/>
  <c r="N136" i="13"/>
  <c r="J137" i="13"/>
  <c r="N137" i="13"/>
  <c r="J138" i="13"/>
  <c r="N138" i="13"/>
  <c r="J139" i="13"/>
  <c r="N139" i="13"/>
  <c r="J140" i="13"/>
  <c r="N140" i="13"/>
  <c r="J141" i="13"/>
  <c r="N141" i="13"/>
  <c r="J142" i="13"/>
  <c r="N142" i="13"/>
  <c r="J143" i="13"/>
  <c r="N143" i="13"/>
  <c r="J144" i="13"/>
  <c r="N144" i="13"/>
  <c r="J145" i="13"/>
  <c r="N145" i="13"/>
  <c r="J146" i="13"/>
  <c r="B46" i="16"/>
  <c r="N146" i="13"/>
  <c r="J147" i="13"/>
  <c r="N147" i="13"/>
  <c r="J148" i="13"/>
  <c r="N148" i="13"/>
  <c r="J149" i="13"/>
  <c r="N149" i="13"/>
  <c r="J150" i="13"/>
  <c r="N150" i="13"/>
  <c r="J151" i="13"/>
  <c r="N151" i="13"/>
  <c r="J152" i="13"/>
  <c r="N152" i="13"/>
  <c r="J153" i="13"/>
  <c r="N153" i="13"/>
  <c r="J154" i="13"/>
  <c r="N154" i="13"/>
  <c r="J155" i="13"/>
  <c r="N155" i="13"/>
  <c r="J156" i="13"/>
  <c r="J13" i="19"/>
  <c r="N156" i="13"/>
  <c r="J157" i="13"/>
  <c r="N157" i="13"/>
  <c r="J158" i="13"/>
  <c r="N158" i="13"/>
  <c r="J159" i="13"/>
  <c r="N159" i="13"/>
  <c r="J160" i="13"/>
  <c r="N160" i="13"/>
  <c r="J161" i="13"/>
  <c r="N161" i="13"/>
  <c r="J162" i="13"/>
  <c r="N162" i="13"/>
  <c r="J163" i="13"/>
  <c r="N163" i="13"/>
  <c r="J164" i="13"/>
  <c r="N164" i="13"/>
  <c r="J165" i="13"/>
  <c r="N165" i="13"/>
  <c r="F164" i="13"/>
  <c r="J166" i="13"/>
  <c r="J14" i="19"/>
  <c r="N166" i="13"/>
  <c r="J167" i="13"/>
  <c r="N167" i="13"/>
  <c r="J168" i="13"/>
  <c r="N168" i="13"/>
  <c r="J169" i="13"/>
  <c r="N169" i="13"/>
  <c r="J170" i="13"/>
  <c r="N170" i="13"/>
  <c r="J171" i="13"/>
  <c r="N171" i="13"/>
  <c r="F170" i="13"/>
  <c r="J172" i="13"/>
  <c r="N172" i="13"/>
  <c r="J173" i="13"/>
  <c r="N173" i="13"/>
  <c r="J174" i="13"/>
  <c r="N174" i="13"/>
  <c r="J175" i="13"/>
  <c r="N175" i="13"/>
  <c r="J176" i="13"/>
  <c r="N176" i="13"/>
  <c r="J177" i="13"/>
  <c r="N177" i="13"/>
  <c r="J178" i="13"/>
  <c r="N178" i="13"/>
  <c r="J179" i="13"/>
  <c r="N179" i="13"/>
  <c r="J180" i="13"/>
  <c r="N180" i="13"/>
  <c r="J181" i="13"/>
  <c r="N181" i="13"/>
  <c r="J182" i="13"/>
  <c r="N182" i="13"/>
  <c r="J183" i="13"/>
  <c r="N183" i="13"/>
  <c r="J184" i="13"/>
  <c r="N184" i="13"/>
  <c r="J185" i="13"/>
  <c r="N185" i="13"/>
  <c r="J186" i="13"/>
  <c r="N186" i="13"/>
  <c r="J187" i="13"/>
  <c r="N187" i="13"/>
  <c r="J188" i="13"/>
  <c r="N188" i="13"/>
  <c r="J189" i="13"/>
  <c r="N189" i="13"/>
  <c r="J190" i="13"/>
  <c r="N190" i="13"/>
  <c r="J191" i="13"/>
  <c r="N191" i="13"/>
  <c r="J192" i="13"/>
  <c r="N192" i="13"/>
  <c r="J193" i="13"/>
  <c r="N193" i="13"/>
  <c r="J194" i="13"/>
  <c r="N194" i="13"/>
  <c r="J195" i="13"/>
  <c r="N195" i="13"/>
  <c r="J196" i="13"/>
  <c r="J17" i="19"/>
  <c r="N196" i="13"/>
  <c r="J197" i="13"/>
  <c r="N197" i="13"/>
  <c r="J198" i="13"/>
  <c r="N198" i="13"/>
  <c r="J199" i="13"/>
  <c r="N199" i="13"/>
  <c r="J200" i="13"/>
  <c r="N200" i="13"/>
  <c r="J201" i="13"/>
  <c r="N201" i="13"/>
  <c r="J202" i="13"/>
  <c r="N202" i="13"/>
  <c r="J203" i="13"/>
  <c r="N203" i="13"/>
  <c r="J204" i="13"/>
  <c r="N204" i="13"/>
  <c r="J205" i="13"/>
  <c r="N205" i="13"/>
  <c r="F204" i="13"/>
  <c r="J206" i="13"/>
  <c r="B52" i="16"/>
  <c r="N206" i="13"/>
  <c r="J207" i="13"/>
  <c r="N207" i="13"/>
  <c r="J208" i="13"/>
  <c r="N208" i="13"/>
  <c r="J209" i="13"/>
  <c r="N209" i="13"/>
  <c r="J210" i="13"/>
  <c r="N210" i="13"/>
  <c r="J211" i="13"/>
  <c r="N211" i="13"/>
  <c r="J212" i="13"/>
  <c r="N212" i="13"/>
  <c r="J213" i="13"/>
  <c r="N213" i="13"/>
  <c r="J214" i="13"/>
  <c r="N214" i="13"/>
  <c r="J215" i="13"/>
  <c r="N215" i="13"/>
  <c r="J216" i="13"/>
  <c r="J19" i="19"/>
  <c r="N216" i="13"/>
  <c r="J217" i="13"/>
  <c r="N217" i="13"/>
  <c r="J218" i="13"/>
  <c r="J219" i="13"/>
  <c r="J220" i="13"/>
  <c r="J221" i="13"/>
  <c r="N221" i="13"/>
  <c r="J222" i="13"/>
  <c r="J223" i="13"/>
  <c r="N223" i="13"/>
  <c r="F222" i="13"/>
  <c r="J224" i="13"/>
  <c r="N224" i="13"/>
  <c r="J225" i="13"/>
  <c r="N225" i="13"/>
  <c r="J226" i="13"/>
  <c r="N226" i="13"/>
  <c r="J227" i="13"/>
  <c r="N227" i="13"/>
  <c r="J228" i="13"/>
  <c r="N228" i="13"/>
  <c r="J229" i="13"/>
  <c r="N229" i="13"/>
  <c r="J230" i="13"/>
  <c r="N230" i="13"/>
  <c r="J231" i="13"/>
  <c r="N231" i="13"/>
  <c r="J232" i="13"/>
  <c r="N232" i="13"/>
  <c r="J233" i="13"/>
  <c r="N233" i="13"/>
  <c r="J234" i="13"/>
  <c r="N234" i="13"/>
  <c r="J235" i="13"/>
  <c r="N235" i="13"/>
  <c r="J236" i="13"/>
  <c r="N236" i="13"/>
  <c r="J237" i="13"/>
  <c r="N237" i="13"/>
  <c r="J238" i="13"/>
  <c r="N238" i="13"/>
  <c r="J239" i="13"/>
  <c r="N239" i="13"/>
  <c r="J240" i="13"/>
  <c r="N240" i="13"/>
  <c r="J241" i="13"/>
  <c r="N241" i="13"/>
  <c r="J242" i="13"/>
  <c r="N242" i="13"/>
  <c r="F241" i="13"/>
  <c r="J243" i="13"/>
  <c r="J244" i="13"/>
  <c r="N244" i="13"/>
  <c r="J245" i="13"/>
  <c r="F244" i="13"/>
  <c r="J246" i="13"/>
  <c r="J22" i="19"/>
  <c r="N246" i="13"/>
  <c r="J247" i="13"/>
  <c r="N247" i="13"/>
  <c r="F246" i="13"/>
  <c r="J248" i="13"/>
  <c r="J249" i="13"/>
  <c r="N249" i="13"/>
  <c r="J250" i="13"/>
  <c r="F249" i="13"/>
  <c r="J251" i="13"/>
  <c r="N251" i="13"/>
  <c r="J252" i="13"/>
  <c r="N252" i="13"/>
  <c r="J253" i="13"/>
  <c r="N253" i="13"/>
  <c r="J254" i="13"/>
  <c r="N254" i="13"/>
  <c r="J255" i="13"/>
  <c r="N255" i="13"/>
  <c r="J256" i="13"/>
  <c r="B57" i="16"/>
  <c r="N256" i="13"/>
  <c r="J257" i="13"/>
  <c r="N257" i="13"/>
  <c r="J258" i="13"/>
  <c r="N258" i="13"/>
  <c r="J259" i="13"/>
  <c r="N259" i="13"/>
  <c r="J260" i="13"/>
  <c r="N260" i="13"/>
  <c r="J261" i="13"/>
  <c r="N261" i="13"/>
  <c r="J262" i="13"/>
  <c r="N262" i="13"/>
  <c r="J263" i="13"/>
  <c r="N263" i="13"/>
  <c r="J264" i="13"/>
  <c r="N264" i="13"/>
  <c r="J265" i="13"/>
  <c r="N265" i="13"/>
  <c r="J266" i="13"/>
  <c r="J24" i="19"/>
  <c r="N266" i="13"/>
  <c r="J267" i="13"/>
  <c r="N267" i="13"/>
  <c r="J268" i="13"/>
  <c r="N268" i="13"/>
  <c r="J269" i="13"/>
  <c r="N269" i="13"/>
  <c r="F268" i="13"/>
  <c r="J270" i="13"/>
  <c r="N270" i="13"/>
  <c r="J271" i="13"/>
  <c r="J272" i="13"/>
  <c r="N272" i="13"/>
  <c r="J273" i="13"/>
  <c r="J274" i="13"/>
  <c r="J275" i="13"/>
  <c r="J276" i="13"/>
  <c r="N276" i="13"/>
  <c r="J277" i="13"/>
  <c r="J278" i="13"/>
  <c r="N278" i="13"/>
  <c r="J279" i="13"/>
  <c r="J280" i="13"/>
  <c r="N280" i="13"/>
  <c r="J281" i="13"/>
  <c r="J282" i="13"/>
  <c r="J283" i="13"/>
  <c r="J284" i="13"/>
  <c r="N284" i="13"/>
  <c r="J285" i="13"/>
  <c r="J286" i="13"/>
  <c r="J26" i="19"/>
  <c r="N286" i="13"/>
  <c r="J287" i="13"/>
  <c r="F286" i="13"/>
  <c r="J288" i="13"/>
  <c r="N288" i="13"/>
  <c r="J289" i="13"/>
  <c r="J290" i="13"/>
  <c r="N290" i="13"/>
  <c r="J291" i="13"/>
  <c r="J292" i="13"/>
  <c r="N292" i="13"/>
  <c r="J293" i="13"/>
  <c r="J294" i="13"/>
  <c r="N294" i="13"/>
  <c r="J295" i="13"/>
  <c r="J296" i="13"/>
  <c r="N296" i="13"/>
  <c r="U27" i="19"/>
  <c r="J297" i="13"/>
  <c r="J298" i="13"/>
  <c r="N298" i="13"/>
  <c r="J299" i="13"/>
  <c r="J300" i="13"/>
  <c r="N300" i="13"/>
  <c r="J301" i="13"/>
  <c r="J302" i="13"/>
  <c r="N302" i="13"/>
  <c r="J303" i="13"/>
  <c r="J304" i="13"/>
  <c r="N304" i="13"/>
  <c r="J305" i="13"/>
  <c r="J306" i="13"/>
  <c r="J28" i="19"/>
  <c r="N306" i="13"/>
  <c r="F305" i="13"/>
  <c r="J307" i="13"/>
  <c r="N307" i="13"/>
  <c r="J308" i="13"/>
  <c r="J309" i="13"/>
  <c r="F308" i="13"/>
  <c r="J310" i="13"/>
  <c r="N310" i="13"/>
  <c r="J311" i="13"/>
  <c r="N311" i="13"/>
  <c r="F310" i="13"/>
  <c r="J312" i="13"/>
  <c r="J313" i="13"/>
  <c r="J314" i="13"/>
  <c r="N314" i="13"/>
  <c r="F313" i="13"/>
  <c r="J315" i="13"/>
  <c r="N315" i="13"/>
  <c r="J316" i="13"/>
  <c r="J29" i="19"/>
  <c r="J317" i="13"/>
  <c r="N317" i="13"/>
  <c r="J318" i="13"/>
  <c r="J319" i="13"/>
  <c r="N319" i="13"/>
  <c r="J320" i="13"/>
  <c r="J321" i="13"/>
  <c r="N321" i="13"/>
  <c r="J322" i="13"/>
  <c r="J323" i="13"/>
  <c r="N323" i="13"/>
  <c r="J324" i="13"/>
  <c r="J325" i="13"/>
  <c r="N325" i="13"/>
  <c r="J326" i="13"/>
  <c r="J30" i="19"/>
  <c r="J327" i="13"/>
  <c r="N327" i="13"/>
  <c r="J328" i="13"/>
  <c r="J329" i="13"/>
  <c r="N329" i="13"/>
  <c r="J330" i="13"/>
  <c r="J331" i="13"/>
  <c r="N331" i="13"/>
  <c r="J332" i="13"/>
  <c r="J333" i="13"/>
  <c r="N333" i="13"/>
  <c r="F332" i="13"/>
  <c r="J334" i="13"/>
  <c r="J335" i="13"/>
  <c r="N335" i="13"/>
  <c r="J336" i="13"/>
  <c r="B65" i="16"/>
  <c r="J337" i="13"/>
  <c r="N337" i="13"/>
  <c r="J338" i="13"/>
  <c r="J339" i="13"/>
  <c r="J340" i="13"/>
  <c r="J341" i="13"/>
  <c r="N341" i="13"/>
  <c r="J342" i="13"/>
  <c r="J343" i="13"/>
  <c r="N343" i="13"/>
  <c r="J344" i="13"/>
  <c r="J345" i="13"/>
  <c r="N345" i="13"/>
  <c r="J346" i="13"/>
  <c r="J32" i="19"/>
  <c r="J347" i="13"/>
  <c r="J348" i="13"/>
  <c r="J349" i="13"/>
  <c r="N349" i="13"/>
  <c r="J350" i="13"/>
  <c r="J351" i="13"/>
  <c r="N351" i="13"/>
  <c r="F350" i="13"/>
  <c r="J352" i="13"/>
  <c r="N352" i="13"/>
  <c r="J353" i="13"/>
  <c r="N353" i="13"/>
  <c r="J354" i="13"/>
  <c r="N354" i="13"/>
  <c r="J355" i="13"/>
  <c r="N355" i="13"/>
  <c r="J356" i="13"/>
  <c r="N356" i="13"/>
  <c r="J357" i="13"/>
  <c r="N357" i="13"/>
  <c r="J358" i="13"/>
  <c r="N358" i="13"/>
  <c r="J359" i="13"/>
  <c r="N359" i="13"/>
  <c r="J360" i="13"/>
  <c r="N360" i="13"/>
  <c r="J361" i="13"/>
  <c r="N361" i="13"/>
  <c r="J362" i="13"/>
  <c r="N362" i="13"/>
  <c r="J363" i="13"/>
  <c r="N363" i="13"/>
  <c r="J364" i="13"/>
  <c r="N364" i="13"/>
  <c r="J365" i="13"/>
  <c r="N365" i="13"/>
  <c r="J366" i="13"/>
  <c r="B68" i="16"/>
  <c r="N366" i="13"/>
  <c r="J367" i="13"/>
  <c r="N367" i="13"/>
  <c r="J368" i="13"/>
  <c r="N368" i="13"/>
  <c r="J369" i="13"/>
  <c r="N369" i="13"/>
  <c r="J370" i="13"/>
  <c r="N370" i="13"/>
  <c r="F369" i="13"/>
  <c r="J371" i="13"/>
  <c r="J372" i="13"/>
  <c r="N372" i="13"/>
  <c r="J373" i="13"/>
  <c r="F372" i="13"/>
  <c r="J374" i="13"/>
  <c r="N374" i="13"/>
  <c r="J375" i="13"/>
  <c r="N375" i="13"/>
  <c r="F374" i="13"/>
  <c r="J376" i="13"/>
  <c r="J377" i="13"/>
  <c r="N377" i="13"/>
  <c r="J378" i="13"/>
  <c r="F377" i="13"/>
  <c r="J379" i="13"/>
  <c r="N379" i="13"/>
  <c r="J380" i="13"/>
  <c r="N380" i="13"/>
  <c r="J381" i="13"/>
  <c r="N381" i="13"/>
  <c r="J382" i="13"/>
  <c r="N382" i="13"/>
  <c r="J383" i="13"/>
  <c r="N383" i="13"/>
  <c r="J384" i="13"/>
  <c r="N384" i="13"/>
  <c r="J385" i="13"/>
  <c r="N385" i="13"/>
  <c r="J386" i="13"/>
  <c r="J36" i="19"/>
  <c r="N386" i="13"/>
  <c r="J387" i="13"/>
  <c r="N387" i="13"/>
  <c r="J388" i="13"/>
  <c r="N388" i="13"/>
  <c r="J389" i="13"/>
  <c r="N389" i="13"/>
  <c r="J390" i="13"/>
  <c r="N390" i="13"/>
  <c r="J391" i="13"/>
  <c r="N391" i="13"/>
  <c r="J392" i="13"/>
  <c r="N392" i="13"/>
  <c r="J393" i="13"/>
  <c r="N393" i="13"/>
  <c r="J394" i="13"/>
  <c r="N394" i="13"/>
  <c r="J395" i="13"/>
  <c r="N395" i="13"/>
  <c r="J396" i="13"/>
  <c r="J37" i="19"/>
  <c r="N396" i="13"/>
  <c r="J397" i="13"/>
  <c r="N397" i="13"/>
  <c r="F396" i="13"/>
  <c r="J398" i="13"/>
  <c r="N398" i="13"/>
  <c r="J399" i="13"/>
  <c r="J400" i="13"/>
  <c r="N400" i="13"/>
  <c r="J401" i="13"/>
  <c r="J402" i="13"/>
  <c r="J403" i="13"/>
  <c r="AC32" i="14"/>
  <c r="J404" i="13"/>
  <c r="N404" i="13"/>
  <c r="J405" i="13"/>
  <c r="J406" i="13"/>
  <c r="B72" i="16"/>
  <c r="N406" i="13"/>
  <c r="J407" i="13"/>
  <c r="J408" i="13"/>
  <c r="N408" i="13"/>
  <c r="J409" i="13"/>
  <c r="J410" i="13"/>
  <c r="J411" i="13"/>
  <c r="J412" i="13"/>
  <c r="N412" i="13"/>
  <c r="J413" i="13"/>
  <c r="J414" i="13"/>
  <c r="N414" i="13"/>
  <c r="J415" i="13"/>
  <c r="F414" i="13"/>
  <c r="J416" i="13"/>
  <c r="N416" i="13"/>
  <c r="J417" i="13"/>
  <c r="J418" i="13"/>
  <c r="N418" i="13"/>
  <c r="J419" i="13"/>
  <c r="J420" i="13"/>
  <c r="N420" i="13"/>
  <c r="J421" i="13"/>
  <c r="J422" i="13"/>
  <c r="N422" i="13"/>
  <c r="J423" i="13"/>
  <c r="J424" i="13"/>
  <c r="N424" i="13"/>
  <c r="J425" i="13"/>
  <c r="J426" i="13"/>
  <c r="N426" i="13"/>
  <c r="J427" i="13"/>
  <c r="J428" i="13"/>
  <c r="N428" i="13"/>
  <c r="J429" i="13"/>
  <c r="J430" i="13"/>
  <c r="N430" i="13"/>
  <c r="J431" i="13"/>
  <c r="J432" i="13"/>
  <c r="N432" i="13"/>
  <c r="J433" i="13"/>
  <c r="J434" i="13"/>
  <c r="N434" i="13"/>
  <c r="F433" i="13"/>
  <c r="J435" i="13"/>
  <c r="N435" i="13"/>
  <c r="J436" i="13"/>
  <c r="M11" i="19"/>
  <c r="J437" i="13"/>
  <c r="F436" i="13"/>
  <c r="B17" i="16"/>
  <c r="J438" i="13"/>
  <c r="N438" i="13"/>
  <c r="J439" i="13"/>
  <c r="N439" i="13"/>
  <c r="F438" i="13"/>
  <c r="J440" i="13"/>
  <c r="J441" i="13"/>
  <c r="J442" i="13"/>
  <c r="N442" i="13"/>
  <c r="F441" i="13"/>
  <c r="J443" i="13"/>
  <c r="N443" i="13"/>
  <c r="J444" i="13"/>
  <c r="J445" i="13"/>
  <c r="N445" i="13"/>
  <c r="J446" i="13"/>
  <c r="M12" i="19"/>
  <c r="J447" i="13"/>
  <c r="N447" i="13"/>
  <c r="J448" i="13"/>
  <c r="J449" i="13"/>
  <c r="N449" i="13"/>
  <c r="J450" i="13"/>
  <c r="AC12" i="14"/>
  <c r="J451" i="13"/>
  <c r="N451" i="13"/>
  <c r="J452" i="13"/>
  <c r="J453" i="13"/>
  <c r="N453" i="13"/>
  <c r="J454" i="13"/>
  <c r="J455" i="13"/>
  <c r="N455" i="13"/>
  <c r="J456" i="13"/>
  <c r="E47" i="16"/>
  <c r="J457" i="13"/>
  <c r="N457" i="13"/>
  <c r="J458" i="13"/>
  <c r="J459" i="13"/>
  <c r="N459" i="13"/>
  <c r="J460" i="13"/>
  <c r="J461" i="13"/>
  <c r="N461" i="13"/>
  <c r="F460" i="13"/>
  <c r="J462" i="13"/>
  <c r="J463" i="13"/>
  <c r="N463" i="13"/>
  <c r="J464" i="13"/>
  <c r="J465" i="13"/>
  <c r="N465" i="13"/>
  <c r="J466" i="13"/>
  <c r="M14" i="19"/>
  <c r="J467" i="13"/>
  <c r="J468" i="13"/>
  <c r="J469" i="13"/>
  <c r="N469" i="13"/>
  <c r="J470" i="13"/>
  <c r="J471" i="13"/>
  <c r="N471" i="13"/>
  <c r="J472" i="13"/>
  <c r="J473" i="13"/>
  <c r="N473" i="13"/>
  <c r="J474" i="13"/>
  <c r="J475" i="13"/>
  <c r="J476" i="13"/>
  <c r="E49" i="16"/>
  <c r="J477" i="13"/>
  <c r="N477" i="13"/>
  <c r="J478" i="13"/>
  <c r="J479" i="13"/>
  <c r="N479" i="13"/>
  <c r="F478" i="13"/>
  <c r="J480" i="13"/>
  <c r="N480" i="13"/>
  <c r="J481" i="13"/>
  <c r="N481" i="13"/>
  <c r="J482" i="13"/>
  <c r="N482" i="13"/>
  <c r="J483" i="13"/>
  <c r="N483" i="13"/>
  <c r="J484" i="13"/>
  <c r="N484" i="13"/>
  <c r="J485" i="13"/>
  <c r="N485" i="13"/>
  <c r="J486" i="13"/>
  <c r="N486" i="13"/>
  <c r="J487" i="13"/>
  <c r="N487" i="13"/>
  <c r="J488" i="13"/>
  <c r="N488" i="13"/>
  <c r="J489" i="13"/>
  <c r="N489" i="13"/>
  <c r="J490" i="13"/>
  <c r="N490" i="13"/>
  <c r="J491" i="13"/>
  <c r="N491" i="13"/>
  <c r="J492" i="13"/>
  <c r="N492" i="13"/>
  <c r="J493" i="13"/>
  <c r="N493" i="13"/>
  <c r="J494" i="13"/>
  <c r="N494" i="13"/>
  <c r="J495" i="13"/>
  <c r="N495" i="13"/>
  <c r="J496" i="13"/>
  <c r="M17" i="19"/>
  <c r="N496" i="13"/>
  <c r="J497" i="13"/>
  <c r="N497" i="13"/>
  <c r="J498" i="13"/>
  <c r="N498" i="13"/>
  <c r="F497" i="13"/>
  <c r="J499" i="13"/>
  <c r="J500" i="13"/>
  <c r="N500" i="13"/>
  <c r="J501" i="13"/>
  <c r="F500" i="13"/>
  <c r="J502" i="13"/>
  <c r="N502" i="13"/>
  <c r="J503" i="13"/>
  <c r="N503" i="13"/>
  <c r="F502" i="13"/>
  <c r="J504" i="13"/>
  <c r="J505" i="13"/>
  <c r="N505" i="13"/>
  <c r="J506" i="13"/>
  <c r="F505" i="13"/>
  <c r="J507" i="13"/>
  <c r="N507" i="13"/>
  <c r="J508" i="13"/>
  <c r="N508" i="13"/>
  <c r="J509" i="13"/>
  <c r="N509" i="13"/>
  <c r="J510" i="13"/>
  <c r="N510" i="13"/>
  <c r="J511" i="13"/>
  <c r="N511" i="13"/>
  <c r="J512" i="13"/>
  <c r="N512" i="13"/>
  <c r="J513" i="13"/>
  <c r="N513" i="13"/>
  <c r="J514" i="13"/>
  <c r="N514" i="13"/>
  <c r="J515" i="13"/>
  <c r="N515" i="13"/>
  <c r="J516" i="13"/>
  <c r="E53" i="16"/>
  <c r="N516" i="13"/>
  <c r="J517" i="13"/>
  <c r="N517" i="13"/>
  <c r="J518" i="13"/>
  <c r="N518" i="13"/>
  <c r="J519" i="13"/>
  <c r="N519" i="13"/>
  <c r="J520" i="13"/>
  <c r="N520" i="13"/>
  <c r="J521" i="13"/>
  <c r="N521" i="13"/>
  <c r="J522" i="13"/>
  <c r="N522" i="13"/>
  <c r="J523" i="13"/>
  <c r="N523" i="13"/>
  <c r="J524" i="13"/>
  <c r="N524" i="13"/>
  <c r="J525" i="13"/>
  <c r="N525" i="13"/>
  <c r="F524" i="13"/>
  <c r="J526" i="13"/>
  <c r="M20" i="19"/>
  <c r="N526" i="13"/>
  <c r="J527" i="13"/>
  <c r="J528" i="13"/>
  <c r="N528" i="13"/>
  <c r="J529" i="13"/>
  <c r="J530" i="13"/>
  <c r="J531" i="13"/>
  <c r="J532" i="13"/>
  <c r="N532" i="13"/>
  <c r="J533" i="13"/>
  <c r="J534" i="13"/>
  <c r="N534" i="13"/>
  <c r="J535" i="13"/>
  <c r="J536" i="13"/>
  <c r="M21" i="19"/>
  <c r="N536" i="13"/>
  <c r="J537" i="13"/>
  <c r="J538" i="13"/>
  <c r="J539" i="13"/>
  <c r="J540" i="13"/>
  <c r="N540" i="13"/>
  <c r="J541" i="13"/>
  <c r="J542" i="13"/>
  <c r="N542" i="13"/>
  <c r="J543" i="13"/>
  <c r="F542" i="13"/>
  <c r="J544" i="13"/>
  <c r="N544" i="13"/>
  <c r="J545" i="13"/>
  <c r="J546" i="13"/>
  <c r="N546" i="13"/>
  <c r="F545" i="13"/>
  <c r="J547" i="13"/>
  <c r="N547" i="13"/>
  <c r="J548" i="13"/>
  <c r="J549" i="13"/>
  <c r="F548" i="13"/>
  <c r="J550" i="13"/>
  <c r="N550" i="13"/>
  <c r="J551" i="13"/>
  <c r="N551" i="13"/>
  <c r="J552" i="13"/>
  <c r="N552" i="13"/>
  <c r="J553" i="13"/>
  <c r="N553" i="13"/>
  <c r="J554" i="13"/>
  <c r="N554" i="13"/>
  <c r="J555" i="13"/>
  <c r="N555" i="13"/>
  <c r="F554" i="13"/>
  <c r="J556" i="13"/>
  <c r="J557" i="13"/>
  <c r="J558" i="13"/>
  <c r="N558" i="13"/>
  <c r="F557" i="13"/>
  <c r="J559" i="13"/>
  <c r="N559" i="13"/>
  <c r="J560" i="13"/>
  <c r="J561" i="13"/>
  <c r="N561" i="13"/>
  <c r="F560" i="13"/>
  <c r="J562" i="13"/>
  <c r="J563" i="13"/>
  <c r="N563" i="13"/>
  <c r="J564" i="13"/>
  <c r="J565" i="13"/>
  <c r="N565" i="13"/>
  <c r="J566" i="13"/>
  <c r="J567" i="13"/>
  <c r="J568" i="13"/>
  <c r="J569" i="13"/>
  <c r="N569" i="13"/>
  <c r="J570" i="13"/>
  <c r="J571" i="13"/>
  <c r="N571" i="13"/>
  <c r="J572" i="13"/>
  <c r="J573" i="13"/>
  <c r="N573" i="13"/>
  <c r="J574" i="13"/>
  <c r="J575" i="13"/>
  <c r="AC33" i="14"/>
  <c r="F574" i="13"/>
  <c r="J576" i="13"/>
  <c r="N576" i="13"/>
  <c r="J577" i="13"/>
  <c r="N577" i="13"/>
  <c r="J578" i="13"/>
  <c r="N578" i="13"/>
  <c r="F577" i="13"/>
  <c r="J579" i="13"/>
  <c r="J580" i="13"/>
  <c r="N580" i="13"/>
  <c r="J581" i="13"/>
  <c r="F580" i="13"/>
  <c r="J582" i="13"/>
  <c r="N582" i="13"/>
  <c r="J583" i="13"/>
  <c r="N583" i="13"/>
  <c r="J584" i="13"/>
  <c r="N584" i="13"/>
  <c r="J585" i="13"/>
  <c r="N585" i="13"/>
  <c r="J586" i="13"/>
  <c r="E60" i="16"/>
  <c r="N586" i="13"/>
  <c r="J587" i="13"/>
  <c r="N587" i="13"/>
  <c r="F586" i="13"/>
  <c r="J588" i="13"/>
  <c r="J589" i="13"/>
  <c r="N589" i="13"/>
  <c r="J590" i="13"/>
  <c r="F589" i="13"/>
  <c r="J591" i="13"/>
  <c r="N591" i="13"/>
  <c r="J592" i="13"/>
  <c r="N592" i="13"/>
  <c r="J593" i="13"/>
  <c r="N593" i="13"/>
  <c r="F592" i="13"/>
  <c r="J594" i="13"/>
  <c r="J595" i="13"/>
  <c r="J596" i="13"/>
  <c r="N596" i="13"/>
  <c r="J597" i="13"/>
  <c r="J598" i="13"/>
  <c r="N598" i="13"/>
  <c r="J599" i="13"/>
  <c r="J600" i="13"/>
  <c r="N600" i="13"/>
  <c r="J601" i="13"/>
  <c r="J602" i="13"/>
  <c r="J603" i="13"/>
  <c r="N603" i="13"/>
  <c r="J604" i="13"/>
  <c r="J605" i="13"/>
  <c r="N605" i="13"/>
  <c r="J606" i="13"/>
  <c r="M28" i="19"/>
  <c r="J607" i="13"/>
  <c r="N607" i="13"/>
  <c r="F606" i="13"/>
  <c r="J608" i="13"/>
  <c r="N608" i="13"/>
  <c r="J609" i="13"/>
  <c r="N609" i="13"/>
  <c r="J610" i="13"/>
  <c r="N610" i="13"/>
  <c r="F609" i="13"/>
  <c r="J611" i="13"/>
  <c r="J612" i="13"/>
  <c r="N612" i="13"/>
  <c r="J613" i="13"/>
  <c r="F612" i="13"/>
  <c r="J614" i="13"/>
  <c r="N614" i="13"/>
  <c r="J615" i="13"/>
  <c r="N615" i="13"/>
  <c r="J616" i="13"/>
  <c r="M29" i="19"/>
  <c r="N616" i="13"/>
  <c r="J617" i="13"/>
  <c r="N617" i="13"/>
  <c r="J618" i="13"/>
  <c r="N618" i="13"/>
  <c r="J619" i="13"/>
  <c r="N619" i="13"/>
  <c r="F618" i="13"/>
  <c r="J620" i="13"/>
  <c r="J621" i="13"/>
  <c r="N621" i="13"/>
  <c r="J622" i="13"/>
  <c r="F621" i="13"/>
  <c r="J623" i="13"/>
  <c r="N623" i="13"/>
  <c r="J624" i="13"/>
  <c r="N624" i="13"/>
  <c r="J625" i="13"/>
  <c r="N625" i="13"/>
  <c r="F624" i="13"/>
  <c r="J626" i="13"/>
  <c r="M30" i="19"/>
  <c r="N626" i="13"/>
  <c r="J627" i="13"/>
  <c r="J628" i="13"/>
  <c r="N628" i="13"/>
  <c r="J629" i="13"/>
  <c r="J630" i="13"/>
  <c r="N630" i="13"/>
  <c r="F629" i="13"/>
  <c r="J631" i="13"/>
  <c r="N631" i="13"/>
  <c r="J632" i="13"/>
  <c r="N632" i="13"/>
  <c r="J633" i="13"/>
  <c r="N633" i="13"/>
  <c r="F632" i="13"/>
  <c r="J634" i="13"/>
  <c r="J635" i="13"/>
  <c r="N635" i="13"/>
  <c r="F634" i="13"/>
  <c r="J636" i="13"/>
  <c r="N636" i="13"/>
  <c r="J637" i="13"/>
  <c r="N637" i="13"/>
  <c r="J638" i="13"/>
  <c r="N638" i="13"/>
  <c r="F637" i="13"/>
  <c r="J639" i="13"/>
  <c r="J640" i="13"/>
  <c r="N640" i="13"/>
  <c r="J641" i="13"/>
  <c r="F640" i="13"/>
  <c r="Y58" i="14"/>
  <c r="J642" i="13"/>
  <c r="N642" i="13"/>
  <c r="J643" i="13"/>
  <c r="N643" i="13"/>
  <c r="J644" i="13"/>
  <c r="N644" i="13"/>
  <c r="J645" i="13"/>
  <c r="N645" i="13"/>
  <c r="J646" i="13"/>
  <c r="M32" i="19"/>
  <c r="N646" i="13"/>
  <c r="J647" i="13"/>
  <c r="N647" i="13"/>
  <c r="J648" i="13"/>
  <c r="N648" i="13"/>
  <c r="J649" i="13"/>
  <c r="N649" i="13"/>
  <c r="F648" i="13"/>
  <c r="J650" i="13"/>
  <c r="J651" i="13"/>
  <c r="N651" i="13"/>
  <c r="J652" i="13"/>
  <c r="J653" i="13"/>
  <c r="N653" i="13"/>
  <c r="J654" i="13"/>
  <c r="F653" i="13"/>
  <c r="J655" i="13"/>
  <c r="N655" i="13"/>
  <c r="F654" i="13"/>
  <c r="J656" i="13"/>
  <c r="M33" i="19"/>
  <c r="N656" i="13"/>
  <c r="J657" i="13"/>
  <c r="F656" i="13"/>
  <c r="E12" i="19"/>
  <c r="J658" i="13"/>
  <c r="N658" i="13"/>
  <c r="F657" i="13"/>
  <c r="J659" i="13"/>
  <c r="N659" i="13"/>
  <c r="J660" i="13"/>
  <c r="J661" i="13"/>
  <c r="N661" i="13"/>
  <c r="F660" i="13"/>
  <c r="J662" i="13"/>
  <c r="N662" i="13"/>
  <c r="J663" i="13"/>
  <c r="N663" i="13"/>
  <c r="J664" i="13"/>
  <c r="N664" i="13"/>
  <c r="J665" i="13"/>
  <c r="N665" i="13"/>
  <c r="F664" i="13"/>
  <c r="J666" i="13"/>
  <c r="N666" i="13"/>
  <c r="J667" i="13"/>
  <c r="J668" i="13"/>
  <c r="N668" i="13"/>
  <c r="J669" i="13"/>
  <c r="J670" i="13"/>
  <c r="N670" i="13"/>
  <c r="F669" i="13"/>
  <c r="J671" i="13"/>
  <c r="N671" i="13"/>
  <c r="F670" i="13"/>
  <c r="J672" i="13"/>
  <c r="J673" i="13"/>
  <c r="N673" i="13"/>
  <c r="F672" i="13"/>
  <c r="J674" i="13"/>
  <c r="N674" i="13"/>
  <c r="F673" i="13"/>
  <c r="J675" i="13"/>
  <c r="F674" i="13"/>
  <c r="J676" i="13"/>
  <c r="E69" i="16"/>
  <c r="N676" i="13"/>
  <c r="J677" i="13"/>
  <c r="N677" i="13"/>
  <c r="F676" i="13"/>
  <c r="J678" i="13"/>
  <c r="F677" i="13"/>
  <c r="Y59" i="14"/>
  <c r="J679" i="13"/>
  <c r="N679" i="13"/>
  <c r="J680" i="13"/>
  <c r="N680" i="13"/>
  <c r="J681" i="13"/>
  <c r="N681" i="13"/>
  <c r="J682" i="13"/>
  <c r="N682" i="13"/>
  <c r="J683" i="13"/>
  <c r="N683" i="13"/>
  <c r="F682" i="13"/>
  <c r="J684" i="13"/>
  <c r="N684" i="13"/>
  <c r="J685" i="13"/>
  <c r="J686" i="13"/>
  <c r="M36" i="19"/>
  <c r="N686" i="13"/>
  <c r="J687" i="13"/>
  <c r="F686" i="13"/>
  <c r="J688" i="13"/>
  <c r="N688" i="13"/>
  <c r="J689" i="13"/>
  <c r="N689" i="13"/>
  <c r="J690" i="13"/>
  <c r="N690" i="13"/>
  <c r="F689" i="13"/>
  <c r="J691" i="13"/>
  <c r="N691" i="13"/>
  <c r="F690" i="13"/>
  <c r="J692" i="13"/>
  <c r="N692" i="13"/>
  <c r="J693" i="13"/>
  <c r="N693" i="13"/>
  <c r="F692" i="13"/>
  <c r="J694" i="13"/>
  <c r="N694" i="13"/>
  <c r="F693" i="13"/>
  <c r="J695" i="13"/>
  <c r="N695" i="13"/>
  <c r="J696" i="13"/>
  <c r="M37" i="19"/>
  <c r="N696" i="13"/>
  <c r="J697" i="13"/>
  <c r="N697" i="13"/>
  <c r="F696" i="13"/>
  <c r="E16" i="19"/>
  <c r="J698" i="13"/>
  <c r="J699" i="13"/>
  <c r="N699" i="13"/>
  <c r="F698" i="13"/>
  <c r="J700" i="13"/>
  <c r="N700" i="13"/>
  <c r="J701" i="13"/>
  <c r="N701" i="13"/>
  <c r="J702" i="13"/>
  <c r="N702" i="13"/>
  <c r="F701" i="13"/>
  <c r="Y150" i="14"/>
  <c r="J703" i="13"/>
  <c r="J704" i="13"/>
  <c r="N704" i="13"/>
  <c r="J705" i="13"/>
  <c r="F704" i="13"/>
  <c r="J706" i="13"/>
  <c r="E72" i="16"/>
  <c r="N706" i="13"/>
  <c r="J707" i="13"/>
  <c r="N707" i="13"/>
  <c r="F706" i="13"/>
  <c r="J708" i="13"/>
  <c r="N708" i="13"/>
  <c r="J709" i="13"/>
  <c r="N709" i="13"/>
  <c r="J710" i="13"/>
  <c r="N710" i="13"/>
  <c r="F709" i="13"/>
  <c r="J711" i="13"/>
  <c r="N711" i="13"/>
  <c r="J712" i="13"/>
  <c r="N712" i="13"/>
  <c r="J713" i="13"/>
  <c r="N713" i="13"/>
  <c r="F712" i="13"/>
  <c r="J714" i="13"/>
  <c r="N714" i="13"/>
  <c r="J715" i="13"/>
  <c r="N715" i="13"/>
  <c r="F714" i="13"/>
  <c r="J716" i="13"/>
  <c r="P9" i="19"/>
  <c r="N716" i="13"/>
  <c r="J717" i="13"/>
  <c r="N717" i="13"/>
  <c r="J718" i="13"/>
  <c r="N718" i="13"/>
  <c r="F717" i="13"/>
  <c r="J719" i="13"/>
  <c r="N719" i="13"/>
  <c r="F718" i="13"/>
  <c r="J720" i="13"/>
  <c r="N720" i="13"/>
  <c r="J721" i="13"/>
  <c r="N721" i="13"/>
  <c r="F720" i="13"/>
  <c r="J722" i="13"/>
  <c r="N722" i="13"/>
  <c r="F721" i="13"/>
  <c r="J723" i="13"/>
  <c r="N723" i="13"/>
  <c r="J724" i="13"/>
  <c r="N724" i="13"/>
  <c r="J725" i="13"/>
  <c r="N725" i="13"/>
  <c r="F724" i="13"/>
  <c r="J726" i="13"/>
  <c r="H44" i="16"/>
  <c r="N726" i="13"/>
  <c r="J727" i="13"/>
  <c r="N727" i="13"/>
  <c r="J728" i="13"/>
  <c r="N728" i="13"/>
  <c r="J729" i="13"/>
  <c r="N729" i="13"/>
  <c r="F728" i="13"/>
  <c r="J730" i="13"/>
  <c r="N730" i="13"/>
  <c r="J731" i="13"/>
  <c r="N731" i="13"/>
  <c r="J732" i="13"/>
  <c r="N732" i="13"/>
  <c r="J733" i="13"/>
  <c r="N733" i="13"/>
  <c r="J734" i="13"/>
  <c r="N734" i="13"/>
  <c r="F733" i="13"/>
  <c r="J735" i="13"/>
  <c r="N735" i="13"/>
  <c r="F734" i="13"/>
  <c r="J736" i="13"/>
  <c r="N736" i="13"/>
  <c r="J737" i="13"/>
  <c r="N737" i="13"/>
  <c r="F736" i="13"/>
  <c r="J738" i="13"/>
  <c r="N738" i="13"/>
  <c r="F737" i="13"/>
  <c r="J739" i="13"/>
  <c r="N739" i="13"/>
  <c r="F738" i="13"/>
  <c r="J740" i="13"/>
  <c r="N740" i="13"/>
  <c r="J741" i="13"/>
  <c r="N741" i="13"/>
  <c r="F740" i="13"/>
  <c r="J742" i="13"/>
  <c r="N742" i="13"/>
  <c r="F741" i="13"/>
  <c r="J743" i="13"/>
  <c r="N743" i="13"/>
  <c r="J744" i="13"/>
  <c r="N744" i="13"/>
  <c r="J745" i="13"/>
  <c r="N745" i="13"/>
  <c r="J746" i="13"/>
  <c r="P12" i="19"/>
  <c r="N746" i="13"/>
  <c r="J747" i="13"/>
  <c r="N747" i="13"/>
  <c r="F746" i="13"/>
  <c r="J748" i="13"/>
  <c r="N748" i="13"/>
  <c r="J749" i="13"/>
  <c r="N749" i="13"/>
  <c r="J750" i="13"/>
  <c r="N750" i="13"/>
  <c r="J751" i="13"/>
  <c r="N751" i="13"/>
  <c r="F750" i="13"/>
  <c r="J752" i="13"/>
  <c r="N752" i="13"/>
  <c r="J753" i="13"/>
  <c r="N753" i="13"/>
  <c r="J754" i="13"/>
  <c r="N754" i="13"/>
  <c r="F753" i="13"/>
  <c r="J755" i="13"/>
  <c r="N755" i="13"/>
  <c r="F754" i="13"/>
  <c r="J756" i="13"/>
  <c r="N756" i="13"/>
  <c r="J757" i="13"/>
  <c r="N757" i="13"/>
  <c r="F756" i="13"/>
  <c r="J758" i="13"/>
  <c r="N758" i="13"/>
  <c r="F757" i="13"/>
  <c r="J759" i="13"/>
  <c r="N759" i="13"/>
  <c r="J760" i="13"/>
  <c r="N760" i="13"/>
  <c r="J761" i="13"/>
  <c r="N761" i="13"/>
  <c r="F760" i="13"/>
  <c r="J762" i="13"/>
  <c r="N762" i="13"/>
  <c r="J763" i="13"/>
  <c r="N763" i="13"/>
  <c r="F762" i="13"/>
  <c r="J764" i="13"/>
  <c r="N764" i="13"/>
  <c r="J765" i="13"/>
  <c r="N765" i="13"/>
  <c r="J766" i="13"/>
  <c r="N766" i="13"/>
  <c r="F765" i="13"/>
  <c r="J767" i="13"/>
  <c r="N767" i="13"/>
  <c r="J768" i="13"/>
  <c r="N768" i="13"/>
  <c r="J769" i="13"/>
  <c r="N769" i="13"/>
  <c r="F768" i="13"/>
  <c r="J770" i="13"/>
  <c r="N770" i="13"/>
  <c r="J771" i="13"/>
  <c r="N771" i="13"/>
  <c r="F770" i="13"/>
  <c r="J772" i="13"/>
  <c r="N772" i="13"/>
  <c r="J773" i="13"/>
  <c r="N773" i="13"/>
  <c r="J774" i="13"/>
  <c r="N774" i="13"/>
  <c r="F773" i="13"/>
  <c r="J775" i="13"/>
  <c r="N775" i="13"/>
  <c r="J776" i="13"/>
  <c r="P15" i="19"/>
  <c r="N776" i="13"/>
  <c r="J777" i="13"/>
  <c r="N777" i="13"/>
  <c r="F776" i="13"/>
  <c r="E24" i="19"/>
  <c r="J778" i="13"/>
  <c r="N778" i="13"/>
  <c r="J779" i="13"/>
  <c r="N779" i="13"/>
  <c r="F778" i="13"/>
  <c r="J780" i="13"/>
  <c r="N780" i="13"/>
  <c r="J781" i="13"/>
  <c r="N781" i="13"/>
  <c r="J782" i="13"/>
  <c r="N782" i="13"/>
  <c r="F781" i="13"/>
  <c r="J783" i="13"/>
  <c r="N783" i="13"/>
  <c r="F782" i="13"/>
  <c r="J784" i="13"/>
  <c r="N784" i="13"/>
  <c r="J785" i="13"/>
  <c r="N785" i="13"/>
  <c r="F784" i="13"/>
  <c r="J786" i="13"/>
  <c r="N786" i="13"/>
  <c r="F785" i="13"/>
  <c r="J787" i="13"/>
  <c r="N787" i="13"/>
  <c r="J788" i="13"/>
  <c r="N788" i="13"/>
  <c r="J789" i="13"/>
  <c r="N789" i="13"/>
  <c r="F788" i="13"/>
  <c r="J790" i="13"/>
  <c r="N790" i="13"/>
  <c r="J791" i="13"/>
  <c r="N791" i="13"/>
  <c r="J792" i="13"/>
  <c r="N792" i="13"/>
  <c r="F791" i="13"/>
  <c r="J793" i="13"/>
  <c r="N793" i="13"/>
  <c r="J794" i="13"/>
  <c r="N794" i="13"/>
  <c r="F793" i="13"/>
  <c r="J795" i="13"/>
  <c r="N795" i="13"/>
  <c r="F794" i="13"/>
  <c r="J796" i="13"/>
  <c r="N796" i="13"/>
  <c r="F795" i="13"/>
  <c r="J797" i="13"/>
  <c r="N797" i="13"/>
  <c r="J798" i="13"/>
  <c r="N798" i="13"/>
  <c r="F797" i="13"/>
  <c r="J799" i="13"/>
  <c r="N799" i="13"/>
  <c r="F798" i="13"/>
  <c r="J800" i="13"/>
  <c r="N800" i="13"/>
  <c r="F799" i="13"/>
  <c r="J801" i="13"/>
  <c r="N801" i="13"/>
  <c r="J802" i="13"/>
  <c r="N802" i="13"/>
  <c r="F801" i="13"/>
  <c r="J803" i="13"/>
  <c r="N803" i="13"/>
  <c r="F802" i="13"/>
  <c r="J804" i="13"/>
  <c r="N804" i="13"/>
  <c r="F803" i="13"/>
  <c r="J805" i="13"/>
  <c r="N805" i="13"/>
  <c r="J806" i="13"/>
  <c r="H52" i="16"/>
  <c r="N806" i="13"/>
  <c r="F805" i="13"/>
  <c r="J807" i="13"/>
  <c r="N807" i="13"/>
  <c r="F806" i="13"/>
  <c r="J808" i="13"/>
  <c r="N808" i="13"/>
  <c r="F807" i="13"/>
  <c r="J809" i="13"/>
  <c r="N809" i="13"/>
  <c r="J810" i="13"/>
  <c r="N810" i="13"/>
  <c r="F809" i="13"/>
  <c r="J811" i="13"/>
  <c r="N811" i="13"/>
  <c r="F810" i="13"/>
  <c r="J812" i="13"/>
  <c r="N812" i="13"/>
  <c r="F811" i="13"/>
  <c r="J813" i="13"/>
  <c r="N813" i="13"/>
  <c r="J814" i="13"/>
  <c r="N814" i="13"/>
  <c r="F813" i="13"/>
  <c r="J815" i="13"/>
  <c r="N815" i="13"/>
  <c r="F814" i="13"/>
  <c r="J816" i="13"/>
  <c r="N816" i="13"/>
  <c r="F815" i="13"/>
  <c r="J817" i="13"/>
  <c r="N817" i="13"/>
  <c r="J818" i="13"/>
  <c r="N818" i="13"/>
  <c r="F817" i="13"/>
  <c r="J819" i="13"/>
  <c r="N819" i="13"/>
  <c r="F818" i="13"/>
  <c r="J820" i="13"/>
  <c r="N820" i="13"/>
  <c r="F819" i="13"/>
  <c r="J821" i="13"/>
  <c r="N821" i="13"/>
  <c r="J822" i="13"/>
  <c r="N822" i="13"/>
  <c r="F821" i="13"/>
  <c r="J823" i="13"/>
  <c r="N823" i="13"/>
  <c r="F822" i="13"/>
  <c r="J824" i="13"/>
  <c r="N824" i="13"/>
  <c r="F823" i="13"/>
  <c r="J825" i="13"/>
  <c r="N825" i="13"/>
  <c r="J826" i="13"/>
  <c r="H54" i="16"/>
  <c r="N826" i="13"/>
  <c r="F825" i="13"/>
  <c r="J827" i="13"/>
  <c r="N827" i="13"/>
  <c r="F826" i="13"/>
  <c r="J828" i="13"/>
  <c r="N828" i="13"/>
  <c r="F827" i="13"/>
  <c r="J829" i="13"/>
  <c r="N829" i="13"/>
  <c r="J830" i="13"/>
  <c r="N830" i="13"/>
  <c r="F829" i="13"/>
  <c r="J831" i="13"/>
  <c r="N831" i="13"/>
  <c r="F830" i="13"/>
  <c r="J832" i="13"/>
  <c r="N832" i="13"/>
  <c r="F831" i="13"/>
  <c r="J833" i="13"/>
  <c r="N833" i="13"/>
  <c r="J834" i="13"/>
  <c r="N834" i="13"/>
  <c r="F833" i="13"/>
  <c r="J835" i="13"/>
  <c r="N835" i="13"/>
  <c r="F834" i="13"/>
  <c r="J836" i="13"/>
  <c r="N836" i="13"/>
  <c r="F835" i="13"/>
  <c r="J837" i="13"/>
  <c r="N837" i="13"/>
  <c r="J838" i="13"/>
  <c r="N838" i="13"/>
  <c r="F837" i="13"/>
  <c r="J839" i="13"/>
  <c r="N839" i="13"/>
  <c r="F838" i="13"/>
  <c r="J840" i="13"/>
  <c r="N840" i="13"/>
  <c r="F839" i="13"/>
  <c r="J841" i="13"/>
  <c r="N841" i="13"/>
  <c r="J842" i="13"/>
  <c r="N842" i="13"/>
  <c r="F841" i="13"/>
  <c r="J843" i="13"/>
  <c r="N843" i="13"/>
  <c r="F842" i="13"/>
  <c r="J844" i="13"/>
  <c r="N844" i="13"/>
  <c r="F843" i="13"/>
  <c r="J845" i="13"/>
  <c r="N845" i="13"/>
  <c r="J846" i="13"/>
  <c r="P22" i="19"/>
  <c r="N846" i="13"/>
  <c r="F845" i="13"/>
  <c r="J847" i="13"/>
  <c r="N847" i="13"/>
  <c r="F846" i="13"/>
  <c r="J848" i="13"/>
  <c r="N848" i="13"/>
  <c r="F847" i="13"/>
  <c r="J849" i="13"/>
  <c r="N849" i="13"/>
  <c r="J850" i="13"/>
  <c r="N850" i="13"/>
  <c r="F849" i="13"/>
  <c r="J851" i="13"/>
  <c r="N851" i="13"/>
  <c r="F850" i="13"/>
  <c r="J852" i="13"/>
  <c r="N852" i="13"/>
  <c r="F851" i="13"/>
  <c r="J853" i="13"/>
  <c r="N853" i="13"/>
  <c r="J854" i="13"/>
  <c r="N854" i="13"/>
  <c r="F853" i="13"/>
  <c r="J855" i="13"/>
  <c r="N855" i="13"/>
  <c r="F854" i="13"/>
  <c r="J856" i="13"/>
  <c r="N856" i="13"/>
  <c r="F855" i="13"/>
  <c r="J857" i="13"/>
  <c r="N857" i="13"/>
  <c r="J858" i="13"/>
  <c r="N858" i="13"/>
  <c r="F857" i="13"/>
  <c r="J859" i="13"/>
  <c r="N859" i="13"/>
  <c r="F858" i="13"/>
  <c r="J860" i="13"/>
  <c r="N860" i="13"/>
  <c r="F859" i="13"/>
  <c r="J861" i="13"/>
  <c r="N861" i="13"/>
  <c r="AG150" i="14"/>
  <c r="F860" i="13"/>
  <c r="J862" i="13"/>
  <c r="N862" i="13"/>
  <c r="F861" i="13"/>
  <c r="J863" i="13"/>
  <c r="N863" i="13"/>
  <c r="F862" i="13"/>
  <c r="J864" i="13"/>
  <c r="N864" i="13"/>
  <c r="F863" i="13"/>
  <c r="J865" i="13"/>
  <c r="N865" i="13"/>
  <c r="F864" i="13"/>
  <c r="J866" i="13"/>
  <c r="P24" i="19"/>
  <c r="N866" i="13"/>
  <c r="F865" i="13"/>
  <c r="J867" i="13"/>
  <c r="N867" i="13"/>
  <c r="F866" i="13"/>
  <c r="J868" i="13"/>
  <c r="N868" i="13"/>
  <c r="F867" i="13"/>
  <c r="J869" i="13"/>
  <c r="N869" i="13"/>
  <c r="F868" i="13"/>
  <c r="J870" i="13"/>
  <c r="N870" i="13"/>
  <c r="F869" i="13"/>
  <c r="J871" i="13"/>
  <c r="N871" i="13"/>
  <c r="F870" i="13"/>
  <c r="J872" i="13"/>
  <c r="N872" i="13"/>
  <c r="F871" i="13"/>
  <c r="J873" i="13"/>
  <c r="N873" i="13"/>
  <c r="F872" i="13"/>
  <c r="J874" i="13"/>
  <c r="N874" i="13"/>
  <c r="F873" i="13"/>
  <c r="J875" i="13"/>
  <c r="N875" i="13"/>
  <c r="F874" i="13"/>
  <c r="J876" i="13"/>
  <c r="N876" i="13"/>
  <c r="F875" i="13"/>
  <c r="J877" i="13"/>
  <c r="N877" i="13"/>
  <c r="F876" i="13"/>
  <c r="E31" i="16"/>
  <c r="J878" i="13"/>
  <c r="N878" i="13"/>
  <c r="F877" i="13"/>
  <c r="J879" i="13"/>
  <c r="N879" i="13"/>
  <c r="F878" i="13"/>
  <c r="J880" i="13"/>
  <c r="N880" i="13"/>
  <c r="F879" i="13"/>
  <c r="J881" i="13"/>
  <c r="N881" i="13"/>
  <c r="F880" i="13"/>
  <c r="J882" i="13"/>
  <c r="N882" i="13"/>
  <c r="F881" i="13"/>
  <c r="J883" i="13"/>
  <c r="N883" i="13"/>
  <c r="F882" i="13"/>
  <c r="J884" i="13"/>
  <c r="N884" i="13"/>
  <c r="F883" i="13"/>
  <c r="J885" i="13"/>
  <c r="N885" i="13"/>
  <c r="F884" i="13"/>
  <c r="J886" i="13"/>
  <c r="P26" i="19"/>
  <c r="N886" i="13"/>
  <c r="F885" i="13"/>
  <c r="J887" i="13"/>
  <c r="N887" i="13"/>
  <c r="F886" i="13"/>
  <c r="J888" i="13"/>
  <c r="N888" i="13"/>
  <c r="F887" i="13"/>
  <c r="J889" i="13"/>
  <c r="N889" i="13"/>
  <c r="F888" i="13"/>
  <c r="J890" i="13"/>
  <c r="N890" i="13"/>
  <c r="F889" i="13"/>
  <c r="J891" i="13"/>
  <c r="N891" i="13"/>
  <c r="F890" i="13"/>
  <c r="J892" i="13"/>
  <c r="N892" i="13"/>
  <c r="F891" i="13"/>
  <c r="J893" i="13"/>
  <c r="N893" i="13"/>
  <c r="F892" i="13"/>
  <c r="J894" i="13"/>
  <c r="N894" i="13"/>
  <c r="F893" i="13"/>
  <c r="J895" i="13"/>
  <c r="N895" i="13"/>
  <c r="F894" i="13"/>
  <c r="J896" i="13"/>
  <c r="N896" i="13"/>
  <c r="F895" i="13"/>
  <c r="J897" i="13"/>
  <c r="N897" i="13"/>
  <c r="F896" i="13"/>
  <c r="E33" i="16"/>
  <c r="J898" i="13"/>
  <c r="N898" i="13"/>
  <c r="F897" i="13"/>
  <c r="J899" i="13"/>
  <c r="N899" i="13"/>
  <c r="F898" i="13"/>
  <c r="J900" i="13"/>
  <c r="N900" i="13"/>
  <c r="F899" i="13"/>
  <c r="J901" i="13"/>
  <c r="N901" i="13"/>
  <c r="F900" i="13"/>
  <c r="J902" i="13"/>
  <c r="N902" i="13"/>
  <c r="F901" i="13"/>
  <c r="J903" i="13"/>
  <c r="N903" i="13"/>
  <c r="F902" i="13"/>
  <c r="J904" i="13"/>
  <c r="N904" i="13"/>
  <c r="F903" i="13"/>
  <c r="J905" i="13"/>
  <c r="N905" i="13"/>
  <c r="F904" i="13"/>
  <c r="J906" i="13"/>
  <c r="P28" i="19"/>
  <c r="N906" i="13"/>
  <c r="F905" i="13"/>
  <c r="J907" i="13"/>
  <c r="N907" i="13"/>
  <c r="F906" i="13"/>
  <c r="J908" i="13"/>
  <c r="N908" i="13"/>
  <c r="F907" i="13"/>
  <c r="J909" i="13"/>
  <c r="N909" i="13"/>
  <c r="F908" i="13"/>
  <c r="J910" i="13"/>
  <c r="N910" i="13"/>
  <c r="F909" i="13"/>
  <c r="J911" i="13"/>
  <c r="N911" i="13"/>
  <c r="F910" i="13"/>
  <c r="J912" i="13"/>
  <c r="N912" i="13"/>
  <c r="F911" i="13"/>
  <c r="J913" i="13"/>
  <c r="N913" i="13"/>
  <c r="F912" i="13"/>
  <c r="J914" i="13"/>
  <c r="N914" i="13"/>
  <c r="F913" i="13"/>
  <c r="J915" i="13"/>
  <c r="N915" i="13"/>
  <c r="F914" i="13"/>
  <c r="J916" i="13"/>
  <c r="N916" i="13"/>
  <c r="F915" i="13"/>
  <c r="J917" i="13"/>
  <c r="N917" i="13"/>
  <c r="F916" i="13"/>
  <c r="E38" i="19"/>
  <c r="J918" i="13"/>
  <c r="N918" i="13"/>
  <c r="F917" i="13"/>
  <c r="J919" i="13"/>
  <c r="N919" i="13"/>
  <c r="F918" i="13"/>
  <c r="J920" i="13"/>
  <c r="N920" i="13"/>
  <c r="F919" i="13"/>
  <c r="J921" i="13"/>
  <c r="N921" i="13"/>
  <c r="F920" i="13"/>
  <c r="J922" i="13"/>
  <c r="N922" i="13"/>
  <c r="F921" i="13"/>
  <c r="J923" i="13"/>
  <c r="N923" i="13"/>
  <c r="F922" i="13"/>
  <c r="J924" i="13"/>
  <c r="N924" i="13"/>
  <c r="F923" i="13"/>
  <c r="J925" i="13"/>
  <c r="N925" i="13"/>
  <c r="F924" i="13"/>
  <c r="J926" i="13"/>
  <c r="P30" i="19"/>
  <c r="N926" i="13"/>
  <c r="F925" i="13"/>
  <c r="J927" i="13"/>
  <c r="N927" i="13"/>
  <c r="F926" i="13"/>
  <c r="H6" i="16"/>
  <c r="J928" i="13"/>
  <c r="N928" i="13"/>
  <c r="F927" i="13"/>
  <c r="J929" i="13"/>
  <c r="N929" i="13"/>
  <c r="F928" i="13"/>
  <c r="J930" i="13"/>
  <c r="N930" i="13"/>
  <c r="F929" i="13"/>
  <c r="J931" i="13"/>
  <c r="N931" i="13"/>
  <c r="F930" i="13"/>
  <c r="J932" i="13"/>
  <c r="N932" i="13"/>
  <c r="F931" i="13"/>
  <c r="J933" i="13"/>
  <c r="N933" i="13"/>
  <c r="F932" i="13"/>
  <c r="J934" i="13"/>
  <c r="N934" i="13"/>
  <c r="F933" i="13"/>
  <c r="J935" i="13"/>
  <c r="N935" i="13"/>
  <c r="F934" i="13"/>
  <c r="J936" i="13"/>
  <c r="N936" i="13"/>
  <c r="F935" i="13"/>
  <c r="J937" i="13"/>
  <c r="N937" i="13"/>
  <c r="F936" i="13"/>
  <c r="H7" i="16"/>
  <c r="J938" i="13"/>
  <c r="N938" i="13"/>
  <c r="F937" i="13"/>
  <c r="J939" i="13"/>
  <c r="N939" i="13"/>
  <c r="F938" i="13"/>
  <c r="J940" i="13"/>
  <c r="N940" i="13"/>
  <c r="F939" i="13"/>
  <c r="J941" i="13"/>
  <c r="N941" i="13"/>
  <c r="F940" i="13"/>
  <c r="J942" i="13"/>
  <c r="N942" i="13"/>
  <c r="F941" i="13"/>
  <c r="J943" i="13"/>
  <c r="N943" i="13"/>
  <c r="F942" i="13"/>
  <c r="J944" i="13"/>
  <c r="N944" i="13"/>
  <c r="F943" i="13"/>
  <c r="J945" i="13"/>
  <c r="N945" i="13"/>
  <c r="F944" i="13"/>
  <c r="J946" i="13"/>
  <c r="P32" i="19"/>
  <c r="N946" i="13"/>
  <c r="F945" i="13"/>
  <c r="J947" i="13"/>
  <c r="N947" i="13"/>
  <c r="F946" i="13"/>
  <c r="H8" i="16"/>
  <c r="J948" i="13"/>
  <c r="N948" i="13"/>
  <c r="F947" i="13"/>
  <c r="J949" i="13"/>
  <c r="N949" i="13"/>
  <c r="F948" i="13"/>
  <c r="J950" i="13"/>
  <c r="N950" i="13"/>
  <c r="F949" i="13"/>
  <c r="J951" i="13"/>
  <c r="N951" i="13"/>
  <c r="F950" i="13"/>
  <c r="J952" i="13"/>
  <c r="N952" i="13"/>
  <c r="F951" i="13"/>
  <c r="J953" i="13"/>
  <c r="N953" i="13"/>
  <c r="F952" i="13"/>
  <c r="J954" i="13"/>
  <c r="N954" i="13"/>
  <c r="F953" i="13"/>
  <c r="J955" i="13"/>
  <c r="N955" i="13"/>
  <c r="F954" i="13"/>
  <c r="J956" i="13"/>
  <c r="N956" i="13"/>
  <c r="F955" i="13"/>
  <c r="J957" i="13"/>
  <c r="N957" i="13"/>
  <c r="F956" i="13"/>
  <c r="H9" i="16"/>
  <c r="J958" i="13"/>
  <c r="N958" i="13"/>
  <c r="F957" i="13"/>
  <c r="J959" i="13"/>
  <c r="N959" i="13"/>
  <c r="F958" i="13"/>
  <c r="J960" i="13"/>
  <c r="N960" i="13"/>
  <c r="F959" i="13"/>
  <c r="J961" i="13"/>
  <c r="N961" i="13"/>
  <c r="F960" i="13"/>
  <c r="J962" i="13"/>
  <c r="N962" i="13"/>
  <c r="F961" i="13"/>
  <c r="J963" i="13"/>
  <c r="N963" i="13"/>
  <c r="F962" i="13"/>
  <c r="J964" i="13"/>
  <c r="N964" i="13"/>
  <c r="F963" i="13"/>
  <c r="J965" i="13"/>
  <c r="N965" i="13"/>
  <c r="F964" i="13"/>
  <c r="J966" i="13"/>
  <c r="H68" i="16"/>
  <c r="N966" i="13"/>
  <c r="F965" i="13"/>
  <c r="J967" i="13"/>
  <c r="N967" i="13"/>
  <c r="F966" i="13"/>
  <c r="H10" i="16"/>
  <c r="J968" i="13"/>
  <c r="N968" i="13"/>
  <c r="F967" i="13"/>
  <c r="J969" i="13"/>
  <c r="N969" i="13"/>
  <c r="F968" i="13"/>
  <c r="J970" i="13"/>
  <c r="N970" i="13"/>
  <c r="F969" i="13"/>
  <c r="J971" i="13"/>
  <c r="N971" i="13"/>
  <c r="F970" i="13"/>
  <c r="J972" i="13"/>
  <c r="N972" i="13"/>
  <c r="F971" i="13"/>
  <c r="J973" i="13"/>
  <c r="N973" i="13"/>
  <c r="F972" i="13"/>
  <c r="J974" i="13"/>
  <c r="N974" i="13"/>
  <c r="F973" i="13"/>
  <c r="J975" i="13"/>
  <c r="N975" i="13"/>
  <c r="F974" i="13"/>
  <c r="J976" i="13"/>
  <c r="N976" i="13"/>
  <c r="F975" i="13"/>
  <c r="J977" i="13"/>
  <c r="N977" i="13"/>
  <c r="F976" i="13"/>
  <c r="H11" i="16"/>
  <c r="J978" i="13"/>
  <c r="N978" i="13"/>
  <c r="F977" i="13"/>
  <c r="J979" i="13"/>
  <c r="N979" i="13"/>
  <c r="F978" i="13"/>
  <c r="J980" i="13"/>
  <c r="N980" i="13"/>
  <c r="F979" i="13"/>
  <c r="J981" i="13"/>
  <c r="N981" i="13"/>
  <c r="F980" i="13"/>
  <c r="J982" i="13"/>
  <c r="N982" i="13"/>
  <c r="F981" i="13"/>
  <c r="J983" i="13"/>
  <c r="N983" i="13"/>
  <c r="F982" i="13"/>
  <c r="J984" i="13"/>
  <c r="N984" i="13"/>
  <c r="F983" i="13"/>
  <c r="J985" i="13"/>
  <c r="N985" i="13"/>
  <c r="F984" i="13"/>
  <c r="J986" i="13"/>
  <c r="P36" i="19"/>
  <c r="N986" i="13"/>
  <c r="AA36" i="19"/>
  <c r="F985" i="13"/>
  <c r="J987" i="13"/>
  <c r="N987" i="13"/>
  <c r="F986" i="13"/>
  <c r="H12" i="16"/>
  <c r="J988" i="13"/>
  <c r="N988" i="13"/>
  <c r="F987" i="13"/>
  <c r="J989" i="13"/>
  <c r="N989" i="13"/>
  <c r="F988" i="13"/>
  <c r="J990" i="13"/>
  <c r="N990" i="13"/>
  <c r="F989" i="13"/>
  <c r="J991" i="13"/>
  <c r="N991" i="13"/>
  <c r="F990" i="13"/>
  <c r="J992" i="13"/>
  <c r="N992" i="13"/>
  <c r="F991" i="13"/>
  <c r="J993" i="13"/>
  <c r="N993" i="13"/>
  <c r="F992" i="13"/>
  <c r="J994" i="13"/>
  <c r="N994" i="13"/>
  <c r="F993" i="13"/>
  <c r="J995" i="13"/>
  <c r="N995" i="13"/>
  <c r="F994" i="13"/>
  <c r="J996" i="13"/>
  <c r="N996" i="13"/>
  <c r="F995" i="13"/>
  <c r="J997" i="13"/>
  <c r="N997" i="13"/>
  <c r="F996" i="13"/>
  <c r="H13" i="16"/>
  <c r="J998" i="13"/>
  <c r="N998" i="13"/>
  <c r="F997" i="13"/>
  <c r="J999" i="13"/>
  <c r="N999" i="13"/>
  <c r="F998" i="13"/>
  <c r="J1000" i="13"/>
  <c r="N1000" i="13"/>
  <c r="F999" i="13"/>
  <c r="J1001" i="13"/>
  <c r="N1001" i="13"/>
  <c r="F1000" i="13"/>
  <c r="J1002" i="13"/>
  <c r="N1002" i="13"/>
  <c r="F1001" i="13"/>
  <c r="J1003" i="13"/>
  <c r="N1003" i="13"/>
  <c r="F1002" i="13"/>
  <c r="J1004" i="13"/>
  <c r="N1004" i="13"/>
  <c r="F1003" i="13"/>
  <c r="J1005" i="13"/>
  <c r="N1005" i="13"/>
  <c r="F1004" i="13"/>
  <c r="J1006" i="13"/>
  <c r="P38" i="19"/>
  <c r="N1006" i="13"/>
  <c r="F1005" i="13"/>
  <c r="J1007" i="13"/>
  <c r="N1007" i="13"/>
  <c r="F1006" i="13"/>
  <c r="H14" i="16"/>
  <c r="J1008" i="13"/>
  <c r="N1008" i="13"/>
  <c r="F1007" i="13"/>
  <c r="J1009" i="13"/>
  <c r="N1009" i="13"/>
  <c r="F1008" i="13"/>
  <c r="J1010" i="13"/>
  <c r="N1010" i="13"/>
  <c r="F1009" i="13"/>
  <c r="J1011" i="13"/>
  <c r="N1011" i="13"/>
  <c r="F1010" i="13"/>
  <c r="J1012" i="13"/>
  <c r="N1012" i="13"/>
  <c r="Y32" i="14"/>
  <c r="F1011" i="13"/>
  <c r="J1013" i="13"/>
  <c r="N1013" i="13"/>
  <c r="F1012" i="13"/>
  <c r="J1014" i="13"/>
  <c r="N1014" i="13"/>
  <c r="F1013" i="13"/>
  <c r="J1015" i="13"/>
  <c r="N1015" i="13"/>
  <c r="F1014" i="13"/>
  <c r="J1016" i="13"/>
  <c r="K43" i="16"/>
  <c r="AC58" i="14"/>
  <c r="AC59" i="14"/>
  <c r="N1016" i="13"/>
  <c r="F1015" i="13"/>
  <c r="J1017" i="13"/>
  <c r="N1017" i="13"/>
  <c r="F1016" i="13"/>
  <c r="H15" i="16"/>
  <c r="J1018" i="13"/>
  <c r="N1018" i="13"/>
  <c r="F1017" i="13"/>
  <c r="J1019" i="13"/>
  <c r="N1019" i="13"/>
  <c r="F1018" i="13"/>
  <c r="J1020" i="13"/>
  <c r="N1020" i="13"/>
  <c r="F1019" i="13"/>
  <c r="J1021" i="13"/>
  <c r="N1021" i="13"/>
  <c r="F1020" i="13"/>
  <c r="J1022" i="13"/>
  <c r="N1022" i="13"/>
  <c r="F1021" i="13"/>
  <c r="J1023" i="13"/>
  <c r="N1023" i="13"/>
  <c r="F1022" i="13"/>
  <c r="J1024" i="13"/>
  <c r="N1024" i="13"/>
  <c r="F1023" i="13"/>
  <c r="J1025" i="13"/>
  <c r="N1025" i="13"/>
  <c r="F1024" i="13"/>
  <c r="J1026" i="13"/>
  <c r="AC149" i="14"/>
  <c r="N1026" i="13"/>
  <c r="F1025" i="13"/>
  <c r="J1027" i="13"/>
  <c r="N1027" i="13"/>
  <c r="F1026" i="13"/>
  <c r="H16" i="16"/>
  <c r="J1028" i="13"/>
  <c r="N1028" i="13"/>
  <c r="F1027" i="13"/>
  <c r="J1029" i="13"/>
  <c r="N1029" i="13"/>
  <c r="F1028" i="13"/>
  <c r="J1030" i="13"/>
  <c r="N1030" i="13"/>
  <c r="F1029" i="13"/>
  <c r="J1031" i="13"/>
  <c r="N1031" i="13"/>
  <c r="F1030" i="13"/>
  <c r="J1032" i="13"/>
  <c r="N1032" i="13"/>
  <c r="F1031" i="13"/>
  <c r="J1033" i="13"/>
  <c r="N1033" i="13"/>
  <c r="F1032" i="13"/>
  <c r="J1034" i="13"/>
  <c r="N1034" i="13"/>
  <c r="F1033" i="13"/>
  <c r="J1035" i="13"/>
  <c r="N1035" i="13"/>
  <c r="F1034" i="13"/>
  <c r="J1036" i="13"/>
  <c r="K45" i="16"/>
  <c r="N1036" i="13"/>
  <c r="F1035" i="13"/>
  <c r="J1037" i="13"/>
  <c r="N1037" i="13"/>
  <c r="F1036" i="13"/>
  <c r="H17" i="16"/>
  <c r="J1038" i="13"/>
  <c r="N1038" i="13"/>
  <c r="F1037" i="13"/>
  <c r="J1039" i="13"/>
  <c r="N1039" i="13"/>
  <c r="F1038" i="13"/>
  <c r="J1040" i="13"/>
  <c r="N1040" i="13"/>
  <c r="F1039" i="13"/>
  <c r="J1041" i="13"/>
  <c r="N1041" i="13"/>
  <c r="F1040" i="13"/>
  <c r="J1042" i="13"/>
  <c r="N1042" i="13"/>
  <c r="F1041" i="13"/>
  <c r="J1043" i="13"/>
  <c r="N1043" i="13"/>
  <c r="F1042" i="13"/>
  <c r="J1044" i="13"/>
  <c r="N1044" i="13"/>
  <c r="F1043" i="13"/>
  <c r="J1045" i="13"/>
  <c r="N1045" i="13"/>
  <c r="F1044" i="13"/>
  <c r="J1046" i="13"/>
  <c r="K46" i="16"/>
  <c r="N1046" i="13"/>
  <c r="F1045" i="13"/>
  <c r="J1047" i="13"/>
  <c r="N1047" i="13"/>
  <c r="F1046" i="13"/>
  <c r="H18" i="16"/>
  <c r="J1048" i="13"/>
  <c r="N1048" i="13"/>
  <c r="F1047" i="13"/>
  <c r="J1049" i="13"/>
  <c r="N1049" i="13"/>
  <c r="F1048" i="13"/>
  <c r="J1050" i="13"/>
  <c r="N1050" i="13"/>
  <c r="F1049" i="13"/>
  <c r="J1051" i="13"/>
  <c r="N1051" i="13"/>
  <c r="F1050" i="13"/>
  <c r="J1052" i="13"/>
  <c r="N1052" i="13"/>
  <c r="F1051" i="13"/>
  <c r="J1053" i="13"/>
  <c r="N1053" i="13"/>
  <c r="F1052" i="13"/>
  <c r="J1054" i="13"/>
  <c r="N1054" i="13"/>
  <c r="F1053" i="13"/>
  <c r="J1055" i="13"/>
  <c r="N1055" i="13"/>
  <c r="F1054" i="13"/>
  <c r="J1056" i="13"/>
  <c r="K47" i="16"/>
  <c r="N1056" i="13"/>
  <c r="F1055" i="13"/>
  <c r="J1057" i="13"/>
  <c r="N1057" i="13"/>
  <c r="F1056" i="13"/>
  <c r="H19" i="16"/>
  <c r="J1058" i="13"/>
  <c r="N1058" i="13"/>
  <c r="F1057" i="13"/>
  <c r="J1059" i="13"/>
  <c r="N1059" i="13"/>
  <c r="F1058" i="13"/>
  <c r="J1060" i="13"/>
  <c r="N1060" i="13"/>
  <c r="F1059" i="13"/>
  <c r="J1061" i="13"/>
  <c r="N1061" i="13"/>
  <c r="F1060" i="13"/>
  <c r="J1062" i="13"/>
  <c r="N1062" i="13"/>
  <c r="F1061" i="13"/>
  <c r="J1063" i="13"/>
  <c r="N1063" i="13"/>
  <c r="F1062" i="13"/>
  <c r="J1064" i="13"/>
  <c r="N1064" i="13"/>
  <c r="F1063" i="13"/>
  <c r="J1065" i="13"/>
  <c r="N1065" i="13"/>
  <c r="F1064" i="13"/>
  <c r="J1066" i="13"/>
  <c r="K48" i="16"/>
  <c r="N1066" i="13"/>
  <c r="F1065" i="13"/>
  <c r="J1067" i="13"/>
  <c r="N1067" i="13"/>
  <c r="F1066" i="13"/>
  <c r="H20" i="16"/>
  <c r="J1068" i="13"/>
  <c r="N1068" i="13"/>
  <c r="F1067" i="13"/>
  <c r="J1069" i="13"/>
  <c r="N1069" i="13"/>
  <c r="F1068" i="13"/>
  <c r="J1070" i="13"/>
  <c r="N1070" i="13"/>
  <c r="F1069" i="13"/>
  <c r="J1071" i="13"/>
  <c r="N1071" i="13"/>
  <c r="F1070" i="13"/>
  <c r="J1072" i="13"/>
  <c r="N1072" i="13"/>
  <c r="F1071" i="13"/>
  <c r="J1073" i="13"/>
  <c r="N1073" i="13"/>
  <c r="F1072" i="13"/>
  <c r="J1074" i="13"/>
  <c r="N1074" i="13"/>
  <c r="F1073" i="13"/>
  <c r="J1075" i="13"/>
  <c r="N1075" i="13"/>
  <c r="F1074" i="13"/>
  <c r="J1076" i="13"/>
  <c r="K49" i="16"/>
  <c r="N1076" i="13"/>
  <c r="F1075" i="13"/>
  <c r="J1077" i="13"/>
  <c r="N1077" i="13"/>
  <c r="F1076" i="13"/>
  <c r="H21" i="16"/>
  <c r="J1078" i="13"/>
  <c r="N1078" i="13"/>
  <c r="F1077" i="13"/>
  <c r="J1079" i="13"/>
  <c r="N1079" i="13"/>
  <c r="F1078" i="13"/>
  <c r="J1080" i="13"/>
  <c r="N1080" i="13"/>
  <c r="F1079" i="13"/>
  <c r="J1081" i="13"/>
  <c r="N1081" i="13"/>
  <c r="F1080" i="13"/>
  <c r="J1082" i="13"/>
  <c r="N1082" i="13"/>
  <c r="F1081" i="13"/>
  <c r="J1083" i="13"/>
  <c r="N1083" i="13"/>
  <c r="F1082" i="13"/>
  <c r="J1084" i="13"/>
  <c r="N1084" i="13"/>
  <c r="F1083" i="13"/>
  <c r="J1085" i="13"/>
  <c r="N1085" i="13"/>
  <c r="F1084" i="13"/>
  <c r="J1086" i="13"/>
  <c r="K50" i="16"/>
  <c r="N1086" i="13"/>
  <c r="F1085" i="13"/>
  <c r="J1087" i="13"/>
  <c r="N1087" i="13"/>
  <c r="F1086" i="13"/>
  <c r="H22" i="16"/>
  <c r="J1088" i="13"/>
  <c r="N1088" i="13"/>
  <c r="F1087" i="13"/>
  <c r="J1089" i="13"/>
  <c r="N1089" i="13"/>
  <c r="F1088" i="13"/>
  <c r="J1090" i="13"/>
  <c r="AC150" i="14"/>
  <c r="N1090" i="13"/>
  <c r="F1089" i="13"/>
  <c r="J1091" i="13"/>
  <c r="N1091" i="13"/>
  <c r="F1090" i="13"/>
  <c r="J1092" i="13"/>
  <c r="N1092" i="13"/>
  <c r="F1091" i="13"/>
  <c r="J1093" i="13"/>
  <c r="N1093" i="13"/>
  <c r="F1092" i="13"/>
  <c r="J1094" i="13"/>
  <c r="N1094" i="13"/>
  <c r="F1093" i="13"/>
  <c r="J1095" i="13"/>
  <c r="N1095" i="13"/>
  <c r="F1094" i="13"/>
  <c r="J1096" i="13"/>
  <c r="K51" i="16"/>
  <c r="N1096" i="13"/>
  <c r="F1095" i="13"/>
  <c r="J1097" i="13"/>
  <c r="N1097" i="13"/>
  <c r="F1096" i="13"/>
  <c r="H23" i="16"/>
  <c r="J1098" i="13"/>
  <c r="N1098" i="13"/>
  <c r="F1097" i="13"/>
  <c r="J1099" i="13"/>
  <c r="N1099" i="13"/>
  <c r="F1098" i="13"/>
  <c r="J1100" i="13"/>
  <c r="N1100" i="13"/>
  <c r="F1099" i="13"/>
  <c r="J1101" i="13"/>
  <c r="N1101" i="13"/>
  <c r="F1100" i="13"/>
  <c r="J1102" i="13"/>
  <c r="N1102" i="13"/>
  <c r="F1101" i="13"/>
  <c r="J1103" i="13"/>
  <c r="N1103" i="13"/>
  <c r="F1102" i="13"/>
  <c r="J1104" i="13"/>
  <c r="N1104" i="13"/>
  <c r="F1103" i="13"/>
  <c r="J1105" i="13"/>
  <c r="N1105" i="13"/>
  <c r="F1104" i="13"/>
  <c r="J1106" i="13"/>
  <c r="K52" i="16"/>
  <c r="N1106" i="13"/>
  <c r="F1105" i="13"/>
  <c r="J1107" i="13"/>
  <c r="N1107" i="13"/>
  <c r="F1106" i="13"/>
  <c r="H24" i="16"/>
  <c r="J1108" i="13"/>
  <c r="N1108" i="13"/>
  <c r="F1107" i="13"/>
  <c r="J1109" i="13"/>
  <c r="N1109" i="13"/>
  <c r="F1108" i="13"/>
  <c r="J1110" i="13"/>
  <c r="N1110" i="13"/>
  <c r="F1109" i="13"/>
  <c r="J1111" i="13"/>
  <c r="N1111" i="13"/>
  <c r="F1110" i="13"/>
  <c r="J1112" i="13"/>
  <c r="N1112" i="13"/>
  <c r="F1111" i="13"/>
  <c r="J1113" i="13"/>
  <c r="N1113" i="13"/>
  <c r="F1112" i="13"/>
  <c r="J1114" i="13"/>
  <c r="N1114" i="13"/>
  <c r="F1113" i="13"/>
  <c r="J1115" i="13"/>
  <c r="N1115" i="13"/>
  <c r="F1114" i="13"/>
  <c r="J1116" i="13"/>
  <c r="K53" i="16"/>
  <c r="N1116" i="13"/>
  <c r="F1115" i="13"/>
  <c r="J1117" i="13"/>
  <c r="N1117" i="13"/>
  <c r="F1116" i="13"/>
  <c r="H25" i="16"/>
  <c r="J1118" i="13"/>
  <c r="N1118" i="13"/>
  <c r="F1117" i="13"/>
  <c r="J1119" i="13"/>
  <c r="N1119" i="13"/>
  <c r="F1118" i="13"/>
  <c r="J1120" i="13"/>
  <c r="N1120" i="13"/>
  <c r="F1119" i="13"/>
  <c r="J1121" i="13"/>
  <c r="N1121" i="13"/>
  <c r="F1120" i="13"/>
  <c r="J1122" i="13"/>
  <c r="N1122" i="13"/>
  <c r="F1121" i="13"/>
  <c r="J1123" i="13"/>
  <c r="N1123" i="13"/>
  <c r="F1122" i="13"/>
  <c r="J1124" i="13"/>
  <c r="N1124" i="13"/>
  <c r="F1123" i="13"/>
  <c r="J1125" i="13"/>
  <c r="N1125" i="13"/>
  <c r="F1124" i="13"/>
  <c r="J1126" i="13"/>
  <c r="K54" i="16"/>
  <c r="N1126" i="13"/>
  <c r="F1125" i="13"/>
  <c r="J1127" i="13"/>
  <c r="N1127" i="13"/>
  <c r="F1126" i="13"/>
  <c r="H26" i="16"/>
  <c r="J1128" i="13"/>
  <c r="N1128" i="13"/>
  <c r="F1127" i="13"/>
  <c r="J1129" i="13"/>
  <c r="N1129" i="13"/>
  <c r="F1128" i="13"/>
  <c r="J1130" i="13"/>
  <c r="N1130" i="13"/>
  <c r="F1129" i="13"/>
  <c r="J1131" i="13"/>
  <c r="N1131" i="13"/>
  <c r="F1130" i="13"/>
  <c r="J1132" i="13"/>
  <c r="N1132" i="13"/>
  <c r="F1131" i="13"/>
  <c r="J1133" i="13"/>
  <c r="N1133" i="13"/>
  <c r="F1132" i="13"/>
  <c r="J1134" i="13"/>
  <c r="N1134" i="13"/>
  <c r="F1133" i="13"/>
  <c r="J1135" i="13"/>
  <c r="N1135" i="13"/>
  <c r="F1134" i="13"/>
  <c r="J1136" i="13"/>
  <c r="K55" i="16"/>
  <c r="N1136" i="13"/>
  <c r="F1135" i="13"/>
  <c r="J1137" i="13"/>
  <c r="N1137" i="13"/>
  <c r="F1136" i="13"/>
  <c r="H27" i="16"/>
  <c r="J1138" i="13"/>
  <c r="N1138" i="13"/>
  <c r="F1137" i="13"/>
  <c r="J1139" i="13"/>
  <c r="N1139" i="13"/>
  <c r="F1138" i="13"/>
  <c r="J1140" i="13"/>
  <c r="N1140" i="13"/>
  <c r="F1139" i="13"/>
  <c r="J1141" i="13"/>
  <c r="N1141" i="13"/>
  <c r="F1140" i="13"/>
  <c r="J1142" i="13"/>
  <c r="N1142" i="13"/>
  <c r="F1141" i="13"/>
  <c r="J1143" i="13"/>
  <c r="N1143" i="13"/>
  <c r="F1142" i="13"/>
  <c r="J1144" i="13"/>
  <c r="N1144" i="13"/>
  <c r="F1143" i="13"/>
  <c r="J1145" i="13"/>
  <c r="N1145" i="13"/>
  <c r="F1144" i="13"/>
  <c r="J1146" i="13"/>
  <c r="K56" i="16"/>
  <c r="N1146" i="13"/>
  <c r="F1145" i="13"/>
  <c r="J1147" i="13"/>
  <c r="N1147" i="13"/>
  <c r="F1146" i="13"/>
  <c r="H28" i="16"/>
  <c r="J1148" i="13"/>
  <c r="N1148" i="13"/>
  <c r="F1147" i="13"/>
  <c r="J1149" i="13"/>
  <c r="N1149" i="13"/>
  <c r="F1148" i="13"/>
  <c r="J1150" i="13"/>
  <c r="N1150" i="13"/>
  <c r="F1149" i="13"/>
  <c r="J1151" i="13"/>
  <c r="N1151" i="13"/>
  <c r="F1150" i="13"/>
  <c r="J1152" i="13"/>
  <c r="N1152" i="13"/>
  <c r="F1151" i="13"/>
  <c r="J1153" i="13"/>
  <c r="N1153" i="13"/>
  <c r="F1152" i="13"/>
  <c r="J1154" i="13"/>
  <c r="N1154" i="13"/>
  <c r="F1153" i="13"/>
  <c r="J1155" i="13"/>
  <c r="N1155" i="13"/>
  <c r="F1154" i="13"/>
  <c r="J1156" i="13"/>
  <c r="K57" i="16"/>
  <c r="N1156" i="13"/>
  <c r="F1155" i="13"/>
  <c r="J1157" i="13"/>
  <c r="N1157" i="13"/>
  <c r="F1156" i="13"/>
  <c r="H29" i="16"/>
  <c r="J1158" i="13"/>
  <c r="N1158" i="13"/>
  <c r="F1157" i="13"/>
  <c r="J1159" i="13"/>
  <c r="N1159" i="13"/>
  <c r="F1158" i="13"/>
  <c r="J1160" i="13"/>
  <c r="N1160" i="13"/>
  <c r="F1159" i="13"/>
  <c r="J1161" i="13"/>
  <c r="N1161" i="13"/>
  <c r="F1160" i="13"/>
  <c r="J1162" i="13"/>
  <c r="N1162" i="13"/>
  <c r="F1161" i="13"/>
  <c r="J1163" i="13"/>
  <c r="N1163" i="13"/>
  <c r="F1162" i="13"/>
  <c r="J1164" i="13"/>
  <c r="N1164" i="13"/>
  <c r="F1163" i="13"/>
  <c r="J1165" i="13"/>
  <c r="N1165" i="13"/>
  <c r="F1164" i="13"/>
  <c r="J1166" i="13"/>
  <c r="K58" i="16"/>
  <c r="N1166" i="13"/>
  <c r="F1165" i="13"/>
  <c r="J1167" i="13"/>
  <c r="N1167" i="13"/>
  <c r="F1166" i="13"/>
  <c r="H30" i="16"/>
  <c r="J1168" i="13"/>
  <c r="N1168" i="13"/>
  <c r="F1167" i="13"/>
  <c r="J1169" i="13"/>
  <c r="N1169" i="13"/>
  <c r="F1168" i="13"/>
  <c r="J1170" i="13"/>
  <c r="N1170" i="13"/>
  <c r="F1169" i="13"/>
  <c r="J1171" i="13"/>
  <c r="N1171" i="13"/>
  <c r="F1170" i="13"/>
  <c r="J1172" i="13"/>
  <c r="N1172" i="13"/>
  <c r="F1171" i="13"/>
  <c r="J1173" i="13"/>
  <c r="N1173" i="13"/>
  <c r="F1172" i="13"/>
  <c r="J1174" i="13"/>
  <c r="N1174" i="13"/>
  <c r="F1173" i="13"/>
  <c r="J1175" i="13"/>
  <c r="N1175" i="13"/>
  <c r="F1174" i="13"/>
  <c r="J1176" i="13"/>
  <c r="K59" i="16"/>
  <c r="N1176" i="13"/>
  <c r="F1175" i="13"/>
  <c r="J1177" i="13"/>
  <c r="N1177" i="13"/>
  <c r="F1176" i="13"/>
  <c r="J1178" i="13"/>
  <c r="N1178" i="13"/>
  <c r="F1177" i="13"/>
  <c r="J1179" i="13"/>
  <c r="N1179" i="13"/>
  <c r="F1178" i="13"/>
  <c r="J1180" i="13"/>
  <c r="N1180" i="13"/>
  <c r="F1179" i="13"/>
  <c r="J1181" i="13"/>
  <c r="N1181" i="13"/>
  <c r="F1180" i="13"/>
  <c r="J1182" i="13"/>
  <c r="N1182" i="13"/>
  <c r="F1181" i="13"/>
  <c r="J1183" i="13"/>
  <c r="N1183" i="13"/>
  <c r="F1182" i="13"/>
  <c r="J1184" i="13"/>
  <c r="N1184" i="13"/>
  <c r="F1183" i="13"/>
  <c r="J1185" i="13"/>
  <c r="N1185" i="13"/>
  <c r="F1184" i="13"/>
  <c r="J1186" i="13"/>
  <c r="K60" i="16"/>
  <c r="N1186" i="13"/>
  <c r="F1185" i="13"/>
  <c r="J1187" i="13"/>
  <c r="N1187" i="13"/>
  <c r="F1186" i="13"/>
  <c r="H32" i="16"/>
  <c r="J1188" i="13"/>
  <c r="N1188" i="13"/>
  <c r="F1187" i="13"/>
  <c r="J1189" i="13"/>
  <c r="N1189" i="13"/>
  <c r="F1188" i="13"/>
  <c r="J1190" i="13"/>
  <c r="N1190" i="13"/>
  <c r="F1189" i="13"/>
  <c r="J1191" i="13"/>
  <c r="N1191" i="13"/>
  <c r="F1190" i="13"/>
  <c r="J1192" i="13"/>
  <c r="N1192" i="13"/>
  <c r="F1191" i="13"/>
  <c r="J1193" i="13"/>
  <c r="N1193" i="13"/>
  <c r="F1192" i="13"/>
  <c r="J1194" i="13"/>
  <c r="N1194" i="13"/>
  <c r="F1193" i="13"/>
  <c r="J1195" i="13"/>
  <c r="N1195" i="13"/>
  <c r="F1194" i="13"/>
  <c r="J1196" i="13"/>
  <c r="N1196" i="13"/>
  <c r="F1195" i="13"/>
  <c r="J1197" i="13"/>
  <c r="N1197" i="13"/>
  <c r="F1196" i="13"/>
  <c r="H33" i="16"/>
  <c r="J1198" i="13"/>
  <c r="N1198" i="13"/>
  <c r="F1197" i="13"/>
  <c r="J1199" i="13"/>
  <c r="N1199" i="13"/>
  <c r="F1198" i="13"/>
  <c r="J1200" i="13"/>
  <c r="N1200" i="13"/>
  <c r="F1199" i="13"/>
  <c r="J1201" i="13"/>
  <c r="N1201" i="13"/>
  <c r="F1200" i="13"/>
  <c r="J1202" i="13"/>
  <c r="N1202" i="13"/>
  <c r="F1201" i="13"/>
  <c r="J1203" i="13"/>
  <c r="N1203" i="13"/>
  <c r="F1202" i="13"/>
  <c r="J1204" i="13"/>
  <c r="N1204" i="13"/>
  <c r="F1203" i="13"/>
  <c r="J1205" i="13"/>
  <c r="N1205" i="13"/>
  <c r="F1204" i="13"/>
  <c r="J1206" i="13"/>
  <c r="K62" i="16"/>
  <c r="N1206" i="13"/>
  <c r="F1205" i="13"/>
  <c r="J1207" i="13"/>
  <c r="N1207" i="13"/>
  <c r="F1206" i="13"/>
  <c r="J1208" i="13"/>
  <c r="N1208" i="13"/>
  <c r="F1207" i="13"/>
  <c r="J1209" i="13"/>
  <c r="N1209" i="13"/>
  <c r="F1208" i="13"/>
  <c r="J1210" i="13"/>
  <c r="N1210" i="13"/>
  <c r="F1209" i="13"/>
  <c r="J1211" i="13"/>
  <c r="N1211" i="13"/>
  <c r="F1210" i="13"/>
  <c r="J1212" i="13"/>
  <c r="N1212" i="13"/>
  <c r="F1211" i="13"/>
  <c r="J1213" i="13"/>
  <c r="N1213" i="13"/>
  <c r="F1212" i="13"/>
  <c r="J1214" i="13"/>
  <c r="N1214" i="13"/>
  <c r="F1213" i="13"/>
  <c r="J1215" i="13"/>
  <c r="N1215" i="13"/>
  <c r="F1214" i="13"/>
  <c r="J1216" i="13"/>
  <c r="K63" i="16"/>
  <c r="N1216" i="13"/>
  <c r="F1215" i="13"/>
  <c r="J1217" i="13"/>
  <c r="N1217" i="13"/>
  <c r="F1216" i="13"/>
  <c r="H35" i="16"/>
  <c r="J1218" i="13"/>
  <c r="N1218" i="13"/>
  <c r="F1217" i="13"/>
  <c r="J1219" i="13"/>
  <c r="N1219" i="13"/>
  <c r="F1218" i="13"/>
  <c r="J1220" i="13"/>
  <c r="N1220" i="13"/>
  <c r="F1219" i="13"/>
  <c r="J1221" i="13"/>
  <c r="N1221" i="13"/>
  <c r="F1220" i="13"/>
  <c r="J1222" i="13"/>
  <c r="N1222" i="13"/>
  <c r="F1221" i="13"/>
  <c r="J1223" i="13"/>
  <c r="N1223" i="13"/>
  <c r="F1222" i="13"/>
  <c r="J1224" i="13"/>
  <c r="N1224" i="13"/>
  <c r="F1223" i="13"/>
  <c r="J1225" i="13"/>
  <c r="N1225" i="13"/>
  <c r="F1224" i="13"/>
  <c r="J1226" i="13"/>
  <c r="K64" i="16"/>
  <c r="N1226" i="13"/>
  <c r="F1225" i="13"/>
  <c r="J1227" i="13"/>
  <c r="N1227" i="13"/>
  <c r="F1226" i="13"/>
  <c r="K6" i="16"/>
  <c r="J1228" i="13"/>
  <c r="N1228" i="13"/>
  <c r="F1227" i="13"/>
  <c r="J1229" i="13"/>
  <c r="N1229" i="13"/>
  <c r="F1228" i="13"/>
  <c r="J1230" i="13"/>
  <c r="N1230" i="13"/>
  <c r="F1229" i="13"/>
  <c r="J1231" i="13"/>
  <c r="N1231" i="13"/>
  <c r="F1230" i="13"/>
  <c r="J1232" i="13"/>
  <c r="N1232" i="13"/>
  <c r="F1231" i="13"/>
  <c r="J1233" i="13"/>
  <c r="N1233" i="13"/>
  <c r="F1232" i="13"/>
  <c r="J1234" i="13"/>
  <c r="N1234" i="13"/>
  <c r="F1233" i="13"/>
  <c r="J1235" i="13"/>
  <c r="N1235" i="13"/>
  <c r="F1234" i="13"/>
  <c r="J1236" i="13"/>
  <c r="K65" i="16"/>
  <c r="N1236" i="13"/>
  <c r="F1235" i="13"/>
  <c r="J1237" i="13"/>
  <c r="N1237" i="13"/>
  <c r="F1236" i="13"/>
  <c r="K7" i="16"/>
  <c r="J1238" i="13"/>
  <c r="N1238" i="13"/>
  <c r="F1237" i="13"/>
  <c r="J1239" i="13"/>
  <c r="N1239" i="13"/>
  <c r="F1238" i="13"/>
  <c r="J1240" i="13"/>
  <c r="N1240" i="13"/>
  <c r="F1239" i="13"/>
  <c r="J1241" i="13"/>
  <c r="N1241" i="13"/>
  <c r="F1240" i="13"/>
  <c r="J1242" i="13"/>
  <c r="N1242" i="13"/>
  <c r="F1241" i="13"/>
  <c r="J1243" i="13"/>
  <c r="N1243" i="13"/>
  <c r="F1242" i="13"/>
  <c r="J1244" i="13"/>
  <c r="N1244" i="13"/>
  <c r="F1243" i="13"/>
  <c r="J1245" i="13"/>
  <c r="N1245" i="13"/>
  <c r="F1244" i="13"/>
  <c r="J1246" i="13"/>
  <c r="K66" i="16"/>
  <c r="N1246" i="13"/>
  <c r="F1245" i="13"/>
  <c r="J1247" i="13"/>
  <c r="N1247" i="13"/>
  <c r="F1246" i="13"/>
  <c r="K8" i="16"/>
  <c r="J1248" i="13"/>
  <c r="N1248" i="13"/>
  <c r="F1247" i="13"/>
  <c r="J1249" i="13"/>
  <c r="N1249" i="13"/>
  <c r="F1248" i="13"/>
  <c r="J1250" i="13"/>
  <c r="N1250" i="13"/>
  <c r="F1249" i="13"/>
  <c r="J1251" i="13"/>
  <c r="N1251" i="13"/>
  <c r="F1250" i="13"/>
  <c r="J1252" i="13"/>
  <c r="N1252" i="13"/>
  <c r="F1251" i="13"/>
  <c r="J1253" i="13"/>
  <c r="N1253" i="13"/>
  <c r="F1252" i="13"/>
  <c r="J1254" i="13"/>
  <c r="N1254" i="13"/>
  <c r="F1253" i="13"/>
  <c r="J1255" i="13"/>
  <c r="N1255" i="13"/>
  <c r="F1254" i="13"/>
  <c r="J1256" i="13"/>
  <c r="K67" i="16"/>
  <c r="N1256" i="13"/>
  <c r="F1255" i="13"/>
  <c r="J1257" i="13"/>
  <c r="N1257" i="13"/>
  <c r="F1256" i="13"/>
  <c r="J1258" i="13"/>
  <c r="N1258" i="13"/>
  <c r="F1257" i="13"/>
  <c r="J1259" i="13"/>
  <c r="N1259" i="13"/>
  <c r="F1258" i="13"/>
  <c r="J1260" i="13"/>
  <c r="N1260" i="13"/>
  <c r="F1259" i="13"/>
  <c r="J1261" i="13"/>
  <c r="N1261" i="13"/>
  <c r="F1260" i="13"/>
  <c r="J1262" i="13"/>
  <c r="N1262" i="13"/>
  <c r="F1261" i="13"/>
  <c r="J1263" i="13"/>
  <c r="N1263" i="13"/>
  <c r="F1262" i="13"/>
  <c r="J1264" i="13"/>
  <c r="N1264" i="13"/>
  <c r="F1263" i="13"/>
  <c r="J1265" i="13"/>
  <c r="N1265" i="13"/>
  <c r="F1264" i="13"/>
  <c r="J1266" i="13"/>
  <c r="K68" i="16"/>
  <c r="N1266" i="13"/>
  <c r="F1265" i="13"/>
  <c r="J1267" i="13"/>
  <c r="N1267" i="13"/>
  <c r="F1266" i="13"/>
  <c r="K10" i="16"/>
  <c r="J1268" i="13"/>
  <c r="N1268" i="13"/>
  <c r="F1267" i="13"/>
  <c r="J1269" i="13"/>
  <c r="N1269" i="13"/>
  <c r="F1268" i="13"/>
  <c r="J1270" i="13"/>
  <c r="N1270" i="13"/>
  <c r="F1269" i="13"/>
  <c r="J1271" i="13"/>
  <c r="N1271" i="13"/>
  <c r="F1270" i="13"/>
  <c r="J1272" i="13"/>
  <c r="N1272" i="13"/>
  <c r="F1271" i="13"/>
  <c r="J1273" i="13"/>
  <c r="N1273" i="13"/>
  <c r="F1272" i="13"/>
  <c r="J1274" i="13"/>
  <c r="N1274" i="13"/>
  <c r="F1273" i="13"/>
  <c r="J1275" i="13"/>
  <c r="N1275" i="13"/>
  <c r="F1274" i="13"/>
  <c r="J1276" i="13"/>
  <c r="K69" i="16"/>
  <c r="N1276" i="13"/>
  <c r="F1275" i="13"/>
  <c r="J1277" i="13"/>
  <c r="N1277" i="13"/>
  <c r="F1276" i="13"/>
  <c r="K11" i="16"/>
  <c r="J1278" i="13"/>
  <c r="N1278" i="13"/>
  <c r="F1277" i="13"/>
  <c r="J1279" i="13"/>
  <c r="N1279" i="13"/>
  <c r="F1278" i="13"/>
  <c r="J1280" i="13"/>
  <c r="N1280" i="13"/>
  <c r="F1279" i="13"/>
  <c r="J1281" i="13"/>
  <c r="N1281" i="13"/>
  <c r="F1280" i="13"/>
  <c r="J1282" i="13"/>
  <c r="N1282" i="13"/>
  <c r="F1281" i="13"/>
  <c r="J1283" i="13"/>
  <c r="N1283" i="13"/>
  <c r="F1282" i="13"/>
  <c r="J1284" i="13"/>
  <c r="N1284" i="13"/>
  <c r="F1283" i="13"/>
  <c r="J1285" i="13"/>
  <c r="N1285" i="13"/>
  <c r="F1284" i="13"/>
  <c r="J1286" i="13"/>
  <c r="K70" i="16"/>
  <c r="N1286" i="13"/>
  <c r="F1285" i="13"/>
  <c r="J1287" i="13"/>
  <c r="N1287" i="13"/>
  <c r="F1286" i="13"/>
  <c r="K12" i="16"/>
  <c r="J1288" i="13"/>
  <c r="N1288" i="13"/>
  <c r="F1287" i="13"/>
  <c r="J1289" i="13"/>
  <c r="N1289" i="13"/>
  <c r="F1288" i="13"/>
  <c r="J1290" i="13"/>
  <c r="N1290" i="13"/>
  <c r="F1289" i="13"/>
  <c r="J1291" i="13"/>
  <c r="N1291" i="13"/>
  <c r="F1290" i="13"/>
  <c r="J1292" i="13"/>
  <c r="N1292" i="13"/>
  <c r="F1291" i="13"/>
  <c r="J1293" i="13"/>
  <c r="N1293" i="13"/>
  <c r="F1292" i="13"/>
  <c r="J1294" i="13"/>
  <c r="N1294" i="13"/>
  <c r="F1293" i="13"/>
  <c r="J1295" i="13"/>
  <c r="N1295" i="13"/>
  <c r="F1294" i="13"/>
  <c r="J1296" i="13"/>
  <c r="K71" i="16"/>
  <c r="N1296" i="13"/>
  <c r="F1295" i="13"/>
  <c r="J1297" i="13"/>
  <c r="N1297" i="13"/>
  <c r="F1296" i="13"/>
  <c r="J1298" i="13"/>
  <c r="N1298" i="13"/>
  <c r="F1297" i="13"/>
  <c r="J1299" i="13"/>
  <c r="N1299" i="13"/>
  <c r="F1298" i="13"/>
  <c r="J1300" i="13"/>
  <c r="N1300" i="13"/>
  <c r="F1299" i="13"/>
  <c r="J1301" i="13"/>
  <c r="N1301" i="13"/>
  <c r="F1300" i="13"/>
  <c r="J1302" i="13"/>
  <c r="N1302" i="13"/>
  <c r="F1301" i="13"/>
  <c r="J1303" i="13"/>
  <c r="N1303" i="13"/>
  <c r="F1302" i="13"/>
  <c r="J1304" i="13"/>
  <c r="N1304" i="13"/>
  <c r="F1303" i="13"/>
  <c r="J1305" i="13"/>
  <c r="N1305" i="13"/>
  <c r="F1304" i="13"/>
  <c r="J1306" i="13"/>
  <c r="K72" i="16"/>
  <c r="N1306" i="13"/>
  <c r="F1305" i="13"/>
  <c r="J1307" i="13"/>
  <c r="N1307" i="13"/>
  <c r="F1306" i="13"/>
  <c r="K14" i="16"/>
  <c r="J1308" i="13"/>
  <c r="N1308" i="13"/>
  <c r="F1307" i="13"/>
  <c r="J1309" i="13"/>
  <c r="N1309" i="13"/>
  <c r="F1308" i="13"/>
  <c r="J1310" i="13"/>
  <c r="N1310" i="13"/>
  <c r="F1309" i="13"/>
  <c r="J1311" i="13"/>
  <c r="N1311" i="13"/>
  <c r="F1310" i="13"/>
  <c r="J1312" i="13"/>
  <c r="N1312" i="13"/>
  <c r="F1311" i="13"/>
  <c r="J1313" i="13"/>
  <c r="N1313" i="13"/>
  <c r="F1312" i="13"/>
  <c r="J1314" i="13"/>
  <c r="N1314" i="13"/>
  <c r="F1313" i="13"/>
  <c r="J1315" i="13"/>
  <c r="N1315" i="13"/>
  <c r="F1314" i="13"/>
  <c r="J1316" i="13"/>
  <c r="N43" i="16"/>
  <c r="N1316" i="13"/>
  <c r="F1315" i="13"/>
  <c r="J1317" i="13"/>
  <c r="N1317" i="13"/>
  <c r="F1316" i="13"/>
  <c r="K15" i="16"/>
  <c r="J1318" i="13"/>
  <c r="N1318" i="13"/>
  <c r="F1317" i="13"/>
  <c r="J1319" i="13"/>
  <c r="N1319" i="13"/>
  <c r="F1318" i="13"/>
  <c r="J1320" i="13"/>
  <c r="N1320" i="13"/>
  <c r="F1319" i="13"/>
  <c r="J1321" i="13"/>
  <c r="N1321" i="13"/>
  <c r="F1320" i="13"/>
  <c r="J1322" i="13"/>
  <c r="N1322" i="13"/>
  <c r="F1321" i="13"/>
  <c r="J1323" i="13"/>
  <c r="N1323" i="13"/>
  <c r="F1322" i="13"/>
  <c r="J1324" i="13"/>
  <c r="N1324" i="13"/>
  <c r="F1323" i="13"/>
  <c r="J1325" i="13"/>
  <c r="N1325" i="13"/>
  <c r="F1324" i="13"/>
  <c r="J1326" i="13"/>
  <c r="N44" i="16"/>
  <c r="N1326" i="13"/>
  <c r="F1325" i="13"/>
  <c r="J1327" i="13"/>
  <c r="N1327" i="13"/>
  <c r="F1326" i="13"/>
  <c r="K16" i="16"/>
  <c r="J1328" i="13"/>
  <c r="N1328" i="13"/>
  <c r="F1327" i="13"/>
  <c r="J1329" i="13"/>
  <c r="N1329" i="13"/>
  <c r="F1328" i="13"/>
  <c r="J1330" i="13"/>
  <c r="N1330" i="13"/>
  <c r="F1329" i="13"/>
  <c r="J1331" i="13"/>
  <c r="N1331" i="13"/>
  <c r="F1330" i="13"/>
  <c r="J1332" i="13"/>
  <c r="N1332" i="13"/>
  <c r="F1331" i="13"/>
  <c r="J1333" i="13"/>
  <c r="N1333" i="13"/>
  <c r="F1332" i="13"/>
  <c r="J1334" i="13"/>
  <c r="N1334" i="13"/>
  <c r="F1333" i="13"/>
  <c r="J1335" i="13"/>
  <c r="N1335" i="13"/>
  <c r="F1334" i="13"/>
  <c r="J1336" i="13"/>
  <c r="N45" i="16"/>
  <c r="N1336" i="13"/>
  <c r="F1335" i="13"/>
  <c r="J1337" i="13"/>
  <c r="N1337" i="13"/>
  <c r="F1336" i="13"/>
  <c r="K17" i="16"/>
  <c r="J1338" i="13"/>
  <c r="N1338" i="13"/>
  <c r="F1337" i="13"/>
  <c r="J1339" i="13"/>
  <c r="N1339" i="13"/>
  <c r="F1338" i="13"/>
  <c r="J1340" i="13"/>
  <c r="N1340" i="13"/>
  <c r="F1339" i="13"/>
  <c r="J1341" i="13"/>
  <c r="N1341" i="13"/>
  <c r="F1340" i="13"/>
  <c r="J1342" i="13"/>
  <c r="N1342" i="13"/>
  <c r="F1341" i="13"/>
  <c r="J1343" i="13"/>
  <c r="N1343" i="13"/>
  <c r="F1342" i="13"/>
  <c r="J1344" i="13"/>
  <c r="N1344" i="13"/>
  <c r="F1343" i="13"/>
  <c r="J1345" i="13"/>
  <c r="N1345" i="13"/>
  <c r="F1344" i="13"/>
  <c r="J1346" i="13"/>
  <c r="N46" i="16"/>
  <c r="N1346" i="13"/>
  <c r="F1345" i="13"/>
  <c r="J1347" i="13"/>
  <c r="N1347" i="13"/>
  <c r="F1346" i="13"/>
  <c r="K18" i="16"/>
  <c r="J1348" i="13"/>
  <c r="N1348" i="13"/>
  <c r="F1347" i="13"/>
  <c r="J1349" i="13"/>
  <c r="N1349" i="13"/>
  <c r="F1348" i="13"/>
  <c r="J1350" i="13"/>
  <c r="N1350" i="13"/>
  <c r="F1349" i="13"/>
  <c r="J1351" i="13"/>
  <c r="N1351" i="13"/>
  <c r="F1350" i="13"/>
  <c r="J1352" i="13"/>
  <c r="N1352" i="13"/>
  <c r="F1351" i="13"/>
  <c r="J1353" i="13"/>
  <c r="N1353" i="13"/>
  <c r="F1352" i="13"/>
  <c r="J1354" i="13"/>
  <c r="N1354" i="13"/>
  <c r="F1353" i="13"/>
  <c r="J1355" i="13"/>
  <c r="N1355" i="13"/>
  <c r="F1354" i="13"/>
  <c r="J1356" i="13"/>
  <c r="N47" i="16"/>
  <c r="N1356" i="13"/>
  <c r="F1355" i="13"/>
  <c r="J1357" i="13"/>
  <c r="N1357" i="13"/>
  <c r="F1356" i="13"/>
  <c r="K19" i="16"/>
  <c r="J1358" i="13"/>
  <c r="N1358" i="13"/>
  <c r="F1357" i="13"/>
  <c r="J1359" i="13"/>
  <c r="N1359" i="13"/>
  <c r="F1358" i="13"/>
  <c r="J1360" i="13"/>
  <c r="N1360" i="13"/>
  <c r="F1359" i="13"/>
  <c r="J1361" i="13"/>
  <c r="N1361" i="13"/>
  <c r="F1360" i="13"/>
  <c r="J1362" i="13"/>
  <c r="N1362" i="13"/>
  <c r="F1361" i="13"/>
  <c r="J1363" i="13"/>
  <c r="N1363" i="13"/>
  <c r="F1362" i="13"/>
  <c r="J1364" i="13"/>
  <c r="N1364" i="13"/>
  <c r="F1363" i="13"/>
  <c r="J1365" i="13"/>
  <c r="N1365" i="13"/>
  <c r="F1364" i="13"/>
  <c r="J1366" i="13"/>
  <c r="N48" i="16"/>
  <c r="N1366" i="13"/>
  <c r="F1365" i="13"/>
  <c r="J1367" i="13"/>
  <c r="N1367" i="13"/>
  <c r="F1366" i="13"/>
  <c r="K20" i="16"/>
  <c r="J1368" i="13"/>
  <c r="N1368" i="13"/>
  <c r="F1367" i="13"/>
  <c r="J1369" i="13"/>
  <c r="N1369" i="13"/>
  <c r="F1368" i="13"/>
  <c r="J1370" i="13"/>
  <c r="N1370" i="13"/>
  <c r="F1369" i="13"/>
  <c r="J1371" i="13"/>
  <c r="N1371" i="13"/>
  <c r="F1370" i="13"/>
  <c r="J1372" i="13"/>
  <c r="N1372" i="13"/>
  <c r="F1371" i="13"/>
  <c r="J1373" i="13"/>
  <c r="N1373" i="13"/>
  <c r="F1372" i="13"/>
  <c r="J1374" i="13"/>
  <c r="N1374" i="13"/>
  <c r="F1373" i="13"/>
  <c r="J1375" i="13"/>
  <c r="N1375" i="13"/>
  <c r="F1374" i="13"/>
  <c r="J1376" i="13"/>
  <c r="N49" i="16"/>
  <c r="N1376" i="13"/>
  <c r="F1375" i="13"/>
  <c r="J1377" i="13"/>
  <c r="N1377" i="13"/>
  <c r="F1376" i="13"/>
  <c r="K21" i="16"/>
  <c r="J1378" i="13"/>
  <c r="N1378" i="13"/>
  <c r="F1377" i="13"/>
  <c r="J1379" i="13"/>
  <c r="N1379" i="13"/>
  <c r="F1378" i="13"/>
  <c r="J1380" i="13"/>
  <c r="N1380" i="13"/>
  <c r="F1379" i="13"/>
  <c r="J1381" i="13"/>
  <c r="N1381" i="13"/>
  <c r="F1380" i="13"/>
  <c r="J1382" i="13"/>
  <c r="N1382" i="13"/>
  <c r="F1381" i="13"/>
  <c r="J1383" i="13"/>
  <c r="N1383" i="13"/>
  <c r="F1382" i="13"/>
  <c r="J1384" i="13"/>
  <c r="N1384" i="13"/>
  <c r="F1383" i="13"/>
  <c r="J1385" i="13"/>
  <c r="N1385" i="13"/>
  <c r="F1384" i="13"/>
  <c r="J1386" i="13"/>
  <c r="N50" i="16"/>
  <c r="N1386" i="13"/>
  <c r="F1385" i="13"/>
  <c r="J1387" i="13"/>
  <c r="N1387" i="13"/>
  <c r="F1386" i="13"/>
  <c r="K22" i="16"/>
  <c r="J1388" i="13"/>
  <c r="N1388" i="13"/>
  <c r="F1387" i="13"/>
  <c r="J1389" i="13"/>
  <c r="N1389" i="13"/>
  <c r="F1388" i="13"/>
  <c r="J1390" i="13"/>
  <c r="N1390" i="13"/>
  <c r="F1389" i="13"/>
  <c r="J1391" i="13"/>
  <c r="N1391" i="13"/>
  <c r="F1390" i="13"/>
  <c r="J1392" i="13"/>
  <c r="N1392" i="13"/>
  <c r="F1391" i="13"/>
  <c r="J1393" i="13"/>
  <c r="N1393" i="13"/>
  <c r="F1392" i="13"/>
  <c r="J1394" i="13"/>
  <c r="N1394" i="13"/>
  <c r="F1393" i="13"/>
  <c r="J1395" i="13"/>
  <c r="N1395" i="13"/>
  <c r="F1394" i="13"/>
  <c r="J1396" i="13"/>
  <c r="N51" i="16"/>
  <c r="N1396" i="13"/>
  <c r="F1395" i="13"/>
  <c r="J1397" i="13"/>
  <c r="N1397" i="13"/>
  <c r="F1396" i="13"/>
  <c r="K23" i="16"/>
  <c r="J1398" i="13"/>
  <c r="N1398" i="13"/>
  <c r="F1397" i="13"/>
  <c r="J1399" i="13"/>
  <c r="N1399" i="13"/>
  <c r="F1398" i="13"/>
  <c r="J1400" i="13"/>
  <c r="N1400" i="13"/>
  <c r="F1399" i="13"/>
  <c r="J1401" i="13"/>
  <c r="N1401" i="13"/>
  <c r="F1400" i="13"/>
  <c r="J1402" i="13"/>
  <c r="N1402" i="13"/>
  <c r="F1401" i="13"/>
  <c r="J1403" i="13"/>
  <c r="N1403" i="13"/>
  <c r="F1402" i="13"/>
  <c r="J1404" i="13"/>
  <c r="N1404" i="13"/>
  <c r="F1403" i="13"/>
  <c r="J1405" i="13"/>
  <c r="N1405" i="13"/>
  <c r="F1404" i="13"/>
  <c r="J1406" i="13"/>
  <c r="N52" i="16"/>
  <c r="N1406" i="13"/>
  <c r="F1405" i="13"/>
  <c r="J1407" i="13"/>
  <c r="N1407" i="13"/>
  <c r="F1406" i="13"/>
  <c r="K24" i="16"/>
  <c r="J1408" i="13"/>
  <c r="N1408" i="13"/>
  <c r="F1407" i="13"/>
  <c r="J1409" i="13"/>
  <c r="N1409" i="13"/>
  <c r="F1408" i="13"/>
  <c r="J1410" i="13"/>
  <c r="N1410" i="13"/>
  <c r="F1409" i="13"/>
  <c r="J1411" i="13"/>
  <c r="N1411" i="13"/>
  <c r="F1410" i="13"/>
  <c r="J1412" i="13"/>
  <c r="N1412" i="13"/>
  <c r="F1411" i="13"/>
  <c r="J1413" i="13"/>
  <c r="N1413" i="13"/>
  <c r="F1412" i="13"/>
  <c r="J1414" i="13"/>
  <c r="N1414" i="13"/>
  <c r="F1413" i="13"/>
  <c r="J1415" i="13"/>
  <c r="N1415" i="13"/>
  <c r="F1414" i="13"/>
  <c r="J1416" i="13"/>
  <c r="N53" i="16"/>
  <c r="N1416" i="13"/>
  <c r="F1415" i="13"/>
  <c r="J1417" i="13"/>
  <c r="N1417" i="13"/>
  <c r="F1416" i="13"/>
  <c r="K25" i="16"/>
  <c r="J1418" i="13"/>
  <c r="N1418" i="13"/>
  <c r="F1417" i="13"/>
  <c r="J1419" i="13"/>
  <c r="N1419" i="13"/>
  <c r="F1418" i="13"/>
  <c r="J1420" i="13"/>
  <c r="N1420" i="13"/>
  <c r="F1419" i="13"/>
  <c r="J1421" i="13"/>
  <c r="N1421" i="13"/>
  <c r="F1420" i="13"/>
  <c r="J1422" i="13"/>
  <c r="N1422" i="13"/>
  <c r="F1421" i="13"/>
  <c r="J1423" i="13"/>
  <c r="N1423" i="13"/>
  <c r="F1422" i="13"/>
  <c r="J1424" i="13"/>
  <c r="N1424" i="13"/>
  <c r="F1423" i="13"/>
  <c r="J1425" i="13"/>
  <c r="N1425" i="13"/>
  <c r="F1424" i="13"/>
  <c r="J1426" i="13"/>
  <c r="N54" i="16"/>
  <c r="N1426" i="13"/>
  <c r="F1425" i="13"/>
  <c r="J1427" i="13"/>
  <c r="N1427" i="13"/>
  <c r="F1426" i="13"/>
  <c r="K26" i="16"/>
  <c r="J1428" i="13"/>
  <c r="N1428" i="13"/>
  <c r="F1427" i="13"/>
  <c r="J1429" i="13"/>
  <c r="N1429" i="13"/>
  <c r="F1428" i="13"/>
  <c r="J1430" i="13"/>
  <c r="N1430" i="13"/>
  <c r="F1429" i="13"/>
  <c r="J1431" i="13"/>
  <c r="N1431" i="13"/>
  <c r="F1430" i="13"/>
  <c r="J1432" i="13"/>
  <c r="N1432" i="13"/>
  <c r="F1431" i="13"/>
  <c r="J1433" i="13"/>
  <c r="N1433" i="13"/>
  <c r="F1432" i="13"/>
  <c r="J1434" i="13"/>
  <c r="N1434" i="13"/>
  <c r="F1433" i="13"/>
  <c r="J1435" i="13"/>
  <c r="N1435" i="13"/>
  <c r="F1434" i="13"/>
  <c r="J1436" i="13"/>
  <c r="N55" i="16"/>
  <c r="N1436" i="13"/>
  <c r="F1435" i="13"/>
  <c r="J1437" i="13"/>
  <c r="N1437" i="13"/>
  <c r="F1436" i="13"/>
  <c r="K27" i="16"/>
  <c r="J1438" i="13"/>
  <c r="N1438" i="13"/>
  <c r="F1437" i="13"/>
  <c r="J1439" i="13"/>
  <c r="N1439" i="13"/>
  <c r="F1438" i="13"/>
  <c r="J1440" i="13"/>
  <c r="N1440" i="13"/>
  <c r="F1439" i="13"/>
  <c r="J1441" i="13"/>
  <c r="N1441" i="13"/>
  <c r="F1440" i="13"/>
  <c r="J1442" i="13"/>
  <c r="N1442" i="13"/>
  <c r="F1441" i="13"/>
  <c r="J1443" i="13"/>
  <c r="N1443" i="13"/>
  <c r="F1442" i="13"/>
  <c r="J1444" i="13"/>
  <c r="N1444" i="13"/>
  <c r="F1443" i="13"/>
  <c r="J1445" i="13"/>
  <c r="N1445" i="13"/>
  <c r="F1444" i="13"/>
  <c r="J1446" i="13"/>
  <c r="N56" i="16"/>
  <c r="N1446" i="13"/>
  <c r="F1445" i="13"/>
  <c r="J1447" i="13"/>
  <c r="N1447" i="13"/>
  <c r="F1446" i="13"/>
  <c r="K28" i="16"/>
  <c r="J1448" i="13"/>
  <c r="N1448" i="13"/>
  <c r="F1447" i="13"/>
  <c r="J1449" i="13"/>
  <c r="N1449" i="13"/>
  <c r="F1448" i="13"/>
  <c r="J1450" i="13"/>
  <c r="N1450" i="13"/>
  <c r="F1449" i="13"/>
  <c r="J1451" i="13"/>
  <c r="N1451" i="13"/>
  <c r="F1450" i="13"/>
  <c r="J1452" i="13"/>
  <c r="N1452" i="13"/>
  <c r="F1451" i="13"/>
  <c r="J1453" i="13"/>
  <c r="N1453" i="13"/>
  <c r="F1452" i="13"/>
  <c r="J1454" i="13"/>
  <c r="N1454" i="13"/>
  <c r="F1453" i="13"/>
  <c r="J1455" i="13"/>
  <c r="N1455" i="13"/>
  <c r="F1454" i="13"/>
  <c r="J1456" i="13"/>
  <c r="N57" i="16"/>
  <c r="N1456" i="13"/>
  <c r="F1455" i="13"/>
  <c r="J1457" i="13"/>
  <c r="N1457" i="13"/>
  <c r="F1456" i="13"/>
  <c r="K29" i="16"/>
  <c r="J1458" i="13"/>
  <c r="N1458" i="13"/>
  <c r="F1457" i="13"/>
  <c r="J1459" i="13"/>
  <c r="N1459" i="13"/>
  <c r="F1458" i="13"/>
  <c r="J1460" i="13"/>
  <c r="N1460" i="13"/>
  <c r="F1459" i="13"/>
  <c r="J1461" i="13"/>
  <c r="N1461" i="13"/>
  <c r="F1460" i="13"/>
  <c r="J1462" i="13"/>
  <c r="N1462" i="13"/>
  <c r="F1461" i="13"/>
  <c r="J1463" i="13"/>
  <c r="N1463" i="13"/>
  <c r="F1462" i="13"/>
  <c r="J1464" i="13"/>
  <c r="N1464" i="13"/>
  <c r="F1463" i="13"/>
  <c r="J1465" i="13"/>
  <c r="N1465" i="13"/>
  <c r="F1464" i="13"/>
  <c r="J1466" i="13"/>
  <c r="N58" i="16"/>
  <c r="N1466" i="13"/>
  <c r="F1465" i="13"/>
  <c r="J1467" i="13"/>
  <c r="N1467" i="13"/>
  <c r="F1466" i="13"/>
  <c r="J1468" i="13"/>
  <c r="N1468" i="13"/>
  <c r="F1467" i="13"/>
  <c r="J1469" i="13"/>
  <c r="N1469" i="13"/>
  <c r="F1468" i="13"/>
  <c r="J1470" i="13"/>
  <c r="N1470" i="13"/>
  <c r="F1469" i="13"/>
  <c r="J1471" i="13"/>
  <c r="N1471" i="13"/>
  <c r="F1470" i="13"/>
  <c r="J1472" i="13"/>
  <c r="N1472" i="13"/>
  <c r="F1471" i="13"/>
  <c r="J1473" i="13"/>
  <c r="N1473" i="13"/>
  <c r="F1472" i="13"/>
  <c r="J1474" i="13"/>
  <c r="N1474" i="13"/>
  <c r="F1473" i="13"/>
  <c r="J1475" i="13"/>
  <c r="N1475" i="13"/>
  <c r="F1474" i="13"/>
  <c r="J1476" i="13"/>
  <c r="N59" i="16"/>
  <c r="N1476" i="13"/>
  <c r="F1475" i="13"/>
  <c r="J1477" i="13"/>
  <c r="N1477" i="13"/>
  <c r="F1476" i="13"/>
  <c r="K31" i="16"/>
  <c r="J1478" i="13"/>
  <c r="N1478" i="13"/>
  <c r="F1477" i="13"/>
  <c r="J1479" i="13"/>
  <c r="N1479" i="13"/>
  <c r="F1478" i="13"/>
  <c r="J1480" i="13"/>
  <c r="N1480" i="13"/>
  <c r="F1479" i="13"/>
  <c r="J1481" i="13"/>
  <c r="N1481" i="13"/>
  <c r="F1480" i="13"/>
  <c r="J1482" i="13"/>
  <c r="N1482" i="13"/>
  <c r="F1481" i="13"/>
  <c r="J1483" i="13"/>
  <c r="N1483" i="13"/>
  <c r="F1482" i="13"/>
  <c r="J1484" i="13"/>
  <c r="N1484" i="13"/>
  <c r="F1483" i="13"/>
  <c r="J1485" i="13"/>
  <c r="N1485" i="13"/>
  <c r="F1484" i="13"/>
  <c r="J1486" i="13"/>
  <c r="N60" i="16"/>
  <c r="N1486" i="13"/>
  <c r="F1485" i="13"/>
  <c r="J1487" i="13"/>
  <c r="N1487" i="13"/>
  <c r="F1486" i="13"/>
  <c r="K32" i="16"/>
  <c r="J1488" i="13"/>
  <c r="N1488" i="13"/>
  <c r="F1487" i="13"/>
  <c r="J1489" i="13"/>
  <c r="N1489" i="13"/>
  <c r="F1488" i="13"/>
  <c r="J1490" i="13"/>
  <c r="N1490" i="13"/>
  <c r="F1489" i="13"/>
  <c r="J1491" i="13"/>
  <c r="N1491" i="13"/>
  <c r="F1490" i="13"/>
  <c r="J1492" i="13"/>
  <c r="N1492" i="13"/>
  <c r="F1491" i="13"/>
  <c r="J1493" i="13"/>
  <c r="N1493" i="13"/>
  <c r="F1492" i="13"/>
  <c r="J1494" i="13"/>
  <c r="N1494" i="13"/>
  <c r="F1493" i="13"/>
  <c r="J1495" i="13"/>
  <c r="N1495" i="13"/>
  <c r="F1494" i="13"/>
  <c r="J1496" i="13"/>
  <c r="N61" i="16"/>
  <c r="N1496" i="13"/>
  <c r="F1495" i="13"/>
  <c r="J1497" i="13"/>
  <c r="N1497" i="13"/>
  <c r="F1496" i="13"/>
  <c r="K33" i="16"/>
  <c r="J1498" i="13"/>
  <c r="N1498" i="13"/>
  <c r="F1497" i="13"/>
  <c r="J1499" i="13"/>
  <c r="N1499" i="13"/>
  <c r="F1498" i="13"/>
  <c r="J1500" i="13"/>
  <c r="N1500" i="13"/>
  <c r="F1499" i="13"/>
  <c r="J1501" i="13"/>
  <c r="N1501" i="13"/>
  <c r="F1500" i="13"/>
  <c r="J1502" i="13"/>
  <c r="N1502" i="13"/>
  <c r="F1501" i="13"/>
  <c r="J1503" i="13"/>
  <c r="N1503" i="13"/>
  <c r="F1502" i="13"/>
  <c r="J1504" i="13"/>
  <c r="N1504" i="13"/>
  <c r="F1503" i="13"/>
  <c r="J1505" i="13"/>
  <c r="N1505" i="13"/>
  <c r="F1504" i="13"/>
  <c r="J1506" i="13"/>
  <c r="N1506" i="13"/>
  <c r="F1505" i="13"/>
  <c r="J1507" i="13"/>
  <c r="N1507" i="13"/>
  <c r="F1506" i="13"/>
  <c r="K34" i="16"/>
  <c r="J1508" i="13"/>
  <c r="N1508" i="13"/>
  <c r="F1507" i="13"/>
  <c r="J1509" i="13"/>
  <c r="N1509" i="13"/>
  <c r="F1508" i="13"/>
  <c r="J1510" i="13"/>
  <c r="N1510" i="13"/>
  <c r="F1509" i="13"/>
  <c r="J1511" i="13"/>
  <c r="N1511" i="13"/>
  <c r="F1510" i="13"/>
  <c r="J1512" i="13"/>
  <c r="N1512" i="13"/>
  <c r="F1511" i="13"/>
  <c r="J1513" i="13"/>
  <c r="N1513" i="13"/>
  <c r="F1512" i="13"/>
  <c r="J1514" i="13"/>
  <c r="N1514" i="13"/>
  <c r="F1513" i="13"/>
  <c r="J1515" i="13"/>
  <c r="N1515" i="13"/>
  <c r="F1514" i="13"/>
  <c r="J1516" i="13"/>
  <c r="N63" i="16"/>
  <c r="N1516" i="13"/>
  <c r="F1515" i="13"/>
  <c r="J1517" i="13"/>
  <c r="N1517" i="13"/>
  <c r="F1516" i="13"/>
  <c r="K35" i="16"/>
  <c r="J1518" i="13"/>
  <c r="N1518" i="13"/>
  <c r="F1517" i="13"/>
  <c r="J1519" i="13"/>
  <c r="N1519" i="13"/>
  <c r="F1518" i="13"/>
  <c r="J1520" i="13"/>
  <c r="N1520" i="13"/>
  <c r="F1519" i="13"/>
  <c r="J1521" i="13"/>
  <c r="N1521" i="13"/>
  <c r="F1520" i="13"/>
  <c r="J1522" i="13"/>
  <c r="N1522" i="13"/>
  <c r="F1521" i="13"/>
  <c r="J1523" i="13"/>
  <c r="N1523" i="13"/>
  <c r="F1522" i="13"/>
  <c r="J1524" i="13"/>
  <c r="N1524" i="13"/>
  <c r="F1523" i="13"/>
  <c r="J1525" i="13"/>
  <c r="N1525" i="13"/>
  <c r="F1524" i="13"/>
  <c r="J1526" i="13"/>
  <c r="N64" i="16"/>
  <c r="N1526" i="13"/>
  <c r="F1525" i="13"/>
  <c r="J1527" i="13"/>
  <c r="N1527" i="13"/>
  <c r="F1526" i="13"/>
  <c r="J1528" i="13"/>
  <c r="N1528" i="13"/>
  <c r="F1527" i="13"/>
  <c r="J1529" i="13"/>
  <c r="N1529" i="13"/>
  <c r="F1528" i="13"/>
  <c r="J1530" i="13"/>
  <c r="N1530" i="13"/>
  <c r="F1529" i="13"/>
  <c r="J1531" i="13"/>
  <c r="N1531" i="13"/>
  <c r="F1530" i="13"/>
  <c r="J1532" i="13"/>
  <c r="N1532" i="13"/>
  <c r="F1531" i="13"/>
  <c r="J1533" i="13"/>
  <c r="N1533" i="13"/>
  <c r="F1532" i="13"/>
  <c r="J1534" i="13"/>
  <c r="N1534" i="13"/>
  <c r="F1533" i="13"/>
  <c r="J1535" i="13"/>
  <c r="N1535" i="13"/>
  <c r="F1534" i="13"/>
  <c r="J1536" i="13"/>
  <c r="N1536" i="13"/>
  <c r="F1535" i="13"/>
  <c r="J1537" i="13"/>
  <c r="N1537" i="13"/>
  <c r="F1536" i="13"/>
  <c r="N7" i="16"/>
  <c r="J1538" i="13"/>
  <c r="N1538" i="13"/>
  <c r="F1537" i="13"/>
  <c r="J1539" i="13"/>
  <c r="N1539" i="13"/>
  <c r="F1538" i="13"/>
  <c r="J1540" i="13"/>
  <c r="N1540" i="13"/>
  <c r="F1539" i="13"/>
  <c r="J1541" i="13"/>
  <c r="N1541" i="13"/>
  <c r="F1540" i="13"/>
  <c r="J1542" i="13"/>
  <c r="N1542" i="13"/>
  <c r="F1541" i="13"/>
  <c r="J1543" i="13"/>
  <c r="N1543" i="13"/>
  <c r="F1542" i="13"/>
  <c r="J1544" i="13"/>
  <c r="N1544" i="13"/>
  <c r="F1543" i="13"/>
  <c r="J1545" i="13"/>
  <c r="N1545" i="13"/>
  <c r="F1544" i="13"/>
  <c r="J1546" i="13"/>
  <c r="N66" i="16"/>
  <c r="N1546" i="13"/>
  <c r="F1545" i="13"/>
  <c r="J1547" i="13"/>
  <c r="N1547" i="13"/>
  <c r="F1546" i="13"/>
  <c r="J1548" i="13"/>
  <c r="N1548" i="13"/>
  <c r="F1547" i="13"/>
  <c r="J1549" i="13"/>
  <c r="N1549" i="13"/>
  <c r="F1548" i="13"/>
  <c r="J1550" i="13"/>
  <c r="N1550" i="13"/>
  <c r="F1549" i="13"/>
  <c r="J1551" i="13"/>
  <c r="N1551" i="13"/>
  <c r="F1550" i="13"/>
  <c r="J1552" i="13"/>
  <c r="N1552" i="13"/>
  <c r="F1551" i="13"/>
  <c r="J1553" i="13"/>
  <c r="N1553" i="13"/>
  <c r="F1552" i="13"/>
  <c r="J1554" i="13"/>
  <c r="N1554" i="13"/>
  <c r="F1553" i="13"/>
  <c r="J1555" i="13"/>
  <c r="N1555" i="13"/>
  <c r="F1554" i="13"/>
  <c r="J1556" i="13"/>
  <c r="N67" i="16"/>
  <c r="N1556" i="13"/>
  <c r="F1555" i="13"/>
  <c r="J1557" i="13"/>
  <c r="N1557" i="13"/>
  <c r="F1556" i="13"/>
  <c r="N9" i="16"/>
  <c r="J1558" i="13"/>
  <c r="N1558" i="13"/>
  <c r="F1557" i="13"/>
  <c r="J1559" i="13"/>
  <c r="N1559" i="13"/>
  <c r="F1558" i="13"/>
  <c r="J1560" i="13"/>
  <c r="N1560" i="13"/>
  <c r="F1559" i="13"/>
  <c r="J1561" i="13"/>
  <c r="N1561" i="13"/>
  <c r="F1560" i="13"/>
  <c r="J1562" i="13"/>
  <c r="N1562" i="13"/>
  <c r="F1561" i="13"/>
  <c r="J1563" i="13"/>
  <c r="N1563" i="13"/>
  <c r="F1562" i="13"/>
  <c r="J1564" i="13"/>
  <c r="N1564" i="13"/>
  <c r="F1563" i="13"/>
  <c r="J1565" i="13"/>
  <c r="N1565" i="13"/>
  <c r="F1564" i="13"/>
  <c r="J1566" i="13"/>
  <c r="N68" i="16"/>
  <c r="N1566" i="13"/>
  <c r="F1565" i="13"/>
  <c r="J1567" i="13"/>
  <c r="N1567" i="13"/>
  <c r="F1566" i="13"/>
  <c r="N10" i="16"/>
  <c r="J1568" i="13"/>
  <c r="N1568" i="13"/>
  <c r="F1567" i="13"/>
  <c r="J1569" i="13"/>
  <c r="N1569" i="13"/>
  <c r="F1568" i="13"/>
  <c r="J1570" i="13"/>
  <c r="N1570" i="13"/>
  <c r="F1569" i="13"/>
  <c r="J1571" i="13"/>
  <c r="N1571" i="13"/>
  <c r="F1570" i="13"/>
  <c r="J1572" i="13"/>
  <c r="N1572" i="13"/>
  <c r="F1571" i="13"/>
  <c r="J1573" i="13"/>
  <c r="N1573" i="13"/>
  <c r="F1572" i="13"/>
  <c r="J1574" i="13"/>
  <c r="N1574" i="13"/>
  <c r="F1573" i="13"/>
  <c r="J1575" i="13"/>
  <c r="N1575" i="13"/>
  <c r="F1574" i="13"/>
  <c r="J1576" i="13"/>
  <c r="N69" i="16"/>
  <c r="N1576" i="13"/>
  <c r="F1575" i="13"/>
  <c r="J1577" i="13"/>
  <c r="N1577" i="13"/>
  <c r="F1576" i="13"/>
  <c r="N11" i="16"/>
  <c r="J1578" i="13"/>
  <c r="N1578" i="13"/>
  <c r="F1577" i="13"/>
  <c r="J1579" i="13"/>
  <c r="N1579" i="13"/>
  <c r="F1578" i="13"/>
  <c r="J1580" i="13"/>
  <c r="N1580" i="13"/>
  <c r="F1579" i="13"/>
  <c r="J1581" i="13"/>
  <c r="N1581" i="13"/>
  <c r="F1580" i="13"/>
  <c r="J1582" i="13"/>
  <c r="N1582" i="13"/>
  <c r="F1581" i="13"/>
  <c r="J1583" i="13"/>
  <c r="N1583" i="13"/>
  <c r="F1582" i="13"/>
  <c r="J1584" i="13"/>
  <c r="N1584" i="13"/>
  <c r="F1583" i="13"/>
  <c r="J1585" i="13"/>
  <c r="N1585" i="13"/>
  <c r="F1584" i="13"/>
  <c r="J1586" i="13"/>
  <c r="N70" i="16"/>
  <c r="N1586" i="13"/>
  <c r="F1585" i="13"/>
  <c r="J1587" i="13"/>
  <c r="N1587" i="13"/>
  <c r="F1586" i="13"/>
  <c r="N12" i="16"/>
  <c r="J1588" i="13"/>
  <c r="N1588" i="13"/>
  <c r="F1587" i="13"/>
  <c r="J1589" i="13"/>
  <c r="N1589" i="13"/>
  <c r="F1588" i="13"/>
  <c r="J1590" i="13"/>
  <c r="N1590" i="13"/>
  <c r="F1589" i="13"/>
  <c r="J1591" i="13"/>
  <c r="N1591" i="13"/>
  <c r="F1590" i="13"/>
  <c r="J1592" i="13"/>
  <c r="N1592" i="13"/>
  <c r="F1591" i="13"/>
  <c r="J1593" i="13"/>
  <c r="N1593" i="13"/>
  <c r="F1592" i="13"/>
  <c r="J1594" i="13"/>
  <c r="N1594" i="13"/>
  <c r="F1593" i="13"/>
  <c r="J1595" i="13"/>
  <c r="N1595" i="13"/>
  <c r="F1594" i="13"/>
  <c r="J1596" i="13"/>
  <c r="N71" i="16"/>
  <c r="N1596" i="13"/>
  <c r="AG37" i="19"/>
  <c r="F1595" i="13"/>
  <c r="J1597" i="13"/>
  <c r="N1597" i="13"/>
  <c r="F1596" i="13"/>
  <c r="N13" i="16"/>
  <c r="J1598" i="13"/>
  <c r="N1598" i="13"/>
  <c r="F1597" i="13"/>
  <c r="J1599" i="13"/>
  <c r="N1599" i="13"/>
  <c r="F1598" i="13"/>
  <c r="J1600" i="13"/>
  <c r="N1600" i="13"/>
  <c r="F1599" i="13"/>
  <c r="J1601" i="13"/>
  <c r="N1601" i="13"/>
  <c r="F1600" i="13"/>
  <c r="J1602" i="13"/>
  <c r="N1602" i="13"/>
  <c r="F1601" i="13"/>
  <c r="J1603" i="13"/>
  <c r="N1603" i="13"/>
  <c r="F1602" i="13"/>
  <c r="J1604" i="13"/>
  <c r="N1604" i="13"/>
  <c r="F1603" i="13"/>
  <c r="J1605" i="13"/>
  <c r="N1605" i="13"/>
  <c r="F1604" i="13"/>
  <c r="J1606" i="13"/>
  <c r="N72" i="16"/>
  <c r="N1606" i="13"/>
  <c r="F1605" i="13"/>
  <c r="J1607" i="13"/>
  <c r="N1607" i="13"/>
  <c r="F1606" i="13"/>
  <c r="N14" i="16"/>
  <c r="J1608" i="13"/>
  <c r="N1608" i="13"/>
  <c r="F1607" i="13"/>
  <c r="J1609" i="13"/>
  <c r="N1609" i="13"/>
  <c r="F1608" i="13"/>
  <c r="J1610" i="13"/>
  <c r="N1610" i="13"/>
  <c r="F1609" i="13"/>
  <c r="J1611" i="13"/>
  <c r="N1611" i="13"/>
  <c r="F1610" i="13"/>
  <c r="J1612" i="13"/>
  <c r="N1612" i="13"/>
  <c r="F1611" i="13"/>
  <c r="J1613" i="13"/>
  <c r="N1613" i="13"/>
  <c r="F1612" i="13"/>
  <c r="J1614" i="13"/>
  <c r="N1614" i="13"/>
  <c r="F1613" i="13"/>
  <c r="J1615" i="13"/>
  <c r="N1615" i="13"/>
  <c r="F1614" i="13"/>
  <c r="J1616" i="13"/>
  <c r="Q43" i="16"/>
  <c r="N1616" i="13"/>
  <c r="F1615" i="13"/>
  <c r="J1617" i="13"/>
  <c r="N1617" i="13"/>
  <c r="F1616" i="13"/>
  <c r="N15" i="16"/>
  <c r="J1618" i="13"/>
  <c r="N1618" i="13"/>
  <c r="F1617" i="13"/>
  <c r="J1619" i="13"/>
  <c r="N1619" i="13"/>
  <c r="F1618" i="13"/>
  <c r="J1620" i="13"/>
  <c r="N1620" i="13"/>
  <c r="F1619" i="13"/>
  <c r="J1621" i="13"/>
  <c r="N1621" i="13"/>
  <c r="F1620" i="13"/>
  <c r="J1622" i="13"/>
  <c r="N1622" i="13"/>
  <c r="F1621" i="13"/>
  <c r="J1623" i="13"/>
  <c r="N1623" i="13"/>
  <c r="F1622" i="13"/>
  <c r="J1624" i="13"/>
  <c r="N1624" i="13"/>
  <c r="F1623" i="13"/>
  <c r="J1625" i="13"/>
  <c r="N1625" i="13"/>
  <c r="F1624" i="13"/>
  <c r="J1626" i="13"/>
  <c r="Q44" i="16"/>
  <c r="N1626" i="13"/>
  <c r="F1625" i="13"/>
  <c r="J1627" i="13"/>
  <c r="N1627" i="13"/>
  <c r="F1626" i="13"/>
  <c r="N16" i="16"/>
  <c r="J1628" i="13"/>
  <c r="N1628" i="13"/>
  <c r="F1627" i="13"/>
  <c r="J1629" i="13"/>
  <c r="N1629" i="13"/>
  <c r="F1628" i="13"/>
  <c r="J1630" i="13"/>
  <c r="N1630" i="13"/>
  <c r="F1629" i="13"/>
  <c r="J1631" i="13"/>
  <c r="N1631" i="13"/>
  <c r="F1630" i="13"/>
  <c r="J1632" i="13"/>
  <c r="N1632" i="13"/>
  <c r="F1631" i="13"/>
  <c r="J1633" i="13"/>
  <c r="N1633" i="13"/>
  <c r="F1632" i="13"/>
  <c r="J1634" i="13"/>
  <c r="N1634" i="13"/>
  <c r="F1633" i="13"/>
  <c r="J1635" i="13"/>
  <c r="N1635" i="13"/>
  <c r="F1634" i="13"/>
  <c r="J1636" i="13"/>
  <c r="Q45" i="16"/>
  <c r="N1636" i="13"/>
  <c r="AJ11" i="19"/>
  <c r="F1635" i="13"/>
  <c r="J1637" i="13"/>
  <c r="N1637" i="13"/>
  <c r="F1636" i="13"/>
  <c r="N17" i="16"/>
  <c r="J1638" i="13"/>
  <c r="N1638" i="13"/>
  <c r="F1637" i="13"/>
  <c r="J1639" i="13"/>
  <c r="N1639" i="13"/>
  <c r="F1638" i="13"/>
  <c r="J1640" i="13"/>
  <c r="N1640" i="13"/>
  <c r="F1639" i="13"/>
  <c r="J1641" i="13"/>
  <c r="N1641" i="13"/>
  <c r="F1640" i="13"/>
  <c r="J1642" i="13"/>
  <c r="N1642" i="13"/>
  <c r="F1641" i="13"/>
  <c r="J1643" i="13"/>
  <c r="N1643" i="13"/>
  <c r="F1642" i="13"/>
  <c r="J1644" i="13"/>
  <c r="N1644" i="13"/>
  <c r="F1643" i="13"/>
  <c r="J1645" i="13"/>
  <c r="N1645" i="13"/>
  <c r="F1644" i="13"/>
  <c r="J1646" i="13"/>
  <c r="N1646" i="13"/>
  <c r="F1645" i="13"/>
  <c r="J1647" i="13"/>
  <c r="N1647" i="13"/>
  <c r="F1646" i="13"/>
  <c r="N18" i="16"/>
  <c r="J1648" i="13"/>
  <c r="N1648" i="13"/>
  <c r="F1647" i="13"/>
  <c r="J1649" i="13"/>
  <c r="N1649" i="13"/>
  <c r="F1648" i="13"/>
  <c r="J1650" i="13"/>
  <c r="N1650" i="13"/>
  <c r="F1649" i="13"/>
  <c r="J1651" i="13"/>
  <c r="N1651" i="13"/>
  <c r="F1650" i="13"/>
  <c r="J1652" i="13"/>
  <c r="N1652" i="13"/>
  <c r="F1651" i="13"/>
  <c r="J1653" i="13"/>
  <c r="N1653" i="13"/>
  <c r="F1652" i="13"/>
  <c r="J1654" i="13"/>
  <c r="N1654" i="13"/>
  <c r="F1653" i="13"/>
  <c r="J1655" i="13"/>
  <c r="N1655" i="13"/>
  <c r="F1654" i="13"/>
  <c r="J1656" i="13"/>
  <c r="Q47" i="16"/>
  <c r="N1656" i="13"/>
  <c r="F1655" i="13"/>
  <c r="J1657" i="13"/>
  <c r="N1657" i="13"/>
  <c r="F1656" i="13"/>
  <c r="J1658" i="13"/>
  <c r="N1658" i="13"/>
  <c r="F1657" i="13"/>
  <c r="J1659" i="13"/>
  <c r="N1659" i="13"/>
  <c r="F1658" i="13"/>
  <c r="J1660" i="13"/>
  <c r="N1660" i="13"/>
  <c r="F1659" i="13"/>
  <c r="J1661" i="13"/>
  <c r="N1661" i="13"/>
  <c r="F1660" i="13"/>
  <c r="J1662" i="13"/>
  <c r="N1662" i="13"/>
  <c r="F1661" i="13"/>
  <c r="J1663" i="13"/>
  <c r="N1663" i="13"/>
  <c r="F1662" i="13"/>
  <c r="J1664" i="13"/>
  <c r="N1664" i="13"/>
  <c r="F1663" i="13"/>
  <c r="J1665" i="13"/>
  <c r="N1665" i="13"/>
  <c r="F1664" i="13"/>
  <c r="J1666" i="13"/>
  <c r="Q48" i="16"/>
  <c r="N1666" i="13"/>
  <c r="F1665" i="13"/>
  <c r="J1667" i="13"/>
  <c r="N1667" i="13"/>
  <c r="F1666" i="13"/>
  <c r="N20" i="16"/>
  <c r="J1668" i="13"/>
  <c r="N1668" i="13"/>
  <c r="F1667" i="13"/>
  <c r="J1669" i="13"/>
  <c r="N1669" i="13"/>
  <c r="F1668" i="13"/>
  <c r="J1670" i="13"/>
  <c r="N1670" i="13"/>
  <c r="F1669" i="13"/>
  <c r="J1671" i="13"/>
  <c r="N1671" i="13"/>
  <c r="F1670" i="13"/>
  <c r="J1672" i="13"/>
  <c r="N1672" i="13"/>
  <c r="F1671" i="13"/>
  <c r="J1673" i="13"/>
  <c r="N1673" i="13"/>
  <c r="F1672" i="13"/>
  <c r="J1674" i="13"/>
  <c r="N1674" i="13"/>
  <c r="F1673" i="13"/>
  <c r="J1675" i="13"/>
  <c r="N1675" i="13"/>
  <c r="F1674" i="13"/>
  <c r="J1676" i="13"/>
  <c r="Q49" i="16"/>
  <c r="N1676" i="13"/>
  <c r="F1675" i="13"/>
  <c r="J1677" i="13"/>
  <c r="N1677" i="13"/>
  <c r="F1676" i="13"/>
  <c r="N21" i="16"/>
  <c r="J1678" i="13"/>
  <c r="N1678" i="13"/>
  <c r="F1677" i="13"/>
  <c r="J1679" i="13"/>
  <c r="N1679" i="13"/>
  <c r="F1678" i="13"/>
  <c r="J1680" i="13"/>
  <c r="N1680" i="13"/>
  <c r="F1679" i="13"/>
  <c r="J1681" i="13"/>
  <c r="N1681" i="13"/>
  <c r="F1680" i="13"/>
  <c r="J1682" i="13"/>
  <c r="N1682" i="13"/>
  <c r="F1681" i="13"/>
  <c r="J1683" i="13"/>
  <c r="N1683" i="13"/>
  <c r="F1682" i="13"/>
  <c r="J1684" i="13"/>
  <c r="N1684" i="13"/>
  <c r="F1683" i="13"/>
  <c r="J1685" i="13"/>
  <c r="N1685" i="13"/>
  <c r="F1684" i="13"/>
  <c r="J1686" i="13"/>
  <c r="Q50" i="16"/>
  <c r="N1686" i="13"/>
  <c r="F1685" i="13"/>
  <c r="J1687" i="13"/>
  <c r="N1687" i="13"/>
  <c r="F1686" i="13"/>
  <c r="N22" i="16"/>
  <c r="J1688" i="13"/>
  <c r="N1688" i="13"/>
  <c r="F1687" i="13"/>
  <c r="J1689" i="13"/>
  <c r="N1689" i="13"/>
  <c r="F1688" i="13"/>
  <c r="J1690" i="13"/>
  <c r="N1690" i="13"/>
  <c r="F1689" i="13"/>
  <c r="J1691" i="13"/>
  <c r="N1691" i="13"/>
  <c r="F1690" i="13"/>
  <c r="J1692" i="13"/>
  <c r="N1692" i="13"/>
  <c r="F1691" i="13"/>
  <c r="J1693" i="13"/>
  <c r="N1693" i="13"/>
  <c r="F1692" i="13"/>
  <c r="J1694" i="13"/>
  <c r="N1694" i="13"/>
  <c r="F1693" i="13"/>
  <c r="J1695" i="13"/>
  <c r="N1695" i="13"/>
  <c r="F1694" i="13"/>
  <c r="J1696" i="13"/>
  <c r="Q51" i="16"/>
  <c r="N1696" i="13"/>
  <c r="AJ17" i="19"/>
  <c r="F1695" i="13"/>
  <c r="J1697" i="13"/>
  <c r="N1697" i="13"/>
  <c r="F1696" i="13"/>
  <c r="N23" i="16"/>
  <c r="J1698" i="13"/>
  <c r="N1698" i="13"/>
  <c r="F1697" i="13"/>
  <c r="J1699" i="13"/>
  <c r="N1699" i="13"/>
  <c r="F1698" i="13"/>
  <c r="J1700" i="13"/>
  <c r="N1700" i="13"/>
  <c r="F1699" i="13"/>
  <c r="J1701" i="13"/>
  <c r="N1701" i="13"/>
  <c r="F1700" i="13"/>
  <c r="J1702" i="13"/>
  <c r="N1702" i="13"/>
  <c r="F1701" i="13"/>
  <c r="J1703" i="13"/>
  <c r="N1703" i="13"/>
  <c r="F1702" i="13"/>
  <c r="J1704" i="13"/>
  <c r="N1704" i="13"/>
  <c r="F1703" i="13"/>
  <c r="J1705" i="13"/>
  <c r="N1705" i="13"/>
  <c r="F1704" i="13"/>
  <c r="J1706" i="13"/>
  <c r="Q52" i="16"/>
  <c r="N1706" i="13"/>
  <c r="AJ18" i="19"/>
  <c r="F1705" i="13"/>
  <c r="J1707" i="13"/>
  <c r="N1707" i="13"/>
  <c r="F1706" i="13"/>
  <c r="N24" i="16"/>
  <c r="J1708" i="13"/>
  <c r="N1708" i="13"/>
  <c r="F1707" i="13"/>
  <c r="J1709" i="13"/>
  <c r="N1709" i="13"/>
  <c r="F1708" i="13"/>
  <c r="J1710" i="13"/>
  <c r="N1710" i="13"/>
  <c r="F1709" i="13"/>
  <c r="J1711" i="13"/>
  <c r="N1711" i="13"/>
  <c r="F1710" i="13"/>
  <c r="J1712" i="13"/>
  <c r="N1712" i="13"/>
  <c r="F1711" i="13"/>
  <c r="J1713" i="13"/>
  <c r="N1713" i="13"/>
  <c r="F1712" i="13"/>
  <c r="J1714" i="13"/>
  <c r="N1714" i="13"/>
  <c r="F1713" i="13"/>
  <c r="J1715" i="13"/>
  <c r="N1715" i="13"/>
  <c r="F1714" i="13"/>
  <c r="J1716" i="13"/>
  <c r="Q53" i="16"/>
  <c r="N1716" i="13"/>
  <c r="F1715" i="13"/>
  <c r="J1717" i="13"/>
  <c r="N1717" i="13"/>
  <c r="F1716" i="13"/>
  <c r="N25" i="16"/>
  <c r="J1718" i="13"/>
  <c r="N1718" i="13"/>
  <c r="F1717" i="13"/>
  <c r="J1719" i="13"/>
  <c r="N1719" i="13"/>
  <c r="F1718" i="13"/>
  <c r="J1720" i="13"/>
  <c r="N1720" i="13"/>
  <c r="F1719" i="13"/>
  <c r="J1721" i="13"/>
  <c r="N1721" i="13"/>
  <c r="F1720" i="13"/>
  <c r="J1722" i="13"/>
  <c r="N1722" i="13"/>
  <c r="F1721" i="13"/>
  <c r="J1723" i="13"/>
  <c r="N1723" i="13"/>
  <c r="F1722" i="13"/>
  <c r="J1724" i="13"/>
  <c r="N1724" i="13"/>
  <c r="F1723" i="13"/>
  <c r="J1725" i="13"/>
  <c r="N1725" i="13"/>
  <c r="F1724" i="13"/>
  <c r="J1726" i="13"/>
  <c r="Q54" i="16"/>
  <c r="N1726" i="13"/>
  <c r="F1725" i="13"/>
  <c r="J1727" i="13"/>
  <c r="N1727" i="13"/>
  <c r="F1726" i="13"/>
  <c r="N26" i="16"/>
  <c r="J1728" i="13"/>
  <c r="N1728" i="13"/>
  <c r="F1727" i="13"/>
  <c r="J1729" i="13"/>
  <c r="N1729" i="13"/>
  <c r="F1728" i="13"/>
  <c r="J1730" i="13"/>
  <c r="N1730" i="13"/>
  <c r="F1729" i="13"/>
  <c r="J1731" i="13"/>
  <c r="N1731" i="13"/>
  <c r="F1730" i="13"/>
  <c r="J1732" i="13"/>
  <c r="N1732" i="13"/>
  <c r="F1731" i="13"/>
  <c r="J1733" i="13"/>
  <c r="N1733" i="13"/>
  <c r="F1732" i="13"/>
  <c r="J1734" i="13"/>
  <c r="N1734" i="13"/>
  <c r="F1733" i="13"/>
  <c r="J1735" i="13"/>
  <c r="N1735" i="13"/>
  <c r="F1734" i="13"/>
  <c r="J1736" i="13"/>
  <c r="Q55" i="16"/>
  <c r="N1736" i="13"/>
  <c r="AJ21" i="19"/>
  <c r="F1735" i="13"/>
  <c r="J1737" i="13"/>
  <c r="N1737" i="13"/>
  <c r="F1736" i="13"/>
  <c r="J1738" i="13"/>
  <c r="N1738" i="13"/>
  <c r="F1737" i="13"/>
  <c r="J1739" i="13"/>
  <c r="N1739" i="13"/>
  <c r="F1738" i="13"/>
  <c r="J1740" i="13"/>
  <c r="N1740" i="13"/>
  <c r="F1739" i="13"/>
  <c r="J1741" i="13"/>
  <c r="N1741" i="13"/>
  <c r="F1740" i="13"/>
  <c r="J1742" i="13"/>
  <c r="N1742" i="13"/>
  <c r="F1741" i="13"/>
  <c r="J1743" i="13"/>
  <c r="N1743" i="13"/>
  <c r="F1742" i="13"/>
  <c r="J1744" i="13"/>
  <c r="N1744" i="13"/>
  <c r="F1743" i="13"/>
  <c r="J1745" i="13"/>
  <c r="N1745" i="13"/>
  <c r="F1744" i="13"/>
  <c r="J1746" i="13"/>
  <c r="Q56" i="16"/>
  <c r="N1746" i="13"/>
  <c r="F1745" i="13"/>
  <c r="J1747" i="13"/>
  <c r="N1747" i="13"/>
  <c r="F1746" i="13"/>
  <c r="N28" i="16"/>
  <c r="J1748" i="13"/>
  <c r="N1748" i="13"/>
  <c r="F1747" i="13"/>
  <c r="J1749" i="13"/>
  <c r="N1749" i="13"/>
  <c r="F1748" i="13"/>
  <c r="J1750" i="13"/>
  <c r="N1750" i="13"/>
  <c r="F1749" i="13"/>
  <c r="J1751" i="13"/>
  <c r="N1751" i="13"/>
  <c r="F1750" i="13"/>
  <c r="J1752" i="13"/>
  <c r="N1752" i="13"/>
  <c r="F1751" i="13"/>
  <c r="J1753" i="13"/>
  <c r="N1753" i="13"/>
  <c r="F1752" i="13"/>
  <c r="J1754" i="13"/>
  <c r="N1754" i="13"/>
  <c r="F1753" i="13"/>
  <c r="J1755" i="13"/>
  <c r="N1755" i="13"/>
  <c r="F1754" i="13"/>
  <c r="J1756" i="13"/>
  <c r="Q57" i="16"/>
  <c r="N1756" i="13"/>
  <c r="AJ23" i="19"/>
  <c r="F1755" i="13"/>
  <c r="J1757" i="13"/>
  <c r="N1757" i="13"/>
  <c r="F1756" i="13"/>
  <c r="J1758" i="13"/>
  <c r="N1758" i="13"/>
  <c r="F1757" i="13"/>
  <c r="J1759" i="13"/>
  <c r="N1759" i="13"/>
  <c r="F1758" i="13"/>
  <c r="J1760" i="13"/>
  <c r="N1760" i="13"/>
  <c r="F1759" i="13"/>
  <c r="J1761" i="13"/>
  <c r="N1761" i="13"/>
  <c r="F1760" i="13"/>
  <c r="J1762" i="13"/>
  <c r="N1762" i="13"/>
  <c r="F1761" i="13"/>
  <c r="J1763" i="13"/>
  <c r="N1763" i="13"/>
  <c r="F1762" i="13"/>
  <c r="J1764" i="13"/>
  <c r="N1764" i="13"/>
  <c r="F1763" i="13"/>
  <c r="J1765" i="13"/>
  <c r="N1765" i="13"/>
  <c r="F1764" i="13"/>
  <c r="J1766" i="13"/>
  <c r="Q58" i="16"/>
  <c r="N1766" i="13"/>
  <c r="F1765" i="13"/>
  <c r="J1767" i="13"/>
  <c r="N1767" i="13"/>
  <c r="F1766" i="13"/>
  <c r="N30" i="16"/>
  <c r="J1768" i="13"/>
  <c r="N1768" i="13"/>
  <c r="F1767" i="13"/>
  <c r="J1769" i="13"/>
  <c r="N1769" i="13"/>
  <c r="F1768" i="13"/>
  <c r="J1770" i="13"/>
  <c r="N1770" i="13"/>
  <c r="F1769" i="13"/>
  <c r="J1771" i="13"/>
  <c r="N1771" i="13"/>
  <c r="F1770" i="13"/>
  <c r="J1772" i="13"/>
  <c r="N1772" i="13"/>
  <c r="F1771" i="13"/>
  <c r="J1773" i="13"/>
  <c r="N1773" i="13"/>
  <c r="F1772" i="13"/>
  <c r="J1774" i="13"/>
  <c r="N1774" i="13"/>
  <c r="F1773" i="13"/>
  <c r="J1775" i="13"/>
  <c r="N1775" i="13"/>
  <c r="F1774" i="13"/>
  <c r="J1776" i="13"/>
  <c r="Q59" i="16"/>
  <c r="N1776" i="13"/>
  <c r="F1775" i="13"/>
  <c r="J1777" i="13"/>
  <c r="N1777" i="13"/>
  <c r="F1776" i="13"/>
  <c r="N31" i="16"/>
  <c r="J1778" i="13"/>
  <c r="N1778" i="13"/>
  <c r="F1777" i="13"/>
  <c r="J1779" i="13"/>
  <c r="N1779" i="13"/>
  <c r="F1778" i="13"/>
  <c r="J1780" i="13"/>
  <c r="N1780" i="13"/>
  <c r="F1779" i="13"/>
  <c r="J1781" i="13"/>
  <c r="N1781" i="13"/>
  <c r="F1780" i="13"/>
  <c r="J1782" i="13"/>
  <c r="N1782" i="13"/>
  <c r="F1781" i="13"/>
  <c r="J1783" i="13"/>
  <c r="N1783" i="13"/>
  <c r="F1782" i="13"/>
  <c r="J1784" i="13"/>
  <c r="N1784" i="13"/>
  <c r="F1783" i="13"/>
  <c r="J1785" i="13"/>
  <c r="N1785" i="13"/>
  <c r="F1784" i="13"/>
  <c r="J1786" i="13"/>
  <c r="Q60" i="16"/>
  <c r="N1786" i="13"/>
  <c r="F1785" i="13"/>
  <c r="J1787" i="13"/>
  <c r="N1787" i="13"/>
  <c r="F1786" i="13"/>
  <c r="N32" i="16"/>
  <c r="J1788" i="13"/>
  <c r="N1788" i="13"/>
  <c r="F1787" i="13"/>
  <c r="J1789" i="13"/>
  <c r="N1789" i="13"/>
  <c r="F1788" i="13"/>
  <c r="J1790" i="13"/>
  <c r="N1790" i="13"/>
  <c r="F1789" i="13"/>
  <c r="J1791" i="13"/>
  <c r="N1791" i="13"/>
  <c r="F1790" i="13"/>
  <c r="J1792" i="13"/>
  <c r="N1792" i="13"/>
  <c r="F1791" i="13"/>
  <c r="J1793" i="13"/>
  <c r="N1793" i="13"/>
  <c r="F1792" i="13"/>
  <c r="J1794" i="13"/>
  <c r="N1794" i="13"/>
  <c r="F1793" i="13"/>
  <c r="J1795" i="13"/>
  <c r="N1795" i="13"/>
  <c r="F1794" i="13"/>
  <c r="J1796" i="13"/>
  <c r="Q61" i="16"/>
  <c r="N1796" i="13"/>
  <c r="AJ27" i="19"/>
  <c r="F1795" i="13"/>
  <c r="J1797" i="13"/>
  <c r="N1797" i="13"/>
  <c r="F1796" i="13"/>
  <c r="N33" i="16"/>
  <c r="J1798" i="13"/>
  <c r="N1798" i="13"/>
  <c r="F1797" i="13"/>
  <c r="J1799" i="13"/>
  <c r="N1799" i="13"/>
  <c r="F1798" i="13"/>
  <c r="J1800" i="13"/>
  <c r="N1800" i="13"/>
  <c r="F1799" i="13"/>
  <c r="J1801" i="13"/>
  <c r="N1801" i="13"/>
  <c r="F1800" i="13"/>
  <c r="J1802" i="13"/>
  <c r="N1802" i="13"/>
  <c r="F1801" i="13"/>
  <c r="J1803" i="13"/>
  <c r="N1803" i="13"/>
  <c r="F1802" i="13"/>
  <c r="J1804" i="13"/>
  <c r="N1804" i="13"/>
  <c r="F1803" i="13"/>
  <c r="J1805" i="13"/>
  <c r="N1805" i="13"/>
  <c r="F1804" i="13"/>
  <c r="J1806" i="13"/>
  <c r="Q62" i="16"/>
  <c r="N1806" i="13"/>
  <c r="F1805" i="13"/>
  <c r="J1807" i="13"/>
  <c r="N1807" i="13"/>
  <c r="F1806" i="13"/>
  <c r="N34" i="16"/>
  <c r="J1808" i="13"/>
  <c r="N1808" i="13"/>
  <c r="F1807" i="13"/>
  <c r="J1809" i="13"/>
  <c r="N1809" i="13"/>
  <c r="F1808" i="13"/>
  <c r="J1810" i="13"/>
  <c r="N1810" i="13"/>
  <c r="F1809" i="13"/>
  <c r="J1811" i="13"/>
  <c r="N1811" i="13"/>
  <c r="F1810" i="13"/>
  <c r="J1812" i="13"/>
  <c r="N1812" i="13"/>
  <c r="F1811" i="13"/>
  <c r="J1813" i="13"/>
  <c r="N1813" i="13"/>
  <c r="F1812" i="13"/>
  <c r="J1814" i="13"/>
  <c r="N1814" i="13"/>
  <c r="F1813" i="13"/>
  <c r="J1815" i="13"/>
  <c r="N1815" i="13"/>
  <c r="F1814" i="13"/>
  <c r="J1816" i="13"/>
  <c r="Q63" i="16"/>
  <c r="N1816" i="13"/>
  <c r="F1815" i="13"/>
  <c r="J1817" i="13"/>
  <c r="N1817" i="13"/>
  <c r="F1816" i="13"/>
  <c r="J1818" i="13"/>
  <c r="N1818" i="13"/>
  <c r="F1817" i="13"/>
  <c r="J1819" i="13"/>
  <c r="N1819" i="13"/>
  <c r="F1818" i="13"/>
  <c r="J1820" i="13"/>
  <c r="N1820" i="13"/>
  <c r="F1819" i="13"/>
  <c r="J1821" i="13"/>
  <c r="N1821" i="13"/>
  <c r="F1820" i="13"/>
  <c r="J1822" i="13"/>
  <c r="N1822" i="13"/>
  <c r="F1821" i="13"/>
  <c r="J1823" i="13"/>
  <c r="N1823" i="13"/>
  <c r="F1822" i="13"/>
  <c r="J1824" i="13"/>
  <c r="N1824" i="13"/>
  <c r="F1823" i="13"/>
  <c r="J1825" i="13"/>
  <c r="N1825" i="13"/>
  <c r="F1824" i="13"/>
  <c r="J1826" i="13"/>
  <c r="Q64" i="16"/>
  <c r="N1826" i="13"/>
  <c r="F1825" i="13"/>
  <c r="J1827" i="13"/>
  <c r="N1827" i="13"/>
  <c r="F1826" i="13"/>
  <c r="Q6" i="16"/>
  <c r="J1828" i="13"/>
  <c r="N1828" i="13"/>
  <c r="F1827" i="13"/>
  <c r="J1829" i="13"/>
  <c r="N1829" i="13"/>
  <c r="F1828" i="13"/>
  <c r="J1830" i="13"/>
  <c r="N1830" i="13"/>
  <c r="F1829" i="13"/>
  <c r="J1831" i="13"/>
  <c r="N1831" i="13"/>
  <c r="F1830" i="13"/>
  <c r="J1832" i="13"/>
  <c r="N1832" i="13"/>
  <c r="F1831" i="13"/>
  <c r="J1833" i="13"/>
  <c r="N1833" i="13"/>
  <c r="F1832" i="13"/>
  <c r="J1834" i="13"/>
  <c r="N1834" i="13"/>
  <c r="F1833" i="13"/>
  <c r="J1835" i="13"/>
  <c r="N1835" i="13"/>
  <c r="F1834" i="13"/>
  <c r="J1836" i="13"/>
  <c r="Q65" i="16"/>
  <c r="N1836" i="13"/>
  <c r="F1835" i="13"/>
  <c r="J1837" i="13"/>
  <c r="N1837" i="13"/>
  <c r="F1836" i="13"/>
  <c r="Q7" i="16"/>
  <c r="J1838" i="13"/>
  <c r="N1838" i="13"/>
  <c r="F1837" i="13"/>
  <c r="J1839" i="13"/>
  <c r="N1839" i="13"/>
  <c r="F1838" i="13"/>
  <c r="J1840" i="13"/>
  <c r="N1840" i="13"/>
  <c r="F1839" i="13"/>
  <c r="J1841" i="13"/>
  <c r="N1841" i="13"/>
  <c r="F1840" i="13"/>
  <c r="J1842" i="13"/>
  <c r="N1842" i="13"/>
  <c r="F1841" i="13"/>
  <c r="J1843" i="13"/>
  <c r="N1843" i="13"/>
  <c r="F1842" i="13"/>
  <c r="J1844" i="13"/>
  <c r="N1844" i="13"/>
  <c r="F1843" i="13"/>
  <c r="J1845" i="13"/>
  <c r="N1845" i="13"/>
  <c r="F1844" i="13"/>
  <c r="J1846" i="13"/>
  <c r="Q66" i="16"/>
  <c r="N1846" i="13"/>
  <c r="F1845" i="13"/>
  <c r="J1847" i="13"/>
  <c r="N1847" i="13"/>
  <c r="F1846" i="13"/>
  <c r="Q8" i="16"/>
  <c r="J1848" i="13"/>
  <c r="N1848" i="13"/>
  <c r="F1847" i="13"/>
  <c r="J1849" i="13"/>
  <c r="N1849" i="13"/>
  <c r="F1848" i="13"/>
  <c r="J1850" i="13"/>
  <c r="N1850" i="13"/>
  <c r="F1849" i="13"/>
  <c r="J1851" i="13"/>
  <c r="N1851" i="13"/>
  <c r="F1850" i="13"/>
  <c r="J1852" i="13"/>
  <c r="N1852" i="13"/>
  <c r="F1851" i="13"/>
  <c r="J1853" i="13"/>
  <c r="N1853" i="13"/>
  <c r="F1852" i="13"/>
  <c r="J1854" i="13"/>
  <c r="N1854" i="13"/>
  <c r="F1853" i="13"/>
  <c r="J1855" i="13"/>
  <c r="N1855" i="13"/>
  <c r="F1854" i="13"/>
  <c r="J1856" i="13"/>
  <c r="Q67" i="16"/>
  <c r="N1856" i="13"/>
  <c r="F1855" i="13"/>
  <c r="J1857" i="13"/>
  <c r="N1857" i="13"/>
  <c r="F1856" i="13"/>
  <c r="Q9" i="16"/>
  <c r="J1858" i="13"/>
  <c r="N1858" i="13"/>
  <c r="F1857" i="13"/>
  <c r="J1859" i="13"/>
  <c r="N1859" i="13"/>
  <c r="F1858" i="13"/>
  <c r="J1860" i="13"/>
  <c r="N1860" i="13"/>
  <c r="F1859" i="13"/>
  <c r="J1861" i="13"/>
  <c r="N1861" i="13"/>
  <c r="F1860" i="13"/>
  <c r="J1862" i="13"/>
  <c r="N1862" i="13"/>
  <c r="F1861" i="13"/>
  <c r="J1863" i="13"/>
  <c r="N1863" i="13"/>
  <c r="F1862" i="13"/>
  <c r="J1864" i="13"/>
  <c r="N1864" i="13"/>
  <c r="F1863" i="13"/>
  <c r="J1865" i="13"/>
  <c r="N1865" i="13"/>
  <c r="F1864" i="13"/>
  <c r="J1866" i="13"/>
  <c r="Q68" i="16"/>
  <c r="N1866" i="13"/>
  <c r="F1865" i="13"/>
  <c r="J1867" i="13"/>
  <c r="N1867" i="13"/>
  <c r="F1866" i="13"/>
  <c r="Q10" i="16"/>
  <c r="J1868" i="13"/>
  <c r="N1868" i="13"/>
  <c r="F1867" i="13"/>
  <c r="J1869" i="13"/>
  <c r="N1869" i="13"/>
  <c r="F1868" i="13"/>
  <c r="J1870" i="13"/>
  <c r="N1870" i="13"/>
  <c r="F1869" i="13"/>
  <c r="J1871" i="13"/>
  <c r="N1871" i="13"/>
  <c r="F1870" i="13"/>
  <c r="J1872" i="13"/>
  <c r="N1872" i="13"/>
  <c r="F1871" i="13"/>
  <c r="J1873" i="13"/>
  <c r="N1873" i="13"/>
  <c r="F1872" i="13"/>
  <c r="J1874" i="13"/>
  <c r="N1874" i="13"/>
  <c r="F1873" i="13"/>
  <c r="J1875" i="13"/>
  <c r="N1875" i="13"/>
  <c r="F1874" i="13"/>
  <c r="J1876" i="13"/>
  <c r="Q69" i="16"/>
  <c r="N1876" i="13"/>
  <c r="AJ35" i="19"/>
  <c r="F1875" i="13"/>
  <c r="J1877" i="13"/>
  <c r="N1877" i="13"/>
  <c r="F1876" i="13"/>
  <c r="Q11" i="16"/>
  <c r="J1878" i="13"/>
  <c r="N1878" i="13"/>
  <c r="F1877" i="13"/>
  <c r="J1879" i="13"/>
  <c r="N1879" i="13"/>
  <c r="F1878" i="13"/>
  <c r="J1880" i="13"/>
  <c r="N1880" i="13"/>
  <c r="F1879" i="13"/>
  <c r="J1881" i="13"/>
  <c r="N1881" i="13"/>
  <c r="F1880" i="13"/>
  <c r="J1882" i="13"/>
  <c r="N1882" i="13"/>
  <c r="F1881" i="13"/>
  <c r="J1883" i="13"/>
  <c r="N1883" i="13"/>
  <c r="F1882" i="13"/>
  <c r="J1884" i="13"/>
  <c r="N1884" i="13"/>
  <c r="F1883" i="13"/>
  <c r="J1885" i="13"/>
  <c r="N1885" i="13"/>
  <c r="F1884" i="13"/>
  <c r="J1886" i="13"/>
  <c r="Q70" i="16"/>
  <c r="N1886" i="13"/>
  <c r="F1885" i="13"/>
  <c r="J1887" i="13"/>
  <c r="N1887" i="13"/>
  <c r="F1886" i="13"/>
  <c r="Q12" i="16"/>
  <c r="J1888" i="13"/>
  <c r="N1888" i="13"/>
  <c r="F1887" i="13"/>
  <c r="J1889" i="13"/>
  <c r="N1889" i="13"/>
  <c r="F1888" i="13"/>
  <c r="J1890" i="13"/>
  <c r="N1890" i="13"/>
  <c r="F1889" i="13"/>
  <c r="J1891" i="13"/>
  <c r="N1891" i="13"/>
  <c r="F1890" i="13"/>
  <c r="J1892" i="13"/>
  <c r="N1892" i="13"/>
  <c r="F1891" i="13"/>
  <c r="J1893" i="13"/>
  <c r="N1893" i="13"/>
  <c r="F1892" i="13"/>
  <c r="J1894" i="13"/>
  <c r="N1894" i="13"/>
  <c r="F1893" i="13"/>
  <c r="J1895" i="13"/>
  <c r="N1895" i="13"/>
  <c r="F1894" i="13"/>
  <c r="J1896" i="13"/>
  <c r="Q71" i="16"/>
  <c r="N1896" i="13"/>
  <c r="F1895" i="13"/>
  <c r="J1897" i="13"/>
  <c r="N1897" i="13"/>
  <c r="F1896" i="13"/>
  <c r="J1898" i="13"/>
  <c r="N1898" i="13"/>
  <c r="F1897" i="13"/>
  <c r="J1899" i="13"/>
  <c r="N1899" i="13"/>
  <c r="F1898" i="13"/>
  <c r="J1900" i="13"/>
  <c r="N1900" i="13"/>
  <c r="F1899" i="13"/>
  <c r="J1901" i="13"/>
  <c r="N1901" i="13"/>
  <c r="F1900" i="13"/>
  <c r="J1902" i="13"/>
  <c r="N1902" i="13"/>
  <c r="F1901" i="13"/>
  <c r="J1903" i="13"/>
  <c r="N1903" i="13"/>
  <c r="F1902" i="13"/>
  <c r="J1904" i="13"/>
  <c r="N1904" i="13"/>
  <c r="F1903" i="13"/>
  <c r="J1905" i="13"/>
  <c r="N1905" i="13"/>
  <c r="F1904" i="13"/>
  <c r="J1906" i="13"/>
  <c r="Q72" i="16"/>
  <c r="N1906" i="13"/>
  <c r="F1905" i="13"/>
  <c r="J1907" i="13"/>
  <c r="N1907" i="13"/>
  <c r="F1906" i="13"/>
  <c r="Q14" i="16"/>
  <c r="J1908" i="13"/>
  <c r="N1908" i="13"/>
  <c r="F1907" i="13"/>
  <c r="J1909" i="13"/>
  <c r="N1909" i="13"/>
  <c r="F1908" i="13"/>
  <c r="J1910" i="13"/>
  <c r="N1910" i="13"/>
  <c r="F1909" i="13"/>
  <c r="J1911" i="13"/>
  <c r="N1911" i="13"/>
  <c r="F1910" i="13"/>
  <c r="J1912" i="13"/>
  <c r="N1912" i="13"/>
  <c r="F1911" i="13"/>
  <c r="J1913" i="13"/>
  <c r="N1913" i="13"/>
  <c r="F1912" i="13"/>
  <c r="J1914" i="13"/>
  <c r="N1914" i="13"/>
  <c r="F1913" i="13"/>
  <c r="J1915" i="13"/>
  <c r="N1915" i="13"/>
  <c r="F1914" i="13"/>
  <c r="J1916" i="13"/>
  <c r="T43" i="16"/>
  <c r="N1916" i="13"/>
  <c r="F1915" i="13"/>
  <c r="J1917" i="13"/>
  <c r="N1917" i="13"/>
  <c r="F1916" i="13"/>
  <c r="Q15" i="16"/>
  <c r="J1918" i="13"/>
  <c r="N1918" i="13"/>
  <c r="F1917" i="13"/>
  <c r="J1919" i="13"/>
  <c r="N1919" i="13"/>
  <c r="F1918" i="13"/>
  <c r="J1920" i="13"/>
  <c r="N1920" i="13"/>
  <c r="F1919" i="13"/>
  <c r="J1921" i="13"/>
  <c r="N1921" i="13"/>
  <c r="F1920" i="13"/>
  <c r="J1922" i="13"/>
  <c r="N1922" i="13"/>
  <c r="F1921" i="13"/>
  <c r="J1923" i="13"/>
  <c r="N1923" i="13"/>
  <c r="F1922" i="13"/>
  <c r="J1924" i="13"/>
  <c r="N1924" i="13"/>
  <c r="F1923" i="13"/>
  <c r="J1925" i="13"/>
  <c r="N1925" i="13"/>
  <c r="F1924" i="13"/>
  <c r="J1926" i="13"/>
  <c r="T44" i="16"/>
  <c r="N1926" i="13"/>
  <c r="F1925" i="13"/>
  <c r="J1927" i="13"/>
  <c r="N1927" i="13"/>
  <c r="F1926" i="13"/>
  <c r="Q16" i="16"/>
  <c r="J1928" i="13"/>
  <c r="N1928" i="13"/>
  <c r="F1927" i="13"/>
  <c r="J1929" i="13"/>
  <c r="N1929" i="13"/>
  <c r="F1928" i="13"/>
  <c r="J1930" i="13"/>
  <c r="N1930" i="13"/>
  <c r="F1929" i="13"/>
  <c r="J1931" i="13"/>
  <c r="N1931" i="13"/>
  <c r="F1930" i="13"/>
  <c r="J1932" i="13"/>
  <c r="N1932" i="13"/>
  <c r="F1931" i="13"/>
  <c r="J1933" i="13"/>
  <c r="N1933" i="13"/>
  <c r="F1932" i="13"/>
  <c r="J1934" i="13"/>
  <c r="N1934" i="13"/>
  <c r="F1933" i="13"/>
  <c r="J1935" i="13"/>
  <c r="N1935" i="13"/>
  <c r="F1934" i="13"/>
  <c r="J1936" i="13"/>
  <c r="T45" i="16"/>
  <c r="N1936" i="13"/>
  <c r="F1935" i="13"/>
  <c r="J1937" i="13"/>
  <c r="N1937" i="13"/>
  <c r="F1936" i="13"/>
  <c r="Q17" i="16"/>
  <c r="J1938" i="13"/>
  <c r="N1938" i="13"/>
  <c r="F1937" i="13"/>
  <c r="J1939" i="13"/>
  <c r="N1939" i="13"/>
  <c r="F1938" i="13"/>
  <c r="J1940" i="13"/>
  <c r="N1940" i="13"/>
  <c r="F1939" i="13"/>
  <c r="J1941" i="13"/>
  <c r="N1941" i="13"/>
  <c r="F1940" i="13"/>
  <c r="J1942" i="13"/>
  <c r="N1942" i="13"/>
  <c r="F1941" i="13"/>
  <c r="J1943" i="13"/>
  <c r="N1943" i="13"/>
  <c r="F1942" i="13"/>
  <c r="J1944" i="13"/>
  <c r="N1944" i="13"/>
  <c r="F1943" i="13"/>
  <c r="J1945" i="13"/>
  <c r="N1945" i="13"/>
  <c r="F1944" i="13"/>
  <c r="J1946" i="13"/>
  <c r="T46" i="16"/>
  <c r="N1946" i="13"/>
  <c r="F1945" i="13"/>
  <c r="J1947" i="13"/>
  <c r="N1947" i="13"/>
  <c r="F1946" i="13"/>
  <c r="Q18" i="16"/>
  <c r="J1948" i="13"/>
  <c r="N1948" i="13"/>
  <c r="F1947" i="13"/>
  <c r="J1949" i="13"/>
  <c r="N1949" i="13"/>
  <c r="F1948" i="13"/>
  <c r="J1950" i="13"/>
  <c r="N1950" i="13"/>
  <c r="F1949" i="13"/>
  <c r="J1951" i="13"/>
  <c r="N1951" i="13"/>
  <c r="F1950" i="13"/>
  <c r="J1952" i="13"/>
  <c r="N1952" i="13"/>
  <c r="F1951" i="13"/>
  <c r="J1953" i="13"/>
  <c r="N1953" i="13"/>
  <c r="F1952" i="13"/>
  <c r="J1954" i="13"/>
  <c r="N1954" i="13"/>
  <c r="F1953" i="13"/>
  <c r="J1955" i="13"/>
  <c r="N1955" i="13"/>
  <c r="F1954" i="13"/>
  <c r="J1956" i="13"/>
  <c r="T47" i="16"/>
  <c r="N1956" i="13"/>
  <c r="F1955" i="13"/>
  <c r="J1957" i="13"/>
  <c r="N1957" i="13"/>
  <c r="F1956" i="13"/>
  <c r="Q19" i="16"/>
  <c r="J1958" i="13"/>
  <c r="N1958" i="13"/>
  <c r="F1957" i="13"/>
  <c r="J1959" i="13"/>
  <c r="N1959" i="13"/>
  <c r="F1958" i="13"/>
  <c r="J1960" i="13"/>
  <c r="N1960" i="13"/>
  <c r="F1959" i="13"/>
  <c r="J1961" i="13"/>
  <c r="N1961" i="13"/>
  <c r="F1960" i="13"/>
  <c r="J1962" i="13"/>
  <c r="N1962" i="13"/>
  <c r="F1961" i="13"/>
  <c r="J1963" i="13"/>
  <c r="N1963" i="13"/>
  <c r="F1962" i="13"/>
  <c r="J1964" i="13"/>
  <c r="N1964" i="13"/>
  <c r="F1963" i="13"/>
  <c r="J1965" i="13"/>
  <c r="N1965" i="13"/>
  <c r="F1964" i="13"/>
  <c r="J1966" i="13"/>
  <c r="T48" i="16"/>
  <c r="N1966" i="13"/>
  <c r="F1965" i="13"/>
  <c r="J1967" i="13"/>
  <c r="N1967" i="13"/>
  <c r="F1966" i="13"/>
  <c r="Q20" i="16"/>
  <c r="J1968" i="13"/>
  <c r="N1968" i="13"/>
  <c r="F1967" i="13"/>
  <c r="J1969" i="13"/>
  <c r="N1969" i="13"/>
  <c r="F1968" i="13"/>
  <c r="J1970" i="13"/>
  <c r="N1970" i="13"/>
  <c r="F1969" i="13"/>
  <c r="J1971" i="13"/>
  <c r="N1971" i="13"/>
  <c r="F1970" i="13"/>
  <c r="J1972" i="13"/>
  <c r="N1972" i="13"/>
  <c r="F1971" i="13"/>
  <c r="J1973" i="13"/>
  <c r="N1973" i="13"/>
  <c r="F1972" i="13"/>
  <c r="J1974" i="13"/>
  <c r="N1974" i="13"/>
  <c r="F1973" i="13"/>
  <c r="J1975" i="13"/>
  <c r="N1975" i="13"/>
  <c r="F1974" i="13"/>
  <c r="J1976" i="13"/>
  <c r="T49" i="16"/>
  <c r="N1976" i="13"/>
  <c r="F1975" i="13"/>
  <c r="J1977" i="13"/>
  <c r="N1977" i="13"/>
  <c r="F1976" i="13"/>
  <c r="J1978" i="13"/>
  <c r="N1978" i="13"/>
  <c r="F1977" i="13"/>
  <c r="J1979" i="13"/>
  <c r="N1979" i="13"/>
  <c r="F1978" i="13"/>
  <c r="J1980" i="13"/>
  <c r="N1980" i="13"/>
  <c r="F1979" i="13"/>
  <c r="J1981" i="13"/>
  <c r="N1981" i="13"/>
  <c r="F1980" i="13"/>
  <c r="J1982" i="13"/>
  <c r="N1982" i="13"/>
  <c r="F1981" i="13"/>
  <c r="J1983" i="13"/>
  <c r="N1983" i="13"/>
  <c r="F1982" i="13"/>
  <c r="J1984" i="13"/>
  <c r="N1984" i="13"/>
  <c r="F1983" i="13"/>
  <c r="J1985" i="13"/>
  <c r="N1985" i="13"/>
  <c r="F1984" i="13"/>
  <c r="J1986" i="13"/>
  <c r="T50" i="16"/>
  <c r="N1986" i="13"/>
  <c r="F1985" i="13"/>
  <c r="J1987" i="13"/>
  <c r="N1987" i="13"/>
  <c r="F1986" i="13"/>
  <c r="Q22" i="16"/>
  <c r="J1988" i="13"/>
  <c r="N1988" i="13"/>
  <c r="F1987" i="13"/>
  <c r="J1989" i="13"/>
  <c r="N1989" i="13"/>
  <c r="F1988" i="13"/>
  <c r="J1990" i="13"/>
  <c r="N1990" i="13"/>
  <c r="F1989" i="13"/>
  <c r="J1991" i="13"/>
  <c r="N1991" i="13"/>
  <c r="F1990" i="13"/>
  <c r="J1992" i="13"/>
  <c r="N1992" i="13"/>
  <c r="F1991" i="13"/>
  <c r="J1993" i="13"/>
  <c r="N1993" i="13"/>
  <c r="F1992" i="13"/>
  <c r="J1994" i="13"/>
  <c r="N1994" i="13"/>
  <c r="F1993" i="13"/>
  <c r="J1995" i="13"/>
  <c r="N1995" i="13"/>
  <c r="F1994" i="13"/>
  <c r="J1996" i="13"/>
  <c r="T51" i="16"/>
  <c r="N1996" i="13"/>
  <c r="F1995" i="13"/>
  <c r="J1997" i="13"/>
  <c r="N1997" i="13"/>
  <c r="F1996" i="13"/>
  <c r="Q23" i="16"/>
  <c r="J1998" i="13"/>
  <c r="N1998" i="13"/>
  <c r="F1997" i="13"/>
  <c r="J1999" i="13"/>
  <c r="N1999" i="13"/>
  <c r="F1998" i="13"/>
  <c r="J2000" i="13"/>
  <c r="N2000" i="13"/>
  <c r="F1999" i="13"/>
  <c r="J2001" i="13"/>
  <c r="N2001" i="13"/>
  <c r="F2000" i="13"/>
  <c r="J2002" i="13"/>
  <c r="N2002" i="13"/>
  <c r="F2001" i="13"/>
  <c r="J2003" i="13"/>
  <c r="N2003" i="13"/>
  <c r="F2002" i="13"/>
  <c r="J2004" i="13"/>
  <c r="N2004" i="13"/>
  <c r="F2003" i="13"/>
  <c r="J2005" i="13"/>
  <c r="N2005" i="13"/>
  <c r="F2004" i="13"/>
  <c r="J2006" i="13"/>
  <c r="T52" i="16"/>
  <c r="N2006" i="13"/>
  <c r="F2005" i="13"/>
  <c r="J2007" i="13"/>
  <c r="N2007" i="13"/>
  <c r="F2006" i="13"/>
  <c r="Q24" i="16"/>
  <c r="F2007" i="13"/>
  <c r="Q30" i="16"/>
  <c r="J2008" i="13"/>
  <c r="N2008" i="13"/>
  <c r="J2009" i="13"/>
  <c r="N2009" i="13"/>
  <c r="J2010" i="13"/>
  <c r="N2010" i="13"/>
  <c r="J2011" i="13"/>
  <c r="N2011" i="13"/>
  <c r="J2012" i="13"/>
  <c r="N2012" i="13"/>
  <c r="J2013" i="13"/>
  <c r="N2013" i="13"/>
  <c r="J2014" i="13"/>
  <c r="N2014" i="13"/>
  <c r="J2016" i="13"/>
  <c r="T53" i="16"/>
  <c r="J2015" i="13"/>
  <c r="N2015" i="13"/>
  <c r="N2016" i="13"/>
  <c r="AK17" i="18"/>
  <c r="AK18" i="18"/>
  <c r="AK19" i="18"/>
  <c r="AK20" i="18"/>
  <c r="AK21" i="18"/>
  <c r="AK22" i="18"/>
  <c r="AK23" i="18"/>
  <c r="AK24" i="18"/>
  <c r="AE15" i="18"/>
  <c r="Y17" i="18"/>
  <c r="Y18" i="18"/>
  <c r="Y19" i="18"/>
  <c r="V16" i="18"/>
  <c r="S16" i="18"/>
  <c r="M16" i="18"/>
  <c r="M17" i="18"/>
  <c r="M18" i="18"/>
  <c r="G16" i="18"/>
  <c r="D16" i="18"/>
  <c r="D17" i="18"/>
  <c r="A16" i="18"/>
  <c r="BR150" i="14"/>
  <c r="BT150" i="14" s="1"/>
  <c r="A8" i="17"/>
  <c r="AT17" i="18"/>
  <c r="AT18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E16" i="18"/>
  <c r="AE17" i="18"/>
  <c r="AE18" i="18"/>
  <c r="AE19" i="18"/>
  <c r="AE20" i="18"/>
  <c r="AE21" i="18"/>
  <c r="AE22" i="18"/>
  <c r="V17" i="18"/>
  <c r="S17" i="18"/>
  <c r="G17" i="18"/>
  <c r="A17" i="18"/>
  <c r="A9" i="17"/>
  <c r="AN18" i="18"/>
  <c r="AN19" i="18"/>
  <c r="AN20" i="18"/>
  <c r="AH19" i="18"/>
  <c r="AH20" i="18"/>
  <c r="AH21" i="18"/>
  <c r="AH22" i="18"/>
  <c r="AH23" i="18"/>
  <c r="AH24" i="18"/>
  <c r="AH25" i="18"/>
  <c r="AH26" i="18"/>
  <c r="V18" i="18"/>
  <c r="V19" i="18"/>
  <c r="V20" i="18"/>
  <c r="S18" i="18"/>
  <c r="S19" i="18"/>
  <c r="S20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D18" i="18"/>
  <c r="D19" i="18"/>
  <c r="D20" i="18"/>
  <c r="D21" i="18"/>
  <c r="D22" i="18"/>
  <c r="D23" i="18"/>
  <c r="A18" i="18"/>
  <c r="A10" i="17"/>
  <c r="AT19" i="18"/>
  <c r="AT20" i="18"/>
  <c r="AT21" i="18"/>
  <c r="AB20" i="18"/>
  <c r="Y20" i="18"/>
  <c r="Y21" i="18"/>
  <c r="Y22" i="18"/>
  <c r="M19" i="18"/>
  <c r="A19" i="18"/>
  <c r="A11" i="17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4" i="18"/>
  <c r="AB95" i="18"/>
  <c r="AB96" i="18"/>
  <c r="AB97" i="18"/>
  <c r="AB98" i="18"/>
  <c r="AB99" i="18"/>
  <c r="AB100" i="18"/>
  <c r="AB101" i="18"/>
  <c r="AB102" i="18"/>
  <c r="AB103" i="18"/>
  <c r="AB104" i="18"/>
  <c r="AB105" i="18"/>
  <c r="AB106" i="18"/>
  <c r="AB107" i="18"/>
  <c r="AB108" i="18"/>
  <c r="AB109" i="18"/>
  <c r="AB110" i="18"/>
  <c r="AB111" i="18"/>
  <c r="AB112" i="18"/>
  <c r="AB113" i="18"/>
  <c r="AB114" i="18"/>
  <c r="AB115" i="18"/>
  <c r="AB116" i="18"/>
  <c r="AB117" i="18"/>
  <c r="AB118" i="18"/>
  <c r="AB119" i="18"/>
  <c r="AB120" i="18"/>
  <c r="AB121" i="18"/>
  <c r="AB122" i="18"/>
  <c r="AB123" i="18"/>
  <c r="AB124" i="18"/>
  <c r="AB125" i="18"/>
  <c r="AB126" i="18"/>
  <c r="AB127" i="18"/>
  <c r="AB128" i="18"/>
  <c r="AB129" i="18"/>
  <c r="AB130" i="18"/>
  <c r="AB131" i="18"/>
  <c r="AB132" i="18"/>
  <c r="P21" i="18"/>
  <c r="P22" i="18"/>
  <c r="P23" i="18"/>
  <c r="M20" i="18"/>
  <c r="M21" i="18"/>
  <c r="A20" i="18"/>
  <c r="A12" i="17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96" i="18"/>
  <c r="AN97" i="18"/>
  <c r="AN98" i="18"/>
  <c r="AN99" i="18"/>
  <c r="AN100" i="18"/>
  <c r="AN101" i="18"/>
  <c r="AN102" i="18"/>
  <c r="AN103" i="18"/>
  <c r="AN104" i="18"/>
  <c r="AN105" i="18"/>
  <c r="AN106" i="18"/>
  <c r="AN107" i="18"/>
  <c r="AN108" i="18"/>
  <c r="AN109" i="18"/>
  <c r="AN110" i="18"/>
  <c r="AN111" i="18"/>
  <c r="AN112" i="18"/>
  <c r="AN113" i="18"/>
  <c r="AN114" i="18"/>
  <c r="AN115" i="18"/>
  <c r="AN116" i="18"/>
  <c r="AN117" i="18"/>
  <c r="AN118" i="18"/>
  <c r="AN119" i="18"/>
  <c r="AN120" i="18"/>
  <c r="AN121" i="18"/>
  <c r="AN122" i="18"/>
  <c r="V21" i="18"/>
  <c r="V22" i="18"/>
  <c r="V23" i="18"/>
  <c r="V24" i="18"/>
  <c r="S21" i="18"/>
  <c r="S22" i="18"/>
  <c r="S23" i="18"/>
  <c r="S24" i="18"/>
  <c r="S25" i="18"/>
  <c r="S26" i="18"/>
  <c r="S27" i="18"/>
  <c r="A21" i="18"/>
  <c r="A13" i="17"/>
  <c r="AT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M22" i="18"/>
  <c r="M23" i="18"/>
  <c r="A22" i="18"/>
  <c r="A14" i="17"/>
  <c r="AT23" i="18"/>
  <c r="AT24" i="18"/>
  <c r="AT25" i="18"/>
  <c r="AT26" i="18"/>
  <c r="AT27" i="18"/>
  <c r="AT28" i="18"/>
  <c r="P24" i="18"/>
  <c r="P25" i="18"/>
  <c r="P26" i="18"/>
  <c r="P27" i="18"/>
  <c r="A23" i="18"/>
  <c r="A15" i="17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97" i="18"/>
  <c r="AK98" i="18"/>
  <c r="AK99" i="18"/>
  <c r="AK100" i="18"/>
  <c r="AK101" i="18"/>
  <c r="AK102" i="18"/>
  <c r="AK103" i="18"/>
  <c r="AK104" i="18"/>
  <c r="AK105" i="18"/>
  <c r="AK106" i="18"/>
  <c r="AK107" i="18"/>
  <c r="AK108" i="18"/>
  <c r="AK109" i="18"/>
  <c r="AK110" i="18"/>
  <c r="AK111" i="18"/>
  <c r="AK112" i="18"/>
  <c r="AK113" i="18"/>
  <c r="AK114" i="18"/>
  <c r="AK115" i="18"/>
  <c r="AK116" i="18"/>
  <c r="AK117" i="18"/>
  <c r="AK118" i="18"/>
  <c r="AK119" i="18"/>
  <c r="AK120" i="18"/>
  <c r="AK121" i="18"/>
  <c r="AK122" i="18"/>
  <c r="AE23" i="18"/>
  <c r="AE24" i="18"/>
  <c r="D24" i="18"/>
  <c r="D25" i="18"/>
  <c r="D26" i="18"/>
  <c r="D27" i="18"/>
  <c r="D28" i="18"/>
  <c r="D29" i="18"/>
  <c r="D30" i="18"/>
  <c r="D31" i="18"/>
  <c r="A24" i="18"/>
  <c r="A16" i="17"/>
  <c r="V25" i="18"/>
  <c r="V26" i="18"/>
  <c r="A25" i="18"/>
  <c r="A17" i="17"/>
  <c r="AH27" i="18"/>
  <c r="AH28" i="18"/>
  <c r="AH29" i="18"/>
  <c r="AH30" i="18"/>
  <c r="AH31" i="18"/>
  <c r="AH32" i="18"/>
  <c r="AH33" i="18"/>
  <c r="AE25" i="18"/>
  <c r="AE26" i="18"/>
  <c r="AE27" i="18"/>
  <c r="AE28" i="18"/>
  <c r="AE29" i="18"/>
  <c r="AE30" i="18"/>
  <c r="AE31" i="18"/>
  <c r="AE32" i="18"/>
  <c r="AE33" i="18"/>
  <c r="AE34" i="18"/>
  <c r="AE35" i="18"/>
  <c r="A26" i="18"/>
  <c r="A18" i="17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V116" i="18"/>
  <c r="V117" i="18"/>
  <c r="V118" i="18"/>
  <c r="V119" i="18"/>
  <c r="V120" i="18"/>
  <c r="V121" i="18"/>
  <c r="V122" i="18"/>
  <c r="V123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A27" i="18"/>
  <c r="A19" i="17"/>
  <c r="S28" i="18"/>
  <c r="S29" i="18"/>
  <c r="S30" i="18"/>
  <c r="S31" i="18"/>
  <c r="S32" i="18"/>
  <c r="S33" i="18"/>
  <c r="A28" i="18"/>
  <c r="A20" i="17"/>
  <c r="AT29" i="18"/>
  <c r="AT30" i="18"/>
  <c r="AT31" i="18"/>
  <c r="AT32" i="18"/>
  <c r="AT33" i="18"/>
  <c r="AT34" i="18"/>
  <c r="AT35" i="18"/>
  <c r="AT36" i="18"/>
  <c r="AT37" i="18"/>
  <c r="AT38" i="18"/>
  <c r="AT39" i="18"/>
  <c r="AT40" i="18"/>
  <c r="AT41" i="18"/>
  <c r="AT42" i="18"/>
  <c r="AT43" i="18"/>
  <c r="AT44" i="18"/>
  <c r="AT45" i="18"/>
  <c r="AT46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8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4" i="18"/>
  <c r="AT95" i="18"/>
  <c r="AT96" i="18"/>
  <c r="AT97" i="18"/>
  <c r="AT98" i="18"/>
  <c r="AT99" i="18"/>
  <c r="AT100" i="18"/>
  <c r="AT101" i="18"/>
  <c r="AT102" i="18"/>
  <c r="AT103" i="18"/>
  <c r="AT104" i="18"/>
  <c r="AT105" i="18"/>
  <c r="AT106" i="18"/>
  <c r="AT107" i="18"/>
  <c r="AT108" i="18"/>
  <c r="AT109" i="18"/>
  <c r="AT110" i="18"/>
  <c r="AT111" i="18"/>
  <c r="AT112" i="18"/>
  <c r="AT113" i="18"/>
  <c r="AT114" i="18"/>
  <c r="AT115" i="18"/>
  <c r="AT116" i="18"/>
  <c r="AT117" i="18"/>
  <c r="AT118" i="18"/>
  <c r="AT119" i="18"/>
  <c r="AT120" i="18"/>
  <c r="AT121" i="18"/>
  <c r="AT122" i="18"/>
  <c r="AT123" i="18"/>
  <c r="AT124" i="18"/>
  <c r="AT125" i="18"/>
  <c r="AT126" i="18"/>
  <c r="AT127" i="18"/>
  <c r="AT128" i="18"/>
  <c r="AT129" i="18"/>
  <c r="AT130" i="18"/>
  <c r="AT131" i="18"/>
  <c r="AT132" i="18"/>
  <c r="AT133" i="18"/>
  <c r="AT134" i="18"/>
  <c r="AT135" i="18"/>
  <c r="AT136" i="18"/>
  <c r="AT137" i="18"/>
  <c r="AT138" i="18"/>
  <c r="AT139" i="18"/>
  <c r="AT140" i="18"/>
  <c r="AT141" i="18"/>
  <c r="AT142" i="18"/>
  <c r="AT143" i="18"/>
  <c r="AT144" i="18"/>
  <c r="AT145" i="18"/>
  <c r="AT146" i="18"/>
  <c r="AT147" i="18"/>
  <c r="AT148" i="18"/>
  <c r="AT149" i="18"/>
  <c r="AT150" i="18"/>
  <c r="AT151" i="18"/>
  <c r="AT152" i="18"/>
  <c r="AT153" i="18"/>
  <c r="A29" i="18"/>
  <c r="A21" i="17"/>
  <c r="A30" i="18"/>
  <c r="A22" i="17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A31" i="18"/>
  <c r="A23" i="17"/>
  <c r="AQ32" i="18"/>
  <c r="AQ33" i="18"/>
  <c r="A32" i="18"/>
  <c r="A24" i="17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97" i="18"/>
  <c r="AH98" i="18"/>
  <c r="AH99" i="18"/>
  <c r="AH100" i="18"/>
  <c r="AH101" i="18"/>
  <c r="AH102" i="18"/>
  <c r="AH103" i="18"/>
  <c r="AH104" i="18"/>
  <c r="AH105" i="18"/>
  <c r="AH106" i="18"/>
  <c r="AH107" i="18"/>
  <c r="AH108" i="18"/>
  <c r="AH109" i="18"/>
  <c r="AH110" i="18"/>
  <c r="AH111" i="18"/>
  <c r="AH112" i="18"/>
  <c r="AH113" i="18"/>
  <c r="AH114" i="18"/>
  <c r="AH115" i="18"/>
  <c r="AH116" i="18"/>
  <c r="AH117" i="18"/>
  <c r="AH118" i="18"/>
  <c r="AH119" i="18"/>
  <c r="AH120" i="18"/>
  <c r="AH121" i="18"/>
  <c r="A33" i="18"/>
  <c r="A25" i="17"/>
  <c r="AQ34" i="18"/>
  <c r="AQ35" i="18"/>
  <c r="A34" i="18"/>
  <c r="A26" i="17"/>
  <c r="A35" i="18"/>
  <c r="A27" i="17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97" i="18"/>
  <c r="AQ98" i="18"/>
  <c r="AQ99" i="18"/>
  <c r="AQ100" i="18"/>
  <c r="AQ101" i="18"/>
  <c r="AQ102" i="18"/>
  <c r="AQ103" i="18"/>
  <c r="AQ104" i="18"/>
  <c r="AQ105" i="18"/>
  <c r="AQ106" i="18"/>
  <c r="AQ107" i="18"/>
  <c r="AQ108" i="18"/>
  <c r="AQ109" i="18"/>
  <c r="AQ110" i="18"/>
  <c r="AQ111" i="18"/>
  <c r="AQ112" i="18"/>
  <c r="AQ113" i="18"/>
  <c r="AQ114" i="18"/>
  <c r="AQ115" i="18"/>
  <c r="AQ116" i="18"/>
  <c r="AQ117" i="18"/>
  <c r="AQ118" i="18"/>
  <c r="AQ119" i="18"/>
  <c r="AQ120" i="18"/>
  <c r="AQ121" i="18"/>
  <c r="AQ122" i="18"/>
  <c r="AQ123" i="18"/>
  <c r="AQ124" i="18"/>
  <c r="AQ125" i="18"/>
  <c r="AQ126" i="18"/>
  <c r="AQ127" i="18"/>
  <c r="AQ128" i="18"/>
  <c r="AQ129" i="18"/>
  <c r="AQ130" i="18"/>
  <c r="AQ131" i="18"/>
  <c r="AQ132" i="18"/>
  <c r="AQ133" i="18"/>
  <c r="AQ134" i="18"/>
  <c r="AQ135" i="18"/>
  <c r="AQ136" i="18"/>
  <c r="AQ137" i="18"/>
  <c r="AQ138" i="18"/>
  <c r="AQ139" i="18"/>
  <c r="AQ140" i="18"/>
  <c r="AQ141" i="18"/>
  <c r="AQ142" i="18"/>
  <c r="AQ143" i="18"/>
  <c r="AQ144" i="18"/>
  <c r="AQ145" i="18"/>
  <c r="AQ146" i="18"/>
  <c r="AQ147" i="18"/>
  <c r="AQ148" i="18"/>
  <c r="AQ149" i="18"/>
  <c r="AQ150" i="18"/>
  <c r="AQ151" i="18"/>
  <c r="AQ152" i="18"/>
  <c r="AQ153" i="18"/>
  <c r="A36" i="18"/>
  <c r="A28" i="17"/>
  <c r="A37" i="18"/>
  <c r="A29" i="17"/>
  <c r="A38" i="18"/>
  <c r="A30" i="17"/>
  <c r="A39" i="18"/>
  <c r="A31" i="17"/>
  <c r="A40" i="18"/>
  <c r="A32" i="17"/>
  <c r="A41" i="18"/>
  <c r="A33" i="17"/>
  <c r="A42" i="18"/>
  <c r="A34" i="17"/>
  <c r="A43" i="18"/>
  <c r="A35" i="17"/>
  <c r="Y45" i="18"/>
  <c r="Y46" i="18"/>
  <c r="Y47" i="18"/>
  <c r="A44" i="18"/>
  <c r="A36" i="17"/>
  <c r="A45" i="18"/>
  <c r="A37" i="17"/>
  <c r="A46" i="18"/>
  <c r="A38" i="17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A47" i="18"/>
  <c r="A39" i="17"/>
  <c r="A48" i="18"/>
  <c r="A40" i="17"/>
  <c r="A49" i="18"/>
  <c r="A41" i="17"/>
  <c r="A50" i="18"/>
  <c r="A42" i="17"/>
  <c r="A51" i="18"/>
  <c r="A43" i="17"/>
  <c r="A52" i="18"/>
  <c r="A44" i="17"/>
  <c r="A53" i="18"/>
  <c r="A45" i="17"/>
  <c r="A54" i="18"/>
  <c r="A46" i="17"/>
  <c r="A55" i="18"/>
  <c r="A47" i="17"/>
  <c r="A56" i="18"/>
  <c r="A48" i="17"/>
  <c r="A57" i="18"/>
  <c r="A49" i="17"/>
  <c r="A58" i="18"/>
  <c r="A50" i="17"/>
  <c r="A59" i="18"/>
  <c r="A51" i="17"/>
  <c r="A60" i="18"/>
  <c r="A52" i="17"/>
  <c r="A61" i="18"/>
  <c r="A53" i="17"/>
  <c r="A62" i="18"/>
  <c r="A54" i="17"/>
  <c r="A63" i="18"/>
  <c r="A55" i="17"/>
  <c r="A64" i="18"/>
  <c r="A56" i="17"/>
  <c r="A65" i="18"/>
  <c r="A57" i="17"/>
  <c r="A66" i="18"/>
  <c r="A58" i="17"/>
  <c r="A67" i="18"/>
  <c r="A59" i="17"/>
  <c r="A68" i="18"/>
  <c r="A60" i="17"/>
  <c r="A69" i="18"/>
  <c r="A61" i="17"/>
  <c r="A70" i="18"/>
  <c r="A62" i="17"/>
  <c r="A71" i="18"/>
  <c r="A63" i="17"/>
  <c r="A72" i="18"/>
  <c r="A64" i="17"/>
  <c r="A73" i="18"/>
  <c r="A65" i="17"/>
  <c r="A74" i="18"/>
  <c r="A66" i="17"/>
  <c r="A75" i="18"/>
  <c r="A67" i="17"/>
  <c r="A76" i="18"/>
  <c r="A68" i="17"/>
  <c r="A77" i="18"/>
  <c r="A69" i="17"/>
  <c r="A78" i="18"/>
  <c r="A70" i="17"/>
  <c r="A79" i="18"/>
  <c r="A71" i="17"/>
  <c r="A80" i="18"/>
  <c r="A72" i="17"/>
  <c r="A81" i="18"/>
  <c r="A73" i="17"/>
  <c r="A82" i="18"/>
  <c r="A74" i="17"/>
  <c r="A83" i="18"/>
  <c r="A75" i="17"/>
  <c r="A84" i="18"/>
  <c r="A76" i="17"/>
  <c r="A85" i="18"/>
  <c r="A77" i="17"/>
  <c r="A86" i="18"/>
  <c r="A78" i="17"/>
  <c r="A87" i="18"/>
  <c r="A79" i="17"/>
  <c r="A88" i="18"/>
  <c r="A80" i="17"/>
  <c r="A89" i="18"/>
  <c r="A81" i="17"/>
  <c r="A90" i="18"/>
  <c r="A82" i="17"/>
  <c r="A91" i="18"/>
  <c r="A83" i="17"/>
  <c r="A92" i="18"/>
  <c r="A84" i="17"/>
  <c r="A93" i="18"/>
  <c r="A85" i="17"/>
  <c r="A94" i="18"/>
  <c r="A86" i="17"/>
  <c r="A95" i="18"/>
  <c r="A87" i="17"/>
  <c r="A96" i="18"/>
  <c r="A88" i="17"/>
  <c r="A97" i="18"/>
  <c r="A89" i="17"/>
  <c r="A98" i="18"/>
  <c r="A90" i="17"/>
  <c r="A99" i="18"/>
  <c r="A91" i="17"/>
  <c r="A100" i="18"/>
  <c r="A92" i="17"/>
  <c r="A101" i="18"/>
  <c r="A93" i="17"/>
  <c r="A102" i="18"/>
  <c r="A94" i="17"/>
  <c r="A103" i="18"/>
  <c r="A95" i="17"/>
  <c r="A104" i="18"/>
  <c r="A96" i="17"/>
  <c r="A105" i="18"/>
  <c r="A97" i="17"/>
  <c r="A106" i="18"/>
  <c r="A98" i="17"/>
  <c r="A107" i="18"/>
  <c r="A99" i="17"/>
  <c r="A108" i="18"/>
  <c r="A100" i="17"/>
  <c r="A109" i="18"/>
  <c r="A101" i="17"/>
  <c r="A110" i="18"/>
  <c r="A102" i="17"/>
  <c r="A111" i="18"/>
  <c r="A103" i="17"/>
  <c r="A112" i="18"/>
  <c r="A104" i="17"/>
  <c r="A113" i="18"/>
  <c r="A105" i="17"/>
  <c r="A114" i="18"/>
  <c r="D6" i="17"/>
  <c r="A115" i="18"/>
  <c r="D7" i="17"/>
  <c r="A116" i="18"/>
  <c r="D8" i="17"/>
  <c r="D9" i="17"/>
  <c r="D10" i="17"/>
  <c r="D11" i="17"/>
  <c r="A117" i="18"/>
  <c r="A118" i="18"/>
  <c r="A119" i="18"/>
  <c r="A120" i="18"/>
  <c r="D12" i="17"/>
  <c r="D13" i="17"/>
  <c r="D14" i="17"/>
  <c r="D15" i="17"/>
  <c r="AH122" i="18"/>
  <c r="AH123" i="18"/>
  <c r="AH124" i="18"/>
  <c r="AH125" i="18"/>
  <c r="A121" i="18"/>
  <c r="AK123" i="18"/>
  <c r="AK124" i="18"/>
  <c r="AK125" i="18"/>
  <c r="AK126" i="18"/>
  <c r="AK127" i="18"/>
  <c r="AK128" i="18"/>
  <c r="AK129" i="18"/>
  <c r="AK130" i="18"/>
  <c r="AK131" i="18"/>
  <c r="AK132" i="18"/>
  <c r="AK133" i="18"/>
  <c r="AK134" i="18"/>
  <c r="A122" i="18"/>
  <c r="AN123" i="18"/>
  <c r="AN124" i="18"/>
  <c r="AN125" i="18"/>
  <c r="AN126" i="18"/>
  <c r="AN127" i="18"/>
  <c r="AN128" i="18"/>
  <c r="AN129" i="18"/>
  <c r="AN130" i="18"/>
  <c r="AN131" i="18"/>
  <c r="AN132" i="18"/>
  <c r="AN133" i="18"/>
  <c r="AN134" i="18"/>
  <c r="AN135" i="18"/>
  <c r="AN136" i="18"/>
  <c r="AN137" i="18"/>
  <c r="AN138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A123" i="18"/>
  <c r="V124" i="18"/>
  <c r="V125" i="18"/>
  <c r="V126" i="18"/>
  <c r="V127" i="18"/>
  <c r="A124" i="18"/>
  <c r="D16" i="17"/>
  <c r="D17" i="17"/>
  <c r="D18" i="17"/>
  <c r="D19" i="17"/>
  <c r="AH126" i="18"/>
  <c r="AH127" i="18"/>
  <c r="AH128" i="18"/>
  <c r="AH129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A125" i="18"/>
  <c r="A126" i="18"/>
  <c r="A127" i="18"/>
  <c r="V128" i="18"/>
  <c r="V129" i="18"/>
  <c r="V130" i="18"/>
  <c r="V131" i="18"/>
  <c r="V132" i="18"/>
  <c r="V133" i="18"/>
  <c r="V134" i="18"/>
  <c r="V135" i="18"/>
  <c r="V136" i="18"/>
  <c r="V137" i="18"/>
  <c r="V138" i="18"/>
  <c r="V139" i="18"/>
  <c r="V140" i="18"/>
  <c r="V141" i="18"/>
  <c r="V142" i="18"/>
  <c r="V143" i="18"/>
  <c r="A128" i="18"/>
  <c r="D20" i="17"/>
  <c r="D21" i="17"/>
  <c r="D22" i="17"/>
  <c r="D23" i="17"/>
  <c r="AH130" i="18"/>
  <c r="AH131" i="18"/>
  <c r="AH132" i="18"/>
  <c r="AH133" i="18"/>
  <c r="AH134" i="18"/>
  <c r="AH135" i="18"/>
  <c r="AH136" i="18"/>
  <c r="AH137" i="18"/>
  <c r="AH138" i="18"/>
  <c r="AH139" i="18"/>
  <c r="AH140" i="18"/>
  <c r="AH141" i="18"/>
  <c r="AH142" i="18"/>
  <c r="AH143" i="18"/>
  <c r="AH144" i="18"/>
  <c r="AH145" i="18"/>
  <c r="A129" i="18"/>
  <c r="A130" i="18"/>
  <c r="A131" i="18"/>
  <c r="A132" i="18"/>
  <c r="D24" i="17"/>
  <c r="D25" i="17"/>
  <c r="D26" i="17"/>
  <c r="D27" i="17"/>
  <c r="A133" i="18"/>
  <c r="AK135" i="18"/>
  <c r="AK136" i="18"/>
  <c r="AK137" i="18"/>
  <c r="AK138" i="18"/>
  <c r="AK139" i="18"/>
  <c r="AK140" i="18"/>
  <c r="AK141" i="18"/>
  <c r="AK142" i="18"/>
  <c r="AK143" i="18"/>
  <c r="AK144" i="18"/>
  <c r="AK145" i="18"/>
  <c r="AK146" i="18"/>
  <c r="AK147" i="18"/>
  <c r="AK148" i="18"/>
  <c r="AK149" i="18"/>
  <c r="AK150" i="18"/>
  <c r="A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A135" i="18"/>
  <c r="A136" i="18"/>
  <c r="D28" i="17"/>
  <c r="D29" i="17"/>
  <c r="D30" i="17"/>
  <c r="D31" i="17"/>
  <c r="A137" i="18"/>
  <c r="A138" i="18"/>
  <c r="AN139" i="18"/>
  <c r="AN140" i="18"/>
  <c r="AN141" i="18"/>
  <c r="AN142" i="18"/>
  <c r="AN143" i="18"/>
  <c r="AN144" i="18"/>
  <c r="AN145" i="18"/>
  <c r="AN146" i="18"/>
  <c r="AN147" i="18"/>
  <c r="AN148" i="18"/>
  <c r="AN149" i="18"/>
  <c r="AN150" i="18"/>
  <c r="AN151" i="18"/>
  <c r="AN152" i="18"/>
  <c r="AN153" i="18"/>
  <c r="A139" i="18"/>
  <c r="A140" i="18"/>
  <c r="D32" i="17"/>
  <c r="D33" i="17"/>
  <c r="D34" i="17"/>
  <c r="D35" i="17"/>
  <c r="A141" i="18"/>
  <c r="A142" i="18"/>
  <c r="A143" i="18"/>
  <c r="V144" i="18"/>
  <c r="V145" i="18"/>
  <c r="V146" i="18"/>
  <c r="V147" i="18"/>
  <c r="V148" i="18"/>
  <c r="V149" i="18"/>
  <c r="V150" i="18"/>
  <c r="V151" i="18"/>
  <c r="V152" i="18"/>
  <c r="V153" i="18"/>
  <c r="A144" i="18"/>
  <c r="D36" i="17"/>
  <c r="D37" i="17"/>
  <c r="D38" i="17"/>
  <c r="D39" i="17"/>
  <c r="AH146" i="18"/>
  <c r="AH147" i="18"/>
  <c r="AH148" i="18"/>
  <c r="AH149" i="18"/>
  <c r="AH150" i="18"/>
  <c r="AH151" i="18"/>
  <c r="AH152" i="18"/>
  <c r="AH153" i="18"/>
  <c r="A145" i="18"/>
  <c r="A146" i="18"/>
  <c r="A147" i="18"/>
  <c r="A148" i="18"/>
  <c r="D40" i="17"/>
  <c r="D41" i="17"/>
  <c r="D42" i="17"/>
  <c r="D43" i="17"/>
  <c r="A149" i="18"/>
  <c r="AK151" i="18"/>
  <c r="AK152" i="18"/>
  <c r="AK153" i="18"/>
  <c r="A150" i="18"/>
  <c r="G151" i="18"/>
  <c r="G152" i="18"/>
  <c r="G153" i="18"/>
  <c r="A151" i="18"/>
  <c r="A152" i="18"/>
  <c r="D44" i="17"/>
  <c r="J152" i="18"/>
  <c r="J153" i="18"/>
  <c r="A153" i="18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V6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Y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E6" i="17"/>
  <c r="AE7" i="17"/>
  <c r="AE8" i="17"/>
  <c r="AE9" i="17"/>
  <c r="AE10" i="17"/>
  <c r="AE11" i="17"/>
  <c r="AE12" i="17"/>
  <c r="AE13" i="17"/>
  <c r="AE14" i="17"/>
  <c r="AE15" i="17"/>
  <c r="AE16" i="17"/>
  <c r="AE17" i="17"/>
  <c r="AE18" i="17"/>
  <c r="AE19" i="17"/>
  <c r="AE20" i="17"/>
  <c r="AE21" i="17"/>
  <c r="AE22" i="17"/>
  <c r="AE23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2" i="17"/>
  <c r="AE43" i="17"/>
  <c r="AE44" i="17"/>
  <c r="AE45" i="17"/>
  <c r="AE46" i="17"/>
  <c r="AE47" i="17"/>
  <c r="AE48" i="17"/>
  <c r="AE49" i="17"/>
  <c r="AE50" i="17"/>
  <c r="AE51" i="17"/>
  <c r="AE52" i="17"/>
  <c r="AE53" i="17"/>
  <c r="AE54" i="17"/>
  <c r="AE55" i="17"/>
  <c r="AE56" i="17"/>
  <c r="AE57" i="17"/>
  <c r="AE58" i="17"/>
  <c r="AE59" i="17"/>
  <c r="AE60" i="17"/>
  <c r="AE61" i="17"/>
  <c r="AE62" i="17"/>
  <c r="AE63" i="17"/>
  <c r="AE64" i="17"/>
  <c r="AE65" i="17"/>
  <c r="AE66" i="17"/>
  <c r="AE67" i="17"/>
  <c r="AE68" i="17"/>
  <c r="AE69" i="17"/>
  <c r="AE70" i="17"/>
  <c r="AE71" i="17"/>
  <c r="AE72" i="17"/>
  <c r="AE73" i="17"/>
  <c r="AE74" i="17"/>
  <c r="AE75" i="17"/>
  <c r="AE76" i="17"/>
  <c r="AE77" i="17"/>
  <c r="AE78" i="17"/>
  <c r="AE79" i="17"/>
  <c r="AE80" i="17"/>
  <c r="AE81" i="17"/>
  <c r="AE82" i="17"/>
  <c r="AE83" i="17"/>
  <c r="AE84" i="17"/>
  <c r="AE85" i="17"/>
  <c r="AE86" i="17"/>
  <c r="AE87" i="17"/>
  <c r="AE88" i="17"/>
  <c r="AE89" i="17"/>
  <c r="AE90" i="17"/>
  <c r="AE91" i="17"/>
  <c r="AE92" i="17"/>
  <c r="AE93" i="17"/>
  <c r="AE94" i="17"/>
  <c r="AE95" i="17"/>
  <c r="AE96" i="17"/>
  <c r="AE97" i="17"/>
  <c r="AE98" i="17"/>
  <c r="AE99" i="17"/>
  <c r="AE100" i="17"/>
  <c r="AE101" i="17"/>
  <c r="AE102" i="17"/>
  <c r="AE103" i="17"/>
  <c r="AE104" i="17"/>
  <c r="AE105" i="17"/>
  <c r="AH6" i="17"/>
  <c r="AH7" i="17"/>
  <c r="AH8" i="17"/>
  <c r="AH9" i="17"/>
  <c r="AH10" i="17"/>
  <c r="AH11" i="17"/>
  <c r="AH12" i="17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K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41" i="17"/>
  <c r="AK42" i="17"/>
  <c r="AK43" i="17"/>
  <c r="AK44" i="17"/>
  <c r="AK45" i="17"/>
  <c r="AK46" i="17"/>
  <c r="AK47" i="17"/>
  <c r="AK48" i="17"/>
  <c r="AK49" i="17"/>
  <c r="AK50" i="17"/>
  <c r="AK51" i="17"/>
  <c r="AK52" i="17"/>
  <c r="AK53" i="17"/>
  <c r="AK54" i="17"/>
  <c r="AK55" i="17"/>
  <c r="AK56" i="17"/>
  <c r="AK57" i="17"/>
  <c r="AK58" i="17"/>
  <c r="AK59" i="17"/>
  <c r="AK60" i="17"/>
  <c r="AK61" i="17"/>
  <c r="AK62" i="17"/>
  <c r="AK63" i="17"/>
  <c r="AK64" i="17"/>
  <c r="AK65" i="17"/>
  <c r="AK66" i="17"/>
  <c r="AK67" i="17"/>
  <c r="AK68" i="17"/>
  <c r="AK69" i="17"/>
  <c r="AK70" i="17"/>
  <c r="AK71" i="17"/>
  <c r="AK72" i="17"/>
  <c r="AK73" i="17"/>
  <c r="AK74" i="17"/>
  <c r="AK75" i="17"/>
  <c r="AK76" i="17"/>
  <c r="AK77" i="17"/>
  <c r="AK78" i="17"/>
  <c r="AK79" i="17"/>
  <c r="AK80" i="17"/>
  <c r="AK81" i="17"/>
  <c r="AK82" i="17"/>
  <c r="AK83" i="17"/>
  <c r="AK84" i="17"/>
  <c r="AK85" i="17"/>
  <c r="AK86" i="17"/>
  <c r="AK87" i="17"/>
  <c r="AK88" i="17"/>
  <c r="AK89" i="17"/>
  <c r="AK90" i="17"/>
  <c r="AK91" i="17"/>
  <c r="AK92" i="17"/>
  <c r="AK93" i="17"/>
  <c r="AK94" i="17"/>
  <c r="AK95" i="17"/>
  <c r="AK96" i="17"/>
  <c r="AK97" i="17"/>
  <c r="AK98" i="17"/>
  <c r="AK99" i="17"/>
  <c r="AK100" i="17"/>
  <c r="AK101" i="17"/>
  <c r="AK102" i="17"/>
  <c r="AK103" i="17"/>
  <c r="AK104" i="17"/>
  <c r="AK105" i="17"/>
  <c r="BR32" i="14"/>
  <c r="BS32" i="14" s="1"/>
  <c r="T33" i="14"/>
  <c r="T32" i="14"/>
  <c r="A2" i="18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D21" i="4"/>
  <c r="CG137" i="14"/>
  <c r="DE163" i="14"/>
  <c r="CI164" i="14"/>
  <c r="CF37" i="14"/>
  <c r="CI163" i="14"/>
  <c r="C21" i="4"/>
  <c r="J21" i="4"/>
  <c r="K21" i="4"/>
  <c r="I21" i="4"/>
  <c r="E21" i="4"/>
  <c r="H21" i="4"/>
  <c r="X19" i="4"/>
  <c r="G21" i="4"/>
  <c r="B21" i="4"/>
  <c r="DE137" i="14"/>
  <c r="A22" i="4"/>
  <c r="F21" i="4"/>
  <c r="I22" i="4"/>
  <c r="A23" i="4"/>
  <c r="E22" i="4"/>
  <c r="J22" i="4"/>
  <c r="D22" i="4"/>
  <c r="K22" i="4"/>
  <c r="H22" i="4"/>
  <c r="X20" i="4"/>
  <c r="C22" i="4"/>
  <c r="F22" i="4"/>
  <c r="G22" i="4"/>
  <c r="B22" i="4"/>
  <c r="C23" i="4"/>
  <c r="B23" i="4"/>
  <c r="H23" i="4"/>
  <c r="X21" i="4"/>
  <c r="A24" i="4"/>
  <c r="E23" i="4"/>
  <c r="F23" i="4"/>
  <c r="G23" i="4"/>
  <c r="D23" i="4"/>
  <c r="J23" i="4"/>
  <c r="I23" i="4"/>
  <c r="K23" i="4"/>
  <c r="A25" i="4"/>
  <c r="I24" i="4"/>
  <c r="B24" i="4"/>
  <c r="E24" i="4"/>
  <c r="K24" i="4"/>
  <c r="J24" i="4"/>
  <c r="G24" i="4"/>
  <c r="C24" i="4"/>
  <c r="D24" i="4"/>
  <c r="H24" i="4"/>
  <c r="X22" i="4"/>
  <c r="F24" i="4"/>
  <c r="A26" i="4"/>
  <c r="H25" i="4"/>
  <c r="X23" i="4"/>
  <c r="G25" i="4"/>
  <c r="I25" i="4"/>
  <c r="F25" i="4"/>
  <c r="C25" i="4"/>
  <c r="K25" i="4"/>
  <c r="E25" i="4"/>
  <c r="J25" i="4"/>
  <c r="D25" i="4"/>
  <c r="B25" i="4"/>
  <c r="A27" i="4"/>
  <c r="K26" i="4"/>
  <c r="I26" i="4"/>
  <c r="B26" i="4"/>
  <c r="C26" i="4"/>
  <c r="E26" i="4"/>
  <c r="F26" i="4"/>
  <c r="D26" i="4"/>
  <c r="G26" i="4"/>
  <c r="H26" i="4"/>
  <c r="X24" i="4"/>
  <c r="J26" i="4"/>
  <c r="G27" i="4"/>
  <c r="K27" i="4"/>
  <c r="F27" i="4"/>
  <c r="A28" i="4"/>
  <c r="I27" i="4"/>
  <c r="J27" i="4"/>
  <c r="D27" i="4"/>
  <c r="C27" i="4"/>
  <c r="B27" i="4"/>
  <c r="H27" i="4"/>
  <c r="X25" i="4"/>
  <c r="E27" i="4"/>
  <c r="A29" i="4"/>
  <c r="K28" i="4"/>
  <c r="C28" i="4"/>
  <c r="J28" i="4"/>
  <c r="G28" i="4"/>
  <c r="F28" i="4"/>
  <c r="E28" i="4"/>
  <c r="H28" i="4"/>
  <c r="X26" i="4"/>
  <c r="D28" i="4"/>
  <c r="I28" i="4"/>
  <c r="B28" i="4"/>
  <c r="A30" i="4"/>
  <c r="D29" i="4"/>
  <c r="J29" i="4"/>
  <c r="G29" i="4"/>
  <c r="F29" i="4"/>
  <c r="E29" i="4"/>
  <c r="K29" i="4"/>
  <c r="I29" i="4"/>
  <c r="C29" i="4"/>
  <c r="B29" i="4"/>
  <c r="H29" i="4"/>
  <c r="X27" i="4"/>
  <c r="C30" i="4"/>
  <c r="A31" i="4"/>
  <c r="J30" i="4"/>
  <c r="K30" i="4"/>
  <c r="I30" i="4"/>
  <c r="H30" i="4"/>
  <c r="X28" i="4"/>
  <c r="E30" i="4"/>
  <c r="G30" i="4"/>
  <c r="F30" i="4"/>
  <c r="B30" i="4"/>
  <c r="D30" i="4"/>
  <c r="A32" i="4"/>
  <c r="E31" i="4"/>
  <c r="D31" i="4"/>
  <c r="I31" i="4"/>
  <c r="B31" i="4"/>
  <c r="H31" i="4"/>
  <c r="X29" i="4"/>
  <c r="K31" i="4"/>
  <c r="G31" i="4"/>
  <c r="F31" i="4"/>
  <c r="J31" i="4"/>
  <c r="C31" i="4"/>
  <c r="A33" i="4"/>
  <c r="J32" i="4"/>
  <c r="K32" i="4"/>
  <c r="C32" i="4"/>
  <c r="H32" i="4"/>
  <c r="X30" i="4"/>
  <c r="E32" i="4"/>
  <c r="F32" i="4"/>
  <c r="B32" i="4"/>
  <c r="I32" i="4"/>
  <c r="G32" i="4"/>
  <c r="D32" i="4"/>
  <c r="A34" i="4"/>
  <c r="I33" i="4"/>
  <c r="B33" i="4"/>
  <c r="D33" i="4"/>
  <c r="G33" i="4"/>
  <c r="F33" i="4"/>
  <c r="H33" i="4"/>
  <c r="X31" i="4"/>
  <c r="E33" i="4"/>
  <c r="J33" i="4"/>
  <c r="C33" i="4"/>
  <c r="K33" i="4"/>
  <c r="C34" i="4"/>
  <c r="H34" i="4"/>
  <c r="X32" i="4"/>
  <c r="J34" i="4"/>
  <c r="F34" i="4"/>
  <c r="A35" i="4"/>
  <c r="B34" i="4"/>
  <c r="D34" i="4"/>
  <c r="E34" i="4"/>
  <c r="G34" i="4"/>
  <c r="I34" i="4"/>
  <c r="K34" i="4"/>
  <c r="A36" i="4"/>
  <c r="G35" i="4"/>
  <c r="I35" i="4"/>
  <c r="K35" i="4"/>
  <c r="E35" i="4"/>
  <c r="D35" i="4"/>
  <c r="H35" i="4"/>
  <c r="X33" i="4"/>
  <c r="J35" i="4"/>
  <c r="B35" i="4"/>
  <c r="C35" i="4"/>
  <c r="F35" i="4"/>
  <c r="A37" i="4"/>
  <c r="C36" i="4"/>
  <c r="F36" i="4"/>
  <c r="J36" i="4"/>
  <c r="K36" i="4"/>
  <c r="G36" i="4"/>
  <c r="E36" i="4"/>
  <c r="B36" i="4"/>
  <c r="I36" i="4"/>
  <c r="H36" i="4"/>
  <c r="X34" i="4"/>
  <c r="D36" i="4"/>
  <c r="A38" i="4"/>
  <c r="D37" i="4"/>
  <c r="F37" i="4"/>
  <c r="J37" i="4"/>
  <c r="K37" i="4"/>
  <c r="B37" i="4"/>
  <c r="I37" i="4"/>
  <c r="E37" i="4"/>
  <c r="G37" i="4"/>
  <c r="C37" i="4"/>
  <c r="H37" i="4"/>
  <c r="X35" i="4"/>
  <c r="A39" i="4"/>
  <c r="F38" i="4"/>
  <c r="D38" i="4"/>
  <c r="I38" i="4"/>
  <c r="H38" i="4"/>
  <c r="X36" i="4"/>
  <c r="B38" i="4"/>
  <c r="J38" i="4"/>
  <c r="K38" i="4"/>
  <c r="G38" i="4"/>
  <c r="E38" i="4"/>
  <c r="C38" i="4"/>
  <c r="A40" i="4"/>
  <c r="C39" i="4"/>
  <c r="K39" i="4"/>
  <c r="J39" i="4"/>
  <c r="B39" i="4"/>
  <c r="H39" i="4"/>
  <c r="X37" i="4"/>
  <c r="I39" i="4"/>
  <c r="G39" i="4"/>
  <c r="D39" i="4"/>
  <c r="E39" i="4"/>
  <c r="F39" i="4"/>
  <c r="A41" i="4"/>
  <c r="J40" i="4"/>
  <c r="E40" i="4"/>
  <c r="H40" i="4"/>
  <c r="X38" i="4"/>
  <c r="F40" i="4"/>
  <c r="I40" i="4"/>
  <c r="K40" i="4"/>
  <c r="D40" i="4"/>
  <c r="C40" i="4"/>
  <c r="G40" i="4"/>
  <c r="B40" i="4"/>
  <c r="H41" i="4"/>
  <c r="X39" i="4"/>
  <c r="E41" i="4"/>
  <c r="A42" i="4"/>
  <c r="K41" i="4"/>
  <c r="F41" i="4"/>
  <c r="C41" i="4"/>
  <c r="I41" i="4"/>
  <c r="B41" i="4"/>
  <c r="D41" i="4"/>
  <c r="G41" i="4"/>
  <c r="J41" i="4"/>
  <c r="A43" i="4"/>
  <c r="E42" i="4"/>
  <c r="K42" i="4"/>
  <c r="C42" i="4"/>
  <c r="J42" i="4"/>
  <c r="I42" i="4"/>
  <c r="H42" i="4"/>
  <c r="X40" i="4"/>
  <c r="F42" i="4"/>
  <c r="G42" i="4"/>
  <c r="B42" i="4"/>
  <c r="D42" i="4"/>
  <c r="D43" i="4"/>
  <c r="K43" i="4"/>
  <c r="H43" i="4"/>
  <c r="X41" i="4"/>
  <c r="A44" i="4"/>
  <c r="G43" i="4"/>
  <c r="F43" i="4"/>
  <c r="E43" i="4"/>
  <c r="B43" i="4"/>
  <c r="C43" i="4"/>
  <c r="J43" i="4"/>
  <c r="I43" i="4"/>
  <c r="A45" i="4"/>
  <c r="I44" i="4"/>
  <c r="F44" i="4"/>
  <c r="B44" i="4"/>
  <c r="C44" i="4"/>
  <c r="J44" i="4"/>
  <c r="D44" i="4"/>
  <c r="G44" i="4"/>
  <c r="E44" i="4"/>
  <c r="K44" i="4"/>
  <c r="H44" i="4"/>
  <c r="X42" i="4"/>
  <c r="A46" i="4"/>
  <c r="E45" i="4"/>
  <c r="H45" i="4"/>
  <c r="X43" i="4"/>
  <c r="G45" i="4"/>
  <c r="K45" i="4"/>
  <c r="C45" i="4"/>
  <c r="D45" i="4"/>
  <c r="J45" i="4"/>
  <c r="B45" i="4"/>
  <c r="F45" i="4"/>
  <c r="I45" i="4"/>
  <c r="A47" i="4"/>
  <c r="J46" i="4"/>
  <c r="H46" i="4"/>
  <c r="X44" i="4"/>
  <c r="I46" i="4"/>
  <c r="G46" i="4"/>
  <c r="B46" i="4"/>
  <c r="F46" i="4"/>
  <c r="C46" i="4"/>
  <c r="E46" i="4"/>
  <c r="K46" i="4"/>
  <c r="D46" i="4"/>
  <c r="E47" i="4"/>
  <c r="A48" i="4"/>
  <c r="F47" i="4"/>
  <c r="J47" i="4"/>
  <c r="I47" i="4"/>
  <c r="D47" i="4"/>
  <c r="C47" i="4"/>
  <c r="H47" i="4"/>
  <c r="X45" i="4"/>
  <c r="K47" i="4"/>
  <c r="G47" i="4"/>
  <c r="B47" i="4"/>
  <c r="A49" i="4"/>
  <c r="B48" i="4"/>
  <c r="K48" i="4"/>
  <c r="I48" i="4"/>
  <c r="E48" i="4"/>
  <c r="G48" i="4"/>
  <c r="F48" i="4"/>
  <c r="C48" i="4"/>
  <c r="H48" i="4"/>
  <c r="X46" i="4"/>
  <c r="D48" i="4"/>
  <c r="J48" i="4"/>
  <c r="E49" i="4"/>
  <c r="A50" i="4"/>
  <c r="H49" i="4"/>
  <c r="X47" i="4"/>
  <c r="B49" i="4"/>
  <c r="G49" i="4"/>
  <c r="D49" i="4"/>
  <c r="J49" i="4"/>
  <c r="K49" i="4"/>
  <c r="C49" i="4"/>
  <c r="I49" i="4"/>
  <c r="F49" i="4"/>
  <c r="A51" i="4"/>
  <c r="H50" i="4"/>
  <c r="X48" i="4"/>
  <c r="G50" i="4"/>
  <c r="B50" i="4"/>
  <c r="I50" i="4"/>
  <c r="J50" i="4"/>
  <c r="D50" i="4"/>
  <c r="K50" i="4"/>
  <c r="F50" i="4"/>
  <c r="C50" i="4"/>
  <c r="E50" i="4"/>
  <c r="F51" i="4"/>
  <c r="A52" i="4"/>
  <c r="D51" i="4"/>
  <c r="G51" i="4"/>
  <c r="J51" i="4"/>
  <c r="E51" i="4"/>
  <c r="I51" i="4"/>
  <c r="B51" i="4"/>
  <c r="H51" i="4"/>
  <c r="X49" i="4"/>
  <c r="K51" i="4"/>
  <c r="C51" i="4"/>
  <c r="A53" i="4"/>
  <c r="F52" i="4"/>
  <c r="G52" i="4"/>
  <c r="C52" i="4"/>
  <c r="H52" i="4"/>
  <c r="X50" i="4"/>
  <c r="I52" i="4"/>
  <c r="E52" i="4"/>
  <c r="B52" i="4"/>
  <c r="J52" i="4"/>
  <c r="K52" i="4"/>
  <c r="D52" i="4"/>
  <c r="A54" i="4"/>
  <c r="E53" i="4"/>
  <c r="K53" i="4"/>
  <c r="I53" i="4"/>
  <c r="F53" i="4"/>
  <c r="C53" i="4"/>
  <c r="J53" i="4"/>
  <c r="D53" i="4"/>
  <c r="B53" i="4"/>
  <c r="G53" i="4"/>
  <c r="H53" i="4"/>
  <c r="X51" i="4"/>
  <c r="A55" i="4"/>
  <c r="D54" i="4"/>
  <c r="J54" i="4"/>
  <c r="H54" i="4"/>
  <c r="X52" i="4"/>
  <c r="C54" i="4"/>
  <c r="I54" i="4"/>
  <c r="G54" i="4"/>
  <c r="F54" i="4"/>
  <c r="K54" i="4"/>
  <c r="B54" i="4"/>
  <c r="E54" i="4"/>
  <c r="C55" i="4"/>
  <c r="G55" i="4"/>
  <c r="A56" i="4"/>
  <c r="F55" i="4"/>
  <c r="J55" i="4"/>
  <c r="E55" i="4"/>
  <c r="H55" i="4"/>
  <c r="X53" i="4"/>
  <c r="D55" i="4"/>
  <c r="I55" i="4"/>
  <c r="K55" i="4"/>
  <c r="B55" i="4"/>
  <c r="A57" i="4"/>
  <c r="D56" i="4"/>
  <c r="E56" i="4"/>
  <c r="J56" i="4"/>
  <c r="B56" i="4"/>
  <c r="H56" i="4"/>
  <c r="X54" i="4"/>
  <c r="G56" i="4"/>
  <c r="F56" i="4"/>
  <c r="I56" i="4"/>
  <c r="C56" i="4"/>
  <c r="K56" i="4"/>
  <c r="E57" i="4"/>
  <c r="C57" i="4"/>
  <c r="D57" i="4"/>
  <c r="I57" i="4"/>
  <c r="K57" i="4"/>
  <c r="G57" i="4"/>
  <c r="F57" i="4"/>
  <c r="J57" i="4"/>
  <c r="A58" i="4"/>
  <c r="H57" i="4"/>
  <c r="X55" i="4"/>
  <c r="B57" i="4"/>
  <c r="A59" i="4"/>
  <c r="K58" i="4"/>
  <c r="I58" i="4"/>
  <c r="D58" i="4"/>
  <c r="H58" i="4"/>
  <c r="X56" i="4"/>
  <c r="C58" i="4"/>
  <c r="F58" i="4"/>
  <c r="J58" i="4"/>
  <c r="E58" i="4"/>
  <c r="B58" i="4"/>
  <c r="G58" i="4"/>
  <c r="A60" i="4"/>
  <c r="C59" i="4"/>
  <c r="K59" i="4"/>
  <c r="B59" i="4"/>
  <c r="I59" i="4"/>
  <c r="D59" i="4"/>
  <c r="G59" i="4"/>
  <c r="H59" i="4"/>
  <c r="X57" i="4"/>
  <c r="E59" i="4"/>
  <c r="J59" i="4"/>
  <c r="F59" i="4"/>
  <c r="A61" i="4"/>
  <c r="B60" i="4"/>
  <c r="C60" i="4"/>
  <c r="E60" i="4"/>
  <c r="F60" i="4"/>
  <c r="J60" i="4"/>
  <c r="D60" i="4"/>
  <c r="H60" i="4"/>
  <c r="X58" i="4"/>
  <c r="I60" i="4"/>
  <c r="G60" i="4"/>
  <c r="K60" i="4"/>
  <c r="H61" i="4"/>
  <c r="X59" i="4"/>
  <c r="F61" i="4"/>
  <c r="G61" i="4"/>
  <c r="A62" i="4"/>
  <c r="I61" i="4"/>
  <c r="E61" i="4"/>
  <c r="J61" i="4"/>
  <c r="D61" i="4"/>
  <c r="K61" i="4"/>
  <c r="B61" i="4"/>
  <c r="C61" i="4"/>
  <c r="A63" i="4"/>
  <c r="F62" i="4"/>
  <c r="E62" i="4"/>
  <c r="I62" i="4"/>
  <c r="D62" i="4"/>
  <c r="K62" i="4"/>
  <c r="H62" i="4"/>
  <c r="X60" i="4"/>
  <c r="C62" i="4"/>
  <c r="G62" i="4"/>
  <c r="J62" i="4"/>
  <c r="B62" i="4"/>
  <c r="D63" i="4"/>
  <c r="C63" i="4"/>
  <c r="J63" i="4"/>
  <c r="F63" i="4"/>
  <c r="B63" i="4"/>
  <c r="A64" i="4"/>
  <c r="E63" i="4"/>
  <c r="I63" i="4"/>
  <c r="G63" i="4"/>
  <c r="H63" i="4"/>
  <c r="X61" i="4"/>
  <c r="K63" i="4"/>
  <c r="A65" i="4"/>
  <c r="I64" i="4"/>
  <c r="D64" i="4"/>
  <c r="C64" i="4"/>
  <c r="G64" i="4"/>
  <c r="B64" i="4"/>
  <c r="H64" i="4"/>
  <c r="X62" i="4"/>
  <c r="E64" i="4"/>
  <c r="J64" i="4"/>
  <c r="F64" i="4"/>
  <c r="K64" i="4"/>
  <c r="K65" i="4"/>
  <c r="H65" i="4"/>
  <c r="X63" i="4"/>
  <c r="A66" i="4"/>
  <c r="G65" i="4"/>
  <c r="D65" i="4"/>
  <c r="I65" i="4"/>
  <c r="C65" i="4"/>
  <c r="J65" i="4"/>
  <c r="F65" i="4"/>
  <c r="E65" i="4"/>
  <c r="B65" i="4"/>
  <c r="A67" i="4"/>
  <c r="K66" i="4"/>
  <c r="H66" i="4"/>
  <c r="X64" i="4"/>
  <c r="F66" i="4"/>
  <c r="J66" i="4"/>
  <c r="D66" i="4"/>
  <c r="C66" i="4"/>
  <c r="B66" i="4"/>
  <c r="G66" i="4"/>
  <c r="E66" i="4"/>
  <c r="I66" i="4"/>
  <c r="F67" i="4"/>
  <c r="A68" i="4"/>
  <c r="D67" i="4"/>
  <c r="E67" i="4"/>
  <c r="C67" i="4"/>
  <c r="J67" i="4"/>
  <c r="I67" i="4"/>
  <c r="G67" i="4"/>
  <c r="H67" i="4"/>
  <c r="X65" i="4"/>
  <c r="K67" i="4"/>
  <c r="B67" i="4"/>
  <c r="A69" i="4"/>
  <c r="F68" i="4"/>
  <c r="C68" i="4"/>
  <c r="E68" i="4"/>
  <c r="B68" i="4"/>
  <c r="I68" i="4"/>
  <c r="H68" i="4"/>
  <c r="X66" i="4"/>
  <c r="D68" i="4"/>
  <c r="G68" i="4"/>
  <c r="K68" i="4"/>
  <c r="J68" i="4"/>
  <c r="K69" i="4"/>
  <c r="B69" i="4"/>
  <c r="A70" i="4"/>
  <c r="J69" i="4"/>
  <c r="D69" i="4"/>
  <c r="I69" i="4"/>
  <c r="E69" i="4"/>
  <c r="F69" i="4"/>
  <c r="G69" i="4"/>
  <c r="C69" i="4"/>
  <c r="H69" i="4"/>
  <c r="X67" i="4"/>
  <c r="A71" i="4"/>
  <c r="D70" i="4"/>
  <c r="B70" i="4"/>
  <c r="C70" i="4"/>
  <c r="I70" i="4"/>
  <c r="K70" i="4"/>
  <c r="E70" i="4"/>
  <c r="J70" i="4"/>
  <c r="G70" i="4"/>
  <c r="F70" i="4"/>
  <c r="H70" i="4"/>
  <c r="X68" i="4"/>
  <c r="I71" i="4"/>
  <c r="C71" i="4"/>
  <c r="F71" i="4"/>
  <c r="A72" i="4"/>
  <c r="B71" i="4"/>
  <c r="E71" i="4"/>
  <c r="D71" i="4"/>
  <c r="G71" i="4"/>
  <c r="K71" i="4"/>
  <c r="H71" i="4"/>
  <c r="X69" i="4"/>
  <c r="J71" i="4"/>
  <c r="A73" i="4"/>
  <c r="D72" i="4"/>
  <c r="G72" i="4"/>
  <c r="E72" i="4"/>
  <c r="H72" i="4"/>
  <c r="X70" i="4"/>
  <c r="B72" i="4"/>
  <c r="F72" i="4"/>
  <c r="J72" i="4"/>
  <c r="K72" i="4"/>
  <c r="I72" i="4"/>
  <c r="C72" i="4"/>
  <c r="H73" i="4"/>
  <c r="X71" i="4"/>
  <c r="A74" i="4"/>
  <c r="G73" i="4"/>
  <c r="I73" i="4"/>
  <c r="E73" i="4"/>
  <c r="D73" i="4"/>
  <c r="C73" i="4"/>
  <c r="K73" i="4"/>
  <c r="J73" i="4"/>
  <c r="F73" i="4"/>
  <c r="B73" i="4"/>
  <c r="A75" i="4"/>
  <c r="G74" i="4"/>
  <c r="J74" i="4"/>
  <c r="F74" i="4"/>
  <c r="E74" i="4"/>
  <c r="B74" i="4"/>
  <c r="D74" i="4"/>
  <c r="I74" i="4"/>
  <c r="C74" i="4"/>
  <c r="K74" i="4"/>
  <c r="H74" i="4"/>
  <c r="X72" i="4"/>
  <c r="C75" i="4"/>
  <c r="A76" i="4"/>
  <c r="F75" i="4"/>
  <c r="B75" i="4"/>
  <c r="I75" i="4"/>
  <c r="E75" i="4"/>
  <c r="H75" i="4"/>
  <c r="X73" i="4"/>
  <c r="K75" i="4"/>
  <c r="D75" i="4"/>
  <c r="G75" i="4"/>
  <c r="J75" i="4"/>
  <c r="A77" i="4"/>
  <c r="I76" i="4"/>
  <c r="B76" i="4"/>
  <c r="E76" i="4"/>
  <c r="G76" i="4"/>
  <c r="K76" i="4"/>
  <c r="H76" i="4"/>
  <c r="X74" i="4"/>
  <c r="D76" i="4"/>
  <c r="F76" i="4"/>
  <c r="J76" i="4"/>
  <c r="C76" i="4"/>
  <c r="B77" i="4"/>
  <c r="A78" i="4"/>
  <c r="I77" i="4"/>
  <c r="D77" i="4"/>
  <c r="H77" i="4"/>
  <c r="X75" i="4"/>
  <c r="F77" i="4"/>
  <c r="E77" i="4"/>
  <c r="K77" i="4"/>
  <c r="J77" i="4"/>
  <c r="G77" i="4"/>
  <c r="C77" i="4"/>
  <c r="A79" i="4"/>
  <c r="I78" i="4"/>
  <c r="F78" i="4"/>
  <c r="K78" i="4"/>
  <c r="C78" i="4"/>
  <c r="G78" i="4"/>
  <c r="E78" i="4"/>
  <c r="B78" i="4"/>
  <c r="H78" i="4"/>
  <c r="X76" i="4"/>
  <c r="J78" i="4"/>
  <c r="D78" i="4"/>
  <c r="A80" i="4"/>
  <c r="I79" i="4"/>
  <c r="C79" i="4"/>
  <c r="F79" i="4"/>
  <c r="H79" i="4"/>
  <c r="X77" i="4"/>
  <c r="K79" i="4"/>
  <c r="G79" i="4"/>
  <c r="J79" i="4"/>
  <c r="E79" i="4"/>
  <c r="B79" i="4"/>
  <c r="D79" i="4"/>
  <c r="A81" i="4"/>
  <c r="F80" i="4"/>
  <c r="I80" i="4"/>
  <c r="C80" i="4"/>
  <c r="D80" i="4"/>
  <c r="K80" i="4"/>
  <c r="G80" i="4"/>
  <c r="H80" i="4"/>
  <c r="X78" i="4"/>
  <c r="B80" i="4"/>
  <c r="E80" i="4"/>
  <c r="J80" i="4"/>
  <c r="K81" i="4"/>
  <c r="I81" i="4"/>
  <c r="D81" i="4"/>
  <c r="A82" i="4"/>
  <c r="E81" i="4"/>
  <c r="B81" i="4"/>
  <c r="H81" i="4"/>
  <c r="X79" i="4"/>
  <c r="C81" i="4"/>
  <c r="J81" i="4"/>
  <c r="G81" i="4"/>
  <c r="F81" i="4"/>
  <c r="A83" i="4"/>
  <c r="C82" i="4"/>
  <c r="B82" i="4"/>
  <c r="D82" i="4"/>
  <c r="G82" i="4"/>
  <c r="E82" i="4"/>
  <c r="K82" i="4"/>
  <c r="H82" i="4"/>
  <c r="X80" i="4"/>
  <c r="I82" i="4"/>
  <c r="F82" i="4"/>
  <c r="J82" i="4"/>
  <c r="J83" i="4"/>
  <c r="A84" i="4"/>
  <c r="B83" i="4"/>
  <c r="F83" i="4"/>
  <c r="H83" i="4"/>
  <c r="X81" i="4"/>
  <c r="E83" i="4"/>
  <c r="I83" i="4"/>
  <c r="D83" i="4"/>
  <c r="G83" i="4"/>
  <c r="C83" i="4"/>
  <c r="K83" i="4"/>
  <c r="A85" i="4"/>
  <c r="E84" i="4"/>
  <c r="H84" i="4"/>
  <c r="X82" i="4"/>
  <c r="J84" i="4"/>
  <c r="G84" i="4"/>
  <c r="D84" i="4"/>
  <c r="C84" i="4"/>
  <c r="I84" i="4"/>
  <c r="B84" i="4"/>
  <c r="K84" i="4"/>
  <c r="F84" i="4"/>
  <c r="E85" i="4"/>
  <c r="J85" i="4"/>
  <c r="A86" i="4"/>
  <c r="C85" i="4"/>
  <c r="G85" i="4"/>
  <c r="H85" i="4"/>
  <c r="X83" i="4"/>
  <c r="I85" i="4"/>
  <c r="K85" i="4"/>
  <c r="F85" i="4"/>
  <c r="B85" i="4"/>
  <c r="D85" i="4"/>
  <c r="A87" i="4"/>
  <c r="H86" i="4"/>
  <c r="X84" i="4"/>
  <c r="G86" i="4"/>
  <c r="C86" i="4"/>
  <c r="D86" i="4"/>
  <c r="J86" i="4"/>
  <c r="K86" i="4"/>
  <c r="E86" i="4"/>
  <c r="B86" i="4"/>
  <c r="F86" i="4"/>
  <c r="I86" i="4"/>
  <c r="K87" i="4"/>
  <c r="E87" i="4"/>
  <c r="B87" i="4"/>
  <c r="C87" i="4"/>
  <c r="A88" i="4"/>
  <c r="H87" i="4"/>
  <c r="X85" i="4"/>
  <c r="J87" i="4"/>
  <c r="D87" i="4"/>
  <c r="F87" i="4"/>
  <c r="G87" i="4"/>
  <c r="I87" i="4"/>
  <c r="A89" i="4"/>
  <c r="G88" i="4"/>
  <c r="I88" i="4"/>
  <c r="K88" i="4"/>
  <c r="J88" i="4"/>
  <c r="B88" i="4"/>
  <c r="C88" i="4"/>
  <c r="F88" i="4"/>
  <c r="H88" i="4"/>
  <c r="X86" i="4"/>
  <c r="D88" i="4"/>
  <c r="E88" i="4"/>
  <c r="B89" i="4"/>
  <c r="G89" i="4"/>
  <c r="C89" i="4"/>
  <c r="H89" i="4"/>
  <c r="X87" i="4"/>
  <c r="K89" i="4"/>
  <c r="A90" i="4"/>
  <c r="I89" i="4"/>
  <c r="E89" i="4"/>
  <c r="J89" i="4"/>
  <c r="D89" i="4"/>
  <c r="F89" i="4"/>
  <c r="A91" i="4"/>
  <c r="H90" i="4"/>
  <c r="X88" i="4"/>
  <c r="I90" i="4"/>
  <c r="C90" i="4"/>
  <c r="J90" i="4"/>
  <c r="E90" i="4"/>
  <c r="F90" i="4"/>
  <c r="G90" i="4"/>
  <c r="D90" i="4"/>
  <c r="B90" i="4"/>
  <c r="K90" i="4"/>
  <c r="A92" i="4"/>
  <c r="I91" i="4"/>
  <c r="B91" i="4"/>
  <c r="H91" i="4"/>
  <c r="X89" i="4"/>
  <c r="J91" i="4"/>
  <c r="E91" i="4"/>
  <c r="F91" i="4"/>
  <c r="G91" i="4"/>
  <c r="C91" i="4"/>
  <c r="K91" i="4"/>
  <c r="D91" i="4"/>
  <c r="A93" i="4"/>
  <c r="F92" i="4"/>
  <c r="D92" i="4"/>
  <c r="I92" i="4"/>
  <c r="K92" i="4"/>
  <c r="E92" i="4"/>
  <c r="J92" i="4"/>
  <c r="C92" i="4"/>
  <c r="G92" i="4"/>
  <c r="B92" i="4"/>
  <c r="H92" i="4"/>
  <c r="X90" i="4"/>
  <c r="A94" i="4"/>
  <c r="J93" i="4"/>
  <c r="B93" i="4"/>
  <c r="D93" i="4"/>
  <c r="I93" i="4"/>
  <c r="K93" i="4"/>
  <c r="G93" i="4"/>
  <c r="F93" i="4"/>
  <c r="E93" i="4"/>
  <c r="C93" i="4"/>
  <c r="H93" i="4"/>
  <c r="X91" i="4"/>
  <c r="A95" i="4"/>
  <c r="J94" i="4"/>
  <c r="B94" i="4"/>
  <c r="C94" i="4"/>
  <c r="H94" i="4"/>
  <c r="X92" i="4"/>
  <c r="E94" i="4"/>
  <c r="K94" i="4"/>
  <c r="I94" i="4"/>
  <c r="G94" i="4"/>
  <c r="F94" i="4"/>
  <c r="D94" i="4"/>
  <c r="B95" i="4"/>
  <c r="A96" i="4"/>
  <c r="F95" i="4"/>
  <c r="I95" i="4"/>
  <c r="E95" i="4"/>
  <c r="J95" i="4"/>
  <c r="C95" i="4"/>
  <c r="G95" i="4"/>
  <c r="H95" i="4"/>
  <c r="X93" i="4"/>
  <c r="D95" i="4"/>
  <c r="K95" i="4"/>
  <c r="I96" i="4"/>
  <c r="A97" i="4"/>
  <c r="D96" i="4"/>
  <c r="B96" i="4"/>
  <c r="H96" i="4"/>
  <c r="X94" i="4"/>
  <c r="J96" i="4"/>
  <c r="F96" i="4"/>
  <c r="K96" i="4"/>
  <c r="C96" i="4"/>
  <c r="E96" i="4"/>
  <c r="G96" i="4"/>
  <c r="A98" i="4"/>
  <c r="G97" i="4"/>
  <c r="C97" i="4"/>
  <c r="B97" i="4"/>
  <c r="E97" i="4"/>
  <c r="H97" i="4"/>
  <c r="X95" i="4"/>
  <c r="I97" i="4"/>
  <c r="K97" i="4"/>
  <c r="J97" i="4"/>
  <c r="F97" i="4"/>
  <c r="D97" i="4"/>
  <c r="A99" i="4"/>
  <c r="K98" i="4"/>
  <c r="B98" i="4"/>
  <c r="E98" i="4"/>
  <c r="J98" i="4"/>
  <c r="D98" i="4"/>
  <c r="C98" i="4"/>
  <c r="F98" i="4"/>
  <c r="G98" i="4"/>
  <c r="H98" i="4"/>
  <c r="X96" i="4"/>
  <c r="I98" i="4"/>
  <c r="J99" i="4"/>
  <c r="A100" i="4"/>
  <c r="G99" i="4"/>
  <c r="H99" i="4"/>
  <c r="X97" i="4"/>
  <c r="E99" i="4"/>
  <c r="C99" i="4"/>
  <c r="K99" i="4"/>
  <c r="D99" i="4"/>
  <c r="B99" i="4"/>
  <c r="F99" i="4"/>
  <c r="I99" i="4"/>
  <c r="K100" i="4"/>
  <c r="C100" i="4"/>
  <c r="G100" i="4"/>
  <c r="J100" i="4"/>
  <c r="B100" i="4"/>
  <c r="A101" i="4"/>
  <c r="H100" i="4"/>
  <c r="X98" i="4"/>
  <c r="D100" i="4"/>
  <c r="I100" i="4"/>
  <c r="F100" i="4"/>
  <c r="E100" i="4"/>
  <c r="A102" i="4"/>
  <c r="B101" i="4"/>
  <c r="K101" i="4"/>
  <c r="I101" i="4"/>
  <c r="D101" i="4"/>
  <c r="J101" i="4"/>
  <c r="C101" i="4"/>
  <c r="H101" i="4"/>
  <c r="X99" i="4"/>
  <c r="G101" i="4"/>
  <c r="F101" i="4"/>
  <c r="E101" i="4"/>
  <c r="A103" i="4"/>
  <c r="H102" i="4"/>
  <c r="X100" i="4"/>
  <c r="G102" i="4"/>
  <c r="E102" i="4"/>
  <c r="I102" i="4"/>
  <c r="C102" i="4"/>
  <c r="K102" i="4"/>
  <c r="F102" i="4"/>
  <c r="J102" i="4"/>
  <c r="D102" i="4"/>
  <c r="B102" i="4"/>
  <c r="I103" i="4"/>
  <c r="A104" i="4"/>
  <c r="J103" i="4"/>
  <c r="C103" i="4"/>
  <c r="K103" i="4"/>
  <c r="E103" i="4"/>
  <c r="H103" i="4"/>
  <c r="X101" i="4"/>
  <c r="B103" i="4"/>
  <c r="F103" i="4"/>
  <c r="D103" i="4"/>
  <c r="G103" i="4"/>
  <c r="C104" i="4"/>
  <c r="E104" i="4"/>
  <c r="G104" i="4"/>
  <c r="D104" i="4"/>
  <c r="H104" i="4"/>
  <c r="X102" i="4"/>
  <c r="A105" i="4"/>
  <c r="F104" i="4"/>
  <c r="J104" i="4"/>
  <c r="K104" i="4"/>
  <c r="B104" i="4"/>
  <c r="I104" i="4"/>
  <c r="A106" i="4"/>
  <c r="C105" i="4"/>
  <c r="B105" i="4"/>
  <c r="H105" i="4"/>
  <c r="X103" i="4"/>
  <c r="D105" i="4"/>
  <c r="F105" i="4"/>
  <c r="J105" i="4"/>
  <c r="I105" i="4"/>
  <c r="K105" i="4"/>
  <c r="E105" i="4"/>
  <c r="G105" i="4"/>
  <c r="A107" i="4"/>
  <c r="B106" i="4"/>
  <c r="I106" i="4"/>
  <c r="H106" i="4"/>
  <c r="X104" i="4"/>
  <c r="F106" i="4"/>
  <c r="D106" i="4"/>
  <c r="C106" i="4"/>
  <c r="K106" i="4"/>
  <c r="G106" i="4"/>
  <c r="J106" i="4"/>
  <c r="E106" i="4"/>
  <c r="A108" i="4"/>
  <c r="J107" i="4"/>
  <c r="D107" i="4"/>
  <c r="H107" i="4"/>
  <c r="X105" i="4"/>
  <c r="K107" i="4"/>
  <c r="G107" i="4"/>
  <c r="C107" i="4"/>
  <c r="I107" i="4"/>
  <c r="F107" i="4"/>
  <c r="E107" i="4"/>
  <c r="B107" i="4"/>
  <c r="D108" i="4"/>
  <c r="H108" i="4"/>
  <c r="X106" i="4"/>
  <c r="F108" i="4"/>
  <c r="E108" i="4"/>
  <c r="A109" i="4"/>
  <c r="C108" i="4"/>
  <c r="G108" i="4"/>
  <c r="I108" i="4"/>
  <c r="B108" i="4"/>
  <c r="J108" i="4"/>
  <c r="K108" i="4"/>
  <c r="A110" i="4"/>
  <c r="E109" i="4"/>
  <c r="K109" i="4"/>
  <c r="G109" i="4"/>
  <c r="C109" i="4"/>
  <c r="B109" i="4"/>
  <c r="H109" i="4"/>
  <c r="X107" i="4"/>
  <c r="I109" i="4"/>
  <c r="J109" i="4"/>
  <c r="D109" i="4"/>
  <c r="F109" i="4"/>
  <c r="A111" i="4"/>
  <c r="G110" i="4"/>
  <c r="D110" i="4"/>
  <c r="C110" i="4"/>
  <c r="J110" i="4"/>
  <c r="K110" i="4"/>
  <c r="I110" i="4"/>
  <c r="F110" i="4"/>
  <c r="B110" i="4"/>
  <c r="H110" i="4"/>
  <c r="X108" i="4"/>
  <c r="E110" i="4"/>
  <c r="A112" i="4"/>
  <c r="J111" i="4"/>
  <c r="G111" i="4"/>
  <c r="I111" i="4"/>
  <c r="K111" i="4"/>
  <c r="F111" i="4"/>
  <c r="E111" i="4"/>
  <c r="C111" i="4"/>
  <c r="D111" i="4"/>
  <c r="H111" i="4"/>
  <c r="X109" i="4"/>
  <c r="B111" i="4"/>
  <c r="B112" i="4"/>
  <c r="E112" i="4"/>
  <c r="H112" i="4"/>
  <c r="X110" i="4"/>
  <c r="C112" i="4"/>
  <c r="A113" i="4"/>
  <c r="G112" i="4"/>
  <c r="F112" i="4"/>
  <c r="J112" i="4"/>
  <c r="D112" i="4"/>
  <c r="K112" i="4"/>
  <c r="I112" i="4"/>
  <c r="A114" i="4"/>
  <c r="J113" i="4"/>
  <c r="F113" i="4"/>
  <c r="K113" i="4"/>
  <c r="H113" i="4"/>
  <c r="X111" i="4"/>
  <c r="E113" i="4"/>
  <c r="D113" i="4"/>
  <c r="G113" i="4"/>
  <c r="C113" i="4"/>
  <c r="I113" i="4"/>
  <c r="B113" i="4"/>
  <c r="A115" i="4"/>
  <c r="H114" i="4"/>
  <c r="X112" i="4"/>
  <c r="J114" i="4"/>
  <c r="E114" i="4"/>
  <c r="D114" i="4"/>
  <c r="B114" i="4"/>
  <c r="G114" i="4"/>
  <c r="C114" i="4"/>
  <c r="K114" i="4"/>
  <c r="F114" i="4"/>
  <c r="I114" i="4"/>
  <c r="J115" i="4"/>
  <c r="C115" i="4"/>
  <c r="B115" i="4"/>
  <c r="D115" i="4"/>
  <c r="A116" i="4"/>
  <c r="F115" i="4"/>
  <c r="H115" i="4"/>
  <c r="X113" i="4"/>
  <c r="E115" i="4"/>
  <c r="G115" i="4"/>
  <c r="I115" i="4"/>
  <c r="K115" i="4"/>
  <c r="C116" i="4"/>
  <c r="F116" i="4"/>
  <c r="K116" i="4"/>
  <c r="J116" i="4"/>
  <c r="A117" i="4"/>
  <c r="B116" i="4"/>
  <c r="H116" i="4"/>
  <c r="X114" i="4"/>
  <c r="E116" i="4"/>
  <c r="I116" i="4"/>
  <c r="D116" i="4"/>
  <c r="G116" i="4"/>
  <c r="A118" i="4"/>
  <c r="D117" i="4"/>
  <c r="E117" i="4"/>
  <c r="K117" i="4"/>
  <c r="B117" i="4"/>
  <c r="F117" i="4"/>
  <c r="G117" i="4"/>
  <c r="J117" i="4"/>
  <c r="C117" i="4"/>
  <c r="I117" i="4"/>
  <c r="H117" i="4"/>
  <c r="X115" i="4"/>
  <c r="A119" i="4"/>
  <c r="G118" i="4"/>
  <c r="E118" i="4"/>
  <c r="K118" i="4"/>
  <c r="I118" i="4"/>
  <c r="J118" i="4"/>
  <c r="C118" i="4"/>
  <c r="B118" i="4"/>
  <c r="H118" i="4"/>
  <c r="X116" i="4"/>
  <c r="F118" i="4"/>
  <c r="D118" i="4"/>
  <c r="D119" i="4"/>
  <c r="C119" i="4"/>
  <c r="F119" i="4"/>
  <c r="J119" i="4"/>
  <c r="B119" i="4"/>
  <c r="E119" i="4"/>
  <c r="G119" i="4"/>
  <c r="H119" i="4"/>
  <c r="X117" i="4"/>
  <c r="K119" i="4"/>
  <c r="I119" i="4"/>
  <c r="AI11" i="19"/>
  <c r="AF11" i="19"/>
  <c r="U9" i="19"/>
  <c r="T11" i="19"/>
  <c r="I10" i="19"/>
  <c r="AB133" i="18"/>
  <c r="M24" i="18"/>
  <c r="Y138" i="18"/>
  <c r="Y139" i="18"/>
  <c r="Y140" i="18"/>
  <c r="Y141" i="18"/>
  <c r="Y142" i="18"/>
  <c r="AE36" i="18"/>
  <c r="G32" i="14"/>
  <c r="CF32" i="14" s="1"/>
  <c r="S34" i="18"/>
  <c r="D32" i="18"/>
  <c r="A10" i="19"/>
  <c r="J10" i="19"/>
  <c r="I11" i="19"/>
  <c r="B44" i="16"/>
  <c r="A45" i="16"/>
  <c r="A8" i="16"/>
  <c r="AI12" i="19"/>
  <c r="AF12" i="19"/>
  <c r="T12" i="19"/>
  <c r="A11" i="19"/>
  <c r="AE37" i="18"/>
  <c r="M25" i="18"/>
  <c r="S35" i="18"/>
  <c r="Y143" i="18"/>
  <c r="J11" i="19"/>
  <c r="I12" i="19"/>
  <c r="CL103" i="14"/>
  <c r="D33" i="18"/>
  <c r="AB134" i="18"/>
  <c r="B45" i="16"/>
  <c r="A46" i="16"/>
  <c r="A9" i="16"/>
  <c r="AI13" i="19"/>
  <c r="AF13" i="19"/>
  <c r="T13" i="19"/>
  <c r="I13" i="19"/>
  <c r="AE38" i="18"/>
  <c r="D34" i="18"/>
  <c r="A12" i="19"/>
  <c r="S36" i="18"/>
  <c r="M26" i="18"/>
  <c r="AB135" i="18"/>
  <c r="Y144" i="18"/>
  <c r="A47" i="16"/>
  <c r="A10" i="16"/>
  <c r="AI14" i="19"/>
  <c r="AF14" i="19"/>
  <c r="AG13" i="19"/>
  <c r="T14" i="19"/>
  <c r="AB136" i="18"/>
  <c r="A13" i="19"/>
  <c r="M27" i="18"/>
  <c r="S37" i="18"/>
  <c r="D35" i="18"/>
  <c r="AE39" i="18"/>
  <c r="I14" i="19"/>
  <c r="Y145" i="18"/>
  <c r="A48" i="16"/>
  <c r="A11" i="16"/>
  <c r="AI15" i="19"/>
  <c r="AF15" i="19"/>
  <c r="T15" i="19"/>
  <c r="U14" i="19"/>
  <c r="Y146" i="18"/>
  <c r="AE40" i="18"/>
  <c r="S38" i="18"/>
  <c r="I15" i="19"/>
  <c r="A14" i="19"/>
  <c r="AB137" i="18"/>
  <c r="D36" i="18"/>
  <c r="M28" i="18"/>
  <c r="A49" i="16"/>
  <c r="A12" i="16"/>
  <c r="AI16" i="19"/>
  <c r="AF16" i="19"/>
  <c r="T16" i="19"/>
  <c r="M29" i="18"/>
  <c r="AB138" i="18"/>
  <c r="J15" i="19"/>
  <c r="I16" i="19"/>
  <c r="A15" i="19"/>
  <c r="S39" i="18"/>
  <c r="Y147" i="18"/>
  <c r="AE41" i="18"/>
  <c r="D37" i="18"/>
  <c r="B49" i="16"/>
  <c r="A50" i="16"/>
  <c r="A13" i="16"/>
  <c r="AI17" i="19"/>
  <c r="AF17" i="19"/>
  <c r="T17" i="19"/>
  <c r="A16" i="19"/>
  <c r="S40" i="18"/>
  <c r="J16" i="19"/>
  <c r="I17" i="19"/>
  <c r="D38" i="18"/>
  <c r="AE42" i="18"/>
  <c r="Y148" i="18"/>
  <c r="AB139" i="18"/>
  <c r="M30" i="18"/>
  <c r="B50" i="16"/>
  <c r="A51" i="16"/>
  <c r="A14" i="16"/>
  <c r="AI18" i="19"/>
  <c r="AF18" i="19"/>
  <c r="T18" i="19"/>
  <c r="I18" i="19"/>
  <c r="S41" i="18"/>
  <c r="M31" i="18"/>
  <c r="AE43" i="18"/>
  <c r="D39" i="18"/>
  <c r="A17" i="19"/>
  <c r="AB140" i="18"/>
  <c r="Y149" i="18"/>
  <c r="A52" i="16"/>
  <c r="B51" i="16"/>
  <c r="A15" i="16"/>
  <c r="AI19" i="19"/>
  <c r="AF19" i="19"/>
  <c r="T19" i="19"/>
  <c r="U18" i="19"/>
  <c r="AB141" i="18"/>
  <c r="S42" i="18"/>
  <c r="A18" i="19"/>
  <c r="I19" i="19"/>
  <c r="Y150" i="18"/>
  <c r="AE44" i="18"/>
  <c r="M32" i="18"/>
  <c r="D40" i="18"/>
  <c r="A53" i="16"/>
  <c r="A16" i="16"/>
  <c r="AI20" i="19"/>
  <c r="AF20" i="19"/>
  <c r="T20" i="19"/>
  <c r="U19" i="19"/>
  <c r="D41" i="18"/>
  <c r="AE45" i="18"/>
  <c r="I20" i="19"/>
  <c r="S43" i="18"/>
  <c r="M33" i="18"/>
  <c r="Y151" i="18"/>
  <c r="A19" i="19"/>
  <c r="AB142" i="18"/>
  <c r="A54" i="16"/>
  <c r="A17" i="16"/>
  <c r="AI21" i="19"/>
  <c r="AF21" i="19"/>
  <c r="T21" i="19"/>
  <c r="AB143" i="18"/>
  <c r="Y152" i="18"/>
  <c r="S44" i="18"/>
  <c r="AE46" i="18"/>
  <c r="I21" i="19"/>
  <c r="J20" i="19"/>
  <c r="A20" i="19"/>
  <c r="M34" i="18"/>
  <c r="D42" i="18"/>
  <c r="A55" i="16"/>
  <c r="B54" i="16"/>
  <c r="A18" i="16"/>
  <c r="AI22" i="19"/>
  <c r="AF22" i="19"/>
  <c r="T22" i="19"/>
  <c r="D43" i="18"/>
  <c r="A21" i="19"/>
  <c r="AE47" i="18"/>
  <c r="Y153" i="18"/>
  <c r="M35" i="18"/>
  <c r="I22" i="19"/>
  <c r="J21" i="19"/>
  <c r="S45" i="18"/>
  <c r="AB144" i="18"/>
  <c r="A56" i="16"/>
  <c r="B55" i="16"/>
  <c r="A19" i="16"/>
  <c r="AI23" i="19"/>
  <c r="AF23" i="19"/>
  <c r="T23" i="19"/>
  <c r="AB145" i="18"/>
  <c r="I23" i="19"/>
  <c r="A22" i="19"/>
  <c r="M36" i="18"/>
  <c r="S46" i="18"/>
  <c r="AE48" i="18"/>
  <c r="D44" i="18"/>
  <c r="A57" i="16"/>
  <c r="A20" i="16"/>
  <c r="AI24" i="19"/>
  <c r="AF24" i="19"/>
  <c r="T24" i="19"/>
  <c r="M37" i="18"/>
  <c r="J23" i="19"/>
  <c r="I24" i="19"/>
  <c r="D45" i="18"/>
  <c r="A23" i="19"/>
  <c r="AE49" i="18"/>
  <c r="S47" i="18"/>
  <c r="AB146" i="18"/>
  <c r="A58" i="16"/>
  <c r="A21" i="16"/>
  <c r="AI25" i="19"/>
  <c r="AF25" i="19"/>
  <c r="T25" i="19"/>
  <c r="A24" i="19"/>
  <c r="I25" i="19"/>
  <c r="S48" i="18"/>
  <c r="AB147" i="18"/>
  <c r="AE50" i="18"/>
  <c r="D46" i="18"/>
  <c r="M38" i="18"/>
  <c r="A59" i="16"/>
  <c r="A22" i="16"/>
  <c r="AI26" i="19"/>
  <c r="AF26" i="19"/>
  <c r="T26" i="19"/>
  <c r="U25" i="19"/>
  <c r="D47" i="18"/>
  <c r="I26" i="19"/>
  <c r="J25" i="19"/>
  <c r="AB148" i="18"/>
  <c r="A25" i="19"/>
  <c r="M39" i="18"/>
  <c r="AE51" i="18"/>
  <c r="S49" i="18"/>
  <c r="A60" i="16"/>
  <c r="B59" i="16"/>
  <c r="A23" i="16"/>
  <c r="AI27" i="19"/>
  <c r="AF27" i="19"/>
  <c r="T27" i="19"/>
  <c r="A26" i="19"/>
  <c r="AE52" i="18"/>
  <c r="I27" i="19"/>
  <c r="S50" i="18"/>
  <c r="M40" i="18"/>
  <c r="AB149" i="18"/>
  <c r="D48" i="18"/>
  <c r="A61" i="16"/>
  <c r="A24" i="16"/>
  <c r="AI28" i="19"/>
  <c r="AF28" i="19"/>
  <c r="T28" i="19"/>
  <c r="AB150" i="18"/>
  <c r="S51" i="18"/>
  <c r="AE53" i="18"/>
  <c r="A27" i="19"/>
  <c r="D49" i="18"/>
  <c r="M41" i="18"/>
  <c r="I28" i="19"/>
  <c r="J27" i="19"/>
  <c r="B61" i="16"/>
  <c r="A62" i="16"/>
  <c r="A25" i="16"/>
  <c r="AI29" i="19"/>
  <c r="AF29" i="19"/>
  <c r="T29" i="19"/>
  <c r="M42" i="18"/>
  <c r="S52" i="18"/>
  <c r="A28" i="19"/>
  <c r="I29" i="19"/>
  <c r="D50" i="18"/>
  <c r="AE54" i="18"/>
  <c r="AB151" i="18"/>
  <c r="A63" i="16"/>
  <c r="A26" i="16"/>
  <c r="AI30" i="19"/>
  <c r="AF30" i="19"/>
  <c r="T30" i="19"/>
  <c r="AB152" i="18"/>
  <c r="AE55" i="18"/>
  <c r="I30" i="19"/>
  <c r="S53" i="18"/>
  <c r="A29" i="19"/>
  <c r="M43" i="18"/>
  <c r="D51" i="18"/>
  <c r="A64" i="16"/>
  <c r="A27" i="16"/>
  <c r="AI31" i="19"/>
  <c r="AF31" i="19"/>
  <c r="T31" i="19"/>
  <c r="AE56" i="18"/>
  <c r="M44" i="18"/>
  <c r="S54" i="18"/>
  <c r="A30" i="19"/>
  <c r="D52" i="18"/>
  <c r="I31" i="19"/>
  <c r="AB153" i="18"/>
  <c r="A65" i="16"/>
  <c r="A28" i="16"/>
  <c r="AI32" i="19"/>
  <c r="AF32" i="19"/>
  <c r="T32" i="19"/>
  <c r="A31" i="19"/>
  <c r="I32" i="19"/>
  <c r="M45" i="18"/>
  <c r="D53" i="18"/>
  <c r="S55" i="18"/>
  <c r="AE57" i="18"/>
  <c r="A66" i="16"/>
  <c r="A29" i="16"/>
  <c r="AJ32" i="19"/>
  <c r="AI33" i="19"/>
  <c r="AF33" i="19"/>
  <c r="T33" i="19"/>
  <c r="AE58" i="18"/>
  <c r="D54" i="18"/>
  <c r="I33" i="19"/>
  <c r="A32" i="19"/>
  <c r="S56" i="18"/>
  <c r="M46" i="18"/>
  <c r="A67" i="16"/>
  <c r="A30" i="16"/>
  <c r="AI34" i="19"/>
  <c r="AF34" i="19"/>
  <c r="T34" i="19"/>
  <c r="S57" i="18"/>
  <c r="AE59" i="18"/>
  <c r="A33" i="19"/>
  <c r="M47" i="18"/>
  <c r="D55" i="18"/>
  <c r="I34" i="19"/>
  <c r="J33" i="19"/>
  <c r="A68" i="16"/>
  <c r="B67" i="16"/>
  <c r="A31" i="16"/>
  <c r="AI35" i="19"/>
  <c r="AF35" i="19"/>
  <c r="T35" i="19"/>
  <c r="I35" i="19"/>
  <c r="M48" i="18"/>
  <c r="AE60" i="18"/>
  <c r="A34" i="19"/>
  <c r="D56" i="18"/>
  <c r="S58" i="18"/>
  <c r="A69" i="16"/>
  <c r="A32" i="16"/>
  <c r="AI36" i="19"/>
  <c r="AF36" i="19"/>
  <c r="T36" i="19"/>
  <c r="D57" i="18"/>
  <c r="A35" i="19"/>
  <c r="S59" i="18"/>
  <c r="M49" i="18"/>
  <c r="AE61" i="18"/>
  <c r="I36" i="19"/>
  <c r="J35" i="19"/>
  <c r="B69" i="16"/>
  <c r="A70" i="16"/>
  <c r="A33" i="16"/>
  <c r="AI37" i="19"/>
  <c r="AF37" i="19"/>
  <c r="T37" i="19"/>
  <c r="AE62" i="18"/>
  <c r="D58" i="18"/>
  <c r="A36" i="19"/>
  <c r="I37" i="19"/>
  <c r="M50" i="18"/>
  <c r="S60" i="18"/>
  <c r="A71" i="16"/>
  <c r="B70" i="16"/>
  <c r="A34" i="16"/>
  <c r="AI38" i="19"/>
  <c r="AF38" i="19"/>
  <c r="AG38" i="19"/>
  <c r="T38" i="19"/>
  <c r="S61" i="18"/>
  <c r="I38" i="19"/>
  <c r="D59" i="18"/>
  <c r="M51" i="18"/>
  <c r="AE63" i="18"/>
  <c r="A37" i="19"/>
  <c r="A72" i="16"/>
  <c r="A35" i="16"/>
  <c r="W9" i="19"/>
  <c r="D60" i="18"/>
  <c r="A38" i="19"/>
  <c r="M52" i="18"/>
  <c r="L9" i="19"/>
  <c r="AE64" i="18"/>
  <c r="S62" i="18"/>
  <c r="D43" i="16"/>
  <c r="D6" i="16"/>
  <c r="W10" i="19"/>
  <c r="M53" i="18"/>
  <c r="S63" i="18"/>
  <c r="M9" i="19"/>
  <c r="L10" i="19"/>
  <c r="D9" i="19"/>
  <c r="AE65" i="18"/>
  <c r="D61" i="18"/>
  <c r="D44" i="16"/>
  <c r="E43" i="16"/>
  <c r="D7" i="16"/>
  <c r="W11" i="19"/>
  <c r="M54" i="18"/>
  <c r="D10" i="19"/>
  <c r="D62" i="18"/>
  <c r="S64" i="18"/>
  <c r="AE66" i="18"/>
  <c r="M10" i="19"/>
  <c r="L11" i="19"/>
  <c r="D45" i="16"/>
  <c r="E44" i="16"/>
  <c r="D8" i="16"/>
  <c r="W12" i="19"/>
  <c r="D63" i="18"/>
  <c r="M55" i="18"/>
  <c r="L12" i="19"/>
  <c r="D11" i="19"/>
  <c r="S65" i="18"/>
  <c r="AE67" i="18"/>
  <c r="D46" i="16"/>
  <c r="D9" i="16"/>
  <c r="W13" i="19"/>
  <c r="AE68" i="18"/>
  <c r="M56" i="18"/>
  <c r="S66" i="18"/>
  <c r="D12" i="19"/>
  <c r="L13" i="19"/>
  <c r="D64" i="18"/>
  <c r="D47" i="16"/>
  <c r="D10" i="16"/>
  <c r="W14" i="19"/>
  <c r="S67" i="18"/>
  <c r="AE69" i="18"/>
  <c r="D13" i="19"/>
  <c r="D65" i="18"/>
  <c r="M57" i="18"/>
  <c r="L14" i="19"/>
  <c r="D48" i="16"/>
  <c r="D11" i="16"/>
  <c r="W15" i="19"/>
  <c r="M58" i="18"/>
  <c r="S68" i="18"/>
  <c r="AE70" i="18"/>
  <c r="L15" i="19"/>
  <c r="D66" i="18"/>
  <c r="D14" i="19"/>
  <c r="D49" i="16"/>
  <c r="D12" i="16"/>
  <c r="W16" i="19"/>
  <c r="L16" i="19"/>
  <c r="S69" i="18"/>
  <c r="D15" i="19"/>
  <c r="D67" i="18"/>
  <c r="AE71" i="18"/>
  <c r="M59" i="18"/>
  <c r="D50" i="16"/>
  <c r="D13" i="16"/>
  <c r="W17" i="19"/>
  <c r="M60" i="18"/>
  <c r="D68" i="18"/>
  <c r="S70" i="18"/>
  <c r="D16" i="19"/>
  <c r="M16" i="19"/>
  <c r="L17" i="19"/>
  <c r="AE72" i="18"/>
  <c r="D51" i="16"/>
  <c r="E50" i="16"/>
  <c r="D14" i="16"/>
  <c r="W18" i="19"/>
  <c r="AE73" i="18"/>
  <c r="D69" i="18"/>
  <c r="D17" i="19"/>
  <c r="L18" i="19"/>
  <c r="S71" i="18"/>
  <c r="M61" i="18"/>
  <c r="D52" i="16"/>
  <c r="D15" i="16"/>
  <c r="W19" i="19"/>
  <c r="M62" i="18"/>
  <c r="L19" i="19"/>
  <c r="M18" i="19"/>
  <c r="D70" i="18"/>
  <c r="D18" i="19"/>
  <c r="S72" i="18"/>
  <c r="AE74" i="18"/>
  <c r="D53" i="16"/>
  <c r="E52" i="16"/>
  <c r="D16" i="16"/>
  <c r="W20" i="19"/>
  <c r="D19" i="19"/>
  <c r="AE75" i="18"/>
  <c r="L20" i="19"/>
  <c r="S73" i="18"/>
  <c r="D71" i="18"/>
  <c r="M63" i="18"/>
  <c r="D54" i="16"/>
  <c r="D17" i="16"/>
  <c r="W21" i="19"/>
  <c r="M64" i="18"/>
  <c r="S74" i="18"/>
  <c r="AE76" i="18"/>
  <c r="D20" i="19"/>
  <c r="D72" i="18"/>
  <c r="L21" i="19"/>
  <c r="D55" i="16"/>
  <c r="D18" i="16"/>
  <c r="W22" i="19"/>
  <c r="X21" i="19"/>
  <c r="L22" i="19"/>
  <c r="S75" i="18"/>
  <c r="E20" i="19"/>
  <c r="D21" i="19"/>
  <c r="D73" i="18"/>
  <c r="AE77" i="18"/>
  <c r="M65" i="18"/>
  <c r="D56" i="16"/>
  <c r="E55" i="16"/>
  <c r="D19" i="16"/>
  <c r="W23" i="19"/>
  <c r="M66" i="18"/>
  <c r="D74" i="18"/>
  <c r="S76" i="18"/>
  <c r="D22" i="19"/>
  <c r="AE78" i="18"/>
  <c r="L23" i="19"/>
  <c r="M22" i="19"/>
  <c r="D57" i="16"/>
  <c r="E56" i="16"/>
  <c r="D20" i="16"/>
  <c r="W24" i="19"/>
  <c r="L24" i="19"/>
  <c r="M23" i="19"/>
  <c r="D75" i="18"/>
  <c r="D23" i="19"/>
  <c r="AE79" i="18"/>
  <c r="S77" i="18"/>
  <c r="M67" i="18"/>
  <c r="E57" i="16"/>
  <c r="D58" i="16"/>
  <c r="D21" i="16"/>
  <c r="W25" i="19"/>
  <c r="AE80" i="18"/>
  <c r="D76" i="18"/>
  <c r="M68" i="18"/>
  <c r="D24" i="19"/>
  <c r="S78" i="18"/>
  <c r="L25" i="19"/>
  <c r="M24" i="19"/>
  <c r="D59" i="16"/>
  <c r="E58" i="16"/>
  <c r="D22" i="16"/>
  <c r="W26" i="19"/>
  <c r="L26" i="19"/>
  <c r="M25" i="19"/>
  <c r="D77" i="18"/>
  <c r="D25" i="19"/>
  <c r="M69" i="18"/>
  <c r="S79" i="18"/>
  <c r="AE81" i="18"/>
  <c r="D60" i="16"/>
  <c r="E59" i="16"/>
  <c r="D23" i="16"/>
  <c r="W27" i="19"/>
  <c r="AE82" i="18"/>
  <c r="M70" i="18"/>
  <c r="D78" i="18"/>
  <c r="D26" i="19"/>
  <c r="S80" i="18"/>
  <c r="L27" i="19"/>
  <c r="D61" i="16"/>
  <c r="D24" i="16"/>
  <c r="W28" i="19"/>
  <c r="X27" i="19"/>
  <c r="L28" i="19"/>
  <c r="M27" i="19"/>
  <c r="M71" i="18"/>
  <c r="AE83" i="18"/>
  <c r="D27" i="19"/>
  <c r="S81" i="18"/>
  <c r="D79" i="18"/>
  <c r="E61" i="16"/>
  <c r="D62" i="16"/>
  <c r="D25" i="16"/>
  <c r="W29" i="19"/>
  <c r="D80" i="18"/>
  <c r="M72" i="18"/>
  <c r="D28" i="19"/>
  <c r="S82" i="18"/>
  <c r="AE84" i="18"/>
  <c r="L29" i="19"/>
  <c r="E62" i="16"/>
  <c r="D63" i="16"/>
  <c r="D26" i="16"/>
  <c r="W30" i="19"/>
  <c r="L30" i="19"/>
  <c r="S83" i="18"/>
  <c r="M73" i="18"/>
  <c r="D29" i="19"/>
  <c r="AE85" i="18"/>
  <c r="D81" i="18"/>
  <c r="D64" i="16"/>
  <c r="D27" i="16"/>
  <c r="W31" i="19"/>
  <c r="D82" i="18"/>
  <c r="S84" i="18"/>
  <c r="D30" i="19"/>
  <c r="AE86" i="18"/>
  <c r="M74" i="18"/>
  <c r="L31" i="19"/>
  <c r="D65" i="16"/>
  <c r="D28" i="16"/>
  <c r="W32" i="19"/>
  <c r="X31" i="19"/>
  <c r="S85" i="18"/>
  <c r="L32" i="19"/>
  <c r="M31" i="19"/>
  <c r="AE87" i="18"/>
  <c r="D31" i="19"/>
  <c r="M75" i="18"/>
  <c r="D83" i="18"/>
  <c r="E65" i="16"/>
  <c r="D66" i="16"/>
  <c r="D29" i="16"/>
  <c r="W33" i="19"/>
  <c r="D84" i="18"/>
  <c r="L33" i="19"/>
  <c r="D32" i="19"/>
  <c r="M76" i="18"/>
  <c r="AE88" i="18"/>
  <c r="S86" i="18"/>
  <c r="D67" i="16"/>
  <c r="E66" i="16"/>
  <c r="D30" i="16"/>
  <c r="W34" i="19"/>
  <c r="S87" i="18"/>
  <c r="M77" i="18"/>
  <c r="L34" i="19"/>
  <c r="D33" i="19"/>
  <c r="AE89" i="18"/>
  <c r="D85" i="18"/>
  <c r="D68" i="16"/>
  <c r="D31" i="16"/>
  <c r="W35" i="19"/>
  <c r="D86" i="18"/>
  <c r="M78" i="18"/>
  <c r="S88" i="18"/>
  <c r="D34" i="19"/>
  <c r="AE90" i="18"/>
  <c r="L35" i="19"/>
  <c r="M34" i="19"/>
  <c r="D69" i="16"/>
  <c r="E68" i="16"/>
  <c r="D32" i="16"/>
  <c r="W36" i="19"/>
  <c r="D35" i="19"/>
  <c r="D87" i="18"/>
  <c r="M79" i="18"/>
  <c r="L36" i="19"/>
  <c r="AE91" i="18"/>
  <c r="S89" i="18"/>
  <c r="D70" i="16"/>
  <c r="D33" i="16"/>
  <c r="W37" i="19"/>
  <c r="S90" i="18"/>
  <c r="L37" i="19"/>
  <c r="D88" i="18"/>
  <c r="D36" i="19"/>
  <c r="AE92" i="18"/>
  <c r="M80" i="18"/>
  <c r="D71" i="16"/>
  <c r="D34" i="16"/>
  <c r="W38" i="19"/>
  <c r="E36" i="19"/>
  <c r="D37" i="19"/>
  <c r="M81" i="18"/>
  <c r="L38" i="19"/>
  <c r="AE93" i="18"/>
  <c r="D89" i="18"/>
  <c r="S91" i="18"/>
  <c r="D72" i="16"/>
  <c r="D35" i="16"/>
  <c r="Z9" i="19"/>
  <c r="M82" i="18"/>
  <c r="S92" i="18"/>
  <c r="AE94" i="18"/>
  <c r="D38" i="19"/>
  <c r="D90" i="18"/>
  <c r="O9" i="19"/>
  <c r="G43" i="16"/>
  <c r="G6" i="16"/>
  <c r="Z10" i="19"/>
  <c r="O10" i="19"/>
  <c r="S93" i="18"/>
  <c r="D91" i="18"/>
  <c r="AE95" i="18"/>
  <c r="M83" i="18"/>
  <c r="G44" i="16"/>
  <c r="G7" i="16"/>
  <c r="Z11" i="19"/>
  <c r="O11" i="19"/>
  <c r="D92" i="18"/>
  <c r="M84" i="18"/>
  <c r="AE96" i="18"/>
  <c r="S94" i="18"/>
  <c r="G45" i="16"/>
  <c r="G8" i="16"/>
  <c r="Z12" i="19"/>
  <c r="S95" i="18"/>
  <c r="D93" i="18"/>
  <c r="P11" i="19"/>
  <c r="O12" i="19"/>
  <c r="AE97" i="18"/>
  <c r="M85" i="18"/>
  <c r="G46" i="16"/>
  <c r="H45" i="16"/>
  <c r="G9" i="16"/>
  <c r="Z13" i="19"/>
  <c r="M86" i="18"/>
  <c r="D94" i="18"/>
  <c r="O13" i="19"/>
  <c r="AE98" i="18"/>
  <c r="S96" i="18"/>
  <c r="H46" i="16"/>
  <c r="G47" i="16"/>
  <c r="G10" i="16"/>
  <c r="Z14" i="19"/>
  <c r="S97" i="18"/>
  <c r="P13" i="19"/>
  <c r="O14" i="19"/>
  <c r="AE99" i="18"/>
  <c r="D95" i="18"/>
  <c r="M87" i="18"/>
  <c r="G48" i="16"/>
  <c r="H47" i="16"/>
  <c r="G11" i="16"/>
  <c r="Z15" i="19"/>
  <c r="M88" i="18"/>
  <c r="AE100" i="18"/>
  <c r="S98" i="18"/>
  <c r="P14" i="19"/>
  <c r="O15" i="19"/>
  <c r="D96" i="18"/>
  <c r="G49" i="16"/>
  <c r="H48" i="16"/>
  <c r="G12" i="16"/>
  <c r="Z16" i="19"/>
  <c r="O16" i="19"/>
  <c r="AE101" i="18"/>
  <c r="D97" i="18"/>
  <c r="S99" i="18"/>
  <c r="M89" i="18"/>
  <c r="G50" i="16"/>
  <c r="G13" i="16"/>
  <c r="Z17" i="19"/>
  <c r="M90" i="18"/>
  <c r="D98" i="18"/>
  <c r="AE102" i="18"/>
  <c r="P16" i="19"/>
  <c r="O17" i="19"/>
  <c r="S100" i="18"/>
  <c r="H50" i="16"/>
  <c r="G51" i="16"/>
  <c r="G14" i="16"/>
  <c r="Z18" i="19"/>
  <c r="D99" i="18"/>
  <c r="P17" i="19"/>
  <c r="O18" i="19"/>
  <c r="S101" i="18"/>
  <c r="AE103" i="18"/>
  <c r="M91" i="18"/>
  <c r="G52" i="16"/>
  <c r="H51" i="16"/>
  <c r="G15" i="16"/>
  <c r="Z19" i="19"/>
  <c r="M92" i="18"/>
  <c r="S102" i="18"/>
  <c r="O19" i="19"/>
  <c r="AE104" i="18"/>
  <c r="D100" i="18"/>
  <c r="G53" i="16"/>
  <c r="G16" i="16"/>
  <c r="Z20" i="19"/>
  <c r="D101" i="18"/>
  <c r="O20" i="19"/>
  <c r="P19" i="19"/>
  <c r="S103" i="18"/>
  <c r="AE105" i="18"/>
  <c r="M93" i="18"/>
  <c r="G54" i="16"/>
  <c r="H53" i="16"/>
  <c r="G17" i="16"/>
  <c r="Z21" i="19"/>
  <c r="M94" i="18"/>
  <c r="O21" i="19"/>
  <c r="P20" i="19"/>
  <c r="S104" i="18"/>
  <c r="AE106" i="18"/>
  <c r="D102" i="18"/>
  <c r="G55" i="16"/>
  <c r="G18" i="16"/>
  <c r="Z22" i="19"/>
  <c r="M95" i="18"/>
  <c r="D103" i="18"/>
  <c r="S105" i="18"/>
  <c r="AE107" i="18"/>
  <c r="O22" i="19"/>
  <c r="P21" i="19"/>
  <c r="G56" i="16"/>
  <c r="H55" i="16"/>
  <c r="G19" i="16"/>
  <c r="Z23" i="19"/>
  <c r="O23" i="19"/>
  <c r="S106" i="18"/>
  <c r="D104" i="18"/>
  <c r="AE108" i="18"/>
  <c r="M96" i="18"/>
  <c r="G57" i="16"/>
  <c r="H56" i="16"/>
  <c r="G20" i="16"/>
  <c r="Z24" i="19"/>
  <c r="M97" i="18"/>
  <c r="S107" i="18"/>
  <c r="AE109" i="18"/>
  <c r="D105" i="18"/>
  <c r="O24" i="19"/>
  <c r="P23" i="19"/>
  <c r="G58" i="16"/>
  <c r="H57" i="16"/>
  <c r="G21" i="16"/>
  <c r="Z25" i="19"/>
  <c r="O25" i="19"/>
  <c r="AE110" i="18"/>
  <c r="S108" i="18"/>
  <c r="D106" i="18"/>
  <c r="M98" i="18"/>
  <c r="G59" i="16"/>
  <c r="G22" i="16"/>
  <c r="Z26" i="19"/>
  <c r="M99" i="18"/>
  <c r="AE111" i="18"/>
  <c r="S109" i="18"/>
  <c r="P25" i="19"/>
  <c r="O26" i="19"/>
  <c r="D107" i="18"/>
  <c r="G60" i="16"/>
  <c r="H59" i="16"/>
  <c r="G23" i="16"/>
  <c r="Z27" i="19"/>
  <c r="AA26" i="19"/>
  <c r="D108" i="18"/>
  <c r="AE112" i="18"/>
  <c r="O27" i="19"/>
  <c r="S110" i="18"/>
  <c r="M100" i="18"/>
  <c r="G61" i="16"/>
  <c r="G24" i="16"/>
  <c r="Z28" i="19"/>
  <c r="M101" i="18"/>
  <c r="AE113" i="18"/>
  <c r="S111" i="18"/>
  <c r="O28" i="19"/>
  <c r="P27" i="19"/>
  <c r="D109" i="18"/>
  <c r="G62" i="16"/>
  <c r="H61" i="16"/>
  <c r="G25" i="16"/>
  <c r="Z29" i="19"/>
  <c r="D110" i="18"/>
  <c r="S112" i="18"/>
  <c r="AE114" i="18"/>
  <c r="O29" i="19"/>
  <c r="M102" i="18"/>
  <c r="H62" i="16"/>
  <c r="G63" i="16"/>
  <c r="G26" i="16"/>
  <c r="Z30" i="19"/>
  <c r="M103" i="18"/>
  <c r="S113" i="18"/>
  <c r="O30" i="19"/>
  <c r="P29" i="19"/>
  <c r="AE115" i="18"/>
  <c r="D111" i="18"/>
  <c r="G64" i="16"/>
  <c r="H63" i="16"/>
  <c r="G27" i="16"/>
  <c r="Z31" i="19"/>
  <c r="D112" i="18"/>
  <c r="O31" i="19"/>
  <c r="S114" i="18"/>
  <c r="AE116" i="18"/>
  <c r="M104" i="18"/>
  <c r="G65" i="16"/>
  <c r="H64" i="16"/>
  <c r="G28" i="16"/>
  <c r="Z32" i="19"/>
  <c r="M105" i="18"/>
  <c r="O32" i="19"/>
  <c r="P31" i="19"/>
  <c r="AE117" i="18"/>
  <c r="S115" i="18"/>
  <c r="D113" i="18"/>
  <c r="G66" i="16"/>
  <c r="H65" i="16"/>
  <c r="G29" i="16"/>
  <c r="Z33" i="19"/>
  <c r="D114" i="18"/>
  <c r="AE118" i="18"/>
  <c r="O33" i="19"/>
  <c r="S116" i="18"/>
  <c r="M106" i="18"/>
  <c r="G67" i="16"/>
  <c r="G30" i="16"/>
  <c r="Z34" i="19"/>
  <c r="M107" i="18"/>
  <c r="AE119" i="18"/>
  <c r="S117" i="18"/>
  <c r="P33" i="19"/>
  <c r="O34" i="19"/>
  <c r="D115" i="18"/>
  <c r="G68" i="16"/>
  <c r="H67" i="16"/>
  <c r="G31" i="16"/>
  <c r="Z35" i="19"/>
  <c r="D116" i="18"/>
  <c r="S118" i="18"/>
  <c r="AE120" i="18"/>
  <c r="O35" i="19"/>
  <c r="M108" i="18"/>
  <c r="G69" i="16"/>
  <c r="G32" i="16"/>
  <c r="H31" i="16"/>
  <c r="Z36" i="19"/>
  <c r="M109" i="18"/>
  <c r="O36" i="19"/>
  <c r="P35" i="19"/>
  <c r="S119" i="18"/>
  <c r="AE121" i="18"/>
  <c r="D117" i="18"/>
  <c r="G70" i="16"/>
  <c r="H69" i="16"/>
  <c r="G33" i="16"/>
  <c r="Z37" i="19"/>
  <c r="D118" i="18"/>
  <c r="O37" i="19"/>
  <c r="AE122" i="18"/>
  <c r="S120" i="18"/>
  <c r="M110" i="18"/>
  <c r="H70" i="16"/>
  <c r="G71" i="16"/>
  <c r="G34" i="16"/>
  <c r="Z38" i="19"/>
  <c r="M111" i="18"/>
  <c r="AE123" i="18"/>
  <c r="D119" i="18"/>
  <c r="S121" i="18"/>
  <c r="P37" i="19"/>
  <c r="O38" i="19"/>
  <c r="G72" i="16"/>
  <c r="H71" i="16"/>
  <c r="G35" i="16"/>
  <c r="H34" i="16"/>
  <c r="AC9" i="19"/>
  <c r="D120" i="18"/>
  <c r="S122" i="18"/>
  <c r="AE124" i="18"/>
  <c r="M112" i="18"/>
  <c r="H72" i="16"/>
  <c r="J43" i="16"/>
  <c r="J6" i="16"/>
  <c r="AC10" i="19"/>
  <c r="AE125" i="18"/>
  <c r="M113" i="18"/>
  <c r="S123" i="18"/>
  <c r="D121" i="18"/>
  <c r="J44" i="16"/>
  <c r="J7" i="16"/>
  <c r="AC11" i="19"/>
  <c r="M114" i="18"/>
  <c r="D122" i="18"/>
  <c r="S124" i="18"/>
  <c r="AE126" i="18"/>
  <c r="J45" i="16"/>
  <c r="J8" i="16"/>
  <c r="AC12" i="19"/>
  <c r="D123" i="18"/>
  <c r="S125" i="18"/>
  <c r="AE127" i="18"/>
  <c r="M115" i="18"/>
  <c r="J46" i="16"/>
  <c r="J9" i="16"/>
  <c r="AC13" i="19"/>
  <c r="M116" i="18"/>
  <c r="AE128" i="18"/>
  <c r="S126" i="18"/>
  <c r="D124" i="18"/>
  <c r="J47" i="16"/>
  <c r="J10" i="16"/>
  <c r="K9" i="16"/>
  <c r="AC14" i="19"/>
  <c r="D125" i="18"/>
  <c r="AE129" i="18"/>
  <c r="S127" i="18"/>
  <c r="M117" i="18"/>
  <c r="J48" i="16"/>
  <c r="J11" i="16"/>
  <c r="AC15" i="19"/>
  <c r="M118" i="18"/>
  <c r="AE130" i="18"/>
  <c r="S128" i="18"/>
  <c r="D126" i="18"/>
  <c r="J49" i="16"/>
  <c r="J12" i="16"/>
  <c r="AC16" i="19"/>
  <c r="D127" i="18"/>
  <c r="S129" i="18"/>
  <c r="AE131" i="18"/>
  <c r="M119" i="18"/>
  <c r="J50" i="16"/>
  <c r="J13" i="16"/>
  <c r="AC17" i="19"/>
  <c r="M120" i="18"/>
  <c r="S130" i="18"/>
  <c r="AE132" i="18"/>
  <c r="D128" i="18"/>
  <c r="J51" i="16"/>
  <c r="J14" i="16"/>
  <c r="K13" i="16"/>
  <c r="AC18" i="19"/>
  <c r="D129" i="18"/>
  <c r="S131" i="18"/>
  <c r="AE133" i="18"/>
  <c r="M121" i="18"/>
  <c r="J52" i="16"/>
  <c r="J15" i="16"/>
  <c r="AC19" i="19"/>
  <c r="M122" i="18"/>
  <c r="AE134" i="18"/>
  <c r="S132" i="18"/>
  <c r="D130" i="18"/>
  <c r="J53" i="16"/>
  <c r="J16" i="16"/>
  <c r="AC20" i="19"/>
  <c r="AD19" i="19"/>
  <c r="D131" i="18"/>
  <c r="AE135" i="18"/>
  <c r="S133" i="18"/>
  <c r="M123" i="18"/>
  <c r="J54" i="16"/>
  <c r="J17" i="16"/>
  <c r="AC21" i="19"/>
  <c r="M124" i="18"/>
  <c r="S134" i="18"/>
  <c r="AE136" i="18"/>
  <c r="D132" i="18"/>
  <c r="J55" i="16"/>
  <c r="J18" i="16"/>
  <c r="AC22" i="19"/>
  <c r="D133" i="18"/>
  <c r="S135" i="18"/>
  <c r="M125" i="18"/>
  <c r="AE137" i="18"/>
  <c r="J56" i="16"/>
  <c r="J19" i="16"/>
  <c r="AC23" i="19"/>
  <c r="S136" i="18"/>
  <c r="AE138" i="18"/>
  <c r="M126" i="18"/>
  <c r="D134" i="18"/>
  <c r="J57" i="16"/>
  <c r="J20" i="16"/>
  <c r="AC24" i="19"/>
  <c r="D135" i="18"/>
  <c r="AE139" i="18"/>
  <c r="S137" i="18"/>
  <c r="M127" i="18"/>
  <c r="J58" i="16"/>
  <c r="J21" i="16"/>
  <c r="AC25" i="19"/>
  <c r="M128" i="18"/>
  <c r="AE140" i="18"/>
  <c r="S138" i="18"/>
  <c r="D136" i="18"/>
  <c r="J59" i="16"/>
  <c r="J22" i="16"/>
  <c r="AC26" i="19"/>
  <c r="D137" i="18"/>
  <c r="M129" i="18"/>
  <c r="S139" i="18"/>
  <c r="AE141" i="18"/>
  <c r="J60" i="16"/>
  <c r="J23" i="16"/>
  <c r="AC27" i="19"/>
  <c r="S140" i="18"/>
  <c r="M130" i="18"/>
  <c r="AE142" i="18"/>
  <c r="D138" i="18"/>
  <c r="J61" i="16"/>
  <c r="J24" i="16"/>
  <c r="AC28" i="19"/>
  <c r="D139" i="18"/>
  <c r="AE143" i="18"/>
  <c r="S141" i="18"/>
  <c r="M131" i="18"/>
  <c r="J62" i="16"/>
  <c r="J25" i="16"/>
  <c r="AC29" i="19"/>
  <c r="AE144" i="18"/>
  <c r="M132" i="18"/>
  <c r="S142" i="18"/>
  <c r="D140" i="18"/>
  <c r="J63" i="16"/>
  <c r="J26" i="16"/>
  <c r="AC30" i="19"/>
  <c r="D141" i="18"/>
  <c r="M133" i="18"/>
  <c r="AE145" i="18"/>
  <c r="S143" i="18"/>
  <c r="J64" i="16"/>
  <c r="J27" i="16"/>
  <c r="AC31" i="19"/>
  <c r="M134" i="18"/>
  <c r="S144" i="18"/>
  <c r="AE146" i="18"/>
  <c r="D142" i="18"/>
  <c r="J65" i="16"/>
  <c r="J28" i="16"/>
  <c r="AC32" i="19"/>
  <c r="D143" i="18"/>
  <c r="S145" i="18"/>
  <c r="AE147" i="18"/>
  <c r="M135" i="18"/>
  <c r="J66" i="16"/>
  <c r="J29" i="16"/>
  <c r="AC33" i="19"/>
  <c r="AE148" i="18"/>
  <c r="S146" i="18"/>
  <c r="M136" i="18"/>
  <c r="D144" i="18"/>
  <c r="J67" i="16"/>
  <c r="J30" i="16"/>
  <c r="AC34" i="19"/>
  <c r="D145" i="18"/>
  <c r="AE149" i="18"/>
  <c r="M137" i="18"/>
  <c r="S147" i="18"/>
  <c r="J68" i="16"/>
  <c r="J31" i="16"/>
  <c r="K30" i="16"/>
  <c r="AC35" i="19"/>
  <c r="M138" i="18"/>
  <c r="S148" i="18"/>
  <c r="AE150" i="18"/>
  <c r="D146" i="18"/>
  <c r="J69" i="16"/>
  <c r="J32" i="16"/>
  <c r="AC36" i="19"/>
  <c r="D147" i="18"/>
  <c r="M139" i="18"/>
  <c r="S149" i="18"/>
  <c r="AE151" i="18"/>
  <c r="J70" i="16"/>
  <c r="J33" i="16"/>
  <c r="AC37" i="19"/>
  <c r="S150" i="18"/>
  <c r="M140" i="18"/>
  <c r="AE152" i="18"/>
  <c r="D148" i="18"/>
  <c r="J71" i="16"/>
  <c r="J34" i="16"/>
  <c r="AC38" i="19"/>
  <c r="D149" i="18"/>
  <c r="AE153" i="18"/>
  <c r="S151" i="18"/>
  <c r="M141" i="18"/>
  <c r="J72" i="16"/>
  <c r="J35" i="16"/>
  <c r="M142" i="18"/>
  <c r="S152" i="18"/>
  <c r="D150" i="18"/>
  <c r="M43" i="16"/>
  <c r="M6" i="16"/>
  <c r="S153" i="18"/>
  <c r="D151" i="18"/>
  <c r="M143" i="18"/>
  <c r="M44" i="16"/>
  <c r="M7" i="16"/>
  <c r="N6" i="16"/>
  <c r="M144" i="18"/>
  <c r="D152" i="18"/>
  <c r="M45" i="16"/>
  <c r="M8" i="16"/>
  <c r="D153" i="18"/>
  <c r="M145" i="18"/>
  <c r="M46" i="16"/>
  <c r="M9" i="16"/>
  <c r="N8" i="16"/>
  <c r="M146" i="18"/>
  <c r="M47" i="16"/>
  <c r="M10" i="16"/>
  <c r="M147" i="18"/>
  <c r="M48" i="16"/>
  <c r="M11" i="16"/>
  <c r="M148" i="18"/>
  <c r="M49" i="16"/>
  <c r="M12" i="16"/>
  <c r="M149" i="18"/>
  <c r="M50" i="16"/>
  <c r="M13" i="16"/>
  <c r="M150" i="18"/>
  <c r="M51" i="16"/>
  <c r="M14" i="16"/>
  <c r="M151" i="18"/>
  <c r="M52" i="16"/>
  <c r="M15" i="16"/>
  <c r="M152" i="18"/>
  <c r="M53" i="16"/>
  <c r="M16" i="16"/>
  <c r="M153" i="18"/>
  <c r="M54" i="16"/>
  <c r="M17" i="16"/>
  <c r="M55" i="16"/>
  <c r="M18" i="16"/>
  <c r="M56" i="16"/>
  <c r="M19" i="16"/>
  <c r="M57" i="16"/>
  <c r="M20" i="16"/>
  <c r="N19" i="16"/>
  <c r="M58" i="16"/>
  <c r="M21" i="16"/>
  <c r="M59" i="16"/>
  <c r="M22" i="16"/>
  <c r="M60" i="16"/>
  <c r="M23" i="16"/>
  <c r="M61" i="16"/>
  <c r="M24" i="16"/>
  <c r="M62" i="16"/>
  <c r="M25" i="16"/>
  <c r="M63" i="16"/>
  <c r="N62" i="16"/>
  <c r="M26" i="16"/>
  <c r="M64" i="16"/>
  <c r="M27" i="16"/>
  <c r="M65" i="16"/>
  <c r="M28" i="16"/>
  <c r="N27" i="16"/>
  <c r="N65" i="16"/>
  <c r="M66" i="16"/>
  <c r="M29" i="16"/>
  <c r="M67" i="16"/>
  <c r="M30" i="16"/>
  <c r="N29" i="16"/>
  <c r="M68" i="16"/>
  <c r="M31" i="16"/>
  <c r="M69" i="16"/>
  <c r="M32" i="16"/>
  <c r="M70" i="16"/>
  <c r="M33" i="16"/>
  <c r="M71" i="16"/>
  <c r="M34" i="16"/>
  <c r="M72" i="16"/>
  <c r="M35" i="16"/>
  <c r="P43" i="16"/>
  <c r="P6" i="16"/>
  <c r="N35" i="16"/>
  <c r="P44" i="16"/>
  <c r="P7" i="16"/>
  <c r="P45" i="16"/>
  <c r="P8" i="16"/>
  <c r="P46" i="16"/>
  <c r="P9" i="16"/>
  <c r="P47" i="16"/>
  <c r="Q46" i="16"/>
  <c r="P10" i="16"/>
  <c r="P48" i="16"/>
  <c r="P11" i="16"/>
  <c r="P49" i="16"/>
  <c r="P12" i="16"/>
  <c r="P50" i="16"/>
  <c r="P13" i="16"/>
  <c r="P51" i="16"/>
  <c r="P14" i="16"/>
  <c r="Q13" i="16"/>
  <c r="P52" i="16"/>
  <c r="P15" i="16"/>
  <c r="P53" i="16"/>
  <c r="P16" i="16"/>
  <c r="P54" i="16"/>
  <c r="P17" i="16"/>
  <c r="P55" i="16"/>
  <c r="P18" i="16"/>
  <c r="P56" i="16"/>
  <c r="P19" i="16"/>
  <c r="P57" i="16"/>
  <c r="P20" i="16"/>
  <c r="P58" i="16"/>
  <c r="P21" i="16"/>
  <c r="P59" i="16"/>
  <c r="P22" i="16"/>
  <c r="Q21" i="16"/>
  <c r="P60" i="16"/>
  <c r="P23" i="16"/>
  <c r="P61" i="16"/>
  <c r="P24" i="16"/>
  <c r="P62" i="16"/>
  <c r="P25" i="16"/>
  <c r="P63" i="16"/>
  <c r="P26" i="16"/>
  <c r="P64" i="16"/>
  <c r="P27" i="16"/>
  <c r="P65" i="16"/>
  <c r="P28" i="16"/>
  <c r="P66" i="16"/>
  <c r="P29" i="16"/>
  <c r="P67" i="16"/>
  <c r="P30" i="16"/>
  <c r="P68" i="16"/>
  <c r="P31" i="16"/>
  <c r="P69" i="16"/>
  <c r="P32" i="16"/>
  <c r="P70" i="16"/>
  <c r="P33" i="16"/>
  <c r="P71" i="16"/>
  <c r="P34" i="16"/>
  <c r="P72" i="16"/>
  <c r="P35" i="16"/>
  <c r="S43" i="16"/>
  <c r="S6" i="16"/>
  <c r="S44" i="16"/>
  <c r="S7" i="16"/>
  <c r="S45" i="16"/>
  <c r="S8" i="16"/>
  <c r="S46" i="16"/>
  <c r="S9" i="16"/>
  <c r="S47" i="16"/>
  <c r="S10" i="16"/>
  <c r="S48" i="16"/>
  <c r="S11" i="16"/>
  <c r="S49" i="16"/>
  <c r="S12" i="16"/>
  <c r="S50" i="16"/>
  <c r="S13" i="16"/>
  <c r="S51" i="16"/>
  <c r="S14" i="16"/>
  <c r="S52" i="16"/>
  <c r="S15" i="16"/>
  <c r="S53" i="16"/>
  <c r="S16" i="16"/>
  <c r="S54" i="16"/>
  <c r="S17" i="16"/>
  <c r="S55" i="16"/>
  <c r="S18" i="16"/>
  <c r="S56" i="16"/>
  <c r="S19" i="16"/>
  <c r="S57" i="16"/>
  <c r="T56" i="16"/>
  <c r="S20" i="16"/>
  <c r="S58" i="16"/>
  <c r="S21" i="16"/>
  <c r="S59" i="16"/>
  <c r="S22" i="16"/>
  <c r="S60" i="16"/>
  <c r="S23" i="16"/>
  <c r="S61" i="16"/>
  <c r="S24" i="16"/>
  <c r="S62" i="16"/>
  <c r="S25" i="16"/>
  <c r="S63" i="16"/>
  <c r="S26" i="16"/>
  <c r="S64" i="16"/>
  <c r="S27" i="16"/>
  <c r="S65" i="16"/>
  <c r="S28" i="16"/>
  <c r="S66" i="16"/>
  <c r="S29" i="16"/>
  <c r="S67" i="16"/>
  <c r="S30" i="16"/>
  <c r="T67" i="16"/>
  <c r="S68" i="16"/>
  <c r="S31" i="16"/>
  <c r="S69" i="16"/>
  <c r="T68" i="16"/>
  <c r="S32" i="16"/>
  <c r="S70" i="16"/>
  <c r="S33" i="16"/>
  <c r="S71" i="16"/>
  <c r="S34" i="16"/>
  <c r="S72" i="16"/>
  <c r="S35" i="16"/>
  <c r="V43" i="16"/>
  <c r="V6" i="16"/>
  <c r="V44" i="16"/>
  <c r="V7" i="16"/>
  <c r="V45" i="16"/>
  <c r="V8" i="16"/>
  <c r="W45" i="16"/>
  <c r="V46" i="16"/>
  <c r="V9" i="16"/>
  <c r="V47" i="16"/>
  <c r="V10" i="16"/>
  <c r="V48" i="16"/>
  <c r="V11" i="16"/>
  <c r="V49" i="16"/>
  <c r="W48" i="16"/>
  <c r="V12" i="16"/>
  <c r="V50" i="16"/>
  <c r="V13" i="16"/>
  <c r="V51" i="16"/>
  <c r="V14" i="16"/>
  <c r="V52" i="16"/>
  <c r="V15" i="16"/>
  <c r="V53" i="16"/>
  <c r="V16" i="16"/>
  <c r="W53" i="16"/>
  <c r="V54" i="16"/>
  <c r="V17" i="16"/>
  <c r="V55" i="16"/>
  <c r="V18" i="16"/>
  <c r="V56" i="16"/>
  <c r="V19" i="16"/>
  <c r="V57" i="16"/>
  <c r="W56" i="16"/>
  <c r="V20" i="16"/>
  <c r="V58" i="16"/>
  <c r="V21" i="16"/>
  <c r="V59" i="16"/>
  <c r="V22" i="16"/>
  <c r="V60" i="16"/>
  <c r="V23" i="16"/>
  <c r="V61" i="16"/>
  <c r="V24" i="16"/>
  <c r="V62" i="16"/>
  <c r="V25" i="16"/>
  <c r="V63" i="16"/>
  <c r="V26" i="16"/>
  <c r="V64" i="16"/>
  <c r="V27" i="16"/>
  <c r="V65" i="16"/>
  <c r="V28" i="16"/>
  <c r="V66" i="16"/>
  <c r="V29" i="16"/>
  <c r="V67" i="16"/>
  <c r="V30" i="16"/>
  <c r="V68" i="16"/>
  <c r="V31" i="16"/>
  <c r="V69" i="16"/>
  <c r="V32" i="16"/>
  <c r="V70" i="16"/>
  <c r="V33" i="16"/>
  <c r="V71" i="16"/>
  <c r="V34" i="16"/>
  <c r="V72" i="16"/>
  <c r="V35" i="16"/>
  <c r="W35" i="16"/>
  <c r="DS37" i="14"/>
  <c r="DT37" i="14" s="1"/>
  <c r="DS166" i="14"/>
  <c r="DT166" i="14" s="1"/>
  <c r="G13" i="14"/>
  <c r="DD13" i="14" s="1"/>
  <c r="BR13" i="14"/>
  <c r="BS13" i="14" s="1"/>
  <c r="U13" i="14"/>
  <c r="V13" i="14"/>
  <c r="AJ13" i="14"/>
  <c r="AK13" i="14" s="1"/>
  <c r="AD35" i="19"/>
  <c r="AD21" i="19"/>
  <c r="AA19" i="19"/>
  <c r="AA18" i="19"/>
  <c r="AG29" i="19"/>
  <c r="AD15" i="19"/>
  <c r="AG28" i="19"/>
  <c r="AG26" i="19"/>
  <c r="AG24" i="19"/>
  <c r="AG22" i="19"/>
  <c r="AG20" i="19"/>
  <c r="AG18" i="19"/>
  <c r="AG16" i="19"/>
  <c r="AG14" i="19"/>
  <c r="AG12" i="19"/>
  <c r="AD38" i="19"/>
  <c r="AD36" i="19"/>
  <c r="AD34" i="19"/>
  <c r="AD32" i="19"/>
  <c r="AD30" i="19"/>
  <c r="AD28" i="19"/>
  <c r="AD26" i="19"/>
  <c r="AD24" i="19"/>
  <c r="AD22" i="19"/>
  <c r="AD20" i="19"/>
  <c r="AD18" i="19"/>
  <c r="AD14" i="19"/>
  <c r="AD12" i="19"/>
  <c r="AD10" i="19"/>
  <c r="AD16" i="19"/>
  <c r="X38" i="19"/>
  <c r="X26" i="19"/>
  <c r="X17" i="19"/>
  <c r="AG27" i="19"/>
  <c r="AG25" i="19"/>
  <c r="AG23" i="19"/>
  <c r="AG21" i="19"/>
  <c r="AG19" i="19"/>
  <c r="AG17" i="19"/>
  <c r="AG15" i="19"/>
  <c r="AG11" i="19"/>
  <c r="AG9" i="19"/>
  <c r="AD37" i="19"/>
  <c r="AD33" i="19"/>
  <c r="AD31" i="19"/>
  <c r="AD29" i="19"/>
  <c r="AD25" i="19"/>
  <c r="AD23" i="19"/>
  <c r="AD17" i="19"/>
  <c r="AD13" i="19"/>
  <c r="AD11" i="19"/>
  <c r="AA16" i="19"/>
  <c r="X35" i="19"/>
  <c r="U34" i="19"/>
  <c r="U33" i="19"/>
  <c r="U22" i="19"/>
  <c r="AD27" i="19"/>
  <c r="N219" i="13"/>
  <c r="N274" i="13"/>
  <c r="N282" i="13"/>
  <c r="N289" i="13"/>
  <c r="N291" i="13"/>
  <c r="N293" i="13"/>
  <c r="N295" i="13"/>
  <c r="N297" i="13"/>
  <c r="N299" i="13"/>
  <c r="N301" i="13"/>
  <c r="N303" i="13"/>
  <c r="N305" i="13"/>
  <c r="N309" i="13"/>
  <c r="N312" i="13"/>
  <c r="N316" i="13"/>
  <c r="N318" i="13"/>
  <c r="N320" i="13"/>
  <c r="N322" i="13"/>
  <c r="N324" i="13"/>
  <c r="N326" i="13"/>
  <c r="N328" i="13"/>
  <c r="N330" i="13"/>
  <c r="N332" i="13"/>
  <c r="N339" i="13"/>
  <c r="N347" i="13"/>
  <c r="N402" i="13"/>
  <c r="N410" i="13"/>
  <c r="N417" i="13"/>
  <c r="N419" i="13"/>
  <c r="N421" i="13"/>
  <c r="N423" i="13"/>
  <c r="N425" i="13"/>
  <c r="N427" i="13"/>
  <c r="N429" i="13"/>
  <c r="N431" i="13"/>
  <c r="N433" i="13"/>
  <c r="N437" i="13"/>
  <c r="N440" i="13"/>
  <c r="N444" i="13"/>
  <c r="N446" i="13"/>
  <c r="N448" i="13"/>
  <c r="N450" i="13"/>
  <c r="N452" i="13"/>
  <c r="N454" i="13"/>
  <c r="N456" i="13"/>
  <c r="N458" i="13"/>
  <c r="N460" i="13"/>
  <c r="N467" i="13"/>
  <c r="N475" i="13"/>
  <c r="N530" i="13"/>
  <c r="N538" i="13"/>
  <c r="N545" i="13"/>
  <c r="N549" i="13"/>
  <c r="N556" i="13"/>
  <c r="N560" i="13"/>
  <c r="N567" i="13"/>
  <c r="N575" i="13"/>
  <c r="N594" i="13"/>
  <c r="N602" i="13"/>
  <c r="N604" i="13"/>
  <c r="N606" i="13"/>
  <c r="N611" i="13"/>
  <c r="N613" i="13"/>
  <c r="N620" i="13"/>
  <c r="N622" i="13"/>
  <c r="N627" i="13"/>
  <c r="N629" i="13"/>
  <c r="N634" i="13"/>
  <c r="N639" i="13"/>
  <c r="N641" i="13"/>
  <c r="N650" i="13"/>
  <c r="N652" i="13"/>
  <c r="N654" i="13"/>
  <c r="N657" i="13"/>
  <c r="N660" i="13"/>
  <c r="N667" i="13"/>
  <c r="N669" i="13"/>
  <c r="N672" i="13"/>
  <c r="N675" i="13"/>
  <c r="N678" i="13"/>
  <c r="N685" i="13"/>
  <c r="N687" i="13"/>
  <c r="N698" i="13"/>
  <c r="N703" i="13"/>
  <c r="N705" i="13"/>
  <c r="AJ38" i="19"/>
  <c r="AJ36" i="19"/>
  <c r="AJ34" i="19"/>
  <c r="AJ30" i="19"/>
  <c r="AJ28" i="19"/>
  <c r="AJ26" i="19"/>
  <c r="AJ24" i="19"/>
  <c r="AJ22" i="19"/>
  <c r="AJ20" i="19"/>
  <c r="AJ16" i="19"/>
  <c r="AJ14" i="19"/>
  <c r="AJ12" i="19"/>
  <c r="AJ10" i="19"/>
  <c r="AG36" i="19"/>
  <c r="AG34" i="19"/>
  <c r="AG32" i="19"/>
  <c r="AG30" i="19"/>
  <c r="AG33" i="14"/>
  <c r="AD9" i="19"/>
  <c r="AA24" i="19"/>
  <c r="AA20" i="19"/>
  <c r="X23" i="19"/>
  <c r="AA21" i="19"/>
  <c r="AG58" i="14"/>
  <c r="AA32" i="19"/>
  <c r="AA30" i="19"/>
  <c r="AA28" i="19"/>
  <c r="AA13" i="19"/>
  <c r="AA10" i="19"/>
  <c r="AA38" i="19"/>
  <c r="AA34" i="19"/>
  <c r="AA15" i="19"/>
  <c r="AA14" i="19"/>
  <c r="AA12" i="19"/>
  <c r="AJ33" i="19"/>
  <c r="AJ31" i="19"/>
  <c r="AJ25" i="19"/>
  <c r="AJ13" i="19"/>
  <c r="AG35" i="19"/>
  <c r="AA27" i="19"/>
  <c r="AA17" i="19"/>
  <c r="X22" i="19"/>
  <c r="X9" i="19"/>
  <c r="U28" i="19"/>
  <c r="U17" i="19"/>
  <c r="AJ37" i="19"/>
  <c r="AJ15" i="19"/>
  <c r="AJ9" i="19"/>
  <c r="AG31" i="19"/>
  <c r="AG59" i="14"/>
  <c r="AA35" i="19"/>
  <c r="AA29" i="19"/>
  <c r="AA25" i="19"/>
  <c r="X33" i="19"/>
  <c r="X30" i="19"/>
  <c r="X20" i="19"/>
  <c r="X10" i="19"/>
  <c r="U26" i="19"/>
  <c r="U15" i="19"/>
  <c r="AG33" i="19"/>
  <c r="AJ29" i="19"/>
  <c r="AJ19" i="19"/>
  <c r="AA37" i="19"/>
  <c r="AA31" i="19"/>
  <c r="U38" i="19"/>
  <c r="U16" i="19"/>
  <c r="AA33" i="19"/>
  <c r="X36" i="19"/>
  <c r="X34" i="19"/>
  <c r="AG10" i="19"/>
  <c r="N218" i="13"/>
  <c r="N220" i="13"/>
  <c r="N222" i="13"/>
  <c r="N243" i="13"/>
  <c r="N245" i="13"/>
  <c r="N248" i="13"/>
  <c r="N250" i="13"/>
  <c r="N271" i="13"/>
  <c r="N273" i="13"/>
  <c r="N275" i="13"/>
  <c r="N277" i="13"/>
  <c r="N279" i="13"/>
  <c r="N281" i="13"/>
  <c r="N283" i="13"/>
  <c r="N285" i="13"/>
  <c r="N287" i="13"/>
  <c r="N308" i="13"/>
  <c r="N313" i="13"/>
  <c r="N334" i="13"/>
  <c r="N336" i="13"/>
  <c r="N338" i="13"/>
  <c r="N340" i="13"/>
  <c r="N342" i="13"/>
  <c r="N344" i="13"/>
  <c r="N346" i="13"/>
  <c r="N348" i="13"/>
  <c r="N350" i="13"/>
  <c r="N371" i="13"/>
  <c r="N373" i="13"/>
  <c r="N376" i="13"/>
  <c r="N378" i="13"/>
  <c r="N399" i="13"/>
  <c r="N401" i="13"/>
  <c r="N403" i="13"/>
  <c r="N405" i="13"/>
  <c r="N407" i="13"/>
  <c r="N409" i="13"/>
  <c r="N411" i="13"/>
  <c r="N413" i="13"/>
  <c r="N415" i="13"/>
  <c r="N436" i="13"/>
  <c r="N441" i="13"/>
  <c r="N462" i="13"/>
  <c r="N464" i="13"/>
  <c r="N466" i="13"/>
  <c r="N468" i="13"/>
  <c r="N470" i="13"/>
  <c r="N472" i="13"/>
  <c r="N474" i="13"/>
  <c r="N476" i="13"/>
  <c r="N478" i="13"/>
  <c r="N499" i="13"/>
  <c r="N501" i="13"/>
  <c r="N504" i="13"/>
  <c r="N506" i="13"/>
  <c r="N527" i="13"/>
  <c r="N529" i="13"/>
  <c r="N531" i="13"/>
  <c r="N533" i="13"/>
  <c r="N535" i="13"/>
  <c r="N537" i="13"/>
  <c r="N539" i="13"/>
  <c r="N541" i="13"/>
  <c r="N543" i="13"/>
  <c r="N548" i="13"/>
  <c r="N557" i="13"/>
  <c r="N562" i="13"/>
  <c r="N564" i="13"/>
  <c r="N566" i="13"/>
  <c r="N568" i="13"/>
  <c r="N570" i="13"/>
  <c r="N572" i="13"/>
  <c r="N574" i="13"/>
  <c r="N579" i="13"/>
  <c r="N581" i="13"/>
  <c r="N588" i="13"/>
  <c r="N590" i="13"/>
  <c r="N595" i="13"/>
  <c r="N597" i="13"/>
  <c r="N599" i="13"/>
  <c r="N601" i="13"/>
  <c r="AA23" i="19"/>
  <c r="X25" i="19"/>
  <c r="X29" i="19"/>
  <c r="U37" i="19"/>
  <c r="AA11" i="19"/>
  <c r="AA9" i="19"/>
  <c r="U21" i="19"/>
  <c r="U20" i="19"/>
  <c r="AA22" i="19"/>
  <c r="X16" i="19"/>
  <c r="U24" i="19"/>
  <c r="U23" i="19"/>
  <c r="U13" i="19"/>
  <c r="X32" i="19"/>
  <c r="U12" i="19"/>
  <c r="AG32" i="14"/>
  <c r="AG149" i="14"/>
  <c r="X37" i="19"/>
  <c r="X19" i="19"/>
  <c r="U36" i="19"/>
  <c r="U11" i="19"/>
  <c r="U10" i="19"/>
  <c r="AG12" i="14"/>
  <c r="F86" i="13"/>
  <c r="F97" i="13"/>
  <c r="F144" i="13"/>
  <c r="F186" i="13"/>
  <c r="F212" i="13"/>
  <c r="F217" i="13"/>
  <c r="F236" i="13"/>
  <c r="F276" i="13"/>
  <c r="F281" i="13"/>
  <c r="F300" i="13"/>
  <c r="F340" i="13"/>
  <c r="F345" i="13"/>
  <c r="F364" i="13"/>
  <c r="F404" i="13"/>
  <c r="F409" i="13"/>
  <c r="F428" i="13"/>
  <c r="F468" i="13"/>
  <c r="F473" i="13"/>
  <c r="F492" i="13"/>
  <c r="F532" i="13"/>
  <c r="F537" i="13"/>
  <c r="F544" i="13"/>
  <c r="F564" i="13"/>
  <c r="F573" i="13"/>
  <c r="F576" i="13"/>
  <c r="F596" i="13"/>
  <c r="F605" i="13"/>
  <c r="F608" i="13"/>
  <c r="F628" i="13"/>
  <c r="F642" i="13"/>
  <c r="F645" i="13"/>
  <c r="F650" i="13"/>
  <c r="F28" i="13"/>
  <c r="F81" i="13"/>
  <c r="F92" i="13"/>
  <c r="F148" i="13"/>
  <c r="F192" i="13"/>
  <c r="F209" i="13"/>
  <c r="F214" i="13"/>
  <c r="F254" i="13"/>
  <c r="F273" i="13"/>
  <c r="F278" i="13"/>
  <c r="F318" i="13"/>
  <c r="F337" i="13"/>
  <c r="F342" i="13"/>
  <c r="F382" i="13"/>
  <c r="F401" i="13"/>
  <c r="F406" i="13"/>
  <c r="B17" i="19"/>
  <c r="F446" i="13"/>
  <c r="B18" i="16"/>
  <c r="F465" i="13"/>
  <c r="F470" i="13"/>
  <c r="F510" i="13"/>
  <c r="F529" i="13"/>
  <c r="F534" i="13"/>
  <c r="F558" i="13"/>
  <c r="F561" i="13"/>
  <c r="F570" i="13"/>
  <c r="F590" i="13"/>
  <c r="F593" i="13"/>
  <c r="F602" i="13"/>
  <c r="F622" i="13"/>
  <c r="F625" i="13"/>
  <c r="F638" i="13"/>
  <c r="F641" i="13"/>
  <c r="F644" i="13"/>
  <c r="F658" i="13"/>
  <c r="F661" i="13"/>
  <c r="F666" i="13"/>
  <c r="E10" i="16"/>
  <c r="F680" i="13"/>
  <c r="F685" i="13"/>
  <c r="F688" i="13"/>
  <c r="F702" i="13"/>
  <c r="F705" i="13"/>
  <c r="F708" i="13"/>
  <c r="F722" i="13"/>
  <c r="F725" i="13"/>
  <c r="F730" i="13"/>
  <c r="F744" i="13"/>
  <c r="F749" i="13"/>
  <c r="F752" i="13"/>
  <c r="F766" i="13"/>
  <c r="F769" i="13"/>
  <c r="F772" i="13"/>
  <c r="Y149" i="14"/>
  <c r="F786" i="13"/>
  <c r="E25" i="19"/>
  <c r="F789" i="13"/>
  <c r="F792" i="13"/>
  <c r="F796" i="13"/>
  <c r="F800" i="13"/>
  <c r="F804" i="13"/>
  <c r="F808" i="13"/>
  <c r="F812" i="13"/>
  <c r="F816" i="13"/>
  <c r="E28" i="19"/>
  <c r="F820" i="13"/>
  <c r="F824" i="13"/>
  <c r="F828" i="13"/>
  <c r="F832" i="13"/>
  <c r="F836" i="13"/>
  <c r="E30" i="19"/>
  <c r="F840" i="13"/>
  <c r="F844" i="13"/>
  <c r="F848" i="13"/>
  <c r="F852" i="13"/>
  <c r="F856" i="13"/>
  <c r="E29" i="16"/>
  <c r="E9" i="16"/>
  <c r="P34" i="19"/>
  <c r="H60" i="16"/>
  <c r="M35" i="19"/>
  <c r="M13" i="19"/>
  <c r="B58" i="16"/>
  <c r="B53" i="16"/>
  <c r="K61" i="16"/>
  <c r="H58" i="16"/>
  <c r="P18" i="19"/>
  <c r="E71" i="16"/>
  <c r="M19" i="19"/>
  <c r="E45" i="16"/>
  <c r="W68" i="16"/>
  <c r="E46" i="16"/>
  <c r="B63" i="16"/>
  <c r="W71" i="16"/>
  <c r="W60" i="16"/>
  <c r="J31" i="19"/>
  <c r="W64" i="16"/>
  <c r="W61" i="16"/>
  <c r="W44" i="16"/>
  <c r="T64" i="16"/>
  <c r="E67" i="16"/>
  <c r="B71" i="16"/>
  <c r="B66" i="16"/>
  <c r="B64" i="16"/>
  <c r="B56" i="16"/>
  <c r="B47" i="16"/>
  <c r="E54" i="16"/>
  <c r="W69" i="16"/>
  <c r="W52" i="16"/>
  <c r="T72" i="16"/>
  <c r="T60" i="16"/>
  <c r="H66" i="16"/>
  <c r="W65" i="16"/>
  <c r="W57" i="16"/>
  <c r="W49" i="16"/>
  <c r="T71" i="16"/>
  <c r="T70" i="16"/>
  <c r="T66" i="16"/>
  <c r="T63" i="16"/>
  <c r="T62" i="16"/>
  <c r="T59" i="16"/>
  <c r="T58" i="16"/>
  <c r="T55" i="16"/>
  <c r="T54" i="16"/>
  <c r="M38" i="19"/>
  <c r="E63" i="16"/>
  <c r="E51" i="16"/>
  <c r="J38" i="19"/>
  <c r="J34" i="19"/>
  <c r="B48" i="16"/>
  <c r="J12" i="19"/>
  <c r="B43" i="16"/>
  <c r="W72" i="16"/>
  <c r="W70" i="16"/>
  <c r="W67" i="16"/>
  <c r="W66" i="16"/>
  <c r="W63" i="16"/>
  <c r="W62" i="16"/>
  <c r="W59" i="16"/>
  <c r="W58" i="16"/>
  <c r="W55" i="16"/>
  <c r="W54" i="16"/>
  <c r="W51" i="16"/>
  <c r="W50" i="16"/>
  <c r="W47" i="16"/>
  <c r="W46" i="16"/>
  <c r="W43" i="16"/>
  <c r="T69" i="16"/>
  <c r="T65" i="16"/>
  <c r="T61" i="16"/>
  <c r="T57" i="16"/>
  <c r="B62" i="16"/>
  <c r="B60" i="16"/>
  <c r="K44" i="16"/>
  <c r="H49" i="16"/>
  <c r="P10" i="19"/>
  <c r="H43" i="16"/>
  <c r="E64" i="16"/>
  <c r="M26" i="19"/>
  <c r="M15" i="19"/>
  <c r="E48" i="16"/>
  <c r="J18" i="19"/>
  <c r="E70" i="16"/>
  <c r="W24" i="16"/>
  <c r="W8" i="16"/>
  <c r="T29" i="16"/>
  <c r="E34" i="19"/>
  <c r="B20" i="19"/>
  <c r="F22" i="13"/>
  <c r="F33" i="13"/>
  <c r="F52" i="13"/>
  <c r="F108" i="13"/>
  <c r="F121" i="13"/>
  <c r="F134" i="13"/>
  <c r="F160" i="13"/>
  <c r="F180" i="13"/>
  <c r="F198" i="13"/>
  <c r="F220" i="13"/>
  <c r="F225" i="13"/>
  <c r="F230" i="13"/>
  <c r="F252" i="13"/>
  <c r="F257" i="13"/>
  <c r="F262" i="13"/>
  <c r="F284" i="13"/>
  <c r="F289" i="13"/>
  <c r="F294" i="13"/>
  <c r="F316" i="13"/>
  <c r="F321" i="13"/>
  <c r="F326" i="13"/>
  <c r="F348" i="13"/>
  <c r="F353" i="13"/>
  <c r="F358" i="13"/>
  <c r="F380" i="13"/>
  <c r="F385" i="13"/>
  <c r="F390" i="13"/>
  <c r="F412" i="13"/>
  <c r="F417" i="13"/>
  <c r="F422" i="13"/>
  <c r="F444" i="13"/>
  <c r="F449" i="13"/>
  <c r="F454" i="13"/>
  <c r="F476" i="13"/>
  <c r="F481" i="13"/>
  <c r="F486" i="13"/>
  <c r="B22" i="16"/>
  <c r="F508" i="13"/>
  <c r="F513" i="13"/>
  <c r="F518" i="13"/>
  <c r="F540" i="13"/>
  <c r="F546" i="13"/>
  <c r="B28" i="16"/>
  <c r="F549" i="13"/>
  <c r="F552" i="13"/>
  <c r="F562" i="13"/>
  <c r="F565" i="13"/>
  <c r="F568" i="13"/>
  <c r="F578" i="13"/>
  <c r="F581" i="13"/>
  <c r="F584" i="13"/>
  <c r="F594" i="13"/>
  <c r="F597" i="13"/>
  <c r="F600" i="13"/>
  <c r="F610" i="13"/>
  <c r="F613" i="13"/>
  <c r="F616" i="13"/>
  <c r="F626" i="13"/>
  <c r="E6" i="16"/>
  <c r="F44" i="13"/>
  <c r="F57" i="13"/>
  <c r="F70" i="13"/>
  <c r="F126" i="13"/>
  <c r="F154" i="13"/>
  <c r="F176" i="13"/>
  <c r="F196" i="13"/>
  <c r="F201" i="13"/>
  <c r="F206" i="13"/>
  <c r="F228" i="13"/>
  <c r="F233" i="13"/>
  <c r="F238" i="13"/>
  <c r="F260" i="13"/>
  <c r="F265" i="13"/>
  <c r="F270" i="13"/>
  <c r="F292" i="13"/>
  <c r="F297" i="13"/>
  <c r="F302" i="13"/>
  <c r="F324" i="13"/>
  <c r="F329" i="13"/>
  <c r="F334" i="13"/>
  <c r="F356" i="13"/>
  <c r="F361" i="13"/>
  <c r="F366" i="13"/>
  <c r="F388" i="13"/>
  <c r="F393" i="13"/>
  <c r="F398" i="13"/>
  <c r="F420" i="13"/>
  <c r="F425" i="13"/>
  <c r="F430" i="13"/>
  <c r="F452" i="13"/>
  <c r="F457" i="13"/>
  <c r="F462" i="13"/>
  <c r="F484" i="13"/>
  <c r="F489" i="13"/>
  <c r="F494" i="13"/>
  <c r="F516" i="13"/>
  <c r="B25" i="16"/>
  <c r="F521" i="13"/>
  <c r="F526" i="13"/>
  <c r="B29" i="19"/>
  <c r="F550" i="13"/>
  <c r="F553" i="13"/>
  <c r="F556" i="13"/>
  <c r="F566" i="13"/>
  <c r="B30" i="16"/>
  <c r="F569" i="13"/>
  <c r="F572" i="13"/>
  <c r="F582" i="13"/>
  <c r="F585" i="13"/>
  <c r="F588" i="13"/>
  <c r="F598" i="13"/>
  <c r="F601" i="13"/>
  <c r="F604" i="13"/>
  <c r="F614" i="13"/>
  <c r="F617" i="13"/>
  <c r="F620" i="13"/>
  <c r="F630" i="13"/>
  <c r="F633" i="13"/>
  <c r="F636" i="13"/>
  <c r="E7" i="16"/>
  <c r="F646" i="13"/>
  <c r="F649" i="13"/>
  <c r="F652" i="13"/>
  <c r="F662" i="13"/>
  <c r="F665" i="13"/>
  <c r="F668" i="13"/>
  <c r="F678" i="13"/>
  <c r="F681" i="13"/>
  <c r="F684" i="13"/>
  <c r="F694" i="13"/>
  <c r="F697" i="13"/>
  <c r="F700" i="13"/>
  <c r="F710" i="13"/>
  <c r="F713" i="13"/>
  <c r="F716" i="13"/>
  <c r="F726" i="13"/>
  <c r="E16" i="16"/>
  <c r="F729" i="13"/>
  <c r="F732" i="13"/>
  <c r="F742" i="13"/>
  <c r="F745" i="13"/>
  <c r="F748" i="13"/>
  <c r="F758" i="13"/>
  <c r="F761" i="13"/>
  <c r="F764" i="13"/>
  <c r="F774" i="13"/>
  <c r="F777" i="13"/>
  <c r="F780" i="13"/>
  <c r="F790" i="13"/>
  <c r="W32" i="16"/>
  <c r="T21" i="16"/>
  <c r="E35" i="16"/>
  <c r="E27" i="16"/>
  <c r="W16" i="16"/>
  <c r="T18" i="16"/>
  <c r="T13" i="16"/>
  <c r="F38" i="13"/>
  <c r="F49" i="13"/>
  <c r="F54" i="13"/>
  <c r="F84" i="13"/>
  <c r="F89" i="13"/>
  <c r="F94" i="13"/>
  <c r="F124" i="13"/>
  <c r="F129" i="13"/>
  <c r="F140" i="13"/>
  <c r="F152" i="13"/>
  <c r="F162" i="13"/>
  <c r="F172" i="13"/>
  <c r="F184" i="13"/>
  <c r="F194" i="13"/>
  <c r="F197" i="13"/>
  <c r="F200" i="13"/>
  <c r="F210" i="13"/>
  <c r="F213" i="13"/>
  <c r="F216" i="13"/>
  <c r="F226" i="13"/>
  <c r="F229" i="13"/>
  <c r="F232" i="13"/>
  <c r="F242" i="13"/>
  <c r="F245" i="13"/>
  <c r="F248" i="13"/>
  <c r="F258" i="13"/>
  <c r="F261" i="13"/>
  <c r="F264" i="13"/>
  <c r="F274" i="13"/>
  <c r="F277" i="13"/>
  <c r="F280" i="13"/>
  <c r="F290" i="13"/>
  <c r="F293" i="13"/>
  <c r="F296" i="13"/>
  <c r="F306" i="13"/>
  <c r="F309" i="13"/>
  <c r="F312" i="13"/>
  <c r="F322" i="13"/>
  <c r="F325" i="13"/>
  <c r="F328" i="13"/>
  <c r="F338" i="13"/>
  <c r="F341" i="13"/>
  <c r="F344" i="13"/>
  <c r="F354" i="13"/>
  <c r="F357" i="13"/>
  <c r="F360" i="13"/>
  <c r="F370" i="13"/>
  <c r="F373" i="13"/>
  <c r="F376" i="13"/>
  <c r="B11" i="16"/>
  <c r="F386" i="13"/>
  <c r="B12" i="16"/>
  <c r="F389" i="13"/>
  <c r="F392" i="13"/>
  <c r="F402" i="13"/>
  <c r="F405" i="13"/>
  <c r="F408" i="13"/>
  <c r="F418" i="13"/>
  <c r="F421" i="13"/>
  <c r="F424" i="13"/>
  <c r="F434" i="13"/>
  <c r="F437" i="13"/>
  <c r="F440" i="13"/>
  <c r="F450" i="13"/>
  <c r="F453" i="13"/>
  <c r="F456" i="13"/>
  <c r="B19" i="16"/>
  <c r="F466" i="13"/>
  <c r="B23" i="19"/>
  <c r="F469" i="13"/>
  <c r="F472" i="13"/>
  <c r="F482" i="13"/>
  <c r="F485" i="13"/>
  <c r="F488" i="13"/>
  <c r="F498" i="13"/>
  <c r="F501" i="13"/>
  <c r="F504" i="13"/>
  <c r="F514" i="13"/>
  <c r="F517" i="13"/>
  <c r="F520" i="13"/>
  <c r="F530" i="13"/>
  <c r="F533" i="13"/>
  <c r="F536" i="13"/>
  <c r="F25" i="13"/>
  <c r="F30" i="13"/>
  <c r="F60" i="13"/>
  <c r="F65" i="13"/>
  <c r="F76" i="13"/>
  <c r="F102" i="13"/>
  <c r="F113" i="13"/>
  <c r="F118" i="13"/>
  <c r="F146" i="13"/>
  <c r="F156" i="13"/>
  <c r="F168" i="13"/>
  <c r="F178" i="13"/>
  <c r="F188" i="13"/>
  <c r="F202" i="13"/>
  <c r="F205" i="13"/>
  <c r="F208" i="13"/>
  <c r="F218" i="13"/>
  <c r="F221" i="13"/>
  <c r="F224" i="13"/>
  <c r="F234" i="13"/>
  <c r="F237" i="13"/>
  <c r="F240" i="13"/>
  <c r="F250" i="13"/>
  <c r="F253" i="13"/>
  <c r="F256" i="13"/>
  <c r="F266" i="13"/>
  <c r="F269" i="13"/>
  <c r="F272" i="13"/>
  <c r="F282" i="13"/>
  <c r="F285" i="13"/>
  <c r="F288" i="13"/>
  <c r="F298" i="13"/>
  <c r="F301" i="13"/>
  <c r="F304" i="13"/>
  <c r="F314" i="13"/>
  <c r="F317" i="13"/>
  <c r="F320" i="13"/>
  <c r="F330" i="13"/>
  <c r="F333" i="13"/>
  <c r="F336" i="13"/>
  <c r="B7" i="16"/>
  <c r="F346" i="13"/>
  <c r="B8" i="16"/>
  <c r="F349" i="13"/>
  <c r="F352" i="13"/>
  <c r="F362" i="13"/>
  <c r="F365" i="13"/>
  <c r="F368" i="13"/>
  <c r="F378" i="13"/>
  <c r="F381" i="13"/>
  <c r="F384" i="13"/>
  <c r="F394" i="13"/>
  <c r="F397" i="13"/>
  <c r="F400" i="13"/>
  <c r="F410" i="13"/>
  <c r="F413" i="13"/>
  <c r="F416" i="13"/>
  <c r="B18" i="19"/>
  <c r="F426" i="13"/>
  <c r="B19" i="19"/>
  <c r="F429" i="13"/>
  <c r="F432" i="13"/>
  <c r="F442" i="13"/>
  <c r="F445" i="13"/>
  <c r="F448" i="13"/>
  <c r="F458" i="13"/>
  <c r="F461" i="13"/>
  <c r="F464" i="13"/>
  <c r="F474" i="13"/>
  <c r="F477" i="13"/>
  <c r="F480" i="13"/>
  <c r="F490" i="13"/>
  <c r="F493" i="13"/>
  <c r="F496" i="13"/>
  <c r="F506" i="13"/>
  <c r="F509" i="13"/>
  <c r="F512" i="13"/>
  <c r="F522" i="13"/>
  <c r="F525" i="13"/>
  <c r="F528" i="13"/>
  <c r="F538" i="13"/>
  <c r="F541" i="13"/>
  <c r="E17" i="16"/>
  <c r="B38" i="19"/>
  <c r="B15" i="16"/>
  <c r="F26" i="13"/>
  <c r="F29" i="13"/>
  <c r="F32" i="13"/>
  <c r="F42" i="13"/>
  <c r="F45" i="13"/>
  <c r="F48" i="13"/>
  <c r="F58" i="13"/>
  <c r="F61" i="13"/>
  <c r="F64" i="13"/>
  <c r="F74" i="13"/>
  <c r="F77" i="13"/>
  <c r="F80" i="13"/>
  <c r="F90" i="13"/>
  <c r="F93" i="13"/>
  <c r="F96" i="13"/>
  <c r="F106" i="13"/>
  <c r="F109" i="13"/>
  <c r="F112" i="13"/>
  <c r="F122" i="13"/>
  <c r="F125" i="13"/>
  <c r="F128" i="13"/>
  <c r="F138" i="13"/>
  <c r="F141" i="13"/>
  <c r="F145" i="13"/>
  <c r="F149" i="13"/>
  <c r="F153" i="13"/>
  <c r="F157" i="13"/>
  <c r="F161" i="13"/>
  <c r="F165" i="13"/>
  <c r="F169" i="13"/>
  <c r="F173" i="13"/>
  <c r="F177" i="13"/>
  <c r="F181" i="13"/>
  <c r="F185" i="13"/>
  <c r="F189" i="13"/>
  <c r="F193" i="13"/>
  <c r="F18" i="13"/>
  <c r="F21" i="13"/>
  <c r="F24" i="13"/>
  <c r="F34" i="13"/>
  <c r="F37" i="13"/>
  <c r="F40" i="13"/>
  <c r="F50" i="13"/>
  <c r="F53" i="13"/>
  <c r="F56" i="13"/>
  <c r="F66" i="13"/>
  <c r="F69" i="13"/>
  <c r="F72" i="13"/>
  <c r="F82" i="13"/>
  <c r="F85" i="13"/>
  <c r="F88" i="13"/>
  <c r="F98" i="13"/>
  <c r="F101" i="13"/>
  <c r="F104" i="13"/>
  <c r="F114" i="13"/>
  <c r="F117" i="13"/>
  <c r="F120" i="13"/>
  <c r="F130" i="13"/>
  <c r="F133" i="13"/>
  <c r="F136" i="13"/>
  <c r="F143" i="13"/>
  <c r="F147" i="13"/>
  <c r="F151" i="13"/>
  <c r="F155" i="13"/>
  <c r="F159" i="13"/>
  <c r="F163" i="13"/>
  <c r="F167" i="13"/>
  <c r="F171" i="13"/>
  <c r="F175" i="13"/>
  <c r="F179" i="13"/>
  <c r="F183" i="13"/>
  <c r="F187" i="13"/>
  <c r="F191" i="13"/>
  <c r="F195" i="13"/>
  <c r="F36" i="13"/>
  <c r="F41" i="13"/>
  <c r="F46" i="13"/>
  <c r="F68" i="13"/>
  <c r="F73" i="13"/>
  <c r="F78" i="13"/>
  <c r="F100" i="13"/>
  <c r="F105" i="13"/>
  <c r="F110" i="13"/>
  <c r="F132" i="13"/>
  <c r="F137" i="13"/>
  <c r="F142" i="13"/>
  <c r="F150" i="13"/>
  <c r="F158" i="13"/>
  <c r="F166" i="13"/>
  <c r="F174" i="13"/>
  <c r="F182" i="13"/>
  <c r="F190" i="13"/>
  <c r="F199" i="13"/>
  <c r="F203" i="13"/>
  <c r="F207" i="13"/>
  <c r="F211" i="13"/>
  <c r="F215" i="13"/>
  <c r="F219" i="13"/>
  <c r="F223" i="13"/>
  <c r="F227" i="13"/>
  <c r="F231" i="13"/>
  <c r="F235" i="13"/>
  <c r="F239" i="13"/>
  <c r="F243" i="13"/>
  <c r="F247" i="13"/>
  <c r="F251" i="13"/>
  <c r="F255" i="13"/>
  <c r="F259" i="13"/>
  <c r="F263" i="13"/>
  <c r="F267" i="13"/>
  <c r="F271" i="13"/>
  <c r="F275" i="13"/>
  <c r="F279" i="13"/>
  <c r="F283" i="13"/>
  <c r="F287" i="13"/>
  <c r="F291" i="13"/>
  <c r="F295" i="13"/>
  <c r="F299" i="13"/>
  <c r="F303" i="13"/>
  <c r="F307" i="13"/>
  <c r="F311" i="13"/>
  <c r="F315" i="13"/>
  <c r="F319" i="13"/>
  <c r="F323" i="13"/>
  <c r="F327" i="13"/>
  <c r="F331" i="13"/>
  <c r="F335" i="13"/>
  <c r="F339" i="13"/>
  <c r="F343" i="13"/>
  <c r="F347" i="13"/>
  <c r="F351" i="13"/>
  <c r="F355" i="13"/>
  <c r="F359" i="13"/>
  <c r="F363" i="13"/>
  <c r="F367" i="13"/>
  <c r="F371" i="13"/>
  <c r="F375" i="13"/>
  <c r="F379" i="13"/>
  <c r="F383" i="13"/>
  <c r="F387" i="13"/>
  <c r="F391" i="13"/>
  <c r="F395" i="13"/>
  <c r="F399" i="13"/>
  <c r="F403" i="13"/>
  <c r="F407" i="13"/>
  <c r="F411" i="13"/>
  <c r="F415" i="13"/>
  <c r="F419" i="13"/>
  <c r="F423" i="13"/>
  <c r="F427" i="13"/>
  <c r="F431" i="13"/>
  <c r="F435" i="13"/>
  <c r="F439" i="13"/>
  <c r="F443" i="13"/>
  <c r="F447" i="13"/>
  <c r="F451" i="13"/>
  <c r="F455" i="13"/>
  <c r="F459" i="13"/>
  <c r="F463" i="13"/>
  <c r="F467" i="13"/>
  <c r="F471" i="13"/>
  <c r="F475" i="13"/>
  <c r="F479" i="13"/>
  <c r="F483" i="13"/>
  <c r="F487" i="13"/>
  <c r="F491" i="13"/>
  <c r="F495" i="13"/>
  <c r="F499" i="13"/>
  <c r="F503" i="13"/>
  <c r="F507" i="13"/>
  <c r="F511" i="13"/>
  <c r="F515" i="13"/>
  <c r="F519" i="13"/>
  <c r="F523" i="13"/>
  <c r="F527" i="13"/>
  <c r="F531" i="13"/>
  <c r="F535" i="13"/>
  <c r="F539" i="13"/>
  <c r="F543" i="13"/>
  <c r="F547" i="13"/>
  <c r="F551" i="13"/>
  <c r="F555" i="13"/>
  <c r="F559" i="13"/>
  <c r="F563" i="13"/>
  <c r="F567" i="13"/>
  <c r="F571" i="13"/>
  <c r="F575" i="13"/>
  <c r="F579" i="13"/>
  <c r="F583" i="13"/>
  <c r="F587" i="13"/>
  <c r="F591" i="13"/>
  <c r="F595" i="13"/>
  <c r="F599" i="13"/>
  <c r="F603" i="13"/>
  <c r="F607" i="13"/>
  <c r="F611" i="13"/>
  <c r="F615" i="13"/>
  <c r="F619" i="13"/>
  <c r="Y33" i="14"/>
  <c r="F623" i="13"/>
  <c r="F627" i="13"/>
  <c r="F631" i="13"/>
  <c r="F635" i="13"/>
  <c r="F639" i="13"/>
  <c r="F643" i="13"/>
  <c r="F647" i="13"/>
  <c r="F651" i="13"/>
  <c r="F655" i="13"/>
  <c r="F659" i="13"/>
  <c r="F663" i="13"/>
  <c r="F667" i="13"/>
  <c r="F671" i="13"/>
  <c r="F675" i="13"/>
  <c r="F679" i="13"/>
  <c r="F683" i="13"/>
  <c r="F687" i="13"/>
  <c r="F691" i="13"/>
  <c r="F695" i="13"/>
  <c r="F699" i="13"/>
  <c r="F703" i="13"/>
  <c r="F707" i="13"/>
  <c r="F711" i="13"/>
  <c r="F715" i="13"/>
  <c r="F719" i="13"/>
  <c r="F723" i="13"/>
  <c r="F727" i="13"/>
  <c r="F731" i="13"/>
  <c r="F735" i="13"/>
  <c r="F739" i="13"/>
  <c r="F743" i="13"/>
  <c r="F747" i="13"/>
  <c r="F751" i="13"/>
  <c r="F755" i="13"/>
  <c r="F759" i="13"/>
  <c r="F763" i="13"/>
  <c r="F767" i="13"/>
  <c r="F771" i="13"/>
  <c r="F775" i="13"/>
  <c r="F779" i="13"/>
  <c r="F783" i="13"/>
  <c r="F787" i="13"/>
  <c r="F19" i="13"/>
  <c r="E21" i="16"/>
  <c r="E13" i="16"/>
  <c r="E37" i="19"/>
  <c r="E34" i="16"/>
  <c r="E32" i="16"/>
  <c r="E35" i="19"/>
  <c r="E28" i="16"/>
  <c r="E31" i="19"/>
  <c r="E27" i="19"/>
  <c r="E24" i="16"/>
  <c r="E21" i="19"/>
  <c r="Y12" i="14"/>
  <c r="E18" i="16"/>
  <c r="B33" i="19"/>
  <c r="B26" i="16"/>
  <c r="B21" i="19"/>
  <c r="E30" i="16"/>
  <c r="E33" i="19"/>
  <c r="E26" i="16"/>
  <c r="E29" i="19"/>
  <c r="E20" i="16"/>
  <c r="E23" i="19"/>
  <c r="E19" i="19"/>
  <c r="E12" i="16"/>
  <c r="E15" i="19"/>
  <c r="E8" i="16"/>
  <c r="E11" i="19"/>
  <c r="B37" i="19"/>
  <c r="B34" i="16"/>
  <c r="B25" i="19"/>
  <c r="B20" i="16"/>
  <c r="E22" i="16"/>
  <c r="E17" i="19"/>
  <c r="E14" i="16"/>
  <c r="E13" i="19"/>
  <c r="B32" i="16"/>
  <c r="B35" i="19"/>
  <c r="B24" i="16"/>
  <c r="B27" i="19"/>
  <c r="B14" i="16"/>
  <c r="W34" i="16"/>
  <c r="Q25" i="16"/>
  <c r="Q26" i="16"/>
  <c r="Q27" i="16"/>
  <c r="Q28" i="16"/>
  <c r="Q29" i="16"/>
  <c r="Q31" i="16"/>
  <c r="Q32" i="16"/>
  <c r="Q33" i="16"/>
  <c r="Q34" i="16"/>
  <c r="Q35" i="16"/>
  <c r="T6" i="16"/>
  <c r="T7" i="16"/>
  <c r="T8" i="16"/>
  <c r="T9" i="16"/>
  <c r="T10" i="16"/>
  <c r="T11" i="16"/>
  <c r="T12" i="16"/>
  <c r="T14" i="16"/>
  <c r="T15" i="16"/>
  <c r="T16" i="16"/>
  <c r="T17" i="16"/>
  <c r="T19" i="16"/>
  <c r="T20" i="16"/>
  <c r="T22" i="16"/>
  <c r="T23" i="16"/>
  <c r="T24" i="16"/>
  <c r="T25" i="16"/>
  <c r="T26" i="16"/>
  <c r="T27" i="16"/>
  <c r="T28" i="16"/>
  <c r="T30" i="16"/>
  <c r="T31" i="16"/>
  <c r="T32" i="16"/>
  <c r="T33" i="16"/>
  <c r="T34" i="16"/>
  <c r="T35" i="16"/>
  <c r="W6" i="16"/>
  <c r="W7" i="16"/>
  <c r="W9" i="16"/>
  <c r="W10" i="16"/>
  <c r="W11" i="16"/>
  <c r="W12" i="16"/>
  <c r="W13" i="16"/>
  <c r="W14" i="16"/>
  <c r="W15" i="16"/>
  <c r="W17" i="16"/>
  <c r="W18" i="16"/>
  <c r="W19" i="16"/>
  <c r="W20" i="16"/>
  <c r="W21" i="16"/>
  <c r="W22" i="16"/>
  <c r="W23" i="16"/>
  <c r="W25" i="16"/>
  <c r="W26" i="16"/>
  <c r="W27" i="16"/>
  <c r="W28" i="16"/>
  <c r="W29" i="16"/>
  <c r="W30" i="16"/>
  <c r="W31" i="16"/>
  <c r="W33" i="16"/>
  <c r="E32" i="19"/>
  <c r="E23" i="16"/>
  <c r="E26" i="19"/>
  <c r="E22" i="19"/>
  <c r="E19" i="16"/>
  <c r="E14" i="19"/>
  <c r="E11" i="16"/>
  <c r="E10" i="19"/>
  <c r="B31" i="16"/>
  <c r="B34" i="19"/>
  <c r="B13" i="16"/>
  <c r="B16" i="19"/>
  <c r="B14" i="19"/>
  <c r="B9" i="16"/>
  <c r="B12" i="19"/>
  <c r="B15" i="19"/>
  <c r="F12" i="13"/>
  <c r="F16" i="13"/>
  <c r="F20" i="13"/>
  <c r="F23" i="13"/>
  <c r="F27" i="13"/>
  <c r="F31" i="13"/>
  <c r="F35" i="13"/>
  <c r="F39" i="13"/>
  <c r="F43" i="13"/>
  <c r="F47" i="13"/>
  <c r="F51" i="13"/>
  <c r="F55" i="13"/>
  <c r="F59" i="13"/>
  <c r="F63" i="13"/>
  <c r="F67" i="13"/>
  <c r="F71" i="13"/>
  <c r="F75" i="13"/>
  <c r="F79" i="13"/>
  <c r="F83" i="13"/>
  <c r="F87" i="13"/>
  <c r="F91" i="13"/>
  <c r="F95" i="13"/>
  <c r="F99" i="13"/>
  <c r="F103" i="13"/>
  <c r="F107" i="13"/>
  <c r="F111" i="13"/>
  <c r="F115" i="13"/>
  <c r="F119" i="13"/>
  <c r="F123" i="13"/>
  <c r="F127" i="13"/>
  <c r="F131" i="13"/>
  <c r="F135" i="13"/>
  <c r="F139" i="13"/>
  <c r="F17" i="13"/>
  <c r="X12" i="19"/>
  <c r="U29" i="19"/>
  <c r="X28" i="19"/>
  <c r="X13" i="19"/>
  <c r="U30" i="19"/>
  <c r="X24" i="19"/>
  <c r="X14" i="19"/>
  <c r="X11" i="19"/>
  <c r="U32" i="19"/>
  <c r="U31" i="19"/>
  <c r="X15" i="19"/>
  <c r="U35" i="19"/>
  <c r="X18" i="19"/>
  <c r="B31" i="19"/>
  <c r="B33" i="16"/>
  <c r="B36" i="19"/>
  <c r="B35" i="16"/>
  <c r="E25" i="16"/>
  <c r="E18" i="19"/>
  <c r="E15" i="16"/>
  <c r="B16" i="16"/>
  <c r="E9" i="19"/>
  <c r="B28" i="19"/>
  <c r="B32" i="19"/>
  <c r="B29" i="16"/>
  <c r="B21" i="16"/>
  <c r="B24" i="19"/>
  <c r="B10" i="16"/>
  <c r="B13" i="19"/>
  <c r="B10" i="19"/>
  <c r="B9" i="19"/>
  <c r="B6" i="16"/>
  <c r="B11" i="19"/>
  <c r="B22" i="19"/>
  <c r="B27" i="16"/>
  <c r="B30" i="19"/>
  <c r="B26" i="19"/>
  <c r="B23" i="16"/>
  <c r="T12" i="14"/>
  <c r="E66" i="14"/>
  <c r="DB45" i="14"/>
  <c r="DE37" i="14"/>
  <c r="DD86" i="14"/>
  <c r="DB86" i="14"/>
  <c r="CG164" i="14"/>
  <c r="BT157" i="14"/>
  <c r="BU157" i="14" s="1"/>
  <c r="BS157" i="14"/>
  <c r="CH15" i="14"/>
  <c r="CH45" i="14"/>
  <c r="CG45" i="14"/>
  <c r="G58" i="14"/>
  <c r="CG58" i="14" s="1"/>
  <c r="BS168" i="14"/>
  <c r="CH38" i="14"/>
  <c r="BR59" i="14"/>
  <c r="BT59" i="14" s="1"/>
  <c r="BU59" i="14" s="1"/>
  <c r="BT168" i="14"/>
  <c r="BU168" i="14" s="1"/>
  <c r="DD158" i="14"/>
  <c r="BS165" i="14"/>
  <c r="BT110" i="14"/>
  <c r="BU110" i="14" s="1"/>
  <c r="DD167" i="14"/>
  <c r="DK167" i="14" s="1"/>
  <c r="BT161" i="14"/>
  <c r="BU161" i="14" s="1"/>
  <c r="CI41" i="14"/>
  <c r="BT151" i="14"/>
  <c r="BU151" i="14" s="1"/>
  <c r="CG141" i="14"/>
  <c r="CI141" i="14"/>
  <c r="DC151" i="14"/>
  <c r="DB151" i="14"/>
  <c r="CG90" i="14"/>
  <c r="BT38" i="14"/>
  <c r="BU38" i="14" s="1"/>
  <c r="CN164" i="14"/>
  <c r="DE50" i="14"/>
  <c r="DC50" i="14"/>
  <c r="DB69" i="14"/>
  <c r="DC168" i="14"/>
  <c r="CG109" i="14"/>
  <c r="DC90" i="14"/>
  <c r="CG42" i="14"/>
  <c r="CF152" i="14"/>
  <c r="DE49" i="14"/>
  <c r="G12" i="14"/>
  <c r="CF12" i="14" s="1"/>
  <c r="CI28" i="14"/>
  <c r="E22" i="14"/>
  <c r="BR12" i="14"/>
  <c r="BT162" i="14"/>
  <c r="BU162" i="14" s="1"/>
  <c r="DB160" i="14"/>
  <c r="CF160" i="14"/>
  <c r="CI160" i="14"/>
  <c r="DD82" i="14"/>
  <c r="CG82" i="14"/>
  <c r="DE76" i="14"/>
  <c r="DD76" i="14"/>
  <c r="DB19" i="14"/>
  <c r="DD69" i="14"/>
  <c r="DE180" i="14"/>
  <c r="CG41" i="14"/>
  <c r="DD160" i="14"/>
  <c r="DK160" i="14" s="1"/>
  <c r="CG159" i="14"/>
  <c r="DC152" i="14"/>
  <c r="DC160" i="14"/>
  <c r="CG76" i="14"/>
  <c r="CI167" i="14"/>
  <c r="CG117" i="14"/>
  <c r="CH68" i="14"/>
  <c r="DE68" i="14"/>
  <c r="DC49" i="14"/>
  <c r="DB34" i="14"/>
  <c r="CG28" i="14"/>
  <c r="CG160" i="14"/>
  <c r="DC76" i="14"/>
  <c r="BS65" i="14"/>
  <c r="AH32" i="14"/>
  <c r="BT113" i="14"/>
  <c r="BU113" i="14" s="1"/>
  <c r="CI168" i="14"/>
  <c r="CF168" i="14"/>
  <c r="E142" i="14"/>
  <c r="BS153" i="14"/>
  <c r="BT189" i="14"/>
  <c r="BU189" i="14" s="1"/>
  <c r="DD168" i="14"/>
  <c r="CH161" i="14"/>
  <c r="CO161" i="14" s="1"/>
  <c r="DE168" i="14"/>
  <c r="BT70" i="14"/>
  <c r="BU70" i="14" s="1"/>
  <c r="BS164" i="14"/>
  <c r="DD95" i="14"/>
  <c r="CH65" i="14"/>
  <c r="CF65" i="14"/>
  <c r="CM65" i="14" s="1"/>
  <c r="BS59" i="14"/>
  <c r="B494" i="6"/>
  <c r="B495" i="6"/>
  <c r="B652" i="6"/>
  <c r="B653" i="6"/>
  <c r="B1298" i="6"/>
  <c r="B1299" i="6"/>
  <c r="B1352" i="6"/>
  <c r="B1353" i="6"/>
  <c r="B1437" i="6"/>
  <c r="B1438" i="6"/>
  <c r="B362" i="6"/>
  <c r="B363" i="6"/>
  <c r="B383" i="6"/>
  <c r="B384" i="6"/>
  <c r="B453" i="6"/>
  <c r="B454" i="6"/>
  <c r="B535" i="6"/>
  <c r="B933" i="6"/>
  <c r="B1291" i="6"/>
  <c r="B1973" i="6"/>
  <c r="B1974" i="6"/>
  <c r="B1345" i="6"/>
  <c r="B1081" i="6"/>
  <c r="B177" i="6"/>
  <c r="B231" i="6"/>
  <c r="B376" i="6"/>
  <c r="B377" i="6"/>
  <c r="B878" i="6"/>
  <c r="B877" i="6"/>
  <c r="B961" i="6"/>
  <c r="B893" i="6"/>
  <c r="B18" i="6"/>
  <c r="B19" i="6"/>
  <c r="B158" i="6"/>
  <c r="B159" i="6"/>
  <c r="B760" i="6"/>
  <c r="B761" i="6"/>
  <c r="U150" i="14"/>
  <c r="CG87" i="14"/>
  <c r="G59" i="14"/>
  <c r="E59" i="14"/>
  <c r="B1073" i="6"/>
  <c r="B845" i="6"/>
  <c r="B32" i="6"/>
  <c r="B73" i="6"/>
  <c r="B165" i="6"/>
  <c r="B726" i="6"/>
  <c r="B727" i="6"/>
  <c r="B1931" i="6"/>
  <c r="B1945" i="6"/>
  <c r="B1999" i="6"/>
  <c r="B2000" i="6"/>
  <c r="B482" i="6"/>
  <c r="B483" i="6"/>
  <c r="B548" i="6"/>
  <c r="B549" i="6"/>
  <c r="B584" i="6"/>
  <c r="B583" i="6"/>
  <c r="B1046" i="6"/>
  <c r="B1047" i="6"/>
  <c r="B1268" i="6"/>
  <c r="B1269" i="6"/>
  <c r="B488" i="6"/>
  <c r="B283" i="6"/>
  <c r="B284" i="6"/>
  <c r="B296" i="6"/>
  <c r="B295" i="6"/>
  <c r="B1997" i="6"/>
  <c r="B1996" i="6"/>
  <c r="B420" i="6"/>
  <c r="B421" i="6"/>
  <c r="B1033" i="6"/>
  <c r="B1034" i="6"/>
  <c r="G33" i="14"/>
  <c r="CF33" i="14" s="1"/>
  <c r="BR33" i="14"/>
  <c r="E33" i="14" s="1"/>
  <c r="B80" i="6"/>
  <c r="B114" i="6"/>
  <c r="B115" i="6"/>
  <c r="B128" i="6"/>
  <c r="B129" i="6"/>
  <c r="B246" i="6"/>
  <c r="B245" i="6"/>
  <c r="B1652" i="6"/>
  <c r="B1653" i="6"/>
  <c r="B1879" i="6"/>
  <c r="B1878" i="6"/>
  <c r="CF184" i="14"/>
  <c r="G149" i="14"/>
  <c r="DE149" i="14" s="1"/>
  <c r="B1020" i="6"/>
  <c r="B1953" i="6"/>
  <c r="B25" i="6"/>
  <c r="B60" i="6"/>
  <c r="B96" i="6"/>
  <c r="B609" i="6"/>
  <c r="B610" i="6"/>
  <c r="B838" i="6"/>
  <c r="B839" i="6"/>
  <c r="B1092" i="6"/>
  <c r="B1093" i="6"/>
  <c r="B1150" i="6"/>
  <c r="B1149" i="6"/>
  <c r="B1156" i="6"/>
  <c r="B1157" i="6"/>
  <c r="B1593" i="6"/>
  <c r="B1594" i="6"/>
  <c r="B1857" i="6"/>
  <c r="B1858" i="6"/>
  <c r="B1872" i="6"/>
  <c r="B1926" i="6"/>
  <c r="B1925" i="6"/>
  <c r="B1933" i="6"/>
  <c r="B1932" i="6"/>
  <c r="B1946" i="6"/>
  <c r="B1947" i="6"/>
  <c r="B106" i="6"/>
  <c r="B107" i="6"/>
  <c r="B190" i="6"/>
  <c r="B191" i="6"/>
  <c r="B349" i="6"/>
  <c r="B441" i="6"/>
  <c r="B440" i="6"/>
  <c r="B1026" i="6"/>
  <c r="AH150" i="14"/>
  <c r="B1003" i="6"/>
  <c r="B45" i="6"/>
  <c r="B44" i="6"/>
  <c r="B225" i="6"/>
  <c r="B872" i="6"/>
  <c r="B873" i="6"/>
  <c r="B998" i="6"/>
  <c r="B999" i="6"/>
  <c r="E166" i="14"/>
  <c r="B184" i="6"/>
  <c r="B709" i="6"/>
  <c r="B427" i="6"/>
  <c r="B14" i="6"/>
  <c r="B13" i="6"/>
  <c r="B53" i="6"/>
  <c r="B54" i="6"/>
  <c r="B645" i="6"/>
  <c r="B644" i="6"/>
  <c r="B714" i="6"/>
  <c r="B720" i="6"/>
  <c r="B1078" i="6"/>
  <c r="B1079" i="6"/>
  <c r="B1086" i="6"/>
  <c r="B1087" i="6"/>
  <c r="B1114" i="6"/>
  <c r="B1115" i="6"/>
  <c r="B1421" i="6"/>
  <c r="B1420" i="6"/>
  <c r="B1459" i="6"/>
  <c r="B1458" i="6"/>
  <c r="B1519" i="6"/>
  <c r="B1587" i="6"/>
  <c r="B1586" i="6"/>
  <c r="B1679" i="6"/>
  <c r="B1680" i="6"/>
  <c r="B1828" i="6"/>
  <c r="B1829" i="6"/>
  <c r="B1842" i="6"/>
  <c r="B1843" i="6"/>
  <c r="B508" i="6"/>
  <c r="B509" i="6"/>
  <c r="B568" i="6"/>
  <c r="B276" i="6"/>
  <c r="B277" i="6"/>
  <c r="B302" i="6"/>
  <c r="B342" i="6"/>
  <c r="B1283" i="6"/>
  <c r="B224" i="6"/>
  <c r="B323" i="6"/>
  <c r="B447" i="6"/>
  <c r="B448" i="6"/>
  <c r="B806" i="6"/>
  <c r="B807" i="6"/>
  <c r="B885" i="6"/>
  <c r="B886" i="6"/>
  <c r="B1959" i="6"/>
  <c r="B1960" i="6"/>
  <c r="B1967" i="6"/>
  <c r="B1968" i="6"/>
  <c r="B1989" i="6"/>
  <c r="B1990" i="6"/>
  <c r="B87" i="6"/>
  <c r="B100" i="6"/>
  <c r="B101" i="6"/>
  <c r="B178" i="6"/>
  <c r="B232" i="6"/>
  <c r="B233" i="6"/>
  <c r="B922" i="6"/>
  <c r="B964" i="6"/>
  <c r="B963" i="6"/>
  <c r="B1677" i="6"/>
  <c r="B1676" i="6"/>
  <c r="DG32" i="14"/>
  <c r="DF32" i="14"/>
  <c r="B665" i="6"/>
  <c r="B1981" i="6"/>
  <c r="B1452" i="6"/>
  <c r="B328" i="6"/>
  <c r="B334" i="6"/>
  <c r="B353" i="6"/>
  <c r="B354" i="6"/>
  <c r="B410" i="6"/>
  <c r="B411" i="6"/>
  <c r="B521" i="6"/>
  <c r="B520" i="6"/>
  <c r="B526" i="6"/>
  <c r="B527" i="6"/>
  <c r="B574" i="6"/>
  <c r="B575" i="6"/>
  <c r="B589" i="6"/>
  <c r="B590" i="6"/>
  <c r="B638" i="6"/>
  <c r="B637" i="6"/>
  <c r="B686" i="6"/>
  <c r="B687" i="6"/>
  <c r="B721" i="6"/>
  <c r="B722" i="6"/>
  <c r="B1359" i="6"/>
  <c r="B1360" i="6"/>
  <c r="B1374" i="6"/>
  <c r="B1389" i="6"/>
  <c r="B1390" i="6"/>
  <c r="B1413" i="6"/>
  <c r="B1414" i="6"/>
  <c r="B1520" i="6"/>
  <c r="B1521" i="6"/>
  <c r="B1534" i="6"/>
  <c r="B1549" i="6"/>
  <c r="B1548" i="6"/>
  <c r="B1555" i="6"/>
  <c r="B1717" i="6"/>
  <c r="B8" i="6"/>
  <c r="B61" i="6"/>
  <c r="B89" i="6"/>
  <c r="B173" i="6"/>
  <c r="B172" i="6"/>
  <c r="B317" i="6"/>
  <c r="B702" i="6"/>
  <c r="B703" i="6"/>
  <c r="B880" i="6"/>
  <c r="B881" i="6"/>
  <c r="B902" i="6"/>
  <c r="B903" i="6"/>
  <c r="B1067" i="6"/>
  <c r="B1068" i="6"/>
  <c r="B1180" i="6"/>
  <c r="B1203" i="6"/>
  <c r="B1247" i="6"/>
  <c r="B1276" i="6"/>
  <c r="B1337" i="6"/>
  <c r="B1338" i="6"/>
  <c r="B1445" i="6"/>
  <c r="B1672" i="6"/>
  <c r="B1673" i="6"/>
  <c r="B1807" i="6"/>
  <c r="B1808" i="6"/>
  <c r="B1850" i="6"/>
  <c r="B1865" i="6"/>
  <c r="B1919" i="6"/>
  <c r="B1918" i="6"/>
  <c r="B1174" i="6"/>
  <c r="B536" i="6"/>
  <c r="B1718" i="6"/>
  <c r="B1188" i="6"/>
  <c r="B1167" i="6"/>
  <c r="B198" i="6"/>
  <c r="B220" i="6"/>
  <c r="B240" i="6"/>
  <c r="B241" i="6"/>
  <c r="B260" i="6"/>
  <c r="B265" i="6"/>
  <c r="B401" i="6"/>
  <c r="B415" i="6"/>
  <c r="B464" i="6"/>
  <c r="B465" i="6"/>
  <c r="B530" i="6"/>
  <c r="B606" i="6"/>
  <c r="B607" i="6"/>
  <c r="B674" i="6"/>
  <c r="B675" i="6"/>
  <c r="B868" i="6"/>
  <c r="B867" i="6"/>
  <c r="B985" i="6"/>
  <c r="B1146" i="6"/>
  <c r="B1234" i="6"/>
  <c r="B1233" i="6"/>
  <c r="B1240" i="6"/>
  <c r="B1241" i="6"/>
  <c r="B1262" i="6"/>
  <c r="B1400" i="6"/>
  <c r="B1401" i="6"/>
  <c r="B1416" i="6"/>
  <c r="B1417" i="6"/>
  <c r="B1477" i="6"/>
  <c r="B1478" i="6"/>
  <c r="B1583" i="6"/>
  <c r="B1582" i="6"/>
  <c r="B1629" i="6"/>
  <c r="B1630" i="6"/>
  <c r="B1636" i="6"/>
  <c r="B1637" i="6"/>
  <c r="B1650" i="6"/>
  <c r="B1657" i="6"/>
  <c r="B1658" i="6"/>
  <c r="B1741" i="6"/>
  <c r="B1742" i="6"/>
  <c r="B1748" i="6"/>
  <c r="B1749" i="6"/>
  <c r="B1284" i="6"/>
  <c r="B1622" i="6"/>
  <c r="B1248" i="6"/>
  <c r="B63" i="6"/>
  <c r="B64" i="6"/>
  <c r="B272" i="6"/>
  <c r="B273" i="6"/>
  <c r="B601" i="6"/>
  <c r="B600" i="6"/>
  <c r="B745" i="6"/>
  <c r="B744" i="6"/>
  <c r="B840" i="6"/>
  <c r="B841" i="6"/>
  <c r="B987" i="6"/>
  <c r="B986" i="6"/>
  <c r="B1042" i="6"/>
  <c r="B1043" i="6"/>
  <c r="B1175" i="6"/>
  <c r="B1607" i="6"/>
  <c r="B1608" i="6"/>
  <c r="B1615" i="6"/>
  <c r="B1616" i="6"/>
  <c r="B1816" i="6"/>
  <c r="B1817" i="6"/>
  <c r="B1837" i="6"/>
  <c r="B1838" i="6"/>
  <c r="B1277" i="6"/>
  <c r="B689" i="6"/>
  <c r="B36" i="6"/>
  <c r="B57" i="6"/>
  <c r="B56" i="6"/>
  <c r="B85" i="6"/>
  <c r="B126" i="6"/>
  <c r="B127" i="6"/>
  <c r="B134" i="6"/>
  <c r="B141" i="6"/>
  <c r="B200" i="6"/>
  <c r="B201" i="6"/>
  <c r="B255" i="6"/>
  <c r="B380" i="6"/>
  <c r="B388" i="6"/>
  <c r="B409" i="6"/>
  <c r="B513" i="6"/>
  <c r="B738" i="6"/>
  <c r="B739" i="6"/>
  <c r="B766" i="6"/>
  <c r="B1162" i="6"/>
  <c r="B1163" i="6"/>
  <c r="B1250" i="6"/>
  <c r="B1251" i="6"/>
  <c r="B1689" i="6"/>
  <c r="B1690" i="6"/>
  <c r="B38" i="6"/>
  <c r="B62" i="6"/>
  <c r="B154" i="6"/>
  <c r="B166" i="6"/>
  <c r="B382" i="6"/>
  <c r="B396" i="6"/>
  <c r="B640" i="6"/>
  <c r="B733" i="6"/>
  <c r="B767" i="6"/>
  <c r="B832" i="6"/>
  <c r="B914" i="6"/>
  <c r="B1127" i="6"/>
  <c r="B1155" i="6"/>
  <c r="B1423" i="6"/>
  <c r="B1727" i="6"/>
  <c r="B460" i="6"/>
  <c r="B226" i="6"/>
  <c r="B142" i="6"/>
  <c r="B155" i="6"/>
  <c r="B1498" i="6"/>
  <c r="B1317" i="6"/>
  <c r="B1193" i="6"/>
  <c r="B909" i="6"/>
  <c r="B833" i="6"/>
  <c r="B21" i="6"/>
  <c r="B69" i="6"/>
  <c r="B81" i="6"/>
  <c r="B117" i="6"/>
  <c r="B180" i="6"/>
  <c r="B398" i="6"/>
  <c r="B578" i="6"/>
  <c r="B676" i="6"/>
  <c r="B814" i="6"/>
  <c r="B956" i="6"/>
  <c r="B1207" i="6"/>
  <c r="B1767" i="6"/>
  <c r="B350" i="6"/>
  <c r="B1529" i="6"/>
  <c r="B1121" i="6"/>
  <c r="B1007" i="6"/>
  <c r="B1484" i="6"/>
  <c r="B1720" i="6"/>
  <c r="B94" i="6"/>
  <c r="B138" i="6"/>
  <c r="B236" i="6"/>
  <c r="B282" i="6"/>
  <c r="B392" i="6"/>
  <c r="B670" i="6"/>
  <c r="B898" i="6"/>
  <c r="B899" i="6"/>
  <c r="B996" i="6"/>
  <c r="B1038" i="6"/>
  <c r="B1855" i="6"/>
  <c r="B148" i="6"/>
  <c r="B256" i="6"/>
  <c r="B266" i="6"/>
  <c r="B336" i="6"/>
  <c r="B446" i="6"/>
  <c r="B452" i="6"/>
  <c r="B748" i="6"/>
  <c r="B858" i="6"/>
  <c r="B1027" i="6"/>
  <c r="B1072" i="6"/>
  <c r="B1395" i="6"/>
  <c r="B1703" i="6"/>
  <c r="B1733" i="6"/>
  <c r="B208" i="6"/>
  <c r="B218" i="6"/>
  <c r="B417" i="6"/>
  <c r="B430" i="6"/>
  <c r="B474" i="6"/>
  <c r="B594" i="6"/>
  <c r="B673" i="6"/>
  <c r="B846" i="6"/>
  <c r="B906" i="6"/>
  <c r="B1138" i="6"/>
  <c r="B1295" i="6"/>
  <c r="B1951" i="6"/>
  <c r="B1958" i="6"/>
  <c r="B1094" i="6"/>
  <c r="B1375" i="6"/>
  <c r="B1605" i="6"/>
  <c r="B1639" i="6"/>
  <c r="B994" i="6"/>
  <c r="B1123" i="6"/>
  <c r="B1861" i="6"/>
  <c r="B1895" i="6"/>
  <c r="DB66" i="14"/>
  <c r="DC60" i="14"/>
  <c r="CG60" i="14"/>
  <c r="DB60" i="14"/>
  <c r="CF60" i="14"/>
  <c r="CF72" i="14"/>
  <c r="CG72" i="14"/>
  <c r="DC72" i="14"/>
  <c r="DB72" i="14"/>
  <c r="U32" i="14"/>
  <c r="AH58" i="14"/>
  <c r="AH12" i="14"/>
  <c r="V150" i="14"/>
  <c r="U58" i="14"/>
  <c r="AH59" i="14"/>
  <c r="AH149" i="14"/>
  <c r="AH33" i="14"/>
  <c r="U12" i="14"/>
  <c r="U59" i="14"/>
  <c r="DH12" i="14"/>
  <c r="CL12" i="14"/>
  <c r="DF12" i="14"/>
  <c r="V32" i="14"/>
  <c r="U149" i="14"/>
  <c r="U33" i="14"/>
  <c r="V149" i="14"/>
  <c r="V58" i="14"/>
  <c r="V33" i="14"/>
  <c r="V59" i="14"/>
  <c r="V12" i="14"/>
  <c r="AJ149" i="14"/>
  <c r="AK149" i="14" s="1"/>
  <c r="AJ150" i="14"/>
  <c r="AK150" i="14" s="1"/>
  <c r="AJ32" i="14"/>
  <c r="AK32" i="14" s="1"/>
  <c r="AJ33" i="14"/>
  <c r="AK33" i="14" s="1"/>
  <c r="AJ12" i="14"/>
  <c r="AK12" i="14" s="1"/>
  <c r="BU150" i="14"/>
  <c r="E184" i="14" l="1"/>
  <c r="EE176" i="14"/>
  <c r="EF176" i="14" s="1"/>
  <c r="EG176" i="14" s="1"/>
  <c r="CY178" i="14"/>
  <c r="CB179" i="14"/>
  <c r="CE179" i="14" s="1"/>
  <c r="CD179" i="14"/>
  <c r="DS185" i="14"/>
  <c r="DT185" i="14" s="1"/>
  <c r="CY186" i="14"/>
  <c r="CB187" i="14"/>
  <c r="CB176" i="14"/>
  <c r="CD176" i="14"/>
  <c r="CE176" i="14" s="1"/>
  <c r="CX177" i="14"/>
  <c r="CZ177" i="14"/>
  <c r="CC178" i="14"/>
  <c r="CZ186" i="14"/>
  <c r="CC187" i="14"/>
  <c r="CD177" i="14"/>
  <c r="CC179" i="14"/>
  <c r="CD183" i="14"/>
  <c r="CY185" i="14"/>
  <c r="CZ187" i="14"/>
  <c r="CC188" i="14"/>
  <c r="E162" i="14"/>
  <c r="CG151" i="14"/>
  <c r="DC159" i="14"/>
  <c r="DJ159" i="14" s="1"/>
  <c r="CH163" i="14"/>
  <c r="CC152" i="14"/>
  <c r="CZ152" i="14"/>
  <c r="EE165" i="14"/>
  <c r="EF165" i="14" s="1"/>
  <c r="EG165" i="14" s="1"/>
  <c r="CH155" i="14"/>
  <c r="CD152" i="14"/>
  <c r="CC155" i="14"/>
  <c r="CC164" i="14"/>
  <c r="CZ166" i="14"/>
  <c r="DS165" i="14"/>
  <c r="DT165" i="14" s="1"/>
  <c r="DS143" i="14"/>
  <c r="DT143" i="14" s="1"/>
  <c r="DE141" i="14"/>
  <c r="DN141" i="14" s="1"/>
  <c r="DC137" i="14"/>
  <c r="DB137" i="14"/>
  <c r="DI137" i="14" s="1"/>
  <c r="DY140" i="14"/>
  <c r="DZ140" i="14" s="1"/>
  <c r="CX141" i="14"/>
  <c r="CZ141" i="14"/>
  <c r="CF141" i="14"/>
  <c r="CM141" i="14" s="1"/>
  <c r="DD134" i="14"/>
  <c r="DD137" i="14"/>
  <c r="CX140" i="14"/>
  <c r="CZ140" i="14"/>
  <c r="EE140" i="14"/>
  <c r="EF140" i="14" s="1"/>
  <c r="EG140" i="14" s="1"/>
  <c r="CY141" i="14"/>
  <c r="BS111" i="14"/>
  <c r="E113" i="14"/>
  <c r="CE117" i="14"/>
  <c r="BT118" i="14"/>
  <c r="BU118" i="14" s="1"/>
  <c r="BS122" i="14"/>
  <c r="DC121" i="14"/>
  <c r="BT122" i="14"/>
  <c r="BU122" i="14" s="1"/>
  <c r="CB122" i="14"/>
  <c r="CD120" i="14"/>
  <c r="CC117" i="14"/>
  <c r="CC113" i="14"/>
  <c r="CB110" i="14"/>
  <c r="E118" i="14"/>
  <c r="CI90" i="14"/>
  <c r="DB90" i="14"/>
  <c r="CC82" i="14"/>
  <c r="DS85" i="14"/>
  <c r="DT85" i="14" s="1"/>
  <c r="CB87" i="14"/>
  <c r="CZ89" i="14"/>
  <c r="DS97" i="14"/>
  <c r="DT97" i="14" s="1"/>
  <c r="CH90" i="14"/>
  <c r="CO90" i="14" s="1"/>
  <c r="CD82" i="14"/>
  <c r="CC84" i="14"/>
  <c r="DS92" i="14"/>
  <c r="DT92" i="14" s="1"/>
  <c r="DS96" i="14"/>
  <c r="DT96" i="14" s="1"/>
  <c r="CC65" i="14"/>
  <c r="DE72" i="14"/>
  <c r="DD72" i="14"/>
  <c r="DK72" i="14" s="1"/>
  <c r="DD60" i="14"/>
  <c r="CI60" i="14"/>
  <c r="DE64" i="14"/>
  <c r="CF68" i="14"/>
  <c r="CI76" i="14"/>
  <c r="DN76" i="14" s="1"/>
  <c r="CI64" i="14"/>
  <c r="CB66" i="14"/>
  <c r="CD66" i="14"/>
  <c r="CX67" i="14"/>
  <c r="DS67" i="14"/>
  <c r="DT67" i="14" s="1"/>
  <c r="EE67" i="14"/>
  <c r="EF67" i="14" s="1"/>
  <c r="EG67" i="14" s="1"/>
  <c r="EE69" i="14"/>
  <c r="EF69" i="14" s="1"/>
  <c r="EG69" i="14" s="1"/>
  <c r="CY73" i="14"/>
  <c r="CD74" i="14"/>
  <c r="CX75" i="14"/>
  <c r="DS75" i="14"/>
  <c r="DT75" i="14" s="1"/>
  <c r="CI72" i="14"/>
  <c r="CH60" i="14"/>
  <c r="DI66" i="14"/>
  <c r="DC64" i="14"/>
  <c r="DJ64" i="14" s="1"/>
  <c r="BT65" i="14"/>
  <c r="BU65" i="14" s="1"/>
  <c r="CX61" i="14"/>
  <c r="CX65" i="14"/>
  <c r="DS66" i="14"/>
  <c r="DT66" i="14" s="1"/>
  <c r="EE20" i="14"/>
  <c r="EF20" i="14" s="1"/>
  <c r="EG20" i="14" s="1"/>
  <c r="DC27" i="14"/>
  <c r="CH49" i="14"/>
  <c r="CO49" i="14" s="1"/>
  <c r="CF19" i="14"/>
  <c r="CM19" i="14" s="1"/>
  <c r="DD19" i="14"/>
  <c r="CI15" i="14"/>
  <c r="DB15" i="14"/>
  <c r="DI15" i="14" s="1"/>
  <c r="DE15" i="14"/>
  <c r="DN15" i="14" s="1"/>
  <c r="DC15" i="14"/>
  <c r="CB21" i="14"/>
  <c r="CY25" i="14"/>
  <c r="CB34" i="14"/>
  <c r="CX36" i="14"/>
  <c r="CF49" i="14"/>
  <c r="DD15" i="14"/>
  <c r="CI45" i="14"/>
  <c r="DN45" i="14" s="1"/>
  <c r="CG15" i="14"/>
  <c r="DE45" i="14"/>
  <c r="CD20" i="14"/>
  <c r="CX22" i="14"/>
  <c r="CY24" i="14"/>
  <c r="CD25" i="14"/>
  <c r="CB38" i="14"/>
  <c r="DY21" i="14"/>
  <c r="DZ21" i="14" s="1"/>
  <c r="CB22" i="14"/>
  <c r="DY26" i="14"/>
  <c r="DZ26" i="14" s="1"/>
  <c r="CB27" i="14"/>
  <c r="CB36" i="14"/>
  <c r="CD36" i="14"/>
  <c r="CC38" i="14"/>
  <c r="CY43" i="14"/>
  <c r="CD44" i="14"/>
  <c r="CY47" i="14"/>
  <c r="BS189" i="14"/>
  <c r="BT184" i="14"/>
  <c r="BU184" i="14" s="1"/>
  <c r="BL184" i="14"/>
  <c r="BM184" i="14" s="1"/>
  <c r="CX176" i="14"/>
  <c r="CZ179" i="14"/>
  <c r="DS180" i="14"/>
  <c r="DT180" i="14" s="1"/>
  <c r="CY181" i="14"/>
  <c r="DY181" i="14"/>
  <c r="DZ181" i="14" s="1"/>
  <c r="CB182" i="14"/>
  <c r="CZ184" i="14"/>
  <c r="CY187" i="14"/>
  <c r="DY187" i="14"/>
  <c r="DZ187" i="14" s="1"/>
  <c r="EE188" i="14"/>
  <c r="EF188" i="14" s="1"/>
  <c r="EG188" i="14" s="1"/>
  <c r="CD189" i="14"/>
  <c r="DE187" i="14"/>
  <c r="CC175" i="14"/>
  <c r="CC182" i="14"/>
  <c r="CY182" i="14"/>
  <c r="CY183" i="14"/>
  <c r="CB184" i="14"/>
  <c r="CD184" i="14"/>
  <c r="CB186" i="14"/>
  <c r="DY129" i="14"/>
  <c r="DZ129" i="14" s="1"/>
  <c r="AC129" i="14" s="1"/>
  <c r="CC108" i="14"/>
  <c r="CD107" i="14"/>
  <c r="CB107" i="14"/>
  <c r="CC106" i="14"/>
  <c r="BK16" i="14"/>
  <c r="BL16" i="14" s="1"/>
  <c r="BL20" i="14"/>
  <c r="CC34" i="14"/>
  <c r="CX35" i="14"/>
  <c r="CD41" i="14"/>
  <c r="CB49" i="14"/>
  <c r="BS135" i="14"/>
  <c r="BT135" i="14"/>
  <c r="BU135" i="14" s="1"/>
  <c r="CZ116" i="14"/>
  <c r="BK71" i="14"/>
  <c r="BL71" i="14"/>
  <c r="BM71" i="14" s="1"/>
  <c r="BO71" i="14" s="1"/>
  <c r="C71" i="14" s="1"/>
  <c r="BK89" i="14"/>
  <c r="BL89" i="14" s="1"/>
  <c r="BM89" i="14" s="1"/>
  <c r="CB65" i="14"/>
  <c r="BS36" i="14"/>
  <c r="BT36" i="14"/>
  <c r="BU36" i="14" s="1"/>
  <c r="E36" i="14"/>
  <c r="CD130" i="14"/>
  <c r="BM138" i="14"/>
  <c r="BN138" i="14" s="1"/>
  <c r="BT69" i="14"/>
  <c r="BU69" i="14" s="1"/>
  <c r="E69" i="14"/>
  <c r="BS69" i="14"/>
  <c r="BS87" i="14"/>
  <c r="E87" i="14"/>
  <c r="EE129" i="14"/>
  <c r="EF129" i="14" s="1"/>
  <c r="DY131" i="14"/>
  <c r="DZ131" i="14" s="1"/>
  <c r="AC131" i="14" s="1"/>
  <c r="CC136" i="14"/>
  <c r="DA136" i="14"/>
  <c r="EE136" i="14"/>
  <c r="EF136" i="14" s="1"/>
  <c r="EG136" i="14" s="1"/>
  <c r="DY137" i="14"/>
  <c r="DZ137" i="14" s="1"/>
  <c r="EE137" i="14"/>
  <c r="EF137" i="14" s="1"/>
  <c r="EG137" i="14" s="1"/>
  <c r="CC138" i="14"/>
  <c r="CZ142" i="14"/>
  <c r="CC143" i="14"/>
  <c r="CY143" i="14"/>
  <c r="CZ153" i="14"/>
  <c r="CX157" i="14"/>
  <c r="CZ158" i="14"/>
  <c r="EE158" i="14"/>
  <c r="EF158" i="14" s="1"/>
  <c r="EG158" i="14" s="1"/>
  <c r="CY159" i="14"/>
  <c r="DY160" i="14"/>
  <c r="DZ160" i="14" s="1"/>
  <c r="CD161" i="14"/>
  <c r="CB162" i="14"/>
  <c r="CD162" i="14"/>
  <c r="AI163" i="14"/>
  <c r="EJ163" i="14" s="1"/>
  <c r="EK163" i="14" s="1"/>
  <c r="CC163" i="14"/>
  <c r="BT165" i="14"/>
  <c r="BU165" i="14" s="1"/>
  <c r="DY166" i="14"/>
  <c r="DZ166" i="14" s="1"/>
  <c r="CY167" i="14"/>
  <c r="EE167" i="14"/>
  <c r="EF167" i="14" s="1"/>
  <c r="EG167" i="14" s="1"/>
  <c r="CD168" i="14"/>
  <c r="EE168" i="14"/>
  <c r="EF168" i="14" s="1"/>
  <c r="EG168" i="14" s="1"/>
  <c r="CD170" i="14"/>
  <c r="CY171" i="14"/>
  <c r="DS133" i="14"/>
  <c r="DT133" i="14" s="1"/>
  <c r="Y133" i="14" s="1"/>
  <c r="BT142" i="14"/>
  <c r="BU142" i="14" s="1"/>
  <c r="CM76" i="14"/>
  <c r="CH25" i="14"/>
  <c r="CO25" i="14" s="1"/>
  <c r="DY108" i="14"/>
  <c r="DZ108" i="14" s="1"/>
  <c r="AC108" i="14" s="1"/>
  <c r="DY104" i="14"/>
  <c r="DZ104" i="14" s="1"/>
  <c r="AC104" i="14" s="1"/>
  <c r="EE103" i="14"/>
  <c r="EF103" i="14" s="1"/>
  <c r="EE66" i="14"/>
  <c r="EF66" i="14" s="1"/>
  <c r="EG66" i="14" s="1"/>
  <c r="CY72" i="14"/>
  <c r="EE79" i="14"/>
  <c r="EF79" i="14" s="1"/>
  <c r="DY81" i="14"/>
  <c r="DZ81" i="14" s="1"/>
  <c r="EE84" i="14"/>
  <c r="EF84" i="14" s="1"/>
  <c r="EG84" i="14" s="1"/>
  <c r="EE18" i="14"/>
  <c r="EF18" i="14" s="1"/>
  <c r="EG18" i="14" s="1"/>
  <c r="DY19" i="14"/>
  <c r="DZ19" i="14" s="1"/>
  <c r="DY20" i="14"/>
  <c r="DZ20" i="14" s="1"/>
  <c r="CB130" i="14"/>
  <c r="CB133" i="14"/>
  <c r="CD133" i="14"/>
  <c r="CD134" i="14"/>
  <c r="DS140" i="14"/>
  <c r="DT140" i="14" s="1"/>
  <c r="CC141" i="14"/>
  <c r="CB143" i="14"/>
  <c r="CE143" i="14" s="1"/>
  <c r="DS149" i="14"/>
  <c r="DT149" i="14" s="1"/>
  <c r="CZ150" i="14"/>
  <c r="CY163" i="14"/>
  <c r="CY164" i="14"/>
  <c r="EE173" i="14"/>
  <c r="EF173" i="14" s="1"/>
  <c r="AG173" i="14" s="1"/>
  <c r="DJ40" i="14"/>
  <c r="DS47" i="14"/>
  <c r="DT47" i="14" s="1"/>
  <c r="EE132" i="14"/>
  <c r="EF132" i="14" s="1"/>
  <c r="AG132" i="14" s="1"/>
  <c r="EE134" i="14"/>
  <c r="EF134" i="14" s="1"/>
  <c r="EG134" i="14" s="1"/>
  <c r="DS174" i="14"/>
  <c r="DT174" i="14" s="1"/>
  <c r="Y174" i="14" s="1"/>
  <c r="DN64" i="14"/>
  <c r="DI151" i="14"/>
  <c r="E151" i="14"/>
  <c r="BL61" i="14"/>
  <c r="BM61" i="14" s="1"/>
  <c r="CZ121" i="14"/>
  <c r="CY118" i="14"/>
  <c r="CZ117" i="14"/>
  <c r="CX117" i="14"/>
  <c r="CY114" i="14"/>
  <c r="CX113" i="14"/>
  <c r="CZ111" i="14"/>
  <c r="CX111" i="14"/>
  <c r="DA111" i="14" s="1"/>
  <c r="CY110" i="14"/>
  <c r="DA110" i="14" s="1"/>
  <c r="CX107" i="14"/>
  <c r="CX105" i="14"/>
  <c r="DY119" i="14"/>
  <c r="DZ119" i="14" s="1"/>
  <c r="DY118" i="14"/>
  <c r="DZ118" i="14" s="1"/>
  <c r="DY115" i="14"/>
  <c r="DZ115" i="14" s="1"/>
  <c r="DY111" i="14"/>
  <c r="DZ111" i="14" s="1"/>
  <c r="EE117" i="14"/>
  <c r="EF117" i="14" s="1"/>
  <c r="EG117" i="14" s="1"/>
  <c r="EE113" i="14"/>
  <c r="EF113" i="14" s="1"/>
  <c r="EG113" i="14" s="1"/>
  <c r="CY62" i="14"/>
  <c r="CX63" i="14"/>
  <c r="CZ63" i="14"/>
  <c r="CC64" i="14"/>
  <c r="CZ72" i="14"/>
  <c r="CY81" i="14"/>
  <c r="CY88" i="14"/>
  <c r="CD89" i="14"/>
  <c r="CY92" i="14"/>
  <c r="CX94" i="14"/>
  <c r="CC95" i="14"/>
  <c r="CY96" i="14"/>
  <c r="CB97" i="14"/>
  <c r="CD97" i="14"/>
  <c r="CD11" i="14"/>
  <c r="CD13" i="14"/>
  <c r="CB14" i="14"/>
  <c r="CD14" i="14"/>
  <c r="CZ16" i="14"/>
  <c r="CB19" i="14"/>
  <c r="CC48" i="14"/>
  <c r="DY127" i="14"/>
  <c r="DZ127" i="14" s="1"/>
  <c r="AC127" i="14" s="1"/>
  <c r="CC130" i="14"/>
  <c r="DS132" i="14"/>
  <c r="DT132" i="14" s="1"/>
  <c r="Y132" i="14" s="1"/>
  <c r="CX133" i="14"/>
  <c r="CC134" i="14"/>
  <c r="CZ137" i="14"/>
  <c r="CZ138" i="14"/>
  <c r="CC139" i="14"/>
  <c r="DY171" i="14"/>
  <c r="DZ171" i="14" s="1"/>
  <c r="AC171" i="14" s="1"/>
  <c r="DY173" i="14"/>
  <c r="DZ173" i="14" s="1"/>
  <c r="AC173" i="14" s="1"/>
  <c r="DS121" i="14"/>
  <c r="DT121" i="14" s="1"/>
  <c r="DS113" i="14"/>
  <c r="DT113" i="14" s="1"/>
  <c r="DS109" i="14"/>
  <c r="DT109" i="14" s="1"/>
  <c r="DS142" i="14"/>
  <c r="DT142" i="14" s="1"/>
  <c r="DS130" i="14"/>
  <c r="DT130" i="14" s="1"/>
  <c r="Y130" i="14" s="1"/>
  <c r="CY170" i="14"/>
  <c r="CY175" i="14"/>
  <c r="CZ108" i="14"/>
  <c r="CY105" i="14"/>
  <c r="CX106" i="14"/>
  <c r="CY107" i="14"/>
  <c r="CC103" i="14"/>
  <c r="CB103" i="14"/>
  <c r="DD21" i="14"/>
  <c r="CY63" i="14"/>
  <c r="CD73" i="14"/>
  <c r="EE75" i="14"/>
  <c r="EF75" i="14" s="1"/>
  <c r="EG75" i="14" s="1"/>
  <c r="CD83" i="14"/>
  <c r="CX88" i="14"/>
  <c r="DA88" i="14" s="1"/>
  <c r="CY94" i="14"/>
  <c r="CD95" i="14"/>
  <c r="CX11" i="14"/>
  <c r="CZ11" i="14"/>
  <c r="CZ18" i="14"/>
  <c r="CY22" i="14"/>
  <c r="CF13" i="14"/>
  <c r="CM13" i="14" s="1"/>
  <c r="DE88" i="14"/>
  <c r="CN82" i="14"/>
  <c r="E60" i="14"/>
  <c r="DS60" i="14"/>
  <c r="DT60" i="14" s="1"/>
  <c r="CB67" i="14"/>
  <c r="CD67" i="14"/>
  <c r="CE67" i="14" s="1"/>
  <c r="CC69" i="14"/>
  <c r="CY87" i="14"/>
  <c r="CD88" i="14"/>
  <c r="CB25" i="14"/>
  <c r="CX26" i="14"/>
  <c r="CY28" i="14"/>
  <c r="CD29" i="14"/>
  <c r="CX34" i="14"/>
  <c r="CB45" i="14"/>
  <c r="CD49" i="14"/>
  <c r="CF70" i="14"/>
  <c r="CM70" i="14" s="1"/>
  <c r="CD64" i="14"/>
  <c r="CZ70" i="14"/>
  <c r="CC71" i="14"/>
  <c r="CB73" i="14"/>
  <c r="CC80" i="14"/>
  <c r="CZ84" i="14"/>
  <c r="CZ88" i="14"/>
  <c r="CC89" i="14"/>
  <c r="CY90" i="14"/>
  <c r="CZ92" i="14"/>
  <c r="CX96" i="14"/>
  <c r="CZ96" i="14"/>
  <c r="CC97" i="14"/>
  <c r="CC14" i="14"/>
  <c r="CY16" i="14"/>
  <c r="BS46" i="14"/>
  <c r="DJ90" i="14"/>
  <c r="E46" i="14"/>
  <c r="DE25" i="14"/>
  <c r="DS57" i="14"/>
  <c r="DT57" i="14" s="1"/>
  <c r="Y57" i="14" s="1"/>
  <c r="CX59" i="14"/>
  <c r="CB60" i="14"/>
  <c r="CB61" i="14"/>
  <c r="CX62" i="14"/>
  <c r="CB63" i="14"/>
  <c r="CD63" i="14"/>
  <c r="DY84" i="14"/>
  <c r="DZ84" i="14" s="1"/>
  <c r="CB86" i="14"/>
  <c r="CB90" i="14"/>
  <c r="CX91" i="14"/>
  <c r="EE91" i="14"/>
  <c r="EF91" i="14" s="1"/>
  <c r="EG91" i="14" s="1"/>
  <c r="CZ95" i="14"/>
  <c r="EE95" i="14"/>
  <c r="EF95" i="14" s="1"/>
  <c r="EG95" i="14" s="1"/>
  <c r="CC96" i="14"/>
  <c r="DS11" i="14"/>
  <c r="DT11" i="14" s="1"/>
  <c r="Y11" i="14" s="1"/>
  <c r="EE17" i="14"/>
  <c r="EF17" i="14" s="1"/>
  <c r="EG17" i="14" s="1"/>
  <c r="EE40" i="14"/>
  <c r="EF40" i="14" s="1"/>
  <c r="EG40" i="14" s="1"/>
  <c r="DS48" i="14"/>
  <c r="DT48" i="14" s="1"/>
  <c r="EE48" i="14"/>
  <c r="EF48" i="14" s="1"/>
  <c r="EG48" i="14" s="1"/>
  <c r="DY49" i="14"/>
  <c r="DZ49" i="14" s="1"/>
  <c r="DK45" i="14"/>
  <c r="BK38" i="14"/>
  <c r="BL38" i="14" s="1"/>
  <c r="BM38" i="14" s="1"/>
  <c r="BS14" i="14"/>
  <c r="CZ61" i="14"/>
  <c r="CX66" i="14"/>
  <c r="CZ66" i="14"/>
  <c r="CY68" i="14"/>
  <c r="CX24" i="14"/>
  <c r="CC25" i="14"/>
  <c r="CE25" i="14" s="1"/>
  <c r="CN60" i="14"/>
  <c r="BS60" i="14"/>
  <c r="BK95" i="14"/>
  <c r="CC18" i="14"/>
  <c r="CY71" i="14"/>
  <c r="CB72" i="14"/>
  <c r="CD72" i="14"/>
  <c r="CX73" i="14"/>
  <c r="CB78" i="14"/>
  <c r="CE78" i="14" s="1"/>
  <c r="DN72" i="14"/>
  <c r="DK60" i="14"/>
  <c r="BT96" i="14"/>
  <c r="BU96" i="14" s="1"/>
  <c r="BS80" i="14"/>
  <c r="AI35" i="14"/>
  <c r="EJ35" i="14" s="1"/>
  <c r="EK35" i="14" s="1"/>
  <c r="BK86" i="14"/>
  <c r="BL86" i="14" s="1"/>
  <c r="BM86" i="14" s="1"/>
  <c r="DS86" i="14"/>
  <c r="DT86" i="14" s="1"/>
  <c r="CC87" i="14"/>
  <c r="DS90" i="14"/>
  <c r="DT90" i="14" s="1"/>
  <c r="DS94" i="14"/>
  <c r="DT94" i="14" s="1"/>
  <c r="DS35" i="14"/>
  <c r="DT35" i="14" s="1"/>
  <c r="DY36" i="14"/>
  <c r="DZ36" i="14" s="1"/>
  <c r="CD37" i="14"/>
  <c r="CX39" i="14"/>
  <c r="CD42" i="14"/>
  <c r="CX43" i="14"/>
  <c r="CZ43" i="14"/>
  <c r="CB46" i="14"/>
  <c r="CX47" i="14"/>
  <c r="CZ47" i="14"/>
  <c r="DY47" i="14"/>
  <c r="DZ47" i="14" s="1"/>
  <c r="AI48" i="14"/>
  <c r="EJ48" i="14" s="1"/>
  <c r="EK48" i="14" s="1"/>
  <c r="CC49" i="14"/>
  <c r="EE49" i="14"/>
  <c r="EF49" i="14" s="1"/>
  <c r="EG49" i="14" s="1"/>
  <c r="AI51" i="14"/>
  <c r="EJ51" i="14" s="1"/>
  <c r="EK51" i="14" s="1"/>
  <c r="CF82" i="14"/>
  <c r="CM82" i="14" s="1"/>
  <c r="DC82" i="14"/>
  <c r="CI68" i="14"/>
  <c r="DN68" i="14" s="1"/>
  <c r="DD68" i="14"/>
  <c r="DK68" i="14" s="1"/>
  <c r="DB76" i="14"/>
  <c r="DI76" i="14" s="1"/>
  <c r="CH76" i="14"/>
  <c r="CH41" i="14"/>
  <c r="CO41" i="14" s="1"/>
  <c r="DE41" i="14"/>
  <c r="DN41" i="14" s="1"/>
  <c r="DC41" i="14"/>
  <c r="DJ41" i="14" s="1"/>
  <c r="DD41" i="14"/>
  <c r="DK41" i="14" s="1"/>
  <c r="CF41" i="14"/>
  <c r="CM41" i="14" s="1"/>
  <c r="DD49" i="14"/>
  <c r="CG49" i="14"/>
  <c r="CN49" i="14" s="1"/>
  <c r="CI49" i="14"/>
  <c r="DE19" i="14"/>
  <c r="DC19" i="14"/>
  <c r="CI19" i="14"/>
  <c r="CH19" i="14"/>
  <c r="CO19" i="14" s="1"/>
  <c r="CC58" i="14"/>
  <c r="CX58" i="14"/>
  <c r="CZ58" i="14"/>
  <c r="DY58" i="14"/>
  <c r="DZ58" i="14" s="1"/>
  <c r="CZ60" i="14"/>
  <c r="EE60" i="14"/>
  <c r="EF60" i="14" s="1"/>
  <c r="EG60" i="14" s="1"/>
  <c r="CY61" i="14"/>
  <c r="DA61" i="14" s="1"/>
  <c r="DS63" i="14"/>
  <c r="DT63" i="14" s="1"/>
  <c r="DS64" i="14"/>
  <c r="DT64" i="14" s="1"/>
  <c r="CB68" i="14"/>
  <c r="DY68" i="14"/>
  <c r="DZ68" i="14" s="1"/>
  <c r="CX69" i="14"/>
  <c r="CZ71" i="14"/>
  <c r="DS72" i="14"/>
  <c r="DT72" i="14" s="1"/>
  <c r="CD75" i="14"/>
  <c r="CZ76" i="14"/>
  <c r="DS76" i="14"/>
  <c r="DT76" i="14" s="1"/>
  <c r="CC78" i="14"/>
  <c r="CX82" i="14"/>
  <c r="CZ82" i="14"/>
  <c r="DS82" i="14"/>
  <c r="DT82" i="14" s="1"/>
  <c r="CY83" i="14"/>
  <c r="CB85" i="14"/>
  <c r="DS93" i="14"/>
  <c r="DT93" i="14" s="1"/>
  <c r="CY95" i="14"/>
  <c r="CX97" i="14"/>
  <c r="CZ97" i="14"/>
  <c r="CC16" i="14"/>
  <c r="CD21" i="14"/>
  <c r="CX23" i="14"/>
  <c r="CZ23" i="14"/>
  <c r="DS23" i="14"/>
  <c r="DT23" i="14" s="1"/>
  <c r="CC24" i="14"/>
  <c r="DS27" i="14"/>
  <c r="DT27" i="14" s="1"/>
  <c r="CD30" i="14"/>
  <c r="CX38" i="14"/>
  <c r="DS38" i="14"/>
  <c r="DT38" i="14" s="1"/>
  <c r="EE38" i="14"/>
  <c r="EF38" i="14" s="1"/>
  <c r="EG38" i="14" s="1"/>
  <c r="CB41" i="14"/>
  <c r="DS42" i="14"/>
  <c r="DT42" i="14" s="1"/>
  <c r="EE42" i="14"/>
  <c r="EF42" i="14" s="1"/>
  <c r="EG42" i="14" s="1"/>
  <c r="DS46" i="14"/>
  <c r="DT46" i="14" s="1"/>
  <c r="EE47" i="14"/>
  <c r="EF47" i="14" s="1"/>
  <c r="EG47" i="14" s="1"/>
  <c r="DY48" i="14"/>
  <c r="DZ48" i="14" s="1"/>
  <c r="DS51" i="14"/>
  <c r="DT51" i="14" s="1"/>
  <c r="CC57" i="14"/>
  <c r="CC59" i="14"/>
  <c r="CC68" i="14"/>
  <c r="DS68" i="14"/>
  <c r="DT68" i="14" s="1"/>
  <c r="EE68" i="14"/>
  <c r="EF68" i="14" s="1"/>
  <c r="EG68" i="14" s="1"/>
  <c r="DS71" i="14"/>
  <c r="DT71" i="14" s="1"/>
  <c r="CX86" i="14"/>
  <c r="CZ86" i="14"/>
  <c r="CY89" i="14"/>
  <c r="DY89" i="14"/>
  <c r="DZ89" i="14" s="1"/>
  <c r="CD90" i="14"/>
  <c r="EE92" i="14"/>
  <c r="EF92" i="14" s="1"/>
  <c r="EG92" i="14" s="1"/>
  <c r="CY93" i="14"/>
  <c r="EE13" i="14"/>
  <c r="EF13" i="14" s="1"/>
  <c r="EG13" i="14" s="1"/>
  <c r="DY15" i="14"/>
  <c r="DZ15" i="14" s="1"/>
  <c r="EE15" i="14"/>
  <c r="EF15" i="14" s="1"/>
  <c r="EG15" i="14" s="1"/>
  <c r="CB16" i="14"/>
  <c r="DY18" i="14"/>
  <c r="DZ18" i="14" s="1"/>
  <c r="CZ19" i="14"/>
  <c r="DS19" i="14"/>
  <c r="DT19" i="14" s="1"/>
  <c r="CC20" i="14"/>
  <c r="CX20" i="14"/>
  <c r="CZ20" i="14"/>
  <c r="CC21" i="14"/>
  <c r="CE21" i="14" s="1"/>
  <c r="EE21" i="14"/>
  <c r="EF21" i="14" s="1"/>
  <c r="EG21" i="14" s="1"/>
  <c r="CC22" i="14"/>
  <c r="CE22" i="14" s="1"/>
  <c r="CZ22" i="14"/>
  <c r="DS22" i="14"/>
  <c r="DT22" i="14" s="1"/>
  <c r="CD24" i="14"/>
  <c r="DS26" i="14"/>
  <c r="DT26" i="14" s="1"/>
  <c r="EE26" i="14"/>
  <c r="EF26" i="14" s="1"/>
  <c r="EG26" i="14" s="1"/>
  <c r="CB28" i="14"/>
  <c r="DY28" i="14"/>
  <c r="DZ28" i="14" s="1"/>
  <c r="CC30" i="14"/>
  <c r="DS30" i="14"/>
  <c r="DT30" i="14" s="1"/>
  <c r="EE36" i="14"/>
  <c r="EF36" i="14" s="1"/>
  <c r="EG36" i="14" s="1"/>
  <c r="CY37" i="14"/>
  <c r="CD40" i="14"/>
  <c r="CX40" i="14"/>
  <c r="CY42" i="14"/>
  <c r="DS69" i="14"/>
  <c r="DT69" i="14" s="1"/>
  <c r="DS61" i="14"/>
  <c r="DT61" i="14" s="1"/>
  <c r="DS170" i="14"/>
  <c r="DT170" i="14" s="1"/>
  <c r="Y170" i="14" s="1"/>
  <c r="DS171" i="14"/>
  <c r="DT171" i="14" s="1"/>
  <c r="Y171" i="14" s="1"/>
  <c r="DS173" i="14"/>
  <c r="DT173" i="14" s="1"/>
  <c r="Y173" i="14" s="1"/>
  <c r="EE107" i="14"/>
  <c r="EF107" i="14" s="1"/>
  <c r="DS108" i="14"/>
  <c r="DT108" i="14" s="1"/>
  <c r="Y108" i="14" s="1"/>
  <c r="DS107" i="14"/>
  <c r="DT107" i="14" s="1"/>
  <c r="Y107" i="14" s="1"/>
  <c r="DS104" i="14"/>
  <c r="DT104" i="14" s="1"/>
  <c r="Y104" i="14" s="1"/>
  <c r="DS103" i="14"/>
  <c r="DT103" i="14" s="1"/>
  <c r="Y103" i="14" s="1"/>
  <c r="CO72" i="14"/>
  <c r="DK134" i="14"/>
  <c r="AI49" i="14"/>
  <c r="EJ49" i="14" s="1"/>
  <c r="EK49" i="14" s="1"/>
  <c r="CO65" i="14"/>
  <c r="AI161" i="14"/>
  <c r="EJ161" i="14" s="1"/>
  <c r="EK161" i="14" s="1"/>
  <c r="DJ158" i="14"/>
  <c r="DK48" i="14"/>
  <c r="CM168" i="14"/>
  <c r="DJ76" i="14"/>
  <c r="DI19" i="14"/>
  <c r="CM160" i="14"/>
  <c r="CM184" i="14"/>
  <c r="CN109" i="14"/>
  <c r="CN151" i="14"/>
  <c r="DJ141" i="14"/>
  <c r="CM121" i="14"/>
  <c r="CN84" i="14"/>
  <c r="CO88" i="14"/>
  <c r="DI72" i="14"/>
  <c r="CN72" i="14"/>
  <c r="DI34" i="14"/>
  <c r="CN117" i="14"/>
  <c r="CN42" i="14"/>
  <c r="DK158" i="14"/>
  <c r="AI36" i="14"/>
  <c r="EJ36" i="14" s="1"/>
  <c r="EK36" i="14" s="1"/>
  <c r="DE184" i="14"/>
  <c r="DD32" i="14"/>
  <c r="BT58" i="14"/>
  <c r="BU58" i="14" s="1"/>
  <c r="CH28" i="14"/>
  <c r="DB28" i="14"/>
  <c r="DI28" i="14" s="1"/>
  <c r="BS161" i="14"/>
  <c r="DD25" i="14"/>
  <c r="DK25" i="14" s="1"/>
  <c r="AI72" i="14"/>
  <c r="EJ72" i="14" s="1"/>
  <c r="EK72" i="14" s="1"/>
  <c r="AI160" i="14"/>
  <c r="EJ160" i="14" s="1"/>
  <c r="EK160" i="14" s="1"/>
  <c r="DI81" i="14"/>
  <c r="CI184" i="14"/>
  <c r="CH184" i="14"/>
  <c r="CO184" i="14" s="1"/>
  <c r="CN87" i="14"/>
  <c r="BT164" i="14"/>
  <c r="BU164" i="14" s="1"/>
  <c r="DI168" i="14"/>
  <c r="CH116" i="14"/>
  <c r="CO116" i="14" s="1"/>
  <c r="CF28" i="14"/>
  <c r="CM28" i="14" s="1"/>
  <c r="BT167" i="14"/>
  <c r="BU167" i="14" s="1"/>
  <c r="DC28" i="14"/>
  <c r="DJ28" i="14" s="1"/>
  <c r="BS167" i="14"/>
  <c r="BT67" i="14"/>
  <c r="BU67" i="14" s="1"/>
  <c r="CG188" i="14"/>
  <c r="CN188" i="14" s="1"/>
  <c r="BS29" i="14"/>
  <c r="CG142" i="14"/>
  <c r="CN142" i="14" s="1"/>
  <c r="CH158" i="14"/>
  <c r="CO158" i="14" s="1"/>
  <c r="CI25" i="14"/>
  <c r="BS66" i="14"/>
  <c r="CG22" i="14"/>
  <c r="AI19" i="14"/>
  <c r="EJ19" i="14" s="1"/>
  <c r="EK19" i="14" s="1"/>
  <c r="AI21" i="14"/>
  <c r="EJ21" i="14" s="1"/>
  <c r="EK21" i="14" s="1"/>
  <c r="AI41" i="14"/>
  <c r="EJ41" i="14" s="1"/>
  <c r="EK41" i="14" s="1"/>
  <c r="AI168" i="14"/>
  <c r="EJ168" i="14" s="1"/>
  <c r="EK168" i="14" s="1"/>
  <c r="DE27" i="14"/>
  <c r="CH32" i="14"/>
  <c r="CG32" i="14"/>
  <c r="E17" i="14"/>
  <c r="DB32" i="14"/>
  <c r="DI32" i="14" s="1"/>
  <c r="DK82" i="14"/>
  <c r="CI180" i="14"/>
  <c r="DN180" i="14" s="1"/>
  <c r="CH66" i="14"/>
  <c r="CO66" i="14" s="1"/>
  <c r="BS166" i="14"/>
  <c r="CG184" i="14"/>
  <c r="CN184" i="14" s="1"/>
  <c r="CI32" i="14"/>
  <c r="CG180" i="14"/>
  <c r="CN180" i="14" s="1"/>
  <c r="DE28" i="14"/>
  <c r="DN28" i="14" s="1"/>
  <c r="BT29" i="14"/>
  <c r="BU29" i="14" s="1"/>
  <c r="CN90" i="14"/>
  <c r="E24" i="14"/>
  <c r="DC25" i="14"/>
  <c r="DJ25" i="14" s="1"/>
  <c r="CF25" i="14"/>
  <c r="CM25" i="14" s="1"/>
  <c r="DB25" i="14"/>
  <c r="DI25" i="14" s="1"/>
  <c r="BS24" i="14"/>
  <c r="DI155" i="14"/>
  <c r="DK28" i="14"/>
  <c r="AI185" i="14"/>
  <c r="EJ185" i="14" s="1"/>
  <c r="EK185" i="14" s="1"/>
  <c r="DJ179" i="14"/>
  <c r="CH157" i="14"/>
  <c r="DD157" i="14"/>
  <c r="DK157" i="14" s="1"/>
  <c r="DY134" i="14"/>
  <c r="DZ134" i="14" s="1"/>
  <c r="CC135" i="14"/>
  <c r="DS152" i="14"/>
  <c r="DT152" i="14" s="1"/>
  <c r="CX153" i="14"/>
  <c r="CD156" i="14"/>
  <c r="CD167" i="14"/>
  <c r="DE154" i="14"/>
  <c r="CG154" i="14"/>
  <c r="CN154" i="14" s="1"/>
  <c r="DD161" i="14"/>
  <c r="DK161" i="14" s="1"/>
  <c r="CH154" i="14"/>
  <c r="CO154" i="14" s="1"/>
  <c r="DB138" i="14"/>
  <c r="DI138" i="14" s="1"/>
  <c r="BT109" i="14"/>
  <c r="BU109" i="14" s="1"/>
  <c r="CM152" i="14"/>
  <c r="DC157" i="14"/>
  <c r="DJ157" i="14" s="1"/>
  <c r="CG157" i="14"/>
  <c r="CN157" i="14" s="1"/>
  <c r="BL122" i="14"/>
  <c r="CE116" i="14"/>
  <c r="CE163" i="14"/>
  <c r="BL152" i="14"/>
  <c r="BM152" i="14" s="1"/>
  <c r="BO152" i="14" s="1"/>
  <c r="C152" i="14" s="1"/>
  <c r="BL158" i="14"/>
  <c r="BM158" i="14" s="1"/>
  <c r="BP158" i="14" s="1"/>
  <c r="D158" i="14" s="1"/>
  <c r="CX122" i="14"/>
  <c r="CZ118" i="14"/>
  <c r="CY132" i="14"/>
  <c r="DA132" i="14" s="1"/>
  <c r="EE153" i="14"/>
  <c r="EF153" i="14" s="1"/>
  <c r="EG153" i="14" s="1"/>
  <c r="BK156" i="14"/>
  <c r="CY162" i="14"/>
  <c r="CB166" i="14"/>
  <c r="CD166" i="14"/>
  <c r="CN114" i="14"/>
  <c r="DE161" i="14"/>
  <c r="CG161" i="14"/>
  <c r="CN161" i="14" s="1"/>
  <c r="CF161" i="14"/>
  <c r="CM161" i="14" s="1"/>
  <c r="BS109" i="14"/>
  <c r="DB161" i="14"/>
  <c r="DI161" i="14" s="1"/>
  <c r="BS121" i="14"/>
  <c r="BT121" i="14"/>
  <c r="BU121" i="14" s="1"/>
  <c r="CB121" i="14"/>
  <c r="CC120" i="14"/>
  <c r="CD119" i="14"/>
  <c r="CC118" i="14"/>
  <c r="CB115" i="14"/>
  <c r="CB113" i="14"/>
  <c r="CB111" i="14"/>
  <c r="CC110" i="14"/>
  <c r="CD109" i="14"/>
  <c r="CB124" i="14"/>
  <c r="CX124" i="14"/>
  <c r="CC158" i="14"/>
  <c r="BK168" i="14"/>
  <c r="BL168" i="14" s="1"/>
  <c r="CI158" i="14"/>
  <c r="DN158" i="14" s="1"/>
  <c r="DE158" i="14"/>
  <c r="E135" i="14"/>
  <c r="CI161" i="14"/>
  <c r="DN161" i="14" s="1"/>
  <c r="DJ168" i="14"/>
  <c r="CI157" i="14"/>
  <c r="BM111" i="14"/>
  <c r="BO111" i="14" s="1"/>
  <c r="C111" i="14" s="1"/>
  <c r="CB125" i="14"/>
  <c r="CD125" i="14"/>
  <c r="DY130" i="14"/>
  <c r="DZ130" i="14" s="1"/>
  <c r="AC130" i="14" s="1"/>
  <c r="EE130" i="14"/>
  <c r="EF130" i="14" s="1"/>
  <c r="BK137" i="14"/>
  <c r="BL137" i="14" s="1"/>
  <c r="DY153" i="14"/>
  <c r="DZ153" i="14" s="1"/>
  <c r="DS122" i="14"/>
  <c r="DT122" i="14" s="1"/>
  <c r="DS118" i="14"/>
  <c r="DT118" i="14" s="1"/>
  <c r="DY124" i="14"/>
  <c r="DZ124" i="14" s="1"/>
  <c r="AC124" i="14" s="1"/>
  <c r="CX125" i="14"/>
  <c r="DA125" i="14" s="1"/>
  <c r="EE125" i="14"/>
  <c r="EF125" i="14" s="1"/>
  <c r="CX126" i="14"/>
  <c r="DY126" i="14"/>
  <c r="DZ126" i="14" s="1"/>
  <c r="AC126" i="14" s="1"/>
  <c r="EE126" i="14"/>
  <c r="EF126" i="14" s="1"/>
  <c r="DS127" i="14"/>
  <c r="DT127" i="14" s="1"/>
  <c r="Y127" i="14" s="1"/>
  <c r="EE127" i="14"/>
  <c r="EF127" i="14" s="1"/>
  <c r="DY128" i="14"/>
  <c r="DZ128" i="14" s="1"/>
  <c r="AC128" i="14" s="1"/>
  <c r="CD132" i="14"/>
  <c r="DY132" i="14"/>
  <c r="DZ132" i="14" s="1"/>
  <c r="AC132" i="14" s="1"/>
  <c r="CY138" i="14"/>
  <c r="EE138" i="14"/>
  <c r="EF138" i="14" s="1"/>
  <c r="EG138" i="14" s="1"/>
  <c r="DY139" i="14"/>
  <c r="DZ139" i="14" s="1"/>
  <c r="CY150" i="14"/>
  <c r="CB152" i="14"/>
  <c r="CE152" i="14" s="1"/>
  <c r="CY152" i="14"/>
  <c r="DY152" i="14"/>
  <c r="DZ152" i="14" s="1"/>
  <c r="CX155" i="14"/>
  <c r="CZ155" i="14"/>
  <c r="DS156" i="14"/>
  <c r="DT156" i="14" s="1"/>
  <c r="EE156" i="14"/>
  <c r="EF156" i="14" s="1"/>
  <c r="EG156" i="14" s="1"/>
  <c r="CX161" i="14"/>
  <c r="CZ161" i="14"/>
  <c r="DY162" i="14"/>
  <c r="DZ162" i="14" s="1"/>
  <c r="EE163" i="14"/>
  <c r="EF163" i="14" s="1"/>
  <c r="EG163" i="14" s="1"/>
  <c r="DS164" i="14"/>
  <c r="DT164" i="14" s="1"/>
  <c r="CX165" i="14"/>
  <c r="CZ165" i="14"/>
  <c r="AI166" i="14"/>
  <c r="EJ166" i="14" s="1"/>
  <c r="EK166" i="14" s="1"/>
  <c r="DS168" i="14"/>
  <c r="DT168" i="14" s="1"/>
  <c r="DS129" i="14"/>
  <c r="DT129" i="14" s="1"/>
  <c r="Y129" i="14" s="1"/>
  <c r="DK168" i="14"/>
  <c r="DJ152" i="14"/>
  <c r="DJ151" i="14"/>
  <c r="CO163" i="14"/>
  <c r="CY116" i="14"/>
  <c r="CZ115" i="14"/>
  <c r="CX115" i="14"/>
  <c r="CZ113" i="14"/>
  <c r="AI120" i="14"/>
  <c r="EJ120" i="14" s="1"/>
  <c r="EK120" i="14" s="1"/>
  <c r="DY122" i="14"/>
  <c r="DZ122" i="14" s="1"/>
  <c r="DY120" i="14"/>
  <c r="DZ120" i="14" s="1"/>
  <c r="DY116" i="14"/>
  <c r="DZ116" i="14" s="1"/>
  <c r="DY112" i="14"/>
  <c r="DZ112" i="14" s="1"/>
  <c r="DY109" i="14"/>
  <c r="DZ109" i="14" s="1"/>
  <c r="EE118" i="14"/>
  <c r="EF118" i="14" s="1"/>
  <c r="EG118" i="14" s="1"/>
  <c r="EE116" i="14"/>
  <c r="EF116" i="14" s="1"/>
  <c r="EG116" i="14" s="1"/>
  <c r="EE114" i="14"/>
  <c r="EF114" i="14" s="1"/>
  <c r="EG114" i="14" s="1"/>
  <c r="EE110" i="14"/>
  <c r="EF110" i="14" s="1"/>
  <c r="EG110" i="14" s="1"/>
  <c r="EE128" i="14"/>
  <c r="EF128" i="14" s="1"/>
  <c r="CY130" i="14"/>
  <c r="DA130" i="14" s="1"/>
  <c r="DS131" i="14"/>
  <c r="DT131" i="14" s="1"/>
  <c r="Y131" i="14" s="1"/>
  <c r="CC132" i="14"/>
  <c r="DY136" i="14"/>
  <c r="DZ136" i="14" s="1"/>
  <c r="CD137" i="14"/>
  <c r="CD138" i="14"/>
  <c r="CD139" i="14"/>
  <c r="CZ139" i="14"/>
  <c r="CD142" i="14"/>
  <c r="DY143" i="14"/>
  <c r="DZ143" i="14" s="1"/>
  <c r="CD149" i="14"/>
  <c r="CX149" i="14"/>
  <c r="DY149" i="14"/>
  <c r="DZ149" i="14" s="1"/>
  <c r="CB155" i="14"/>
  <c r="CE155" i="14" s="1"/>
  <c r="CY155" i="14"/>
  <c r="CY156" i="14"/>
  <c r="CX160" i="14"/>
  <c r="DS160" i="14"/>
  <c r="DT160" i="14" s="1"/>
  <c r="CC161" i="14"/>
  <c r="DY161" i="14"/>
  <c r="DZ161" i="14" s="1"/>
  <c r="EE161" i="14"/>
  <c r="EF161" i="14" s="1"/>
  <c r="EG161" i="14" s="1"/>
  <c r="CX162" i="14"/>
  <c r="CZ162" i="14"/>
  <c r="DA162" i="14" s="1"/>
  <c r="DS162" i="14"/>
  <c r="DT162" i="14" s="1"/>
  <c r="DY165" i="14"/>
  <c r="DZ165" i="14" s="1"/>
  <c r="CC168" i="14"/>
  <c r="CE168" i="14" s="1"/>
  <c r="BK47" i="14"/>
  <c r="BL47" i="14" s="1"/>
  <c r="BM47" i="14" s="1"/>
  <c r="DC89" i="14"/>
  <c r="DJ89" i="14" s="1"/>
  <c r="DE89" i="14"/>
  <c r="DB93" i="14"/>
  <c r="DI93" i="14" s="1"/>
  <c r="CH93" i="14"/>
  <c r="CO93" i="14" s="1"/>
  <c r="DE93" i="14"/>
  <c r="DD67" i="14"/>
  <c r="DK67" i="14" s="1"/>
  <c r="CI67" i="14"/>
  <c r="DC67" i="14"/>
  <c r="DJ67" i="14" s="1"/>
  <c r="DD71" i="14"/>
  <c r="DE71" i="14"/>
  <c r="DB36" i="14"/>
  <c r="DI36" i="14" s="1"/>
  <c r="CH36" i="14"/>
  <c r="CO36" i="14" s="1"/>
  <c r="CF14" i="14"/>
  <c r="CM14" i="14" s="1"/>
  <c r="CH14" i="14"/>
  <c r="CO14" i="14" s="1"/>
  <c r="DE22" i="14"/>
  <c r="CI22" i="14"/>
  <c r="DD22" i="14"/>
  <c r="DK22" i="14" s="1"/>
  <c r="DC22" i="14"/>
  <c r="DJ22" i="14" s="1"/>
  <c r="CH22" i="14"/>
  <c r="CO22" i="14" s="1"/>
  <c r="CF22" i="14"/>
  <c r="CM22" i="14" s="1"/>
  <c r="CG93" i="14"/>
  <c r="CN93" i="14" s="1"/>
  <c r="AI60" i="14"/>
  <c r="EJ60" i="14" s="1"/>
  <c r="EK60" i="14" s="1"/>
  <c r="BS35" i="14"/>
  <c r="E35" i="14"/>
  <c r="BK60" i="14"/>
  <c r="BL60" i="14" s="1"/>
  <c r="E61" i="14"/>
  <c r="BS61" i="14"/>
  <c r="E73" i="14"/>
  <c r="BS73" i="14"/>
  <c r="BT73" i="14"/>
  <c r="BU73" i="14" s="1"/>
  <c r="BK42" i="14"/>
  <c r="BL42" i="14" s="1"/>
  <c r="BM42" i="14" s="1"/>
  <c r="CB50" i="14"/>
  <c r="BK65" i="14"/>
  <c r="BL65" i="14" s="1"/>
  <c r="BM65" i="14" s="1"/>
  <c r="BS49" i="14"/>
  <c r="BT49" i="14"/>
  <c r="BU49" i="14" s="1"/>
  <c r="DD93" i="14"/>
  <c r="DK93" i="14" s="1"/>
  <c r="DJ50" i="14"/>
  <c r="CG85" i="14"/>
  <c r="CN85" i="14" s="1"/>
  <c r="BK43" i="14"/>
  <c r="BL43" i="14" s="1"/>
  <c r="BK68" i="14"/>
  <c r="BL68" i="14" s="1"/>
  <c r="BM68" i="14" s="1"/>
  <c r="BK88" i="14"/>
  <c r="BL88" i="14" s="1"/>
  <c r="BM88" i="14" s="1"/>
  <c r="DS88" i="14"/>
  <c r="DT88" i="14" s="1"/>
  <c r="E97" i="14"/>
  <c r="BT97" i="14"/>
  <c r="BU97" i="14" s="1"/>
  <c r="BS20" i="14"/>
  <c r="BT20" i="14"/>
  <c r="BU20" i="14" s="1"/>
  <c r="BK21" i="14"/>
  <c r="BL21" i="14" s="1"/>
  <c r="BM21" i="14" s="1"/>
  <c r="BT27" i="14"/>
  <c r="BU27" i="14" s="1"/>
  <c r="BS27" i="14"/>
  <c r="CZ91" i="14"/>
  <c r="CM72" i="14"/>
  <c r="DK95" i="14"/>
  <c r="DJ27" i="14"/>
  <c r="DI49" i="14"/>
  <c r="CO15" i="14"/>
  <c r="BK41" i="14"/>
  <c r="BL41" i="14" s="1"/>
  <c r="BM41" i="14" s="1"/>
  <c r="BP41" i="14" s="1"/>
  <c r="D41" i="14" s="1"/>
  <c r="DY63" i="14"/>
  <c r="DZ63" i="14" s="1"/>
  <c r="CD65" i="14"/>
  <c r="CE65" i="14" s="1"/>
  <c r="CZ67" i="14"/>
  <c r="CX68" i="14"/>
  <c r="CZ68" i="14"/>
  <c r="CB69" i="14"/>
  <c r="CD69" i="14"/>
  <c r="CD70" i="14"/>
  <c r="DY70" i="14"/>
  <c r="DZ70" i="14" s="1"/>
  <c r="CC73" i="14"/>
  <c r="EE76" i="14"/>
  <c r="EF76" i="14" s="1"/>
  <c r="EG76" i="14" s="1"/>
  <c r="DS12" i="14"/>
  <c r="DT12" i="14" s="1"/>
  <c r="CC13" i="14"/>
  <c r="CX14" i="14"/>
  <c r="CZ14" i="14"/>
  <c r="DS32" i="14"/>
  <c r="DT32" i="14" s="1"/>
  <c r="DY50" i="14"/>
  <c r="DZ50" i="14" s="1"/>
  <c r="CC85" i="14"/>
  <c r="CZ87" i="14"/>
  <c r="CC88" i="14"/>
  <c r="CB94" i="14"/>
  <c r="CD94" i="14"/>
  <c r="EE96" i="14"/>
  <c r="EF96" i="14" s="1"/>
  <c r="EG96" i="14" s="1"/>
  <c r="AI97" i="14"/>
  <c r="EJ97" i="14" s="1"/>
  <c r="EK97" i="14" s="1"/>
  <c r="DY14" i="14"/>
  <c r="DZ14" i="14" s="1"/>
  <c r="EE14" i="14"/>
  <c r="EF14" i="14" s="1"/>
  <c r="EG14" i="14" s="1"/>
  <c r="CB15" i="14"/>
  <c r="CD15" i="14"/>
  <c r="EE23" i="14"/>
  <c r="EF23" i="14" s="1"/>
  <c r="EG23" i="14" s="1"/>
  <c r="CD28" i="14"/>
  <c r="CX29" i="14"/>
  <c r="CY39" i="14"/>
  <c r="EE39" i="14"/>
  <c r="EF39" i="14" s="1"/>
  <c r="EG39" i="14" s="1"/>
  <c r="CB40" i="14"/>
  <c r="CZ41" i="14"/>
  <c r="CX42" i="14"/>
  <c r="CC43" i="14"/>
  <c r="CY44" i="14"/>
  <c r="DY44" i="14"/>
  <c r="DZ44" i="14" s="1"/>
  <c r="CX46" i="14"/>
  <c r="DJ60" i="14"/>
  <c r="CO28" i="14"/>
  <c r="DJ49" i="14"/>
  <c r="E96" i="14"/>
  <c r="DK15" i="14"/>
  <c r="CD59" i="14"/>
  <c r="CY59" i="14"/>
  <c r="DY69" i="14"/>
  <c r="DZ69" i="14" s="1"/>
  <c r="DS70" i="14"/>
  <c r="DT70" i="14" s="1"/>
  <c r="DY72" i="14"/>
  <c r="DZ72" i="14" s="1"/>
  <c r="EE72" i="14"/>
  <c r="EF72" i="14" s="1"/>
  <c r="EG72" i="14" s="1"/>
  <c r="CY74" i="14"/>
  <c r="DY74" i="14"/>
  <c r="DZ74" i="14" s="1"/>
  <c r="CY75" i="14"/>
  <c r="CB76" i="14"/>
  <c r="CD78" i="14"/>
  <c r="EE78" i="14"/>
  <c r="EF78" i="14" s="1"/>
  <c r="AG78" i="14" s="1"/>
  <c r="CX83" i="14"/>
  <c r="CZ83" i="14"/>
  <c r="CX90" i="14"/>
  <c r="CZ90" i="14"/>
  <c r="CC91" i="14"/>
  <c r="CB93" i="14"/>
  <c r="CD93" i="14"/>
  <c r="BK24" i="14"/>
  <c r="BL24" i="14" s="1"/>
  <c r="BM24" i="14" s="1"/>
  <c r="BN24" i="14" s="1"/>
  <c r="DS24" i="14"/>
  <c r="DT24" i="14" s="1"/>
  <c r="CN25" i="14"/>
  <c r="DY25" i="14"/>
  <c r="DZ25" i="14" s="1"/>
  <c r="CY26" i="14"/>
  <c r="CD27" i="14"/>
  <c r="CY34" i="14"/>
  <c r="DY34" i="14"/>
  <c r="DZ34" i="14" s="1"/>
  <c r="CC35" i="14"/>
  <c r="CZ35" i="14"/>
  <c r="DA35" i="14" s="1"/>
  <c r="CC36" i="14"/>
  <c r="DY32" i="14"/>
  <c r="DZ32" i="14" s="1"/>
  <c r="EE35" i="14"/>
  <c r="EF35" i="14" s="1"/>
  <c r="EG35" i="14" s="1"/>
  <c r="CB39" i="14"/>
  <c r="CD39" i="14"/>
  <c r="CC41" i="14"/>
  <c r="DY41" i="14"/>
  <c r="DZ41" i="14" s="1"/>
  <c r="EE41" i="14"/>
  <c r="EF41" i="14" s="1"/>
  <c r="EG41" i="14" s="1"/>
  <c r="DY42" i="14"/>
  <c r="DZ42" i="14" s="1"/>
  <c r="DS45" i="14"/>
  <c r="DT45" i="14" s="1"/>
  <c r="CC46" i="14"/>
  <c r="DY46" i="14"/>
  <c r="DZ46" i="14" s="1"/>
  <c r="CZ51" i="14"/>
  <c r="EE51" i="14"/>
  <c r="EF51" i="14" s="1"/>
  <c r="EG51" i="14" s="1"/>
  <c r="CZ59" i="14"/>
  <c r="EE59" i="14"/>
  <c r="EF59" i="14" s="1"/>
  <c r="EG59" i="14" s="1"/>
  <c r="CY60" i="14"/>
  <c r="CB62" i="14"/>
  <c r="EE62" i="14"/>
  <c r="EF62" i="14" s="1"/>
  <c r="EG62" i="14" s="1"/>
  <c r="DY66" i="14"/>
  <c r="DZ66" i="14" s="1"/>
  <c r="CZ73" i="14"/>
  <c r="CC74" i="14"/>
  <c r="CX74" i="14"/>
  <c r="DS74" i="14"/>
  <c r="DT74" i="14" s="1"/>
  <c r="CC75" i="14"/>
  <c r="CZ75" i="14"/>
  <c r="CC76" i="14"/>
  <c r="DS81" i="14"/>
  <c r="DT81" i="14" s="1"/>
  <c r="EE81" i="14"/>
  <c r="EF81" i="14" s="1"/>
  <c r="EG81" i="14" s="1"/>
  <c r="CB84" i="14"/>
  <c r="CD84" i="14"/>
  <c r="CY86" i="14"/>
  <c r="CD87" i="14"/>
  <c r="DS89" i="14"/>
  <c r="DT89" i="14" s="1"/>
  <c r="EE89" i="14"/>
  <c r="EF89" i="14" s="1"/>
  <c r="EG89" i="14" s="1"/>
  <c r="EE90" i="14"/>
  <c r="EF90" i="14" s="1"/>
  <c r="EG90" i="14" s="1"/>
  <c r="CD91" i="14"/>
  <c r="CC93" i="14"/>
  <c r="CZ93" i="14"/>
  <c r="EE93" i="14"/>
  <c r="EF93" i="14" s="1"/>
  <c r="EG93" i="14" s="1"/>
  <c r="CC94" i="14"/>
  <c r="CB13" i="14"/>
  <c r="DS16" i="14"/>
  <c r="DT16" i="14" s="1"/>
  <c r="CC17" i="14"/>
  <c r="CY18" i="14"/>
  <c r="DY23" i="14"/>
  <c r="DZ23" i="14" s="1"/>
  <c r="CX25" i="14"/>
  <c r="CZ25" i="14"/>
  <c r="CC26" i="14"/>
  <c r="CZ26" i="14"/>
  <c r="CX27" i="14"/>
  <c r="CZ27" i="14"/>
  <c r="AI28" i="14"/>
  <c r="EJ28" i="14" s="1"/>
  <c r="EK28" i="14" s="1"/>
  <c r="CC29" i="14"/>
  <c r="CY29" i="14"/>
  <c r="CB30" i="14"/>
  <c r="DS33" i="14"/>
  <c r="DT33" i="14" s="1"/>
  <c r="CZ34" i="14"/>
  <c r="CB35" i="14"/>
  <c r="CD35" i="14"/>
  <c r="DY35" i="14"/>
  <c r="DZ35" i="14" s="1"/>
  <c r="CX37" i="14"/>
  <c r="DA37" i="14" s="1"/>
  <c r="CD38" i="14"/>
  <c r="CE38" i="14" s="1"/>
  <c r="DY38" i="14"/>
  <c r="DZ38" i="14" s="1"/>
  <c r="CC40" i="14"/>
  <c r="CC45" i="14"/>
  <c r="CB48" i="14"/>
  <c r="CD48" i="14"/>
  <c r="CX49" i="14"/>
  <c r="CZ49" i="14"/>
  <c r="DS49" i="14"/>
  <c r="DT49" i="14" s="1"/>
  <c r="EE50" i="14"/>
  <c r="EF50" i="14" s="1"/>
  <c r="EG50" i="14" s="1"/>
  <c r="DY51" i="14"/>
  <c r="DZ51" i="14" s="1"/>
  <c r="BT116" i="14"/>
  <c r="BU116" i="14" s="1"/>
  <c r="E116" i="14"/>
  <c r="BK23" i="14"/>
  <c r="BL23" i="14" s="1"/>
  <c r="BM23" i="14" s="1"/>
  <c r="BP23" i="14" s="1"/>
  <c r="D23" i="14" s="1"/>
  <c r="BS116" i="14"/>
  <c r="BT12" i="14"/>
  <c r="BU12" i="14" s="1"/>
  <c r="CJ12" i="14" s="1"/>
  <c r="CM12" i="14" s="1"/>
  <c r="BS12" i="14"/>
  <c r="BT35" i="14"/>
  <c r="BU35" i="14" s="1"/>
  <c r="BK109" i="14"/>
  <c r="BL109" i="14" s="1"/>
  <c r="BM109" i="14" s="1"/>
  <c r="CY104" i="14"/>
  <c r="BL75" i="14"/>
  <c r="BM75" i="14" s="1"/>
  <c r="BT82" i="14"/>
  <c r="BU82" i="14" s="1"/>
  <c r="BS82" i="14"/>
  <c r="E82" i="14"/>
  <c r="BK93" i="14"/>
  <c r="BL93" i="14" s="1"/>
  <c r="BM93" i="14" s="1"/>
  <c r="BL40" i="14"/>
  <c r="BM40" i="14" s="1"/>
  <c r="BL11" i="14"/>
  <c r="BM11" i="14"/>
  <c r="BN11" i="14" s="1"/>
  <c r="G11" i="14" s="1"/>
  <c r="BM44" i="14"/>
  <c r="BO44" i="14" s="1"/>
  <c r="C44" i="14" s="1"/>
  <c r="DY121" i="14"/>
  <c r="DZ121" i="14" s="1"/>
  <c r="DY117" i="14"/>
  <c r="DZ117" i="14" s="1"/>
  <c r="DY113" i="14"/>
  <c r="DZ113" i="14" s="1"/>
  <c r="DY110" i="14"/>
  <c r="DZ110" i="14" s="1"/>
  <c r="EE112" i="14"/>
  <c r="EF112" i="14" s="1"/>
  <c r="EG112" i="14" s="1"/>
  <c r="DA63" i="14"/>
  <c r="CX64" i="14"/>
  <c r="BT152" i="14"/>
  <c r="BU152" i="14" s="1"/>
  <c r="BT81" i="14"/>
  <c r="BU81" i="14" s="1"/>
  <c r="BS81" i="14"/>
  <c r="DA127" i="14"/>
  <c r="E121" i="14"/>
  <c r="BL118" i="14"/>
  <c r="BM118" i="14" s="1"/>
  <c r="BK110" i="14"/>
  <c r="BL110" i="14" s="1"/>
  <c r="BM110" i="14" s="1"/>
  <c r="BN110" i="14" s="1"/>
  <c r="CX116" i="14"/>
  <c r="CY115" i="14"/>
  <c r="CX114" i="14"/>
  <c r="CY113" i="14"/>
  <c r="CY82" i="14"/>
  <c r="BK165" i="14"/>
  <c r="BL165" i="14" s="1"/>
  <c r="BM165" i="14" s="1"/>
  <c r="CM60" i="14"/>
  <c r="CM93" i="14"/>
  <c r="CH138" i="14"/>
  <c r="CO138" i="14" s="1"/>
  <c r="CI154" i="14"/>
  <c r="CN160" i="14"/>
  <c r="DI160" i="14"/>
  <c r="BT22" i="14"/>
  <c r="BU22" i="14" s="1"/>
  <c r="BS42" i="14"/>
  <c r="E20" i="14"/>
  <c r="DI90" i="14"/>
  <c r="CI142" i="14"/>
  <c r="DE142" i="14"/>
  <c r="DI115" i="14"/>
  <c r="DB142" i="14"/>
  <c r="DI142" i="14" s="1"/>
  <c r="DJ121" i="14"/>
  <c r="AI81" i="14"/>
  <c r="EJ81" i="14" s="1"/>
  <c r="EK81" i="14" s="1"/>
  <c r="BM121" i="14"/>
  <c r="BO121" i="14" s="1"/>
  <c r="C121" i="14" s="1"/>
  <c r="EE57" i="14"/>
  <c r="EF57" i="14" s="1"/>
  <c r="AG57" i="14" s="1"/>
  <c r="CC61" i="14"/>
  <c r="DY61" i="14"/>
  <c r="DZ61" i="14" s="1"/>
  <c r="AI62" i="14"/>
  <c r="EJ62" i="14" s="1"/>
  <c r="EK62" i="14" s="1"/>
  <c r="CC63" i="14"/>
  <c r="DS65" i="14"/>
  <c r="DT65" i="14" s="1"/>
  <c r="CC66" i="14"/>
  <c r="CB70" i="14"/>
  <c r="CB71" i="14"/>
  <c r="CD71" i="14"/>
  <c r="BK72" i="14"/>
  <c r="BL72" i="14" s="1"/>
  <c r="CB74" i="14"/>
  <c r="CX78" i="14"/>
  <c r="CD96" i="14"/>
  <c r="CY14" i="14"/>
  <c r="DA14" i="14" s="1"/>
  <c r="CD16" i="14"/>
  <c r="CX18" i="14"/>
  <c r="CC19" i="14"/>
  <c r="EE19" i="14"/>
  <c r="EF19" i="14" s="1"/>
  <c r="EG19" i="14" s="1"/>
  <c r="EE22" i="14"/>
  <c r="EF22" i="14" s="1"/>
  <c r="EG22" i="14" s="1"/>
  <c r="EE25" i="14"/>
  <c r="EF25" i="14" s="1"/>
  <c r="EG25" i="14" s="1"/>
  <c r="AI27" i="14"/>
  <c r="EJ27" i="14" s="1"/>
  <c r="EK27" i="14" s="1"/>
  <c r="CC27" i="14"/>
  <c r="CY32" i="14"/>
  <c r="CC33" i="14"/>
  <c r="CX33" i="14"/>
  <c r="CZ33" i="14"/>
  <c r="CY36" i="14"/>
  <c r="CB37" i="14"/>
  <c r="CC51" i="14"/>
  <c r="DY125" i="14"/>
  <c r="DZ125" i="14" s="1"/>
  <c r="AC125" i="14" s="1"/>
  <c r="DS155" i="14"/>
  <c r="DT155" i="14" s="1"/>
  <c r="EE74" i="14"/>
  <c r="EF74" i="14" s="1"/>
  <c r="EG74" i="14" s="1"/>
  <c r="CY76" i="14"/>
  <c r="CC81" i="14"/>
  <c r="CX81" i="14"/>
  <c r="CZ81" i="14"/>
  <c r="CC23" i="14"/>
  <c r="BL25" i="14"/>
  <c r="BM25" i="14" s="1"/>
  <c r="DS80" i="14"/>
  <c r="DT80" i="14" s="1"/>
  <c r="DJ72" i="14"/>
  <c r="DC138" i="14"/>
  <c r="DJ138" i="14" s="1"/>
  <c r="DI41" i="14"/>
  <c r="E93" i="14"/>
  <c r="CF142" i="14"/>
  <c r="CM142" i="14" s="1"/>
  <c r="CG158" i="14"/>
  <c r="CN158" i="14" s="1"/>
  <c r="BT23" i="14"/>
  <c r="BU23" i="14" s="1"/>
  <c r="BT80" i="14"/>
  <c r="BU80" i="14" s="1"/>
  <c r="DA73" i="14"/>
  <c r="DA173" i="14"/>
  <c r="BT120" i="14"/>
  <c r="BU120" i="14" s="1"/>
  <c r="E120" i="14"/>
  <c r="BL114" i="14"/>
  <c r="BM114" i="14" s="1"/>
  <c r="BN114" i="14" s="1"/>
  <c r="CY122" i="14"/>
  <c r="CX121" i="14"/>
  <c r="CY120" i="14"/>
  <c r="CZ119" i="14"/>
  <c r="CX119" i="14"/>
  <c r="CY108" i="14"/>
  <c r="CZ107" i="14"/>
  <c r="DA107" i="14" s="1"/>
  <c r="CY106" i="14"/>
  <c r="CZ105" i="14"/>
  <c r="AI118" i="14"/>
  <c r="EJ118" i="14" s="1"/>
  <c r="EK118" i="14" s="1"/>
  <c r="AI110" i="14"/>
  <c r="EJ110" i="14" s="1"/>
  <c r="EK110" i="14" s="1"/>
  <c r="DY107" i="14"/>
  <c r="DZ107" i="14" s="1"/>
  <c r="AC107" i="14" s="1"/>
  <c r="DY105" i="14"/>
  <c r="DZ105" i="14" s="1"/>
  <c r="AC105" i="14" s="1"/>
  <c r="EE109" i="14"/>
  <c r="EF109" i="14" s="1"/>
  <c r="EG109" i="14" s="1"/>
  <c r="EE106" i="14"/>
  <c r="EF106" i="14" s="1"/>
  <c r="AG106" i="14" s="1"/>
  <c r="EE105" i="14"/>
  <c r="EF105" i="14" s="1"/>
  <c r="AG105" i="14" s="1"/>
  <c r="CD60" i="14"/>
  <c r="EE71" i="14"/>
  <c r="EF71" i="14" s="1"/>
  <c r="EG71" i="14" s="1"/>
  <c r="BK76" i="14"/>
  <c r="BL76" i="14" s="1"/>
  <c r="BM76" i="14" s="1"/>
  <c r="CC83" i="14"/>
  <c r="EE83" i="14"/>
  <c r="EF83" i="14" s="1"/>
  <c r="EG83" i="14" s="1"/>
  <c r="DS84" i="14"/>
  <c r="DT84" i="14" s="1"/>
  <c r="CX85" i="14"/>
  <c r="CZ85" i="14"/>
  <c r="DY85" i="14"/>
  <c r="DZ85" i="14" s="1"/>
  <c r="CD86" i="14"/>
  <c r="AI88" i="14"/>
  <c r="EJ88" i="14" s="1"/>
  <c r="EK88" i="14" s="1"/>
  <c r="CY91" i="14"/>
  <c r="DY94" i="14"/>
  <c r="DZ94" i="14" s="1"/>
  <c r="EE94" i="14"/>
  <c r="EF94" i="14" s="1"/>
  <c r="EG94" i="14" s="1"/>
  <c r="CB95" i="14"/>
  <c r="CY97" i="14"/>
  <c r="CB12" i="14"/>
  <c r="CD12" i="14"/>
  <c r="CY12" i="14"/>
  <c r="DY133" i="14"/>
  <c r="DZ133" i="14" s="1"/>
  <c r="AC133" i="14" s="1"/>
  <c r="CX142" i="14"/>
  <c r="DA142" i="14" s="1"/>
  <c r="CX143" i="14"/>
  <c r="CZ143" i="14"/>
  <c r="CD122" i="14"/>
  <c r="CC121" i="14"/>
  <c r="CB120" i="14"/>
  <c r="CC119" i="14"/>
  <c r="CB118" i="14"/>
  <c r="CC115" i="14"/>
  <c r="CB114" i="14"/>
  <c r="CE114" i="14" s="1"/>
  <c r="CD112" i="14"/>
  <c r="CB112" i="14"/>
  <c r="CC111" i="14"/>
  <c r="CD110" i="14"/>
  <c r="CC109" i="14"/>
  <c r="CC107" i="14"/>
  <c r="CD106" i="14"/>
  <c r="CC104" i="14"/>
  <c r="CZ103" i="14"/>
  <c r="DA103" i="14" s="1"/>
  <c r="CZ122" i="14"/>
  <c r="CY121" i="14"/>
  <c r="CZ120" i="14"/>
  <c r="CX120" i="14"/>
  <c r="CX108" i="14"/>
  <c r="CZ106" i="14"/>
  <c r="CX104" i="14"/>
  <c r="AI121" i="14"/>
  <c r="EJ121" i="14" s="1"/>
  <c r="EK121" i="14" s="1"/>
  <c r="EE122" i="14"/>
  <c r="EF122" i="14" s="1"/>
  <c r="EG122" i="14" s="1"/>
  <c r="EE121" i="14"/>
  <c r="EF121" i="14" s="1"/>
  <c r="EG121" i="14" s="1"/>
  <c r="EE120" i="14"/>
  <c r="EF120" i="14" s="1"/>
  <c r="EG120" i="14" s="1"/>
  <c r="EE108" i="14"/>
  <c r="EF108" i="14" s="1"/>
  <c r="AG108" i="14" s="1"/>
  <c r="EE104" i="14"/>
  <c r="EF104" i="14" s="1"/>
  <c r="AG104" i="14" s="1"/>
  <c r="CB57" i="14"/>
  <c r="CX57" i="14"/>
  <c r="DA57" i="14" s="1"/>
  <c r="CY58" i="14"/>
  <c r="EE58" i="14"/>
  <c r="EF58" i="14" s="1"/>
  <c r="EG58" i="14" s="1"/>
  <c r="CX60" i="14"/>
  <c r="DY60" i="14"/>
  <c r="DZ60" i="14" s="1"/>
  <c r="CD61" i="14"/>
  <c r="EE61" i="14"/>
  <c r="EF61" i="14" s="1"/>
  <c r="EG61" i="14" s="1"/>
  <c r="DY62" i="14"/>
  <c r="DZ62" i="14" s="1"/>
  <c r="EE64" i="14"/>
  <c r="EF64" i="14" s="1"/>
  <c r="EG64" i="14" s="1"/>
  <c r="CZ65" i="14"/>
  <c r="DY65" i="14"/>
  <c r="DZ65" i="14" s="1"/>
  <c r="EE65" i="14"/>
  <c r="EF65" i="14" s="1"/>
  <c r="EG65" i="14" s="1"/>
  <c r="CY67" i="14"/>
  <c r="DY67" i="14"/>
  <c r="DZ67" i="14" s="1"/>
  <c r="CZ69" i="14"/>
  <c r="CC70" i="14"/>
  <c r="CX70" i="14"/>
  <c r="CX71" i="14"/>
  <c r="CC72" i="14"/>
  <c r="CE72" i="14" s="1"/>
  <c r="CX72" i="14"/>
  <c r="CZ74" i="14"/>
  <c r="CB75" i="14"/>
  <c r="DY75" i="14"/>
  <c r="DZ75" i="14" s="1"/>
  <c r="CD76" i="14"/>
  <c r="DY76" i="14"/>
  <c r="DZ76" i="14" s="1"/>
  <c r="CY78" i="14"/>
  <c r="DY78" i="14"/>
  <c r="DZ78" i="14" s="1"/>
  <c r="AC78" i="14" s="1"/>
  <c r="CY79" i="14"/>
  <c r="CB80" i="14"/>
  <c r="CY80" i="14"/>
  <c r="DY80" i="14"/>
  <c r="DZ80" i="14" s="1"/>
  <c r="EE80" i="14"/>
  <c r="EF80" i="14" s="1"/>
  <c r="EG80" i="14" s="1"/>
  <c r="CB81" i="14"/>
  <c r="CB82" i="14"/>
  <c r="CE82" i="14" s="1"/>
  <c r="EE82" i="14"/>
  <c r="EF82" i="14" s="1"/>
  <c r="EG82" i="14" s="1"/>
  <c r="AI83" i="14"/>
  <c r="EJ83" i="14" s="1"/>
  <c r="EK83" i="14" s="1"/>
  <c r="CB83" i="14"/>
  <c r="CY84" i="14"/>
  <c r="CY85" i="14"/>
  <c r="EE86" i="14"/>
  <c r="EF86" i="14" s="1"/>
  <c r="EG86" i="14" s="1"/>
  <c r="CX87" i="14"/>
  <c r="DA87" i="14" s="1"/>
  <c r="DY87" i="14"/>
  <c r="DZ87" i="14" s="1"/>
  <c r="EE88" i="14"/>
  <c r="EF88" i="14" s="1"/>
  <c r="EG88" i="14" s="1"/>
  <c r="AI89" i="14"/>
  <c r="EJ89" i="14" s="1"/>
  <c r="EK89" i="14" s="1"/>
  <c r="CX89" i="14"/>
  <c r="DA89" i="14" s="1"/>
  <c r="CB92" i="14"/>
  <c r="CX92" i="14"/>
  <c r="CZ94" i="14"/>
  <c r="DS95" i="14"/>
  <c r="DT95" i="14" s="1"/>
  <c r="CB96" i="14"/>
  <c r="DY97" i="14"/>
  <c r="DZ97" i="14" s="1"/>
  <c r="CX13" i="14"/>
  <c r="CX15" i="14"/>
  <c r="CY17" i="14"/>
  <c r="DY17" i="14"/>
  <c r="DZ17" i="14" s="1"/>
  <c r="CY19" i="14"/>
  <c r="DY24" i="14"/>
  <c r="DZ24" i="14" s="1"/>
  <c r="EE24" i="14"/>
  <c r="EF24" i="14" s="1"/>
  <c r="EG24" i="14" s="1"/>
  <c r="AI25" i="14"/>
  <c r="EJ25" i="14" s="1"/>
  <c r="EK25" i="14" s="1"/>
  <c r="DY27" i="14"/>
  <c r="DZ27" i="14" s="1"/>
  <c r="DY40" i="14"/>
  <c r="DZ40" i="14" s="1"/>
  <c r="EE45" i="14"/>
  <c r="EF45" i="14" s="1"/>
  <c r="EG45" i="14" s="1"/>
  <c r="CC47" i="14"/>
  <c r="CY50" i="14"/>
  <c r="CX129" i="14"/>
  <c r="DA129" i="14" s="1"/>
  <c r="CY168" i="14"/>
  <c r="CD175" i="14"/>
  <c r="DD163" i="14"/>
  <c r="DK163" i="14" s="1"/>
  <c r="DC163" i="14"/>
  <c r="DJ163" i="14" s="1"/>
  <c r="DK117" i="14"/>
  <c r="DS43" i="14"/>
  <c r="DT43" i="14" s="1"/>
  <c r="DS154" i="14"/>
  <c r="DT154" i="14" s="1"/>
  <c r="DY57" i="14"/>
  <c r="DZ57" i="14" s="1"/>
  <c r="AC57" i="14" s="1"/>
  <c r="CC62" i="14"/>
  <c r="CZ62" i="14"/>
  <c r="DA62" i="14" s="1"/>
  <c r="CB64" i="14"/>
  <c r="DY64" i="14"/>
  <c r="DZ64" i="14" s="1"/>
  <c r="CY69" i="14"/>
  <c r="CY70" i="14"/>
  <c r="EE70" i="14"/>
  <c r="EF70" i="14" s="1"/>
  <c r="EG70" i="14" s="1"/>
  <c r="DY71" i="14"/>
  <c r="DZ71" i="14" s="1"/>
  <c r="DS73" i="14"/>
  <c r="DT73" i="14" s="1"/>
  <c r="EE73" i="14"/>
  <c r="EF73" i="14" s="1"/>
  <c r="EG73" i="14" s="1"/>
  <c r="CX76" i="14"/>
  <c r="CZ80" i="14"/>
  <c r="DY82" i="14"/>
  <c r="DZ82" i="14" s="1"/>
  <c r="DY83" i="14"/>
  <c r="DZ83" i="14" s="1"/>
  <c r="AI84" i="14"/>
  <c r="EJ84" i="14" s="1"/>
  <c r="EK84" i="14" s="1"/>
  <c r="CX84" i="14"/>
  <c r="CD85" i="14"/>
  <c r="EE85" i="14"/>
  <c r="EF85" i="14" s="1"/>
  <c r="EG85" i="14" s="1"/>
  <c r="DY86" i="14"/>
  <c r="DZ86" i="14" s="1"/>
  <c r="EE87" i="14"/>
  <c r="EF87" i="14" s="1"/>
  <c r="EG87" i="14" s="1"/>
  <c r="DY88" i="14"/>
  <c r="DZ88" i="14" s="1"/>
  <c r="CC90" i="14"/>
  <c r="DY90" i="14"/>
  <c r="DZ90" i="14" s="1"/>
  <c r="CC92" i="14"/>
  <c r="DY92" i="14"/>
  <c r="DZ92" i="14" s="1"/>
  <c r="CX93" i="14"/>
  <c r="DY93" i="14"/>
  <c r="DZ93" i="14" s="1"/>
  <c r="AI94" i="14"/>
  <c r="EJ94" i="14" s="1"/>
  <c r="EK94" i="14" s="1"/>
  <c r="DY95" i="14"/>
  <c r="DZ95" i="14" s="1"/>
  <c r="DY16" i="14"/>
  <c r="DZ16" i="14" s="1"/>
  <c r="EE16" i="14"/>
  <c r="EF16" i="14" s="1"/>
  <c r="EG16" i="14" s="1"/>
  <c r="CB17" i="14"/>
  <c r="CD17" i="14"/>
  <c r="CX21" i="14"/>
  <c r="CZ21" i="14"/>
  <c r="CZ28" i="14"/>
  <c r="CZ30" i="14"/>
  <c r="DY30" i="14"/>
  <c r="DZ30" i="14" s="1"/>
  <c r="CD32" i="14"/>
  <c r="DS36" i="14"/>
  <c r="DT36" i="14" s="1"/>
  <c r="EE37" i="14"/>
  <c r="EF37" i="14" s="1"/>
  <c r="EG37" i="14" s="1"/>
  <c r="AI45" i="14"/>
  <c r="EJ45" i="14" s="1"/>
  <c r="EK45" i="14" s="1"/>
  <c r="DS126" i="14"/>
  <c r="DT126" i="14" s="1"/>
  <c r="Y126" i="14" s="1"/>
  <c r="CC127" i="14"/>
  <c r="CE127" i="14" s="1"/>
  <c r="DS159" i="14"/>
  <c r="DT159" i="14" s="1"/>
  <c r="CC160" i="14"/>
  <c r="CC162" i="14"/>
  <c r="EE97" i="14"/>
  <c r="EF97" i="14" s="1"/>
  <c r="EG97" i="14" s="1"/>
  <c r="DY11" i="14"/>
  <c r="DZ11" i="14" s="1"/>
  <c r="AC11" i="14" s="1"/>
  <c r="EE11" i="14"/>
  <c r="EF11" i="14" s="1"/>
  <c r="AG11" i="14" s="1"/>
  <c r="CC12" i="14"/>
  <c r="CY13" i="14"/>
  <c r="DY13" i="14"/>
  <c r="DZ13" i="14" s="1"/>
  <c r="CY15" i="14"/>
  <c r="CX17" i="14"/>
  <c r="CZ17" i="14"/>
  <c r="AI18" i="14"/>
  <c r="EJ18" i="14" s="1"/>
  <c r="EK18" i="14" s="1"/>
  <c r="CB18" i="14"/>
  <c r="CD18" i="14"/>
  <c r="CD19" i="14"/>
  <c r="CY21" i="14"/>
  <c r="DY22" i="14"/>
  <c r="DZ22" i="14" s="1"/>
  <c r="CB23" i="14"/>
  <c r="CD23" i="14"/>
  <c r="CY23" i="14"/>
  <c r="CB26" i="14"/>
  <c r="CD26" i="14"/>
  <c r="CY27" i="14"/>
  <c r="EE28" i="14"/>
  <c r="EF28" i="14" s="1"/>
  <c r="EG28" i="14" s="1"/>
  <c r="CB29" i="14"/>
  <c r="CY30" i="14"/>
  <c r="CC32" i="14"/>
  <c r="CX32" i="14"/>
  <c r="CZ32" i="14"/>
  <c r="CY33" i="14"/>
  <c r="EE33" i="14"/>
  <c r="EF33" i="14" s="1"/>
  <c r="EG33" i="14" s="1"/>
  <c r="AI34" i="14"/>
  <c r="EJ34" i="14" s="1"/>
  <c r="EK34" i="14" s="1"/>
  <c r="CZ37" i="14"/>
  <c r="CY38" i="14"/>
  <c r="DS39" i="14"/>
  <c r="DT39" i="14" s="1"/>
  <c r="CZ40" i="14"/>
  <c r="CX41" i="14"/>
  <c r="CB42" i="14"/>
  <c r="AI43" i="14"/>
  <c r="EJ43" i="14" s="1"/>
  <c r="EK43" i="14" s="1"/>
  <c r="CB43" i="14"/>
  <c r="CD43" i="14"/>
  <c r="DY43" i="14"/>
  <c r="DZ43" i="14" s="1"/>
  <c r="EE43" i="14"/>
  <c r="EF43" i="14" s="1"/>
  <c r="EG43" i="14" s="1"/>
  <c r="AI44" i="14"/>
  <c r="EJ44" i="14" s="1"/>
  <c r="EK44" i="14" s="1"/>
  <c r="CB44" i="14"/>
  <c r="CX44" i="14"/>
  <c r="CZ44" i="14"/>
  <c r="CY45" i="14"/>
  <c r="CY51" i="14"/>
  <c r="CB132" i="14"/>
  <c r="CX138" i="14"/>
  <c r="EE139" i="14"/>
  <c r="EF139" i="14" s="1"/>
  <c r="EG139" i="14" s="1"/>
  <c r="CB153" i="14"/>
  <c r="CD153" i="14"/>
  <c r="CZ157" i="14"/>
  <c r="CZ163" i="14"/>
  <c r="CZ164" i="14"/>
  <c r="DA164" i="14" s="1"/>
  <c r="BL166" i="14"/>
  <c r="BM166" i="14" s="1"/>
  <c r="BN166" i="14" s="1"/>
  <c r="EE174" i="14"/>
  <c r="EF174" i="14" s="1"/>
  <c r="AG174" i="14" s="1"/>
  <c r="CH160" i="14"/>
  <c r="CO160" i="14" s="1"/>
  <c r="DE160" i="14"/>
  <c r="DN160" i="14" s="1"/>
  <c r="DK110" i="14"/>
  <c r="DK87" i="14"/>
  <c r="CN91" i="14"/>
  <c r="CO42" i="14"/>
  <c r="DS14" i="14"/>
  <c r="DT14" i="14" s="1"/>
  <c r="DS50" i="14"/>
  <c r="DT50" i="14" s="1"/>
  <c r="CZ38" i="14"/>
  <c r="DS40" i="14"/>
  <c r="DT40" i="14" s="1"/>
  <c r="CC44" i="14"/>
  <c r="EE44" i="14"/>
  <c r="EF44" i="14" s="1"/>
  <c r="EG44" i="14" s="1"/>
  <c r="CZ46" i="14"/>
  <c r="CZ48" i="14"/>
  <c r="CC50" i="14"/>
  <c r="EE124" i="14"/>
  <c r="EF124" i="14" s="1"/>
  <c r="CC126" i="14"/>
  <c r="CE126" i="14" s="1"/>
  <c r="CZ126" i="14"/>
  <c r="CB128" i="14"/>
  <c r="CY128" i="14"/>
  <c r="CB129" i="14"/>
  <c r="EE131" i="14"/>
  <c r="EF131" i="14" s="1"/>
  <c r="EE133" i="14"/>
  <c r="EF133" i="14" s="1"/>
  <c r="CZ134" i="14"/>
  <c r="DS134" i="14"/>
  <c r="DT134" i="14" s="1"/>
  <c r="DS138" i="14"/>
  <c r="DT138" i="14" s="1"/>
  <c r="DS151" i="14"/>
  <c r="DT151" i="14" s="1"/>
  <c r="EE151" i="14"/>
  <c r="EF151" i="14" s="1"/>
  <c r="EG151" i="14" s="1"/>
  <c r="EE152" i="14"/>
  <c r="EF152" i="14" s="1"/>
  <c r="EG152" i="14" s="1"/>
  <c r="BL153" i="14"/>
  <c r="BM153" i="14" s="1"/>
  <c r="BP153" i="14" s="1"/>
  <c r="D153" i="14" s="1"/>
  <c r="CX154" i="14"/>
  <c r="CB156" i="14"/>
  <c r="CE156" i="14" s="1"/>
  <c r="CD159" i="14"/>
  <c r="DY163" i="14"/>
  <c r="DZ163" i="14" s="1"/>
  <c r="CC165" i="14"/>
  <c r="EE166" i="14"/>
  <c r="EF166" i="14" s="1"/>
  <c r="EG166" i="14" s="1"/>
  <c r="DS167" i="14"/>
  <c r="DT167" i="14" s="1"/>
  <c r="EE170" i="14"/>
  <c r="EF170" i="14" s="1"/>
  <c r="AG170" i="14" s="1"/>
  <c r="CZ171" i="14"/>
  <c r="CZ172" i="14"/>
  <c r="DS172" i="14"/>
  <c r="DT172" i="14" s="1"/>
  <c r="Y172" i="14" s="1"/>
  <c r="CB174" i="14"/>
  <c r="CD174" i="14"/>
  <c r="DE157" i="14"/>
  <c r="DB157" i="14"/>
  <c r="DI157" i="14" s="1"/>
  <c r="CX45" i="14"/>
  <c r="CZ45" i="14"/>
  <c r="CD46" i="14"/>
  <c r="CY46" i="14"/>
  <c r="CB47" i="14"/>
  <c r="CY48" i="14"/>
  <c r="DK49" i="14"/>
  <c r="CD50" i="14"/>
  <c r="CX50" i="14"/>
  <c r="CZ50" i="14"/>
  <c r="CB51" i="14"/>
  <c r="CD124" i="14"/>
  <c r="CC129" i="14"/>
  <c r="CY131" i="14"/>
  <c r="CD135" i="14"/>
  <c r="CY135" i="14"/>
  <c r="DY135" i="14"/>
  <c r="DZ135" i="14" s="1"/>
  <c r="AI137" i="14"/>
  <c r="EJ137" i="14" s="1"/>
  <c r="EK137" i="14" s="1"/>
  <c r="CY137" i="14"/>
  <c r="CB139" i="14"/>
  <c r="CY140" i="14"/>
  <c r="DA140" i="14" s="1"/>
  <c r="EE141" i="14"/>
  <c r="EF141" i="14" s="1"/>
  <c r="EG141" i="14" s="1"/>
  <c r="DY142" i="14"/>
  <c r="DZ142" i="14" s="1"/>
  <c r="EE142" i="14"/>
  <c r="EF142" i="14" s="1"/>
  <c r="EG142" i="14" s="1"/>
  <c r="CY153" i="14"/>
  <c r="DA153" i="14" s="1"/>
  <c r="CC154" i="14"/>
  <c r="EE154" i="14"/>
  <c r="EF154" i="14" s="1"/>
  <c r="EG154" i="14" s="1"/>
  <c r="DY155" i="14"/>
  <c r="DZ155" i="14" s="1"/>
  <c r="EE155" i="14"/>
  <c r="EF155" i="14" s="1"/>
  <c r="EG155" i="14" s="1"/>
  <c r="CC157" i="14"/>
  <c r="CB158" i="14"/>
  <c r="CD158" i="14"/>
  <c r="CB159" i="14"/>
  <c r="CY160" i="14"/>
  <c r="CY165" i="14"/>
  <c r="CC167" i="14"/>
  <c r="CX167" i="14"/>
  <c r="DA167" i="14" s="1"/>
  <c r="DY167" i="14"/>
  <c r="DZ167" i="14" s="1"/>
  <c r="DY168" i="14"/>
  <c r="DZ168" i="14" s="1"/>
  <c r="CB170" i="14"/>
  <c r="CE170" i="14" s="1"/>
  <c r="DY170" i="14"/>
  <c r="DZ170" i="14" s="1"/>
  <c r="AC170" i="14" s="1"/>
  <c r="CC172" i="14"/>
  <c r="CZ175" i="14"/>
  <c r="DS175" i="14"/>
  <c r="DT175" i="14" s="1"/>
  <c r="Y175" i="14" s="1"/>
  <c r="EE175" i="14"/>
  <c r="EF175" i="14" s="1"/>
  <c r="CM96" i="14"/>
  <c r="CM66" i="14"/>
  <c r="DK74" i="14"/>
  <c r="CN51" i="14"/>
  <c r="CN21" i="14"/>
  <c r="DS25" i="14"/>
  <c r="DT25" i="14" s="1"/>
  <c r="DS21" i="14"/>
  <c r="DT21" i="14" s="1"/>
  <c r="DS34" i="14"/>
  <c r="DT34" i="14" s="1"/>
  <c r="DS78" i="14"/>
  <c r="DT78" i="14" s="1"/>
  <c r="Y78" i="14" s="1"/>
  <c r="DS124" i="14"/>
  <c r="DT124" i="14" s="1"/>
  <c r="Y124" i="14" s="1"/>
  <c r="DS161" i="14"/>
  <c r="DT161" i="14" s="1"/>
  <c r="CY133" i="14"/>
  <c r="DA133" i="14" s="1"/>
  <c r="CB134" i="14"/>
  <c r="CE134" i="14" s="1"/>
  <c r="CY134" i="14"/>
  <c r="DA134" i="14" s="1"/>
  <c r="CZ135" i="14"/>
  <c r="EE135" i="14"/>
  <c r="EF135" i="14" s="1"/>
  <c r="EG135" i="14" s="1"/>
  <c r="CX137" i="14"/>
  <c r="CB138" i="14"/>
  <c r="CE138" i="14" s="1"/>
  <c r="CX139" i="14"/>
  <c r="DA139" i="14" s="1"/>
  <c r="CC140" i="14"/>
  <c r="CE140" i="14" s="1"/>
  <c r="CD141" i="14"/>
  <c r="DY141" i="14"/>
  <c r="DZ141" i="14" s="1"/>
  <c r="CB142" i="14"/>
  <c r="EE143" i="14"/>
  <c r="EF143" i="14" s="1"/>
  <c r="EG143" i="14" s="1"/>
  <c r="CC150" i="14"/>
  <c r="CB151" i="14"/>
  <c r="CX152" i="14"/>
  <c r="DA152" i="14" s="1"/>
  <c r="CC153" i="14"/>
  <c r="CB154" i="14"/>
  <c r="CD154" i="14"/>
  <c r="CY154" i="14"/>
  <c r="DY154" i="14"/>
  <c r="DZ154" i="14" s="1"/>
  <c r="CZ156" i="14"/>
  <c r="DA156" i="14" s="1"/>
  <c r="DY156" i="14"/>
  <c r="DZ156" i="14" s="1"/>
  <c r="CX158" i="14"/>
  <c r="CB160" i="14"/>
  <c r="CD160" i="14"/>
  <c r="DS163" i="14"/>
  <c r="DT163" i="14" s="1"/>
  <c r="CB164" i="14"/>
  <c r="CD164" i="14"/>
  <c r="CY166" i="14"/>
  <c r="CB167" i="14"/>
  <c r="CX168" i="14"/>
  <c r="CZ168" i="14"/>
  <c r="CZ170" i="14"/>
  <c r="DA170" i="14" s="1"/>
  <c r="CB172" i="14"/>
  <c r="CD172" i="14"/>
  <c r="DY172" i="14"/>
  <c r="DZ172" i="14" s="1"/>
  <c r="AC172" i="14" s="1"/>
  <c r="EE172" i="14"/>
  <c r="EF172" i="14" s="1"/>
  <c r="CZ174" i="14"/>
  <c r="DA174" i="14" s="1"/>
  <c r="CN139" i="14"/>
  <c r="DS28" i="14"/>
  <c r="DT28" i="14" s="1"/>
  <c r="DS20" i="14"/>
  <c r="DT20" i="14" s="1"/>
  <c r="DS44" i="14"/>
  <c r="DT44" i="14" s="1"/>
  <c r="DS114" i="14"/>
  <c r="DT114" i="14" s="1"/>
  <c r="DS106" i="14"/>
  <c r="DT106" i="14" s="1"/>
  <c r="Y106" i="14" s="1"/>
  <c r="DA124" i="14"/>
  <c r="CZ125" i="14"/>
  <c r="CZ79" i="14"/>
  <c r="CE131" i="14"/>
  <c r="CC124" i="14"/>
  <c r="CD79" i="14"/>
  <c r="CC79" i="14"/>
  <c r="AS528" i="5"/>
  <c r="CB108" i="14"/>
  <c r="CE108" i="14" s="1"/>
  <c r="BM105" i="14"/>
  <c r="BO105" i="14" s="1"/>
  <c r="C105" i="14" s="1"/>
  <c r="AG103" i="14"/>
  <c r="CE105" i="14"/>
  <c r="CB104" i="14"/>
  <c r="CX103" i="14"/>
  <c r="BT186" i="14"/>
  <c r="BU186" i="14" s="1"/>
  <c r="CZ180" i="14"/>
  <c r="EE183" i="14"/>
  <c r="EF183" i="14" s="1"/>
  <c r="EG183" i="14" s="1"/>
  <c r="CY184" i="14"/>
  <c r="CD188" i="14"/>
  <c r="DY188" i="14"/>
  <c r="DZ188" i="14" s="1"/>
  <c r="DJ187" i="14"/>
  <c r="BS186" i="14"/>
  <c r="DY176" i="14"/>
  <c r="DZ176" i="14" s="1"/>
  <c r="CD182" i="14"/>
  <c r="CE182" i="14" s="1"/>
  <c r="DY182" i="14"/>
  <c r="DZ182" i="14" s="1"/>
  <c r="AI183" i="14"/>
  <c r="EJ183" i="14" s="1"/>
  <c r="EK183" i="14" s="1"/>
  <c r="CX188" i="14"/>
  <c r="DS188" i="14"/>
  <c r="DT188" i="14" s="1"/>
  <c r="CX189" i="14"/>
  <c r="DS189" i="14"/>
  <c r="DT189" i="14" s="1"/>
  <c r="EE189" i="14"/>
  <c r="EF189" i="14" s="1"/>
  <c r="EG189" i="14" s="1"/>
  <c r="DK184" i="14"/>
  <c r="DS177" i="14"/>
  <c r="DT177" i="14" s="1"/>
  <c r="CX179" i="14"/>
  <c r="AI189" i="14"/>
  <c r="EJ189" i="14" s="1"/>
  <c r="EK189" i="14" s="1"/>
  <c r="DS176" i="14"/>
  <c r="DT176" i="14" s="1"/>
  <c r="DC178" i="14"/>
  <c r="DJ178" i="14" s="1"/>
  <c r="DB187" i="14"/>
  <c r="DI187" i="14" s="1"/>
  <c r="EE179" i="14"/>
  <c r="EF179" i="14" s="1"/>
  <c r="EG179" i="14" s="1"/>
  <c r="CB180" i="14"/>
  <c r="CD180" i="14"/>
  <c r="CY180" i="14"/>
  <c r="EE182" i="14"/>
  <c r="EF182" i="14" s="1"/>
  <c r="EG182" i="14" s="1"/>
  <c r="CX185" i="14"/>
  <c r="CZ185" i="14"/>
  <c r="CC186" i="14"/>
  <c r="CY188" i="14"/>
  <c r="CF187" i="14"/>
  <c r="CM187" i="14" s="1"/>
  <c r="BL186" i="14"/>
  <c r="BM186" i="14" s="1"/>
  <c r="BP186" i="14" s="1"/>
  <c r="D186" i="14" s="1"/>
  <c r="CG179" i="14"/>
  <c r="CN179" i="14" s="1"/>
  <c r="CG187" i="14"/>
  <c r="CN187" i="14" s="1"/>
  <c r="BM183" i="14"/>
  <c r="BQ183" i="14" s="1"/>
  <c r="CB177" i="14"/>
  <c r="DY178" i="14"/>
  <c r="DZ178" i="14" s="1"/>
  <c r="CX180" i="14"/>
  <c r="DY180" i="14"/>
  <c r="DZ180" i="14" s="1"/>
  <c r="CB181" i="14"/>
  <c r="CC183" i="14"/>
  <c r="DY183" i="14"/>
  <c r="DZ183" i="14" s="1"/>
  <c r="CX184" i="14"/>
  <c r="CB185" i="14"/>
  <c r="CD185" i="14"/>
  <c r="DY185" i="14"/>
  <c r="DZ185" i="14" s="1"/>
  <c r="EE185" i="14"/>
  <c r="EF185" i="14" s="1"/>
  <c r="EG185" i="14" s="1"/>
  <c r="DY186" i="14"/>
  <c r="DZ186" i="14" s="1"/>
  <c r="AI188" i="14"/>
  <c r="EJ188" i="14" s="1"/>
  <c r="EK188" i="14" s="1"/>
  <c r="CZ189" i="14"/>
  <c r="DS183" i="14"/>
  <c r="DT183" i="14" s="1"/>
  <c r="DS179" i="14"/>
  <c r="DT179" i="14" s="1"/>
  <c r="CY176" i="14"/>
  <c r="EE177" i="14"/>
  <c r="EF177" i="14" s="1"/>
  <c r="EG177" i="14" s="1"/>
  <c r="EE181" i="14"/>
  <c r="EF181" i="14" s="1"/>
  <c r="EG181" i="14" s="1"/>
  <c r="CX183" i="14"/>
  <c r="CZ183" i="14"/>
  <c r="CX186" i="14"/>
  <c r="DD187" i="14"/>
  <c r="DK187" i="14" s="1"/>
  <c r="DB180" i="14"/>
  <c r="DI180" i="14" s="1"/>
  <c r="CX175" i="14"/>
  <c r="DY175" i="14"/>
  <c r="DZ175" i="14" s="1"/>
  <c r="AC175" i="14" s="1"/>
  <c r="CC177" i="14"/>
  <c r="CX178" i="14"/>
  <c r="DA178" i="14" s="1"/>
  <c r="CY179" i="14"/>
  <c r="CC180" i="14"/>
  <c r="CC181" i="14"/>
  <c r="DS181" i="14"/>
  <c r="DT181" i="14" s="1"/>
  <c r="CZ182" i="14"/>
  <c r="CC184" i="14"/>
  <c r="DS184" i="14"/>
  <c r="DT184" i="14" s="1"/>
  <c r="EE184" i="14"/>
  <c r="EF184" i="14" s="1"/>
  <c r="EG184" i="14" s="1"/>
  <c r="CC185" i="14"/>
  <c r="CD186" i="14"/>
  <c r="CX187" i="14"/>
  <c r="CC189" i="14"/>
  <c r="CE178" i="14"/>
  <c r="CB175" i="14"/>
  <c r="EE180" i="14"/>
  <c r="EF180" i="14" s="1"/>
  <c r="EG180" i="14" s="1"/>
  <c r="CD181" i="14"/>
  <c r="CX182" i="14"/>
  <c r="CB188" i="14"/>
  <c r="CY189" i="14"/>
  <c r="DA189" i="14" s="1"/>
  <c r="AG171" i="14"/>
  <c r="DA177" i="14"/>
  <c r="BL185" i="14"/>
  <c r="BM185" i="14" s="1"/>
  <c r="DB185" i="14"/>
  <c r="DI185" i="14" s="1"/>
  <c r="DC185" i="14"/>
  <c r="DJ185" i="14" s="1"/>
  <c r="E180" i="14"/>
  <c r="BS180" i="14"/>
  <c r="BL187" i="14"/>
  <c r="BM187" i="14" s="1"/>
  <c r="CZ176" i="14"/>
  <c r="CD187" i="14"/>
  <c r="CE187" i="14" s="1"/>
  <c r="CZ188" i="14"/>
  <c r="CN178" i="14"/>
  <c r="CF178" i="14"/>
  <c r="CM178" i="14" s="1"/>
  <c r="CF185" i="14"/>
  <c r="CM185" i="14" s="1"/>
  <c r="DI188" i="14"/>
  <c r="DY177" i="14"/>
  <c r="DZ177" i="14" s="1"/>
  <c r="CX181" i="14"/>
  <c r="CZ181" i="14"/>
  <c r="CB183" i="14"/>
  <c r="EE186" i="14"/>
  <c r="EF186" i="14" s="1"/>
  <c r="EG186" i="14" s="1"/>
  <c r="DS187" i="14"/>
  <c r="DT187" i="14" s="1"/>
  <c r="EE187" i="14"/>
  <c r="EF187" i="14" s="1"/>
  <c r="EG187" i="14" s="1"/>
  <c r="BK188" i="14"/>
  <c r="BK189" i="14"/>
  <c r="DY189" i="14"/>
  <c r="DZ189" i="14" s="1"/>
  <c r="CE173" i="14"/>
  <c r="DI177" i="14"/>
  <c r="BL181" i="14"/>
  <c r="BM181" i="14" s="1"/>
  <c r="BL159" i="14"/>
  <c r="BM159" i="14" s="1"/>
  <c r="BQ152" i="14"/>
  <c r="BN152" i="14"/>
  <c r="E152" i="14"/>
  <c r="BL163" i="14"/>
  <c r="BM163" i="14" s="1"/>
  <c r="BQ163" i="14" s="1"/>
  <c r="BM151" i="14"/>
  <c r="BP151" i="14" s="1"/>
  <c r="D151" i="14" s="1"/>
  <c r="BK154" i="14"/>
  <c r="BL154" i="14" s="1"/>
  <c r="AI159" i="14"/>
  <c r="EJ159" i="14" s="1"/>
  <c r="EK159" i="14" s="1"/>
  <c r="EE159" i="14"/>
  <c r="EF159" i="14" s="1"/>
  <c r="EG159" i="14" s="1"/>
  <c r="EE160" i="14"/>
  <c r="EF160" i="14" s="1"/>
  <c r="EG160" i="14" s="1"/>
  <c r="DY164" i="14"/>
  <c r="DZ164" i="14" s="1"/>
  <c r="CZ154" i="14"/>
  <c r="BM157" i="14"/>
  <c r="BO157" i="14" s="1"/>
  <c r="C157" i="14" s="1"/>
  <c r="CB157" i="14"/>
  <c r="CD157" i="14"/>
  <c r="CY157" i="14"/>
  <c r="DA157" i="14" s="1"/>
  <c r="CC159" i="14"/>
  <c r="AI164" i="14"/>
  <c r="EJ164" i="14" s="1"/>
  <c r="EK164" i="14" s="1"/>
  <c r="BK164" i="14"/>
  <c r="BL164" i="14" s="1"/>
  <c r="CC166" i="14"/>
  <c r="CX166" i="14"/>
  <c r="DN168" i="14"/>
  <c r="BL150" i="14"/>
  <c r="BM150" i="14" s="1"/>
  <c r="BP150" i="14" s="1"/>
  <c r="D150" i="14" s="1"/>
  <c r="DY150" i="14"/>
  <c r="DZ150" i="14" s="1"/>
  <c r="CZ151" i="14"/>
  <c r="BM155" i="14"/>
  <c r="DY157" i="14"/>
  <c r="DZ157" i="14" s="1"/>
  <c r="EE157" i="14"/>
  <c r="EF157" i="14" s="1"/>
  <c r="EG157" i="14" s="1"/>
  <c r="CY158" i="14"/>
  <c r="DY158" i="14"/>
  <c r="DZ158" i="14" s="1"/>
  <c r="CZ159" i="14"/>
  <c r="DA159" i="14" s="1"/>
  <c r="BL160" i="14"/>
  <c r="BM160" i="14" s="1"/>
  <c r="CZ160" i="14"/>
  <c r="BK161" i="14"/>
  <c r="BL161" i="14" s="1"/>
  <c r="CB161" i="14"/>
  <c r="CE161" i="14" s="1"/>
  <c r="EE162" i="14"/>
  <c r="EF162" i="14" s="1"/>
  <c r="EG162" i="14" s="1"/>
  <c r="EE164" i="14"/>
  <c r="EF164" i="14" s="1"/>
  <c r="EG164" i="14" s="1"/>
  <c r="CB165" i="14"/>
  <c r="CE165" i="14" s="1"/>
  <c r="BL167" i="14"/>
  <c r="BM167" i="14" s="1"/>
  <c r="CB149" i="14"/>
  <c r="CZ149" i="14"/>
  <c r="DA149" i="14" s="1"/>
  <c r="EE149" i="14"/>
  <c r="EF149" i="14" s="1"/>
  <c r="EG149" i="14" s="1"/>
  <c r="CB150" i="14"/>
  <c r="CD150" i="14"/>
  <c r="DS150" i="14"/>
  <c r="DT150" i="14" s="1"/>
  <c r="EE150" i="14"/>
  <c r="EF150" i="14" s="1"/>
  <c r="EG150" i="14" s="1"/>
  <c r="CC151" i="14"/>
  <c r="CX150" i="14"/>
  <c r="DA150" i="14" s="1"/>
  <c r="CD151" i="14"/>
  <c r="CY151" i="14"/>
  <c r="DA151" i="14" s="1"/>
  <c r="DY151" i="14"/>
  <c r="DZ151" i="14" s="1"/>
  <c r="AI156" i="14"/>
  <c r="EJ156" i="14" s="1"/>
  <c r="EK156" i="14" s="1"/>
  <c r="CO159" i="14"/>
  <c r="CO162" i="14"/>
  <c r="AG133" i="14"/>
  <c r="AG129" i="14"/>
  <c r="EG132" i="14"/>
  <c r="AH132" i="14" s="1"/>
  <c r="DA141" i="14"/>
  <c r="CM135" i="14"/>
  <c r="BP138" i="14"/>
  <c r="D138" i="14" s="1"/>
  <c r="BK142" i="14"/>
  <c r="BT143" i="14"/>
  <c r="BU143" i="14" s="1"/>
  <c r="E143" i="14"/>
  <c r="BM141" i="14"/>
  <c r="BL131" i="14"/>
  <c r="BM131" i="14"/>
  <c r="BQ131" i="14" s="1"/>
  <c r="BR131" i="14" s="1"/>
  <c r="BS131" i="14" s="1"/>
  <c r="CB136" i="14"/>
  <c r="CD136" i="14"/>
  <c r="BK139" i="14"/>
  <c r="BL139" i="14" s="1"/>
  <c r="BM140" i="14"/>
  <c r="BP140" i="14" s="1"/>
  <c r="D140" i="14" s="1"/>
  <c r="CC142" i="14"/>
  <c r="BQ138" i="14"/>
  <c r="CC137" i="14"/>
  <c r="DS137" i="14"/>
  <c r="DT137" i="14" s="1"/>
  <c r="CB141" i="14"/>
  <c r="CN141" i="14"/>
  <c r="AG126" i="14"/>
  <c r="AI139" i="14"/>
  <c r="EJ139" i="14" s="1"/>
  <c r="EK139" i="14" s="1"/>
  <c r="AI140" i="14"/>
  <c r="EJ140" i="14" s="1"/>
  <c r="EK140" i="14" s="1"/>
  <c r="CE128" i="14"/>
  <c r="DJ142" i="14"/>
  <c r="DA128" i="14"/>
  <c r="DA131" i="14"/>
  <c r="DM131" i="14" s="1"/>
  <c r="T131" i="14" s="1"/>
  <c r="DA112" i="14"/>
  <c r="BN115" i="14"/>
  <c r="BP115" i="14"/>
  <c r="D115" i="14" s="1"/>
  <c r="BO115" i="14"/>
  <c r="C115" i="14" s="1"/>
  <c r="BQ115" i="14"/>
  <c r="DD113" i="14"/>
  <c r="DK113" i="14" s="1"/>
  <c r="DE113" i="14"/>
  <c r="CI113" i="14"/>
  <c r="BM117" i="14"/>
  <c r="DY114" i="14"/>
  <c r="DZ114" i="14" s="1"/>
  <c r="AI119" i="14"/>
  <c r="EJ119" i="14" s="1"/>
  <c r="EK119" i="14" s="1"/>
  <c r="DD122" i="14"/>
  <c r="DK122" i="14" s="1"/>
  <c r="CG110" i="14"/>
  <c r="CN110" i="14" s="1"/>
  <c r="DB110" i="14"/>
  <c r="DI110" i="14" s="1"/>
  <c r="DA117" i="14"/>
  <c r="DM117" i="14" s="1"/>
  <c r="BM122" i="14"/>
  <c r="BN122" i="14" s="1"/>
  <c r="DS117" i="14"/>
  <c r="DT117" i="14" s="1"/>
  <c r="EE111" i="14"/>
  <c r="EF111" i="14" s="1"/>
  <c r="EG111" i="14" s="1"/>
  <c r="DA122" i="14"/>
  <c r="BK120" i="14"/>
  <c r="BL120" i="14" s="1"/>
  <c r="BK116" i="14"/>
  <c r="DE117" i="14"/>
  <c r="AI111" i="14"/>
  <c r="EJ111" i="14" s="1"/>
  <c r="EK111" i="14" s="1"/>
  <c r="DE110" i="14"/>
  <c r="DC110" i="14"/>
  <c r="DJ110" i="14" s="1"/>
  <c r="CF110" i="14"/>
  <c r="CM110" i="14" s="1"/>
  <c r="CF114" i="14"/>
  <c r="CM114" i="14" s="1"/>
  <c r="DB114" i="14"/>
  <c r="DI114" i="14" s="1"/>
  <c r="CI122" i="14"/>
  <c r="E111" i="14"/>
  <c r="CF117" i="14"/>
  <c r="CM117" i="14" s="1"/>
  <c r="CF113" i="14"/>
  <c r="CM113" i="14" s="1"/>
  <c r="AG107" i="14"/>
  <c r="BL112" i="14"/>
  <c r="BM112" i="14" s="1"/>
  <c r="BL119" i="14"/>
  <c r="BM119" i="14" s="1"/>
  <c r="BK113" i="14"/>
  <c r="BL113" i="14" s="1"/>
  <c r="CX109" i="14"/>
  <c r="DA109" i="14" s="1"/>
  <c r="DS110" i="14"/>
  <c r="DT110" i="14" s="1"/>
  <c r="EE119" i="14"/>
  <c r="EF119" i="14" s="1"/>
  <c r="EG119" i="14" s="1"/>
  <c r="EE115" i="14"/>
  <c r="EF115" i="14" s="1"/>
  <c r="EG115" i="14" s="1"/>
  <c r="BL104" i="14"/>
  <c r="AI116" i="14"/>
  <c r="EJ116" i="14" s="1"/>
  <c r="EK116" i="14" s="1"/>
  <c r="DK116" i="14"/>
  <c r="BL107" i="14"/>
  <c r="BL91" i="14"/>
  <c r="BM91" i="14" s="1"/>
  <c r="BL92" i="14"/>
  <c r="BM92" i="14" s="1"/>
  <c r="BQ97" i="14"/>
  <c r="BN97" i="14"/>
  <c r="BT83" i="14"/>
  <c r="BU83" i="14" s="1"/>
  <c r="E83" i="14"/>
  <c r="CB89" i="14"/>
  <c r="BT87" i="14"/>
  <c r="BU87" i="14" s="1"/>
  <c r="DK86" i="14"/>
  <c r="BL84" i="14"/>
  <c r="BM84" i="14" s="1"/>
  <c r="BL83" i="14"/>
  <c r="BM83" i="14" s="1"/>
  <c r="CC86" i="14"/>
  <c r="CD92" i="14"/>
  <c r="CX95" i="14"/>
  <c r="BL81" i="14"/>
  <c r="BM81" i="14" s="1"/>
  <c r="CB91" i="14"/>
  <c r="CI91" i="14"/>
  <c r="BL87" i="14"/>
  <c r="BM87" i="14" s="1"/>
  <c r="BK82" i="14"/>
  <c r="BL82" i="14" s="1"/>
  <c r="BK85" i="14"/>
  <c r="CB88" i="14"/>
  <c r="BK90" i="14"/>
  <c r="BL94" i="14"/>
  <c r="BM94" i="14" s="1"/>
  <c r="BL96" i="14"/>
  <c r="BM96" i="14" s="1"/>
  <c r="DY96" i="14"/>
  <c r="DZ96" i="14" s="1"/>
  <c r="CD80" i="14"/>
  <c r="AI85" i="14"/>
  <c r="EJ85" i="14" s="1"/>
  <c r="EK85" i="14" s="1"/>
  <c r="AI87" i="14"/>
  <c r="EJ87" i="14" s="1"/>
  <c r="EK87" i="14" s="1"/>
  <c r="CM90" i="14"/>
  <c r="AI91" i="14"/>
  <c r="EJ91" i="14" s="1"/>
  <c r="EK91" i="14" s="1"/>
  <c r="AI92" i="14"/>
  <c r="EJ92" i="14" s="1"/>
  <c r="EK92" i="14" s="1"/>
  <c r="AI93" i="14"/>
  <c r="EJ93" i="14" s="1"/>
  <c r="EK93" i="14" s="1"/>
  <c r="CX80" i="14"/>
  <c r="DA80" i="14" s="1"/>
  <c r="AI86" i="14"/>
  <c r="EJ86" i="14" s="1"/>
  <c r="EK86" i="14" s="1"/>
  <c r="BO69" i="14"/>
  <c r="C69" i="14" s="1"/>
  <c r="BQ69" i="14"/>
  <c r="BP69" i="14"/>
  <c r="D69" i="14" s="1"/>
  <c r="BN69" i="14"/>
  <c r="BL62" i="14"/>
  <c r="BM62" i="14" s="1"/>
  <c r="BL63" i="14"/>
  <c r="BM63" i="14" s="1"/>
  <c r="BK74" i="14"/>
  <c r="CD68" i="14"/>
  <c r="CG66" i="14"/>
  <c r="CN66" i="14" s="1"/>
  <c r="CB58" i="14"/>
  <c r="CC60" i="14"/>
  <c r="CY65" i="14"/>
  <c r="BK66" i="14"/>
  <c r="CY66" i="14"/>
  <c r="BL70" i="14"/>
  <c r="BM70" i="14" s="1"/>
  <c r="DY73" i="14"/>
  <c r="DZ73" i="14" s="1"/>
  <c r="CB59" i="14"/>
  <c r="CD62" i="14"/>
  <c r="BL67" i="14"/>
  <c r="BM67" i="14" s="1"/>
  <c r="DB67" i="14"/>
  <c r="DI67" i="14" s="1"/>
  <c r="CO60" i="14"/>
  <c r="DE66" i="14"/>
  <c r="CF71" i="14"/>
  <c r="CM71" i="14" s="1"/>
  <c r="CO68" i="14"/>
  <c r="BM64" i="14"/>
  <c r="BQ64" i="14" s="1"/>
  <c r="DY59" i="14"/>
  <c r="DZ59" i="14" s="1"/>
  <c r="EE63" i="14"/>
  <c r="EF63" i="14" s="1"/>
  <c r="EG63" i="14" s="1"/>
  <c r="CY64" i="14"/>
  <c r="BK73" i="14"/>
  <c r="BL73" i="14" s="1"/>
  <c r="BL59" i="14"/>
  <c r="BM59" i="14" s="1"/>
  <c r="BO59" i="14" s="1"/>
  <c r="C59" i="14" s="1"/>
  <c r="AI63" i="14"/>
  <c r="EJ63" i="14" s="1"/>
  <c r="EK63" i="14" s="1"/>
  <c r="AI68" i="14"/>
  <c r="EJ68" i="14" s="1"/>
  <c r="EK68" i="14" s="1"/>
  <c r="AI69" i="14"/>
  <c r="EJ69" i="14" s="1"/>
  <c r="EK69" i="14" s="1"/>
  <c r="AI71" i="14"/>
  <c r="EJ71" i="14" s="1"/>
  <c r="EK71" i="14" s="1"/>
  <c r="DK61" i="14"/>
  <c r="CN73" i="14"/>
  <c r="CD58" i="14"/>
  <c r="AI75" i="14"/>
  <c r="EJ75" i="14" s="1"/>
  <c r="EK75" i="14" s="1"/>
  <c r="BL36" i="14"/>
  <c r="BM36" i="14" s="1"/>
  <c r="BK32" i="14"/>
  <c r="BL34" i="14"/>
  <c r="BM34" i="14" s="1"/>
  <c r="BK37" i="14"/>
  <c r="BL35" i="14"/>
  <c r="BM35" i="14" s="1"/>
  <c r="CZ36" i="14"/>
  <c r="BK50" i="14"/>
  <c r="BL50" i="14" s="1"/>
  <c r="CN41" i="14"/>
  <c r="CD34" i="14"/>
  <c r="CE34" i="14" s="1"/>
  <c r="BL39" i="14"/>
  <c r="BM39" i="14" s="1"/>
  <c r="DY39" i="14"/>
  <c r="DZ39" i="14" s="1"/>
  <c r="AI40" i="14"/>
  <c r="EJ40" i="14" s="1"/>
  <c r="EK40" i="14" s="1"/>
  <c r="BK48" i="14"/>
  <c r="CX48" i="14"/>
  <c r="CM49" i="14"/>
  <c r="BM45" i="14"/>
  <c r="BP45" i="14" s="1"/>
  <c r="D45" i="14" s="1"/>
  <c r="BL51" i="14"/>
  <c r="BM51" i="14" s="1"/>
  <c r="CD33" i="14"/>
  <c r="CC39" i="14"/>
  <c r="CY40" i="14"/>
  <c r="CY41" i="14"/>
  <c r="CC42" i="14"/>
  <c r="CD47" i="14"/>
  <c r="CY49" i="14"/>
  <c r="CX51" i="14"/>
  <c r="CZ42" i="14"/>
  <c r="CD51" i="14"/>
  <c r="E49" i="14"/>
  <c r="DE32" i="14"/>
  <c r="DC32" i="14"/>
  <c r="DJ32" i="14" s="1"/>
  <c r="BT42" i="14"/>
  <c r="BU42" i="14" s="1"/>
  <c r="DD50" i="14"/>
  <c r="DK50" i="14" s="1"/>
  <c r="BM49" i="14"/>
  <c r="BL46" i="14"/>
  <c r="BM46" i="14" s="1"/>
  <c r="EE34" i="14"/>
  <c r="EF34" i="14" s="1"/>
  <c r="EG34" i="14" s="1"/>
  <c r="CC37" i="14"/>
  <c r="DY37" i="14"/>
  <c r="DZ37" i="14" s="1"/>
  <c r="CZ39" i="14"/>
  <c r="CD45" i="14"/>
  <c r="DY45" i="14"/>
  <c r="DZ45" i="14" s="1"/>
  <c r="EE46" i="14"/>
  <c r="EF46" i="14" s="1"/>
  <c r="EG46" i="14" s="1"/>
  <c r="CM43" i="14"/>
  <c r="EE32" i="14"/>
  <c r="EF32" i="14" s="1"/>
  <c r="EG32" i="14" s="1"/>
  <c r="CB33" i="14"/>
  <c r="DY33" i="14"/>
  <c r="DZ33" i="14" s="1"/>
  <c r="CB32" i="14"/>
  <c r="AI38" i="14"/>
  <c r="EJ38" i="14" s="1"/>
  <c r="EK38" i="14" s="1"/>
  <c r="BL18" i="14"/>
  <c r="BM18" i="14" s="1"/>
  <c r="CY20" i="14"/>
  <c r="BK28" i="14"/>
  <c r="BL28" i="14" s="1"/>
  <c r="BM30" i="14"/>
  <c r="CX30" i="14"/>
  <c r="E13" i="14"/>
  <c r="BT17" i="14"/>
  <c r="BU17" i="14" s="1"/>
  <c r="BT14" i="14"/>
  <c r="BU14" i="14" s="1"/>
  <c r="BS23" i="14"/>
  <c r="E19" i="14"/>
  <c r="BM22" i="14"/>
  <c r="BM26" i="14"/>
  <c r="BL27" i="14"/>
  <c r="BM27" i="14" s="1"/>
  <c r="BM20" i="14"/>
  <c r="BO20" i="14" s="1"/>
  <c r="C20" i="14" s="1"/>
  <c r="BK14" i="14"/>
  <c r="CC15" i="14"/>
  <c r="CZ15" i="14"/>
  <c r="DS15" i="14"/>
  <c r="DT15" i="14" s="1"/>
  <c r="DS18" i="14"/>
  <c r="DT18" i="14" s="1"/>
  <c r="CX19" i="14"/>
  <c r="DY29" i="14"/>
  <c r="DZ29" i="14" s="1"/>
  <c r="EE30" i="14"/>
  <c r="EF30" i="14" s="1"/>
  <c r="EG30" i="14" s="1"/>
  <c r="CX16" i="14"/>
  <c r="CB20" i="14"/>
  <c r="CZ24" i="14"/>
  <c r="DA24" i="14" s="1"/>
  <c r="CX28" i="14"/>
  <c r="CZ29" i="14"/>
  <c r="DB20" i="14"/>
  <c r="DI20" i="14" s="1"/>
  <c r="E27" i="14"/>
  <c r="DJ19" i="14"/>
  <c r="BT19" i="14"/>
  <c r="BU19" i="14" s="1"/>
  <c r="CH16" i="14"/>
  <c r="CO16" i="14" s="1"/>
  <c r="BM17" i="14"/>
  <c r="BP17" i="14" s="1"/>
  <c r="D17" i="14" s="1"/>
  <c r="CZ13" i="14"/>
  <c r="BK15" i="14"/>
  <c r="AI16" i="14"/>
  <c r="EJ16" i="14" s="1"/>
  <c r="EK16" i="14" s="1"/>
  <c r="BL19" i="14"/>
  <c r="BM19" i="14" s="1"/>
  <c r="CB24" i="14"/>
  <c r="EE27" i="14"/>
  <c r="EF27" i="14" s="1"/>
  <c r="EG27" i="14" s="1"/>
  <c r="CC28" i="14"/>
  <c r="EE29" i="14"/>
  <c r="EF29" i="14" s="1"/>
  <c r="EG29" i="14" s="1"/>
  <c r="CX12" i="14"/>
  <c r="DY12" i="14"/>
  <c r="DZ12" i="14" s="1"/>
  <c r="EE12" i="14"/>
  <c r="EF12" i="14" s="1"/>
  <c r="EG12" i="14" s="1"/>
  <c r="AI15" i="14"/>
  <c r="EJ15" i="14" s="1"/>
  <c r="EK15" i="14" s="1"/>
  <c r="DI17" i="14"/>
  <c r="CO27" i="14"/>
  <c r="AS576" i="5"/>
  <c r="BL174" i="14"/>
  <c r="BM174" i="14" s="1"/>
  <c r="BL132" i="14"/>
  <c r="BM132" i="14"/>
  <c r="BN132" i="14" s="1"/>
  <c r="G132" i="14" s="1"/>
  <c r="DD132" i="14" s="1"/>
  <c r="DK132" i="14" s="1"/>
  <c r="CB79" i="14"/>
  <c r="BK79" i="14"/>
  <c r="BM79" i="14" s="1"/>
  <c r="BP79" i="14" s="1"/>
  <c r="D79" i="14" s="1"/>
  <c r="BM128" i="14"/>
  <c r="BO128" i="14" s="1"/>
  <c r="C128" i="14" s="1"/>
  <c r="BL124" i="14"/>
  <c r="CX172" i="14"/>
  <c r="BL172" i="14"/>
  <c r="BM172" i="14" s="1"/>
  <c r="CB171" i="14"/>
  <c r="CE171" i="14" s="1"/>
  <c r="BS138" i="14"/>
  <c r="BT138" i="14"/>
  <c r="BU138" i="14" s="1"/>
  <c r="E138" i="14"/>
  <c r="DE140" i="14"/>
  <c r="DB140" i="14"/>
  <c r="DI140" i="14" s="1"/>
  <c r="CH140" i="14"/>
  <c r="CO140" i="14" s="1"/>
  <c r="DD140" i="14"/>
  <c r="DK140" i="14" s="1"/>
  <c r="CI140" i="14"/>
  <c r="DN140" i="14" s="1"/>
  <c r="CH152" i="14"/>
  <c r="CO152" i="14" s="1"/>
  <c r="CG152" i="14"/>
  <c r="CN152" i="14" s="1"/>
  <c r="DE152" i="14"/>
  <c r="CF188" i="14"/>
  <c r="CM188" i="14" s="1"/>
  <c r="DE188" i="14"/>
  <c r="CH188" i="14"/>
  <c r="CO188" i="14" s="1"/>
  <c r="DE111" i="14"/>
  <c r="CG111" i="14"/>
  <c r="CN111" i="14" s="1"/>
  <c r="DB111" i="14"/>
  <c r="DI111" i="14" s="1"/>
  <c r="CH111" i="14"/>
  <c r="CO111" i="14" s="1"/>
  <c r="DC111" i="14"/>
  <c r="DJ111" i="14" s="1"/>
  <c r="CF118" i="14"/>
  <c r="CM118" i="14" s="1"/>
  <c r="CH118" i="14"/>
  <c r="CO118" i="14" s="1"/>
  <c r="CI118" i="14"/>
  <c r="DB118" i="14"/>
  <c r="DI118" i="14" s="1"/>
  <c r="CG83" i="14"/>
  <c r="CN83" i="14" s="1"/>
  <c r="CH83" i="14"/>
  <c r="CO83" i="14" s="1"/>
  <c r="DC83" i="14"/>
  <c r="DJ83" i="14" s="1"/>
  <c r="DB83" i="14"/>
  <c r="DI83" i="14" s="1"/>
  <c r="CI65" i="14"/>
  <c r="DD65" i="14"/>
  <c r="DK65" i="14" s="1"/>
  <c r="DB38" i="14"/>
  <c r="DI38" i="14" s="1"/>
  <c r="CF38" i="14"/>
  <c r="CM38" i="14" s="1"/>
  <c r="DC38" i="14"/>
  <c r="DJ38" i="14" s="1"/>
  <c r="DE38" i="14"/>
  <c r="CG38" i="14"/>
  <c r="CN38" i="14" s="1"/>
  <c r="DD46" i="14"/>
  <c r="DK46" i="14" s="1"/>
  <c r="DC46" i="14"/>
  <c r="DJ46" i="14" s="1"/>
  <c r="CI46" i="14"/>
  <c r="CG46" i="14"/>
  <c r="CN46" i="14" s="1"/>
  <c r="DE46" i="14"/>
  <c r="DC16" i="14"/>
  <c r="DJ16" i="14" s="1"/>
  <c r="DD16" i="14"/>
  <c r="DK16" i="14" s="1"/>
  <c r="CF16" i="14"/>
  <c r="CM16" i="14" s="1"/>
  <c r="CG16" i="14"/>
  <c r="CN16" i="14" s="1"/>
  <c r="AI150" i="14"/>
  <c r="EJ150" i="14" s="1"/>
  <c r="EK150" i="14" s="1"/>
  <c r="CF20" i="14"/>
  <c r="CM20" i="14" s="1"/>
  <c r="DE122" i="14"/>
  <c r="CH122" i="14"/>
  <c r="CO122" i="14" s="1"/>
  <c r="DB122" i="14"/>
  <c r="DI122" i="14" s="1"/>
  <c r="CF87" i="14"/>
  <c r="CM87" i="14" s="1"/>
  <c r="DE95" i="14"/>
  <c r="CI83" i="14"/>
  <c r="DE118" i="14"/>
  <c r="CH46" i="14"/>
  <c r="CO46" i="14" s="1"/>
  <c r="DD38" i="14"/>
  <c r="DK38" i="14" s="1"/>
  <c r="BQ162" i="14"/>
  <c r="BN162" i="14"/>
  <c r="BO162" i="14"/>
  <c r="C162" i="14" s="1"/>
  <c r="BP162" i="14"/>
  <c r="D162" i="14" s="1"/>
  <c r="BT88" i="14"/>
  <c r="BU88" i="14" s="1"/>
  <c r="BS88" i="14"/>
  <c r="E51" i="14"/>
  <c r="BS51" i="14"/>
  <c r="BT51" i="14"/>
  <c r="BU51" i="14" s="1"/>
  <c r="BT137" i="14"/>
  <c r="BU137" i="14" s="1"/>
  <c r="E137" i="14"/>
  <c r="AI141" i="14"/>
  <c r="EJ141" i="14" s="1"/>
  <c r="EK141" i="14" s="1"/>
  <c r="AI154" i="14"/>
  <c r="EJ154" i="14" s="1"/>
  <c r="EK154" i="14" s="1"/>
  <c r="BT185" i="14"/>
  <c r="BU185" i="14" s="1"/>
  <c r="BS185" i="14"/>
  <c r="E185" i="14"/>
  <c r="DB143" i="14"/>
  <c r="DC143" i="14"/>
  <c r="DJ143" i="14" s="1"/>
  <c r="CI143" i="14"/>
  <c r="CG143" i="14"/>
  <c r="CG135" i="14"/>
  <c r="CN135" i="14" s="1"/>
  <c r="CI135" i="14"/>
  <c r="DB135" i="14"/>
  <c r="DI135" i="14" s="1"/>
  <c r="DD135" i="14"/>
  <c r="DK135" i="14" s="1"/>
  <c r="DE135" i="14"/>
  <c r="CH135" i="14"/>
  <c r="CO135" i="14" s="1"/>
  <c r="CH119" i="14"/>
  <c r="CO119" i="14" s="1"/>
  <c r="DC119" i="14"/>
  <c r="DJ119" i="14" s="1"/>
  <c r="DD119" i="14"/>
  <c r="DK119" i="14" s="1"/>
  <c r="CI119" i="14"/>
  <c r="DB119" i="14"/>
  <c r="DI119" i="14" s="1"/>
  <c r="CG119" i="14"/>
  <c r="CN119" i="14" s="1"/>
  <c r="DE119" i="14"/>
  <c r="CI84" i="14"/>
  <c r="DD84" i="14"/>
  <c r="DK84" i="14" s="1"/>
  <c r="DE84" i="14"/>
  <c r="DC84" i="14"/>
  <c r="DJ84" i="14" s="1"/>
  <c r="DB92" i="14"/>
  <c r="DI92" i="14" s="1"/>
  <c r="CG92" i="14"/>
  <c r="CN92" i="14" s="1"/>
  <c r="DE62" i="14"/>
  <c r="DN62" i="14" s="1"/>
  <c r="DB62" i="14"/>
  <c r="DI62" i="14" s="1"/>
  <c r="CF62" i="14"/>
  <c r="CM62" i="14" s="1"/>
  <c r="CG62" i="14"/>
  <c r="CN62" i="14" s="1"/>
  <c r="DD62" i="14"/>
  <c r="DK62" i="14" s="1"/>
  <c r="DC62" i="14"/>
  <c r="DJ62" i="14" s="1"/>
  <c r="CF39" i="14"/>
  <c r="CM39" i="14" s="1"/>
  <c r="DE39" i="14"/>
  <c r="CI66" i="14"/>
  <c r="DD66" i="14"/>
  <c r="DK66" i="14" s="1"/>
  <c r="DN184" i="14"/>
  <c r="DC87" i="14"/>
  <c r="DJ87" i="14" s="1"/>
  <c r="DC114" i="14"/>
  <c r="DJ114" i="14" s="1"/>
  <c r="DE87" i="14"/>
  <c r="CH114" i="14"/>
  <c r="CO114" i="14" s="1"/>
  <c r="DD114" i="14"/>
  <c r="DK114" i="14" s="1"/>
  <c r="DC65" i="14"/>
  <c r="DJ65" i="14" s="1"/>
  <c r="CG95" i="14"/>
  <c r="CN95" i="14" s="1"/>
  <c r="CI87" i="14"/>
  <c r="E88" i="14"/>
  <c r="DB178" i="14"/>
  <c r="DI178" i="14" s="1"/>
  <c r="DD178" i="14"/>
  <c r="DK178" i="14" s="1"/>
  <c r="BS188" i="14"/>
  <c r="DB35" i="14"/>
  <c r="DI35" i="14" s="1"/>
  <c r="CM68" i="14"/>
  <c r="CI152" i="14"/>
  <c r="CG118" i="14"/>
  <c r="CN118" i="14" s="1"/>
  <c r="DE83" i="14"/>
  <c r="DB152" i="14"/>
  <c r="DI152" i="14" s="1"/>
  <c r="DC118" i="14"/>
  <c r="DJ118" i="14" s="1"/>
  <c r="DE73" i="14"/>
  <c r="CF46" i="14"/>
  <c r="CM46" i="14" s="1"/>
  <c r="CF143" i="14"/>
  <c r="CM143" i="14" s="1"/>
  <c r="CH62" i="14"/>
  <c r="CO62" i="14" s="1"/>
  <c r="CF162" i="14"/>
  <c r="CM162" i="14" s="1"/>
  <c r="DD111" i="14"/>
  <c r="DK111" i="14" s="1"/>
  <c r="BN117" i="14"/>
  <c r="BP117" i="14"/>
  <c r="D117" i="14" s="1"/>
  <c r="AI67" i="14"/>
  <c r="EJ67" i="14" s="1"/>
  <c r="EK67" i="14" s="1"/>
  <c r="AI70" i="14"/>
  <c r="EJ70" i="14" s="1"/>
  <c r="EK70" i="14" s="1"/>
  <c r="BT72" i="14"/>
  <c r="BU72" i="14" s="1"/>
  <c r="E72" i="14"/>
  <c r="BT85" i="14"/>
  <c r="BU85" i="14" s="1"/>
  <c r="BS85" i="14"/>
  <c r="E85" i="14"/>
  <c r="BS86" i="14"/>
  <c r="BT86" i="14"/>
  <c r="BU86" i="14" s="1"/>
  <c r="E86" i="14"/>
  <c r="AI90" i="14"/>
  <c r="EJ90" i="14" s="1"/>
  <c r="EK90" i="14" s="1"/>
  <c r="E153" i="14"/>
  <c r="BT153" i="14"/>
  <c r="BU153" i="14" s="1"/>
  <c r="CF136" i="14"/>
  <c r="CM136" i="14" s="1"/>
  <c r="DD136" i="14"/>
  <c r="DK136" i="14" s="1"/>
  <c r="CH136" i="14"/>
  <c r="CO136" i="14" s="1"/>
  <c r="CI156" i="14"/>
  <c r="DD156" i="14"/>
  <c r="DK156" i="14" s="1"/>
  <c r="CG156" i="14"/>
  <c r="CN156" i="14" s="1"/>
  <c r="DE156" i="14"/>
  <c r="CF159" i="14"/>
  <c r="CM159" i="14" s="1"/>
  <c r="CI159" i="14"/>
  <c r="CG165" i="14"/>
  <c r="CN165" i="14" s="1"/>
  <c r="CF165" i="14"/>
  <c r="CM165" i="14" s="1"/>
  <c r="CI177" i="14"/>
  <c r="DD177" i="14"/>
  <c r="DK177" i="14" s="1"/>
  <c r="DD91" i="14"/>
  <c r="DK91" i="14" s="1"/>
  <c r="CF91" i="14"/>
  <c r="CM91" i="14" s="1"/>
  <c r="CH91" i="14"/>
  <c r="CO91" i="14" s="1"/>
  <c r="DC91" i="14"/>
  <c r="DJ91" i="14" s="1"/>
  <c r="DE91" i="14"/>
  <c r="DB61" i="14"/>
  <c r="DI61" i="14" s="1"/>
  <c r="DE61" i="14"/>
  <c r="CF61" i="14"/>
  <c r="CM61" i="14" s="1"/>
  <c r="DC61" i="14"/>
  <c r="DJ61" i="14" s="1"/>
  <c r="CI61" i="14"/>
  <c r="CG61" i="14"/>
  <c r="CN61" i="14" s="1"/>
  <c r="DC69" i="14"/>
  <c r="DJ69" i="14" s="1"/>
  <c r="CH69" i="14"/>
  <c r="CO69" i="14" s="1"/>
  <c r="CI69" i="14"/>
  <c r="DN69" i="14" s="1"/>
  <c r="CI34" i="14"/>
  <c r="DC34" i="14"/>
  <c r="DJ34" i="14" s="1"/>
  <c r="DE34" i="14"/>
  <c r="CG34" i="14"/>
  <c r="CN34" i="14" s="1"/>
  <c r="DD34" i="14"/>
  <c r="DK34" i="14" s="1"/>
  <c r="DB42" i="14"/>
  <c r="DI42" i="14" s="1"/>
  <c r="CF42" i="14"/>
  <c r="CM42" i="14" s="1"/>
  <c r="DD42" i="14"/>
  <c r="DK42" i="14" s="1"/>
  <c r="DC42" i="14"/>
  <c r="DJ42" i="14" s="1"/>
  <c r="DB50" i="14"/>
  <c r="DI50" i="14" s="1"/>
  <c r="CI50" i="14"/>
  <c r="DN50" i="14" s="1"/>
  <c r="DB65" i="14"/>
  <c r="DI65" i="14" s="1"/>
  <c r="DB87" i="14"/>
  <c r="DI87" i="14" s="1"/>
  <c r="CF122" i="14"/>
  <c r="CM122" i="14" s="1"/>
  <c r="CH34" i="14"/>
  <c r="CO34" i="14" s="1"/>
  <c r="DD188" i="14"/>
  <c r="DK188" i="14" s="1"/>
  <c r="DE42" i="14"/>
  <c r="CG69" i="14"/>
  <c r="CN69" i="14" s="1"/>
  <c r="CH50" i="14"/>
  <c r="CO50" i="14" s="1"/>
  <c r="DC140" i="14"/>
  <c r="DJ140" i="14" s="1"/>
  <c r="DD159" i="14"/>
  <c r="DK159" i="14" s="1"/>
  <c r="AI157" i="14"/>
  <c r="EJ157" i="14" s="1"/>
  <c r="EK157" i="14" s="1"/>
  <c r="CF139" i="14"/>
  <c r="CM139" i="14" s="1"/>
  <c r="DC139" i="14"/>
  <c r="DJ139" i="14" s="1"/>
  <c r="DE139" i="14"/>
  <c r="CH139" i="14"/>
  <c r="CO139" i="14" s="1"/>
  <c r="DD139" i="14"/>
  <c r="DK139" i="14" s="1"/>
  <c r="CI139" i="14"/>
  <c r="CH178" i="14"/>
  <c r="CO178" i="14" s="1"/>
  <c r="DE178" i="14"/>
  <c r="CI185" i="14"/>
  <c r="CH185" i="14"/>
  <c r="CO185" i="14" s="1"/>
  <c r="DE185" i="14"/>
  <c r="DD185" i="14"/>
  <c r="DK185" i="14" s="1"/>
  <c r="CG189" i="14"/>
  <c r="CN189" i="14" s="1"/>
  <c r="CI189" i="14"/>
  <c r="DC189" i="14"/>
  <c r="DJ189" i="14" s="1"/>
  <c r="DE189" i="14"/>
  <c r="CH189" i="14"/>
  <c r="CO189" i="14" s="1"/>
  <c r="CF189" i="14"/>
  <c r="CM189" i="14" s="1"/>
  <c r="DC115" i="14"/>
  <c r="DJ115" i="14" s="1"/>
  <c r="CH115" i="14"/>
  <c r="CO115" i="14" s="1"/>
  <c r="CF115" i="14"/>
  <c r="CM115" i="14" s="1"/>
  <c r="DD115" i="14"/>
  <c r="DK115" i="14" s="1"/>
  <c r="DE115" i="14"/>
  <c r="CI115" i="14"/>
  <c r="CG115" i="14"/>
  <c r="CN115" i="14" s="1"/>
  <c r="DB80" i="14"/>
  <c r="DI80" i="14" s="1"/>
  <c r="CH80" i="14"/>
  <c r="CO80" i="14" s="1"/>
  <c r="CG88" i="14"/>
  <c r="CN88" i="14" s="1"/>
  <c r="DD88" i="14"/>
  <c r="DK88" i="14" s="1"/>
  <c r="CI88" i="14"/>
  <c r="DB88" i="14"/>
  <c r="DI88" i="14" s="1"/>
  <c r="DB96" i="14"/>
  <c r="DI96" i="14" s="1"/>
  <c r="CG96" i="14"/>
  <c r="CN96" i="14" s="1"/>
  <c r="DC96" i="14"/>
  <c r="DJ96" i="14" s="1"/>
  <c r="CH96" i="14"/>
  <c r="CO96" i="14" s="1"/>
  <c r="DE96" i="14"/>
  <c r="DD96" i="14"/>
  <c r="DK96" i="14" s="1"/>
  <c r="CI96" i="14"/>
  <c r="DD27" i="14"/>
  <c r="DK27" i="14" s="1"/>
  <c r="CF27" i="14"/>
  <c r="CM27" i="14" s="1"/>
  <c r="DB27" i="14"/>
  <c r="DI27" i="14" s="1"/>
  <c r="CI33" i="14"/>
  <c r="CI20" i="14"/>
  <c r="DN20" i="14" s="1"/>
  <c r="CI51" i="14"/>
  <c r="DC66" i="14"/>
  <c r="DJ66" i="14" s="1"/>
  <c r="CH87" i="14"/>
  <c r="CO87" i="14" s="1"/>
  <c r="CG122" i="14"/>
  <c r="CN122" i="14" s="1"/>
  <c r="CI114" i="14"/>
  <c r="DE114" i="14"/>
  <c r="DE65" i="14"/>
  <c r="CG65" i="14"/>
  <c r="CN65" i="14" s="1"/>
  <c r="CI95" i="14"/>
  <c r="CI27" i="14"/>
  <c r="E70" i="14"/>
  <c r="CI178" i="14"/>
  <c r="E188" i="14"/>
  <c r="CI42" i="14"/>
  <c r="CF88" i="14"/>
  <c r="CM88" i="14" s="1"/>
  <c r="DC188" i="14"/>
  <c r="DJ188" i="14" s="1"/>
  <c r="CF34" i="14"/>
  <c r="CM34" i="14" s="1"/>
  <c r="DB91" i="14"/>
  <c r="CI188" i="14"/>
  <c r="DD118" i="14"/>
  <c r="DK118" i="14" s="1"/>
  <c r="DB159" i="14"/>
  <c r="DI159" i="14" s="1"/>
  <c r="DJ82" i="14"/>
  <c r="CF69" i="14"/>
  <c r="CM69" i="14" s="1"/>
  <c r="CF83" i="14"/>
  <c r="CM83" i="14" s="1"/>
  <c r="DK76" i="14"/>
  <c r="CG140" i="14"/>
  <c r="CN140" i="14" s="1"/>
  <c r="DE159" i="14"/>
  <c r="E67" i="14"/>
  <c r="DD83" i="14"/>
  <c r="DK83" i="14" s="1"/>
  <c r="CF140" i="14"/>
  <c r="CM140" i="14" s="1"/>
  <c r="CG50" i="14"/>
  <c r="CN50" i="14" s="1"/>
  <c r="CH61" i="14"/>
  <c r="CO61" i="14" s="1"/>
  <c r="DD152" i="14"/>
  <c r="DK152" i="14" s="1"/>
  <c r="DB139" i="14"/>
  <c r="DI139" i="14" s="1"/>
  <c r="BS97" i="14"/>
  <c r="DC88" i="14"/>
  <c r="DJ88" i="14" s="1"/>
  <c r="CG185" i="14"/>
  <c r="CN185" i="14" s="1"/>
  <c r="DC135" i="14"/>
  <c r="DJ135" i="14" s="1"/>
  <c r="CH73" i="14"/>
  <c r="CO73" i="14" s="1"/>
  <c r="DD165" i="14"/>
  <c r="DK165" i="14" s="1"/>
  <c r="CI38" i="14"/>
  <c r="DB46" i="14"/>
  <c r="DI46" i="14" s="1"/>
  <c r="CF119" i="14"/>
  <c r="CM119" i="14" s="1"/>
  <c r="CI111" i="14"/>
  <c r="DB189" i="14"/>
  <c r="DI189" i="14" s="1"/>
  <c r="DK154" i="14"/>
  <c r="CN76" i="14"/>
  <c r="DJ160" i="14"/>
  <c r="CO76" i="14"/>
  <c r="DK137" i="14"/>
  <c r="DK21" i="14"/>
  <c r="BT34" i="14"/>
  <c r="BU34" i="14" s="1"/>
  <c r="BS34" i="14"/>
  <c r="E34" i="14"/>
  <c r="E37" i="14"/>
  <c r="BS37" i="14"/>
  <c r="E39" i="14"/>
  <c r="BT39" i="14"/>
  <c r="BU39" i="14" s="1"/>
  <c r="BS39" i="14"/>
  <c r="BT187" i="14"/>
  <c r="BU187" i="14" s="1"/>
  <c r="BS187" i="14"/>
  <c r="E187" i="14"/>
  <c r="BT95" i="14"/>
  <c r="BU95" i="14" s="1"/>
  <c r="BS95" i="14"/>
  <c r="E15" i="14"/>
  <c r="BT15" i="14"/>
  <c r="BU15" i="14" s="1"/>
  <c r="BS15" i="14"/>
  <c r="AI46" i="14"/>
  <c r="EJ46" i="14" s="1"/>
  <c r="EK46" i="14" s="1"/>
  <c r="AI47" i="14"/>
  <c r="EJ47" i="14" s="1"/>
  <c r="EK47" i="14" s="1"/>
  <c r="E158" i="14"/>
  <c r="BT158" i="14"/>
  <c r="BU158" i="14" s="1"/>
  <c r="AI167" i="14"/>
  <c r="EJ167" i="14" s="1"/>
  <c r="EK167" i="14" s="1"/>
  <c r="CM157" i="14"/>
  <c r="DK183" i="14"/>
  <c r="DK13" i="14"/>
  <c r="CM85" i="14"/>
  <c r="AI95" i="14"/>
  <c r="EJ95" i="14" s="1"/>
  <c r="EK95" i="14" s="1"/>
  <c r="AI96" i="14"/>
  <c r="EJ96" i="14" s="1"/>
  <c r="EK96" i="14" s="1"/>
  <c r="AI23" i="14"/>
  <c r="EJ23" i="14" s="1"/>
  <c r="EK23" i="14" s="1"/>
  <c r="AI29" i="14"/>
  <c r="EJ29" i="14" s="1"/>
  <c r="EK29" i="14" s="1"/>
  <c r="AI30" i="14"/>
  <c r="EJ30" i="14" s="1"/>
  <c r="EK30" i="14" s="1"/>
  <c r="AI37" i="14"/>
  <c r="EJ37" i="14" s="1"/>
  <c r="EK37" i="14" s="1"/>
  <c r="AI39" i="14"/>
  <c r="EJ39" i="14" s="1"/>
  <c r="EK39" i="14" s="1"/>
  <c r="CM138" i="14"/>
  <c r="DK71" i="14"/>
  <c r="DI86" i="14"/>
  <c r="CO94" i="14"/>
  <c r="CN22" i="14"/>
  <c r="DJ86" i="14"/>
  <c r="CO137" i="14"/>
  <c r="AI153" i="14"/>
  <c r="EJ153" i="14" s="1"/>
  <c r="EK153" i="14" s="1"/>
  <c r="AI179" i="14"/>
  <c r="EJ179" i="14" s="1"/>
  <c r="EK179" i="14" s="1"/>
  <c r="DJ161" i="14"/>
  <c r="DB51" i="14"/>
  <c r="DI51" i="14" s="1"/>
  <c r="DI60" i="14"/>
  <c r="BT18" i="14"/>
  <c r="BU18" i="14" s="1"/>
  <c r="E18" i="14"/>
  <c r="BT30" i="14"/>
  <c r="BU30" i="14" s="1"/>
  <c r="E30" i="14"/>
  <c r="CG167" i="14"/>
  <c r="CN167" i="14" s="1"/>
  <c r="DC167" i="14"/>
  <c r="DJ167" i="14" s="1"/>
  <c r="DB167" i="14"/>
  <c r="DI167" i="14" s="1"/>
  <c r="CF167" i="14"/>
  <c r="CM167" i="14" s="1"/>
  <c r="DE167" i="14"/>
  <c r="DN167" i="14" s="1"/>
  <c r="DD179" i="14"/>
  <c r="DK179" i="14" s="1"/>
  <c r="CH179" i="14"/>
  <c r="CO179" i="14" s="1"/>
  <c r="DB179" i="14"/>
  <c r="DI179" i="14" s="1"/>
  <c r="CF179" i="14"/>
  <c r="CM179" i="14" s="1"/>
  <c r="CH183" i="14"/>
  <c r="CO183" i="14" s="1"/>
  <c r="CF183" i="14"/>
  <c r="CM183" i="14" s="1"/>
  <c r="DB183" i="14"/>
  <c r="DI183" i="14" s="1"/>
  <c r="DE183" i="14"/>
  <c r="CI183" i="14"/>
  <c r="DC183" i="14"/>
  <c r="DJ183" i="14" s="1"/>
  <c r="DD109" i="14"/>
  <c r="DK109" i="14" s="1"/>
  <c r="CI109" i="14"/>
  <c r="DB109" i="14"/>
  <c r="DI109" i="14" s="1"/>
  <c r="CF109" i="14"/>
  <c r="CM109" i="14" s="1"/>
  <c r="DC109" i="14"/>
  <c r="DJ109" i="14" s="1"/>
  <c r="CH109" i="14"/>
  <c r="CO109" i="14" s="1"/>
  <c r="CG116" i="14"/>
  <c r="CN116" i="14" s="1"/>
  <c r="CI116" i="14"/>
  <c r="DB116" i="14"/>
  <c r="DI116" i="14" s="1"/>
  <c r="CF116" i="14"/>
  <c r="CM116" i="14" s="1"/>
  <c r="CF81" i="14"/>
  <c r="CM81" i="14" s="1"/>
  <c r="CI81" i="14"/>
  <c r="CG81" i="14"/>
  <c r="CN81" i="14" s="1"/>
  <c r="DC81" i="14"/>
  <c r="DJ81" i="14" s="1"/>
  <c r="DD81" i="14"/>
  <c r="DK81" i="14" s="1"/>
  <c r="CH81" i="14"/>
  <c r="CO81" i="14" s="1"/>
  <c r="CH89" i="14"/>
  <c r="CO89" i="14" s="1"/>
  <c r="CI89" i="14"/>
  <c r="DD89" i="14"/>
  <c r="DK89" i="14" s="1"/>
  <c r="CF89" i="14"/>
  <c r="CM89" i="14" s="1"/>
  <c r="CF97" i="14"/>
  <c r="CM97" i="14" s="1"/>
  <c r="DD97" i="14"/>
  <c r="DK97" i="14" s="1"/>
  <c r="DC97" i="14"/>
  <c r="DJ97" i="14" s="1"/>
  <c r="DB97" i="14"/>
  <c r="DI97" i="14" s="1"/>
  <c r="CH97" i="14"/>
  <c r="CO97" i="14" s="1"/>
  <c r="CI97" i="14"/>
  <c r="DE97" i="14"/>
  <c r="CI75" i="14"/>
  <c r="DD75" i="14"/>
  <c r="DK75" i="14" s="1"/>
  <c r="DE75" i="14"/>
  <c r="DB75" i="14"/>
  <c r="DI75" i="14" s="1"/>
  <c r="CG75" i="14"/>
  <c r="CN75" i="14" s="1"/>
  <c r="CH75" i="14"/>
  <c r="CO75" i="14" s="1"/>
  <c r="CI40" i="14"/>
  <c r="CF40" i="14"/>
  <c r="CM40" i="14" s="1"/>
  <c r="DD40" i="14"/>
  <c r="DK40" i="14" s="1"/>
  <c r="DE40" i="14"/>
  <c r="CH40" i="14"/>
  <c r="CO40" i="14" s="1"/>
  <c r="DB48" i="14"/>
  <c r="DI48" i="14" s="1"/>
  <c r="CH48" i="14"/>
  <c r="CO48" i="14" s="1"/>
  <c r="CI48" i="14"/>
  <c r="DE48" i="14"/>
  <c r="DC48" i="14"/>
  <c r="DJ48" i="14" s="1"/>
  <c r="DC18" i="14"/>
  <c r="DJ18" i="14" s="1"/>
  <c r="DB18" i="14"/>
  <c r="DI18" i="14" s="1"/>
  <c r="DD18" i="14"/>
  <c r="DK18" i="14" s="1"/>
  <c r="CG24" i="14"/>
  <c r="CN24" i="14" s="1"/>
  <c r="CH24" i="14"/>
  <c r="CO24" i="14" s="1"/>
  <c r="CF24" i="14"/>
  <c r="CM24" i="14" s="1"/>
  <c r="DE24" i="14"/>
  <c r="DC24" i="14"/>
  <c r="DJ24" i="14" s="1"/>
  <c r="DB24" i="14"/>
  <c r="DI24" i="14" s="1"/>
  <c r="DD33" i="14"/>
  <c r="CF67" i="14"/>
  <c r="CM67" i="14" s="1"/>
  <c r="DD51" i="14"/>
  <c r="DK51" i="14" s="1"/>
  <c r="DC51" i="14"/>
  <c r="DJ51" i="14" s="1"/>
  <c r="DE67" i="14"/>
  <c r="CG67" i="14"/>
  <c r="CN67" i="14" s="1"/>
  <c r="DN60" i="14"/>
  <c r="DD138" i="14"/>
  <c r="DK138" i="14" s="1"/>
  <c r="DE81" i="14"/>
  <c r="BS30" i="14"/>
  <c r="CI179" i="14"/>
  <c r="DB40" i="14"/>
  <c r="DI40" i="14" s="1"/>
  <c r="CF18" i="14"/>
  <c r="CM18" i="14" s="1"/>
  <c r="DE109" i="14"/>
  <c r="CF48" i="14"/>
  <c r="CM48" i="14" s="1"/>
  <c r="CG89" i="14"/>
  <c r="CN89" i="14" s="1"/>
  <c r="BN121" i="14"/>
  <c r="CI74" i="14"/>
  <c r="DD24" i="14"/>
  <c r="DK24" i="14" s="1"/>
  <c r="CG183" i="14"/>
  <c r="CN183" i="14" s="1"/>
  <c r="E16" i="14"/>
  <c r="BS16" i="14"/>
  <c r="DN154" i="14"/>
  <c r="BS115" i="14"/>
  <c r="BT115" i="14"/>
  <c r="BU115" i="14" s="1"/>
  <c r="BT112" i="14"/>
  <c r="BU112" i="14" s="1"/>
  <c r="BS112" i="14"/>
  <c r="BT63" i="14"/>
  <c r="BU63" i="14" s="1"/>
  <c r="E63" i="14"/>
  <c r="BS63" i="14"/>
  <c r="BT41" i="14"/>
  <c r="BU41" i="14" s="1"/>
  <c r="E41" i="14"/>
  <c r="BS41" i="14"/>
  <c r="BS43" i="14"/>
  <c r="BT43" i="14"/>
  <c r="BU43" i="14" s="1"/>
  <c r="BT45" i="14"/>
  <c r="BU45" i="14" s="1"/>
  <c r="E45" i="14"/>
  <c r="BS45" i="14"/>
  <c r="DB153" i="14"/>
  <c r="DI153" i="14" s="1"/>
  <c r="DD153" i="14"/>
  <c r="DK153" i="14" s="1"/>
  <c r="CF153" i="14"/>
  <c r="CM153" i="14" s="1"/>
  <c r="CG153" i="14"/>
  <c r="CN153" i="14" s="1"/>
  <c r="CH153" i="14"/>
  <c r="CO153" i="14" s="1"/>
  <c r="DE153" i="14"/>
  <c r="DE74" i="14"/>
  <c r="DB74" i="14"/>
  <c r="DI74" i="14" s="1"/>
  <c r="CF74" i="14"/>
  <c r="CM74" i="14" s="1"/>
  <c r="CG74" i="14"/>
  <c r="CN74" i="14" s="1"/>
  <c r="DC35" i="14"/>
  <c r="DJ35" i="14" s="1"/>
  <c r="CG35" i="14"/>
  <c r="CN35" i="14" s="1"/>
  <c r="DD35" i="14"/>
  <c r="DK35" i="14" s="1"/>
  <c r="CF35" i="14"/>
  <c r="CM35" i="14" s="1"/>
  <c r="CH39" i="14"/>
  <c r="CO39" i="14" s="1"/>
  <c r="DC39" i="14"/>
  <c r="DJ39" i="14" s="1"/>
  <c r="DD39" i="14"/>
  <c r="DK39" i="14" s="1"/>
  <c r="CG39" i="14"/>
  <c r="CN39" i="14" s="1"/>
  <c r="DB39" i="14"/>
  <c r="DI39" i="14" s="1"/>
  <c r="CI39" i="14"/>
  <c r="CG43" i="14"/>
  <c r="CN43" i="14" s="1"/>
  <c r="DE43" i="14"/>
  <c r="CI43" i="14"/>
  <c r="DD43" i="14"/>
  <c r="DK43" i="14" s="1"/>
  <c r="DC43" i="14"/>
  <c r="DJ43" i="14" s="1"/>
  <c r="CH43" i="14"/>
  <c r="CO43" i="14" s="1"/>
  <c r="CG30" i="14"/>
  <c r="CN30" i="14" s="1"/>
  <c r="CI30" i="14"/>
  <c r="E12" i="14"/>
  <c r="CH51" i="14"/>
  <c r="CO51" i="14" s="1"/>
  <c r="DC153" i="14"/>
  <c r="DJ153" i="14" s="1"/>
  <c r="E115" i="14"/>
  <c r="CH74" i="14"/>
  <c r="CO74" i="14" s="1"/>
  <c r="DE35" i="14"/>
  <c r="DN35" i="14" s="1"/>
  <c r="CG134" i="14"/>
  <c r="CF134" i="14"/>
  <c r="CM134" i="14" s="1"/>
  <c r="CH134" i="14"/>
  <c r="CO134" i="14" s="1"/>
  <c r="DC134" i="14"/>
  <c r="DJ134" i="14" s="1"/>
  <c r="CI134" i="14"/>
  <c r="DE134" i="14"/>
  <c r="CF186" i="14"/>
  <c r="CM186" i="14" s="1"/>
  <c r="DE186" i="14"/>
  <c r="DD120" i="14"/>
  <c r="DK120" i="14" s="1"/>
  <c r="CG120" i="14"/>
  <c r="CN120" i="14" s="1"/>
  <c r="CH120" i="14"/>
  <c r="CO120" i="14" s="1"/>
  <c r="DB120" i="14"/>
  <c r="DI120" i="14" s="1"/>
  <c r="DC120" i="14"/>
  <c r="DJ120" i="14" s="1"/>
  <c r="CH85" i="14"/>
  <c r="CO85" i="14" s="1"/>
  <c r="DE85" i="14"/>
  <c r="DD85" i="14"/>
  <c r="DK85" i="14" s="1"/>
  <c r="DC85" i="14"/>
  <c r="DJ85" i="14" s="1"/>
  <c r="CI85" i="14"/>
  <c r="DB85" i="14"/>
  <c r="DI85" i="14" s="1"/>
  <c r="CF63" i="14"/>
  <c r="CM63" i="14" s="1"/>
  <c r="CI63" i="14"/>
  <c r="CG63" i="14"/>
  <c r="CN63" i="14" s="1"/>
  <c r="DC63" i="14"/>
  <c r="DJ63" i="14" s="1"/>
  <c r="DB63" i="14"/>
  <c r="DI63" i="14" s="1"/>
  <c r="DC71" i="14"/>
  <c r="DJ71" i="14" s="1"/>
  <c r="CH71" i="14"/>
  <c r="CO71" i="14" s="1"/>
  <c r="CG36" i="14"/>
  <c r="CN36" i="14" s="1"/>
  <c r="DC36" i="14"/>
  <c r="DJ36" i="14" s="1"/>
  <c r="CF36" i="14"/>
  <c r="CM36" i="14" s="1"/>
  <c r="CI36" i="14"/>
  <c r="DE44" i="14"/>
  <c r="DC44" i="14"/>
  <c r="DJ44" i="14" s="1"/>
  <c r="CH44" i="14"/>
  <c r="CO44" i="14" s="1"/>
  <c r="CF44" i="14"/>
  <c r="CM44" i="14" s="1"/>
  <c r="DE14" i="14"/>
  <c r="DD14" i="14"/>
  <c r="DK14" i="14" s="1"/>
  <c r="DB14" i="14"/>
  <c r="DI14" i="14" s="1"/>
  <c r="CI14" i="14"/>
  <c r="DC14" i="14"/>
  <c r="DJ14" i="14" s="1"/>
  <c r="CG14" i="14"/>
  <c r="CN14" i="14" s="1"/>
  <c r="DC21" i="14"/>
  <c r="DJ21" i="14" s="1"/>
  <c r="DE21" i="14"/>
  <c r="CI21" i="14"/>
  <c r="CF21" i="14"/>
  <c r="CM21" i="14" s="1"/>
  <c r="DC33" i="14"/>
  <c r="DD58" i="14"/>
  <c r="CH67" i="14"/>
  <c r="CO67" i="14" s="1"/>
  <c r="CF51" i="14"/>
  <c r="CM51" i="14" s="1"/>
  <c r="DE51" i="14"/>
  <c r="CI93" i="14"/>
  <c r="DC93" i="14"/>
  <c r="DJ93" i="14" s="1"/>
  <c r="DE138" i="14"/>
  <c r="CG27" i="14"/>
  <c r="CN27" i="14" s="1"/>
  <c r="CI138" i="14"/>
  <c r="CG138" i="14"/>
  <c r="CN138" i="14" s="1"/>
  <c r="CI71" i="14"/>
  <c r="DB43" i="14"/>
  <c r="DI43" i="14" s="1"/>
  <c r="CH35" i="14"/>
  <c r="CO35" i="14" s="1"/>
  <c r="DC75" i="14"/>
  <c r="DJ75" i="14" s="1"/>
  <c r="CH167" i="14"/>
  <c r="CO167" i="14" s="1"/>
  <c r="CF75" i="14"/>
  <c r="CM75" i="14" s="1"/>
  <c r="CG48" i="14"/>
  <c r="CN48" i="14" s="1"/>
  <c r="DB89" i="14"/>
  <c r="DI89" i="14" s="1"/>
  <c r="CG40" i="14"/>
  <c r="CN40" i="14" s="1"/>
  <c r="DC116" i="14"/>
  <c r="DJ116" i="14" s="1"/>
  <c r="CG97" i="14"/>
  <c r="CN97" i="14" s="1"/>
  <c r="DE116" i="14"/>
  <c r="CI153" i="14"/>
  <c r="CN68" i="14"/>
  <c r="DE179" i="14"/>
  <c r="DN179" i="14" s="1"/>
  <c r="DC74" i="14"/>
  <c r="DJ74" i="14" s="1"/>
  <c r="CI24" i="14"/>
  <c r="CG44" i="14"/>
  <c r="CN44" i="14" s="1"/>
  <c r="CG71" i="14"/>
  <c r="CN71" i="14" s="1"/>
  <c r="DB71" i="14"/>
  <c r="DI71" i="14" s="1"/>
  <c r="E71" i="14"/>
  <c r="BS71" i="14"/>
  <c r="BT74" i="14"/>
  <c r="BU74" i="14" s="1"/>
  <c r="BS74" i="14"/>
  <c r="E74" i="14"/>
  <c r="BT84" i="14"/>
  <c r="BU84" i="14" s="1"/>
  <c r="BS84" i="14"/>
  <c r="BT89" i="14"/>
  <c r="BU89" i="14" s="1"/>
  <c r="BS89" i="14"/>
  <c r="CN19" i="14"/>
  <c r="CN15" i="14"/>
  <c r="BT47" i="14"/>
  <c r="BU47" i="14" s="1"/>
  <c r="E47" i="14"/>
  <c r="BS140" i="14"/>
  <c r="BT140" i="14"/>
  <c r="BU140" i="14" s="1"/>
  <c r="BT163" i="14"/>
  <c r="BU163" i="14" s="1"/>
  <c r="E163" i="14"/>
  <c r="DB141" i="14"/>
  <c r="DI141" i="14" s="1"/>
  <c r="DD141" i="14"/>
  <c r="DK141" i="14" s="1"/>
  <c r="CH141" i="14"/>
  <c r="CO141" i="14" s="1"/>
  <c r="DD155" i="14"/>
  <c r="DK155" i="14" s="1"/>
  <c r="CG155" i="14"/>
  <c r="CN155" i="14" s="1"/>
  <c r="CI155" i="14"/>
  <c r="CF155" i="14"/>
  <c r="CM155" i="14" s="1"/>
  <c r="DE155" i="14"/>
  <c r="DC155" i="14"/>
  <c r="DJ155" i="14" s="1"/>
  <c r="CF158" i="14"/>
  <c r="CM158" i="14" s="1"/>
  <c r="DB158" i="14"/>
  <c r="DI158" i="14" s="1"/>
  <c r="DE164" i="14"/>
  <c r="DN164" i="14" s="1"/>
  <c r="CH164" i="14"/>
  <c r="CO164" i="14" s="1"/>
  <c r="CG168" i="14"/>
  <c r="CN168" i="14" s="1"/>
  <c r="CH168" i="14"/>
  <c r="CO168" i="14" s="1"/>
  <c r="DK180" i="14"/>
  <c r="CI187" i="14"/>
  <c r="DN187" i="14" s="1"/>
  <c r="CH187" i="14"/>
  <c r="CO187" i="14" s="1"/>
  <c r="CH110" i="14"/>
  <c r="CO110" i="14" s="1"/>
  <c r="CI110" i="14"/>
  <c r="DB113" i="14"/>
  <c r="DI113" i="14" s="1"/>
  <c r="CG113" i="14"/>
  <c r="CN113" i="14" s="1"/>
  <c r="DC113" i="14"/>
  <c r="DJ113" i="14" s="1"/>
  <c r="CH113" i="14"/>
  <c r="CO113" i="14" s="1"/>
  <c r="CH117" i="14"/>
  <c r="CO117" i="14" s="1"/>
  <c r="DC117" i="14"/>
  <c r="DJ117" i="14" s="1"/>
  <c r="DB117" i="14"/>
  <c r="DI117" i="14" s="1"/>
  <c r="CI117" i="14"/>
  <c r="DN117" i="14" s="1"/>
  <c r="CG121" i="14"/>
  <c r="CN121" i="14" s="1"/>
  <c r="DE121" i="14"/>
  <c r="CI121" i="14"/>
  <c r="DD121" i="14"/>
  <c r="DK121" i="14" s="1"/>
  <c r="CH121" i="14"/>
  <c r="CO121" i="14" s="1"/>
  <c r="DB121" i="14"/>
  <c r="DI121" i="14" s="1"/>
  <c r="CI82" i="14"/>
  <c r="DN82" i="14" s="1"/>
  <c r="DB82" i="14"/>
  <c r="DI82" i="14" s="1"/>
  <c r="CH82" i="14"/>
  <c r="CO82" i="14" s="1"/>
  <c r="CG86" i="14"/>
  <c r="CN86" i="14" s="1"/>
  <c r="CI86" i="14"/>
  <c r="CF86" i="14"/>
  <c r="CM86" i="14" s="1"/>
  <c r="DE86" i="14"/>
  <c r="CH86" i="14"/>
  <c r="CO86" i="14" s="1"/>
  <c r="DD90" i="14"/>
  <c r="DK90" i="14" s="1"/>
  <c r="DE90" i="14"/>
  <c r="DN90" i="14" s="1"/>
  <c r="DE94" i="14"/>
  <c r="DC94" i="14"/>
  <c r="DJ94" i="14" s="1"/>
  <c r="CF94" i="14"/>
  <c r="CM94" i="14" s="1"/>
  <c r="DD94" i="14"/>
  <c r="DK94" i="14" s="1"/>
  <c r="CG94" i="14"/>
  <c r="CN94" i="14" s="1"/>
  <c r="CI94" i="14"/>
  <c r="DB94" i="14"/>
  <c r="DI94" i="14" s="1"/>
  <c r="CG64" i="14"/>
  <c r="CN64" i="14" s="1"/>
  <c r="CF64" i="14"/>
  <c r="CM64" i="14" s="1"/>
  <c r="CH64" i="14"/>
  <c r="CO64" i="14" s="1"/>
  <c r="DD64" i="14"/>
  <c r="DK64" i="14" s="1"/>
  <c r="DC68" i="14"/>
  <c r="DJ68" i="14" s="1"/>
  <c r="DB68" i="14"/>
  <c r="DI68" i="14" s="1"/>
  <c r="E75" i="14"/>
  <c r="BT75" i="14"/>
  <c r="BU75" i="14" s="1"/>
  <c r="BS90" i="14"/>
  <c r="E90" i="14"/>
  <c r="AI20" i="14"/>
  <c r="EJ20" i="14" s="1"/>
  <c r="EK20" i="14" s="1"/>
  <c r="AI22" i="14"/>
  <c r="EJ22" i="14" s="1"/>
  <c r="EK22" i="14" s="1"/>
  <c r="BT25" i="14"/>
  <c r="BU25" i="14" s="1"/>
  <c r="BS25" i="14"/>
  <c r="BT28" i="14"/>
  <c r="BU28" i="14" s="1"/>
  <c r="BS28" i="14"/>
  <c r="E28" i="14"/>
  <c r="BT40" i="14"/>
  <c r="BU40" i="14" s="1"/>
  <c r="BS40" i="14"/>
  <c r="E44" i="14"/>
  <c r="BS44" i="14"/>
  <c r="CN28" i="14"/>
  <c r="CM50" i="14"/>
  <c r="CN159" i="14"/>
  <c r="DK69" i="14"/>
  <c r="CO38" i="14"/>
  <c r="CN45" i="14"/>
  <c r="DN163" i="14"/>
  <c r="AI115" i="14"/>
  <c r="EJ115" i="14" s="1"/>
  <c r="EK115" i="14" s="1"/>
  <c r="AI122" i="14"/>
  <c r="EJ122" i="14" s="1"/>
  <c r="EK122" i="14" s="1"/>
  <c r="BT182" i="14"/>
  <c r="BU182" i="14" s="1"/>
  <c r="BS182" i="14"/>
  <c r="CH142" i="14"/>
  <c r="CO142" i="14" s="1"/>
  <c r="DD142" i="14"/>
  <c r="DK142" i="14" s="1"/>
  <c r="CH156" i="14"/>
  <c r="CO156" i="14" s="1"/>
  <c r="DB156" i="14"/>
  <c r="DI156" i="14" s="1"/>
  <c r="CG162" i="14"/>
  <c r="CN162" i="14" s="1"/>
  <c r="CI162" i="14"/>
  <c r="DD162" i="14"/>
  <c r="DK162" i="14" s="1"/>
  <c r="DC162" i="14"/>
  <c r="DJ162" i="14" s="1"/>
  <c r="CO45" i="14"/>
  <c r="DI45" i="14"/>
  <c r="DJ15" i="14"/>
  <c r="CN137" i="14"/>
  <c r="AI66" i="14"/>
  <c r="EJ66" i="14" s="1"/>
  <c r="EK66" i="14" s="1"/>
  <c r="AI134" i="14"/>
  <c r="EJ134" i="14" s="1"/>
  <c r="EK134" i="14" s="1"/>
  <c r="AI138" i="14"/>
  <c r="EJ138" i="14" s="1"/>
  <c r="EK138" i="14" s="1"/>
  <c r="DI166" i="14"/>
  <c r="DJ137" i="14"/>
  <c r="DK189" i="14"/>
  <c r="CM37" i="14"/>
  <c r="AI24" i="14"/>
  <c r="EJ24" i="14" s="1"/>
  <c r="EK24" i="14" s="1"/>
  <c r="AI142" i="14"/>
  <c r="EJ142" i="14" s="1"/>
  <c r="EK142" i="14" s="1"/>
  <c r="AI143" i="14"/>
  <c r="EJ143" i="14" s="1"/>
  <c r="EK143" i="14" s="1"/>
  <c r="AI155" i="14"/>
  <c r="EJ155" i="14" s="1"/>
  <c r="EK155" i="14" s="1"/>
  <c r="BO108" i="14"/>
  <c r="C108" i="14" s="1"/>
  <c r="BP108" i="14"/>
  <c r="D108" i="14" s="1"/>
  <c r="BL108" i="14"/>
  <c r="BQ107" i="14"/>
  <c r="BR107" i="14" s="1"/>
  <c r="BN107" i="14"/>
  <c r="G107" i="14" s="1"/>
  <c r="CG12" i="14"/>
  <c r="CH12" i="14"/>
  <c r="CO12" i="14" s="1"/>
  <c r="DD12" i="14"/>
  <c r="DK12" i="14" s="1"/>
  <c r="DC12" i="14"/>
  <c r="DE12" i="14"/>
  <c r="CI12" i="14"/>
  <c r="DB12" i="14"/>
  <c r="DI12" i="14" s="1"/>
  <c r="AI14" i="14"/>
  <c r="EJ14" i="14" s="1"/>
  <c r="EK14" i="14" s="1"/>
  <c r="E1" i="13"/>
  <c r="D1" i="13"/>
  <c r="DI95" i="14"/>
  <c r="DK19" i="14"/>
  <c r="DI22" i="14"/>
  <c r="CO155" i="14"/>
  <c r="CO157" i="14"/>
  <c r="AI162" i="14"/>
  <c r="EJ162" i="14" s="1"/>
  <c r="EK162" i="14" s="1"/>
  <c r="DI163" i="14"/>
  <c r="AI165" i="14"/>
  <c r="EJ165" i="14" s="1"/>
  <c r="EK165" i="14" s="1"/>
  <c r="AI177" i="14"/>
  <c r="EJ177" i="14" s="1"/>
  <c r="EK177" i="14" s="1"/>
  <c r="AI184" i="14"/>
  <c r="EJ184" i="14" s="1"/>
  <c r="EK184" i="14" s="1"/>
  <c r="AI186" i="14"/>
  <c r="EJ186" i="14" s="1"/>
  <c r="EK186" i="14" s="1"/>
  <c r="AI187" i="14"/>
  <c r="EJ187" i="14" s="1"/>
  <c r="EK187" i="14" s="1"/>
  <c r="AI64" i="14"/>
  <c r="EJ64" i="14" s="1"/>
  <c r="EK64" i="14" s="1"/>
  <c r="AI17" i="14"/>
  <c r="EJ17" i="14" s="1"/>
  <c r="EK17" i="14" s="1"/>
  <c r="AI112" i="14"/>
  <c r="EJ112" i="14" s="1"/>
  <c r="EK112" i="14" s="1"/>
  <c r="AI82" i="14"/>
  <c r="EJ82" i="14" s="1"/>
  <c r="EK82" i="14" s="1"/>
  <c r="AI151" i="14"/>
  <c r="EJ151" i="14" s="1"/>
  <c r="EK151" i="14" s="1"/>
  <c r="AI61" i="14"/>
  <c r="EJ61" i="14" s="1"/>
  <c r="EK61" i="14" s="1"/>
  <c r="AI65" i="14"/>
  <c r="EJ65" i="14" s="1"/>
  <c r="EK65" i="14" s="1"/>
  <c r="AI73" i="14"/>
  <c r="EJ73" i="14" s="1"/>
  <c r="EK73" i="14" s="1"/>
  <c r="AI74" i="14"/>
  <c r="EJ74" i="14" s="1"/>
  <c r="EK74" i="14" s="1"/>
  <c r="AI76" i="14"/>
  <c r="EJ76" i="14" s="1"/>
  <c r="EK76" i="14" s="1"/>
  <c r="AI26" i="14"/>
  <c r="EJ26" i="14" s="1"/>
  <c r="EK26" i="14" s="1"/>
  <c r="AI50" i="14"/>
  <c r="EJ50" i="14" s="1"/>
  <c r="EK50" i="14" s="1"/>
  <c r="DK112" i="14"/>
  <c r="BL106" i="14"/>
  <c r="BM106" i="14"/>
  <c r="BQ106" i="14" s="1"/>
  <c r="BR106" i="14" s="1"/>
  <c r="E139" i="14"/>
  <c r="BT139" i="14"/>
  <c r="BU139" i="14" s="1"/>
  <c r="DE23" i="14"/>
  <c r="CH23" i="14"/>
  <c r="CO23" i="14" s="1"/>
  <c r="CF23" i="14"/>
  <c r="CM23" i="14" s="1"/>
  <c r="CI23" i="14"/>
  <c r="DC23" i="14"/>
  <c r="DJ23" i="14" s="1"/>
  <c r="DB23" i="14"/>
  <c r="DI23" i="14" s="1"/>
  <c r="DD23" i="14"/>
  <c r="DK23" i="14" s="1"/>
  <c r="CG26" i="14"/>
  <c r="CN26" i="14" s="1"/>
  <c r="DD26" i="14"/>
  <c r="DK26" i="14" s="1"/>
  <c r="DC26" i="14"/>
  <c r="DJ26" i="14" s="1"/>
  <c r="CI26" i="14"/>
  <c r="DN26" i="14" s="1"/>
  <c r="DB26" i="14"/>
  <c r="DI26" i="14" s="1"/>
  <c r="CF26" i="14"/>
  <c r="CM26" i="14" s="1"/>
  <c r="CI29" i="14"/>
  <c r="DC29" i="14"/>
  <c r="DJ29" i="14" s="1"/>
  <c r="CF29" i="14"/>
  <c r="CM29" i="14" s="1"/>
  <c r="DE29" i="14"/>
  <c r="CG29" i="14"/>
  <c r="CN29" i="14" s="1"/>
  <c r="DD29" i="14"/>
  <c r="DK29" i="14" s="1"/>
  <c r="DC20" i="14"/>
  <c r="DJ20" i="14" s="1"/>
  <c r="CN143" i="14"/>
  <c r="CG23" i="14"/>
  <c r="CN23" i="14" s="1"/>
  <c r="BQ143" i="14"/>
  <c r="BP143" i="14"/>
  <c r="D143" i="14" s="1"/>
  <c r="E48" i="14"/>
  <c r="BS48" i="14"/>
  <c r="BT48" i="14"/>
  <c r="BU48" i="14" s="1"/>
  <c r="CG47" i="14"/>
  <c r="CN47" i="14" s="1"/>
  <c r="DB47" i="14"/>
  <c r="DI47" i="14" s="1"/>
  <c r="CI47" i="14"/>
  <c r="CH47" i="14"/>
  <c r="CO47" i="14" s="1"/>
  <c r="DC47" i="14"/>
  <c r="DJ47" i="14" s="1"/>
  <c r="CF47" i="14"/>
  <c r="CM47" i="14" s="1"/>
  <c r="DD47" i="14"/>
  <c r="DK47" i="14" s="1"/>
  <c r="CG33" i="14"/>
  <c r="BT33" i="14"/>
  <c r="BU33" i="14" s="1"/>
  <c r="CK33" i="14" s="1"/>
  <c r="DD20" i="14"/>
  <c r="DK20" i="14" s="1"/>
  <c r="CG20" i="14"/>
  <c r="CN20" i="14" s="1"/>
  <c r="CH20" i="14"/>
  <c r="CO20" i="14" s="1"/>
  <c r="CH26" i="14"/>
  <c r="CO26" i="14" s="1"/>
  <c r="DI143" i="14"/>
  <c r="DB29" i="14"/>
  <c r="DI29" i="14" s="1"/>
  <c r="BS91" i="14"/>
  <c r="E91" i="14"/>
  <c r="BT91" i="14"/>
  <c r="BU91" i="14" s="1"/>
  <c r="BT94" i="14"/>
  <c r="BU94" i="14" s="1"/>
  <c r="E94" i="14"/>
  <c r="BS94" i="14"/>
  <c r="BT21" i="14"/>
  <c r="BU21" i="14" s="1"/>
  <c r="E21" i="14"/>
  <c r="BT156" i="14"/>
  <c r="BU156" i="14" s="1"/>
  <c r="E156" i="14"/>
  <c r="BS156" i="14"/>
  <c r="BS159" i="14"/>
  <c r="BT159" i="14"/>
  <c r="BU159" i="14" s="1"/>
  <c r="E160" i="14"/>
  <c r="BT160" i="14"/>
  <c r="BU160" i="14" s="1"/>
  <c r="E176" i="14"/>
  <c r="BS176" i="14"/>
  <c r="BS178" i="14"/>
  <c r="BT178" i="14"/>
  <c r="BU178" i="14" s="1"/>
  <c r="E178" i="14"/>
  <c r="BS181" i="14"/>
  <c r="BT181" i="14"/>
  <c r="BU181" i="14" s="1"/>
  <c r="CI151" i="14"/>
  <c r="DN151" i="14" s="1"/>
  <c r="CF151" i="14"/>
  <c r="CM151" i="14" s="1"/>
  <c r="DD151" i="14"/>
  <c r="DK151" i="14" s="1"/>
  <c r="CH151" i="14"/>
  <c r="CO151" i="14" s="1"/>
  <c r="CF154" i="14"/>
  <c r="CM154" i="14" s="1"/>
  <c r="DC154" i="14"/>
  <c r="DJ154" i="14" s="1"/>
  <c r="DB154" i="14"/>
  <c r="DI154" i="14" s="1"/>
  <c r="CF177" i="14"/>
  <c r="CM177" i="14" s="1"/>
  <c r="CG177" i="14"/>
  <c r="CN177" i="14" s="1"/>
  <c r="DC177" i="14"/>
  <c r="DJ177" i="14" s="1"/>
  <c r="CH177" i="14"/>
  <c r="CO177" i="14" s="1"/>
  <c r="DE177" i="14"/>
  <c r="CI181" i="14"/>
  <c r="CH181" i="14"/>
  <c r="CO181" i="14" s="1"/>
  <c r="DE181" i="14"/>
  <c r="DD181" i="14"/>
  <c r="DK181" i="14" s="1"/>
  <c r="CF181" i="14"/>
  <c r="CM181" i="14" s="1"/>
  <c r="DB181" i="14"/>
  <c r="DI181" i="14" s="1"/>
  <c r="CG181" i="14"/>
  <c r="CN181" i="14" s="1"/>
  <c r="BS50" i="14"/>
  <c r="E50" i="14"/>
  <c r="CH29" i="14"/>
  <c r="CO29" i="14" s="1"/>
  <c r="E64" i="14"/>
  <c r="BS64" i="14"/>
  <c r="CG17" i="14"/>
  <c r="CN17" i="14" s="1"/>
  <c r="CI17" i="14"/>
  <c r="CF17" i="14"/>
  <c r="CM17" i="14" s="1"/>
  <c r="DD17" i="14"/>
  <c r="DK17" i="14" s="1"/>
  <c r="DE17" i="14"/>
  <c r="DC17" i="14"/>
  <c r="DJ17" i="14" s="1"/>
  <c r="CH17" i="14"/>
  <c r="CO17" i="14" s="1"/>
  <c r="BO143" i="14"/>
  <c r="C143" i="14" s="1"/>
  <c r="BS139" i="14"/>
  <c r="DE47" i="14"/>
  <c r="DI64" i="14"/>
  <c r="BO163" i="14"/>
  <c r="C163" i="14" s="1"/>
  <c r="BT119" i="14"/>
  <c r="BU119" i="14" s="1"/>
  <c r="BS119" i="14"/>
  <c r="BS155" i="14"/>
  <c r="BT155" i="14"/>
  <c r="BU155" i="14" s="1"/>
  <c r="DI91" i="14"/>
  <c r="CF80" i="14"/>
  <c r="CM80" i="14" s="1"/>
  <c r="DD80" i="14"/>
  <c r="DK80" i="14" s="1"/>
  <c r="CG80" i="14"/>
  <c r="CN80" i="14" s="1"/>
  <c r="DE80" i="14"/>
  <c r="DN80" i="14" s="1"/>
  <c r="DB84" i="14"/>
  <c r="DI84" i="14" s="1"/>
  <c r="CH84" i="14"/>
  <c r="CO84" i="14" s="1"/>
  <c r="CF84" i="14"/>
  <c r="CM84" i="14" s="1"/>
  <c r="CH95" i="14"/>
  <c r="CO95" i="14" s="1"/>
  <c r="CF95" i="14"/>
  <c r="CM95" i="14" s="1"/>
  <c r="DC95" i="14"/>
  <c r="DJ95" i="14" s="1"/>
  <c r="DC73" i="14"/>
  <c r="DJ73" i="14" s="1"/>
  <c r="DD73" i="14"/>
  <c r="DK73" i="14" s="1"/>
  <c r="CF73" i="14"/>
  <c r="CM73" i="14" s="1"/>
  <c r="DB73" i="14"/>
  <c r="DI73" i="14" s="1"/>
  <c r="CI73" i="14"/>
  <c r="DD36" i="14"/>
  <c r="DK36" i="14" s="1"/>
  <c r="DE36" i="14"/>
  <c r="DD44" i="14"/>
  <c r="DK44" i="14" s="1"/>
  <c r="DB44" i="14"/>
  <c r="DI44" i="14" s="1"/>
  <c r="CI44" i="14"/>
  <c r="DN49" i="14"/>
  <c r="E114" i="14"/>
  <c r="BT114" i="14"/>
  <c r="BU114" i="14" s="1"/>
  <c r="BS114" i="14"/>
  <c r="BT76" i="14"/>
  <c r="BU76" i="14" s="1"/>
  <c r="E76" i="14"/>
  <c r="E26" i="14"/>
  <c r="BT26" i="14"/>
  <c r="BU26" i="14" s="1"/>
  <c r="E134" i="14"/>
  <c r="BT134" i="14"/>
  <c r="BU134" i="14" s="1"/>
  <c r="AI158" i="14"/>
  <c r="EJ158" i="14" s="1"/>
  <c r="EK158" i="14" s="1"/>
  <c r="DE143" i="14"/>
  <c r="DD143" i="14"/>
  <c r="DK143" i="14" s="1"/>
  <c r="CH143" i="14"/>
  <c r="CO143" i="14" s="1"/>
  <c r="CI165" i="14"/>
  <c r="DE165" i="14"/>
  <c r="DC165" i="14"/>
  <c r="DJ165" i="14" s="1"/>
  <c r="CH165" i="14"/>
  <c r="CO165" i="14" s="1"/>
  <c r="DB165" i="14"/>
  <c r="DI165" i="14" s="1"/>
  <c r="DC184" i="14"/>
  <c r="DJ184" i="14" s="1"/>
  <c r="DB184" i="14"/>
  <c r="DI184" i="14" s="1"/>
  <c r="CF120" i="14"/>
  <c r="CM120" i="14" s="1"/>
  <c r="DE120" i="14"/>
  <c r="CI120" i="14"/>
  <c r="DC92" i="14"/>
  <c r="DJ92" i="14" s="1"/>
  <c r="CH92" i="14"/>
  <c r="CO92" i="14" s="1"/>
  <c r="CI92" i="14"/>
  <c r="DN92" i="14" s="1"/>
  <c r="CF92" i="14"/>
  <c r="CM92" i="14" s="1"/>
  <c r="DD92" i="14"/>
  <c r="DK92" i="14" s="1"/>
  <c r="CI70" i="14"/>
  <c r="DN70" i="14" s="1"/>
  <c r="CH70" i="14"/>
  <c r="CO70" i="14" s="1"/>
  <c r="DC70" i="14"/>
  <c r="DJ70" i="14" s="1"/>
  <c r="DD70" i="14"/>
  <c r="DK70" i="14" s="1"/>
  <c r="DB70" i="14"/>
  <c r="DI70" i="14" s="1"/>
  <c r="CG37" i="14"/>
  <c r="CN37" i="14" s="1"/>
  <c r="DD37" i="14"/>
  <c r="DK37" i="14" s="1"/>
  <c r="DC37" i="14"/>
  <c r="DJ37" i="14" s="1"/>
  <c r="DB37" i="14"/>
  <c r="DI37" i="14" s="1"/>
  <c r="CH37" i="14"/>
  <c r="CO37" i="14" s="1"/>
  <c r="CM15" i="14"/>
  <c r="AI152" i="14"/>
  <c r="EJ152" i="14" s="1"/>
  <c r="EK152" i="14" s="1"/>
  <c r="AI117" i="14"/>
  <c r="EJ117" i="14" s="1"/>
  <c r="EK117" i="14" s="1"/>
  <c r="AI42" i="14"/>
  <c r="EJ42" i="14" s="1"/>
  <c r="EK42" i="14" s="1"/>
  <c r="CG163" i="14"/>
  <c r="CN163" i="14" s="1"/>
  <c r="CF163" i="14"/>
  <c r="CM163" i="14" s="1"/>
  <c r="CH63" i="14"/>
  <c r="CO63" i="14" s="1"/>
  <c r="DD63" i="14"/>
  <c r="DK63" i="14" s="1"/>
  <c r="DE63" i="14"/>
  <c r="CM111" i="14"/>
  <c r="BT117" i="14"/>
  <c r="BU117" i="14" s="1"/>
  <c r="BS117" i="14"/>
  <c r="AI113" i="14"/>
  <c r="EJ113" i="14" s="1"/>
  <c r="EK113" i="14" s="1"/>
  <c r="AI176" i="14"/>
  <c r="EJ176" i="14" s="1"/>
  <c r="EK176" i="14" s="1"/>
  <c r="CN134" i="14"/>
  <c r="CM182" i="14"/>
  <c r="DJ122" i="14"/>
  <c r="AI109" i="14"/>
  <c r="EJ109" i="14" s="1"/>
  <c r="EK109" i="14" s="1"/>
  <c r="AI114" i="14"/>
  <c r="EJ114" i="14" s="1"/>
  <c r="EK114" i="14" s="1"/>
  <c r="AI180" i="14"/>
  <c r="EJ180" i="14" s="1"/>
  <c r="EK180" i="14" s="1"/>
  <c r="CH59" i="14"/>
  <c r="DB59" i="14"/>
  <c r="BO29" i="14"/>
  <c r="C29" i="14" s="1"/>
  <c r="BP29" i="14"/>
  <c r="D29" i="14" s="1"/>
  <c r="BN29" i="14"/>
  <c r="BO158" i="14"/>
  <c r="C158" i="14" s="1"/>
  <c r="CF59" i="14"/>
  <c r="BT141" i="14"/>
  <c r="BU141" i="14" s="1"/>
  <c r="E141" i="14"/>
  <c r="BS141" i="14"/>
  <c r="BS154" i="14"/>
  <c r="BT154" i="14"/>
  <c r="BU154" i="14" s="1"/>
  <c r="E154" i="14"/>
  <c r="E183" i="14"/>
  <c r="BS183" i="14"/>
  <c r="BT183" i="14"/>
  <c r="BU183" i="14" s="1"/>
  <c r="CI176" i="14"/>
  <c r="CG176" i="14"/>
  <c r="CN176" i="14" s="1"/>
  <c r="DD176" i="14"/>
  <c r="DK176" i="14" s="1"/>
  <c r="DB176" i="14"/>
  <c r="DI176" i="14" s="1"/>
  <c r="CF176" i="14"/>
  <c r="CM176" i="14" s="1"/>
  <c r="DC176" i="14"/>
  <c r="DJ176" i="14" s="1"/>
  <c r="CH176" i="14"/>
  <c r="CO176" i="14" s="1"/>
  <c r="DE176" i="14"/>
  <c r="CI186" i="14"/>
  <c r="DC186" i="14"/>
  <c r="DJ186" i="14" s="1"/>
  <c r="CG186" i="14"/>
  <c r="CN186" i="14" s="1"/>
  <c r="DB186" i="14"/>
  <c r="DI186" i="14" s="1"/>
  <c r="CH186" i="14"/>
  <c r="CO186" i="14" s="1"/>
  <c r="DD186" i="14"/>
  <c r="DK186" i="14" s="1"/>
  <c r="DC112" i="14"/>
  <c r="DJ112" i="14" s="1"/>
  <c r="DE112" i="14"/>
  <c r="DB112" i="14"/>
  <c r="DI112" i="14" s="1"/>
  <c r="CF112" i="14"/>
  <c r="CM112" i="14" s="1"/>
  <c r="CH112" i="14"/>
  <c r="CO112" i="14" s="1"/>
  <c r="CI112" i="14"/>
  <c r="DN112" i="14" s="1"/>
  <c r="CG112" i="14"/>
  <c r="CN112" i="14" s="1"/>
  <c r="BQ29" i="14"/>
  <c r="E149" i="14"/>
  <c r="BS149" i="14"/>
  <c r="BT149" i="14"/>
  <c r="BO183" i="14"/>
  <c r="C183" i="14" s="1"/>
  <c r="DE166" i="14"/>
  <c r="DD166" i="14"/>
  <c r="DK166" i="14" s="1"/>
  <c r="CH166" i="14"/>
  <c r="CO166" i="14" s="1"/>
  <c r="CF166" i="14"/>
  <c r="CM166" i="14" s="1"/>
  <c r="DC166" i="14"/>
  <c r="DJ166" i="14" s="1"/>
  <c r="CI166" i="14"/>
  <c r="BP183" i="14"/>
  <c r="D183" i="14" s="1"/>
  <c r="BN108" i="14"/>
  <c r="G108" i="14" s="1"/>
  <c r="BT13" i="14"/>
  <c r="BU13" i="14" s="1"/>
  <c r="CG18" i="14"/>
  <c r="CN18" i="14" s="1"/>
  <c r="CI18" i="14"/>
  <c r="BT93" i="14"/>
  <c r="BU93" i="14" s="1"/>
  <c r="BS110" i="14"/>
  <c r="E110" i="14"/>
  <c r="E62" i="14"/>
  <c r="BS62" i="14"/>
  <c r="BS68" i="14"/>
  <c r="E68" i="14"/>
  <c r="BT68" i="14"/>
  <c r="BU68" i="14" s="1"/>
  <c r="E92" i="14"/>
  <c r="BS92" i="14"/>
  <c r="BT92" i="14"/>
  <c r="BU92" i="14" s="1"/>
  <c r="DB30" i="14"/>
  <c r="DI30" i="14" s="1"/>
  <c r="CF30" i="14"/>
  <c r="CM30" i="14" s="1"/>
  <c r="DD30" i="14"/>
  <c r="DK30" i="14" s="1"/>
  <c r="DE30" i="14"/>
  <c r="DC30" i="14"/>
  <c r="DJ30" i="14" s="1"/>
  <c r="BQ108" i="14"/>
  <c r="BR108" i="14" s="1"/>
  <c r="DE18" i="14"/>
  <c r="CH18" i="14"/>
  <c r="CO18" i="14" s="1"/>
  <c r="DI69" i="14"/>
  <c r="CH30" i="14"/>
  <c r="CO30" i="14" s="1"/>
  <c r="CG166" i="14"/>
  <c r="CN166" i="14" s="1"/>
  <c r="BP107" i="14"/>
  <c r="D107" i="14" s="1"/>
  <c r="BO107" i="14"/>
  <c r="C107" i="14" s="1"/>
  <c r="DC13" i="14"/>
  <c r="DJ13" i="14" s="1"/>
  <c r="BO97" i="14"/>
  <c r="C97" i="14" s="1"/>
  <c r="BP97" i="14"/>
  <c r="D97" i="14" s="1"/>
  <c r="DC164" i="14"/>
  <c r="DJ164" i="14" s="1"/>
  <c r="DB164" i="14"/>
  <c r="DI164" i="14" s="1"/>
  <c r="CF164" i="14"/>
  <c r="CM164" i="14" s="1"/>
  <c r="DD164" i="14"/>
  <c r="DK164" i="14" s="1"/>
  <c r="CF45" i="14"/>
  <c r="CM45" i="14" s="1"/>
  <c r="DC45" i="14"/>
  <c r="DJ45" i="14" s="1"/>
  <c r="CI16" i="14"/>
  <c r="DN16" i="14" s="1"/>
  <c r="DB16" i="14"/>
  <c r="DI16" i="14" s="1"/>
  <c r="DB21" i="14"/>
  <c r="DI21" i="14" s="1"/>
  <c r="CH21" i="14"/>
  <c r="CO21" i="14" s="1"/>
  <c r="E32" i="14"/>
  <c r="BT32" i="14"/>
  <c r="BU32" i="14" s="1"/>
  <c r="CL32" i="14" s="1"/>
  <c r="CF137" i="14"/>
  <c r="CM137" i="14" s="1"/>
  <c r="CI137" i="14"/>
  <c r="DN137" i="14" s="1"/>
  <c r="DC156" i="14"/>
  <c r="DJ156" i="14" s="1"/>
  <c r="CF156" i="14"/>
  <c r="CM156" i="14" s="1"/>
  <c r="DE162" i="14"/>
  <c r="DN162" i="14" s="1"/>
  <c r="DB162" i="14"/>
  <c r="DI162" i="14" s="1"/>
  <c r="CM32" i="14"/>
  <c r="CI37" i="14"/>
  <c r="DN37" i="14" s="1"/>
  <c r="CG70" i="14"/>
  <c r="CN70" i="14" s="1"/>
  <c r="E38" i="14"/>
  <c r="DI150" i="14"/>
  <c r="AI178" i="14"/>
  <c r="EJ178" i="14" s="1"/>
  <c r="EK178" i="14" s="1"/>
  <c r="AI181" i="14"/>
  <c r="EJ181" i="14" s="1"/>
  <c r="EK181" i="14" s="1"/>
  <c r="AI182" i="14"/>
  <c r="EJ182" i="14" s="1"/>
  <c r="EK182" i="14" s="1"/>
  <c r="AI13" i="14"/>
  <c r="EJ13" i="14" s="1"/>
  <c r="EK13" i="14" s="1"/>
  <c r="DI134" i="14"/>
  <c r="AI135" i="14"/>
  <c r="EJ135" i="14" s="1"/>
  <c r="EK135" i="14" s="1"/>
  <c r="AI136" i="14"/>
  <c r="EJ136" i="14" s="1"/>
  <c r="EK136" i="14" s="1"/>
  <c r="BO104" i="14"/>
  <c r="C104" i="14" s="1"/>
  <c r="BN104" i="14"/>
  <c r="BQ104" i="14"/>
  <c r="BR104" i="14" s="1"/>
  <c r="BP104" i="14"/>
  <c r="D104" i="14" s="1"/>
  <c r="BK170" i="14"/>
  <c r="BL171" i="14"/>
  <c r="BM171" i="14" s="1"/>
  <c r="BP173" i="14"/>
  <c r="D173" i="14" s="1"/>
  <c r="BN173" i="14"/>
  <c r="G173" i="14" s="1"/>
  <c r="DC173" i="14" s="1"/>
  <c r="DJ173" i="14" s="1"/>
  <c r="BQ173" i="14"/>
  <c r="BR173" i="14" s="1"/>
  <c r="BS173" i="14" s="1"/>
  <c r="DJ181" i="14"/>
  <c r="BL178" i="14"/>
  <c r="BM178" i="14" s="1"/>
  <c r="BS179" i="14"/>
  <c r="BT179" i="14"/>
  <c r="BU179" i="14" s="1"/>
  <c r="E179" i="14"/>
  <c r="DD182" i="14"/>
  <c r="DK182" i="14" s="1"/>
  <c r="DE182" i="14"/>
  <c r="CH182" i="14"/>
  <c r="CO182" i="14" s="1"/>
  <c r="CG182" i="14"/>
  <c r="CN182" i="14" s="1"/>
  <c r="DB182" i="14"/>
  <c r="DI182" i="14" s="1"/>
  <c r="DC182" i="14"/>
  <c r="DJ182" i="14" s="1"/>
  <c r="BL176" i="14"/>
  <c r="BM176" i="14" s="1"/>
  <c r="BT177" i="14"/>
  <c r="BU177" i="14" s="1"/>
  <c r="BS177" i="14"/>
  <c r="E177" i="14"/>
  <c r="E173" i="14"/>
  <c r="BK182" i="14"/>
  <c r="CI182" i="14"/>
  <c r="DC180" i="14"/>
  <c r="DJ180" i="14" s="1"/>
  <c r="CF180" i="14"/>
  <c r="CM180" i="14" s="1"/>
  <c r="CH180" i="14"/>
  <c r="CO180" i="14" s="1"/>
  <c r="BK177" i="14"/>
  <c r="BM179" i="14"/>
  <c r="BL180" i="14"/>
  <c r="BM180" i="14" s="1"/>
  <c r="BK175" i="14"/>
  <c r="AI149" i="14"/>
  <c r="EJ149" i="14" s="1"/>
  <c r="EK149" i="14" s="1"/>
  <c r="DB149" i="14"/>
  <c r="DI149" i="14" s="1"/>
  <c r="CG149" i="14"/>
  <c r="CN149" i="14" s="1"/>
  <c r="CF150" i="14"/>
  <c r="CM150" i="14" s="1"/>
  <c r="CF149" i="14"/>
  <c r="CM149" i="14" s="1"/>
  <c r="DC150" i="14"/>
  <c r="DJ150" i="14" s="1"/>
  <c r="BS150" i="14"/>
  <c r="E150" i="14"/>
  <c r="CI149" i="14"/>
  <c r="DN149" i="14" s="1"/>
  <c r="CH149" i="14"/>
  <c r="CO149" i="14" s="1"/>
  <c r="DD149" i="14"/>
  <c r="DK149" i="14" s="1"/>
  <c r="DC149" i="14"/>
  <c r="DJ149" i="14" s="1"/>
  <c r="CH150" i="14"/>
  <c r="CO150" i="14" s="1"/>
  <c r="CG150" i="14"/>
  <c r="CN150" i="14" s="1"/>
  <c r="DD150" i="14"/>
  <c r="DK150" i="14" s="1"/>
  <c r="BL149" i="14"/>
  <c r="BM149" i="14" s="1"/>
  <c r="DE150" i="14"/>
  <c r="CI150" i="14"/>
  <c r="BP125" i="14"/>
  <c r="D125" i="14" s="1"/>
  <c r="BO125" i="14"/>
  <c r="C125" i="14" s="1"/>
  <c r="BQ125" i="14"/>
  <c r="BR125" i="14" s="1"/>
  <c r="E125" i="14" s="1"/>
  <c r="BN125" i="14"/>
  <c r="G125" i="14" s="1"/>
  <c r="BM127" i="14"/>
  <c r="BO124" i="14"/>
  <c r="C124" i="14" s="1"/>
  <c r="BP124" i="14"/>
  <c r="D124" i="14" s="1"/>
  <c r="BN124" i="14"/>
  <c r="G124" i="14" s="1"/>
  <c r="BQ124" i="14"/>
  <c r="BR124" i="14" s="1"/>
  <c r="E124" i="14" s="1"/>
  <c r="BL133" i="14"/>
  <c r="BM133" i="14"/>
  <c r="BK126" i="14"/>
  <c r="BM136" i="14"/>
  <c r="CI136" i="14"/>
  <c r="DC136" i="14"/>
  <c r="DJ136" i="14" s="1"/>
  <c r="CG136" i="14"/>
  <c r="CN136" i="14" s="1"/>
  <c r="DB136" i="14"/>
  <c r="DI136" i="14" s="1"/>
  <c r="DE136" i="14"/>
  <c r="BL130" i="14"/>
  <c r="BM130" i="14" s="1"/>
  <c r="BL127" i="14"/>
  <c r="BL134" i="14"/>
  <c r="BM134" i="14" s="1"/>
  <c r="BL135" i="14"/>
  <c r="BM135" i="14" s="1"/>
  <c r="E136" i="14"/>
  <c r="BT136" i="14"/>
  <c r="BU136" i="14" s="1"/>
  <c r="BK129" i="14"/>
  <c r="AS272" i="5"/>
  <c r="DY103" i="14"/>
  <c r="DZ103" i="14" s="1"/>
  <c r="AC103" i="14" s="1"/>
  <c r="AS560" i="5"/>
  <c r="AS296" i="5"/>
  <c r="CD103" i="14"/>
  <c r="BL103" i="14"/>
  <c r="BM103" i="14" s="1"/>
  <c r="AI80" i="14"/>
  <c r="EJ80" i="14" s="1"/>
  <c r="EK80" i="14" s="1"/>
  <c r="BN79" i="14"/>
  <c r="G79" i="14" s="1"/>
  <c r="DC79" i="14" s="1"/>
  <c r="BM80" i="14"/>
  <c r="DC80" i="14"/>
  <c r="DJ80" i="14" s="1"/>
  <c r="BL78" i="14"/>
  <c r="BM78" i="14" s="1"/>
  <c r="F123" i="5"/>
  <c r="AI59" i="14"/>
  <c r="EJ59" i="14" s="1"/>
  <c r="EK59" i="14" s="1"/>
  <c r="CF58" i="14"/>
  <c r="DE58" i="14"/>
  <c r="CI58" i="14"/>
  <c r="AS395" i="5"/>
  <c r="DC58" i="14"/>
  <c r="AI58" i="14"/>
  <c r="EJ58" i="14" s="1"/>
  <c r="EK58" i="14" s="1"/>
  <c r="CH58" i="14"/>
  <c r="DB58" i="14"/>
  <c r="AS56" i="5"/>
  <c r="AS435" i="5"/>
  <c r="DG58" i="14"/>
  <c r="DF58" i="14"/>
  <c r="DI58" i="14" s="1"/>
  <c r="DH58" i="14"/>
  <c r="CJ58" i="14"/>
  <c r="CL58" i="14"/>
  <c r="CK58" i="14"/>
  <c r="CN58" i="14" s="1"/>
  <c r="CK59" i="14"/>
  <c r="DG59" i="14"/>
  <c r="CJ59" i="14"/>
  <c r="DH59" i="14"/>
  <c r="DF59" i="14"/>
  <c r="CL59" i="14"/>
  <c r="BL58" i="14"/>
  <c r="BM58" i="14" s="1"/>
  <c r="DC59" i="14"/>
  <c r="BS58" i="14"/>
  <c r="DD59" i="14"/>
  <c r="CG59" i="14"/>
  <c r="CI59" i="14"/>
  <c r="DE59" i="14"/>
  <c r="BM57" i="14"/>
  <c r="AI33" i="14"/>
  <c r="EJ33" i="14" s="1"/>
  <c r="EK33" i="14" s="1"/>
  <c r="AI32" i="14"/>
  <c r="EJ32" i="14" s="1"/>
  <c r="EK32" i="14" s="1"/>
  <c r="CH33" i="14"/>
  <c r="DE33" i="14"/>
  <c r="DB33" i="14"/>
  <c r="CL33" i="14"/>
  <c r="BS33" i="14"/>
  <c r="CK32" i="14"/>
  <c r="BL33" i="14"/>
  <c r="BM33" i="14" s="1"/>
  <c r="DH33" i="14"/>
  <c r="DG33" i="14"/>
  <c r="DF33" i="14"/>
  <c r="CJ33" i="14"/>
  <c r="CM33" i="14" s="1"/>
  <c r="DH32" i="14"/>
  <c r="AS240" i="5"/>
  <c r="AS212" i="5"/>
  <c r="AS232" i="5"/>
  <c r="AS224" i="5"/>
  <c r="AS548" i="5"/>
  <c r="AS216" i="5"/>
  <c r="AS208" i="5"/>
  <c r="CZ12" i="14"/>
  <c r="CY11" i="14"/>
  <c r="DA11" i="14" s="1"/>
  <c r="AS96" i="5"/>
  <c r="AS335" i="5"/>
  <c r="AS32" i="5"/>
  <c r="AS363" i="5"/>
  <c r="AS183" i="5"/>
  <c r="CC11" i="14"/>
  <c r="CB11" i="14"/>
  <c r="AS374" i="5"/>
  <c r="AS478" i="5"/>
  <c r="AS506" i="5"/>
  <c r="AS34" i="5"/>
  <c r="AI12" i="14"/>
  <c r="EJ12" i="14" s="1"/>
  <c r="EK12" i="14" s="1"/>
  <c r="AS173" i="5"/>
  <c r="AS102" i="5"/>
  <c r="AS46" i="5"/>
  <c r="AS185" i="5"/>
  <c r="AS122" i="5"/>
  <c r="AS246" i="5"/>
  <c r="AS502" i="5"/>
  <c r="AS38" i="5"/>
  <c r="AS78" i="5"/>
  <c r="AS54" i="5"/>
  <c r="AS197" i="5"/>
  <c r="AS129" i="5"/>
  <c r="AS26" i="5"/>
  <c r="F593" i="5"/>
  <c r="AS593" i="5"/>
  <c r="CL11" i="14"/>
  <c r="BL12" i="14"/>
  <c r="BM12" i="14" s="1"/>
  <c r="AS238" i="5"/>
  <c r="AS127" i="5"/>
  <c r="AS108" i="5"/>
  <c r="AS36" i="5"/>
  <c r="CG13" i="14"/>
  <c r="CN13" i="14" s="1"/>
  <c r="CH13" i="14"/>
  <c r="CO13" i="14" s="1"/>
  <c r="DB13" i="14"/>
  <c r="DI13" i="14" s="1"/>
  <c r="AS163" i="5"/>
  <c r="AS120" i="5"/>
  <c r="DG12" i="14"/>
  <c r="CK12" i="14"/>
  <c r="AS510" i="5"/>
  <c r="AS306" i="5"/>
  <c r="AS203" i="5"/>
  <c r="AS382" i="5"/>
  <c r="AS135" i="5"/>
  <c r="AS470" i="5"/>
  <c r="CI13" i="14"/>
  <c r="DE13" i="14"/>
  <c r="BL13" i="14"/>
  <c r="BM13" i="14" s="1"/>
  <c r="AS606" i="5"/>
  <c r="AS422" i="5"/>
  <c r="AS354" i="5"/>
  <c r="AS214" i="5"/>
  <c r="AS116" i="5"/>
  <c r="AS441" i="5"/>
  <c r="AS130" i="5"/>
  <c r="AS443" i="5"/>
  <c r="AS471" i="5"/>
  <c r="AS41" i="5"/>
  <c r="AS166" i="5"/>
  <c r="AS569" i="5"/>
  <c r="AS557" i="5"/>
  <c r="AS473" i="5"/>
  <c r="AS265" i="5"/>
  <c r="AS233" i="5"/>
  <c r="AS481" i="5"/>
  <c r="AS581" i="5"/>
  <c r="AS529" i="5"/>
  <c r="AS541" i="5"/>
  <c r="AS146" i="5"/>
  <c r="AS525" i="5"/>
  <c r="AS439" i="5"/>
  <c r="AS303" i="5"/>
  <c r="AS144" i="5"/>
  <c r="AS575" i="5"/>
  <c r="AS453" i="5"/>
  <c r="AS293" i="5"/>
  <c r="AS547" i="5"/>
  <c r="AS425" i="5"/>
  <c r="AS387" i="5"/>
  <c r="AS389" i="5"/>
  <c r="AS545" i="5"/>
  <c r="AS483" i="5"/>
  <c r="AS251" i="5"/>
  <c r="AS71" i="5"/>
  <c r="AS299" i="5"/>
  <c r="AS313" i="5"/>
  <c r="AS336" i="5"/>
  <c r="AS342" i="5"/>
  <c r="AS584" i="5"/>
  <c r="AS24" i="5"/>
  <c r="AS508" i="5"/>
  <c r="AS458" i="5"/>
  <c r="AS289" i="5"/>
  <c r="AS486" i="5"/>
  <c r="AS331" i="5"/>
  <c r="F39" i="5"/>
  <c r="AS47" i="5"/>
  <c r="AS608" i="5"/>
  <c r="AS524" i="5"/>
  <c r="AS329" i="5"/>
  <c r="AS160" i="5"/>
  <c r="AS610" i="5"/>
  <c r="AS323" i="5"/>
  <c r="AS93" i="5"/>
  <c r="AS602" i="5"/>
  <c r="AS18" i="5"/>
  <c r="AS588" i="5"/>
  <c r="AS384" i="5"/>
  <c r="AS590" i="5"/>
  <c r="AS556" i="5"/>
  <c r="AS574" i="5"/>
  <c r="AS344" i="5"/>
  <c r="AS113" i="5"/>
  <c r="AS432" i="5"/>
  <c r="AS80" i="5"/>
  <c r="AS521" i="5"/>
  <c r="AS416" i="5"/>
  <c r="AS577" i="5"/>
  <c r="AS393" i="5"/>
  <c r="AS239" i="5"/>
  <c r="AS152" i="5"/>
  <c r="AS523" i="5"/>
  <c r="AS563" i="5"/>
  <c r="AS519" i="5"/>
  <c r="AS278" i="5"/>
  <c r="AS206" i="5"/>
  <c r="AS176" i="5"/>
  <c r="F517" i="5"/>
  <c r="AS516" i="5"/>
  <c r="AS276" i="5"/>
  <c r="AS298" i="5"/>
  <c r="AS140" i="5"/>
  <c r="AS274" i="5"/>
  <c r="AS267" i="5"/>
  <c r="AS385" i="5"/>
  <c r="AS383" i="5"/>
  <c r="AS583" i="5"/>
  <c r="AS379" i="5"/>
  <c r="AS500" i="5"/>
  <c r="AS462" i="5"/>
  <c r="AS400" i="5"/>
  <c r="AS190" i="5"/>
  <c r="AS150" i="5"/>
  <c r="AS68" i="5"/>
  <c r="F81" i="5"/>
  <c r="AS322" i="5"/>
  <c r="AS436" i="5"/>
  <c r="AS171" i="5"/>
  <c r="AS409" i="5"/>
  <c r="AS355" i="5"/>
  <c r="AS242" i="5"/>
  <c r="AS219" i="5"/>
  <c r="AS227" i="5"/>
  <c r="AS396" i="5"/>
  <c r="AS368" i="5"/>
  <c r="AS138" i="5"/>
  <c r="AS515" i="5"/>
  <c r="AS235" i="5"/>
  <c r="AS310" i="5"/>
  <c r="AS591" i="5"/>
  <c r="AS567" i="5"/>
  <c r="AS536" i="5"/>
  <c r="AS477" i="5"/>
  <c r="AS454" i="5"/>
  <c r="AS431" i="5"/>
  <c r="AS392" i="5"/>
  <c r="AS304" i="5"/>
  <c r="AS175" i="5"/>
  <c r="AS134" i="5"/>
  <c r="F17" i="5"/>
  <c r="F59" i="5"/>
  <c r="F469" i="5"/>
  <c r="AS281" i="5"/>
  <c r="AS464" i="5"/>
  <c r="AS14" i="5"/>
  <c r="AS16" i="5"/>
  <c r="AS434" i="5"/>
  <c r="AS128" i="5"/>
  <c r="AS63" i="5"/>
  <c r="AS370" i="5"/>
  <c r="AS182" i="5"/>
  <c r="AS376" i="5"/>
  <c r="AS367" i="5"/>
  <c r="AS573" i="5"/>
  <c r="AS58" i="5"/>
  <c r="AS448" i="5"/>
  <c r="AS427" i="5"/>
  <c r="AS460" i="5"/>
  <c r="AS571" i="5"/>
  <c r="AS558" i="5"/>
  <c r="AS468" i="5"/>
  <c r="AS438" i="5"/>
  <c r="AS365" i="5"/>
  <c r="AS100" i="5"/>
  <c r="AS48" i="5"/>
  <c r="F103" i="5"/>
  <c r="F145" i="5"/>
  <c r="AS390" i="5"/>
  <c r="AS155" i="5"/>
  <c r="AS476" i="5"/>
  <c r="AS90" i="5"/>
  <c r="AS258" i="5"/>
  <c r="AS351" i="5"/>
  <c r="AS217" i="5"/>
  <c r="AS580" i="5"/>
  <c r="AS447" i="5"/>
  <c r="AS603" i="5"/>
  <c r="AS371" i="5"/>
  <c r="AS159" i="5"/>
  <c r="AS437" i="5"/>
  <c r="AS226" i="5"/>
  <c r="AS148" i="5"/>
  <c r="AS411" i="5"/>
  <c r="AS611" i="5"/>
  <c r="AS283" i="5"/>
  <c r="AS551" i="5"/>
  <c r="AS595" i="5"/>
  <c r="AS352" i="5"/>
  <c r="AS451" i="5"/>
  <c r="AS538" i="5"/>
  <c r="AS170" i="5"/>
  <c r="AS490" i="5"/>
  <c r="AS493" i="5"/>
  <c r="AS326" i="5"/>
  <c r="AS256" i="5"/>
  <c r="AS597" i="5"/>
  <c r="AS534" i="5"/>
  <c r="AS513" i="5"/>
  <c r="AS484" i="5"/>
  <c r="AS415" i="5"/>
  <c r="AS347" i="5"/>
  <c r="AS320" i="5"/>
  <c r="AS288" i="5"/>
  <c r="AS249" i="5"/>
  <c r="AS179" i="5"/>
  <c r="AS154" i="5"/>
  <c r="AS132" i="5"/>
  <c r="AS79" i="5"/>
  <c r="AS22" i="5"/>
  <c r="F27" i="5"/>
  <c r="F49" i="5"/>
  <c r="F192" i="5"/>
  <c r="F539" i="5"/>
  <c r="AS491" i="5"/>
  <c r="AS459" i="5"/>
  <c r="AS275" i="5"/>
  <c r="AS532" i="5"/>
  <c r="AS95" i="5"/>
  <c r="AS445" i="5"/>
  <c r="AS360" i="5"/>
  <c r="AS497" i="5"/>
  <c r="AS480" i="5"/>
  <c r="AS84" i="5"/>
  <c r="AS319" i="5"/>
  <c r="AS609" i="5"/>
  <c r="AS55" i="5"/>
  <c r="AS543" i="5"/>
  <c r="AS505" i="5"/>
  <c r="AS369" i="5"/>
  <c r="AS450" i="5"/>
  <c r="AS401" i="5"/>
  <c r="AS315" i="5"/>
  <c r="AS605" i="5"/>
  <c r="AS586" i="5"/>
  <c r="AS255" i="5"/>
  <c r="AS187" i="5"/>
  <c r="AS112" i="5"/>
  <c r="AS70" i="5"/>
  <c r="AS42" i="5"/>
  <c r="F91" i="5"/>
  <c r="AS496" i="5"/>
  <c r="AS403" i="5"/>
  <c r="AS52" i="5"/>
  <c r="AS596" i="5"/>
  <c r="AS184" i="5"/>
  <c r="AS442" i="5"/>
  <c r="AS174" i="5"/>
  <c r="AS537" i="5"/>
  <c r="AS259" i="5"/>
  <c r="AS243" i="5"/>
  <c r="AS280" i="5"/>
  <c r="AS424" i="5"/>
  <c r="AS600" i="5"/>
  <c r="AS168" i="5"/>
  <c r="AS408" i="5"/>
  <c r="AS531" i="5"/>
  <c r="AS357" i="5"/>
  <c r="AS118" i="5"/>
  <c r="AS465" i="5"/>
  <c r="AS92" i="5"/>
  <c r="AS492" i="5"/>
  <c r="AS504" i="5"/>
  <c r="AS440" i="5"/>
  <c r="AS433" i="5"/>
  <c r="AS405" i="5"/>
  <c r="AS328" i="5"/>
  <c r="AS248" i="5"/>
  <c r="AS213" i="5"/>
  <c r="AS195" i="5"/>
  <c r="AS181" i="5"/>
  <c r="AS165" i="5"/>
  <c r="AS74" i="5"/>
  <c r="AS64" i="5"/>
  <c r="AS33" i="5"/>
  <c r="AS20" i="5"/>
  <c r="F23" i="5"/>
  <c r="F43" i="5"/>
  <c r="F87" i="5"/>
  <c r="F97" i="5"/>
  <c r="F107" i="5"/>
  <c r="F151" i="5"/>
  <c r="F200" i="5"/>
  <c r="F264" i="5"/>
  <c r="F507" i="5"/>
  <c r="F607" i="5"/>
  <c r="AS339" i="5"/>
  <c r="AS277" i="5"/>
  <c r="AS60" i="5"/>
  <c r="AS94" i="5"/>
  <c r="AS15" i="5"/>
  <c r="AS211" i="5"/>
  <c r="AS398" i="5"/>
  <c r="AS307" i="5"/>
  <c r="AS419" i="5"/>
  <c r="AS330" i="5"/>
  <c r="AS589" i="5"/>
  <c r="AS430" i="5"/>
  <c r="AS520" i="5"/>
  <c r="AS461" i="5"/>
  <c r="AS572" i="5"/>
  <c r="AS261" i="5"/>
  <c r="AS241" i="5"/>
  <c r="AS106" i="5"/>
  <c r="AS553" i="5"/>
  <c r="AS604" i="5"/>
  <c r="AS578" i="5"/>
  <c r="AS526" i="5"/>
  <c r="AS509" i="5"/>
  <c r="AS487" i="5"/>
  <c r="AS456" i="5"/>
  <c r="AS312" i="5"/>
  <c r="AS291" i="5"/>
  <c r="AS229" i="5"/>
  <c r="AS86" i="5"/>
  <c r="F65" i="5"/>
  <c r="F75" i="5"/>
  <c r="F119" i="5"/>
  <c r="F139" i="5"/>
  <c r="F549" i="5"/>
  <c r="AS25" i="5"/>
  <c r="F25" i="5"/>
  <c r="F62" i="5"/>
  <c r="AS62" i="5"/>
  <c r="F82" i="5"/>
  <c r="AS82" i="5"/>
  <c r="AS89" i="5"/>
  <c r="F89" i="5"/>
  <c r="F99" i="5"/>
  <c r="AS99" i="5"/>
  <c r="AS143" i="5"/>
  <c r="F143" i="5"/>
  <c r="AS153" i="5"/>
  <c r="F153" i="5"/>
  <c r="F156" i="5"/>
  <c r="AS156" i="5"/>
  <c r="F177" i="5"/>
  <c r="AS177" i="5"/>
  <c r="F202" i="5"/>
  <c r="AS202" i="5"/>
  <c r="AS234" i="5"/>
  <c r="F234" i="5"/>
  <c r="AS266" i="5"/>
  <c r="F266" i="5"/>
  <c r="F273" i="5"/>
  <c r="AS273" i="5"/>
  <c r="F302" i="5"/>
  <c r="AS302" i="5"/>
  <c r="F337" i="5"/>
  <c r="AS337" i="5"/>
  <c r="AS362" i="5"/>
  <c r="F362" i="5"/>
  <c r="AS394" i="5"/>
  <c r="F394" i="5"/>
  <c r="AS426" i="5"/>
  <c r="F426" i="5"/>
  <c r="F494" i="5"/>
  <c r="AS494" i="5"/>
  <c r="F587" i="5"/>
  <c r="AS587" i="5"/>
  <c r="AS209" i="5"/>
  <c r="AS305" i="5"/>
  <c r="AS585" i="5"/>
  <c r="AS188" i="5"/>
  <c r="AS300" i="5"/>
  <c r="AS350" i="5"/>
  <c r="AS318" i="5"/>
  <c r="AS474" i="5"/>
  <c r="AS417" i="5"/>
  <c r="AS225" i="5"/>
  <c r="AS270" i="5"/>
  <c r="AS598" i="5"/>
  <c r="AS561" i="5"/>
  <c r="AS28" i="5"/>
  <c r="AS19" i="5"/>
  <c r="F19" i="5"/>
  <c r="F66" i="5"/>
  <c r="AS66" i="5"/>
  <c r="AS73" i="5"/>
  <c r="F73" i="5"/>
  <c r="F76" i="5"/>
  <c r="AS76" i="5"/>
  <c r="AS83" i="5"/>
  <c r="F83" i="5"/>
  <c r="F110" i="5"/>
  <c r="AS110" i="5"/>
  <c r="AS137" i="5"/>
  <c r="F137" i="5"/>
  <c r="AS147" i="5"/>
  <c r="F147" i="5"/>
  <c r="AS178" i="5"/>
  <c r="F178" i="5"/>
  <c r="AS210" i="5"/>
  <c r="F210" i="5"/>
  <c r="AS338" i="5"/>
  <c r="F338" i="5"/>
  <c r="F345" i="5"/>
  <c r="AS345" i="5"/>
  <c r="F377" i="5"/>
  <c r="AS377" i="5"/>
  <c r="AS402" i="5"/>
  <c r="F402" i="5"/>
  <c r="F406" i="5"/>
  <c r="AS406" i="5"/>
  <c r="F455" i="5"/>
  <c r="AS455" i="5"/>
  <c r="F499" i="5"/>
  <c r="AS499" i="5"/>
  <c r="F503" i="5"/>
  <c r="AS503" i="5"/>
  <c r="F550" i="5"/>
  <c r="AS550" i="5"/>
  <c r="F554" i="5"/>
  <c r="AS554" i="5"/>
  <c r="F599" i="5"/>
  <c r="AS599" i="5"/>
  <c r="F30" i="5"/>
  <c r="AS30" i="5"/>
  <c r="F40" i="5"/>
  <c r="AS40" i="5"/>
  <c r="F50" i="5"/>
  <c r="AS50" i="5"/>
  <c r="AS57" i="5"/>
  <c r="F57" i="5"/>
  <c r="AS111" i="5"/>
  <c r="F111" i="5"/>
  <c r="AS121" i="5"/>
  <c r="F121" i="5"/>
  <c r="F124" i="5"/>
  <c r="AS124" i="5"/>
  <c r="AS131" i="5"/>
  <c r="F131" i="5"/>
  <c r="F161" i="5"/>
  <c r="AS161" i="5"/>
  <c r="AS186" i="5"/>
  <c r="F186" i="5"/>
  <c r="AS218" i="5"/>
  <c r="F218" i="5"/>
  <c r="F222" i="5"/>
  <c r="AS222" i="5"/>
  <c r="F236" i="5"/>
  <c r="AS236" i="5"/>
  <c r="AS250" i="5"/>
  <c r="F250" i="5"/>
  <c r="F257" i="5"/>
  <c r="AS257" i="5"/>
  <c r="F268" i="5"/>
  <c r="AS268" i="5"/>
  <c r="AS282" i="5"/>
  <c r="F282" i="5"/>
  <c r="AS314" i="5"/>
  <c r="F314" i="5"/>
  <c r="F321" i="5"/>
  <c r="AS321" i="5"/>
  <c r="AS346" i="5"/>
  <c r="F346" i="5"/>
  <c r="F353" i="5"/>
  <c r="AS353" i="5"/>
  <c r="AS378" i="5"/>
  <c r="F378" i="5"/>
  <c r="AS410" i="5"/>
  <c r="F410" i="5"/>
  <c r="F414" i="5"/>
  <c r="AS414" i="5"/>
  <c r="F446" i="5"/>
  <c r="AS446" i="5"/>
  <c r="F452" i="5"/>
  <c r="AS452" i="5"/>
  <c r="F467" i="5"/>
  <c r="AS467" i="5"/>
  <c r="AS485" i="5"/>
  <c r="F485" i="5"/>
  <c r="F489" i="5"/>
  <c r="AS489" i="5"/>
  <c r="F518" i="5"/>
  <c r="AS518" i="5"/>
  <c r="F522" i="5"/>
  <c r="AS522" i="5"/>
  <c r="AS533" i="5"/>
  <c r="F533" i="5"/>
  <c r="F540" i="5"/>
  <c r="AS540" i="5"/>
  <c r="F544" i="5"/>
  <c r="AS544" i="5"/>
  <c r="F570" i="5"/>
  <c r="AS570" i="5"/>
  <c r="F592" i="5"/>
  <c r="AS592" i="5"/>
  <c r="AS542" i="5"/>
  <c r="AS348" i="5"/>
  <c r="AS114" i="5"/>
  <c r="AS449" i="5"/>
  <c r="AS35" i="5"/>
  <c r="AS126" i="5"/>
  <c r="AS316" i="5"/>
  <c r="AS366" i="5"/>
  <c r="AS412" i="5"/>
  <c r="AS72" i="5"/>
  <c r="AS284" i="5"/>
  <c r="AS252" i="5"/>
  <c r="AS254" i="5"/>
  <c r="AS566" i="5"/>
  <c r="AS286" i="5"/>
  <c r="AS193" i="5"/>
  <c r="AS568" i="5"/>
  <c r="AS104" i="5"/>
  <c r="AS594" i="5"/>
  <c r="AS564" i="5"/>
  <c r="AS555" i="5"/>
  <c r="AS535" i="5"/>
  <c r="AS334" i="5"/>
  <c r="AS158" i="5"/>
  <c r="AS136" i="5"/>
  <c r="AS67" i="5"/>
  <c r="AS31" i="5"/>
  <c r="F31" i="5"/>
  <c r="F44" i="5"/>
  <c r="AS44" i="5"/>
  <c r="F51" i="5"/>
  <c r="AS51" i="5"/>
  <c r="F88" i="5"/>
  <c r="AS88" i="5"/>
  <c r="F98" i="5"/>
  <c r="AS98" i="5"/>
  <c r="AS105" i="5"/>
  <c r="F105" i="5"/>
  <c r="AS115" i="5"/>
  <c r="F115" i="5"/>
  <c r="F142" i="5"/>
  <c r="AS142" i="5"/>
  <c r="AS162" i="5"/>
  <c r="F162" i="5"/>
  <c r="F169" i="5"/>
  <c r="AS169" i="5"/>
  <c r="AS194" i="5"/>
  <c r="F194" i="5"/>
  <c r="F198" i="5"/>
  <c r="AS198" i="5"/>
  <c r="F201" i="5"/>
  <c r="AS201" i="5"/>
  <c r="F230" i="5"/>
  <c r="AS230" i="5"/>
  <c r="F262" i="5"/>
  <c r="AS262" i="5"/>
  <c r="AS290" i="5"/>
  <c r="F290" i="5"/>
  <c r="F294" i="5"/>
  <c r="AS294" i="5"/>
  <c r="F297" i="5"/>
  <c r="AS297" i="5"/>
  <c r="F358" i="5"/>
  <c r="AS358" i="5"/>
  <c r="F361" i="5"/>
  <c r="AS361" i="5"/>
  <c r="AS386" i="5"/>
  <c r="F386" i="5"/>
  <c r="AS418" i="5"/>
  <c r="F418" i="5"/>
  <c r="F457" i="5"/>
  <c r="AS457" i="5"/>
  <c r="F475" i="5"/>
  <c r="AS475" i="5"/>
  <c r="F512" i="5"/>
  <c r="AS512" i="5"/>
  <c r="F579" i="5"/>
  <c r="AS579" i="5"/>
  <c r="F199" i="5"/>
  <c r="AS199" i="5"/>
  <c r="F221" i="5"/>
  <c r="AS221" i="5"/>
  <c r="F269" i="5"/>
  <c r="AS269" i="5"/>
  <c r="F317" i="5"/>
  <c r="AS317" i="5"/>
  <c r="F359" i="5"/>
  <c r="AS359" i="5"/>
  <c r="F429" i="5"/>
  <c r="AS429" i="5"/>
  <c r="F552" i="5"/>
  <c r="AS552" i="5"/>
  <c r="AS375" i="5"/>
  <c r="AS301" i="5"/>
  <c r="AS247" i="5"/>
  <c r="AS205" i="5"/>
  <c r="AS53" i="5"/>
  <c r="F180" i="5"/>
  <c r="AS180" i="5"/>
  <c r="F196" i="5"/>
  <c r="AS196" i="5"/>
  <c r="F244" i="5"/>
  <c r="AS244" i="5"/>
  <c r="F260" i="5"/>
  <c r="AS260" i="5"/>
  <c r="F308" i="5"/>
  <c r="AS308" i="5"/>
  <c r="F372" i="5"/>
  <c r="AS372" i="5"/>
  <c r="F388" i="5"/>
  <c r="AS388" i="5"/>
  <c r="F404" i="5"/>
  <c r="AS404" i="5"/>
  <c r="F420" i="5"/>
  <c r="AS420" i="5"/>
  <c r="F479" i="5"/>
  <c r="AS479" i="5"/>
  <c r="F601" i="5"/>
  <c r="AS601" i="5"/>
  <c r="AS149" i="5"/>
  <c r="AS133" i="5"/>
  <c r="AS285" i="5"/>
  <c r="AS263" i="5"/>
  <c r="AS349" i="5"/>
  <c r="AS292" i="5"/>
  <c r="AS466" i="5"/>
  <c r="AS482" i="5"/>
  <c r="AS340" i="5"/>
  <c r="AS343" i="5"/>
  <c r="AS488" i="5"/>
  <c r="AS472" i="5"/>
  <c r="AS381" i="5"/>
  <c r="AS324" i="5"/>
  <c r="AS189" i="5"/>
  <c r="AS157" i="5"/>
  <c r="AS109" i="5"/>
  <c r="AS85" i="5"/>
  <c r="AS77" i="5"/>
  <c r="F191" i="5"/>
  <c r="AS191" i="5"/>
  <c r="F207" i="5"/>
  <c r="AS207" i="5"/>
  <c r="F223" i="5"/>
  <c r="AS223" i="5"/>
  <c r="F245" i="5"/>
  <c r="AS245" i="5"/>
  <c r="F271" i="5"/>
  <c r="AS271" i="5"/>
  <c r="F287" i="5"/>
  <c r="AS287" i="5"/>
  <c r="F309" i="5"/>
  <c r="AS309" i="5"/>
  <c r="F325" i="5"/>
  <c r="AS325" i="5"/>
  <c r="F341" i="5"/>
  <c r="AS341" i="5"/>
  <c r="F373" i="5"/>
  <c r="AS373" i="5"/>
  <c r="F399" i="5"/>
  <c r="AS399" i="5"/>
  <c r="F421" i="5"/>
  <c r="AS421" i="5"/>
  <c r="F463" i="5"/>
  <c r="AS463" i="5"/>
  <c r="F514" i="5"/>
  <c r="AS514" i="5"/>
  <c r="F527" i="5"/>
  <c r="AS527" i="5"/>
  <c r="F582" i="5"/>
  <c r="AS582" i="5"/>
  <c r="F167" i="5"/>
  <c r="AS167" i="5"/>
  <c r="F231" i="5"/>
  <c r="AS231" i="5"/>
  <c r="F253" i="5"/>
  <c r="AS253" i="5"/>
  <c r="F279" i="5"/>
  <c r="AS279" i="5"/>
  <c r="F295" i="5"/>
  <c r="AS295" i="5"/>
  <c r="F327" i="5"/>
  <c r="AS327" i="5"/>
  <c r="F333" i="5"/>
  <c r="AS333" i="5"/>
  <c r="F391" i="5"/>
  <c r="AS391" i="5"/>
  <c r="F407" i="5"/>
  <c r="AS407" i="5"/>
  <c r="F495" i="5"/>
  <c r="AS495" i="5"/>
  <c r="F546" i="5"/>
  <c r="AS546" i="5"/>
  <c r="AS237" i="5"/>
  <c r="AS413" i="5"/>
  <c r="AS397" i="5"/>
  <c r="AS565" i="5"/>
  <c r="AS559" i="5"/>
  <c r="AS311" i="5"/>
  <c r="AS45" i="5"/>
  <c r="AS101" i="5"/>
  <c r="AS29" i="5"/>
  <c r="AS215" i="5"/>
  <c r="AS530" i="5"/>
  <c r="AS423" i="5"/>
  <c r="AS356" i="5"/>
  <c r="AS228" i="5"/>
  <c r="AS164" i="5"/>
  <c r="AS61" i="5"/>
  <c r="AS37" i="5"/>
  <c r="F21" i="5"/>
  <c r="F69" i="5"/>
  <c r="F117" i="5"/>
  <c r="F125" i="5"/>
  <c r="F141" i="5"/>
  <c r="F172" i="5"/>
  <c r="AS172" i="5"/>
  <c r="F204" i="5"/>
  <c r="AS204" i="5"/>
  <c r="F220" i="5"/>
  <c r="AS220" i="5"/>
  <c r="F332" i="5"/>
  <c r="AS332" i="5"/>
  <c r="F364" i="5"/>
  <c r="AS364" i="5"/>
  <c r="F380" i="5"/>
  <c r="AS380" i="5"/>
  <c r="F428" i="5"/>
  <c r="AS428" i="5"/>
  <c r="F444" i="5"/>
  <c r="AS444" i="5"/>
  <c r="F498" i="5"/>
  <c r="AS498" i="5"/>
  <c r="F501" i="5"/>
  <c r="F511" i="5"/>
  <c r="AS511" i="5"/>
  <c r="F562" i="5"/>
  <c r="AS562" i="5"/>
  <c r="BU149" i="14"/>
  <c r="CE189" i="14" l="1"/>
  <c r="DA183" i="14"/>
  <c r="DA179" i="14"/>
  <c r="DM179" i="14" s="1"/>
  <c r="BN183" i="14"/>
  <c r="CE188" i="14"/>
  <c r="CE175" i="14"/>
  <c r="CE184" i="14"/>
  <c r="DA186" i="14"/>
  <c r="DA163" i="14"/>
  <c r="CE149" i="14"/>
  <c r="BP152" i="14"/>
  <c r="D152" i="14" s="1"/>
  <c r="CE162" i="14"/>
  <c r="DM162" i="14" s="1"/>
  <c r="CP161" i="14"/>
  <c r="BN158" i="14"/>
  <c r="BQ158" i="14"/>
  <c r="BN151" i="14"/>
  <c r="BL156" i="14"/>
  <c r="BM156" i="14" s="1"/>
  <c r="CE130" i="14"/>
  <c r="DM127" i="14"/>
  <c r="T127" i="14" s="1"/>
  <c r="EG127" i="14"/>
  <c r="AH127" i="14" s="1"/>
  <c r="DN142" i="14"/>
  <c r="EG125" i="14"/>
  <c r="AH125" i="14" s="1"/>
  <c r="CE135" i="14"/>
  <c r="CE133" i="14"/>
  <c r="CE110" i="14"/>
  <c r="DA118" i="14"/>
  <c r="DA121" i="14"/>
  <c r="DM121" i="14" s="1"/>
  <c r="BO106" i="14"/>
  <c r="C106" i="14" s="1"/>
  <c r="BP121" i="14"/>
  <c r="D121" i="14" s="1"/>
  <c r="CE121" i="14"/>
  <c r="DA105" i="14"/>
  <c r="BN111" i="14"/>
  <c r="BQ121" i="14"/>
  <c r="BQ111" i="14"/>
  <c r="DA108" i="14"/>
  <c r="DE108" i="14" s="1"/>
  <c r="CE107" i="14"/>
  <c r="DM107" i="14" s="1"/>
  <c r="T107" i="14" s="1"/>
  <c r="CE118" i="14"/>
  <c r="CE122" i="14"/>
  <c r="DM122" i="14" s="1"/>
  <c r="CE113" i="14"/>
  <c r="CE120" i="14"/>
  <c r="EG107" i="14"/>
  <c r="AH107" i="14" s="1"/>
  <c r="DN88" i="14"/>
  <c r="CE86" i="14"/>
  <c r="EG79" i="14"/>
  <c r="AH79" i="14" s="1"/>
  <c r="DN89" i="14"/>
  <c r="CE87" i="14"/>
  <c r="DA96" i="14"/>
  <c r="CE91" i="14"/>
  <c r="DA83" i="14"/>
  <c r="CE97" i="14"/>
  <c r="DA65" i="14"/>
  <c r="DA60" i="14"/>
  <c r="DA69" i="14"/>
  <c r="DA67" i="14"/>
  <c r="CE66" i="14"/>
  <c r="CE76" i="14"/>
  <c r="DM76" i="14" s="1"/>
  <c r="CE14" i="14"/>
  <c r="CE49" i="14"/>
  <c r="CE29" i="14"/>
  <c r="CE36" i="14"/>
  <c r="DN19" i="14"/>
  <c r="CE13" i="14"/>
  <c r="DN25" i="14"/>
  <c r="DA47" i="14"/>
  <c r="DA39" i="14"/>
  <c r="DA42" i="14"/>
  <c r="DA46" i="14"/>
  <c r="DA21" i="14"/>
  <c r="DM21" i="14" s="1"/>
  <c r="DA43" i="14"/>
  <c r="BQ184" i="14"/>
  <c r="BO184" i="14"/>
  <c r="C184" i="14" s="1"/>
  <c r="DA184" i="14"/>
  <c r="DM184" i="14" s="1"/>
  <c r="CE186" i="14"/>
  <c r="DA187" i="14"/>
  <c r="DM187" i="14" s="1"/>
  <c r="DA176" i="14"/>
  <c r="DM176" i="14" s="1"/>
  <c r="DA182" i="14"/>
  <c r="DM182" i="14" s="1"/>
  <c r="DA175" i="14"/>
  <c r="DA171" i="14"/>
  <c r="AG125" i="14"/>
  <c r="AG128" i="14"/>
  <c r="AG79" i="14"/>
  <c r="BO89" i="14"/>
  <c r="C89" i="14" s="1"/>
  <c r="BP89" i="14"/>
  <c r="D89" i="14" s="1"/>
  <c r="DA168" i="14"/>
  <c r="DM168" i="14" s="1"/>
  <c r="DM118" i="14"/>
  <c r="DM163" i="14"/>
  <c r="DA114" i="14"/>
  <c r="DM114" i="14" s="1"/>
  <c r="DA68" i="14"/>
  <c r="CE41" i="14"/>
  <c r="BP11" i="14"/>
  <c r="D11" i="14" s="1"/>
  <c r="BQ11" i="14"/>
  <c r="BR11" i="14" s="1"/>
  <c r="BS11" i="14" s="1"/>
  <c r="BT11" i="14" s="1"/>
  <c r="BU11" i="14" s="1"/>
  <c r="DK32" i="14"/>
  <c r="DL137" i="14"/>
  <c r="DL178" i="14"/>
  <c r="BN153" i="14"/>
  <c r="DA16" i="14"/>
  <c r="DM16" i="14" s="1"/>
  <c r="DA49" i="14"/>
  <c r="DM49" i="14" s="1"/>
  <c r="CE62" i="14"/>
  <c r="DM62" i="14" s="1"/>
  <c r="CE68" i="14"/>
  <c r="DM68" i="14" s="1"/>
  <c r="BO138" i="14"/>
  <c r="C138" i="14" s="1"/>
  <c r="EG173" i="14"/>
  <c r="AH173" i="14" s="1"/>
  <c r="CE154" i="14"/>
  <c r="DM134" i="14"/>
  <c r="DA93" i="14"/>
  <c r="CE90" i="14"/>
  <c r="CE64" i="14"/>
  <c r="DM87" i="14"/>
  <c r="CE81" i="14"/>
  <c r="DA74" i="14"/>
  <c r="DA143" i="14"/>
  <c r="DM143" i="14" s="1"/>
  <c r="DA115" i="14"/>
  <c r="CE93" i="14"/>
  <c r="DM93" i="14" s="1"/>
  <c r="DA59" i="14"/>
  <c r="CE15" i="14"/>
  <c r="CP72" i="14"/>
  <c r="DM130" i="14"/>
  <c r="T130" i="14" s="1"/>
  <c r="DA113" i="14"/>
  <c r="DA165" i="14"/>
  <c r="DM165" i="14" s="1"/>
  <c r="BM168" i="14"/>
  <c r="BN168" i="14" s="1"/>
  <c r="CE115" i="14"/>
  <c r="CE139" i="14"/>
  <c r="DM139" i="14" s="1"/>
  <c r="DA135" i="14"/>
  <c r="CE119" i="14"/>
  <c r="CE125" i="14"/>
  <c r="DM125" i="14" s="1"/>
  <c r="T125" i="14" s="1"/>
  <c r="BO11" i="14"/>
  <c r="C11" i="14" s="1"/>
  <c r="CE103" i="14"/>
  <c r="BP132" i="14"/>
  <c r="D132" i="14" s="1"/>
  <c r="DN139" i="14"/>
  <c r="CE45" i="14"/>
  <c r="CE89" i="14"/>
  <c r="DM89" i="14" s="1"/>
  <c r="DA158" i="14"/>
  <c r="DA154" i="14"/>
  <c r="AG172" i="14"/>
  <c r="CE164" i="14"/>
  <c r="DM164" i="14" s="1"/>
  <c r="DM140" i="14"/>
  <c r="DM133" i="14"/>
  <c r="T133" i="14" s="1"/>
  <c r="CE50" i="14"/>
  <c r="CE132" i="14"/>
  <c r="DM132" i="14" s="1"/>
  <c r="T132" i="14" s="1"/>
  <c r="DA94" i="14"/>
  <c r="DA72" i="14"/>
  <c r="CE106" i="14"/>
  <c r="DM106" i="14" s="1"/>
  <c r="T106" i="14" s="1"/>
  <c r="CE111" i="14"/>
  <c r="DM111" i="14" s="1"/>
  <c r="DA116" i="14"/>
  <c r="CE48" i="14"/>
  <c r="DA25" i="14"/>
  <c r="DA86" i="14"/>
  <c r="DA75" i="14"/>
  <c r="CE40" i="14"/>
  <c r="DA161" i="14"/>
  <c r="DM161" i="14" s="1"/>
  <c r="DA155" i="14"/>
  <c r="DM155" i="14" s="1"/>
  <c r="BM16" i="14"/>
  <c r="DM173" i="14"/>
  <c r="T173" i="14" s="1"/>
  <c r="DA172" i="14"/>
  <c r="DM171" i="14"/>
  <c r="T171" i="14" s="1"/>
  <c r="DA106" i="14"/>
  <c r="DM105" i="14"/>
  <c r="T105" i="14" s="1"/>
  <c r="CE174" i="14"/>
  <c r="DM174" i="14" s="1"/>
  <c r="T174" i="14" s="1"/>
  <c r="BQ86" i="14"/>
  <c r="BP86" i="14"/>
  <c r="D86" i="14" s="1"/>
  <c r="BN86" i="14"/>
  <c r="DM67" i="14"/>
  <c r="CE75" i="14"/>
  <c r="CE30" i="14"/>
  <c r="CN32" i="14"/>
  <c r="BQ59" i="14"/>
  <c r="CE20" i="14"/>
  <c r="DA20" i="14"/>
  <c r="CE60" i="14"/>
  <c r="CE26" i="14"/>
  <c r="DA92" i="14"/>
  <c r="DA18" i="14"/>
  <c r="CE73" i="14"/>
  <c r="DM73" i="14" s="1"/>
  <c r="DL28" i="14"/>
  <c r="BP59" i="14"/>
  <c r="D59" i="14" s="1"/>
  <c r="BN59" i="14"/>
  <c r="CP65" i="14"/>
  <c r="DN46" i="14"/>
  <c r="DA30" i="14"/>
  <c r="CE88" i="14"/>
  <c r="CE96" i="14"/>
  <c r="DM96" i="14" s="1"/>
  <c r="CE95" i="14"/>
  <c r="DM95" i="14" s="1"/>
  <c r="DL41" i="14"/>
  <c r="CE16" i="14"/>
  <c r="CE63" i="14"/>
  <c r="DM63" i="14" s="1"/>
  <c r="DA90" i="14"/>
  <c r="DM90" i="14" s="1"/>
  <c r="DA22" i="14"/>
  <c r="DM22" i="14" s="1"/>
  <c r="EG11" i="14"/>
  <c r="AH11" i="14" s="1"/>
  <c r="BP42" i="14"/>
  <c r="D42" i="14" s="1"/>
  <c r="BN42" i="14"/>
  <c r="BN68" i="14"/>
  <c r="BQ68" i="14"/>
  <c r="BP68" i="14"/>
  <c r="D68" i="14" s="1"/>
  <c r="BO38" i="14"/>
  <c r="C38" i="14" s="1"/>
  <c r="BQ38" i="14"/>
  <c r="BP38" i="14"/>
  <c r="D38" i="14" s="1"/>
  <c r="BN38" i="14"/>
  <c r="BQ79" i="14"/>
  <c r="BR79" i="14" s="1"/>
  <c r="BS79" i="14" s="1"/>
  <c r="DL40" i="14"/>
  <c r="DL60" i="14"/>
  <c r="DL76" i="14"/>
  <c r="CE24" i="14"/>
  <c r="DM24" i="14" s="1"/>
  <c r="DN32" i="14"/>
  <c r="DA51" i="14"/>
  <c r="DA36" i="14"/>
  <c r="CE58" i="14"/>
  <c r="DA95" i="14"/>
  <c r="BO86" i="14"/>
  <c r="C86" i="14" s="1"/>
  <c r="DA45" i="14"/>
  <c r="CE43" i="14"/>
  <c r="DA23" i="14"/>
  <c r="DA76" i="14"/>
  <c r="DA71" i="14"/>
  <c r="DA58" i="14"/>
  <c r="CE27" i="14"/>
  <c r="DC11" i="14"/>
  <c r="CE94" i="14"/>
  <c r="DM94" i="14" s="1"/>
  <c r="DA34" i="14"/>
  <c r="DM34" i="14" s="1"/>
  <c r="BL95" i="14"/>
  <c r="BM95" i="14" s="1"/>
  <c r="BO95" i="14" s="1"/>
  <c r="C95" i="14" s="1"/>
  <c r="CP60" i="14"/>
  <c r="DM25" i="14"/>
  <c r="BO79" i="14"/>
  <c r="C79" i="14" s="1"/>
  <c r="BN64" i="14"/>
  <c r="CP48" i="14"/>
  <c r="DO48" i="14" s="1"/>
  <c r="CP87" i="14"/>
  <c r="BP44" i="14"/>
  <c r="D44" i="14" s="1"/>
  <c r="CE32" i="14"/>
  <c r="CE51" i="14"/>
  <c r="CE39" i="14"/>
  <c r="BM43" i="14"/>
  <c r="BQ43" i="14" s="1"/>
  <c r="DA66" i="14"/>
  <c r="CE85" i="14"/>
  <c r="CE57" i="14"/>
  <c r="DM57" i="14" s="1"/>
  <c r="T57" i="14" s="1"/>
  <c r="CE23" i="14"/>
  <c r="CE74" i="14"/>
  <c r="CE35" i="14"/>
  <c r="DM35" i="14" s="1"/>
  <c r="CE84" i="14"/>
  <c r="DA26" i="14"/>
  <c r="BP64" i="14"/>
  <c r="D64" i="14" s="1"/>
  <c r="DN81" i="14"/>
  <c r="DN75" i="14"/>
  <c r="CE17" i="14"/>
  <c r="DA97" i="14"/>
  <c r="DM97" i="14" s="1"/>
  <c r="DA82" i="14"/>
  <c r="DM82" i="14" s="1"/>
  <c r="EG108" i="14"/>
  <c r="AH108" i="14" s="1"/>
  <c r="CP90" i="14"/>
  <c r="DL21" i="14"/>
  <c r="CP155" i="14"/>
  <c r="DL48" i="14"/>
  <c r="CP114" i="14"/>
  <c r="CP91" i="14"/>
  <c r="CP25" i="14"/>
  <c r="CP14" i="14"/>
  <c r="CP184" i="14"/>
  <c r="DL158" i="14"/>
  <c r="DL135" i="14"/>
  <c r="CP28" i="14"/>
  <c r="CP66" i="14"/>
  <c r="DL110" i="14"/>
  <c r="DL138" i="14"/>
  <c r="DL168" i="14"/>
  <c r="DL72" i="14"/>
  <c r="DO72" i="14" s="1"/>
  <c r="E131" i="14"/>
  <c r="DL90" i="14"/>
  <c r="CP141" i="14"/>
  <c r="DN97" i="14"/>
  <c r="DL97" i="14"/>
  <c r="DL81" i="14"/>
  <c r="DL86" i="14"/>
  <c r="CP83" i="14"/>
  <c r="DN135" i="14"/>
  <c r="DN91" i="14"/>
  <c r="BO166" i="14"/>
  <c r="C166" i="14" s="1"/>
  <c r="CP142" i="14"/>
  <c r="DO142" i="14" s="1"/>
  <c r="BQ24" i="14"/>
  <c r="CP115" i="14"/>
  <c r="DN67" i="14"/>
  <c r="CP24" i="14"/>
  <c r="DL75" i="14"/>
  <c r="BN157" i="14"/>
  <c r="DL157" i="14"/>
  <c r="DL83" i="14"/>
  <c r="BQ150" i="14"/>
  <c r="BQ157" i="14"/>
  <c r="BP24" i="14"/>
  <c r="D24" i="14" s="1"/>
  <c r="BN131" i="14"/>
  <c r="G131" i="14" s="1"/>
  <c r="DC131" i="14" s="1"/>
  <c r="DJ131" i="14" s="1"/>
  <c r="CO32" i="14"/>
  <c r="BP157" i="14"/>
  <c r="D157" i="14" s="1"/>
  <c r="BP122" i="14"/>
  <c r="D122" i="14" s="1"/>
  <c r="DL167" i="14"/>
  <c r="DN27" i="14"/>
  <c r="CP139" i="14"/>
  <c r="DL87" i="14"/>
  <c r="DN61" i="14"/>
  <c r="DN156" i="14"/>
  <c r="DN157" i="14"/>
  <c r="CP160" i="14"/>
  <c r="DL49" i="14"/>
  <c r="CE172" i="14"/>
  <c r="DM170" i="14"/>
  <c r="T170" i="14" s="1"/>
  <c r="DM108" i="14"/>
  <c r="T108" i="14" s="1"/>
  <c r="BO167" i="14"/>
  <c r="C167" i="14" s="1"/>
  <c r="BN167" i="14"/>
  <c r="DL111" i="14"/>
  <c r="BN150" i="14"/>
  <c r="AG130" i="14"/>
  <c r="BO150" i="14"/>
  <c r="C150" i="14" s="1"/>
  <c r="BN106" i="14"/>
  <c r="DL151" i="14"/>
  <c r="CP113" i="14"/>
  <c r="DN110" i="14"/>
  <c r="BN140" i="14"/>
  <c r="CP119" i="14"/>
  <c r="CE166" i="14"/>
  <c r="DM166" i="14" s="1"/>
  <c r="CE124" i="14"/>
  <c r="DM124" i="14" s="1"/>
  <c r="T124" i="14" s="1"/>
  <c r="DA138" i="14"/>
  <c r="DM138" i="14" s="1"/>
  <c r="DA120" i="14"/>
  <c r="CE109" i="14"/>
  <c r="DM109" i="14" s="1"/>
  <c r="DM116" i="14"/>
  <c r="AG127" i="14"/>
  <c r="BQ128" i="14"/>
  <c r="BR128" i="14" s="1"/>
  <c r="BS128" i="14" s="1"/>
  <c r="BT128" i="14" s="1"/>
  <c r="BU128" i="14" s="1"/>
  <c r="CF125" i="14"/>
  <c r="CM125" i="14" s="1"/>
  <c r="DA166" i="14"/>
  <c r="BM137" i="14"/>
  <c r="BP106" i="14"/>
  <c r="D106" i="14" s="1"/>
  <c r="DL117" i="14"/>
  <c r="BP111" i="14"/>
  <c r="D111" i="14" s="1"/>
  <c r="DL161" i="14"/>
  <c r="DO161" i="14" s="1"/>
  <c r="CE137" i="14"/>
  <c r="CE142" i="14"/>
  <c r="DM142" i="14" s="1"/>
  <c r="CE151" i="14"/>
  <c r="DM151" i="14" s="1"/>
  <c r="CE150" i="14"/>
  <c r="CE167" i="14"/>
  <c r="DM167" i="14" s="1"/>
  <c r="CE129" i="14"/>
  <c r="DM129" i="14" s="1"/>
  <c r="T129" i="14" s="1"/>
  <c r="DA126" i="14"/>
  <c r="DM126" i="14" s="1"/>
  <c r="T126" i="14" s="1"/>
  <c r="DA104" i="14"/>
  <c r="DM110" i="14"/>
  <c r="BP91" i="14"/>
  <c r="D91" i="14" s="1"/>
  <c r="BO91" i="14"/>
  <c r="C91" i="14" s="1"/>
  <c r="BN91" i="14"/>
  <c r="BQ65" i="14"/>
  <c r="BP65" i="14"/>
  <c r="D65" i="14" s="1"/>
  <c r="BO65" i="14"/>
  <c r="C65" i="14" s="1"/>
  <c r="BN65" i="14"/>
  <c r="BN88" i="14"/>
  <c r="BO88" i="14"/>
  <c r="C88" i="14" s="1"/>
  <c r="BQ88" i="14"/>
  <c r="BP88" i="14"/>
  <c r="D88" i="14" s="1"/>
  <c r="BQ76" i="14"/>
  <c r="BO76" i="14"/>
  <c r="C76" i="14" s="1"/>
  <c r="BO47" i="14"/>
  <c r="C47" i="14" s="1"/>
  <c r="BP47" i="14"/>
  <c r="D47" i="14" s="1"/>
  <c r="BN47" i="14"/>
  <c r="BQ47" i="14"/>
  <c r="BO23" i="14"/>
  <c r="C23" i="14" s="1"/>
  <c r="CP69" i="14"/>
  <c r="BN44" i="14"/>
  <c r="CP68" i="14"/>
  <c r="CP39" i="14"/>
  <c r="DA29" i="14"/>
  <c r="DM60" i="14"/>
  <c r="DA13" i="14"/>
  <c r="DM13" i="14" s="1"/>
  <c r="CE11" i="14"/>
  <c r="BQ42" i="14"/>
  <c r="BO24" i="14"/>
  <c r="C24" i="14" s="1"/>
  <c r="BO64" i="14"/>
  <c r="C64" i="14" s="1"/>
  <c r="BN71" i="14"/>
  <c r="DN71" i="14"/>
  <c r="DN93" i="14"/>
  <c r="BQ44" i="14"/>
  <c r="DL34" i="14"/>
  <c r="BN20" i="14"/>
  <c r="DN66" i="14"/>
  <c r="DA28" i="14"/>
  <c r="DA19" i="14"/>
  <c r="DM30" i="14"/>
  <c r="CE37" i="14"/>
  <c r="DM37" i="14" s="1"/>
  <c r="DA41" i="14"/>
  <c r="DM41" i="14" s="1"/>
  <c r="DA48" i="14"/>
  <c r="DA64" i="14"/>
  <c r="DM64" i="14" s="1"/>
  <c r="BM60" i="14"/>
  <c r="DA79" i="14"/>
  <c r="DE79" i="14" s="1"/>
  <c r="CE42" i="14"/>
  <c r="DM42" i="14" s="1"/>
  <c r="DA38" i="14"/>
  <c r="DM38" i="14" s="1"/>
  <c r="DA33" i="14"/>
  <c r="CE18" i="14"/>
  <c r="CE12" i="14"/>
  <c r="DA91" i="14"/>
  <c r="DM91" i="14" s="1"/>
  <c r="CE33" i="14"/>
  <c r="CE19" i="14"/>
  <c r="CE71" i="14"/>
  <c r="CE61" i="14"/>
  <c r="DM61" i="14" s="1"/>
  <c r="CE69" i="14"/>
  <c r="DN22" i="14"/>
  <c r="DM43" i="14"/>
  <c r="DA50" i="14"/>
  <c r="DA27" i="14"/>
  <c r="CM59" i="14"/>
  <c r="BO42" i="14"/>
  <c r="C42" i="14" s="1"/>
  <c r="CP49" i="14"/>
  <c r="BO45" i="14"/>
  <c r="C45" i="14" s="1"/>
  <c r="DL68" i="14"/>
  <c r="DL89" i="14"/>
  <c r="DN51" i="14"/>
  <c r="DN39" i="14"/>
  <c r="BO68" i="14"/>
  <c r="C68" i="14" s="1"/>
  <c r="BP20" i="14"/>
  <c r="D20" i="14" s="1"/>
  <c r="CE28" i="14"/>
  <c r="DA40" i="14"/>
  <c r="CE59" i="14"/>
  <c r="DM59" i="14" s="1"/>
  <c r="CE80" i="14"/>
  <c r="DM80" i="14" s="1"/>
  <c r="DM86" i="14"/>
  <c r="CE46" i="14"/>
  <c r="CE92" i="14"/>
  <c r="DM92" i="14" s="1"/>
  <c r="DA84" i="14"/>
  <c r="DA78" i="14"/>
  <c r="DM78" i="14" s="1"/>
  <c r="T78" i="14" s="1"/>
  <c r="DA32" i="14"/>
  <c r="CE70" i="14"/>
  <c r="BQ87" i="14"/>
  <c r="BP87" i="14"/>
  <c r="D87" i="14" s="1"/>
  <c r="BO87" i="14"/>
  <c r="C87" i="14" s="1"/>
  <c r="BN87" i="14"/>
  <c r="BP25" i="14"/>
  <c r="D25" i="14" s="1"/>
  <c r="BN25" i="14"/>
  <c r="BO25" i="14"/>
  <c r="C25" i="14" s="1"/>
  <c r="BQ25" i="14"/>
  <c r="DM58" i="14"/>
  <c r="BP75" i="14"/>
  <c r="D75" i="14" s="1"/>
  <c r="BQ75" i="14"/>
  <c r="BO75" i="14"/>
  <c r="C75" i="14" s="1"/>
  <c r="BN75" i="14"/>
  <c r="BN94" i="14"/>
  <c r="BQ94" i="14"/>
  <c r="DM154" i="14"/>
  <c r="CP159" i="14"/>
  <c r="DL67" i="14"/>
  <c r="AG131" i="14"/>
  <c r="CN33" i="14"/>
  <c r="DA44" i="14"/>
  <c r="DA81" i="14"/>
  <c r="CP156" i="14"/>
  <c r="CP21" i="14"/>
  <c r="DN73" i="14"/>
  <c r="CP75" i="14"/>
  <c r="DO75" i="14" s="1"/>
  <c r="DL142" i="14"/>
  <c r="BQ166" i="14"/>
  <c r="BQ151" i="14"/>
  <c r="CP41" i="14"/>
  <c r="DO41" i="14" s="1"/>
  <c r="CP168" i="14"/>
  <c r="BP76" i="14"/>
  <c r="D76" i="14" s="1"/>
  <c r="BP71" i="14"/>
  <c r="D71" i="14" s="1"/>
  <c r="DN153" i="14"/>
  <c r="CP40" i="14"/>
  <c r="CP85" i="14"/>
  <c r="BN23" i="14"/>
  <c r="DL82" i="14"/>
  <c r="DN114" i="14"/>
  <c r="CP34" i="14"/>
  <c r="CP42" i="14"/>
  <c r="CP165" i="14"/>
  <c r="DL35" i="14"/>
  <c r="CP93" i="14"/>
  <c r="BQ153" i="14"/>
  <c r="DN122" i="14"/>
  <c r="CP152" i="14"/>
  <c r="BO153" i="14"/>
  <c r="C153" i="14" s="1"/>
  <c r="CE47" i="14"/>
  <c r="DM88" i="14"/>
  <c r="CE159" i="14"/>
  <c r="DM159" i="14" s="1"/>
  <c r="CE157" i="14"/>
  <c r="DM157" i="14" s="1"/>
  <c r="DM156" i="14"/>
  <c r="EG124" i="14"/>
  <c r="AH124" i="14" s="1"/>
  <c r="AG124" i="14"/>
  <c r="CE44" i="14"/>
  <c r="DM44" i="14" s="1"/>
  <c r="DA70" i="14"/>
  <c r="DA85" i="14"/>
  <c r="DM85" i="14" s="1"/>
  <c r="BM72" i="14"/>
  <c r="DN74" i="14"/>
  <c r="DL18" i="14"/>
  <c r="DL66" i="14"/>
  <c r="DL140" i="14"/>
  <c r="CP27" i="14"/>
  <c r="DA160" i="14"/>
  <c r="BP166" i="14"/>
  <c r="D166" i="14" s="1"/>
  <c r="CE160" i="14"/>
  <c r="DA137" i="14"/>
  <c r="CE153" i="14"/>
  <c r="DM153" i="14" s="1"/>
  <c r="DA17" i="14"/>
  <c r="DM17" i="14" s="1"/>
  <c r="BP131" i="14"/>
  <c r="D131" i="14" s="1"/>
  <c r="CG124" i="14"/>
  <c r="CN124" i="14" s="1"/>
  <c r="BT173" i="14"/>
  <c r="BU173" i="14" s="1"/>
  <c r="DL73" i="14"/>
  <c r="BO132" i="14"/>
  <c r="C132" i="14" s="1"/>
  <c r="BO151" i="14"/>
  <c r="C151" i="14" s="1"/>
  <c r="BN76" i="14"/>
  <c r="DL120" i="14"/>
  <c r="BQ23" i="14"/>
  <c r="BS125" i="14"/>
  <c r="BT125" i="14" s="1"/>
  <c r="BU125" i="14" s="1"/>
  <c r="DL160" i="14"/>
  <c r="DL27" i="14"/>
  <c r="DL50" i="14"/>
  <c r="DL42" i="14"/>
  <c r="CE79" i="14"/>
  <c r="DM79" i="14" s="1"/>
  <c r="T79" i="14" s="1"/>
  <c r="DA15" i="14"/>
  <c r="DM15" i="14" s="1"/>
  <c r="DM72" i="14"/>
  <c r="DN113" i="14"/>
  <c r="CE141" i="14"/>
  <c r="DM141" i="14" s="1"/>
  <c r="DM149" i="14"/>
  <c r="AG175" i="14"/>
  <c r="CE104" i="14"/>
  <c r="CE158" i="14"/>
  <c r="CE112" i="14"/>
  <c r="DM112" i="14" s="1"/>
  <c r="CE83" i="14"/>
  <c r="DA119" i="14"/>
  <c r="DM14" i="14"/>
  <c r="DM152" i="14"/>
  <c r="BN40" i="14"/>
  <c r="BO40" i="14"/>
  <c r="C40" i="14" s="1"/>
  <c r="BQ40" i="14"/>
  <c r="BP40" i="14"/>
  <c r="D40" i="14" s="1"/>
  <c r="DM128" i="14"/>
  <c r="T128" i="14" s="1"/>
  <c r="BP105" i="14"/>
  <c r="D105" i="14" s="1"/>
  <c r="BQ105" i="14"/>
  <c r="BR105" i="14" s="1"/>
  <c r="BN105" i="14"/>
  <c r="DM175" i="14"/>
  <c r="T175" i="14" s="1"/>
  <c r="CP187" i="14"/>
  <c r="DL183" i="14"/>
  <c r="DL179" i="14"/>
  <c r="DA180" i="14"/>
  <c r="DA185" i="14"/>
  <c r="DL187" i="14"/>
  <c r="CE185" i="14"/>
  <c r="DM185" i="14" s="1"/>
  <c r="DN188" i="14"/>
  <c r="CP188" i="14"/>
  <c r="CE183" i="14"/>
  <c r="DM183" i="14" s="1"/>
  <c r="DA188" i="14"/>
  <c r="DM188" i="14" s="1"/>
  <c r="CE180" i="14"/>
  <c r="DM180" i="14" s="1"/>
  <c r="CE177" i="14"/>
  <c r="DM177" i="14" s="1"/>
  <c r="BO186" i="14"/>
  <c r="C186" i="14" s="1"/>
  <c r="DN186" i="14"/>
  <c r="CP178" i="14"/>
  <c r="DO178" i="14" s="1"/>
  <c r="CE181" i="14"/>
  <c r="CP189" i="14"/>
  <c r="DM189" i="14"/>
  <c r="DN177" i="14"/>
  <c r="BO187" i="14"/>
  <c r="C187" i="14" s="1"/>
  <c r="BQ187" i="14"/>
  <c r="BP187" i="14"/>
  <c r="D187" i="14" s="1"/>
  <c r="BN187" i="14"/>
  <c r="BO185" i="14"/>
  <c r="C185" i="14" s="1"/>
  <c r="BQ185" i="14"/>
  <c r="BP185" i="14"/>
  <c r="D185" i="14" s="1"/>
  <c r="BN185" i="14"/>
  <c r="DL189" i="14"/>
  <c r="DN178" i="14"/>
  <c r="BM188" i="14"/>
  <c r="BL189" i="14"/>
  <c r="BM189" i="14" s="1"/>
  <c r="BQ186" i="14"/>
  <c r="BN186" i="14"/>
  <c r="DM178" i="14"/>
  <c r="CP179" i="14"/>
  <c r="DL188" i="14"/>
  <c r="DA181" i="14"/>
  <c r="BN184" i="14"/>
  <c r="BP184" i="14"/>
  <c r="D184" i="14" s="1"/>
  <c r="BL188" i="14"/>
  <c r="DM181" i="14"/>
  <c r="BQ160" i="14"/>
  <c r="BN160" i="14"/>
  <c r="BO160" i="14"/>
  <c r="C160" i="14" s="1"/>
  <c r="BP160" i="14"/>
  <c r="D160" i="14" s="1"/>
  <c r="BQ159" i="14"/>
  <c r="BO159" i="14"/>
  <c r="C159" i="14" s="1"/>
  <c r="BN159" i="14"/>
  <c r="BP159" i="14"/>
  <c r="D159" i="14" s="1"/>
  <c r="BP155" i="14"/>
  <c r="D155" i="14" s="1"/>
  <c r="BQ155" i="14"/>
  <c r="BO155" i="14"/>
  <c r="C155" i="14" s="1"/>
  <c r="BN155" i="14"/>
  <c r="DL153" i="14"/>
  <c r="DN159" i="14"/>
  <c r="DL152" i="14"/>
  <c r="DN152" i="14"/>
  <c r="EL165" i="14"/>
  <c r="EM165" i="14" s="1"/>
  <c r="EN165" i="14" s="1"/>
  <c r="DN155" i="14"/>
  <c r="DL159" i="14"/>
  <c r="BP163" i="14"/>
  <c r="D163" i="14" s="1"/>
  <c r="BN163" i="14"/>
  <c r="DL155" i="14"/>
  <c r="DO155" i="14" s="1"/>
  <c r="CP162" i="14"/>
  <c r="BQ165" i="14"/>
  <c r="BN165" i="14"/>
  <c r="BO165" i="14"/>
  <c r="C165" i="14" s="1"/>
  <c r="BP165" i="14"/>
  <c r="D165" i="14" s="1"/>
  <c r="BM161" i="14"/>
  <c r="BQ167" i="14"/>
  <c r="BP167" i="14"/>
  <c r="D167" i="14" s="1"/>
  <c r="BM164" i="14"/>
  <c r="BM154" i="14"/>
  <c r="CH124" i="14"/>
  <c r="CO124" i="14" s="1"/>
  <c r="CP140" i="14"/>
  <c r="BO141" i="14"/>
  <c r="C141" i="14" s="1"/>
  <c r="BP141" i="14"/>
  <c r="D141" i="14" s="1"/>
  <c r="BQ141" i="14"/>
  <c r="BN141" i="14"/>
  <c r="BO131" i="14"/>
  <c r="C131" i="14" s="1"/>
  <c r="DD124" i="14"/>
  <c r="DK124" i="14" s="1"/>
  <c r="BQ132" i="14"/>
  <c r="BR132" i="14" s="1"/>
  <c r="BS132" i="14" s="1"/>
  <c r="BT132" i="14" s="1"/>
  <c r="BU132" i="14" s="1"/>
  <c r="BO140" i="14"/>
  <c r="C140" i="14" s="1"/>
  <c r="DN134" i="14"/>
  <c r="CP138" i="14"/>
  <c r="DL139" i="14"/>
  <c r="CE136" i="14"/>
  <c r="DM136" i="14" s="1"/>
  <c r="BT131" i="14"/>
  <c r="BU131" i="14" s="1"/>
  <c r="BQ140" i="14"/>
  <c r="BM139" i="14"/>
  <c r="BL142" i="14"/>
  <c r="BM142" i="14" s="1"/>
  <c r="BP119" i="14"/>
  <c r="D119" i="14" s="1"/>
  <c r="BO119" i="14"/>
  <c r="C119" i="14" s="1"/>
  <c r="BN119" i="14"/>
  <c r="BQ119" i="14"/>
  <c r="BQ112" i="14"/>
  <c r="BP112" i="14"/>
  <c r="D112" i="14" s="1"/>
  <c r="BO112" i="14"/>
  <c r="C112" i="14" s="1"/>
  <c r="BN112" i="14"/>
  <c r="BM113" i="14"/>
  <c r="BL116" i="14"/>
  <c r="BM116" i="14" s="1"/>
  <c r="BP118" i="14"/>
  <c r="D118" i="14" s="1"/>
  <c r="BQ118" i="14"/>
  <c r="BN118" i="14"/>
  <c r="BO118" i="14"/>
  <c r="C118" i="14" s="1"/>
  <c r="DL122" i="14"/>
  <c r="DL121" i="14"/>
  <c r="CP116" i="14"/>
  <c r="CP109" i="14"/>
  <c r="DN109" i="14"/>
  <c r="DN118" i="14"/>
  <c r="BO109" i="14"/>
  <c r="C109" i="14" s="1"/>
  <c r="BP109" i="14"/>
  <c r="D109" i="14" s="1"/>
  <c r="BN109" i="14"/>
  <c r="BQ109" i="14"/>
  <c r="BM120" i="14"/>
  <c r="BO117" i="14"/>
  <c r="C117" i="14" s="1"/>
  <c r="BQ117" i="14"/>
  <c r="DL119" i="14"/>
  <c r="CP122" i="14"/>
  <c r="DL118" i="14"/>
  <c r="BO114" i="14"/>
  <c r="C114" i="14" s="1"/>
  <c r="BP114" i="14"/>
  <c r="D114" i="14" s="1"/>
  <c r="BQ114" i="14"/>
  <c r="CP117" i="14"/>
  <c r="DL116" i="14"/>
  <c r="DL109" i="14"/>
  <c r="DN115" i="14"/>
  <c r="BP110" i="14"/>
  <c r="D110" i="14" s="1"/>
  <c r="BQ110" i="14"/>
  <c r="BO110" i="14"/>
  <c r="C110" i="14" s="1"/>
  <c r="BQ122" i="14"/>
  <c r="BO122" i="14"/>
  <c r="C122" i="14" s="1"/>
  <c r="BO81" i="14"/>
  <c r="C81" i="14" s="1"/>
  <c r="BQ81" i="14"/>
  <c r="BP81" i="14"/>
  <c r="D81" i="14" s="1"/>
  <c r="BN81" i="14"/>
  <c r="BQ84" i="14"/>
  <c r="BN84" i="14"/>
  <c r="BO84" i="14"/>
  <c r="C84" i="14" s="1"/>
  <c r="BP84" i="14"/>
  <c r="D84" i="14" s="1"/>
  <c r="BN83" i="14"/>
  <c r="BQ83" i="14"/>
  <c r="BP83" i="14"/>
  <c r="D83" i="14" s="1"/>
  <c r="BO83" i="14"/>
  <c r="C83" i="14" s="1"/>
  <c r="BO96" i="14"/>
  <c r="C96" i="14" s="1"/>
  <c r="BP96" i="14"/>
  <c r="D96" i="14" s="1"/>
  <c r="BN96" i="14"/>
  <c r="BQ96" i="14"/>
  <c r="CP80" i="14"/>
  <c r="CP94" i="14"/>
  <c r="DL96" i="14"/>
  <c r="DN87" i="14"/>
  <c r="BN93" i="14"/>
  <c r="BQ93" i="14"/>
  <c r="BP93" i="14"/>
  <c r="D93" i="14" s="1"/>
  <c r="CH79" i="14"/>
  <c r="CO79" i="14" s="1"/>
  <c r="DN94" i="14"/>
  <c r="BQ91" i="14"/>
  <c r="DL93" i="14"/>
  <c r="BO94" i="14"/>
  <c r="C94" i="14" s="1"/>
  <c r="DN95" i="14"/>
  <c r="BL85" i="14"/>
  <c r="BM85" i="14" s="1"/>
  <c r="BN89" i="14"/>
  <c r="BQ89" i="14"/>
  <c r="BM82" i="14"/>
  <c r="BQ92" i="14"/>
  <c r="BO92" i="14"/>
  <c r="C92" i="14" s="1"/>
  <c r="BP92" i="14"/>
  <c r="D92" i="14" s="1"/>
  <c r="BN92" i="14"/>
  <c r="DL95" i="14"/>
  <c r="CP84" i="14"/>
  <c r="CP82" i="14"/>
  <c r="BP94" i="14"/>
  <c r="D94" i="14" s="1"/>
  <c r="CP97" i="14"/>
  <c r="CP89" i="14"/>
  <c r="CP81" i="14"/>
  <c r="BO93" i="14"/>
  <c r="C93" i="14" s="1"/>
  <c r="BL90" i="14"/>
  <c r="BM90" i="14" s="1"/>
  <c r="BN70" i="14"/>
  <c r="BO70" i="14"/>
  <c r="C70" i="14" s="1"/>
  <c r="BP70" i="14"/>
  <c r="D70" i="14" s="1"/>
  <c r="BQ70" i="14"/>
  <c r="BN62" i="14"/>
  <c r="BP62" i="14"/>
  <c r="D62" i="14" s="1"/>
  <c r="BQ62" i="14"/>
  <c r="BO62" i="14"/>
  <c r="C62" i="14" s="1"/>
  <c r="BN67" i="14"/>
  <c r="BP67" i="14"/>
  <c r="D67" i="14" s="1"/>
  <c r="BO67" i="14"/>
  <c r="C67" i="14" s="1"/>
  <c r="BQ67" i="14"/>
  <c r="BN63" i="14"/>
  <c r="BQ63" i="14"/>
  <c r="BO63" i="14"/>
  <c r="C63" i="14" s="1"/>
  <c r="BP63" i="14"/>
  <c r="D63" i="14" s="1"/>
  <c r="CP76" i="14"/>
  <c r="CP61" i="14"/>
  <c r="DL62" i="14"/>
  <c r="BL66" i="14"/>
  <c r="BM66" i="14" s="1"/>
  <c r="BP61" i="14"/>
  <c r="D61" i="14" s="1"/>
  <c r="BO61" i="14"/>
  <c r="C61" i="14" s="1"/>
  <c r="BQ61" i="14"/>
  <c r="BN61" i="14"/>
  <c r="BL74" i="14"/>
  <c r="BM74" i="14" s="1"/>
  <c r="DL74" i="14"/>
  <c r="CP62" i="14"/>
  <c r="BQ71" i="14"/>
  <c r="CP71" i="14"/>
  <c r="CP67" i="14"/>
  <c r="DL61" i="14"/>
  <c r="DL65" i="14"/>
  <c r="BM73" i="14"/>
  <c r="DM65" i="14"/>
  <c r="BO36" i="14"/>
  <c r="C36" i="14" s="1"/>
  <c r="BN36" i="14"/>
  <c r="BP36" i="14"/>
  <c r="D36" i="14" s="1"/>
  <c r="BQ36" i="14"/>
  <c r="BN51" i="14"/>
  <c r="BP51" i="14"/>
  <c r="D51" i="14" s="1"/>
  <c r="BO51" i="14"/>
  <c r="C51" i="14" s="1"/>
  <c r="BQ51" i="14"/>
  <c r="BQ35" i="14"/>
  <c r="BP35" i="14"/>
  <c r="D35" i="14" s="1"/>
  <c r="BO35" i="14"/>
  <c r="C35" i="14" s="1"/>
  <c r="BN35" i="14"/>
  <c r="BN39" i="14"/>
  <c r="BO39" i="14"/>
  <c r="C39" i="14" s="1"/>
  <c r="BP39" i="14"/>
  <c r="D39" i="14" s="1"/>
  <c r="BQ39" i="14"/>
  <c r="DM33" i="14"/>
  <c r="CP36" i="14"/>
  <c r="DN34" i="14"/>
  <c r="CP46" i="14"/>
  <c r="BO49" i="14"/>
  <c r="C49" i="14" s="1"/>
  <c r="BQ49" i="14"/>
  <c r="BP49" i="14"/>
  <c r="D49" i="14" s="1"/>
  <c r="BN49" i="14"/>
  <c r="DM48" i="14"/>
  <c r="BL37" i="14"/>
  <c r="BM37" i="14" s="1"/>
  <c r="BL32" i="14"/>
  <c r="BM32" i="14" s="1"/>
  <c r="DL38" i="14"/>
  <c r="BQ46" i="14"/>
  <c r="BP46" i="14"/>
  <c r="D46" i="14" s="1"/>
  <c r="BO46" i="14"/>
  <c r="C46" i="14" s="1"/>
  <c r="BN46" i="14"/>
  <c r="DM39" i="14"/>
  <c r="BN34" i="14"/>
  <c r="BP34" i="14"/>
  <c r="D34" i="14" s="1"/>
  <c r="BO34" i="14"/>
  <c r="C34" i="14" s="1"/>
  <c r="BQ34" i="14"/>
  <c r="BN45" i="14"/>
  <c r="BQ45" i="14"/>
  <c r="BN41" i="14"/>
  <c r="BQ41" i="14"/>
  <c r="BO41" i="14"/>
  <c r="C41" i="14" s="1"/>
  <c r="CP51" i="14"/>
  <c r="CP50" i="14"/>
  <c r="CP43" i="14"/>
  <c r="BL48" i="14"/>
  <c r="BM48" i="14" s="1"/>
  <c r="BM50" i="14"/>
  <c r="BP27" i="14"/>
  <c r="D27" i="14" s="1"/>
  <c r="BN27" i="14"/>
  <c r="BO27" i="14"/>
  <c r="C27" i="14" s="1"/>
  <c r="BQ27" i="14"/>
  <c r="BO18" i="14"/>
  <c r="C18" i="14" s="1"/>
  <c r="BQ18" i="14"/>
  <c r="BP18" i="14"/>
  <c r="D18" i="14" s="1"/>
  <c r="BN18" i="14"/>
  <c r="BP19" i="14"/>
  <c r="D19" i="14" s="1"/>
  <c r="BQ19" i="14"/>
  <c r="BO19" i="14"/>
  <c r="C19" i="14" s="1"/>
  <c r="BN19" i="14"/>
  <c r="BN17" i="14"/>
  <c r="DN12" i="14"/>
  <c r="BQ20" i="14"/>
  <c r="CP16" i="14"/>
  <c r="DM20" i="14"/>
  <c r="BO21" i="14"/>
  <c r="C21" i="14" s="1"/>
  <c r="BQ21" i="14"/>
  <c r="BN21" i="14"/>
  <c r="BP21" i="14"/>
  <c r="D21" i="14" s="1"/>
  <c r="BN22" i="14"/>
  <c r="BO22" i="14"/>
  <c r="C22" i="14" s="1"/>
  <c r="BQ22" i="14"/>
  <c r="BP22" i="14"/>
  <c r="D22" i="14" s="1"/>
  <c r="BO30" i="14"/>
  <c r="C30" i="14" s="1"/>
  <c r="BP30" i="14"/>
  <c r="D30" i="14" s="1"/>
  <c r="BQ30" i="14"/>
  <c r="BN30" i="14"/>
  <c r="BQ17" i="14"/>
  <c r="BL15" i="14"/>
  <c r="BM15" i="14" s="1"/>
  <c r="DA12" i="14"/>
  <c r="BO17" i="14"/>
  <c r="C17" i="14" s="1"/>
  <c r="DL19" i="14"/>
  <c r="BL14" i="14"/>
  <c r="BM14" i="14" s="1"/>
  <c r="BP26" i="14"/>
  <c r="D26" i="14" s="1"/>
  <c r="BN26" i="14"/>
  <c r="BQ26" i="14"/>
  <c r="BO26" i="14"/>
  <c r="C26" i="14" s="1"/>
  <c r="BM28" i="14"/>
  <c r="BN174" i="14"/>
  <c r="G174" i="14" s="1"/>
  <c r="EG174" i="14" s="1"/>
  <c r="AH174" i="14" s="1"/>
  <c r="BP174" i="14"/>
  <c r="D174" i="14" s="1"/>
  <c r="BO174" i="14"/>
  <c r="C174" i="14" s="1"/>
  <c r="BQ174" i="14"/>
  <c r="BR174" i="14" s="1"/>
  <c r="DB173" i="14"/>
  <c r="DI173" i="14" s="1"/>
  <c r="CH173" i="14"/>
  <c r="CO173" i="14" s="1"/>
  <c r="CG173" i="14"/>
  <c r="CN173" i="14" s="1"/>
  <c r="CI173" i="14"/>
  <c r="CF173" i="14"/>
  <c r="DD173" i="14"/>
  <c r="DK173" i="14" s="1"/>
  <c r="DE173" i="14"/>
  <c r="DE132" i="14"/>
  <c r="CF132" i="14"/>
  <c r="CM132" i="14" s="1"/>
  <c r="CH132" i="14"/>
  <c r="CO132" i="14" s="1"/>
  <c r="DB132" i="14"/>
  <c r="DI132" i="14" s="1"/>
  <c r="DC132" i="14"/>
  <c r="DJ132" i="14" s="1"/>
  <c r="CG132" i="14"/>
  <c r="CN132" i="14" s="1"/>
  <c r="DD79" i="14"/>
  <c r="DK79" i="14" s="1"/>
  <c r="CG79" i="14"/>
  <c r="CN79" i="14" s="1"/>
  <c r="CF79" i="14"/>
  <c r="CM79" i="14" s="1"/>
  <c r="DB79" i="14"/>
  <c r="DI79" i="14" s="1"/>
  <c r="BL79" i="14"/>
  <c r="BP128" i="14"/>
  <c r="D128" i="14" s="1"/>
  <c r="BN128" i="14"/>
  <c r="G128" i="14" s="1"/>
  <c r="EG128" i="14" s="1"/>
  <c r="AH128" i="14" s="1"/>
  <c r="CI125" i="14"/>
  <c r="DB125" i="14"/>
  <c r="DI125" i="14" s="1"/>
  <c r="CH125" i="14"/>
  <c r="CO125" i="14" s="1"/>
  <c r="DC125" i="14"/>
  <c r="DJ125" i="14" s="1"/>
  <c r="DE125" i="14"/>
  <c r="DN125" i="14" s="1"/>
  <c r="U125" i="14" s="1"/>
  <c r="CG125" i="14"/>
  <c r="CN125" i="14" s="1"/>
  <c r="DD125" i="14"/>
  <c r="DK125" i="14" s="1"/>
  <c r="CF124" i="14"/>
  <c r="CM124" i="14" s="1"/>
  <c r="DB124" i="14"/>
  <c r="DI124" i="14" s="1"/>
  <c r="DE124" i="14"/>
  <c r="BS124" i="14"/>
  <c r="BT124" i="14" s="1"/>
  <c r="BU124" i="14" s="1"/>
  <c r="DG124" i="14" s="1"/>
  <c r="DC124" i="14"/>
  <c r="BN172" i="14"/>
  <c r="G172" i="14" s="1"/>
  <c r="EG172" i="14" s="1"/>
  <c r="AH172" i="14" s="1"/>
  <c r="BO172" i="14"/>
  <c r="C172" i="14" s="1"/>
  <c r="BP172" i="14"/>
  <c r="D172" i="14" s="1"/>
  <c r="BQ172" i="14"/>
  <c r="BR172" i="14" s="1"/>
  <c r="CP88" i="14"/>
  <c r="DN143" i="14"/>
  <c r="CP143" i="14"/>
  <c r="CP86" i="14"/>
  <c r="DN14" i="14"/>
  <c r="DL43" i="14"/>
  <c r="DL39" i="14"/>
  <c r="DN65" i="14"/>
  <c r="DL16" i="14"/>
  <c r="DL185" i="14"/>
  <c r="DN44" i="14"/>
  <c r="DL36" i="14"/>
  <c r="CP154" i="14"/>
  <c r="DL15" i="14"/>
  <c r="CP22" i="14"/>
  <c r="CP38" i="14"/>
  <c r="CP64" i="14"/>
  <c r="DN86" i="14"/>
  <c r="CP121" i="14"/>
  <c r="DL113" i="14"/>
  <c r="DL141" i="14"/>
  <c r="DL71" i="14"/>
  <c r="DL114" i="14"/>
  <c r="DL14" i="14"/>
  <c r="CP134" i="14"/>
  <c r="DN43" i="14"/>
  <c r="DN111" i="14"/>
  <c r="DN42" i="14"/>
  <c r="DN96" i="14"/>
  <c r="DN189" i="14"/>
  <c r="CP45" i="14"/>
  <c r="DL46" i="14"/>
  <c r="CP118" i="14"/>
  <c r="CP15" i="14"/>
  <c r="DL91" i="14"/>
  <c r="DN24" i="14"/>
  <c r="DN138" i="14"/>
  <c r="DN21" i="14"/>
  <c r="CP44" i="14"/>
  <c r="CP35" i="14"/>
  <c r="DL88" i="14"/>
  <c r="CN12" i="14"/>
  <c r="CP12" i="14" s="1"/>
  <c r="DN33" i="14"/>
  <c r="CP135" i="14"/>
  <c r="CP111" i="14"/>
  <c r="CP96" i="14"/>
  <c r="DL64" i="14"/>
  <c r="DL177" i="14"/>
  <c r="CP185" i="14"/>
  <c r="CP20" i="14"/>
  <c r="DL25" i="14"/>
  <c r="DN185" i="14"/>
  <c r="DN84" i="14"/>
  <c r="DN119" i="14"/>
  <c r="DN83" i="14"/>
  <c r="DN38" i="14"/>
  <c r="DL69" i="14"/>
  <c r="DL84" i="14"/>
  <c r="CP63" i="14"/>
  <c r="DN36" i="14"/>
  <c r="CP19" i="14"/>
  <c r="DN40" i="14"/>
  <c r="DJ33" i="14"/>
  <c r="DK58" i="14"/>
  <c r="DL134" i="14"/>
  <c r="DL162" i="14"/>
  <c r="DO162" i="14" s="1"/>
  <c r="CP164" i="14"/>
  <c r="DL163" i="14"/>
  <c r="CP158" i="14"/>
  <c r="DL37" i="14"/>
  <c r="CP120" i="14"/>
  <c r="DL165" i="14"/>
  <c r="CP74" i="14"/>
  <c r="EL161" i="14"/>
  <c r="EM161" i="14" s="1"/>
  <c r="EN161" i="14" s="1"/>
  <c r="DL51" i="14"/>
  <c r="CP110" i="14"/>
  <c r="DL24" i="14"/>
  <c r="DN116" i="14"/>
  <c r="DL156" i="14"/>
  <c r="CP153" i="14"/>
  <c r="DL115" i="14"/>
  <c r="DN48" i="14"/>
  <c r="CP167" i="14"/>
  <c r="DK33" i="14"/>
  <c r="CP136" i="14"/>
  <c r="CP137" i="14"/>
  <c r="DL45" i="14"/>
  <c r="DN30" i="14"/>
  <c r="DL94" i="14"/>
  <c r="DN63" i="14"/>
  <c r="CP163" i="14"/>
  <c r="CP151" i="14"/>
  <c r="DN29" i="14"/>
  <c r="DL85" i="14"/>
  <c r="DN121" i="14"/>
  <c r="DN85" i="14"/>
  <c r="DN183" i="14"/>
  <c r="CP183" i="14"/>
  <c r="CG11" i="14"/>
  <c r="DE11" i="14"/>
  <c r="DD11" i="14"/>
  <c r="CF11" i="14"/>
  <c r="DB11" i="14"/>
  <c r="CI11" i="14"/>
  <c r="DN11" i="14" s="1"/>
  <c r="U11" i="14" s="1"/>
  <c r="CH11" i="14"/>
  <c r="CO11" i="14" s="1"/>
  <c r="BS108" i="14"/>
  <c r="BT108" i="14" s="1"/>
  <c r="BU108" i="14" s="1"/>
  <c r="CJ108" i="14" s="1"/>
  <c r="E108" i="14"/>
  <c r="DB108" i="14"/>
  <c r="DI108" i="14" s="1"/>
  <c r="CF108" i="14"/>
  <c r="CI108" i="14"/>
  <c r="DD108" i="14"/>
  <c r="DK108" i="14" s="1"/>
  <c r="CG108" i="14"/>
  <c r="CN108" i="14" s="1"/>
  <c r="CH108" i="14"/>
  <c r="CO108" i="14" s="1"/>
  <c r="DC108" i="14"/>
  <c r="DJ108" i="14" s="1"/>
  <c r="CG107" i="14"/>
  <c r="CN107" i="14" s="1"/>
  <c r="CF107" i="14"/>
  <c r="DD107" i="14"/>
  <c r="DK107" i="14" s="1"/>
  <c r="DE107" i="14"/>
  <c r="DC107" i="14"/>
  <c r="DJ107" i="14" s="1"/>
  <c r="CH107" i="14"/>
  <c r="CO107" i="14" s="1"/>
  <c r="DB107" i="14"/>
  <c r="DI107" i="14" s="1"/>
  <c r="E107" i="14"/>
  <c r="BS107" i="14"/>
  <c r="BT107" i="14" s="1"/>
  <c r="BU107" i="14" s="1"/>
  <c r="CJ107" i="14" s="1"/>
  <c r="C146" i="13"/>
  <c r="C148" i="13"/>
  <c r="C254" i="13"/>
  <c r="C662" i="13"/>
  <c r="C51" i="13"/>
  <c r="C115" i="13"/>
  <c r="C179" i="13"/>
  <c r="C243" i="13"/>
  <c r="C307" i="13"/>
  <c r="C375" i="13"/>
  <c r="C455" i="13"/>
  <c r="C21" i="13"/>
  <c r="C16" i="13"/>
  <c r="C854" i="13"/>
  <c r="C1010" i="13"/>
  <c r="C1178" i="13"/>
  <c r="C1362" i="13"/>
  <c r="C1554" i="13"/>
  <c r="C1722" i="13"/>
  <c r="C1842" i="13"/>
  <c r="C1930" i="13"/>
  <c r="C559" i="13"/>
  <c r="C623" i="13"/>
  <c r="C687" i="13"/>
  <c r="C751" i="13"/>
  <c r="C815" i="13"/>
  <c r="C879" i="13"/>
  <c r="C943" i="13"/>
  <c r="C1015" i="13"/>
  <c r="C1103" i="13"/>
  <c r="C1187" i="13"/>
  <c r="C1287" i="13"/>
  <c r="C1391" i="13"/>
  <c r="C1491" i="13"/>
  <c r="C1563" i="13"/>
  <c r="C1635" i="13"/>
  <c r="C1723" i="13"/>
  <c r="C1803" i="13"/>
  <c r="C1887" i="13"/>
  <c r="C1971" i="13"/>
  <c r="C54" i="13"/>
  <c r="C538" i="13"/>
  <c r="C519" i="13"/>
  <c r="C655" i="13"/>
  <c r="C783" i="13"/>
  <c r="C911" i="13"/>
  <c r="C1071" i="13"/>
  <c r="C1243" i="13"/>
  <c r="C1423" i="13"/>
  <c r="C1599" i="13"/>
  <c r="C1767" i="13"/>
  <c r="C1931" i="13"/>
  <c r="C29" i="13"/>
  <c r="C33" i="13"/>
  <c r="C45" i="13"/>
  <c r="C49" i="13"/>
  <c r="C61" i="13"/>
  <c r="C65" i="13"/>
  <c r="C77" i="13"/>
  <c r="C81" i="13"/>
  <c r="C93" i="13"/>
  <c r="C97" i="13"/>
  <c r="C109" i="13"/>
  <c r="C113" i="13"/>
  <c r="C125" i="13"/>
  <c r="C129" i="13"/>
  <c r="C141" i="13"/>
  <c r="C145" i="13"/>
  <c r="C157" i="13"/>
  <c r="C161" i="13"/>
  <c r="C173" i="13"/>
  <c r="C177" i="13"/>
  <c r="C189" i="13"/>
  <c r="C193" i="13"/>
  <c r="C205" i="13"/>
  <c r="C209" i="13"/>
  <c r="C221" i="13"/>
  <c r="C225" i="13"/>
  <c r="C237" i="13"/>
  <c r="C241" i="13"/>
  <c r="C253" i="13"/>
  <c r="C272" i="13"/>
  <c r="C293" i="13"/>
  <c r="C297" i="13"/>
  <c r="C309" i="13"/>
  <c r="C313" i="13"/>
  <c r="C325" i="13"/>
  <c r="C329" i="13"/>
  <c r="C356" i="13"/>
  <c r="C370" i="13"/>
  <c r="C372" i="13"/>
  <c r="C376" i="13"/>
  <c r="C380" i="13"/>
  <c r="C408" i="13"/>
  <c r="C418" i="13"/>
  <c r="C420" i="13"/>
  <c r="C457" i="13"/>
  <c r="C487" i="13"/>
  <c r="C493" i="13"/>
  <c r="C497" i="13"/>
  <c r="C501" i="13"/>
  <c r="C505" i="13"/>
  <c r="C506" i="13"/>
  <c r="C508" i="13"/>
  <c r="C512" i="13"/>
  <c r="C516" i="13"/>
  <c r="C520" i="13"/>
  <c r="C524" i="13"/>
  <c r="C528" i="13"/>
  <c r="C532" i="13"/>
  <c r="C536" i="13"/>
  <c r="C540" i="13"/>
  <c r="C546" i="13"/>
  <c r="C548" i="13"/>
  <c r="C552" i="13"/>
  <c r="C558" i="13"/>
  <c r="C560" i="13"/>
  <c r="C564" i="13"/>
  <c r="C1094" i="13"/>
  <c r="C1474" i="13"/>
  <c r="C1782" i="13"/>
  <c r="C1966" i="13"/>
  <c r="C83" i="13"/>
  <c r="C211" i="13"/>
  <c r="C347" i="13"/>
  <c r="C19" i="13"/>
  <c r="C275" i="13"/>
  <c r="C18" i="13"/>
  <c r="C40" i="13"/>
  <c r="C48" i="13"/>
  <c r="C53" i="13"/>
  <c r="C57" i="13"/>
  <c r="C104" i="13"/>
  <c r="C112" i="13"/>
  <c r="C117" i="13"/>
  <c r="C121" i="13"/>
  <c r="C168" i="13"/>
  <c r="C176" i="13"/>
  <c r="C181" i="13"/>
  <c r="C185" i="13"/>
  <c r="C232" i="13"/>
  <c r="C240" i="13"/>
  <c r="C245" i="13"/>
  <c r="C249" i="13"/>
  <c r="C261" i="13"/>
  <c r="C273" i="13"/>
  <c r="C1254" i="13"/>
  <c r="C1874" i="13"/>
  <c r="C591" i="13"/>
  <c r="C847" i="13"/>
  <c r="C1151" i="13"/>
  <c r="C1531" i="13"/>
  <c r="C1851" i="13"/>
  <c r="C56" i="13"/>
  <c r="C64" i="13"/>
  <c r="C69" i="13"/>
  <c r="C73" i="13"/>
  <c r="C120" i="13"/>
  <c r="C128" i="13"/>
  <c r="C133" i="13"/>
  <c r="C137" i="13"/>
  <c r="C184" i="13"/>
  <c r="C192" i="13"/>
  <c r="C197" i="13"/>
  <c r="C201" i="13"/>
  <c r="C248" i="13"/>
  <c r="C264" i="13"/>
  <c r="C269" i="13"/>
  <c r="C277" i="13"/>
  <c r="C922" i="13"/>
  <c r="C975" i="13"/>
  <c r="C1667" i="13"/>
  <c r="C41" i="13"/>
  <c r="C72" i="13"/>
  <c r="C85" i="13"/>
  <c r="C96" i="13"/>
  <c r="C144" i="13"/>
  <c r="C169" i="13"/>
  <c r="C200" i="13"/>
  <c r="C213" i="13"/>
  <c r="C224" i="13"/>
  <c r="C265" i="13"/>
  <c r="C285" i="13"/>
  <c r="C289" i="13"/>
  <c r="C336" i="13"/>
  <c r="C340" i="13"/>
  <c r="C344" i="13"/>
  <c r="C348" i="13"/>
  <c r="C352" i="13"/>
  <c r="C361" i="13"/>
  <c r="C368" i="13"/>
  <c r="C384" i="13"/>
  <c r="C388" i="13"/>
  <c r="C392" i="13"/>
  <c r="C396" i="13"/>
  <c r="C400" i="13"/>
  <c r="C404" i="13"/>
  <c r="C416" i="13"/>
  <c r="C428" i="13"/>
  <c r="C437" i="13"/>
  <c r="C444" i="13"/>
  <c r="C453" i="13"/>
  <c r="C461" i="13"/>
  <c r="C465" i="13"/>
  <c r="C469" i="13"/>
  <c r="C473" i="13"/>
  <c r="C477" i="13"/>
  <c r="C484" i="13"/>
  <c r="C492" i="13"/>
  <c r="C500" i="13"/>
  <c r="C513" i="13"/>
  <c r="C529" i="13"/>
  <c r="C542" i="13"/>
  <c r="C544" i="13"/>
  <c r="C554" i="13"/>
  <c r="C556" i="13"/>
  <c r="C585" i="13"/>
  <c r="C589" i="13"/>
  <c r="C593" i="13"/>
  <c r="C634" i="13"/>
  <c r="C636" i="13"/>
  <c r="C640" i="13"/>
  <c r="C644" i="13"/>
  <c r="C648" i="13"/>
  <c r="C652" i="13"/>
  <c r="C656" i="13"/>
  <c r="C660" i="13"/>
  <c r="C664" i="13"/>
  <c r="C668" i="13"/>
  <c r="C674" i="13"/>
  <c r="C676" i="13"/>
  <c r="C680" i="13"/>
  <c r="C685" i="13"/>
  <c r="C725" i="13"/>
  <c r="C729" i="13"/>
  <c r="C733" i="13"/>
  <c r="C737" i="13"/>
  <c r="C741" i="13"/>
  <c r="C745" i="13"/>
  <c r="C749" i="13"/>
  <c r="C753" i="13"/>
  <c r="C757" i="13"/>
  <c r="C761" i="13"/>
  <c r="C801" i="13"/>
  <c r="C813" i="13"/>
  <c r="C853" i="13"/>
  <c r="C857" i="13"/>
  <c r="C861" i="13"/>
  <c r="C865" i="13"/>
  <c r="C869" i="13"/>
  <c r="C873" i="13"/>
  <c r="C877" i="13"/>
  <c r="C881" i="13"/>
  <c r="C147" i="13"/>
  <c r="C17" i="13"/>
  <c r="C25" i="13"/>
  <c r="C37" i="13"/>
  <c r="C88" i="13"/>
  <c r="C153" i="13"/>
  <c r="C165" i="13"/>
  <c r="C216" i="13"/>
  <c r="C280" i="13"/>
  <c r="C288" i="13"/>
  <c r="C296" i="13"/>
  <c r="C301" i="13"/>
  <c r="C305" i="13"/>
  <c r="C364" i="13"/>
  <c r="C377" i="13"/>
  <c r="C410" i="13"/>
  <c r="C412" i="13"/>
  <c r="C422" i="13"/>
  <c r="C424" i="13"/>
  <c r="C433" i="13"/>
  <c r="C440" i="13"/>
  <c r="C449" i="13"/>
  <c r="C458" i="13"/>
  <c r="C460" i="13"/>
  <c r="C464" i="13"/>
  <c r="C468" i="13"/>
  <c r="C472" i="13"/>
  <c r="C476" i="13"/>
  <c r="C480" i="13"/>
  <c r="C509" i="13"/>
  <c r="C525" i="13"/>
  <c r="C541" i="13"/>
  <c r="C553" i="13"/>
  <c r="C565" i="13"/>
  <c r="C569" i="13"/>
  <c r="C573" i="13"/>
  <c r="C577" i="13"/>
  <c r="C584" i="13"/>
  <c r="C588" i="13"/>
  <c r="C592" i="13"/>
  <c r="C597" i="13"/>
  <c r="C601" i="13"/>
  <c r="C605" i="13"/>
  <c r="C609" i="13"/>
  <c r="C613" i="13"/>
  <c r="C617" i="13"/>
  <c r="C621" i="13"/>
  <c r="C625" i="13"/>
  <c r="C629" i="13"/>
  <c r="C633" i="13"/>
  <c r="C673" i="13"/>
  <c r="C722" i="13"/>
  <c r="C724" i="13"/>
  <c r="C728" i="13"/>
  <c r="C732" i="13"/>
  <c r="C736" i="13"/>
  <c r="C740" i="13"/>
  <c r="C744" i="13"/>
  <c r="C748" i="13"/>
  <c r="C752" i="13"/>
  <c r="C756" i="13"/>
  <c r="C760" i="13"/>
  <c r="C798" i="13"/>
  <c r="C800" i="13"/>
  <c r="C810" i="13"/>
  <c r="C812" i="13"/>
  <c r="C850" i="13"/>
  <c r="C852" i="13"/>
  <c r="C856" i="13"/>
  <c r="C860" i="13"/>
  <c r="C864" i="13"/>
  <c r="C868" i="13"/>
  <c r="C872" i="13"/>
  <c r="C876" i="13"/>
  <c r="C880" i="13"/>
  <c r="C884" i="13"/>
  <c r="C888" i="13"/>
  <c r="C719" i="13"/>
  <c r="C2003" i="13"/>
  <c r="C80" i="13"/>
  <c r="C101" i="13"/>
  <c r="C136" i="13"/>
  <c r="C217" i="13"/>
  <c r="C233" i="13"/>
  <c r="C312" i="13"/>
  <c r="C337" i="13"/>
  <c r="C353" i="13"/>
  <c r="C360" i="13"/>
  <c r="C369" i="13"/>
  <c r="C397" i="13"/>
  <c r="C409" i="13"/>
  <c r="C429" i="13"/>
  <c r="C441" i="13"/>
  <c r="C452" i="13"/>
  <c r="C491" i="13"/>
  <c r="C517" i="13"/>
  <c r="C537" i="13"/>
  <c r="C545" i="13"/>
  <c r="C561" i="13"/>
  <c r="C580" i="13"/>
  <c r="C604" i="13"/>
  <c r="C620" i="13"/>
  <c r="C637" i="13"/>
  <c r="C653" i="13"/>
  <c r="C669" i="13"/>
  <c r="C689" i="13"/>
  <c r="C696" i="13"/>
  <c r="C705" i="13"/>
  <c r="C712" i="13"/>
  <c r="C721" i="13"/>
  <c r="C768" i="13"/>
  <c r="C777" i="13"/>
  <c r="C784" i="13"/>
  <c r="C793" i="13"/>
  <c r="C809" i="13"/>
  <c r="C814" i="13"/>
  <c r="C816" i="13"/>
  <c r="C825" i="13"/>
  <c r="C832" i="13"/>
  <c r="C841" i="13"/>
  <c r="C848" i="13"/>
  <c r="C889" i="13"/>
  <c r="C897" i="13"/>
  <c r="C904" i="13"/>
  <c r="C913" i="13"/>
  <c r="C920" i="13"/>
  <c r="C929" i="13"/>
  <c r="C941" i="13"/>
  <c r="C981" i="13"/>
  <c r="C985" i="13"/>
  <c r="C989" i="13"/>
  <c r="C993" i="13"/>
  <c r="C997" i="13"/>
  <c r="C1005" i="13"/>
  <c r="C1007" i="13"/>
  <c r="C1021" i="13"/>
  <c r="C1023" i="13"/>
  <c r="C1035" i="13"/>
  <c r="C1041" i="13"/>
  <c r="C1045" i="13"/>
  <c r="C1047" i="13"/>
  <c r="C1053" i="13"/>
  <c r="C1055" i="13"/>
  <c r="C1061" i="13"/>
  <c r="C1065" i="13"/>
  <c r="C1069" i="13"/>
  <c r="C1073" i="13"/>
  <c r="C1081" i="13"/>
  <c r="C1085" i="13"/>
  <c r="C1089" i="13"/>
  <c r="C1093" i="13"/>
  <c r="C1097" i="13"/>
  <c r="C1101" i="13"/>
  <c r="C1105" i="13"/>
  <c r="C1109" i="13"/>
  <c r="C1111" i="13"/>
  <c r="C1125" i="13"/>
  <c r="C1127" i="13"/>
  <c r="C1139" i="13"/>
  <c r="C1145" i="13"/>
  <c r="C1149" i="13"/>
  <c r="C1153" i="13"/>
  <c r="C1157" i="13"/>
  <c r="C1161" i="13"/>
  <c r="C1165" i="13"/>
  <c r="C1171" i="13"/>
  <c r="C1177" i="13"/>
  <c r="C1181" i="13"/>
  <c r="C1185" i="13"/>
  <c r="C1193" i="13"/>
  <c r="C1195" i="13"/>
  <c r="C1201" i="13"/>
  <c r="C1203" i="13"/>
  <c r="C1225" i="13"/>
  <c r="C1229" i="13"/>
  <c r="C1231" i="13"/>
  <c r="C1237" i="13"/>
  <c r="C1241" i="13"/>
  <c r="C1245" i="13"/>
  <c r="C1261" i="13"/>
  <c r="C1265" i="13"/>
  <c r="C1269" i="13"/>
  <c r="C1273" i="13"/>
  <c r="C1277" i="13"/>
  <c r="C1281" i="13"/>
  <c r="C1289" i="13"/>
  <c r="C1293" i="13"/>
  <c r="C1297" i="13"/>
  <c r="C1301" i="13"/>
  <c r="C1337" i="13"/>
  <c r="C1339" i="13"/>
  <c r="C1357" i="13"/>
  <c r="C1361" i="13"/>
  <c r="C1363" i="13"/>
  <c r="C1369" i="13"/>
  <c r="C1371" i="13"/>
  <c r="C1377" i="13"/>
  <c r="C1379" i="13"/>
  <c r="C1393" i="13"/>
  <c r="C1401" i="13"/>
  <c r="C1405" i="13"/>
  <c r="C1409" i="13"/>
  <c r="C1413" i="13"/>
  <c r="C1417" i="13"/>
  <c r="C1439" i="13"/>
  <c r="C1445" i="13"/>
  <c r="C1447" i="13"/>
  <c r="C1453" i="13"/>
  <c r="C1457" i="13"/>
  <c r="C1473" i="13"/>
  <c r="C1475" i="13"/>
  <c r="C1481" i="13"/>
  <c r="C1483" i="13"/>
  <c r="C1489" i="13"/>
  <c r="C1493" i="13"/>
  <c r="C1497" i="13"/>
  <c r="C1501" i="13"/>
  <c r="C1505" i="13"/>
  <c r="C1509" i="13"/>
  <c r="C1513" i="13"/>
  <c r="C1517" i="13"/>
  <c r="C1521" i="13"/>
  <c r="C1525" i="13"/>
  <c r="C1529" i="13"/>
  <c r="C1533" i="13"/>
  <c r="C1537" i="13"/>
  <c r="C1541" i="13"/>
  <c r="C1549" i="13"/>
  <c r="C1553" i="13"/>
  <c r="C1557" i="13"/>
  <c r="C1561" i="13"/>
  <c r="C1565" i="13"/>
  <c r="C1569" i="13"/>
  <c r="C1573" i="13"/>
  <c r="C1581" i="13"/>
  <c r="C1585" i="13"/>
  <c r="C1589" i="13"/>
  <c r="C1591" i="13"/>
  <c r="C1613" i="13"/>
  <c r="C1625" i="13"/>
  <c r="C1629" i="13"/>
  <c r="C1633" i="13"/>
  <c r="C24" i="13"/>
  <c r="C160" i="13"/>
  <c r="C321" i="13"/>
  <c r="C333" i="13"/>
  <c r="C349" i="13"/>
  <c r="C358" i="13"/>
  <c r="C393" i="13"/>
  <c r="C413" i="13"/>
  <c r="C421" i="13"/>
  <c r="C432" i="13"/>
  <c r="C489" i="13"/>
  <c r="C504" i="13"/>
  <c r="C568" i="13"/>
  <c r="C608" i="13"/>
  <c r="C624" i="13"/>
  <c r="C649" i="13"/>
  <c r="C665" i="13"/>
  <c r="C672" i="13"/>
  <c r="C681" i="13"/>
  <c r="C692" i="13"/>
  <c r="C701" i="13"/>
  <c r="C708" i="13"/>
  <c r="C717" i="13"/>
  <c r="C762" i="13"/>
  <c r="C764" i="13"/>
  <c r="C773" i="13"/>
  <c r="C780" i="13"/>
  <c r="C789" i="13"/>
  <c r="C796" i="13"/>
  <c r="C805" i="13"/>
  <c r="C821" i="13"/>
  <c r="C828" i="13"/>
  <c r="C837" i="13"/>
  <c r="C844" i="13"/>
  <c r="C885" i="13"/>
  <c r="C893" i="13"/>
  <c r="C900" i="13"/>
  <c r="C909" i="13"/>
  <c r="C916" i="13"/>
  <c r="C926" i="13"/>
  <c r="C928" i="13"/>
  <c r="C938" i="13"/>
  <c r="C940" i="13"/>
  <c r="C978" i="13"/>
  <c r="C980" i="13"/>
  <c r="C984" i="13"/>
  <c r="C988" i="13"/>
  <c r="C992" i="13"/>
  <c r="C996" i="13"/>
  <c r="C1004" i="13"/>
  <c r="C1020" i="13"/>
  <c r="C1034" i="13"/>
  <c r="C1038" i="13"/>
  <c r="C1040" i="13"/>
  <c r="C1044" i="13"/>
  <c r="C1052" i="13"/>
  <c r="C1058" i="13"/>
  <c r="C1060" i="13"/>
  <c r="C1064" i="13"/>
  <c r="C1068" i="13"/>
  <c r="C1072" i="13"/>
  <c r="C1078" i="13"/>
  <c r="C1080" i="13"/>
  <c r="C1084" i="13"/>
  <c r="C1088" i="13"/>
  <c r="C1092" i="13"/>
  <c r="C1096" i="13"/>
  <c r="C1100" i="13"/>
  <c r="C1104" i="13"/>
  <c r="C1108" i="13"/>
  <c r="C1124" i="13"/>
  <c r="C1138" i="13"/>
  <c r="C1142" i="13"/>
  <c r="C1144" i="13"/>
  <c r="C1148" i="13"/>
  <c r="C1152" i="13"/>
  <c r="C1156" i="13"/>
  <c r="C1160" i="13"/>
  <c r="C1164" i="13"/>
  <c r="C1170" i="13"/>
  <c r="C1174" i="13"/>
  <c r="C1176" i="13"/>
  <c r="C1180" i="13"/>
  <c r="C1184" i="13"/>
  <c r="C1192" i="13"/>
  <c r="C1200" i="13"/>
  <c r="C1222" i="13"/>
  <c r="C1224" i="13"/>
  <c r="C1228" i="13"/>
  <c r="C1236" i="13"/>
  <c r="C1240" i="13"/>
  <c r="C1244" i="13"/>
  <c r="C1260" i="13"/>
  <c r="C1264" i="13"/>
  <c r="C1268" i="13"/>
  <c r="C1272" i="13"/>
  <c r="C1276" i="13"/>
  <c r="C1280" i="13"/>
  <c r="C1286" i="13"/>
  <c r="C1288" i="13"/>
  <c r="C1292" i="13"/>
  <c r="C1296" i="13"/>
  <c r="C1300" i="13"/>
  <c r="C1336" i="13"/>
  <c r="C1354" i="13"/>
  <c r="C1356" i="13"/>
  <c r="C1360" i="13"/>
  <c r="C1368" i="13"/>
  <c r="C1376" i="13"/>
  <c r="C1390" i="13"/>
  <c r="C1392" i="13"/>
  <c r="C1398" i="13"/>
  <c r="C1400" i="13"/>
  <c r="C1404" i="13"/>
  <c r="C1408" i="13"/>
  <c r="C1412" i="13"/>
  <c r="C1416" i="13"/>
  <c r="C1438" i="13"/>
  <c r="C1444" i="13"/>
  <c r="C1452" i="13"/>
  <c r="C1456" i="13"/>
  <c r="C1472" i="13"/>
  <c r="C1480" i="13"/>
  <c r="C1488" i="13"/>
  <c r="C1492" i="13"/>
  <c r="C1496" i="13"/>
  <c r="C1500" i="13"/>
  <c r="C1504" i="13"/>
  <c r="C1508" i="13"/>
  <c r="C1512" i="13"/>
  <c r="C1516" i="13"/>
  <c r="C1520" i="13"/>
  <c r="C1524" i="13"/>
  <c r="C1528" i="13"/>
  <c r="C1532" i="13"/>
  <c r="C1536" i="13"/>
  <c r="C1540" i="13"/>
  <c r="C1546" i="13"/>
  <c r="C1548" i="13"/>
  <c r="C1552" i="13"/>
  <c r="C1556" i="13"/>
  <c r="C1560" i="13"/>
  <c r="C1564" i="13"/>
  <c r="C1568" i="13"/>
  <c r="C1572" i="13"/>
  <c r="C1578" i="13"/>
  <c r="C1580" i="13"/>
  <c r="C1584" i="13"/>
  <c r="C1588" i="13"/>
  <c r="C1610" i="13"/>
  <c r="C1612" i="13"/>
  <c r="C1624" i="13"/>
  <c r="C1628" i="13"/>
  <c r="C1632" i="13"/>
  <c r="C1636" i="13"/>
  <c r="C1640" i="13"/>
  <c r="C1646" i="13"/>
  <c r="C1648" i="13"/>
  <c r="C1652" i="13"/>
  <c r="C1656" i="13"/>
  <c r="C1660" i="13"/>
  <c r="C152" i="13"/>
  <c r="C257" i="13"/>
  <c r="C320" i="13"/>
  <c r="C345" i="13"/>
  <c r="C357" i="13"/>
  <c r="C389" i="13"/>
  <c r="C401" i="13"/>
  <c r="C417" i="13"/>
  <c r="C485" i="13"/>
  <c r="C572" i="13"/>
  <c r="C612" i="13"/>
  <c r="C641" i="13"/>
  <c r="C661" i="13"/>
  <c r="C670" i="13"/>
  <c r="C682" i="13"/>
  <c r="C716" i="13"/>
  <c r="C765" i="13"/>
  <c r="C776" i="13"/>
  <c r="C785" i="13"/>
  <c r="C797" i="13"/>
  <c r="C808" i="13"/>
  <c r="C817" i="13"/>
  <c r="C829" i="13"/>
  <c r="C840" i="13"/>
  <c r="C849" i="13"/>
  <c r="C901" i="13"/>
  <c r="C912" i="13"/>
  <c r="C921" i="13"/>
  <c r="C937" i="13"/>
  <c r="C942" i="13"/>
  <c r="C944" i="13"/>
  <c r="C953" i="13"/>
  <c r="C960" i="13"/>
  <c r="C969" i="13"/>
  <c r="C976" i="13"/>
  <c r="C1001" i="13"/>
  <c r="C1008" i="13"/>
  <c r="C1017" i="13"/>
  <c r="C1024" i="13"/>
  <c r="C1033" i="13"/>
  <c r="C1037" i="13"/>
  <c r="C1048" i="13"/>
  <c r="C1057" i="13"/>
  <c r="C1117" i="13"/>
  <c r="C1133" i="13"/>
  <c r="C1166" i="13"/>
  <c r="C1168" i="13"/>
  <c r="C1172" i="13"/>
  <c r="C1186" i="13"/>
  <c r="C1188" i="13"/>
  <c r="C1197" i="13"/>
  <c r="C1204" i="13"/>
  <c r="C1213" i="13"/>
  <c r="C1220" i="13"/>
  <c r="C1233" i="13"/>
  <c r="C1253" i="13"/>
  <c r="C1308" i="13"/>
  <c r="C1317" i="13"/>
  <c r="C1324" i="13"/>
  <c r="C1333" i="13"/>
  <c r="C1340" i="13"/>
  <c r="C1349" i="13"/>
  <c r="C1367" i="13"/>
  <c r="C1385" i="13"/>
  <c r="C1424" i="13"/>
  <c r="C1433" i="13"/>
  <c r="C1451" i="13"/>
  <c r="C1465" i="13"/>
  <c r="C1479" i="13"/>
  <c r="C1515" i="13"/>
  <c r="C1519" i="13"/>
  <c r="C1593" i="13"/>
  <c r="C1600" i="13"/>
  <c r="C1609" i="13"/>
  <c r="C1614" i="13"/>
  <c r="C1616" i="13"/>
  <c r="C1623" i="13"/>
  <c r="C1661" i="13"/>
  <c r="C1665" i="13"/>
  <c r="C1669" i="13"/>
  <c r="C1673" i="13"/>
  <c r="C1679" i="13"/>
  <c r="C1683" i="13"/>
  <c r="C1689" i="13"/>
  <c r="C1693" i="13"/>
  <c r="C1697" i="13"/>
  <c r="C1701" i="13"/>
  <c r="C1703" i="13"/>
  <c r="C1709" i="13"/>
  <c r="C1711" i="13"/>
  <c r="C1717" i="13"/>
  <c r="C1721" i="13"/>
  <c r="C1725" i="13"/>
  <c r="C1729" i="13"/>
  <c r="C1733" i="13"/>
  <c r="C1737" i="13"/>
  <c r="C1741" i="13"/>
  <c r="C1749" i="13"/>
  <c r="C1753" i="13"/>
  <c r="C1757" i="13"/>
  <c r="C1761" i="13"/>
  <c r="C1765" i="13"/>
  <c r="C1769" i="13"/>
  <c r="C1773" i="13"/>
  <c r="C1781" i="13"/>
  <c r="C1783" i="13"/>
  <c r="C1793" i="13"/>
  <c r="C1797" i="13"/>
  <c r="C1801" i="13"/>
  <c r="C1805" i="13"/>
  <c r="C1809" i="13"/>
  <c r="C1813" i="13"/>
  <c r="C1821" i="13"/>
  <c r="C1825" i="13"/>
  <c r="C1833" i="13"/>
  <c r="C1835" i="13"/>
  <c r="C1841" i="13"/>
  <c r="C1843" i="13"/>
  <c r="C1857" i="13"/>
  <c r="C1861" i="13"/>
  <c r="C1863" i="13"/>
  <c r="C1891" i="13"/>
  <c r="C1897" i="13"/>
  <c r="C1913" i="13"/>
  <c r="C1921" i="13"/>
  <c r="C1923" i="13"/>
  <c r="C1941" i="13"/>
  <c r="C1943" i="13"/>
  <c r="C1949" i="13"/>
  <c r="C1953" i="13"/>
  <c r="C1957" i="13"/>
  <c r="C1985" i="13"/>
  <c r="C1989" i="13"/>
  <c r="C1993" i="13"/>
  <c r="C2001" i="13"/>
  <c r="C2005" i="13"/>
  <c r="C456" i="13"/>
  <c r="C281" i="13"/>
  <c r="C596" i="13"/>
  <c r="C324" i="13"/>
  <c r="C338" i="13"/>
  <c r="C354" i="13"/>
  <c r="C382" i="13"/>
  <c r="C430" i="13"/>
  <c r="C42" i="13"/>
  <c r="C46" i="13"/>
  <c r="C60" i="13"/>
  <c r="C74" i="13"/>
  <c r="C78" i="13"/>
  <c r="C92" i="13"/>
  <c r="C106" i="13"/>
  <c r="C110" i="13"/>
  <c r="C124" i="13"/>
  <c r="C138" i="13"/>
  <c r="C142" i="13"/>
  <c r="C156" i="13"/>
  <c r="C170" i="13"/>
  <c r="C174" i="13"/>
  <c r="C188" i="13"/>
  <c r="C214" i="13"/>
  <c r="C226" i="13"/>
  <c r="C252" i="13"/>
  <c r="C308" i="13"/>
  <c r="C378" i="13"/>
  <c r="C426" i="13"/>
  <c r="C446" i="13"/>
  <c r="C466" i="13"/>
  <c r="C482" i="13"/>
  <c r="C498" i="13"/>
  <c r="C518" i="13"/>
  <c r="C534" i="13"/>
  <c r="C566" i="13"/>
  <c r="C582" i="13"/>
  <c r="C610" i="13"/>
  <c r="C210" i="13"/>
  <c r="C234" i="13"/>
  <c r="C282" i="13"/>
  <c r="C316" i="13"/>
  <c r="C442" i="13"/>
  <c r="C478" i="13"/>
  <c r="C514" i="13"/>
  <c r="C562" i="13"/>
  <c r="C602" i="13"/>
  <c r="C630" i="13"/>
  <c r="C650" i="13"/>
  <c r="C666" i="13"/>
  <c r="C702" i="13"/>
  <c r="C738" i="13"/>
  <c r="C774" i="13"/>
  <c r="C1346" i="13"/>
  <c r="C1382" i="13"/>
  <c r="C30" i="13"/>
  <c r="C68" i="13"/>
  <c r="C98" i="13"/>
  <c r="C102" i="13"/>
  <c r="C132" i="13"/>
  <c r="C162" i="13"/>
  <c r="C166" i="13"/>
  <c r="C196" i="13"/>
  <c r="O2" i="13" s="1"/>
  <c r="C198" i="13"/>
  <c r="C222" i="13"/>
  <c r="C268" i="13"/>
  <c r="C310" i="13"/>
  <c r="C350" i="13"/>
  <c r="C726" i="13"/>
  <c r="C758" i="13"/>
  <c r="C794" i="13"/>
  <c r="C830" i="13"/>
  <c r="C846" i="13"/>
  <c r="C866" i="13"/>
  <c r="C882" i="13"/>
  <c r="C902" i="13"/>
  <c r="C918" i="13"/>
  <c r="C950" i="13"/>
  <c r="C966" i="13"/>
  <c r="C986" i="13"/>
  <c r="C1006" i="13"/>
  <c r="C1022" i="13"/>
  <c r="C1046" i="13"/>
  <c r="C1066" i="13"/>
  <c r="C1090" i="13"/>
  <c r="C1106" i="13"/>
  <c r="C1122" i="13"/>
  <c r="C1146" i="13"/>
  <c r="C1162" i="13"/>
  <c r="C1194" i="13"/>
  <c r="C1210" i="13"/>
  <c r="C1230" i="13"/>
  <c r="C1250" i="13"/>
  <c r="C1266" i="13"/>
  <c r="C1314" i="13"/>
  <c r="C1330" i="13"/>
  <c r="C1350" i="13"/>
  <c r="C1386" i="13"/>
  <c r="C1430" i="13"/>
  <c r="C1450" i="13"/>
  <c r="C1470" i="13"/>
  <c r="C1486" i="13"/>
  <c r="C1502" i="13"/>
  <c r="C1526" i="13"/>
  <c r="C1550" i="13"/>
  <c r="C1566" i="13"/>
  <c r="C1590" i="13"/>
  <c r="C1606" i="13"/>
  <c r="C52" i="13"/>
  <c r="C180" i="13"/>
  <c r="C284" i="13"/>
  <c r="C450" i="13"/>
  <c r="C522" i="13"/>
  <c r="C614" i="13"/>
  <c r="C654" i="13"/>
  <c r="C710" i="13"/>
  <c r="C782" i="13"/>
  <c r="C1422" i="13"/>
  <c r="C1822" i="13"/>
  <c r="C1866" i="13"/>
  <c r="C1918" i="13"/>
  <c r="C1954" i="13"/>
  <c r="C2002" i="13"/>
  <c r="C351" i="13"/>
  <c r="C383" i="13"/>
  <c r="C415" i="13"/>
  <c r="C1834" i="13"/>
  <c r="C105" i="13"/>
  <c r="C229" i="13"/>
  <c r="C304" i="13"/>
  <c r="C365" i="13"/>
  <c r="C445" i="13"/>
  <c r="C488" i="13"/>
  <c r="C533" i="13"/>
  <c r="C549" i="13"/>
  <c r="C576" i="13"/>
  <c r="C616" i="13"/>
  <c r="C677" i="13"/>
  <c r="C688" i="13"/>
  <c r="C697" i="13"/>
  <c r="C709" i="13"/>
  <c r="C720" i="13"/>
  <c r="C788" i="13"/>
  <c r="C820" i="13"/>
  <c r="C890" i="13"/>
  <c r="C892" i="13"/>
  <c r="C924" i="13"/>
  <c r="C933" i="13"/>
  <c r="C949" i="13"/>
  <c r="C956" i="13"/>
  <c r="C965" i="13"/>
  <c r="C972" i="13"/>
  <c r="C1013" i="13"/>
  <c r="C1029" i="13"/>
  <c r="C1051" i="13"/>
  <c r="C1077" i="13"/>
  <c r="C1113" i="13"/>
  <c r="C1120" i="13"/>
  <c r="C1129" i="13"/>
  <c r="C1136" i="13"/>
  <c r="C1140" i="13"/>
  <c r="C1191" i="13"/>
  <c r="C1209" i="13"/>
  <c r="C1216" i="13"/>
  <c r="C1249" i="13"/>
  <c r="C1256" i="13"/>
  <c r="C1275" i="13"/>
  <c r="C1279" i="13"/>
  <c r="C1285" i="13"/>
  <c r="C1290" i="13"/>
  <c r="C1294" i="13"/>
  <c r="C1298" i="13"/>
  <c r="C1302" i="13"/>
  <c r="C1304" i="13"/>
  <c r="C1313" i="13"/>
  <c r="C1320" i="13"/>
  <c r="C1329" i="13"/>
  <c r="C1345" i="13"/>
  <c r="C1352" i="13"/>
  <c r="C1365" i="13"/>
  <c r="C1372" i="13"/>
  <c r="C1381" i="13"/>
  <c r="C1388" i="13"/>
  <c r="C1397" i="13"/>
  <c r="C1418" i="13"/>
  <c r="C1420" i="13"/>
  <c r="C1429" i="13"/>
  <c r="C1436" i="13"/>
  <c r="C1440" i="13"/>
  <c r="C1449" i="13"/>
  <c r="C1461" i="13"/>
  <c r="C1468" i="13"/>
  <c r="C1477" i="13"/>
  <c r="C1484" i="13"/>
  <c r="C1545" i="13"/>
  <c r="C1577" i="13"/>
  <c r="C1596" i="13"/>
  <c r="C1605" i="13"/>
  <c r="C1621" i="13"/>
  <c r="C1642" i="13"/>
  <c r="C1644" i="13"/>
  <c r="C1657" i="13"/>
  <c r="C1664" i="13"/>
  <c r="C1668" i="13"/>
  <c r="C1672" i="13"/>
  <c r="C1678" i="13"/>
  <c r="C1682" i="13"/>
  <c r="C1686" i="13"/>
  <c r="C1688" i="13"/>
  <c r="C1692" i="13"/>
  <c r="C1696" i="13"/>
  <c r="C1700" i="13"/>
  <c r="C1708" i="13"/>
  <c r="C1716" i="13"/>
  <c r="C1720" i="13"/>
  <c r="C1724" i="13"/>
  <c r="C1728" i="13"/>
  <c r="C1732" i="13"/>
  <c r="C1736" i="13"/>
  <c r="C1740" i="13"/>
  <c r="C1746" i="13"/>
  <c r="C1748" i="13"/>
  <c r="C1752" i="13"/>
  <c r="C1756" i="13"/>
  <c r="C1760" i="13"/>
  <c r="C1764" i="13"/>
  <c r="C1768" i="13"/>
  <c r="C1772" i="13"/>
  <c r="C1778" i="13"/>
  <c r="C1780" i="13"/>
  <c r="C1790" i="13"/>
  <c r="C1792" i="13"/>
  <c r="C1796" i="13"/>
  <c r="C1800" i="13"/>
  <c r="C1804" i="13"/>
  <c r="C1808" i="13"/>
  <c r="C1812" i="13"/>
  <c r="C1820" i="13"/>
  <c r="C1824" i="13"/>
  <c r="C1830" i="13"/>
  <c r="C1832" i="13"/>
  <c r="C1840" i="13"/>
  <c r="C1854" i="13"/>
  <c r="C1856" i="13"/>
  <c r="C1860" i="13"/>
  <c r="C1890" i="13"/>
  <c r="C1894" i="13"/>
  <c r="C1896" i="13"/>
  <c r="C1910" i="13"/>
  <c r="C1912" i="13"/>
  <c r="C1920" i="13"/>
  <c r="C1938" i="13"/>
  <c r="C1940" i="13"/>
  <c r="C1948" i="13"/>
  <c r="C1952" i="13"/>
  <c r="C1956" i="13"/>
  <c r="C1982" i="13"/>
  <c r="C1984" i="13"/>
  <c r="C1988" i="13"/>
  <c r="C1992" i="13"/>
  <c r="C1998" i="13"/>
  <c r="C2000" i="13"/>
  <c r="C2004" i="13"/>
  <c r="C381" i="13"/>
  <c r="C22" i="13"/>
  <c r="C36" i="13"/>
  <c r="C206" i="13"/>
  <c r="C218" i="13"/>
  <c r="C244" i="13"/>
  <c r="C274" i="13"/>
  <c r="C278" i="13"/>
  <c r="C292" i="13"/>
  <c r="C32" i="13"/>
  <c r="C208" i="13"/>
  <c r="C436" i="13"/>
  <c r="C521" i="13"/>
  <c r="C594" i="13"/>
  <c r="C600" i="13"/>
  <c r="C704" i="13"/>
  <c r="C772" i="13"/>
  <c r="C833" i="13"/>
  <c r="C917" i="13"/>
  <c r="C952" i="13"/>
  <c r="C961" i="13"/>
  <c r="C973" i="13"/>
  <c r="C1012" i="13"/>
  <c r="C1032" i="13"/>
  <c r="C1116" i="13"/>
  <c r="C1128" i="13"/>
  <c r="C1173" i="13"/>
  <c r="C1189" i="13"/>
  <c r="C1212" i="13"/>
  <c r="C1221" i="13"/>
  <c r="C1257" i="13"/>
  <c r="C1278" i="13"/>
  <c r="C1328" i="13"/>
  <c r="C1348" i="13"/>
  <c r="C1389" i="13"/>
  <c r="C1421" i="13"/>
  <c r="C1432" i="13"/>
  <c r="C1441" i="13"/>
  <c r="C1464" i="13"/>
  <c r="C1476" i="13"/>
  <c r="C1485" i="13"/>
  <c r="C1597" i="13"/>
  <c r="C1608" i="13"/>
  <c r="C1617" i="13"/>
  <c r="C1645" i="13"/>
  <c r="C1653" i="13"/>
  <c r="C1674" i="13"/>
  <c r="C1676" i="13"/>
  <c r="C1680" i="13"/>
  <c r="C1684" i="13"/>
  <c r="C1704" i="13"/>
  <c r="C1713" i="13"/>
  <c r="C1730" i="13"/>
  <c r="C1734" i="13"/>
  <c r="C1738" i="13"/>
  <c r="C1742" i="13"/>
  <c r="C1744" i="13"/>
  <c r="C1774" i="13"/>
  <c r="C1776" i="13"/>
  <c r="C1788" i="13"/>
  <c r="C1819" i="13"/>
  <c r="C1836" i="13"/>
  <c r="C1845" i="13"/>
  <c r="C1852" i="13"/>
  <c r="C1865" i="13"/>
  <c r="C1872" i="13"/>
  <c r="C1881" i="13"/>
  <c r="C1888" i="13"/>
  <c r="C1892" i="13"/>
  <c r="C1901" i="13"/>
  <c r="C1908" i="13"/>
  <c r="C1917" i="13"/>
  <c r="C1924" i="13"/>
  <c r="C1933" i="13"/>
  <c r="C1945" i="13"/>
  <c r="C1965" i="13"/>
  <c r="C1972" i="13"/>
  <c r="C1981" i="13"/>
  <c r="C1997" i="13"/>
  <c r="C684" i="13"/>
  <c r="C20" i="13"/>
  <c r="C38" i="13"/>
  <c r="C238" i="13"/>
  <c r="C276" i="13"/>
  <c r="C294" i="13"/>
  <c r="C204" i="13"/>
  <c r="C822" i="13"/>
  <c r="C894" i="13"/>
  <c r="C974" i="13"/>
  <c r="C1054" i="13"/>
  <c r="C1130" i="13"/>
  <c r="C1218" i="13"/>
  <c r="C1322" i="13"/>
  <c r="C1442" i="13"/>
  <c r="C1510" i="13"/>
  <c r="C1598" i="13"/>
  <c r="C386" i="13"/>
  <c r="C678" i="13"/>
  <c r="C1846" i="13"/>
  <c r="C335" i="13"/>
  <c r="C547" i="13"/>
  <c r="C571" i="13"/>
  <c r="C611" i="13"/>
  <c r="C635" i="13"/>
  <c r="C675" i="13"/>
  <c r="C699" i="13"/>
  <c r="C739" i="13"/>
  <c r="C763" i="13"/>
  <c r="C803" i="13"/>
  <c r="C827" i="13"/>
  <c r="C867" i="13"/>
  <c r="C891" i="13"/>
  <c r="C931" i="13"/>
  <c r="C955" i="13"/>
  <c r="C995" i="13"/>
  <c r="C1039" i="13"/>
  <c r="C1091" i="13"/>
  <c r="C1119" i="13"/>
  <c r="C1175" i="13"/>
  <c r="C1215" i="13"/>
  <c r="C1267" i="13"/>
  <c r="C1311" i="13"/>
  <c r="C1359" i="13"/>
  <c r="C1403" i="13"/>
  <c r="C1459" i="13"/>
  <c r="C1503" i="13"/>
  <c r="C1551" i="13"/>
  <c r="C1575" i="13"/>
  <c r="C1619" i="13"/>
  <c r="C1647" i="13"/>
  <c r="C1695" i="13"/>
  <c r="C1747" i="13"/>
  <c r="C1791" i="13"/>
  <c r="C1815" i="13"/>
  <c r="C1875" i="13"/>
  <c r="C1903" i="13"/>
  <c r="C1959" i="13"/>
  <c r="C1983" i="13"/>
  <c r="C86" i="13"/>
  <c r="C178" i="13"/>
  <c r="C390" i="13"/>
  <c r="C786" i="13"/>
  <c r="C898" i="13"/>
  <c r="C962" i="13"/>
  <c r="C1062" i="13"/>
  <c r="C1118" i="13"/>
  <c r="C1226" i="13"/>
  <c r="C1310" i="13"/>
  <c r="C1446" i="13"/>
  <c r="C1498" i="13"/>
  <c r="C1602" i="13"/>
  <c r="C1654" i="13"/>
  <c r="C1710" i="13"/>
  <c r="C1754" i="13"/>
  <c r="C1870" i="13"/>
  <c r="C1922" i="13"/>
  <c r="C1962" i="13"/>
  <c r="C2006" i="13"/>
  <c r="C31" i="13"/>
  <c r="C47" i="13"/>
  <c r="C63" i="13"/>
  <c r="C79" i="13"/>
  <c r="C95" i="13"/>
  <c r="C111" i="13"/>
  <c r="C127" i="13"/>
  <c r="C143" i="13"/>
  <c r="C159" i="13"/>
  <c r="C175" i="13"/>
  <c r="C191" i="13"/>
  <c r="C207" i="13"/>
  <c r="C223" i="13"/>
  <c r="C239" i="13"/>
  <c r="C255" i="13"/>
  <c r="C271" i="13"/>
  <c r="C287" i="13"/>
  <c r="C303" i="13"/>
  <c r="C319" i="13"/>
  <c r="C339" i="13"/>
  <c r="C371" i="13"/>
  <c r="C403" i="13"/>
  <c r="C435" i="13"/>
  <c r="C451" i="13"/>
  <c r="C467" i="13"/>
  <c r="C483" i="13"/>
  <c r="C515" i="13"/>
  <c r="C395" i="13"/>
  <c r="C447" i="13"/>
  <c r="C479" i="13"/>
  <c r="C1987" i="13"/>
  <c r="C1907" i="13"/>
  <c r="C1823" i="13"/>
  <c r="C1751" i="13"/>
  <c r="C1651" i="13"/>
  <c r="C1579" i="13"/>
  <c r="C1507" i="13"/>
  <c r="C1407" i="13"/>
  <c r="C1315" i="13"/>
  <c r="C1219" i="13"/>
  <c r="C1131" i="13"/>
  <c r="C1043" i="13"/>
  <c r="C959" i="13"/>
  <c r="C895" i="13"/>
  <c r="C831" i="13"/>
  <c r="C767" i="13"/>
  <c r="C703" i="13"/>
  <c r="C639" i="13"/>
  <c r="C575" i="13"/>
  <c r="C407" i="13"/>
  <c r="C1926" i="13"/>
  <c r="C1630" i="13"/>
  <c r="C730" i="13"/>
  <c r="C470" i="13"/>
  <c r="C182" i="13"/>
  <c r="C471" i="13"/>
  <c r="C379" i="13"/>
  <c r="C291" i="13"/>
  <c r="C227" i="13"/>
  <c r="C163" i="13"/>
  <c r="C99" i="13"/>
  <c r="C35" i="13"/>
  <c r="C1878" i="13"/>
  <c r="C1758" i="13"/>
  <c r="C1658" i="13"/>
  <c r="C1506" i="13"/>
  <c r="C1318" i="13"/>
  <c r="C1126" i="13"/>
  <c r="C970" i="13"/>
  <c r="C818" i="13"/>
  <c r="C298" i="13"/>
  <c r="C1806" i="13"/>
  <c r="C411" i="13"/>
  <c r="C149" i="13"/>
  <c r="C328" i="13"/>
  <c r="C385" i="13"/>
  <c r="C405" i="13"/>
  <c r="C448" i="13"/>
  <c r="C496" i="13"/>
  <c r="C628" i="13"/>
  <c r="C657" i="13"/>
  <c r="C836" i="13"/>
  <c r="C905" i="13"/>
  <c r="C930" i="13"/>
  <c r="C932" i="13"/>
  <c r="C964" i="13"/>
  <c r="C1016" i="13"/>
  <c r="C1019" i="13"/>
  <c r="C1074" i="13"/>
  <c r="C1076" i="13"/>
  <c r="C1123" i="13"/>
  <c r="C1132" i="13"/>
  <c r="C1141" i="13"/>
  <c r="C1196" i="13"/>
  <c r="C1199" i="13"/>
  <c r="C1246" i="13"/>
  <c r="C1248" i="13"/>
  <c r="C1295" i="13"/>
  <c r="C1309" i="13"/>
  <c r="C1321" i="13"/>
  <c r="C1332" i="13"/>
  <c r="C1335" i="13"/>
  <c r="C1380" i="13"/>
  <c r="C1471" i="13"/>
  <c r="C1518" i="13"/>
  <c r="C1620" i="13"/>
  <c r="C1637" i="13"/>
  <c r="C1707" i="13"/>
  <c r="C1784" i="13"/>
  <c r="C1817" i="13"/>
  <c r="C1829" i="13"/>
  <c r="C1839" i="13"/>
  <c r="C1848" i="13"/>
  <c r="C1868" i="13"/>
  <c r="C1877" i="13"/>
  <c r="C1884" i="13"/>
  <c r="C1904" i="13"/>
  <c r="C1929" i="13"/>
  <c r="C1936" i="13"/>
  <c r="C1961" i="13"/>
  <c r="C1968" i="13"/>
  <c r="C1977" i="13"/>
  <c r="C2007" i="13"/>
  <c r="C406" i="13"/>
  <c r="C481" i="13"/>
  <c r="C256" i="13"/>
  <c r="C322" i="13"/>
  <c r="C346" i="13"/>
  <c r="C398" i="13"/>
  <c r="C44" i="13"/>
  <c r="C62" i="13"/>
  <c r="C90" i="13"/>
  <c r="C108" i="13"/>
  <c r="C126" i="13"/>
  <c r="C154" i="13"/>
  <c r="C172" i="13"/>
  <c r="C190" i="13"/>
  <c r="C246" i="13"/>
  <c r="C314" i="13"/>
  <c r="C438" i="13"/>
  <c r="C474" i="13"/>
  <c r="C510" i="13"/>
  <c r="C550" i="13"/>
  <c r="C590" i="13"/>
  <c r="C228" i="13"/>
  <c r="C302" i="13"/>
  <c r="C462" i="13"/>
  <c r="C530" i="13"/>
  <c r="C622" i="13"/>
  <c r="C658" i="13"/>
  <c r="C718" i="13"/>
  <c r="C790" i="13"/>
  <c r="C1410" i="13"/>
  <c r="C70" i="13"/>
  <c r="C130" i="13"/>
  <c r="C164" i="13"/>
  <c r="C334" i="13"/>
  <c r="C414" i="13"/>
  <c r="C778" i="13"/>
  <c r="C874" i="13"/>
  <c r="C958" i="13"/>
  <c r="C1030" i="13"/>
  <c r="C1114" i="13"/>
  <c r="C1202" i="13"/>
  <c r="C1306" i="13"/>
  <c r="C1414" i="13"/>
  <c r="C1494" i="13"/>
  <c r="C1582" i="13"/>
  <c r="C266" i="13"/>
  <c r="C638" i="13"/>
  <c r="C1634" i="13"/>
  <c r="C1974" i="13"/>
  <c r="C527" i="13"/>
  <c r="C555" i="13"/>
  <c r="C595" i="13"/>
  <c r="C619" i="13"/>
  <c r="C659" i="13"/>
  <c r="C683" i="13"/>
  <c r="C723" i="13"/>
  <c r="C747" i="13"/>
  <c r="C787" i="13"/>
  <c r="C811" i="13"/>
  <c r="C851" i="13"/>
  <c r="C875" i="13"/>
  <c r="C915" i="13"/>
  <c r="C939" i="13"/>
  <c r="C979" i="13"/>
  <c r="C1011" i="13"/>
  <c r="C1075" i="13"/>
  <c r="C1099" i="13"/>
  <c r="C1155" i="13"/>
  <c r="C1183" i="13"/>
  <c r="C1247" i="13"/>
  <c r="C1283" i="13"/>
  <c r="C1343" i="13"/>
  <c r="C1387" i="13"/>
  <c r="C1427" i="13"/>
  <c r="C1467" i="13"/>
  <c r="C1535" i="13"/>
  <c r="C1559" i="13"/>
  <c r="C1603" i="13"/>
  <c r="C1631" i="13"/>
  <c r="C1671" i="13"/>
  <c r="C1719" i="13"/>
  <c r="C1771" i="13"/>
  <c r="C1799" i="13"/>
  <c r="C1855" i="13"/>
  <c r="C1883" i="13"/>
  <c r="C1935" i="13"/>
  <c r="C1967" i="13"/>
  <c r="C28" i="13"/>
  <c r="C114" i="13"/>
  <c r="C332" i="13"/>
  <c r="C714" i="13"/>
  <c r="C862" i="13"/>
  <c r="C914" i="13"/>
  <c r="C1018" i="13"/>
  <c r="C1086" i="13"/>
  <c r="C1190" i="13"/>
  <c r="C1242" i="13"/>
  <c r="C1378" i="13"/>
  <c r="C1466" i="13"/>
  <c r="C1562" i="13"/>
  <c r="C1626" i="13"/>
  <c r="C1694" i="13"/>
  <c r="C1718" i="13"/>
  <c r="C1786" i="13"/>
  <c r="C118" i="13"/>
  <c r="C236" i="13"/>
  <c r="C434" i="13"/>
  <c r="C586" i="13"/>
  <c r="C694" i="13"/>
  <c r="C1402" i="13"/>
  <c r="C1858" i="13"/>
  <c r="C1946" i="13"/>
  <c r="C359" i="13"/>
  <c r="C423" i="13"/>
  <c r="C535" i="13"/>
  <c r="C567" i="13"/>
  <c r="C599" i="13"/>
  <c r="C631" i="13"/>
  <c r="C663" i="13"/>
  <c r="C695" i="13"/>
  <c r="C727" i="13"/>
  <c r="C759" i="13"/>
  <c r="C791" i="13"/>
  <c r="C823" i="13"/>
  <c r="C855" i="13"/>
  <c r="C887" i="13"/>
  <c r="C919" i="13"/>
  <c r="C951" i="13"/>
  <c r="C983" i="13"/>
  <c r="C1031" i="13"/>
  <c r="C1079" i="13"/>
  <c r="C1115" i="13"/>
  <c r="C1159" i="13"/>
  <c r="C1211" i="13"/>
  <c r="C1251" i="13"/>
  <c r="C1307" i="13"/>
  <c r="C1347" i="13"/>
  <c r="C1399" i="13"/>
  <c r="C1431" i="13"/>
  <c r="C1499" i="13"/>
  <c r="C1539" i="13"/>
  <c r="C1571" i="13"/>
  <c r="C1607" i="13"/>
  <c r="C1643" i="13"/>
  <c r="C1675" i="13"/>
  <c r="C1743" i="13"/>
  <c r="C1775" i="13"/>
  <c r="C1811" i="13"/>
  <c r="C1859" i="13"/>
  <c r="C1899" i="13"/>
  <c r="C1939" i="13"/>
  <c r="C1979" i="13"/>
  <c r="C26" i="13"/>
  <c r="C230" i="13"/>
  <c r="C698" i="13"/>
  <c r="C834" i="13"/>
  <c r="C906" i="13"/>
  <c r="C990" i="13"/>
  <c r="C1070" i="13"/>
  <c r="C1150" i="13"/>
  <c r="C1234" i="13"/>
  <c r="C1334" i="13"/>
  <c r="C1454" i="13"/>
  <c r="C1530" i="13"/>
  <c r="C1618" i="13"/>
  <c r="C1666" i="13"/>
  <c r="C1714" i="13"/>
  <c r="C1766" i="13"/>
  <c r="C1818" i="13"/>
  <c r="C1906" i="13"/>
  <c r="C1990" i="13"/>
  <c r="C43" i="13"/>
  <c r="C75" i="13"/>
  <c r="C107" i="13"/>
  <c r="C139" i="13"/>
  <c r="C171" i="13"/>
  <c r="C203" i="13"/>
  <c r="C235" i="13"/>
  <c r="C267" i="13"/>
  <c r="C299" i="13"/>
  <c r="C806" i="13"/>
  <c r="C374" i="13"/>
  <c r="C431" i="13"/>
  <c r="C606" i="13"/>
  <c r="C306" i="13"/>
  <c r="C632" i="13"/>
  <c r="C686" i="13"/>
  <c r="C693" i="13"/>
  <c r="C781" i="13"/>
  <c r="C896" i="13"/>
  <c r="C957" i="13"/>
  <c r="C1009" i="13"/>
  <c r="C1036" i="13"/>
  <c r="C1205" i="13"/>
  <c r="C1232" i="13"/>
  <c r="C1235" i="13"/>
  <c r="C1299" i="13"/>
  <c r="C1305" i="13"/>
  <c r="C1325" i="13"/>
  <c r="C1373" i="13"/>
  <c r="C1437" i="13"/>
  <c r="C1487" i="13"/>
  <c r="C1601" i="13"/>
  <c r="C1735" i="13"/>
  <c r="C1785" i="13"/>
  <c r="C1814" i="13"/>
  <c r="C1816" i="13"/>
  <c r="C1849" i="13"/>
  <c r="C1864" i="13"/>
  <c r="C1873" i="13"/>
  <c r="C1885" i="13"/>
  <c r="C1893" i="13"/>
  <c r="C1905" i="13"/>
  <c r="C1916" i="13"/>
  <c r="C1919" i="13"/>
  <c r="C1969" i="13"/>
  <c r="C1980" i="13"/>
  <c r="C1996" i="13"/>
  <c r="C581" i="13"/>
  <c r="C326" i="13"/>
  <c r="C598" i="13"/>
  <c r="C76" i="13"/>
  <c r="C122" i="13"/>
  <c r="C158" i="13"/>
  <c r="C220" i="13"/>
  <c r="C394" i="13"/>
  <c r="C490" i="13"/>
  <c r="C574" i="13"/>
  <c r="C270" i="13"/>
  <c r="C494" i="13"/>
  <c r="C642" i="13"/>
  <c r="C754" i="13"/>
  <c r="C66" i="13"/>
  <c r="C134" i="13"/>
  <c r="C706" i="13"/>
  <c r="C910" i="13"/>
  <c r="C1082" i="13"/>
  <c r="C1238" i="13"/>
  <c r="C1462" i="13"/>
  <c r="C1622" i="13"/>
  <c r="C746" i="13"/>
  <c r="C367" i="13"/>
  <c r="C511" i="13"/>
  <c r="C563" i="13"/>
  <c r="C651" i="13"/>
  <c r="C691" i="13"/>
  <c r="C779" i="13"/>
  <c r="C819" i="13"/>
  <c r="C907" i="13"/>
  <c r="C947" i="13"/>
  <c r="C1067" i="13"/>
  <c r="C1107" i="13"/>
  <c r="C1239" i="13"/>
  <c r="C1303" i="13"/>
  <c r="C1419" i="13"/>
  <c r="C1495" i="13"/>
  <c r="C1595" i="13"/>
  <c r="C1639" i="13"/>
  <c r="C1763" i="13"/>
  <c r="C1807" i="13"/>
  <c r="C1927" i="13"/>
  <c r="C1975" i="13"/>
  <c r="C260" i="13"/>
  <c r="C750" i="13"/>
  <c r="C1002" i="13"/>
  <c r="C1102" i="13"/>
  <c r="C1342" i="13"/>
  <c r="C1482" i="13"/>
  <c r="C1670" i="13"/>
  <c r="C1726" i="13"/>
  <c r="C84" i="13"/>
  <c r="C286" i="13"/>
  <c r="C646" i="13"/>
  <c r="C1810" i="13"/>
  <c r="C1986" i="13"/>
  <c r="C503" i="13"/>
  <c r="C583" i="13"/>
  <c r="C647" i="13"/>
  <c r="C711" i="13"/>
  <c r="C775" i="13"/>
  <c r="C839" i="13"/>
  <c r="C903" i="13"/>
  <c r="C967" i="13"/>
  <c r="C1063" i="13"/>
  <c r="C1143" i="13"/>
  <c r="C1227" i="13"/>
  <c r="C1323" i="13"/>
  <c r="C1415" i="13"/>
  <c r="C1523" i="13"/>
  <c r="C1587" i="13"/>
  <c r="C1659" i="13"/>
  <c r="C1759" i="13"/>
  <c r="C1831" i="13"/>
  <c r="C1915" i="13"/>
  <c r="C1995" i="13"/>
  <c r="C330" i="13"/>
  <c r="C870" i="13"/>
  <c r="C1026" i="13"/>
  <c r="C1198" i="13"/>
  <c r="C1406" i="13"/>
  <c r="C1570" i="13"/>
  <c r="C1698" i="13"/>
  <c r="C1794" i="13"/>
  <c r="C1950" i="13"/>
  <c r="C59" i="13"/>
  <c r="C123" i="13"/>
  <c r="C187" i="13"/>
  <c r="C251" i="13"/>
  <c r="C315" i="13"/>
  <c r="C331" i="13"/>
  <c r="C1331" i="13"/>
  <c r="C317" i="13"/>
  <c r="C425" i="13"/>
  <c r="C557" i="13"/>
  <c r="C700" i="13"/>
  <c r="C792" i="13"/>
  <c r="C802" i="13"/>
  <c r="C804" i="13"/>
  <c r="C845" i="13"/>
  <c r="C908" i="13"/>
  <c r="C945" i="13"/>
  <c r="C968" i="13"/>
  <c r="C1000" i="13"/>
  <c r="C1003" i="13"/>
  <c r="C1121" i="13"/>
  <c r="C1208" i="13"/>
  <c r="C1274" i="13"/>
  <c r="C1312" i="13"/>
  <c r="C1353" i="13"/>
  <c r="C1384" i="13"/>
  <c r="C1394" i="13"/>
  <c r="C1396" i="13"/>
  <c r="C1425" i="13"/>
  <c r="C1448" i="13"/>
  <c r="C1458" i="13"/>
  <c r="C1460" i="13"/>
  <c r="C1544" i="13"/>
  <c r="C1576" i="13"/>
  <c r="C1604" i="13"/>
  <c r="C1677" i="13"/>
  <c r="C1685" i="13"/>
  <c r="C1705" i="13"/>
  <c r="C1777" i="13"/>
  <c r="C1826" i="13"/>
  <c r="C1828" i="13"/>
  <c r="C1837" i="13"/>
  <c r="C1876" i="13"/>
  <c r="C1914" i="13"/>
  <c r="C1925" i="13"/>
  <c r="C1937" i="13"/>
  <c r="C1958" i="13"/>
  <c r="C1960" i="13"/>
  <c r="C1994" i="13"/>
  <c r="C212" i="13"/>
  <c r="C290" i="13"/>
  <c r="C742" i="13"/>
  <c r="C934" i="13"/>
  <c r="C1098" i="13"/>
  <c r="C1258" i="13"/>
  <c r="C1478" i="13"/>
  <c r="C116" i="13"/>
  <c r="C1374" i="13"/>
  <c r="C399" i="13"/>
  <c r="C539" i="13"/>
  <c r="C579" i="13"/>
  <c r="C667" i="13"/>
  <c r="C707" i="13"/>
  <c r="C795" i="13"/>
  <c r="C835" i="13"/>
  <c r="C923" i="13"/>
  <c r="C963" i="13"/>
  <c r="C1083" i="13"/>
  <c r="C1135" i="13"/>
  <c r="C1255" i="13"/>
  <c r="C1319" i="13"/>
  <c r="C1435" i="13"/>
  <c r="C1511" i="13"/>
  <c r="C1611" i="13"/>
  <c r="C1655" i="13"/>
  <c r="C1779" i="13"/>
  <c r="C1827" i="13"/>
  <c r="C1951" i="13"/>
  <c r="C1991" i="13"/>
  <c r="C342" i="13"/>
  <c r="C826" i="13"/>
  <c r="C1042" i="13"/>
  <c r="C1134" i="13"/>
  <c r="C1426" i="13"/>
  <c r="C1522" i="13"/>
  <c r="C1702" i="13"/>
  <c r="C1762" i="13"/>
  <c r="C1850" i="13"/>
  <c r="C1942" i="13"/>
  <c r="C23" i="13"/>
  <c r="C55" i="13"/>
  <c r="C87" i="13"/>
  <c r="C119" i="13"/>
  <c r="C151" i="13"/>
  <c r="C183" i="13"/>
  <c r="C215" i="13"/>
  <c r="C247" i="13"/>
  <c r="C279" i="13"/>
  <c r="C311" i="13"/>
  <c r="C355" i="13"/>
  <c r="C419" i="13"/>
  <c r="C459" i="13"/>
  <c r="C499" i="13"/>
  <c r="C363" i="13"/>
  <c r="C463" i="13"/>
  <c r="C1955" i="13"/>
  <c r="C1787" i="13"/>
  <c r="C1615" i="13"/>
  <c r="C1455" i="13"/>
  <c r="C1263" i="13"/>
  <c r="C1087" i="13"/>
  <c r="C927" i="13"/>
  <c r="C799" i="13"/>
  <c r="C671" i="13"/>
  <c r="C543" i="13"/>
  <c r="C1838" i="13"/>
  <c r="C626" i="13"/>
  <c r="C523" i="13"/>
  <c r="C323" i="13"/>
  <c r="C195" i="13"/>
  <c r="C67" i="13"/>
  <c r="C1802" i="13"/>
  <c r="C1594" i="13"/>
  <c r="C1214" i="13"/>
  <c r="C886" i="13"/>
  <c r="C645" i="13"/>
  <c r="C769" i="13"/>
  <c r="C925" i="13"/>
  <c r="C936" i="13"/>
  <c r="C1049" i="13"/>
  <c r="C1056" i="13"/>
  <c r="C1169" i="13"/>
  <c r="C1282" i="13"/>
  <c r="C1341" i="13"/>
  <c r="C1469" i="13"/>
  <c r="C1514" i="13"/>
  <c r="C1592" i="13"/>
  <c r="C1649" i="13"/>
  <c r="C1681" i="13"/>
  <c r="C1712" i="13"/>
  <c r="C1715" i="13"/>
  <c r="C1739" i="13"/>
  <c r="C1745" i="13"/>
  <c r="C1789" i="13"/>
  <c r="C1853" i="13"/>
  <c r="C1880" i="13"/>
  <c r="C1900" i="13"/>
  <c r="C1973" i="13"/>
  <c r="C366" i="13"/>
  <c r="C94" i="13"/>
  <c r="C186" i="13"/>
  <c r="C454" i="13"/>
  <c r="C618" i="13"/>
  <c r="C578" i="13"/>
  <c r="C1366" i="13"/>
  <c r="C194" i="13"/>
  <c r="C838" i="13"/>
  <c r="C1154" i="13"/>
  <c r="C1534" i="13"/>
  <c r="C1882" i="13"/>
  <c r="C587" i="13"/>
  <c r="C755" i="13"/>
  <c r="C843" i="13"/>
  <c r="C1027" i="13"/>
  <c r="C1147" i="13"/>
  <c r="C1395" i="13"/>
  <c r="C1527" i="13"/>
  <c r="C1727" i="13"/>
  <c r="C1847" i="13"/>
  <c r="C150" i="13"/>
  <c r="C842" i="13"/>
  <c r="C1262" i="13"/>
  <c r="C1538" i="13"/>
  <c r="C202" i="13"/>
  <c r="C766" i="13"/>
  <c r="C391" i="13"/>
  <c r="C615" i="13"/>
  <c r="C743" i="13"/>
  <c r="C871" i="13"/>
  <c r="C999" i="13"/>
  <c r="C1179" i="13"/>
  <c r="C1383" i="13"/>
  <c r="C1555" i="13"/>
  <c r="C1699" i="13"/>
  <c r="C1879" i="13"/>
  <c r="C82" i="13"/>
  <c r="C954" i="13"/>
  <c r="C1270" i="13"/>
  <c r="C1650" i="13"/>
  <c r="C1862" i="13"/>
  <c r="C91" i="13"/>
  <c r="C219" i="13"/>
  <c r="C531" i="13"/>
  <c r="C341" i="13"/>
  <c r="C824" i="13"/>
  <c r="C948" i="13"/>
  <c r="C998" i="13"/>
  <c r="C1025" i="13"/>
  <c r="C1137" i="13"/>
  <c r="C1252" i="13"/>
  <c r="C1259" i="13"/>
  <c r="C1344" i="13"/>
  <c r="C1428" i="13"/>
  <c r="C1443" i="13"/>
  <c r="C1574" i="13"/>
  <c r="C1898" i="13"/>
  <c r="C1928" i="13"/>
  <c r="C1976" i="13"/>
  <c r="C250" i="13"/>
  <c r="C858" i="13"/>
  <c r="C1182" i="13"/>
  <c r="C1558" i="13"/>
  <c r="C1934" i="13"/>
  <c r="C495" i="13"/>
  <c r="C603" i="13"/>
  <c r="C771" i="13"/>
  <c r="C859" i="13"/>
  <c r="C1059" i="13"/>
  <c r="C1163" i="13"/>
  <c r="C1411" i="13"/>
  <c r="C1543" i="13"/>
  <c r="C1755" i="13"/>
  <c r="C1867" i="13"/>
  <c r="C242" i="13"/>
  <c r="C878" i="13"/>
  <c r="C1326" i="13"/>
  <c r="C1586" i="13"/>
  <c r="C1886" i="13"/>
  <c r="C39" i="13"/>
  <c r="C103" i="13"/>
  <c r="C167" i="13"/>
  <c r="C231" i="13"/>
  <c r="C295" i="13"/>
  <c r="C387" i="13"/>
  <c r="C475" i="13"/>
  <c r="C427" i="13"/>
  <c r="C1871" i="13"/>
  <c r="C1547" i="13"/>
  <c r="C1167" i="13"/>
  <c r="C863" i="13"/>
  <c r="C607" i="13"/>
  <c r="C1358" i="13"/>
  <c r="C439" i="13"/>
  <c r="C131" i="13"/>
  <c r="C1706" i="13"/>
  <c r="C1050" i="13"/>
  <c r="C373" i="13"/>
  <c r="C1542" i="13"/>
  <c r="C1844" i="13"/>
  <c r="C1889" i="13"/>
  <c r="C1944" i="13"/>
  <c r="C1947" i="13"/>
  <c r="C34" i="13"/>
  <c r="C1014" i="13"/>
  <c r="C570" i="13"/>
  <c r="C643" i="13"/>
  <c r="C987" i="13"/>
  <c r="C1223" i="13"/>
  <c r="C1687" i="13"/>
  <c r="C1911" i="13"/>
  <c r="C1206" i="13"/>
  <c r="C1662" i="13"/>
  <c r="C1978" i="13"/>
  <c r="C135" i="13"/>
  <c r="C263" i="13"/>
  <c r="C443" i="13"/>
  <c r="C1691" i="13"/>
  <c r="C991" i="13"/>
  <c r="C343" i="13"/>
  <c r="C259" i="13"/>
  <c r="C1434" i="13"/>
  <c r="C977" i="13"/>
  <c r="C1869" i="13"/>
  <c r="C1909" i="13"/>
  <c r="C1370" i="13"/>
  <c r="C731" i="13"/>
  <c r="C1583" i="13"/>
  <c r="C50" i="13"/>
  <c r="C71" i="13"/>
  <c r="C327" i="13"/>
  <c r="C507" i="13"/>
  <c r="C735" i="13"/>
  <c r="C1970" i="13"/>
  <c r="C1112" i="13"/>
  <c r="C1217" i="13"/>
  <c r="C1641" i="13"/>
  <c r="C140" i="13"/>
  <c r="C526" i="13"/>
  <c r="C690" i="13"/>
  <c r="C262" i="13"/>
  <c r="C1338" i="13"/>
  <c r="C715" i="13"/>
  <c r="C883" i="13"/>
  <c r="C1327" i="13"/>
  <c r="C1567" i="13"/>
  <c r="C1999" i="13"/>
  <c r="C946" i="13"/>
  <c r="C1770" i="13"/>
  <c r="C1902" i="13"/>
  <c r="C679" i="13"/>
  <c r="C935" i="13"/>
  <c r="C1271" i="13"/>
  <c r="C1627" i="13"/>
  <c r="C1963" i="13"/>
  <c r="C1110" i="13"/>
  <c r="C1750" i="13"/>
  <c r="C155" i="13"/>
  <c r="C734" i="13"/>
  <c r="C1028" i="13"/>
  <c r="C1316" i="13"/>
  <c r="C1731" i="13"/>
  <c r="C300" i="13"/>
  <c r="C899" i="13"/>
  <c r="C1351" i="13"/>
  <c r="C982" i="13"/>
  <c r="C1798" i="13"/>
  <c r="C199" i="13"/>
  <c r="C1355" i="13"/>
  <c r="C318" i="13"/>
  <c r="C362" i="13"/>
  <c r="C1690" i="13"/>
  <c r="C89" i="13"/>
  <c r="C713" i="13"/>
  <c r="C1284" i="13"/>
  <c r="C1291" i="13"/>
  <c r="C1364" i="13"/>
  <c r="C1375" i="13"/>
  <c r="C1932" i="13"/>
  <c r="C1964" i="13"/>
  <c r="C58" i="13"/>
  <c r="C258" i="13"/>
  <c r="C402" i="13"/>
  <c r="C100" i="13"/>
  <c r="C994" i="13"/>
  <c r="C486" i="13"/>
  <c r="C627" i="13"/>
  <c r="C971" i="13"/>
  <c r="C1207" i="13"/>
  <c r="C1663" i="13"/>
  <c r="C1895" i="13"/>
  <c r="C1158" i="13"/>
  <c r="C1638" i="13"/>
  <c r="C502" i="13"/>
  <c r="C551" i="13"/>
  <c r="C807" i="13"/>
  <c r="C1095" i="13"/>
  <c r="C1463" i="13"/>
  <c r="C1795" i="13"/>
  <c r="C770" i="13"/>
  <c r="C1490" i="13"/>
  <c r="C27" i="13"/>
  <c r="C283" i="13"/>
  <c r="DJ12" i="14"/>
  <c r="DL12" i="14" s="1"/>
  <c r="DL80" i="14"/>
  <c r="G106" i="14"/>
  <c r="DC106" i="14" s="1"/>
  <c r="DJ106" i="14" s="1"/>
  <c r="CP176" i="14"/>
  <c r="DN165" i="14"/>
  <c r="DL136" i="14"/>
  <c r="CP181" i="14"/>
  <c r="DL63" i="14"/>
  <c r="G104" i="14"/>
  <c r="DD104" i="14" s="1"/>
  <c r="DK104" i="14" s="1"/>
  <c r="CP70" i="14"/>
  <c r="DL166" i="14"/>
  <c r="DL22" i="14"/>
  <c r="EL158" i="14"/>
  <c r="EM158" i="14" s="1"/>
  <c r="EN158" i="14" s="1"/>
  <c r="DL47" i="14"/>
  <c r="DL181" i="14"/>
  <c r="CP157" i="14"/>
  <c r="CP92" i="14"/>
  <c r="DN120" i="14"/>
  <c r="DL184" i="14"/>
  <c r="CP177" i="14"/>
  <c r="DL154" i="14"/>
  <c r="DL20" i="14"/>
  <c r="CP23" i="14"/>
  <c r="B854" i="13"/>
  <c r="B1010" i="13"/>
  <c r="B1178" i="13"/>
  <c r="B1362" i="13"/>
  <c r="B1554" i="13"/>
  <c r="B1722" i="13"/>
  <c r="B1842" i="13"/>
  <c r="B1930" i="13"/>
  <c r="B559" i="13"/>
  <c r="B623" i="13"/>
  <c r="B687" i="13"/>
  <c r="B751" i="13"/>
  <c r="B815" i="13"/>
  <c r="B879" i="13"/>
  <c r="B943" i="13"/>
  <c r="B1015" i="13"/>
  <c r="B1103" i="13"/>
  <c r="B1187" i="13"/>
  <c r="B1287" i="13"/>
  <c r="B1391" i="13"/>
  <c r="B1491" i="13"/>
  <c r="B1563" i="13"/>
  <c r="B1635" i="13"/>
  <c r="B1723" i="13"/>
  <c r="B1803" i="13"/>
  <c r="B1887" i="13"/>
  <c r="B1971" i="13"/>
  <c r="B54" i="13"/>
  <c r="B538" i="13"/>
  <c r="B734" i="13"/>
  <c r="B19" i="13"/>
  <c r="B83" i="13"/>
  <c r="B147" i="13"/>
  <c r="B211" i="13"/>
  <c r="B275" i="13"/>
  <c r="B347" i="13"/>
  <c r="B411" i="13"/>
  <c r="B487" i="13"/>
  <c r="B17" i="13"/>
  <c r="B18" i="13"/>
  <c r="B148" i="13"/>
  <c r="B922" i="13"/>
  <c r="B1254" i="13"/>
  <c r="B1690" i="13"/>
  <c r="B1874" i="13"/>
  <c r="B115" i="13"/>
  <c r="B243" i="13"/>
  <c r="B375" i="13"/>
  <c r="B16" i="13"/>
  <c r="B32" i="13"/>
  <c r="B48" i="13"/>
  <c r="B64" i="13"/>
  <c r="B80" i="13"/>
  <c r="B96" i="13"/>
  <c r="B112" i="13"/>
  <c r="B128" i="13"/>
  <c r="B144" i="13"/>
  <c r="B160" i="13"/>
  <c r="B176" i="13"/>
  <c r="B192" i="13"/>
  <c r="B208" i="13"/>
  <c r="B224" i="13"/>
  <c r="B240" i="13"/>
  <c r="B256" i="13"/>
  <c r="B10" i="18" s="1"/>
  <c r="B261" i="13"/>
  <c r="B265" i="13"/>
  <c r="B277" i="13"/>
  <c r="B281" i="13"/>
  <c r="E10" i="18" s="1"/>
  <c r="B296" i="13"/>
  <c r="B312" i="13"/>
  <c r="B328" i="13"/>
  <c r="B361" i="13"/>
  <c r="B365" i="13"/>
  <c r="B369" i="13"/>
  <c r="B406" i="13"/>
  <c r="T10" i="18" s="1"/>
  <c r="B413" i="13"/>
  <c r="B417" i="13"/>
  <c r="B425" i="13"/>
  <c r="B429" i="13"/>
  <c r="B433" i="13"/>
  <c r="B437" i="13"/>
  <c r="B441" i="13"/>
  <c r="B445" i="13"/>
  <c r="B449" i="13"/>
  <c r="B453" i="13"/>
  <c r="B485" i="13"/>
  <c r="B492" i="13"/>
  <c r="B496" i="13"/>
  <c r="B500" i="13"/>
  <c r="B504" i="13"/>
  <c r="B545" i="13"/>
  <c r="B557" i="13"/>
  <c r="B254" i="13"/>
  <c r="B806" i="13"/>
  <c r="AU10" i="18" s="1"/>
  <c r="B519" i="13"/>
  <c r="B655" i="13"/>
  <c r="B783" i="13"/>
  <c r="B911" i="13"/>
  <c r="B1071" i="13"/>
  <c r="B1243" i="13"/>
  <c r="B1423" i="13"/>
  <c r="B1599" i="13"/>
  <c r="B1767" i="13"/>
  <c r="B1931" i="13"/>
  <c r="B146" i="13"/>
  <c r="B1094" i="13"/>
  <c r="B1782" i="13"/>
  <c r="B591" i="13"/>
  <c r="B847" i="13"/>
  <c r="B1151" i="13"/>
  <c r="B1531" i="13"/>
  <c r="B1851" i="13"/>
  <c r="B45" i="13"/>
  <c r="B56" i="13"/>
  <c r="B69" i="13"/>
  <c r="B73" i="13"/>
  <c r="B81" i="13"/>
  <c r="B109" i="13"/>
  <c r="B120" i="13"/>
  <c r="B133" i="13"/>
  <c r="B137" i="13"/>
  <c r="B145" i="13"/>
  <c r="B173" i="13"/>
  <c r="B184" i="13"/>
  <c r="B197" i="13"/>
  <c r="B201" i="13"/>
  <c r="B209" i="13"/>
  <c r="B237" i="13"/>
  <c r="B248" i="13"/>
  <c r="B264" i="13"/>
  <c r="B269" i="13"/>
  <c r="B662" i="13"/>
  <c r="B51" i="13"/>
  <c r="B307" i="13"/>
  <c r="B25" i="13"/>
  <c r="B33" i="13"/>
  <c r="B61" i="13"/>
  <c r="B72" i="13"/>
  <c r="B85" i="13"/>
  <c r="B89" i="13"/>
  <c r="B97" i="13"/>
  <c r="B125" i="13"/>
  <c r="B136" i="13"/>
  <c r="B149" i="13"/>
  <c r="B153" i="13"/>
  <c r="B161" i="13"/>
  <c r="B189" i="13"/>
  <c r="B200" i="13"/>
  <c r="B213" i="13"/>
  <c r="B217" i="13"/>
  <c r="B225" i="13"/>
  <c r="B253" i="13"/>
  <c r="B272" i="13"/>
  <c r="B280" i="13"/>
  <c r="B455" i="13"/>
  <c r="B37" i="13"/>
  <c r="B65" i="13"/>
  <c r="B88" i="13"/>
  <c r="B93" i="13"/>
  <c r="B117" i="13"/>
  <c r="B141" i="13"/>
  <c r="B165" i="13"/>
  <c r="B193" i="13"/>
  <c r="B216" i="13"/>
  <c r="B221" i="13"/>
  <c r="B245" i="13"/>
  <c r="B288" i="13"/>
  <c r="B301" i="13"/>
  <c r="B305" i="13"/>
  <c r="B313" i="13"/>
  <c r="B364" i="13"/>
  <c r="B370" i="13"/>
  <c r="B377" i="13"/>
  <c r="B410" i="13"/>
  <c r="B412" i="13"/>
  <c r="B418" i="13"/>
  <c r="B422" i="13"/>
  <c r="B424" i="13"/>
  <c r="B440" i="13"/>
  <c r="B456" i="13"/>
  <c r="Z10" i="18" s="1"/>
  <c r="B458" i="13"/>
  <c r="B460" i="13"/>
  <c r="B464" i="13"/>
  <c r="B468" i="13"/>
  <c r="B472" i="13"/>
  <c r="B476" i="13"/>
  <c r="B480" i="13"/>
  <c r="B497" i="13"/>
  <c r="B505" i="13"/>
  <c r="B509" i="13"/>
  <c r="B516" i="13"/>
  <c r="B525" i="13"/>
  <c r="B532" i="13"/>
  <c r="B541" i="13"/>
  <c r="B546" i="13"/>
  <c r="B553" i="13"/>
  <c r="B558" i="13"/>
  <c r="B565" i="13"/>
  <c r="B569" i="13"/>
  <c r="B573" i="13"/>
  <c r="B577" i="13"/>
  <c r="B581" i="13"/>
  <c r="AO10" i="18" s="1"/>
  <c r="B584" i="13"/>
  <c r="B588" i="13"/>
  <c r="B592" i="13"/>
  <c r="B597" i="13"/>
  <c r="B601" i="13"/>
  <c r="B605" i="13"/>
  <c r="B609" i="13"/>
  <c r="B613" i="13"/>
  <c r="B617" i="13"/>
  <c r="B621" i="13"/>
  <c r="B625" i="13"/>
  <c r="B629" i="13"/>
  <c r="B633" i="13"/>
  <c r="B673" i="13"/>
  <c r="B722" i="13"/>
  <c r="B724" i="13"/>
  <c r="B728" i="13"/>
  <c r="B732" i="13"/>
  <c r="B736" i="13"/>
  <c r="B740" i="13"/>
  <c r="B744" i="13"/>
  <c r="B748" i="13"/>
  <c r="B752" i="13"/>
  <c r="B756" i="13"/>
  <c r="B760" i="13"/>
  <c r="B798" i="13"/>
  <c r="B800" i="13"/>
  <c r="B810" i="13"/>
  <c r="B812" i="13"/>
  <c r="B850" i="13"/>
  <c r="B852" i="13"/>
  <c r="B856" i="13"/>
  <c r="B860" i="13"/>
  <c r="B864" i="13"/>
  <c r="B868" i="13"/>
  <c r="B872" i="13"/>
  <c r="B876" i="13"/>
  <c r="B880" i="13"/>
  <c r="B1474" i="13"/>
  <c r="B719" i="13"/>
  <c r="B1331" i="13"/>
  <c r="B2003" i="13"/>
  <c r="B40" i="13"/>
  <c r="B49" i="13"/>
  <c r="B105" i="13"/>
  <c r="B121" i="13"/>
  <c r="B168" i="13"/>
  <c r="B177" i="13"/>
  <c r="B233" i="13"/>
  <c r="B249" i="13"/>
  <c r="B273" i="13"/>
  <c r="B293" i="13"/>
  <c r="B304" i="13"/>
  <c r="B317" i="13"/>
  <c r="B321" i="13"/>
  <c r="B329" i="13"/>
  <c r="B358" i="13"/>
  <c r="B360" i="13"/>
  <c r="B373" i="13"/>
  <c r="B380" i="13"/>
  <c r="B409" i="13"/>
  <c r="B421" i="13"/>
  <c r="B436" i="13"/>
  <c r="B452" i="13"/>
  <c r="B489" i="13"/>
  <c r="B491" i="13"/>
  <c r="B512" i="13"/>
  <c r="B521" i="13"/>
  <c r="B528" i="13"/>
  <c r="B537" i="13"/>
  <c r="B549" i="13"/>
  <c r="B561" i="13"/>
  <c r="B568" i="13"/>
  <c r="B572" i="13"/>
  <c r="B576" i="13"/>
  <c r="B580" i="13"/>
  <c r="B600" i="13"/>
  <c r="B604" i="13"/>
  <c r="B608" i="13"/>
  <c r="B612" i="13"/>
  <c r="B616" i="13"/>
  <c r="B620" i="13"/>
  <c r="B624" i="13"/>
  <c r="B628" i="13"/>
  <c r="B632" i="13"/>
  <c r="B670" i="13"/>
  <c r="B672" i="13"/>
  <c r="B682" i="13"/>
  <c r="B684" i="13"/>
  <c r="B689" i="13"/>
  <c r="B693" i="13"/>
  <c r="B697" i="13"/>
  <c r="B701" i="13"/>
  <c r="B705" i="13"/>
  <c r="B709" i="13"/>
  <c r="B713" i="13"/>
  <c r="B717" i="13"/>
  <c r="B721" i="13"/>
  <c r="B765" i="13"/>
  <c r="B769" i="13"/>
  <c r="B773" i="13"/>
  <c r="B777" i="13"/>
  <c r="B781" i="13"/>
  <c r="B785" i="13"/>
  <c r="B789" i="13"/>
  <c r="B793" i="13"/>
  <c r="B797" i="13"/>
  <c r="B805" i="13"/>
  <c r="B809" i="13"/>
  <c r="B817" i="13"/>
  <c r="B821" i="13"/>
  <c r="B825" i="13"/>
  <c r="B829" i="13"/>
  <c r="B833" i="13"/>
  <c r="B837" i="13"/>
  <c r="B841" i="13"/>
  <c r="B845" i="13"/>
  <c r="B849" i="13"/>
  <c r="B893" i="13"/>
  <c r="B897" i="13"/>
  <c r="B901" i="13"/>
  <c r="B905" i="13"/>
  <c r="B909" i="13"/>
  <c r="B913" i="13"/>
  <c r="B917" i="13"/>
  <c r="B921" i="13"/>
  <c r="B1966" i="13"/>
  <c r="B24" i="13"/>
  <c r="B77" i="13"/>
  <c r="B104" i="13"/>
  <c r="B129" i="13"/>
  <c r="B181" i="13"/>
  <c r="B285" i="13"/>
  <c r="B309" i="13"/>
  <c r="B333" i="13"/>
  <c r="B340" i="13"/>
  <c r="B349" i="13"/>
  <c r="B356" i="13"/>
  <c r="N10" i="18" s="1"/>
  <c r="B372" i="13"/>
  <c r="B381" i="13"/>
  <c r="Q10" i="18" s="1"/>
  <c r="B384" i="13"/>
  <c r="B393" i="13"/>
  <c r="B400" i="13"/>
  <c r="B432" i="13"/>
  <c r="B444" i="13"/>
  <c r="B465" i="13"/>
  <c r="B481" i="13"/>
  <c r="AC10" i="18" s="1"/>
  <c r="B484" i="13"/>
  <c r="B506" i="13"/>
  <c r="AF10" i="18" s="1"/>
  <c r="B508" i="13"/>
  <c r="B520" i="13"/>
  <c r="B529" i="13"/>
  <c r="B540" i="13"/>
  <c r="B548" i="13"/>
  <c r="B556" i="13"/>
  <c r="AL10" i="18" s="1"/>
  <c r="B564" i="13"/>
  <c r="B593" i="13"/>
  <c r="B640" i="13"/>
  <c r="B649" i="13"/>
  <c r="B656" i="13"/>
  <c r="B665" i="13"/>
  <c r="B674" i="13"/>
  <c r="B681" i="13"/>
  <c r="B692" i="13"/>
  <c r="B708" i="13"/>
  <c r="B737" i="13"/>
  <c r="B753" i="13"/>
  <c r="B762" i="13"/>
  <c r="B764" i="13"/>
  <c r="B780" i="13"/>
  <c r="B796" i="13"/>
  <c r="B801" i="13"/>
  <c r="B828" i="13"/>
  <c r="B844" i="13"/>
  <c r="B857" i="13"/>
  <c r="B873" i="13"/>
  <c r="B885" i="13"/>
  <c r="B900" i="13"/>
  <c r="B916" i="13"/>
  <c r="B926" i="13"/>
  <c r="B928" i="13"/>
  <c r="B938" i="13"/>
  <c r="B940" i="13"/>
  <c r="B978" i="13"/>
  <c r="B980" i="13"/>
  <c r="B984" i="13"/>
  <c r="B988" i="13"/>
  <c r="B992" i="13"/>
  <c r="B996" i="13"/>
  <c r="B1004" i="13"/>
  <c r="B1020" i="13"/>
  <c r="B1034" i="13"/>
  <c r="B1038" i="13"/>
  <c r="B1040" i="13"/>
  <c r="B1044" i="13"/>
  <c r="B1052" i="13"/>
  <c r="B1058" i="13"/>
  <c r="B1060" i="13"/>
  <c r="B1064" i="13"/>
  <c r="B1068" i="13"/>
  <c r="B1072" i="13"/>
  <c r="B1078" i="13"/>
  <c r="B1080" i="13"/>
  <c r="B1084" i="13"/>
  <c r="B1088" i="13"/>
  <c r="B1092" i="13"/>
  <c r="B1096" i="13"/>
  <c r="B1100" i="13"/>
  <c r="B1104" i="13"/>
  <c r="B1108" i="13"/>
  <c r="B1124" i="13"/>
  <c r="B1138" i="13"/>
  <c r="B1142" i="13"/>
  <c r="B1144" i="13"/>
  <c r="B1148" i="13"/>
  <c r="B1152" i="13"/>
  <c r="B1156" i="13"/>
  <c r="B1160" i="13"/>
  <c r="B1164" i="13"/>
  <c r="B1170" i="13"/>
  <c r="B1174" i="13"/>
  <c r="B1176" i="13"/>
  <c r="B1180" i="13"/>
  <c r="B1184" i="13"/>
  <c r="B1192" i="13"/>
  <c r="B1200" i="13"/>
  <c r="B1222" i="13"/>
  <c r="B1224" i="13"/>
  <c r="B1228" i="13"/>
  <c r="B1236" i="13"/>
  <c r="B1240" i="13"/>
  <c r="B1244" i="13"/>
  <c r="B1260" i="13"/>
  <c r="B1264" i="13"/>
  <c r="B1268" i="13"/>
  <c r="B1272" i="13"/>
  <c r="B1276" i="13"/>
  <c r="B1280" i="13"/>
  <c r="B1286" i="13"/>
  <c r="B1288" i="13"/>
  <c r="B1292" i="13"/>
  <c r="B1296" i="13"/>
  <c r="B1300" i="13"/>
  <c r="B1336" i="13"/>
  <c r="B1354" i="13"/>
  <c r="B1356" i="13"/>
  <c r="B1360" i="13"/>
  <c r="B1368" i="13"/>
  <c r="B1376" i="13"/>
  <c r="B1390" i="13"/>
  <c r="B1392" i="13"/>
  <c r="B1398" i="13"/>
  <c r="B1400" i="13"/>
  <c r="B1404" i="13"/>
  <c r="B1408" i="13"/>
  <c r="B1412" i="13"/>
  <c r="B1416" i="13"/>
  <c r="B1438" i="13"/>
  <c r="B1444" i="13"/>
  <c r="B1452" i="13"/>
  <c r="B1456" i="13"/>
  <c r="B1472" i="13"/>
  <c r="B1480" i="13"/>
  <c r="B1488" i="13"/>
  <c r="B1492" i="13"/>
  <c r="B1496" i="13"/>
  <c r="B1500" i="13"/>
  <c r="B1504" i="13"/>
  <c r="B1508" i="13"/>
  <c r="B1512" i="13"/>
  <c r="B1516" i="13"/>
  <c r="B1520" i="13"/>
  <c r="B1524" i="13"/>
  <c r="B1528" i="13"/>
  <c r="B1532" i="13"/>
  <c r="B1536" i="13"/>
  <c r="B1540" i="13"/>
  <c r="B1546" i="13"/>
  <c r="B1548" i="13"/>
  <c r="B1552" i="13"/>
  <c r="B1556" i="13"/>
  <c r="B1560" i="13"/>
  <c r="B1564" i="13"/>
  <c r="B1568" i="13"/>
  <c r="B1572" i="13"/>
  <c r="B1578" i="13"/>
  <c r="B1580" i="13"/>
  <c r="B1584" i="13"/>
  <c r="B1588" i="13"/>
  <c r="B1610" i="13"/>
  <c r="B1612" i="13"/>
  <c r="B1624" i="13"/>
  <c r="B1628" i="13"/>
  <c r="B1632" i="13"/>
  <c r="B1636" i="13"/>
  <c r="B975" i="13"/>
  <c r="B41" i="13"/>
  <c r="B157" i="13"/>
  <c r="B185" i="13"/>
  <c r="B229" i="13"/>
  <c r="B241" i="13"/>
  <c r="B289" i="13"/>
  <c r="B336" i="13"/>
  <c r="B345" i="13"/>
  <c r="B352" i="13"/>
  <c r="B389" i="13"/>
  <c r="B396" i="13"/>
  <c r="B405" i="13"/>
  <c r="B416" i="13"/>
  <c r="B469" i="13"/>
  <c r="B501" i="13"/>
  <c r="B533" i="13"/>
  <c r="B554" i="13"/>
  <c r="B636" i="13"/>
  <c r="B645" i="13"/>
  <c r="B652" i="13"/>
  <c r="B661" i="13"/>
  <c r="B668" i="13"/>
  <c r="B677" i="13"/>
  <c r="B686" i="13"/>
  <c r="B688" i="13"/>
  <c r="B704" i="13"/>
  <c r="B720" i="13"/>
  <c r="B725" i="13"/>
  <c r="B741" i="13"/>
  <c r="B757" i="13"/>
  <c r="B776" i="13"/>
  <c r="B792" i="13"/>
  <c r="B808" i="13"/>
  <c r="B813" i="13"/>
  <c r="B824" i="13"/>
  <c r="B840" i="13"/>
  <c r="B861" i="13"/>
  <c r="B877" i="13"/>
  <c r="B888" i="13"/>
  <c r="B896" i="13"/>
  <c r="B912" i="13"/>
  <c r="B925" i="13"/>
  <c r="B933" i="13"/>
  <c r="B937" i="13"/>
  <c r="B945" i="13"/>
  <c r="B949" i="13"/>
  <c r="B953" i="13"/>
  <c r="B957" i="13"/>
  <c r="B961" i="13"/>
  <c r="B965" i="13"/>
  <c r="B969" i="13"/>
  <c r="B973" i="13"/>
  <c r="B977" i="13"/>
  <c r="B1001" i="13"/>
  <c r="B1003" i="13"/>
  <c r="B1009" i="13"/>
  <c r="B1013" i="13"/>
  <c r="B1017" i="13"/>
  <c r="B1019" i="13"/>
  <c r="B1025" i="13"/>
  <c r="B1029" i="13"/>
  <c r="B1033" i="13"/>
  <c r="B1037" i="13"/>
  <c r="B1049" i="13"/>
  <c r="B1051" i="13"/>
  <c r="B1057" i="13"/>
  <c r="B1077" i="13"/>
  <c r="B1113" i="13"/>
  <c r="B1117" i="13"/>
  <c r="B1121" i="13"/>
  <c r="B1123" i="13"/>
  <c r="B1129" i="13"/>
  <c r="B1133" i="13"/>
  <c r="B1137" i="13"/>
  <c r="B1141" i="13"/>
  <c r="B1169" i="13"/>
  <c r="B1173" i="13"/>
  <c r="B1189" i="13"/>
  <c r="B1191" i="13"/>
  <c r="B1197" i="13"/>
  <c r="B1199" i="13"/>
  <c r="B1205" i="13"/>
  <c r="B1209" i="13"/>
  <c r="B1213" i="13"/>
  <c r="B1217" i="13"/>
  <c r="B1221" i="13"/>
  <c r="B1233" i="13"/>
  <c r="B1235" i="13"/>
  <c r="B1249" i="13"/>
  <c r="B1253" i="13"/>
  <c r="B1257" i="13"/>
  <c r="B1259" i="13"/>
  <c r="B1275" i="13"/>
  <c r="B1279" i="13"/>
  <c r="B1285" i="13"/>
  <c r="B1291" i="13"/>
  <c r="B1295" i="13"/>
  <c r="B1299" i="13"/>
  <c r="B1305" i="13"/>
  <c r="B1309" i="13"/>
  <c r="B1313" i="13"/>
  <c r="B1317" i="13"/>
  <c r="B1321" i="13"/>
  <c r="B1325" i="13"/>
  <c r="B1329" i="13"/>
  <c r="B1333" i="13"/>
  <c r="B1335" i="13"/>
  <c r="B1341" i="13"/>
  <c r="B1345" i="13"/>
  <c r="B1349" i="13"/>
  <c r="B1353" i="13"/>
  <c r="B1365" i="13"/>
  <c r="B1367" i="13"/>
  <c r="B1373" i="13"/>
  <c r="B1375" i="13"/>
  <c r="B1381" i="13"/>
  <c r="B1385" i="13"/>
  <c r="B1389" i="13"/>
  <c r="B1397" i="13"/>
  <c r="B1421" i="13"/>
  <c r="B1425" i="13"/>
  <c r="B1429" i="13"/>
  <c r="B1433" i="13"/>
  <c r="B1437" i="13"/>
  <c r="B1441" i="13"/>
  <c r="B1443" i="13"/>
  <c r="B1449" i="13"/>
  <c r="B1451" i="13"/>
  <c r="B1461" i="13"/>
  <c r="B1465" i="13"/>
  <c r="B1469" i="13"/>
  <c r="B1471" i="13"/>
  <c r="B1477" i="13"/>
  <c r="B1479" i="13"/>
  <c r="B1485" i="13"/>
  <c r="B1487" i="13"/>
  <c r="B1515" i="13"/>
  <c r="B1519" i="13"/>
  <c r="B1545" i="13"/>
  <c r="B1577" i="13"/>
  <c r="B1593" i="13"/>
  <c r="B1597" i="13"/>
  <c r="B1601" i="13"/>
  <c r="B1605" i="13"/>
  <c r="B1609" i="13"/>
  <c r="B1617" i="13"/>
  <c r="B1621" i="13"/>
  <c r="B1623" i="13"/>
  <c r="B1645" i="13"/>
  <c r="B1667" i="13"/>
  <c r="B101" i="13"/>
  <c r="B337" i="13"/>
  <c r="B348" i="13"/>
  <c r="B392" i="13"/>
  <c r="B404" i="13"/>
  <c r="B420" i="13"/>
  <c r="B457" i="13"/>
  <c r="B488" i="13"/>
  <c r="B542" i="13"/>
  <c r="B589" i="13"/>
  <c r="B644" i="13"/>
  <c r="B653" i="13"/>
  <c r="B664" i="13"/>
  <c r="B685" i="13"/>
  <c r="B733" i="13"/>
  <c r="B768" i="13"/>
  <c r="B788" i="13"/>
  <c r="B820" i="13"/>
  <c r="B832" i="13"/>
  <c r="B881" i="13"/>
  <c r="B884" i="13"/>
  <c r="B890" i="13"/>
  <c r="B892" i="13"/>
  <c r="B904" i="13"/>
  <c r="B924" i="13"/>
  <c r="B929" i="13"/>
  <c r="B956" i="13"/>
  <c r="B972" i="13"/>
  <c r="B985" i="13"/>
  <c r="B1053" i="13"/>
  <c r="B1073" i="13"/>
  <c r="B1089" i="13"/>
  <c r="B1105" i="13"/>
  <c r="B1111" i="13"/>
  <c r="B1120" i="13"/>
  <c r="B1127" i="13"/>
  <c r="B1136" i="13"/>
  <c r="B1140" i="13"/>
  <c r="B1145" i="13"/>
  <c r="B1161" i="13"/>
  <c r="B1181" i="13"/>
  <c r="B1193" i="13"/>
  <c r="B1216" i="13"/>
  <c r="B1229" i="13"/>
  <c r="B1245" i="13"/>
  <c r="B1256" i="13"/>
  <c r="B1273" i="13"/>
  <c r="B1277" i="13"/>
  <c r="B1281" i="13"/>
  <c r="B1290" i="13"/>
  <c r="B1294" i="13"/>
  <c r="B1298" i="13"/>
  <c r="B1302" i="13"/>
  <c r="B1304" i="13"/>
  <c r="B1320" i="13"/>
  <c r="B1352" i="13"/>
  <c r="B1357" i="13"/>
  <c r="B1363" i="13"/>
  <c r="B1372" i="13"/>
  <c r="B1379" i="13"/>
  <c r="B1388" i="13"/>
  <c r="B1393" i="13"/>
  <c r="B1409" i="13"/>
  <c r="B1418" i="13"/>
  <c r="B1420" i="13"/>
  <c r="B1436" i="13"/>
  <c r="B1440" i="13"/>
  <c r="B1447" i="13"/>
  <c r="B1457" i="13"/>
  <c r="B1468" i="13"/>
  <c r="B1475" i="13"/>
  <c r="B1484" i="13"/>
  <c r="B1501" i="13"/>
  <c r="B1525" i="13"/>
  <c r="B1541" i="13"/>
  <c r="B1557" i="13"/>
  <c r="B1573" i="13"/>
  <c r="B1589" i="13"/>
  <c r="B1596" i="13"/>
  <c r="B1629" i="13"/>
  <c r="B1642" i="13"/>
  <c r="B1644" i="13"/>
  <c r="B1648" i="13"/>
  <c r="B1657" i="13"/>
  <c r="B1664" i="13"/>
  <c r="B1668" i="13"/>
  <c r="B1672" i="13"/>
  <c r="B1678" i="13"/>
  <c r="B1682" i="13"/>
  <c r="B1686" i="13"/>
  <c r="B1688" i="13"/>
  <c r="B1692" i="13"/>
  <c r="B1696" i="13"/>
  <c r="B1700" i="13"/>
  <c r="B1708" i="13"/>
  <c r="B1716" i="13"/>
  <c r="B1720" i="13"/>
  <c r="B1724" i="13"/>
  <c r="B1728" i="13"/>
  <c r="B1732" i="13"/>
  <c r="B1736" i="13"/>
  <c r="B1740" i="13"/>
  <c r="B1746" i="13"/>
  <c r="B1748" i="13"/>
  <c r="B1752" i="13"/>
  <c r="B1756" i="13"/>
  <c r="B1760" i="13"/>
  <c r="B1764" i="13"/>
  <c r="B1768" i="13"/>
  <c r="B1772" i="13"/>
  <c r="B1778" i="13"/>
  <c r="B1780" i="13"/>
  <c r="B1790" i="13"/>
  <c r="B1792" i="13"/>
  <c r="B1796" i="13"/>
  <c r="B1800" i="13"/>
  <c r="B1804" i="13"/>
  <c r="B1808" i="13"/>
  <c r="B1812" i="13"/>
  <c r="B1820" i="13"/>
  <c r="B1824" i="13"/>
  <c r="B1830" i="13"/>
  <c r="B1832" i="13"/>
  <c r="B1840" i="13"/>
  <c r="B1854" i="13"/>
  <c r="B1856" i="13"/>
  <c r="B1860" i="13"/>
  <c r="B1890" i="13"/>
  <c r="B1894" i="13"/>
  <c r="B1896" i="13"/>
  <c r="B1910" i="13"/>
  <c r="B1912" i="13"/>
  <c r="B1920" i="13"/>
  <c r="B1938" i="13"/>
  <c r="B1940" i="13"/>
  <c r="B1948" i="13"/>
  <c r="B1952" i="13"/>
  <c r="B1956" i="13"/>
  <c r="B1982" i="13"/>
  <c r="B1984" i="13"/>
  <c r="B1988" i="13"/>
  <c r="B1992" i="13"/>
  <c r="B1998" i="13"/>
  <c r="B2000" i="13"/>
  <c r="B2004" i="13"/>
  <c r="B22" i="13"/>
  <c r="B36" i="13"/>
  <c r="B206" i="13"/>
  <c r="B218" i="13"/>
  <c r="B244" i="13"/>
  <c r="B274" i="13"/>
  <c r="B278" i="13"/>
  <c r="B292" i="13"/>
  <c r="B306" i="13"/>
  <c r="H10" i="18" s="1"/>
  <c r="B606" i="13"/>
  <c r="AR10" i="18" s="1"/>
  <c r="B511" i="13"/>
  <c r="B539" i="13"/>
  <c r="B555" i="13"/>
  <c r="B571" i="13"/>
  <c r="B587" i="13"/>
  <c r="B603" i="13"/>
  <c r="B619" i="13"/>
  <c r="B635" i="13"/>
  <c r="B651" i="13"/>
  <c r="B667" i="13"/>
  <c r="B683" i="13"/>
  <c r="B699" i="13"/>
  <c r="B715" i="13"/>
  <c r="B731" i="13"/>
  <c r="B747" i="13"/>
  <c r="B763" i="13"/>
  <c r="B779" i="13"/>
  <c r="B795" i="13"/>
  <c r="B811" i="13"/>
  <c r="B827" i="13"/>
  <c r="B843" i="13"/>
  <c r="B859" i="13"/>
  <c r="B875" i="13"/>
  <c r="B891" i="13"/>
  <c r="B907" i="13"/>
  <c r="B923" i="13"/>
  <c r="B939" i="13"/>
  <c r="B955" i="13"/>
  <c r="B971" i="13"/>
  <c r="B987" i="13"/>
  <c r="B1011" i="13"/>
  <c r="B1039" i="13"/>
  <c r="B1067" i="13"/>
  <c r="B1083" i="13"/>
  <c r="B1099" i="13"/>
  <c r="B1119" i="13"/>
  <c r="B1147" i="13"/>
  <c r="B1163" i="13"/>
  <c r="B1183" i="13"/>
  <c r="B1215" i="13"/>
  <c r="B1239" i="13"/>
  <c r="B1255" i="13"/>
  <c r="B1283" i="13"/>
  <c r="B1311" i="13"/>
  <c r="B1327" i="13"/>
  <c r="B1351" i="13"/>
  <c r="B1387" i="13"/>
  <c r="B1403" i="13"/>
  <c r="B1419" i="13"/>
  <c r="B1435" i="13"/>
  <c r="B1467" i="13"/>
  <c r="B1503" i="13"/>
  <c r="B1527" i="13"/>
  <c r="B1543" i="13"/>
  <c r="B1559" i="13"/>
  <c r="B1575" i="13"/>
  <c r="B1595" i="13"/>
  <c r="B1611" i="13"/>
  <c r="B1631" i="13"/>
  <c r="B1647" i="13"/>
  <c r="B1663" i="13"/>
  <c r="B1687" i="13"/>
  <c r="B1719" i="13"/>
  <c r="B1747" i="13"/>
  <c r="B1763" i="13"/>
  <c r="B1779" i="13"/>
  <c r="B1799" i="13"/>
  <c r="B1815" i="13"/>
  <c r="B1847" i="13"/>
  <c r="B1867" i="13"/>
  <c r="B1883" i="13"/>
  <c r="B1903" i="13"/>
  <c r="B1927" i="13"/>
  <c r="B1951" i="13"/>
  <c r="B1967" i="13"/>
  <c r="B1983" i="13"/>
  <c r="B1999" i="13"/>
  <c r="B50" i="13"/>
  <c r="B114" i="13"/>
  <c r="B178" i="13"/>
  <c r="B260" i="13"/>
  <c r="B342" i="13"/>
  <c r="B714" i="13"/>
  <c r="B786" i="13"/>
  <c r="B842" i="13"/>
  <c r="B878" i="13"/>
  <c r="B914" i="13"/>
  <c r="B962" i="13"/>
  <c r="B1002" i="13"/>
  <c r="B1042" i="13"/>
  <c r="B1086" i="13"/>
  <c r="B1118" i="13"/>
  <c r="B1158" i="13"/>
  <c r="B1206" i="13"/>
  <c r="B1242" i="13"/>
  <c r="B1310" i="13"/>
  <c r="B1342" i="13"/>
  <c r="B1426" i="13"/>
  <c r="B1466" i="13"/>
  <c r="B1498" i="13"/>
  <c r="B1538" i="13"/>
  <c r="B1586" i="13"/>
  <c r="B1626" i="13"/>
  <c r="B1654" i="13"/>
  <c r="B1670" i="13"/>
  <c r="B1702" i="13"/>
  <c r="B1718" i="13"/>
  <c r="B1754" i="13"/>
  <c r="B1770" i="13"/>
  <c r="B1798" i="13"/>
  <c r="B179" i="13"/>
  <c r="B53" i="13"/>
  <c r="B232" i="13"/>
  <c r="B297" i="13"/>
  <c r="B341" i="13"/>
  <c r="B368" i="13"/>
  <c r="B385" i="13"/>
  <c r="B448" i="13"/>
  <c r="B461" i="13"/>
  <c r="B513" i="13"/>
  <c r="B536" i="13"/>
  <c r="B552" i="13"/>
  <c r="B657" i="13"/>
  <c r="B680" i="13"/>
  <c r="B700" i="13"/>
  <c r="B712" i="13"/>
  <c r="B745" i="13"/>
  <c r="B853" i="13"/>
  <c r="B936" i="13"/>
  <c r="B941" i="13"/>
  <c r="B952" i="13"/>
  <c r="B968" i="13"/>
  <c r="B989" i="13"/>
  <c r="B998" i="13"/>
  <c r="B1000" i="13"/>
  <c r="B1007" i="13"/>
  <c r="B1016" i="13"/>
  <c r="B1023" i="13"/>
  <c r="B1032" i="13"/>
  <c r="B1036" i="13"/>
  <c r="B1041" i="13"/>
  <c r="B1047" i="13"/>
  <c r="B1056" i="13"/>
  <c r="B1061" i="13"/>
  <c r="B1093" i="13"/>
  <c r="B1109" i="13"/>
  <c r="B1116" i="13"/>
  <c r="B1125" i="13"/>
  <c r="B1132" i="13"/>
  <c r="B1149" i="13"/>
  <c r="B1165" i="13"/>
  <c r="B1171" i="13"/>
  <c r="B1185" i="13"/>
  <c r="B1196" i="13"/>
  <c r="B1203" i="13"/>
  <c r="B1212" i="13"/>
  <c r="B1232" i="13"/>
  <c r="B1252" i="13"/>
  <c r="B1261" i="13"/>
  <c r="B1316" i="13"/>
  <c r="B1332" i="13"/>
  <c r="B1339" i="13"/>
  <c r="B1348" i="13"/>
  <c r="B1361" i="13"/>
  <c r="B1377" i="13"/>
  <c r="B1384" i="13"/>
  <c r="B1413" i="13"/>
  <c r="B1432" i="13"/>
  <c r="B1445" i="13"/>
  <c r="B1464" i="13"/>
  <c r="B1473" i="13"/>
  <c r="B1489" i="13"/>
  <c r="B1505" i="13"/>
  <c r="B1514" i="13"/>
  <c r="B1518" i="13"/>
  <c r="B1529" i="13"/>
  <c r="B1561" i="13"/>
  <c r="B1592" i="13"/>
  <c r="B1608" i="13"/>
  <c r="B1613" i="13"/>
  <c r="B1633" i="13"/>
  <c r="B1641" i="13"/>
  <c r="B1646" i="13"/>
  <c r="B1653" i="13"/>
  <c r="B1660" i="13"/>
  <c r="B1677" i="13"/>
  <c r="B1681" i="13"/>
  <c r="B1685" i="13"/>
  <c r="B1705" i="13"/>
  <c r="B1707" i="13"/>
  <c r="B1713" i="13"/>
  <c r="B1715" i="13"/>
  <c r="B1731" i="13"/>
  <c r="B1735" i="13"/>
  <c r="B1739" i="13"/>
  <c r="B1745" i="13"/>
  <c r="B1777" i="13"/>
  <c r="B1785" i="13"/>
  <c r="B1789" i="13"/>
  <c r="B1817" i="13"/>
  <c r="B1819" i="13"/>
  <c r="B1829" i="13"/>
  <c r="B1837" i="13"/>
  <c r="B1839" i="13"/>
  <c r="B1845" i="13"/>
  <c r="B1849" i="13"/>
  <c r="B1853" i="13"/>
  <c r="B1865" i="13"/>
  <c r="B1869" i="13"/>
  <c r="B1873" i="13"/>
  <c r="B1877" i="13"/>
  <c r="B1881" i="13"/>
  <c r="B1885" i="13"/>
  <c r="B1889" i="13"/>
  <c r="B1893" i="13"/>
  <c r="B1901" i="13"/>
  <c r="B1905" i="13"/>
  <c r="B1909" i="13"/>
  <c r="B1917" i="13"/>
  <c r="B1919" i="13"/>
  <c r="B1925" i="13"/>
  <c r="B1929" i="13"/>
  <c r="B1933" i="13"/>
  <c r="B1937" i="13"/>
  <c r="B1945" i="13"/>
  <c r="B1947" i="13"/>
  <c r="B1961" i="13"/>
  <c r="B1965" i="13"/>
  <c r="B1969" i="13"/>
  <c r="B1973" i="13"/>
  <c r="B1977" i="13"/>
  <c r="B1981" i="13"/>
  <c r="B1997" i="13"/>
  <c r="B322" i="13"/>
  <c r="B326" i="13"/>
  <c r="B346" i="13"/>
  <c r="B366" i="13"/>
  <c r="B398" i="13"/>
  <c r="B598" i="13"/>
  <c r="B44" i="13"/>
  <c r="B58" i="13"/>
  <c r="B62" i="13"/>
  <c r="B76" i="13"/>
  <c r="B90" i="13"/>
  <c r="B94" i="13"/>
  <c r="B108" i="13"/>
  <c r="B122" i="13"/>
  <c r="B126" i="13"/>
  <c r="B140" i="13"/>
  <c r="B154" i="13"/>
  <c r="B158" i="13"/>
  <c r="B172" i="13"/>
  <c r="B186" i="13"/>
  <c r="B190" i="13"/>
  <c r="B220" i="13"/>
  <c r="B246" i="13"/>
  <c r="B258" i="13"/>
  <c r="B314" i="13"/>
  <c r="B394" i="13"/>
  <c r="B438" i="13"/>
  <c r="B454" i="13"/>
  <c r="B474" i="13"/>
  <c r="B490" i="13"/>
  <c r="B510" i="13"/>
  <c r="B526" i="13"/>
  <c r="B550" i="13"/>
  <c r="B574" i="13"/>
  <c r="B590" i="13"/>
  <c r="B618" i="13"/>
  <c r="B228" i="13"/>
  <c r="B270" i="13"/>
  <c r="B302" i="13"/>
  <c r="B402" i="13"/>
  <c r="B462" i="13"/>
  <c r="B494" i="13"/>
  <c r="B530" i="13"/>
  <c r="B578" i="13"/>
  <c r="B622" i="13"/>
  <c r="B642" i="13"/>
  <c r="B658" i="13"/>
  <c r="B690" i="13"/>
  <c r="B718" i="13"/>
  <c r="B754" i="13"/>
  <c r="B790" i="13"/>
  <c r="B1366" i="13"/>
  <c r="B1410" i="13"/>
  <c r="B66" i="13"/>
  <c r="B70" i="13"/>
  <c r="B100" i="13"/>
  <c r="B130" i="13"/>
  <c r="B134" i="13"/>
  <c r="B164" i="13"/>
  <c r="B194" i="13"/>
  <c r="B29" i="13"/>
  <c r="B113" i="13"/>
  <c r="B205" i="13"/>
  <c r="B401" i="13"/>
  <c r="B477" i="13"/>
  <c r="B524" i="13"/>
  <c r="B729" i="13"/>
  <c r="B836" i="13"/>
  <c r="B920" i="13"/>
  <c r="B930" i="13"/>
  <c r="B932" i="13"/>
  <c r="B944" i="13"/>
  <c r="B964" i="13"/>
  <c r="B976" i="13"/>
  <c r="B993" i="13"/>
  <c r="B1021" i="13"/>
  <c r="B1024" i="13"/>
  <c r="B1035" i="13"/>
  <c r="B1045" i="13"/>
  <c r="B1048" i="13"/>
  <c r="B1074" i="13"/>
  <c r="B1076" i="13"/>
  <c r="B1085" i="13"/>
  <c r="B1168" i="13"/>
  <c r="B1201" i="13"/>
  <c r="B1204" i="13"/>
  <c r="B1231" i="13"/>
  <c r="B1246" i="13"/>
  <c r="B1248" i="13"/>
  <c r="B1289" i="13"/>
  <c r="B1297" i="13"/>
  <c r="B1337" i="13"/>
  <c r="B1340" i="13"/>
  <c r="B1371" i="13"/>
  <c r="B1380" i="13"/>
  <c r="B1424" i="13"/>
  <c r="B1453" i="13"/>
  <c r="B1509" i="13"/>
  <c r="B1549" i="13"/>
  <c r="B1581" i="13"/>
  <c r="B1591" i="13"/>
  <c r="B1600" i="13"/>
  <c r="B1620" i="13"/>
  <c r="B1637" i="13"/>
  <c r="B1656" i="13"/>
  <c r="B1669" i="13"/>
  <c r="B1693" i="13"/>
  <c r="B1709" i="13"/>
  <c r="B1725" i="13"/>
  <c r="B1753" i="13"/>
  <c r="B1769" i="13"/>
  <c r="B1784" i="13"/>
  <c r="B1797" i="13"/>
  <c r="B1813" i="13"/>
  <c r="B1825" i="13"/>
  <c r="B1841" i="13"/>
  <c r="B1848" i="13"/>
  <c r="B1861" i="13"/>
  <c r="B1868" i="13"/>
  <c r="B1884" i="13"/>
  <c r="B1904" i="13"/>
  <c r="B1936" i="13"/>
  <c r="B1941" i="13"/>
  <c r="B1957" i="13"/>
  <c r="B1968" i="13"/>
  <c r="B2007" i="13"/>
  <c r="B338" i="13"/>
  <c r="B382" i="13"/>
  <c r="B42" i="13"/>
  <c r="B60" i="13"/>
  <c r="B78" i="13"/>
  <c r="B106" i="13"/>
  <c r="B124" i="13"/>
  <c r="B142" i="13"/>
  <c r="B170" i="13"/>
  <c r="B188" i="13"/>
  <c r="B226" i="13"/>
  <c r="B308" i="13"/>
  <c r="B426" i="13"/>
  <c r="B466" i="13"/>
  <c r="B498" i="13"/>
  <c r="B534" i="13"/>
  <c r="B582" i="13"/>
  <c r="B210" i="13"/>
  <c r="B282" i="13"/>
  <c r="B442" i="13"/>
  <c r="B514" i="13"/>
  <c r="B602" i="13"/>
  <c r="B650" i="13"/>
  <c r="B702" i="13"/>
  <c r="B774" i="13"/>
  <c r="B1382" i="13"/>
  <c r="B68" i="13"/>
  <c r="B102" i="13"/>
  <c r="B162" i="13"/>
  <c r="B196" i="13"/>
  <c r="B268" i="13"/>
  <c r="B334" i="13"/>
  <c r="B414" i="13"/>
  <c r="B726" i="13"/>
  <c r="B778" i="13"/>
  <c r="B846" i="13"/>
  <c r="B874" i="13"/>
  <c r="B918" i="13"/>
  <c r="B958" i="13"/>
  <c r="B1006" i="13"/>
  <c r="B1030" i="13"/>
  <c r="B1090" i="13"/>
  <c r="B1114" i="13"/>
  <c r="B1162" i="13"/>
  <c r="B1202" i="13"/>
  <c r="B1250" i="13"/>
  <c r="B1306" i="13"/>
  <c r="B1350" i="13"/>
  <c r="B1414" i="13"/>
  <c r="B1470" i="13"/>
  <c r="B1494" i="13"/>
  <c r="B1550" i="13"/>
  <c r="B1582" i="13"/>
  <c r="B52" i="13"/>
  <c r="B266" i="13"/>
  <c r="B522" i="13"/>
  <c r="B638" i="13"/>
  <c r="B782" i="13"/>
  <c r="B1634" i="13"/>
  <c r="B1918" i="13"/>
  <c r="B1974" i="13"/>
  <c r="B383" i="13"/>
  <c r="B431" i="13"/>
  <c r="W10" i="18" s="1"/>
  <c r="B527" i="13"/>
  <c r="B595" i="13"/>
  <c r="B659" i="13"/>
  <c r="B723" i="13"/>
  <c r="B787" i="13"/>
  <c r="B851" i="13"/>
  <c r="B915" i="13"/>
  <c r="B979" i="13"/>
  <c r="B1075" i="13"/>
  <c r="B1155" i="13"/>
  <c r="B1247" i="13"/>
  <c r="B1343" i="13"/>
  <c r="B1427" i="13"/>
  <c r="B1535" i="13"/>
  <c r="B1603" i="13"/>
  <c r="B1671" i="13"/>
  <c r="B1771" i="13"/>
  <c r="B1855" i="13"/>
  <c r="B1935" i="13"/>
  <c r="B28" i="13"/>
  <c r="B332" i="13"/>
  <c r="B862" i="13"/>
  <c r="B1018" i="13"/>
  <c r="B1190" i="13"/>
  <c r="B1378" i="13"/>
  <c r="B1562" i="13"/>
  <c r="B1694" i="13"/>
  <c r="B1786" i="13"/>
  <c r="B1834" i="13"/>
  <c r="B118" i="13"/>
  <c r="B236" i="13"/>
  <c r="B434" i="13"/>
  <c r="B586" i="13"/>
  <c r="B694" i="13"/>
  <c r="B1402" i="13"/>
  <c r="B1858" i="13"/>
  <c r="B1946" i="13"/>
  <c r="B359" i="13"/>
  <c r="B423" i="13"/>
  <c r="B535" i="13"/>
  <c r="B567" i="13"/>
  <c r="B599" i="13"/>
  <c r="B631" i="13"/>
  <c r="B663" i="13"/>
  <c r="B695" i="13"/>
  <c r="B727" i="13"/>
  <c r="B759" i="13"/>
  <c r="B791" i="13"/>
  <c r="B823" i="13"/>
  <c r="B855" i="13"/>
  <c r="B887" i="13"/>
  <c r="B919" i="13"/>
  <c r="B951" i="13"/>
  <c r="B983" i="13"/>
  <c r="B1031" i="13"/>
  <c r="B1079" i="13"/>
  <c r="B1115" i="13"/>
  <c r="B1159" i="13"/>
  <c r="B1211" i="13"/>
  <c r="B1251" i="13"/>
  <c r="B1307" i="13"/>
  <c r="B1347" i="13"/>
  <c r="B1399" i="13"/>
  <c r="B1431" i="13"/>
  <c r="B1499" i="13"/>
  <c r="B1539" i="13"/>
  <c r="B1571" i="13"/>
  <c r="B1607" i="13"/>
  <c r="B1643" i="13"/>
  <c r="B1675" i="13"/>
  <c r="B1743" i="13"/>
  <c r="B1775" i="13"/>
  <c r="B1811" i="13"/>
  <c r="B1859" i="13"/>
  <c r="B1899" i="13"/>
  <c r="B1939" i="13"/>
  <c r="B1979" i="13"/>
  <c r="B26" i="13"/>
  <c r="B230" i="13"/>
  <c r="B698" i="13"/>
  <c r="B834" i="13"/>
  <c r="B906" i="13"/>
  <c r="B990" i="13"/>
  <c r="B1070" i="13"/>
  <c r="B1150" i="13"/>
  <c r="B1234" i="13"/>
  <c r="B1334" i="13"/>
  <c r="B1454" i="13"/>
  <c r="B1530" i="13"/>
  <c r="B1618" i="13"/>
  <c r="B1666" i="13"/>
  <c r="B1714" i="13"/>
  <c r="B1766" i="13"/>
  <c r="B1818" i="13"/>
  <c r="B1906" i="13"/>
  <c r="B1990" i="13"/>
  <c r="B43" i="13"/>
  <c r="B75" i="13"/>
  <c r="B107" i="13"/>
  <c r="B139" i="13"/>
  <c r="B171" i="13"/>
  <c r="B203" i="13"/>
  <c r="B235" i="13"/>
  <c r="B267" i="13"/>
  <c r="B299" i="13"/>
  <c r="B331" i="13"/>
  <c r="K10" i="18" s="1"/>
  <c r="B21" i="13"/>
  <c r="B152" i="13"/>
  <c r="B325" i="13"/>
  <c r="B353" i="13"/>
  <c r="B388" i="13"/>
  <c r="B408" i="13"/>
  <c r="B493" i="13"/>
  <c r="B544" i="13"/>
  <c r="B585" i="13"/>
  <c r="B634" i="13"/>
  <c r="B637" i="13"/>
  <c r="B660" i="13"/>
  <c r="B749" i="13"/>
  <c r="B816" i="13"/>
  <c r="B865" i="13"/>
  <c r="B908" i="13"/>
  <c r="B942" i="13"/>
  <c r="B997" i="13"/>
  <c r="B1005" i="13"/>
  <c r="B1008" i="13"/>
  <c r="B1055" i="13"/>
  <c r="B1065" i="13"/>
  <c r="B1097" i="13"/>
  <c r="B1166" i="13"/>
  <c r="B1177" i="13"/>
  <c r="B1225" i="13"/>
  <c r="B1237" i="13"/>
  <c r="B1274" i="13"/>
  <c r="B1282" i="13"/>
  <c r="B1284" i="13"/>
  <c r="B1312" i="13"/>
  <c r="B1324" i="13"/>
  <c r="B1369" i="13"/>
  <c r="B1401" i="13"/>
  <c r="B1439" i="13"/>
  <c r="B1448" i="13"/>
  <c r="B1483" i="13"/>
  <c r="B1513" i="13"/>
  <c r="B1521" i="13"/>
  <c r="B1542" i="13"/>
  <c r="B1544" i="13"/>
  <c r="B1553" i="13"/>
  <c r="B1574" i="13"/>
  <c r="B1576" i="13"/>
  <c r="B1585" i="13"/>
  <c r="B1640" i="13"/>
  <c r="B1649" i="13"/>
  <c r="B1673" i="13"/>
  <c r="B1679" i="13"/>
  <c r="B1683" i="13"/>
  <c r="B1697" i="13"/>
  <c r="B1703" i="13"/>
  <c r="B1712" i="13"/>
  <c r="B1729" i="13"/>
  <c r="B1733" i="13"/>
  <c r="B1737" i="13"/>
  <c r="B1741" i="13"/>
  <c r="B1757" i="13"/>
  <c r="B1773" i="13"/>
  <c r="B1801" i="13"/>
  <c r="B1835" i="13"/>
  <c r="B1844" i="13"/>
  <c r="B1864" i="13"/>
  <c r="B1880" i="13"/>
  <c r="B1891" i="13"/>
  <c r="B1898" i="13"/>
  <c r="B1900" i="13"/>
  <c r="B1914" i="13"/>
  <c r="B1916" i="13"/>
  <c r="B1923" i="13"/>
  <c r="B1932" i="13"/>
  <c r="B1944" i="13"/>
  <c r="B1964" i="13"/>
  <c r="B1980" i="13"/>
  <c r="B1985" i="13"/>
  <c r="B1994" i="13"/>
  <c r="B1996" i="13"/>
  <c r="B2001" i="13"/>
  <c r="B34" i="13"/>
  <c r="B212" i="13"/>
  <c r="B250" i="13"/>
  <c r="B290" i="13"/>
  <c r="B222" i="13"/>
  <c r="B300" i="13"/>
  <c r="B742" i="13"/>
  <c r="B830" i="13"/>
  <c r="B858" i="13"/>
  <c r="B902" i="13"/>
  <c r="B934" i="13"/>
  <c r="B986" i="13"/>
  <c r="B1014" i="13"/>
  <c r="B1066" i="13"/>
  <c r="B1098" i="13"/>
  <c r="B1146" i="13"/>
  <c r="B1182" i="13"/>
  <c r="B1230" i="13"/>
  <c r="B1258" i="13"/>
  <c r="B1330" i="13"/>
  <c r="B1370" i="13"/>
  <c r="B1450" i="13"/>
  <c r="B1478" i="13"/>
  <c r="B1526" i="13"/>
  <c r="B1558" i="13"/>
  <c r="B1606" i="13"/>
  <c r="B116" i="13"/>
  <c r="B450" i="13"/>
  <c r="B570" i="13"/>
  <c r="B710" i="13"/>
  <c r="B1374" i="13"/>
  <c r="B1866" i="13"/>
  <c r="B1934" i="13"/>
  <c r="B351" i="13"/>
  <c r="B399" i="13"/>
  <c r="B495" i="13"/>
  <c r="B579" i="13"/>
  <c r="B643" i="13"/>
  <c r="B707" i="13"/>
  <c r="B771" i="13"/>
  <c r="B835" i="13"/>
  <c r="B899" i="13"/>
  <c r="B963" i="13"/>
  <c r="B1059" i="13"/>
  <c r="B1135" i="13"/>
  <c r="B1223" i="13"/>
  <c r="B1319" i="13"/>
  <c r="B1411" i="13"/>
  <c r="B1511" i="13"/>
  <c r="B1583" i="13"/>
  <c r="B1655" i="13"/>
  <c r="B1755" i="13"/>
  <c r="B1827" i="13"/>
  <c r="B1911" i="13"/>
  <c r="B1991" i="13"/>
  <c r="B242" i="13"/>
  <c r="B826" i="13"/>
  <c r="B982" i="13"/>
  <c r="B1134" i="13"/>
  <c r="B1326" i="13"/>
  <c r="B1522" i="13"/>
  <c r="B1662" i="13"/>
  <c r="B1762" i="13"/>
  <c r="B1850" i="13"/>
  <c r="B1886" i="13"/>
  <c r="B1942" i="13"/>
  <c r="B1978" i="13"/>
  <c r="B23" i="13"/>
  <c r="B39" i="13"/>
  <c r="B55" i="13"/>
  <c r="B71" i="13"/>
  <c r="B87" i="13"/>
  <c r="B103" i="13"/>
  <c r="B119" i="13"/>
  <c r="B135" i="13"/>
  <c r="B151" i="13"/>
  <c r="B167" i="13"/>
  <c r="B183" i="13"/>
  <c r="B199" i="13"/>
  <c r="B215" i="13"/>
  <c r="B231" i="13"/>
  <c r="B247" i="13"/>
  <c r="B263" i="13"/>
  <c r="B279" i="13"/>
  <c r="B295" i="13"/>
  <c r="B311" i="13"/>
  <c r="B327" i="13"/>
  <c r="B355" i="13"/>
  <c r="B387" i="13"/>
  <c r="B419" i="13"/>
  <c r="B443" i="13"/>
  <c r="B459" i="13"/>
  <c r="B475" i="13"/>
  <c r="B499" i="13"/>
  <c r="B531" i="13"/>
  <c r="AI10" i="18" s="1"/>
  <c r="B363" i="13"/>
  <c r="B427" i="13"/>
  <c r="B463" i="13"/>
  <c r="B507" i="13"/>
  <c r="B1955" i="13"/>
  <c r="B1871" i="13"/>
  <c r="B1787" i="13"/>
  <c r="B1691" i="13"/>
  <c r="B1615" i="13"/>
  <c r="B1547" i="13"/>
  <c r="B1455" i="13"/>
  <c r="B1355" i="13"/>
  <c r="B1263" i="13"/>
  <c r="B1167" i="13"/>
  <c r="B1087" i="13"/>
  <c r="B991" i="13"/>
  <c r="B927" i="13"/>
  <c r="B863" i="13"/>
  <c r="B799" i="13"/>
  <c r="B735" i="13"/>
  <c r="B671" i="13"/>
  <c r="B607" i="13"/>
  <c r="B543" i="13"/>
  <c r="B343" i="13"/>
  <c r="B1838" i="13"/>
  <c r="B1358" i="13"/>
  <c r="B626" i="13"/>
  <c r="B318" i="13"/>
  <c r="B523" i="13"/>
  <c r="B439" i="13"/>
  <c r="B323" i="13"/>
  <c r="B259" i="13"/>
  <c r="B195" i="13"/>
  <c r="B131" i="13"/>
  <c r="B67" i="13"/>
  <c r="B1970" i="13"/>
  <c r="B1802" i="13"/>
  <c r="B1706" i="13"/>
  <c r="B1594" i="13"/>
  <c r="B1434" i="13"/>
  <c r="B1214" i="13"/>
  <c r="B1050" i="13"/>
  <c r="B886" i="13"/>
  <c r="B362" i="13"/>
  <c r="B257" i="13"/>
  <c r="B397" i="13"/>
  <c r="B517" i="13"/>
  <c r="B594" i="13"/>
  <c r="B696" i="13"/>
  <c r="B784" i="13"/>
  <c r="B802" i="13"/>
  <c r="B804" i="13"/>
  <c r="B814" i="13"/>
  <c r="B889" i="13"/>
  <c r="B960" i="13"/>
  <c r="B981" i="13"/>
  <c r="B1012" i="13"/>
  <c r="B1069" i="13"/>
  <c r="B1208" i="13"/>
  <c r="B1308" i="13"/>
  <c r="B1328" i="13"/>
  <c r="B1394" i="13"/>
  <c r="B1396" i="13"/>
  <c r="B1417" i="13"/>
  <c r="B1458" i="13"/>
  <c r="B1460" i="13"/>
  <c r="B1497" i="13"/>
  <c r="B1537" i="13"/>
  <c r="B1569" i="13"/>
  <c r="B1604" i="13"/>
  <c r="B1614" i="13"/>
  <c r="B1674" i="13"/>
  <c r="B1711" i="13"/>
  <c r="B1730" i="13"/>
  <c r="B1738" i="13"/>
  <c r="B1749" i="13"/>
  <c r="B1774" i="13"/>
  <c r="B1788" i="13"/>
  <c r="B1805" i="13"/>
  <c r="B1826" i="13"/>
  <c r="B1828" i="13"/>
  <c r="B1843" i="13"/>
  <c r="B1852" i="13"/>
  <c r="B1876" i="13"/>
  <c r="B1888" i="13"/>
  <c r="B1908" i="13"/>
  <c r="B1943" i="13"/>
  <c r="B1958" i="13"/>
  <c r="B1960" i="13"/>
  <c r="B1972" i="13"/>
  <c r="B38" i="13"/>
  <c r="B276" i="13"/>
  <c r="B204" i="13"/>
  <c r="B310" i="13"/>
  <c r="B822" i="13"/>
  <c r="B866" i="13"/>
  <c r="B974" i="13"/>
  <c r="B1022" i="13"/>
  <c r="B1130" i="13"/>
  <c r="B1194" i="13"/>
  <c r="B1322" i="13"/>
  <c r="B1386" i="13"/>
  <c r="B1510" i="13"/>
  <c r="B1566" i="13"/>
  <c r="B386" i="13"/>
  <c r="B614" i="13"/>
  <c r="B1846" i="13"/>
  <c r="B1954" i="13"/>
  <c r="B611" i="13"/>
  <c r="B739" i="13"/>
  <c r="B867" i="13"/>
  <c r="B995" i="13"/>
  <c r="B1175" i="13"/>
  <c r="B1359" i="13"/>
  <c r="B1551" i="13"/>
  <c r="B1695" i="13"/>
  <c r="B1875" i="13"/>
  <c r="B86" i="13"/>
  <c r="B898" i="13"/>
  <c r="B1226" i="13"/>
  <c r="B1602" i="13"/>
  <c r="B1806" i="13"/>
  <c r="AL3" i="17" s="1"/>
  <c r="B1922" i="13"/>
  <c r="B2006" i="13"/>
  <c r="B47" i="13"/>
  <c r="B79" i="13"/>
  <c r="B111" i="13"/>
  <c r="B143" i="13"/>
  <c r="B175" i="13"/>
  <c r="B207" i="13"/>
  <c r="B239" i="13"/>
  <c r="B271" i="13"/>
  <c r="B303" i="13"/>
  <c r="B339" i="13"/>
  <c r="B403" i="13"/>
  <c r="B451" i="13"/>
  <c r="B483" i="13"/>
  <c r="B447" i="13"/>
  <c r="B1987" i="13"/>
  <c r="B1823" i="13"/>
  <c r="B1651" i="13"/>
  <c r="B1507" i="13"/>
  <c r="B1315" i="13"/>
  <c r="B1131" i="13"/>
  <c r="B959" i="13"/>
  <c r="B831" i="13"/>
  <c r="B703" i="13"/>
  <c r="B575" i="13"/>
  <c r="B1926" i="13"/>
  <c r="B730" i="13"/>
  <c r="B182" i="13"/>
  <c r="B379" i="13"/>
  <c r="B227" i="13"/>
  <c r="B99" i="13"/>
  <c r="B1878" i="13"/>
  <c r="B1658" i="13"/>
  <c r="B1318" i="13"/>
  <c r="B970" i="13"/>
  <c r="B298" i="13"/>
  <c r="B57" i="13"/>
  <c r="B320" i="13"/>
  <c r="B357" i="13"/>
  <c r="B428" i="13"/>
  <c r="B560" i="13"/>
  <c r="B669" i="13"/>
  <c r="B676" i="13"/>
  <c r="B761" i="13"/>
  <c r="B848" i="13"/>
  <c r="B948" i="13"/>
  <c r="B1081" i="13"/>
  <c r="B1128" i="13"/>
  <c r="B1153" i="13"/>
  <c r="B1188" i="13"/>
  <c r="B1195" i="13"/>
  <c r="B1293" i="13"/>
  <c r="B1364" i="13"/>
  <c r="B1428" i="13"/>
  <c r="B1481" i="13"/>
  <c r="B1625" i="13"/>
  <c r="B1661" i="13"/>
  <c r="B1680" i="13"/>
  <c r="B1717" i="13"/>
  <c r="B1744" i="13"/>
  <c r="B1761" i="13"/>
  <c r="B1783" i="13"/>
  <c r="B1809" i="13"/>
  <c r="B1897" i="13"/>
  <c r="B1928" i="13"/>
  <c r="B1949" i="13"/>
  <c r="B354" i="13"/>
  <c r="B46" i="13"/>
  <c r="B92" i="13"/>
  <c r="B138" i="13"/>
  <c r="B174" i="13"/>
  <c r="B252" i="13"/>
  <c r="B446" i="13"/>
  <c r="B518" i="13"/>
  <c r="B610" i="13"/>
  <c r="B316" i="13"/>
  <c r="B562" i="13"/>
  <c r="B666" i="13"/>
  <c r="B1346" i="13"/>
  <c r="B98" i="13"/>
  <c r="B166" i="13"/>
  <c r="B262" i="13"/>
  <c r="B350" i="13"/>
  <c r="B838" i="13"/>
  <c r="B882" i="13"/>
  <c r="B994" i="13"/>
  <c r="B1046" i="13"/>
  <c r="B1154" i="13"/>
  <c r="B1210" i="13"/>
  <c r="B1338" i="13"/>
  <c r="B1430" i="13"/>
  <c r="B1534" i="13"/>
  <c r="B1590" i="13"/>
  <c r="B486" i="13"/>
  <c r="B654" i="13"/>
  <c r="B1882" i="13"/>
  <c r="B2002" i="13"/>
  <c r="B627" i="13"/>
  <c r="B755" i="13"/>
  <c r="B883" i="13"/>
  <c r="B1027" i="13"/>
  <c r="B1207" i="13"/>
  <c r="B1395" i="13"/>
  <c r="B1567" i="13"/>
  <c r="B1727" i="13"/>
  <c r="B1895" i="13"/>
  <c r="B150" i="13"/>
  <c r="B946" i="13"/>
  <c r="B1262" i="13"/>
  <c r="B1638" i="13"/>
  <c r="B202" i="13"/>
  <c r="B502" i="13"/>
  <c r="B766" i="13"/>
  <c r="B1902" i="13"/>
  <c r="B391" i="13"/>
  <c r="B551" i="13"/>
  <c r="B615" i="13"/>
  <c r="B679" i="13"/>
  <c r="B743" i="13"/>
  <c r="B807" i="13"/>
  <c r="B871" i="13"/>
  <c r="B935" i="13"/>
  <c r="B999" i="13"/>
  <c r="B1095" i="13"/>
  <c r="B1179" i="13"/>
  <c r="B1271" i="13"/>
  <c r="B1383" i="13"/>
  <c r="B1463" i="13"/>
  <c r="B1555" i="13"/>
  <c r="B1627" i="13"/>
  <c r="B1699" i="13"/>
  <c r="B1795" i="13"/>
  <c r="B1879" i="13"/>
  <c r="B1963" i="13"/>
  <c r="B82" i="13"/>
  <c r="B770" i="13"/>
  <c r="B954" i="13"/>
  <c r="B1110" i="13"/>
  <c r="B1270" i="13"/>
  <c r="B1490" i="13"/>
  <c r="B1650" i="13"/>
  <c r="B1750" i="13"/>
  <c r="B1862" i="13"/>
  <c r="B27" i="13"/>
  <c r="B91" i="13"/>
  <c r="B155" i="13"/>
  <c r="B219" i="13"/>
  <c r="B283" i="13"/>
  <c r="B169" i="13"/>
  <c r="B648" i="13"/>
  <c r="B772" i="13"/>
  <c r="B1139" i="13"/>
  <c r="B1172" i="13"/>
  <c r="B1265" i="13"/>
  <c r="B1344" i="13"/>
  <c r="B1476" i="13"/>
  <c r="B1517" i="13"/>
  <c r="B1652" i="13"/>
  <c r="B1684" i="13"/>
  <c r="B1742" i="13"/>
  <c r="B1821" i="13"/>
  <c r="B1863" i="13"/>
  <c r="B1921" i="13"/>
  <c r="B1924" i="13"/>
  <c r="B1976" i="13"/>
  <c r="B1993" i="13"/>
  <c r="B238" i="13"/>
  <c r="B374" i="13"/>
  <c r="B950" i="13"/>
  <c r="B1054" i="13"/>
  <c r="B1266" i="13"/>
  <c r="B1442" i="13"/>
  <c r="B180" i="13"/>
  <c r="B678" i="13"/>
  <c r="B415" i="13"/>
  <c r="B675" i="13"/>
  <c r="B931" i="13"/>
  <c r="B1267" i="13"/>
  <c r="B1619" i="13"/>
  <c r="B1959" i="13"/>
  <c r="B1062" i="13"/>
  <c r="B1710" i="13"/>
  <c r="B1870" i="13"/>
  <c r="B31" i="13"/>
  <c r="B95" i="13"/>
  <c r="B159" i="13"/>
  <c r="B223" i="13"/>
  <c r="B287" i="13"/>
  <c r="B371" i="13"/>
  <c r="B467" i="13"/>
  <c r="B395" i="13"/>
  <c r="B1907" i="13"/>
  <c r="B1579" i="13"/>
  <c r="B1219" i="13"/>
  <c r="B895" i="13"/>
  <c r="B639" i="13"/>
  <c r="B1630" i="13"/>
  <c r="B471" i="13"/>
  <c r="B163" i="13"/>
  <c r="B1758" i="13"/>
  <c r="B1126" i="13"/>
  <c r="B344" i="13"/>
  <c r="B473" i="13"/>
  <c r="B596" i="13"/>
  <c r="B1028" i="13"/>
  <c r="B1241" i="13"/>
  <c r="B1269" i="13"/>
  <c r="B1405" i="13"/>
  <c r="B1533" i="13"/>
  <c r="B1616" i="13"/>
  <c r="B1765" i="13"/>
  <c r="B1776" i="13"/>
  <c r="B1793" i="13"/>
  <c r="B1833" i="13"/>
  <c r="B1836" i="13"/>
  <c r="B1857" i="13"/>
  <c r="B2005" i="13"/>
  <c r="B430" i="13"/>
  <c r="B110" i="13"/>
  <c r="B214" i="13"/>
  <c r="B482" i="13"/>
  <c r="B234" i="13"/>
  <c r="B630" i="13"/>
  <c r="B30" i="13"/>
  <c r="B198" i="13"/>
  <c r="B706" i="13"/>
  <c r="B966" i="13"/>
  <c r="B1082" i="13"/>
  <c r="B1314" i="13"/>
  <c r="B1462" i="13"/>
  <c r="B284" i="13"/>
  <c r="B746" i="13"/>
  <c r="B691" i="13"/>
  <c r="B947" i="13"/>
  <c r="B1303" i="13"/>
  <c r="B1639" i="13"/>
  <c r="B1975" i="13"/>
  <c r="B1102" i="13"/>
  <c r="B1726" i="13"/>
  <c r="B286" i="13"/>
  <c r="B1810" i="13"/>
  <c r="B503" i="13"/>
  <c r="B647" i="13"/>
  <c r="B775" i="13"/>
  <c r="B903" i="13"/>
  <c r="B1063" i="13"/>
  <c r="B1227" i="13"/>
  <c r="B1415" i="13"/>
  <c r="B1587" i="13"/>
  <c r="B1759" i="13"/>
  <c r="B1915" i="13"/>
  <c r="B330" i="13"/>
  <c r="B1026" i="13"/>
  <c r="B1406" i="13"/>
  <c r="B1698" i="13"/>
  <c r="B1950" i="13"/>
  <c r="B123" i="13"/>
  <c r="B251" i="13"/>
  <c r="B376" i="13"/>
  <c r="B1101" i="13"/>
  <c r="B1112" i="13"/>
  <c r="B1278" i="13"/>
  <c r="B1565" i="13"/>
  <c r="B1689" i="13"/>
  <c r="B1814" i="13"/>
  <c r="B1892" i="13"/>
  <c r="B74" i="13"/>
  <c r="B378" i="13"/>
  <c r="B478" i="13"/>
  <c r="B132" i="13"/>
  <c r="B794" i="13"/>
  <c r="B1238" i="13"/>
  <c r="B1502" i="13"/>
  <c r="B367" i="13"/>
  <c r="B819" i="13"/>
  <c r="B1495" i="13"/>
  <c r="B750" i="13"/>
  <c r="B646" i="13"/>
  <c r="B583" i="13"/>
  <c r="B839" i="13"/>
  <c r="B1143" i="13"/>
  <c r="B1523" i="13"/>
  <c r="B1831" i="13"/>
  <c r="B870" i="13"/>
  <c r="B1570" i="13"/>
  <c r="B59" i="13"/>
  <c r="B315" i="13"/>
  <c r="B1301" i="13"/>
  <c r="B1493" i="13"/>
  <c r="B1676" i="13"/>
  <c r="B1734" i="13"/>
  <c r="B324" i="13"/>
  <c r="B738" i="13"/>
  <c r="B910" i="13"/>
  <c r="B1822" i="13"/>
  <c r="B1107" i="13"/>
  <c r="B1482" i="13"/>
  <c r="B1986" i="13"/>
  <c r="B967" i="13"/>
  <c r="B1659" i="13"/>
  <c r="B1198" i="13"/>
  <c r="B869" i="13"/>
  <c r="B1186" i="13"/>
  <c r="B1220" i="13"/>
  <c r="B1701" i="13"/>
  <c r="B1704" i="13"/>
  <c r="B1989" i="13"/>
  <c r="B294" i="13"/>
  <c r="B894" i="13"/>
  <c r="B1106" i="13"/>
  <c r="B1598" i="13"/>
  <c r="B1422" i="13"/>
  <c r="B547" i="13"/>
  <c r="B1091" i="13"/>
  <c r="B1791" i="13"/>
  <c r="B1446" i="13"/>
  <c r="B63" i="13"/>
  <c r="B191" i="13"/>
  <c r="B319" i="13"/>
  <c r="B515" i="13"/>
  <c r="B479" i="13"/>
  <c r="B1407" i="13"/>
  <c r="B767" i="13"/>
  <c r="B470" i="13"/>
  <c r="B35" i="13"/>
  <c r="B818" i="13"/>
  <c r="B641" i="13"/>
  <c r="B1665" i="13"/>
  <c r="B1781" i="13"/>
  <c r="B1872" i="13"/>
  <c r="B156" i="13"/>
  <c r="B566" i="13"/>
  <c r="B1122" i="13"/>
  <c r="B1622" i="13"/>
  <c r="B563" i="13"/>
  <c r="B1807" i="13"/>
  <c r="B84" i="13"/>
  <c r="B711" i="13"/>
  <c r="B1323" i="13"/>
  <c r="B1995" i="13"/>
  <c r="B1794" i="13"/>
  <c r="B187" i="13"/>
  <c r="B716" i="13"/>
  <c r="B1157" i="13"/>
  <c r="B1721" i="13"/>
  <c r="B1816" i="13"/>
  <c r="B1913" i="13"/>
  <c r="B1953" i="13"/>
  <c r="B20" i="13"/>
  <c r="B758" i="13"/>
  <c r="B1218" i="13"/>
  <c r="B1486" i="13"/>
  <c r="B335" i="13"/>
  <c r="B803" i="13"/>
  <c r="B1459" i="13"/>
  <c r="B390" i="13"/>
  <c r="B1962" i="13"/>
  <c r="B127" i="13"/>
  <c r="B255" i="13"/>
  <c r="B435" i="13"/>
  <c r="B1751" i="13"/>
  <c r="B1043" i="13"/>
  <c r="B407" i="13"/>
  <c r="B291" i="13"/>
  <c r="B1506" i="13"/>
  <c r="E106" i="14"/>
  <c r="BS106" i="14"/>
  <c r="BT106" i="14" s="1"/>
  <c r="BU106" i="14" s="1"/>
  <c r="CJ106" i="14" s="1"/>
  <c r="DN182" i="14"/>
  <c r="DL70" i="14"/>
  <c r="DL17" i="14"/>
  <c r="DN181" i="14"/>
  <c r="CP47" i="14"/>
  <c r="CP26" i="14"/>
  <c r="DL13" i="14"/>
  <c r="EL33" i="14"/>
  <c r="EM33" i="14" s="1"/>
  <c r="EN33" i="14" s="1"/>
  <c r="DN59" i="14"/>
  <c r="CO59" i="14"/>
  <c r="CM58" i="14"/>
  <c r="EL154" i="14"/>
  <c r="EM154" i="14" s="1"/>
  <c r="EN154" i="14" s="1"/>
  <c r="CP18" i="14"/>
  <c r="CP166" i="14"/>
  <c r="CP37" i="14"/>
  <c r="DL44" i="14"/>
  <c r="CP17" i="14"/>
  <c r="DL143" i="14"/>
  <c r="CP29" i="14"/>
  <c r="DL26" i="14"/>
  <c r="DN23" i="14"/>
  <c r="DL150" i="14"/>
  <c r="DN166" i="14"/>
  <c r="DN176" i="14"/>
  <c r="DL92" i="14"/>
  <c r="CP73" i="14"/>
  <c r="CP95" i="14"/>
  <c r="DN17" i="14"/>
  <c r="DL29" i="14"/>
  <c r="DN47" i="14"/>
  <c r="DL23" i="14"/>
  <c r="EL49" i="14"/>
  <c r="EM49" i="14" s="1"/>
  <c r="EN49" i="14" s="1"/>
  <c r="CP112" i="14"/>
  <c r="DI33" i="14"/>
  <c r="DL182" i="14"/>
  <c r="DL164" i="14"/>
  <c r="CP30" i="14"/>
  <c r="DL112" i="14"/>
  <c r="DL186" i="14"/>
  <c r="DL176" i="14"/>
  <c r="EL32" i="14"/>
  <c r="EM32" i="14" s="1"/>
  <c r="EN32" i="14" s="1"/>
  <c r="DJ59" i="14"/>
  <c r="DI59" i="14"/>
  <c r="DN13" i="14"/>
  <c r="DJ58" i="14"/>
  <c r="DN58" i="14"/>
  <c r="DL149" i="14"/>
  <c r="CP182" i="14"/>
  <c r="DL30" i="14"/>
  <c r="DN18" i="14"/>
  <c r="CP186" i="14"/>
  <c r="BS104" i="14"/>
  <c r="BT104" i="14" s="1"/>
  <c r="BU104" i="14" s="1"/>
  <c r="CJ104" i="14" s="1"/>
  <c r="E104" i="14"/>
  <c r="BO176" i="14"/>
  <c r="C176" i="14" s="1"/>
  <c r="BP176" i="14"/>
  <c r="D176" i="14" s="1"/>
  <c r="BN176" i="14"/>
  <c r="BQ176" i="14"/>
  <c r="BN178" i="14"/>
  <c r="BP178" i="14"/>
  <c r="D178" i="14" s="1"/>
  <c r="BQ178" i="14"/>
  <c r="BO178" i="14"/>
  <c r="C178" i="14" s="1"/>
  <c r="BP180" i="14"/>
  <c r="D180" i="14" s="1"/>
  <c r="BQ180" i="14"/>
  <c r="BO180" i="14"/>
  <c r="C180" i="14" s="1"/>
  <c r="BN180" i="14"/>
  <c r="BQ179" i="14"/>
  <c r="BN179" i="14"/>
  <c r="BO179" i="14"/>
  <c r="C179" i="14" s="1"/>
  <c r="BP179" i="14"/>
  <c r="D179" i="14" s="1"/>
  <c r="BO181" i="14"/>
  <c r="C181" i="14" s="1"/>
  <c r="BN181" i="14"/>
  <c r="BP181" i="14"/>
  <c r="D181" i="14" s="1"/>
  <c r="BQ181" i="14"/>
  <c r="BL175" i="14"/>
  <c r="BM175" i="14" s="1"/>
  <c r="DL180" i="14"/>
  <c r="BL170" i="14"/>
  <c r="BM170" i="14" s="1"/>
  <c r="BL177" i="14"/>
  <c r="BM177" i="14" s="1"/>
  <c r="CP180" i="14"/>
  <c r="BL182" i="14"/>
  <c r="BM182" i="14" s="1"/>
  <c r="BQ171" i="14"/>
  <c r="BR171" i="14" s="1"/>
  <c r="BP171" i="14"/>
  <c r="D171" i="14" s="1"/>
  <c r="BN171" i="14"/>
  <c r="G171" i="14" s="1"/>
  <c r="EG171" i="14" s="1"/>
  <c r="AH171" i="14" s="1"/>
  <c r="BO171" i="14"/>
  <c r="C171" i="14" s="1"/>
  <c r="EL160" i="14"/>
  <c r="EM160" i="14" s="1"/>
  <c r="EN160" i="14" s="1"/>
  <c r="EL168" i="14"/>
  <c r="EM168" i="14" s="1"/>
  <c r="EN168" i="14" s="1"/>
  <c r="EL156" i="14"/>
  <c r="EM156" i="14" s="1"/>
  <c r="EN156" i="14" s="1"/>
  <c r="EL157" i="14"/>
  <c r="EM157" i="14" s="1"/>
  <c r="EN157" i="14" s="1"/>
  <c r="EL167" i="14"/>
  <c r="EM167" i="14" s="1"/>
  <c r="EN167" i="14" s="1"/>
  <c r="EL150" i="14"/>
  <c r="EM150" i="14" s="1"/>
  <c r="EN150" i="14" s="1"/>
  <c r="EL166" i="14"/>
  <c r="EM166" i="14" s="1"/>
  <c r="EN166" i="14" s="1"/>
  <c r="EL164" i="14"/>
  <c r="EM164" i="14" s="1"/>
  <c r="EN164" i="14" s="1"/>
  <c r="EL153" i="14"/>
  <c r="EM153" i="14" s="1"/>
  <c r="EN153" i="14" s="1"/>
  <c r="EL163" i="14"/>
  <c r="EM163" i="14" s="1"/>
  <c r="EN163" i="14" s="1"/>
  <c r="EL151" i="14"/>
  <c r="EM151" i="14" s="1"/>
  <c r="EN151" i="14" s="1"/>
  <c r="EL155" i="14"/>
  <c r="EM155" i="14" s="1"/>
  <c r="EN155" i="14" s="1"/>
  <c r="EL149" i="14"/>
  <c r="EM149" i="14" s="1"/>
  <c r="EN149" i="14" s="1"/>
  <c r="EL159" i="14"/>
  <c r="EM159" i="14" s="1"/>
  <c r="EN159" i="14" s="1"/>
  <c r="EL162" i="14"/>
  <c r="EM162" i="14" s="1"/>
  <c r="EN162" i="14" s="1"/>
  <c r="EL152" i="14"/>
  <c r="EM152" i="14" s="1"/>
  <c r="EN152" i="14" s="1"/>
  <c r="DM150" i="14"/>
  <c r="CP150" i="14"/>
  <c r="CP149" i="14"/>
  <c r="BN149" i="14"/>
  <c r="BP149" i="14"/>
  <c r="D149" i="14" s="1"/>
  <c r="BQ149" i="14"/>
  <c r="BO149" i="14"/>
  <c r="C149" i="14" s="1"/>
  <c r="DN150" i="14"/>
  <c r="BN134" i="14"/>
  <c r="BP134" i="14"/>
  <c r="D134" i="14" s="1"/>
  <c r="BQ134" i="14"/>
  <c r="BO134" i="14"/>
  <c r="C134" i="14" s="1"/>
  <c r="BQ130" i="14"/>
  <c r="BR130" i="14" s="1"/>
  <c r="BO130" i="14"/>
  <c r="C130" i="14" s="1"/>
  <c r="BP130" i="14"/>
  <c r="D130" i="14" s="1"/>
  <c r="BN130" i="14"/>
  <c r="G130" i="14" s="1"/>
  <c r="EG130" i="14" s="1"/>
  <c r="AH130" i="14" s="1"/>
  <c r="BN135" i="14"/>
  <c r="BO135" i="14"/>
  <c r="C135" i="14" s="1"/>
  <c r="BP135" i="14"/>
  <c r="D135" i="14" s="1"/>
  <c r="BQ135" i="14"/>
  <c r="BO136" i="14"/>
  <c r="C136" i="14" s="1"/>
  <c r="BN136" i="14"/>
  <c r="BP136" i="14"/>
  <c r="D136" i="14" s="1"/>
  <c r="BQ136" i="14"/>
  <c r="BL126" i="14"/>
  <c r="BM126" i="14" s="1"/>
  <c r="BN133" i="14"/>
  <c r="G133" i="14" s="1"/>
  <c r="EG133" i="14" s="1"/>
  <c r="AH133" i="14" s="1"/>
  <c r="BQ133" i="14"/>
  <c r="BR133" i="14" s="1"/>
  <c r="BO133" i="14"/>
  <c r="C133" i="14" s="1"/>
  <c r="BP133" i="14"/>
  <c r="D133" i="14" s="1"/>
  <c r="BQ127" i="14"/>
  <c r="BR127" i="14" s="1"/>
  <c r="BO127" i="14"/>
  <c r="C127" i="14" s="1"/>
  <c r="BP127" i="14"/>
  <c r="D127" i="14" s="1"/>
  <c r="BN127" i="14"/>
  <c r="G127" i="14" s="1"/>
  <c r="BM129" i="14"/>
  <c r="DN136" i="14"/>
  <c r="CL126" i="14"/>
  <c r="DG126" i="14"/>
  <c r="CJ126" i="14"/>
  <c r="CK126" i="14"/>
  <c r="BL129" i="14"/>
  <c r="DM103" i="14"/>
  <c r="T103" i="14" s="1"/>
  <c r="BP103" i="14"/>
  <c r="D103" i="14" s="1"/>
  <c r="BN103" i="14"/>
  <c r="G103" i="14" s="1"/>
  <c r="EG103" i="14" s="1"/>
  <c r="AH103" i="14" s="1"/>
  <c r="BQ103" i="14"/>
  <c r="BR103" i="14" s="1"/>
  <c r="BO103" i="14"/>
  <c r="C103" i="14" s="1"/>
  <c r="BN78" i="14"/>
  <c r="G78" i="14" s="1"/>
  <c r="EG78" i="14" s="1"/>
  <c r="AH78" i="14" s="1"/>
  <c r="BQ78" i="14"/>
  <c r="BR78" i="14" s="1"/>
  <c r="BO78" i="14"/>
  <c r="C78" i="14" s="1"/>
  <c r="BP78" i="14"/>
  <c r="D78" i="14" s="1"/>
  <c r="BP80" i="14"/>
  <c r="D80" i="14" s="1"/>
  <c r="BQ80" i="14"/>
  <c r="BO80" i="14"/>
  <c r="C80" i="14" s="1"/>
  <c r="BN80" i="14"/>
  <c r="CO58" i="14"/>
  <c r="DK59" i="14"/>
  <c r="CN59" i="14"/>
  <c r="BN58" i="14"/>
  <c r="BP58" i="14"/>
  <c r="D58" i="14" s="1"/>
  <c r="BQ58" i="14"/>
  <c r="BO58" i="14"/>
  <c r="C58" i="14" s="1"/>
  <c r="BO57" i="14"/>
  <c r="C57" i="14" s="1"/>
  <c r="BP57" i="14"/>
  <c r="D57" i="14" s="1"/>
  <c r="BQ57" i="14"/>
  <c r="BR57" i="14" s="1"/>
  <c r="BN57" i="14"/>
  <c r="G57" i="14" s="1"/>
  <c r="EL39" i="14"/>
  <c r="EM39" i="14" s="1"/>
  <c r="EN39" i="14" s="1"/>
  <c r="EL50" i="14"/>
  <c r="EM50" i="14" s="1"/>
  <c r="EN50" i="14" s="1"/>
  <c r="EL37" i="14"/>
  <c r="EM37" i="14" s="1"/>
  <c r="EN37" i="14" s="1"/>
  <c r="EL40" i="14"/>
  <c r="EM40" i="14" s="1"/>
  <c r="EN40" i="14" s="1"/>
  <c r="EL35" i="14"/>
  <c r="EM35" i="14" s="1"/>
  <c r="EN35" i="14" s="1"/>
  <c r="EL45" i="14"/>
  <c r="EM45" i="14" s="1"/>
  <c r="EN45" i="14" s="1"/>
  <c r="EL38" i="14"/>
  <c r="EM38" i="14" s="1"/>
  <c r="EN38" i="14" s="1"/>
  <c r="EL46" i="14"/>
  <c r="EM46" i="14" s="1"/>
  <c r="EN46" i="14" s="1"/>
  <c r="EL36" i="14"/>
  <c r="EM36" i="14" s="1"/>
  <c r="EN36" i="14" s="1"/>
  <c r="EL42" i="14"/>
  <c r="EM42" i="14" s="1"/>
  <c r="EN42" i="14" s="1"/>
  <c r="EL51" i="14"/>
  <c r="EM51" i="14" s="1"/>
  <c r="EN51" i="14" s="1"/>
  <c r="EL43" i="14"/>
  <c r="EM43" i="14" s="1"/>
  <c r="EN43" i="14" s="1"/>
  <c r="EL47" i="14"/>
  <c r="EM47" i="14" s="1"/>
  <c r="EN47" i="14" s="1"/>
  <c r="EL48" i="14"/>
  <c r="EM48" i="14" s="1"/>
  <c r="EN48" i="14" s="1"/>
  <c r="EL34" i="14"/>
  <c r="EM34" i="14" s="1"/>
  <c r="EN34" i="14" s="1"/>
  <c r="DL32" i="14"/>
  <c r="CO33" i="14"/>
  <c r="EL44" i="14"/>
  <c r="EM44" i="14" s="1"/>
  <c r="EN44" i="14" s="1"/>
  <c r="EL41" i="14"/>
  <c r="EM41" i="14" s="1"/>
  <c r="EN41" i="14" s="1"/>
  <c r="BN33" i="14"/>
  <c r="BO33" i="14"/>
  <c r="C33" i="14" s="1"/>
  <c r="BQ33" i="14"/>
  <c r="BP33" i="14"/>
  <c r="D33" i="14" s="1"/>
  <c r="DM11" i="14"/>
  <c r="T11" i="14" s="1"/>
  <c r="BQ13" i="14"/>
  <c r="BN13" i="14"/>
  <c r="BO13" i="14"/>
  <c r="C13" i="14" s="1"/>
  <c r="BP13" i="14"/>
  <c r="D13" i="14" s="1"/>
  <c r="CP13" i="14"/>
  <c r="BQ12" i="14"/>
  <c r="BN12" i="14"/>
  <c r="BO12" i="14"/>
  <c r="C12" i="14" s="1"/>
  <c r="BP12" i="14"/>
  <c r="D12" i="14" s="1"/>
  <c r="AT17" i="5"/>
  <c r="AU17" i="5" s="1"/>
  <c r="AT13" i="5"/>
  <c r="AU13" i="5" s="1"/>
  <c r="AT14" i="5"/>
  <c r="AU14" i="5" s="1"/>
  <c r="AT22" i="5"/>
  <c r="AU22" i="5" s="1"/>
  <c r="AT20" i="5"/>
  <c r="AU20" i="5" s="1"/>
  <c r="AT25" i="5"/>
  <c r="AU25" i="5" s="1"/>
  <c r="AT28" i="5"/>
  <c r="AU28" i="5" s="1"/>
  <c r="AT16" i="5"/>
  <c r="AU16" i="5" s="1"/>
  <c r="AT21" i="5"/>
  <c r="AU21" i="5" s="1"/>
  <c r="AT19" i="5"/>
  <c r="AU19" i="5" s="1"/>
  <c r="AT23" i="5"/>
  <c r="AU23" i="5" s="1"/>
  <c r="AT27" i="5"/>
  <c r="AU27" i="5" s="1"/>
  <c r="AT18" i="5"/>
  <c r="AU18" i="5" s="1"/>
  <c r="AT15" i="5"/>
  <c r="AU15" i="5" s="1"/>
  <c r="AT24" i="5"/>
  <c r="AU24" i="5" s="1"/>
  <c r="AT26" i="5"/>
  <c r="AU26" i="5" s="1"/>
  <c r="DM186" i="14" l="1"/>
  <c r="BP168" i="14"/>
  <c r="D168" i="14" s="1"/>
  <c r="BO168" i="14"/>
  <c r="C168" i="14" s="1"/>
  <c r="BQ168" i="14"/>
  <c r="BQ156" i="14"/>
  <c r="BO156" i="14"/>
  <c r="C156" i="14" s="1"/>
  <c r="BN156" i="14"/>
  <c r="BP156" i="14"/>
  <c r="D156" i="14" s="1"/>
  <c r="DO157" i="14"/>
  <c r="CP124" i="14"/>
  <c r="EG131" i="14"/>
  <c r="AH131" i="14" s="1"/>
  <c r="DM135" i="14"/>
  <c r="CI107" i="14"/>
  <c r="DM120" i="14"/>
  <c r="DM113" i="14"/>
  <c r="DM104" i="14"/>
  <c r="T104" i="14" s="1"/>
  <c r="DM115" i="14"/>
  <c r="DO87" i="14"/>
  <c r="DM83" i="14"/>
  <c r="DM81" i="14"/>
  <c r="DM69" i="14"/>
  <c r="DM66" i="14"/>
  <c r="DM75" i="14"/>
  <c r="DM70" i="14"/>
  <c r="DM47" i="14"/>
  <c r="DM46" i="14"/>
  <c r="DM40" i="14"/>
  <c r="DM18" i="14"/>
  <c r="DM29" i="14"/>
  <c r="DM23" i="14"/>
  <c r="DM45" i="14"/>
  <c r="DM36" i="14"/>
  <c r="DO28" i="14"/>
  <c r="CI132" i="14"/>
  <c r="DM71" i="14"/>
  <c r="EG104" i="14"/>
  <c r="AH104" i="14" s="1"/>
  <c r="DM51" i="14"/>
  <c r="DO60" i="14"/>
  <c r="DO184" i="14"/>
  <c r="E11" i="14"/>
  <c r="DO14" i="14"/>
  <c r="DO141" i="14"/>
  <c r="CI124" i="14"/>
  <c r="DO188" i="14"/>
  <c r="DO187" i="14"/>
  <c r="DM158" i="14"/>
  <c r="DM137" i="14"/>
  <c r="DO168" i="14"/>
  <c r="DM19" i="14"/>
  <c r="DM74" i="14"/>
  <c r="BQ16" i="14"/>
  <c r="BP16" i="14"/>
  <c r="D16" i="14" s="1"/>
  <c r="BO16" i="14"/>
  <c r="C16" i="14" s="1"/>
  <c r="BN16" i="14"/>
  <c r="DO137" i="14"/>
  <c r="DO114" i="14"/>
  <c r="CH131" i="14"/>
  <c r="CO131" i="14" s="1"/>
  <c r="DM119" i="14"/>
  <c r="EG106" i="14"/>
  <c r="AH106" i="14" s="1"/>
  <c r="DO159" i="14"/>
  <c r="DM50" i="14"/>
  <c r="CP32" i="14"/>
  <c r="DO32" i="14" s="1"/>
  <c r="DM26" i="14"/>
  <c r="DM172" i="14"/>
  <c r="T172" i="14" s="1"/>
  <c r="BO43" i="14"/>
  <c r="C43" i="14" s="1"/>
  <c r="DO27" i="14"/>
  <c r="DO64" i="14"/>
  <c r="BP43" i="14"/>
  <c r="D43" i="14" s="1"/>
  <c r="DO65" i="14"/>
  <c r="DO66" i="14"/>
  <c r="DO40" i="14"/>
  <c r="DM27" i="14"/>
  <c r="DO85" i="14"/>
  <c r="DM32" i="14"/>
  <c r="DO91" i="14"/>
  <c r="BT79" i="14"/>
  <c r="BU79" i="14" s="1"/>
  <c r="DG79" i="14" s="1"/>
  <c r="DJ79" i="14" s="1"/>
  <c r="BP95" i="14"/>
  <c r="D95" i="14" s="1"/>
  <c r="BN95" i="14"/>
  <c r="DO71" i="14"/>
  <c r="DM12" i="14"/>
  <c r="BN43" i="14"/>
  <c r="DO76" i="14"/>
  <c r="DM28" i="14"/>
  <c r="E79" i="14"/>
  <c r="BQ95" i="14"/>
  <c r="DM84" i="14"/>
  <c r="DO89" i="14"/>
  <c r="DO90" i="14"/>
  <c r="DO25" i="14"/>
  <c r="DO21" i="14"/>
  <c r="DO115" i="14"/>
  <c r="DO121" i="14"/>
  <c r="DO139" i="14"/>
  <c r="DO97" i="14"/>
  <c r="DO117" i="14"/>
  <c r="DO109" i="14"/>
  <c r="DO151" i="14"/>
  <c r="DO74" i="14"/>
  <c r="DO138" i="14"/>
  <c r="DO95" i="14"/>
  <c r="DO177" i="14"/>
  <c r="DO163" i="14"/>
  <c r="DO69" i="14"/>
  <c r="DO20" i="14"/>
  <c r="DO81" i="14"/>
  <c r="DO179" i="14"/>
  <c r="DO113" i="14"/>
  <c r="DO160" i="14"/>
  <c r="DO110" i="14"/>
  <c r="DO158" i="14"/>
  <c r="DO135" i="14"/>
  <c r="DO34" i="14"/>
  <c r="DO68" i="14"/>
  <c r="DO49" i="14"/>
  <c r="DO83" i="14"/>
  <c r="CM108" i="14"/>
  <c r="CP108" i="14" s="1"/>
  <c r="CM107" i="14"/>
  <c r="DO153" i="14"/>
  <c r="DO120" i="14"/>
  <c r="DO36" i="14"/>
  <c r="DO86" i="14"/>
  <c r="E128" i="14"/>
  <c r="DE131" i="14"/>
  <c r="DD131" i="14"/>
  <c r="DK131" i="14" s="1"/>
  <c r="DO61" i="14"/>
  <c r="CF131" i="14"/>
  <c r="CM131" i="14" s="1"/>
  <c r="DO73" i="14"/>
  <c r="DO35" i="14"/>
  <c r="CG131" i="14"/>
  <c r="CN131" i="14" s="1"/>
  <c r="DO183" i="14"/>
  <c r="DO167" i="14"/>
  <c r="DO24" i="14"/>
  <c r="DO63" i="14"/>
  <c r="CI131" i="14"/>
  <c r="DN131" i="14" s="1"/>
  <c r="U131" i="14" s="1"/>
  <c r="DB131" i="14"/>
  <c r="DI131" i="14" s="1"/>
  <c r="DO152" i="14"/>
  <c r="CJ173" i="14"/>
  <c r="CM173" i="14" s="1"/>
  <c r="CP173" i="14" s="1"/>
  <c r="BN137" i="14"/>
  <c r="BO137" i="14"/>
  <c r="C137" i="14" s="1"/>
  <c r="BP137" i="14"/>
  <c r="D137" i="14" s="1"/>
  <c r="BQ137" i="14"/>
  <c r="DO134" i="14"/>
  <c r="E132" i="14"/>
  <c r="DO116" i="14"/>
  <c r="DO119" i="14"/>
  <c r="DO166" i="14"/>
  <c r="DO111" i="14"/>
  <c r="DL125" i="14"/>
  <c r="DO122" i="14"/>
  <c r="DO94" i="14"/>
  <c r="DO19" i="14"/>
  <c r="DO16" i="14"/>
  <c r="CI79" i="14"/>
  <c r="DN79" i="14" s="1"/>
  <c r="U79" i="14" s="1"/>
  <c r="DO93" i="14"/>
  <c r="BN60" i="14"/>
  <c r="BQ60" i="14"/>
  <c r="BP60" i="14"/>
  <c r="D60" i="14" s="1"/>
  <c r="BO60" i="14"/>
  <c r="C60" i="14" s="1"/>
  <c r="DO39" i="14"/>
  <c r="DO42" i="14"/>
  <c r="DO84" i="14"/>
  <c r="DO96" i="14"/>
  <c r="CP79" i="14"/>
  <c r="DO80" i="14"/>
  <c r="CP33" i="14"/>
  <c r="DO18" i="14"/>
  <c r="G105" i="14"/>
  <c r="DD105" i="14" s="1"/>
  <c r="DK105" i="14" s="1"/>
  <c r="DO67" i="14"/>
  <c r="DO82" i="14"/>
  <c r="DO140" i="14"/>
  <c r="CG104" i="14"/>
  <c r="CN104" i="14" s="1"/>
  <c r="DO51" i="14"/>
  <c r="DO165" i="14"/>
  <c r="BQ72" i="14"/>
  <c r="BP72" i="14"/>
  <c r="D72" i="14" s="1"/>
  <c r="BO72" i="14"/>
  <c r="C72" i="14" s="1"/>
  <c r="BN72" i="14"/>
  <c r="CP59" i="14"/>
  <c r="CJ11" i="14"/>
  <c r="CM11" i="14" s="1"/>
  <c r="DG11" i="14"/>
  <c r="DJ11" i="14" s="1"/>
  <c r="CK11" i="14"/>
  <c r="CN11" i="14" s="1"/>
  <c r="DF11" i="14"/>
  <c r="DI11" i="14" s="1"/>
  <c r="DH11" i="14"/>
  <c r="DK11" i="14" s="1"/>
  <c r="DO156" i="14"/>
  <c r="DO38" i="14"/>
  <c r="DO50" i="14"/>
  <c r="DM160" i="14"/>
  <c r="DL79" i="14"/>
  <c r="DN124" i="14"/>
  <c r="U124" i="14" s="1"/>
  <c r="DB106" i="14"/>
  <c r="DI106" i="14" s="1"/>
  <c r="E105" i="14"/>
  <c r="BS105" i="14"/>
  <c r="BT105" i="14" s="1"/>
  <c r="BU105" i="14" s="1"/>
  <c r="CJ105" i="14" s="1"/>
  <c r="DO185" i="14"/>
  <c r="DO189" i="14"/>
  <c r="BP189" i="14"/>
  <c r="D189" i="14" s="1"/>
  <c r="BQ189" i="14"/>
  <c r="BN189" i="14"/>
  <c r="BO189" i="14"/>
  <c r="C189" i="14" s="1"/>
  <c r="BO188" i="14"/>
  <c r="C188" i="14" s="1"/>
  <c r="BP188" i="14"/>
  <c r="D188" i="14" s="1"/>
  <c r="BN188" i="14"/>
  <c r="BQ188" i="14"/>
  <c r="DO180" i="14"/>
  <c r="BO164" i="14"/>
  <c r="C164" i="14" s="1"/>
  <c r="BQ164" i="14"/>
  <c r="BP164" i="14"/>
  <c r="D164" i="14" s="1"/>
  <c r="BN164" i="14"/>
  <c r="BP154" i="14"/>
  <c r="D154" i="14" s="1"/>
  <c r="BQ154" i="14"/>
  <c r="BN154" i="14"/>
  <c r="BO154" i="14"/>
  <c r="C154" i="14" s="1"/>
  <c r="BO161" i="14"/>
  <c r="C161" i="14" s="1"/>
  <c r="BP161" i="14"/>
  <c r="D161" i="14" s="1"/>
  <c r="BQ161" i="14"/>
  <c r="BN161" i="14"/>
  <c r="CP125" i="14"/>
  <c r="BQ139" i="14"/>
  <c r="BN139" i="14"/>
  <c r="BP139" i="14"/>
  <c r="D139" i="14" s="1"/>
  <c r="BO139" i="14"/>
  <c r="C139" i="14" s="1"/>
  <c r="BQ142" i="14"/>
  <c r="BP142" i="14"/>
  <c r="D142" i="14" s="1"/>
  <c r="BN142" i="14"/>
  <c r="BO142" i="14"/>
  <c r="C142" i="14" s="1"/>
  <c r="DO136" i="14"/>
  <c r="CP132" i="14"/>
  <c r="BP116" i="14"/>
  <c r="D116" i="14" s="1"/>
  <c r="BQ116" i="14"/>
  <c r="BN116" i="14"/>
  <c r="BO116" i="14"/>
  <c r="C116" i="14" s="1"/>
  <c r="CF106" i="14"/>
  <c r="CM106" i="14" s="1"/>
  <c r="CF104" i="14"/>
  <c r="CM104" i="14" s="1"/>
  <c r="DE106" i="14"/>
  <c r="DO118" i="14"/>
  <c r="BN120" i="14"/>
  <c r="BQ120" i="14"/>
  <c r="BO120" i="14"/>
  <c r="C120" i="14" s="1"/>
  <c r="BP120" i="14"/>
  <c r="D120" i="14" s="1"/>
  <c r="BP113" i="14"/>
  <c r="D113" i="14" s="1"/>
  <c r="BQ113" i="14"/>
  <c r="BO113" i="14"/>
  <c r="C113" i="14" s="1"/>
  <c r="BN113" i="14"/>
  <c r="DD106" i="14"/>
  <c r="DK106" i="14" s="1"/>
  <c r="BQ85" i="14"/>
  <c r="BP85" i="14"/>
  <c r="D85" i="14" s="1"/>
  <c r="BO85" i="14"/>
  <c r="C85" i="14" s="1"/>
  <c r="BN85" i="14"/>
  <c r="BO90" i="14"/>
  <c r="C90" i="14" s="1"/>
  <c r="BN90" i="14"/>
  <c r="BP90" i="14"/>
  <c r="D90" i="14" s="1"/>
  <c r="BQ90" i="14"/>
  <c r="BN82" i="14"/>
  <c r="BP82" i="14"/>
  <c r="D82" i="14" s="1"/>
  <c r="BQ82" i="14"/>
  <c r="BO82" i="14"/>
  <c r="C82" i="14" s="1"/>
  <c r="BQ74" i="14"/>
  <c r="BP74" i="14"/>
  <c r="D74" i="14" s="1"/>
  <c r="BO74" i="14"/>
  <c r="C74" i="14" s="1"/>
  <c r="BN74" i="14"/>
  <c r="BQ66" i="14"/>
  <c r="BN66" i="14"/>
  <c r="BO66" i="14"/>
  <c r="C66" i="14" s="1"/>
  <c r="BP66" i="14"/>
  <c r="D66" i="14" s="1"/>
  <c r="DO62" i="14"/>
  <c r="BP73" i="14"/>
  <c r="D73" i="14" s="1"/>
  <c r="BQ73" i="14"/>
  <c r="BN73" i="14"/>
  <c r="BO73" i="14"/>
  <c r="C73" i="14" s="1"/>
  <c r="BP32" i="14"/>
  <c r="D32" i="14" s="1"/>
  <c r="BQ32" i="14"/>
  <c r="BO32" i="14"/>
  <c r="C32" i="14" s="1"/>
  <c r="BN32" i="14"/>
  <c r="BN37" i="14"/>
  <c r="BQ37" i="14"/>
  <c r="BO37" i="14"/>
  <c r="C37" i="14" s="1"/>
  <c r="BP37" i="14"/>
  <c r="D37" i="14" s="1"/>
  <c r="BP48" i="14"/>
  <c r="D48" i="14" s="1"/>
  <c r="BN48" i="14"/>
  <c r="BO48" i="14"/>
  <c r="C48" i="14" s="1"/>
  <c r="BQ48" i="14"/>
  <c r="DO47" i="14"/>
  <c r="DO43" i="14"/>
  <c r="BP50" i="14"/>
  <c r="D50" i="14" s="1"/>
  <c r="BN50" i="14"/>
  <c r="BQ50" i="14"/>
  <c r="BO50" i="14"/>
  <c r="C50" i="14" s="1"/>
  <c r="DO46" i="14"/>
  <c r="DO37" i="14"/>
  <c r="DO45" i="14"/>
  <c r="BN14" i="14"/>
  <c r="BP14" i="14"/>
  <c r="D14" i="14" s="1"/>
  <c r="BQ14" i="14"/>
  <c r="BO14" i="14"/>
  <c r="C14" i="14" s="1"/>
  <c r="BO15" i="14"/>
  <c r="C15" i="14" s="1"/>
  <c r="BQ15" i="14"/>
  <c r="BP15" i="14"/>
  <c r="D15" i="14" s="1"/>
  <c r="BN15" i="14"/>
  <c r="DO15" i="14"/>
  <c r="BN28" i="14"/>
  <c r="BP28" i="14"/>
  <c r="D28" i="14" s="1"/>
  <c r="BQ28" i="14"/>
  <c r="BO28" i="14"/>
  <c r="C28" i="14" s="1"/>
  <c r="E133" i="14"/>
  <c r="BS133" i="14"/>
  <c r="BT133" i="14"/>
  <c r="BU133" i="14" s="1"/>
  <c r="CF133" i="14"/>
  <c r="CM133" i="14" s="1"/>
  <c r="DD133" i="14"/>
  <c r="DK133" i="14" s="1"/>
  <c r="CG133" i="14"/>
  <c r="CN133" i="14" s="1"/>
  <c r="DC133" i="14"/>
  <c r="DJ133" i="14" s="1"/>
  <c r="CI133" i="14"/>
  <c r="CH133" i="14"/>
  <c r="CO133" i="14" s="1"/>
  <c r="DB133" i="14"/>
  <c r="DI133" i="14" s="1"/>
  <c r="DE133" i="14"/>
  <c r="BS174" i="14"/>
  <c r="BT174" i="14" s="1"/>
  <c r="BU174" i="14" s="1"/>
  <c r="E174" i="14"/>
  <c r="DD174" i="14"/>
  <c r="DK174" i="14" s="1"/>
  <c r="CG174" i="14"/>
  <c r="CN174" i="14" s="1"/>
  <c r="CI174" i="14"/>
  <c r="CH174" i="14"/>
  <c r="CO174" i="14" s="1"/>
  <c r="DE174" i="14"/>
  <c r="CF174" i="14"/>
  <c r="DC174" i="14"/>
  <c r="DJ174" i="14" s="1"/>
  <c r="DB174" i="14"/>
  <c r="DI174" i="14" s="1"/>
  <c r="DL173" i="14"/>
  <c r="DN173" i="14"/>
  <c r="U173" i="14" s="1"/>
  <c r="DL132" i="14"/>
  <c r="DN132" i="14"/>
  <c r="U132" i="14" s="1"/>
  <c r="CF78" i="14"/>
  <c r="CM78" i="14" s="1"/>
  <c r="CH78" i="14"/>
  <c r="CG78" i="14"/>
  <c r="CN78" i="14" s="1"/>
  <c r="DC78" i="14"/>
  <c r="DJ78" i="14" s="1"/>
  <c r="DB78" i="14"/>
  <c r="DI78" i="14" s="1"/>
  <c r="DD78" i="14"/>
  <c r="DK78" i="14" s="1"/>
  <c r="CI78" i="14"/>
  <c r="DE78" i="14"/>
  <c r="BS78" i="14"/>
  <c r="BT78" i="14" s="1"/>
  <c r="BU78" i="14" s="1"/>
  <c r="CL78" i="14" s="1"/>
  <c r="E78" i="14"/>
  <c r="DE130" i="14"/>
  <c r="DD130" i="14"/>
  <c r="DK130" i="14" s="1"/>
  <c r="DB130" i="14"/>
  <c r="DI130" i="14" s="1"/>
  <c r="CH130" i="14"/>
  <c r="CO130" i="14" s="1"/>
  <c r="CI130" i="14"/>
  <c r="DN130" i="14" s="1"/>
  <c r="U130" i="14" s="1"/>
  <c r="CF130" i="14"/>
  <c r="CM130" i="14" s="1"/>
  <c r="CG130" i="14"/>
  <c r="CN130" i="14" s="1"/>
  <c r="DC130" i="14"/>
  <c r="DJ130" i="14" s="1"/>
  <c r="E130" i="14"/>
  <c r="BS130" i="14"/>
  <c r="BT130" i="14" s="1"/>
  <c r="BU130" i="14" s="1"/>
  <c r="DB128" i="14"/>
  <c r="DI128" i="14" s="1"/>
  <c r="CF128" i="14"/>
  <c r="CM128" i="14" s="1"/>
  <c r="DE128" i="14"/>
  <c r="CH128" i="14"/>
  <c r="CO128" i="14" s="1"/>
  <c r="DD128" i="14"/>
  <c r="DK128" i="14" s="1"/>
  <c r="CG128" i="14"/>
  <c r="CN128" i="14" s="1"/>
  <c r="CI128" i="14"/>
  <c r="DC128" i="14"/>
  <c r="DJ128" i="14" s="1"/>
  <c r="BS127" i="14"/>
  <c r="BT127" i="14" s="1"/>
  <c r="BU127" i="14" s="1"/>
  <c r="E127" i="14"/>
  <c r="DD127" i="14"/>
  <c r="DK127" i="14" s="1"/>
  <c r="DB127" i="14"/>
  <c r="DI127" i="14" s="1"/>
  <c r="DE127" i="14"/>
  <c r="CH127" i="14"/>
  <c r="CO127" i="14" s="1"/>
  <c r="CI127" i="14"/>
  <c r="CF127" i="14"/>
  <c r="CM127" i="14" s="1"/>
  <c r="CG127" i="14"/>
  <c r="CN127" i="14" s="1"/>
  <c r="DC127" i="14"/>
  <c r="DJ127" i="14" s="1"/>
  <c r="DJ124" i="14"/>
  <c r="DL124" i="14" s="1"/>
  <c r="DO124" i="14" s="1"/>
  <c r="V124" i="14" s="1"/>
  <c r="AI124" i="14" s="1"/>
  <c r="EJ124" i="14" s="1"/>
  <c r="EK124" i="14" s="1"/>
  <c r="BS172" i="14"/>
  <c r="BT172" i="14" s="1"/>
  <c r="BU172" i="14" s="1"/>
  <c r="E172" i="14"/>
  <c r="DE172" i="14"/>
  <c r="DD172" i="14"/>
  <c r="DK172" i="14" s="1"/>
  <c r="CI172" i="14"/>
  <c r="CH172" i="14"/>
  <c r="CO172" i="14" s="1"/>
  <c r="CG172" i="14"/>
  <c r="CN172" i="14" s="1"/>
  <c r="DB172" i="14"/>
  <c r="DI172" i="14" s="1"/>
  <c r="CF172" i="14"/>
  <c r="DC172" i="14"/>
  <c r="DJ172" i="14" s="1"/>
  <c r="DO44" i="14"/>
  <c r="DO88" i="14"/>
  <c r="CH104" i="14"/>
  <c r="CO104" i="14" s="1"/>
  <c r="DL58" i="14"/>
  <c r="DO154" i="14"/>
  <c r="DO22" i="14"/>
  <c r="DO164" i="14"/>
  <c r="CI104" i="14"/>
  <c r="DO143" i="14"/>
  <c r="DO70" i="14"/>
  <c r="DO181" i="14"/>
  <c r="DL107" i="14"/>
  <c r="DO186" i="14"/>
  <c r="DL59" i="14"/>
  <c r="DO176" i="14"/>
  <c r="DL33" i="14"/>
  <c r="DO33" i="14" s="1"/>
  <c r="E171" i="14"/>
  <c r="BS171" i="14"/>
  <c r="BT171" i="14" s="1"/>
  <c r="BU171" i="14" s="1"/>
  <c r="CG171" i="14"/>
  <c r="CN171" i="14" s="1"/>
  <c r="DC171" i="14"/>
  <c r="DJ171" i="14" s="1"/>
  <c r="CI171" i="14"/>
  <c r="DD171" i="14"/>
  <c r="DK171" i="14" s="1"/>
  <c r="DE171" i="14"/>
  <c r="DB171" i="14"/>
  <c r="DI171" i="14" s="1"/>
  <c r="CF171" i="14"/>
  <c r="CH171" i="14"/>
  <c r="CO171" i="14" s="1"/>
  <c r="DL108" i="14"/>
  <c r="DN108" i="14"/>
  <c r="U108" i="14" s="1"/>
  <c r="CP107" i="14"/>
  <c r="DN107" i="14"/>
  <c r="U107" i="14" s="1"/>
  <c r="Z7" i="17"/>
  <c r="H78" i="17"/>
  <c r="AF60" i="17"/>
  <c r="AC26" i="17"/>
  <c r="W68" i="17"/>
  <c r="AC101" i="17"/>
  <c r="Z58" i="17"/>
  <c r="W17" i="17"/>
  <c r="AL46" i="17"/>
  <c r="H18" i="17"/>
  <c r="B83" i="17"/>
  <c r="Z104" i="17"/>
  <c r="Q71" i="17"/>
  <c r="Q57" i="17"/>
  <c r="K56" i="17"/>
  <c r="E63" i="17"/>
  <c r="N78" i="17"/>
  <c r="N87" i="17"/>
  <c r="Q86" i="17"/>
  <c r="AC76" i="17"/>
  <c r="H45" i="17"/>
  <c r="H58" i="17"/>
  <c r="B37" i="17"/>
  <c r="Q65" i="17"/>
  <c r="AF68" i="17"/>
  <c r="T62" i="17"/>
  <c r="N31" i="17"/>
  <c r="N33" i="17"/>
  <c r="N28" i="17"/>
  <c r="Z73" i="17"/>
  <c r="AF17" i="17"/>
  <c r="W31" i="17"/>
  <c r="E99" i="17"/>
  <c r="W53" i="17"/>
  <c r="K82" i="17"/>
  <c r="B49" i="17"/>
  <c r="B13" i="17"/>
  <c r="E27" i="17"/>
  <c r="H79" i="17"/>
  <c r="B74" i="17"/>
  <c r="E100" i="17"/>
  <c r="B87" i="17"/>
  <c r="E52" i="17"/>
  <c r="B64" i="17"/>
  <c r="H102" i="17"/>
  <c r="K104" i="17"/>
  <c r="Q14" i="17"/>
  <c r="B91" i="17"/>
  <c r="H86" i="17"/>
  <c r="N30" i="17"/>
  <c r="N98" i="17"/>
  <c r="T32" i="17"/>
  <c r="T73" i="17"/>
  <c r="W45" i="17"/>
  <c r="Z54" i="17"/>
  <c r="AC30" i="17"/>
  <c r="B69" i="17"/>
  <c r="K53" i="17"/>
  <c r="N61" i="17"/>
  <c r="Q58" i="17"/>
  <c r="T40" i="17"/>
  <c r="T64" i="17"/>
  <c r="W11" i="17"/>
  <c r="W82" i="17"/>
  <c r="Z63" i="17"/>
  <c r="AC105" i="17"/>
  <c r="B54" i="17"/>
  <c r="Q49" i="17"/>
  <c r="T15" i="17"/>
  <c r="T55" i="17"/>
  <c r="W42" i="17"/>
  <c r="Z27" i="17"/>
  <c r="AC62" i="17"/>
  <c r="AL45" i="17"/>
  <c r="B79" i="17"/>
  <c r="H88" i="17"/>
  <c r="N97" i="17"/>
  <c r="T74" i="17"/>
  <c r="W47" i="17"/>
  <c r="Z29" i="17"/>
  <c r="AC8" i="17"/>
  <c r="AF50" i="17"/>
  <c r="AF97" i="17"/>
  <c r="AL27" i="17"/>
  <c r="H13" i="17"/>
  <c r="Q80" i="17"/>
  <c r="W41" i="17"/>
  <c r="Z82" i="17"/>
  <c r="AF22" i="17"/>
  <c r="AI34" i="17"/>
  <c r="AL30" i="17"/>
  <c r="H62" i="17"/>
  <c r="N43" i="17"/>
  <c r="T33" i="17"/>
  <c r="W20" i="17"/>
  <c r="Z28" i="17"/>
  <c r="AI30" i="17"/>
  <c r="AL79" i="17"/>
  <c r="H77" i="17"/>
  <c r="W38" i="17"/>
  <c r="Z74" i="17"/>
  <c r="AF58" i="17"/>
  <c r="AI72" i="17"/>
  <c r="B88" i="17"/>
  <c r="Q27" i="17"/>
  <c r="W44" i="17"/>
  <c r="Z47" i="17"/>
  <c r="Z97" i="17"/>
  <c r="AF12" i="17"/>
  <c r="AL18" i="17"/>
  <c r="K101" i="17"/>
  <c r="T37" i="17"/>
  <c r="W89" i="17"/>
  <c r="AC44" i="17"/>
  <c r="AI29" i="17"/>
  <c r="H90" i="17"/>
  <c r="Z48" i="17"/>
  <c r="AL41" i="17"/>
  <c r="E6" i="17"/>
  <c r="B6" i="17"/>
  <c r="K79" i="17"/>
  <c r="AF80" i="17"/>
  <c r="AL51" i="17"/>
  <c r="Q82" i="17"/>
  <c r="H31" i="17"/>
  <c r="K76" i="17"/>
  <c r="Q60" i="17"/>
  <c r="W10" i="17"/>
  <c r="AI50" i="17"/>
  <c r="AI71" i="17"/>
  <c r="AC59" i="17"/>
  <c r="B72" i="17"/>
  <c r="W67" i="17"/>
  <c r="AF38" i="17"/>
  <c r="B50" i="17"/>
  <c r="T77" i="17"/>
  <c r="AL74" i="17"/>
  <c r="AF79" i="17"/>
  <c r="H67" i="17"/>
  <c r="AL80" i="17"/>
  <c r="AF96" i="17"/>
  <c r="T57" i="17"/>
  <c r="B61" i="17"/>
  <c r="K74" i="17"/>
  <c r="AF87" i="17"/>
  <c r="W97" i="17"/>
  <c r="AL99" i="17"/>
  <c r="W23" i="17"/>
  <c r="E74" i="17"/>
  <c r="W93" i="17"/>
  <c r="AI80" i="17"/>
  <c r="AF76" i="17"/>
  <c r="AC36" i="17"/>
  <c r="K90" i="17"/>
  <c r="Z95" i="17"/>
  <c r="K21" i="17"/>
  <c r="AL75" i="17"/>
  <c r="AI75" i="17"/>
  <c r="AF7" i="17"/>
  <c r="AC23" i="17"/>
  <c r="T66" i="17"/>
  <c r="Z10" i="17"/>
  <c r="AF105" i="17"/>
  <c r="B21" i="17"/>
  <c r="W58" i="17"/>
  <c r="Q43" i="17"/>
  <c r="AF72" i="17"/>
  <c r="W83" i="17"/>
  <c r="B89" i="17"/>
  <c r="AL88" i="17"/>
  <c r="AF88" i="17"/>
  <c r="AC32" i="17"/>
  <c r="AL70" i="17"/>
  <c r="AF30" i="17"/>
  <c r="W91" i="17"/>
  <c r="AF23" i="17"/>
  <c r="AL17" i="17"/>
  <c r="T83" i="17"/>
  <c r="B45" i="17"/>
  <c r="T19" i="17"/>
  <c r="Z86" i="17"/>
  <c r="K35" i="17"/>
  <c r="T42" i="17"/>
  <c r="K45" i="17"/>
  <c r="N40" i="17"/>
  <c r="T76" i="17"/>
  <c r="H69" i="17"/>
  <c r="Z30" i="17"/>
  <c r="E57" i="17"/>
  <c r="Q52" i="17"/>
  <c r="AL36" i="17"/>
  <c r="AF52" i="17"/>
  <c r="Z61" i="17"/>
  <c r="AL34" i="17"/>
  <c r="E9" i="17"/>
  <c r="K23" i="17"/>
  <c r="AL71" i="17"/>
  <c r="AI67" i="17"/>
  <c r="AF19" i="17"/>
  <c r="Z96" i="17"/>
  <c r="W16" i="17"/>
  <c r="AL65" i="17"/>
  <c r="Q56" i="17"/>
  <c r="AL61" i="17"/>
  <c r="B15" i="17"/>
  <c r="AC33" i="17"/>
  <c r="K18" i="17"/>
  <c r="Q70" i="17"/>
  <c r="AF18" i="17"/>
  <c r="AL24" i="17"/>
  <c r="AF44" i="17"/>
  <c r="Q67" i="17"/>
  <c r="N67" i="17"/>
  <c r="W6" i="17"/>
  <c r="E87" i="17"/>
  <c r="K27" i="17"/>
  <c r="AL67" i="17"/>
  <c r="AI87" i="17"/>
  <c r="AF47" i="17"/>
  <c r="AC11" i="17"/>
  <c r="W96" i="17"/>
  <c r="Z60" i="17"/>
  <c r="E80" i="17"/>
  <c r="AF93" i="17"/>
  <c r="Q99" i="17"/>
  <c r="B9" i="17"/>
  <c r="T72" i="17"/>
  <c r="W43" i="17"/>
  <c r="E42" i="17"/>
  <c r="Z71" i="17"/>
  <c r="AI84" i="17"/>
  <c r="H39" i="17"/>
  <c r="Q101" i="17"/>
  <c r="AC86" i="17"/>
  <c r="Q50" i="17"/>
  <c r="AC6" i="17"/>
  <c r="W86" i="17"/>
  <c r="AI69" i="17"/>
  <c r="Q41" i="17"/>
  <c r="K49" i="17"/>
  <c r="K11" i="17"/>
  <c r="E8" i="17"/>
  <c r="E38" i="17"/>
  <c r="W59" i="17"/>
  <c r="AC70" i="17"/>
  <c r="AC52" i="17"/>
  <c r="AL62" i="17"/>
  <c r="N39" i="17"/>
  <c r="AC7" i="17"/>
  <c r="W56" i="17"/>
  <c r="T102" i="17"/>
  <c r="Q84" i="17"/>
  <c r="AI85" i="17"/>
  <c r="B28" i="17"/>
  <c r="K88" i="17"/>
  <c r="T39" i="17"/>
  <c r="H37" i="17"/>
  <c r="E10" i="17"/>
  <c r="E71" i="17"/>
  <c r="N17" i="17"/>
  <c r="K68" i="17"/>
  <c r="AF48" i="17"/>
  <c r="Q8" i="17"/>
  <c r="AL100" i="17"/>
  <c r="Z45" i="17"/>
  <c r="W55" i="17"/>
  <c r="T48" i="17"/>
  <c r="Q40" i="17"/>
  <c r="AC95" i="17"/>
  <c r="T46" i="17"/>
  <c r="AC49" i="17"/>
  <c r="Z6" i="17"/>
  <c r="B53" i="17"/>
  <c r="Z11" i="17"/>
  <c r="E39" i="17"/>
  <c r="N70" i="17"/>
  <c r="AI82" i="17"/>
  <c r="W22" i="17"/>
  <c r="AF91" i="17"/>
  <c r="N96" i="17"/>
  <c r="Z22" i="17"/>
  <c r="T105" i="17"/>
  <c r="T67" i="17"/>
  <c r="E44" i="17"/>
  <c r="K41" i="17"/>
  <c r="K36" i="17"/>
  <c r="N92" i="17"/>
  <c r="Q29" i="17"/>
  <c r="H99" i="17"/>
  <c r="H66" i="17"/>
  <c r="H68" i="17"/>
  <c r="B16" i="17"/>
  <c r="E78" i="17"/>
  <c r="K19" i="17"/>
  <c r="N89" i="17"/>
  <c r="H61" i="17"/>
  <c r="K44" i="17"/>
  <c r="AI47" i="17"/>
  <c r="K77" i="17"/>
  <c r="W28" i="17"/>
  <c r="K26" i="17"/>
  <c r="T29" i="17"/>
  <c r="Z103" i="17"/>
  <c r="AI15" i="17"/>
  <c r="AI6" i="17"/>
  <c r="AI56" i="17"/>
  <c r="H73" i="17"/>
  <c r="T30" i="17"/>
  <c r="E64" i="17"/>
  <c r="K91" i="17"/>
  <c r="AF26" i="17"/>
  <c r="E77" i="17"/>
  <c r="K57" i="17"/>
  <c r="Q34" i="17"/>
  <c r="Z77" i="17"/>
  <c r="Q89" i="17"/>
  <c r="W39" i="17"/>
  <c r="W73" i="17"/>
  <c r="AI10" i="17"/>
  <c r="Q36" i="17"/>
  <c r="Z36" i="17"/>
  <c r="K16" i="17"/>
  <c r="AI13" i="17"/>
  <c r="AL8" i="17"/>
  <c r="W63" i="17"/>
  <c r="H101" i="17"/>
  <c r="K58" i="17"/>
  <c r="N50" i="17"/>
  <c r="E48" i="17"/>
  <c r="W65" i="17"/>
  <c r="AI81" i="17"/>
  <c r="Z84" i="17"/>
  <c r="AC58" i="17"/>
  <c r="AF8" i="17"/>
  <c r="H87" i="17"/>
  <c r="AI26" i="17"/>
  <c r="AL16" i="17"/>
  <c r="E81" i="17"/>
  <c r="T36" i="17"/>
  <c r="AI17" i="17"/>
  <c r="Q37" i="17"/>
  <c r="N25" i="17"/>
  <c r="B99" i="17"/>
  <c r="AI104" i="17"/>
  <c r="AL38" i="17"/>
  <c r="Z90" i="17"/>
  <c r="N49" i="17"/>
  <c r="AF21" i="17"/>
  <c r="H80" i="17"/>
  <c r="Q66" i="17"/>
  <c r="N19" i="17"/>
  <c r="H105" i="17"/>
  <c r="AF53" i="17"/>
  <c r="AI24" i="17"/>
  <c r="AL66" i="17"/>
  <c r="AL15" i="17"/>
  <c r="W64" i="17"/>
  <c r="N32" i="17"/>
  <c r="W98" i="17"/>
  <c r="AL68" i="17"/>
  <c r="AI46" i="17"/>
  <c r="AF11" i="17"/>
  <c r="T65" i="17"/>
  <c r="B27" i="17"/>
  <c r="B42" i="17"/>
  <c r="H14" i="17"/>
  <c r="N47" i="17"/>
  <c r="H30" i="17"/>
  <c r="N66" i="17"/>
  <c r="AC22" i="17"/>
  <c r="E65" i="17"/>
  <c r="N103" i="17"/>
  <c r="E67" i="17"/>
  <c r="Q38" i="17"/>
  <c r="H54" i="17"/>
  <c r="AI76" i="17"/>
  <c r="AC31" i="17"/>
  <c r="H40" i="17"/>
  <c r="Z100" i="17"/>
  <c r="T6" i="17"/>
  <c r="AL89" i="17"/>
  <c r="AF37" i="17"/>
  <c r="AI96" i="17"/>
  <c r="T80" i="17"/>
  <c r="T91" i="17"/>
  <c r="W19" i="17"/>
  <c r="N27" i="17"/>
  <c r="K51" i="17"/>
  <c r="K8" i="17"/>
  <c r="AI59" i="17"/>
  <c r="AF16" i="17"/>
  <c r="B96" i="17"/>
  <c r="AF28" i="17"/>
  <c r="N16" i="17"/>
  <c r="B76" i="17"/>
  <c r="B44" i="17"/>
  <c r="H103" i="17"/>
  <c r="N91" i="17"/>
  <c r="Z94" i="17"/>
  <c r="B81" i="17"/>
  <c r="E95" i="17"/>
  <c r="AF13" i="17"/>
  <c r="AI70" i="17"/>
  <c r="T68" i="17"/>
  <c r="E73" i="17"/>
  <c r="E98" i="17"/>
  <c r="B46" i="17"/>
  <c r="B35" i="17"/>
  <c r="AL85" i="17"/>
  <c r="AC79" i="17"/>
  <c r="Z35" i="17"/>
  <c r="AF24" i="17"/>
  <c r="B19" i="17"/>
  <c r="B52" i="17"/>
  <c r="B40" i="17"/>
  <c r="H11" i="17"/>
  <c r="H82" i="17"/>
  <c r="E24" i="17"/>
  <c r="H23" i="17"/>
  <c r="B90" i="17"/>
  <c r="H33" i="17"/>
  <c r="E49" i="17"/>
  <c r="K43" i="17"/>
  <c r="N41" i="17"/>
  <c r="Q35" i="17"/>
  <c r="E43" i="17"/>
  <c r="K12" i="17"/>
  <c r="N34" i="17"/>
  <c r="Q32" i="17"/>
  <c r="T44" i="17"/>
  <c r="T85" i="17"/>
  <c r="W60" i="17"/>
  <c r="AC13" i="17"/>
  <c r="AC41" i="17"/>
  <c r="E41" i="17"/>
  <c r="K97" i="17"/>
  <c r="N99" i="17"/>
  <c r="Q73" i="17"/>
  <c r="T47" i="17"/>
  <c r="T69" i="17"/>
  <c r="W37" i="17"/>
  <c r="W95" i="17"/>
  <c r="Z69" i="17"/>
  <c r="AF9" i="17"/>
  <c r="B82" i="17"/>
  <c r="Q92" i="17"/>
  <c r="T17" i="17"/>
  <c r="T71" i="17"/>
  <c r="W49" i="17"/>
  <c r="Z55" i="17"/>
  <c r="AC102" i="17"/>
  <c r="AL58" i="17"/>
  <c r="E13" i="17"/>
  <c r="K103" i="17"/>
  <c r="N100" i="17"/>
  <c r="T82" i="17"/>
  <c r="W87" i="17"/>
  <c r="Z57" i="17"/>
  <c r="AC24" i="17"/>
  <c r="AF69" i="17"/>
  <c r="AI77" i="17"/>
  <c r="AL95" i="17"/>
  <c r="H17" i="17"/>
  <c r="T28" i="17"/>
  <c r="W52" i="17"/>
  <c r="Z89" i="17"/>
  <c r="AF42" i="17"/>
  <c r="AI38" i="17"/>
  <c r="AL64" i="17"/>
  <c r="K72" i="17"/>
  <c r="Q105" i="17"/>
  <c r="T94" i="17"/>
  <c r="W25" i="17"/>
  <c r="AC45" i="17"/>
  <c r="AI65" i="17"/>
  <c r="AL84" i="17"/>
  <c r="H84" i="17"/>
  <c r="W54" i="17"/>
  <c r="AC71" i="17"/>
  <c r="AF102" i="17"/>
  <c r="AL42" i="17"/>
  <c r="E90" i="17"/>
  <c r="Q83" i="17"/>
  <c r="W75" i="17"/>
  <c r="Z51" i="17"/>
  <c r="Z99" i="17"/>
  <c r="AI7" i="17"/>
  <c r="B67" i="17"/>
  <c r="N24" i="17"/>
  <c r="T93" i="17"/>
  <c r="Z34" i="17"/>
  <c r="AF27" i="17"/>
  <c r="AI89" i="17"/>
  <c r="K20" i="17"/>
  <c r="AF20" i="17"/>
  <c r="N37" i="17"/>
  <c r="E104" i="17"/>
  <c r="AL35" i="17"/>
  <c r="Q15" i="17"/>
  <c r="AI45" i="17"/>
  <c r="E7" i="17"/>
  <c r="Z44" i="17"/>
  <c r="B7" i="17"/>
  <c r="K105" i="17"/>
  <c r="T14" i="17"/>
  <c r="AC40" i="17"/>
  <c r="AI62" i="17"/>
  <c r="H35" i="17"/>
  <c r="B104" i="17"/>
  <c r="K22" i="17"/>
  <c r="W69" i="17"/>
  <c r="AI41" i="17"/>
  <c r="N42" i="17"/>
  <c r="Z52" i="17"/>
  <c r="Z72" i="17"/>
  <c r="H94" i="17"/>
  <c r="AF14" i="17"/>
  <c r="AI100" i="17"/>
  <c r="AF92" i="17"/>
  <c r="T60" i="17"/>
  <c r="B60" i="17"/>
  <c r="W92" i="17"/>
  <c r="K63" i="17"/>
  <c r="Z102" i="17"/>
  <c r="AL104" i="17"/>
  <c r="AF31" i="17"/>
  <c r="AI66" i="17"/>
  <c r="N79" i="17"/>
  <c r="AI52" i="17"/>
  <c r="AC92" i="17"/>
  <c r="AC28" i="17"/>
  <c r="AL50" i="17"/>
  <c r="Z15" i="17"/>
  <c r="K34" i="17"/>
  <c r="AL55" i="17"/>
  <c r="AI51" i="17"/>
  <c r="AC91" i="17"/>
  <c r="AF25" i="17"/>
  <c r="N46" i="17"/>
  <c r="Q81" i="17"/>
  <c r="AI57" i="17"/>
  <c r="AL105" i="17"/>
  <c r="B33" i="17"/>
  <c r="T16" i="17"/>
  <c r="N11" i="17"/>
  <c r="T63" i="17"/>
  <c r="N76" i="17"/>
  <c r="AL40" i="17"/>
  <c r="AC96" i="17"/>
  <c r="K71" i="17"/>
  <c r="N7" i="17"/>
  <c r="W12" i="17"/>
  <c r="AI95" i="17"/>
  <c r="N101" i="17"/>
  <c r="AC73" i="17"/>
  <c r="H104" i="17"/>
  <c r="K6" i="17"/>
  <c r="N102" i="17"/>
  <c r="Z26" i="17"/>
  <c r="E94" i="17"/>
  <c r="H60" i="17"/>
  <c r="H70" i="17"/>
  <c r="E58" i="17"/>
  <c r="Q102" i="17"/>
  <c r="K87" i="17"/>
  <c r="E97" i="17"/>
  <c r="AL10" i="17"/>
  <c r="AF94" i="17"/>
  <c r="AI48" i="17"/>
  <c r="AC88" i="17"/>
  <c r="W30" i="17"/>
  <c r="AC46" i="17"/>
  <c r="E85" i="17"/>
  <c r="Q24" i="17"/>
  <c r="AL47" i="17"/>
  <c r="AI27" i="17"/>
  <c r="AC103" i="17"/>
  <c r="Z105" i="17"/>
  <c r="W7" i="17"/>
  <c r="AI33" i="17"/>
  <c r="N93" i="17"/>
  <c r="T12" i="17"/>
  <c r="AL93" i="17"/>
  <c r="W18" i="17"/>
  <c r="Z46" i="17"/>
  <c r="E70" i="17"/>
  <c r="AC14" i="17"/>
  <c r="AL12" i="17"/>
  <c r="AC104" i="17"/>
  <c r="N72" i="17"/>
  <c r="T90" i="17"/>
  <c r="H10" i="17"/>
  <c r="K38" i="17"/>
  <c r="AL43" i="17"/>
  <c r="AI63" i="17"/>
  <c r="AF15" i="17"/>
  <c r="T25" i="17"/>
  <c r="W26" i="17"/>
  <c r="AL49" i="17"/>
  <c r="B92" i="17"/>
  <c r="AC89" i="17"/>
  <c r="Q16" i="17"/>
  <c r="AF33" i="17"/>
  <c r="K14" i="17"/>
  <c r="B93" i="17"/>
  <c r="H47" i="17"/>
  <c r="N6" i="17"/>
  <c r="AF66" i="17"/>
  <c r="H75" i="17"/>
  <c r="AL59" i="17"/>
  <c r="W50" i="17"/>
  <c r="T23" i="17"/>
  <c r="K42" i="17"/>
  <c r="K80" i="17"/>
  <c r="W61" i="17"/>
  <c r="AI35" i="17"/>
  <c r="AI73" i="17"/>
  <c r="Q76" i="17"/>
  <c r="B34" i="17"/>
  <c r="Q42" i="17"/>
  <c r="N69" i="17"/>
  <c r="H95" i="17"/>
  <c r="E26" i="17"/>
  <c r="T98" i="17"/>
  <c r="H12" i="17"/>
  <c r="H16" i="17"/>
  <c r="W66" i="17"/>
  <c r="K92" i="17"/>
  <c r="K95" i="17"/>
  <c r="N18" i="17"/>
  <c r="T84" i="17"/>
  <c r="E84" i="17"/>
  <c r="B48" i="17"/>
  <c r="T96" i="17"/>
  <c r="K65" i="17"/>
  <c r="Q98" i="17"/>
  <c r="AL81" i="17"/>
  <c r="Q95" i="17"/>
  <c r="H22" i="17"/>
  <c r="Z9" i="17"/>
  <c r="N64" i="17"/>
  <c r="AF81" i="17"/>
  <c r="AL86" i="17"/>
  <c r="AL56" i="17"/>
  <c r="E72" i="17"/>
  <c r="H26" i="17"/>
  <c r="E20" i="17"/>
  <c r="AC43" i="17"/>
  <c r="AF43" i="17"/>
  <c r="H8" i="17"/>
  <c r="K70" i="17"/>
  <c r="K46" i="17"/>
  <c r="B36" i="17"/>
  <c r="AL101" i="17"/>
  <c r="AF98" i="17"/>
  <c r="E22" i="17"/>
  <c r="E56" i="17"/>
  <c r="K94" i="17"/>
  <c r="H97" i="17"/>
  <c r="H42" i="17"/>
  <c r="AI9" i="17"/>
  <c r="H57" i="17"/>
  <c r="E40" i="17"/>
  <c r="N94" i="17"/>
  <c r="E76" i="17"/>
  <c r="AL7" i="17"/>
  <c r="AL44" i="17"/>
  <c r="E30" i="17"/>
  <c r="H15" i="17"/>
  <c r="E54" i="17"/>
  <c r="E15" i="17"/>
  <c r="E101" i="17"/>
  <c r="N95" i="17"/>
  <c r="E53" i="17"/>
  <c r="N44" i="17"/>
  <c r="T51" i="17"/>
  <c r="Z12" i="17"/>
  <c r="AC67" i="17"/>
  <c r="K100" i="17"/>
  <c r="Q79" i="17"/>
  <c r="T79" i="17"/>
  <c r="Z19" i="17"/>
  <c r="AF73" i="17"/>
  <c r="Q100" i="17"/>
  <c r="W35" i="17"/>
  <c r="Z83" i="17"/>
  <c r="AL63" i="17"/>
  <c r="N13" i="17"/>
  <c r="T97" i="17"/>
  <c r="Z59" i="17"/>
  <c r="AF84" i="17"/>
  <c r="E47" i="17"/>
  <c r="T43" i="17"/>
  <c r="AC61" i="17"/>
  <c r="AI54" i="17"/>
  <c r="K78" i="17"/>
  <c r="W13" i="17"/>
  <c r="AC56" i="17"/>
  <c r="E23" i="17"/>
  <c r="W79" i="17"/>
  <c r="AI42" i="17"/>
  <c r="H81" i="17"/>
  <c r="Z17" i="17"/>
  <c r="AC25" i="17"/>
  <c r="E32" i="17"/>
  <c r="T95" i="17"/>
  <c r="AF29" i="17"/>
  <c r="K24" i="17"/>
  <c r="N26" i="17"/>
  <c r="AI64" i="17"/>
  <c r="AI78" i="17"/>
  <c r="B103" i="17"/>
  <c r="N12" i="17"/>
  <c r="AF78" i="17"/>
  <c r="K25" i="17"/>
  <c r="Q13" i="17"/>
  <c r="AL13" i="17"/>
  <c r="AC55" i="17"/>
  <c r="AC60" i="17"/>
  <c r="AI32" i="17"/>
  <c r="AI60" i="17"/>
  <c r="Z43" i="17"/>
  <c r="AC54" i="17"/>
  <c r="N86" i="17"/>
  <c r="AL92" i="17"/>
  <c r="AC72" i="17"/>
  <c r="AC94" i="17"/>
  <c r="Q59" i="17"/>
  <c r="AI31" i="17"/>
  <c r="W104" i="17"/>
  <c r="N36" i="17"/>
  <c r="AF49" i="17"/>
  <c r="Q64" i="17"/>
  <c r="K86" i="17"/>
  <c r="AL28" i="17"/>
  <c r="H43" i="17"/>
  <c r="T24" i="17"/>
  <c r="W48" i="17"/>
  <c r="E86" i="17"/>
  <c r="AI93" i="17"/>
  <c r="B62" i="17"/>
  <c r="B38" i="17"/>
  <c r="Z37" i="17"/>
  <c r="B58" i="17"/>
  <c r="AC34" i="17"/>
  <c r="AC68" i="17"/>
  <c r="E34" i="17"/>
  <c r="Q88" i="17"/>
  <c r="AF67" i="17"/>
  <c r="W76" i="17"/>
  <c r="AF45" i="17"/>
  <c r="Q30" i="17"/>
  <c r="T78" i="17"/>
  <c r="AC20" i="17"/>
  <c r="AI28" i="17"/>
  <c r="N9" i="17"/>
  <c r="H64" i="17"/>
  <c r="Q93" i="17"/>
  <c r="AI19" i="17"/>
  <c r="AL53" i="17"/>
  <c r="AI97" i="17"/>
  <c r="Z66" i="17"/>
  <c r="Z14" i="17"/>
  <c r="K15" i="17"/>
  <c r="N48" i="17"/>
  <c r="Z53" i="17"/>
  <c r="K9" i="17"/>
  <c r="Q75" i="17"/>
  <c r="AI37" i="17"/>
  <c r="W57" i="17"/>
  <c r="E69" i="17"/>
  <c r="AL72" i="17"/>
  <c r="E29" i="17"/>
  <c r="AF63" i="17"/>
  <c r="Z50" i="17"/>
  <c r="Q63" i="17"/>
  <c r="T101" i="17"/>
  <c r="Q68" i="17"/>
  <c r="H63" i="17"/>
  <c r="H34" i="17"/>
  <c r="B98" i="17"/>
  <c r="AF40" i="17"/>
  <c r="AF10" i="17"/>
  <c r="AF103" i="17"/>
  <c r="Q44" i="17"/>
  <c r="H25" i="17"/>
  <c r="AL20" i="17"/>
  <c r="H53" i="17"/>
  <c r="E16" i="17"/>
  <c r="AL37" i="17"/>
  <c r="AL29" i="17"/>
  <c r="Q78" i="17"/>
  <c r="W36" i="17"/>
  <c r="N38" i="17"/>
  <c r="N71" i="17"/>
  <c r="W77" i="17"/>
  <c r="AC38" i="17"/>
  <c r="H28" i="17"/>
  <c r="AI92" i="17"/>
  <c r="K62" i="17"/>
  <c r="W14" i="17"/>
  <c r="AF6" i="17"/>
  <c r="AL52" i="17"/>
  <c r="B26" i="17"/>
  <c r="K60" i="17"/>
  <c r="T70" i="17"/>
  <c r="B75" i="17"/>
  <c r="B47" i="17"/>
  <c r="Q45" i="17"/>
  <c r="AL33" i="17"/>
  <c r="H29" i="17"/>
  <c r="AL83" i="17"/>
  <c r="E75" i="17"/>
  <c r="N20" i="17"/>
  <c r="H7" i="17"/>
  <c r="AL77" i="17"/>
  <c r="AI14" i="17"/>
  <c r="Z88" i="17"/>
  <c r="AF85" i="17"/>
  <c r="Q21" i="17"/>
  <c r="Q7" i="17"/>
  <c r="B43" i="17"/>
  <c r="B11" i="17"/>
  <c r="K47" i="17"/>
  <c r="K99" i="17"/>
  <c r="T87" i="17"/>
  <c r="K29" i="17"/>
  <c r="T54" i="17"/>
  <c r="H85" i="17"/>
  <c r="W100" i="17"/>
  <c r="H65" i="17"/>
  <c r="Z23" i="17"/>
  <c r="AL9" i="17"/>
  <c r="N14" i="17"/>
  <c r="AI21" i="17"/>
  <c r="T7" i="17"/>
  <c r="AI90" i="17"/>
  <c r="AC78" i="17"/>
  <c r="Q91" i="17"/>
  <c r="AI61" i="17"/>
  <c r="AL57" i="17"/>
  <c r="E66" i="17"/>
  <c r="B97" i="17"/>
  <c r="T41" i="17"/>
  <c r="N22" i="17"/>
  <c r="Q87" i="17"/>
  <c r="AL54" i="17"/>
  <c r="B101" i="17"/>
  <c r="K32" i="17"/>
  <c r="AI20" i="17"/>
  <c r="Z65" i="17"/>
  <c r="AL31" i="17"/>
  <c r="AL21" i="17"/>
  <c r="K102" i="17"/>
  <c r="H83" i="17"/>
  <c r="AI11" i="17"/>
  <c r="AL73" i="17"/>
  <c r="E14" i="17"/>
  <c r="T45" i="17"/>
  <c r="AI36" i="17"/>
  <c r="E93" i="17"/>
  <c r="AC51" i="17"/>
  <c r="B80" i="17"/>
  <c r="AI25" i="17"/>
  <c r="AC80" i="17"/>
  <c r="AF90" i="17"/>
  <c r="AL19" i="17"/>
  <c r="T100" i="17"/>
  <c r="K69" i="17"/>
  <c r="E36" i="17"/>
  <c r="T38" i="17"/>
  <c r="T86" i="17"/>
  <c r="E102" i="17"/>
  <c r="AI44" i="17"/>
  <c r="T92" i="17"/>
  <c r="Q25" i="17"/>
  <c r="N35" i="17"/>
  <c r="H24" i="17"/>
  <c r="AF32" i="17"/>
  <c r="Z78" i="17"/>
  <c r="B29" i="17"/>
  <c r="AF86" i="17"/>
  <c r="W85" i="17"/>
  <c r="Q17" i="17"/>
  <c r="H32" i="17"/>
  <c r="K50" i="17"/>
  <c r="H98" i="17"/>
  <c r="B20" i="17"/>
  <c r="AI40" i="17"/>
  <c r="H19" i="17"/>
  <c r="E28" i="17"/>
  <c r="K83" i="17"/>
  <c r="K39" i="17"/>
  <c r="N56" i="17"/>
  <c r="AF74" i="17"/>
  <c r="B12" i="17"/>
  <c r="N85" i="17"/>
  <c r="E92" i="17"/>
  <c r="T103" i="17"/>
  <c r="T35" i="17"/>
  <c r="AF56" i="17"/>
  <c r="K96" i="17"/>
  <c r="N65" i="17"/>
  <c r="W62" i="17"/>
  <c r="AL39" i="17"/>
  <c r="N105" i="17"/>
  <c r="E45" i="17"/>
  <c r="H44" i="17"/>
  <c r="E88" i="17"/>
  <c r="E18" i="17"/>
  <c r="H59" i="17"/>
  <c r="Q11" i="17"/>
  <c r="H49" i="17"/>
  <c r="N51" i="17"/>
  <c r="T58" i="17"/>
  <c r="Z41" i="17"/>
  <c r="AC97" i="17"/>
  <c r="N8" i="17"/>
  <c r="Q103" i="17"/>
  <c r="T88" i="17"/>
  <c r="Z21" i="17"/>
  <c r="B30" i="17"/>
  <c r="T8" i="17"/>
  <c r="W40" i="17"/>
  <c r="AC10" i="17"/>
  <c r="AL90" i="17"/>
  <c r="N83" i="17"/>
  <c r="W33" i="17"/>
  <c r="Z70" i="17"/>
  <c r="AF95" i="17"/>
  <c r="E82" i="17"/>
  <c r="T75" i="17"/>
  <c r="AC63" i="17"/>
  <c r="AI58" i="17"/>
  <c r="K85" i="17"/>
  <c r="W15" i="17"/>
  <c r="AF75" i="17"/>
  <c r="H21" i="17"/>
  <c r="W84" i="17"/>
  <c r="AI49" i="17"/>
  <c r="N75" i="17"/>
  <c r="Z24" i="17"/>
  <c r="AC50" i="17"/>
  <c r="K67" i="17"/>
  <c r="W24" i="17"/>
  <c r="AF82" i="17"/>
  <c r="K93" i="17"/>
  <c r="AC19" i="17"/>
  <c r="B63" i="17"/>
  <c r="AI105" i="17"/>
  <c r="B100" i="17"/>
  <c r="Q28" i="17"/>
  <c r="AF89" i="17"/>
  <c r="B56" i="17"/>
  <c r="Q23" i="17"/>
  <c r="B39" i="17"/>
  <c r="AI79" i="17"/>
  <c r="N15" i="17"/>
  <c r="AI16" i="17"/>
  <c r="Q33" i="17"/>
  <c r="T10" i="17"/>
  <c r="AL97" i="17"/>
  <c r="Z64" i="17"/>
  <c r="AL76" i="17"/>
  <c r="AC48" i="17"/>
  <c r="AC66" i="17"/>
  <c r="AL103" i="17"/>
  <c r="AF55" i="17"/>
  <c r="Z40" i="17"/>
  <c r="K10" i="17"/>
  <c r="AC93" i="17"/>
  <c r="AI39" i="17"/>
  <c r="H52" i="17"/>
  <c r="AI68" i="17"/>
  <c r="E19" i="17"/>
  <c r="N45" i="17"/>
  <c r="N84" i="17"/>
  <c r="B94" i="17"/>
  <c r="AC53" i="17"/>
  <c r="B23" i="17"/>
  <c r="Q69" i="17"/>
  <c r="H27" i="17"/>
  <c r="Q72" i="17"/>
  <c r="T13" i="17"/>
  <c r="AC16" i="17"/>
  <c r="N68" i="17"/>
  <c r="AL91" i="17"/>
  <c r="AF51" i="17"/>
  <c r="W32" i="17"/>
  <c r="Z62" i="17"/>
  <c r="B84" i="17"/>
  <c r="Q104" i="17"/>
  <c r="E11" i="17"/>
  <c r="AF104" i="17"/>
  <c r="E55" i="17"/>
  <c r="H51" i="17"/>
  <c r="AL87" i="17"/>
  <c r="AF99" i="17"/>
  <c r="Z56" i="17"/>
  <c r="W94" i="17"/>
  <c r="W21" i="17"/>
  <c r="W8" i="17"/>
  <c r="E105" i="17"/>
  <c r="AF70" i="17"/>
  <c r="T104" i="17"/>
  <c r="Q31" i="17"/>
  <c r="W90" i="17"/>
  <c r="T99" i="17"/>
  <c r="Q96" i="17"/>
  <c r="N58" i="17"/>
  <c r="N55" i="17"/>
  <c r="AL6" i="17"/>
  <c r="AC35" i="17"/>
  <c r="Z38" i="17"/>
  <c r="Q46" i="17"/>
  <c r="B32" i="17"/>
  <c r="Q62" i="17"/>
  <c r="H36" i="17"/>
  <c r="N52" i="17"/>
  <c r="Z31" i="17"/>
  <c r="Z85" i="17"/>
  <c r="Z87" i="17"/>
  <c r="AF59" i="17"/>
  <c r="AI53" i="17"/>
  <c r="B66" i="17"/>
  <c r="E25" i="17"/>
  <c r="AI86" i="17"/>
  <c r="K30" i="17"/>
  <c r="AC9" i="17"/>
  <c r="Z98" i="17"/>
  <c r="N82" i="17"/>
  <c r="N104" i="17"/>
  <c r="K64" i="17"/>
  <c r="N23" i="17"/>
  <c r="Q18" i="17"/>
  <c r="E59" i="17"/>
  <c r="H93" i="17"/>
  <c r="AL60" i="17"/>
  <c r="N54" i="17"/>
  <c r="B22" i="17"/>
  <c r="AF62" i="17"/>
  <c r="H48" i="17"/>
  <c r="H96" i="17"/>
  <c r="N21" i="17"/>
  <c r="N60" i="17"/>
  <c r="H76" i="17"/>
  <c r="Q20" i="17"/>
  <c r="W71" i="17"/>
  <c r="N57" i="17"/>
  <c r="E89" i="17"/>
  <c r="Q77" i="17"/>
  <c r="Q6" i="17"/>
  <c r="K89" i="17"/>
  <c r="Q47" i="17"/>
  <c r="H56" i="17"/>
  <c r="K48" i="17"/>
  <c r="K81" i="17"/>
  <c r="K52" i="17"/>
  <c r="H46" i="17"/>
  <c r="W9" i="17"/>
  <c r="E61" i="17"/>
  <c r="W29" i="17"/>
  <c r="B25" i="17"/>
  <c r="B68" i="17"/>
  <c r="H55" i="17"/>
  <c r="B17" i="17"/>
  <c r="Q51" i="17"/>
  <c r="AC17" i="17"/>
  <c r="Q22" i="17"/>
  <c r="W72" i="17"/>
  <c r="AC57" i="17"/>
  <c r="T20" i="17"/>
  <c r="AI22" i="17"/>
  <c r="Q53" i="17"/>
  <c r="AC90" i="17"/>
  <c r="W101" i="17"/>
  <c r="AL102" i="17"/>
  <c r="W27" i="17"/>
  <c r="T31" i="17"/>
  <c r="AL94" i="17"/>
  <c r="Z91" i="17"/>
  <c r="Q74" i="17"/>
  <c r="AC18" i="17"/>
  <c r="AF39" i="17"/>
  <c r="Q94" i="17"/>
  <c r="B8" i="17"/>
  <c r="AI98" i="17"/>
  <c r="W74" i="17"/>
  <c r="AF71" i="17"/>
  <c r="AF64" i="17"/>
  <c r="Q85" i="17"/>
  <c r="B57" i="17"/>
  <c r="Z67" i="17"/>
  <c r="AC75" i="17"/>
  <c r="AF57" i="17"/>
  <c r="AF34" i="17"/>
  <c r="AC12" i="17"/>
  <c r="AF54" i="17"/>
  <c r="W102" i="17"/>
  <c r="T89" i="17"/>
  <c r="B65" i="17"/>
  <c r="AC82" i="17"/>
  <c r="E31" i="17"/>
  <c r="AL23" i="17"/>
  <c r="T56" i="17"/>
  <c r="AF41" i="17"/>
  <c r="T81" i="17"/>
  <c r="K7" i="17"/>
  <c r="AC99" i="17"/>
  <c r="B78" i="17"/>
  <c r="B51" i="17"/>
  <c r="Q61" i="17"/>
  <c r="AI99" i="17"/>
  <c r="K13" i="17"/>
  <c r="K75" i="17"/>
  <c r="AC98" i="17"/>
  <c r="AF101" i="17"/>
  <c r="T21" i="17"/>
  <c r="H38" i="17"/>
  <c r="E51" i="17"/>
  <c r="K40" i="17"/>
  <c r="H41" i="17"/>
  <c r="Z81" i="17"/>
  <c r="AC47" i="17"/>
  <c r="K61" i="17"/>
  <c r="H9" i="17"/>
  <c r="E33" i="17"/>
  <c r="Z16" i="17"/>
  <c r="W81" i="17"/>
  <c r="Q10" i="17"/>
  <c r="AL98" i="17"/>
  <c r="H91" i="17"/>
  <c r="H89" i="17"/>
  <c r="B10" i="17"/>
  <c r="E96" i="17"/>
  <c r="AL78" i="17"/>
  <c r="K84" i="17"/>
  <c r="AC65" i="17"/>
  <c r="AF100" i="17"/>
  <c r="N77" i="17"/>
  <c r="B14" i="17"/>
  <c r="E17" i="17"/>
  <c r="K55" i="17"/>
  <c r="W34" i="17"/>
  <c r="T59" i="17"/>
  <c r="T34" i="17"/>
  <c r="T50" i="17"/>
  <c r="N81" i="17"/>
  <c r="T26" i="17"/>
  <c r="AC85" i="17"/>
  <c r="AL14" i="17"/>
  <c r="AI18" i="17"/>
  <c r="K73" i="17"/>
  <c r="Z49" i="17"/>
  <c r="E62" i="17"/>
  <c r="Q90" i="17"/>
  <c r="AL11" i="17"/>
  <c r="N74" i="17"/>
  <c r="AF46" i="17"/>
  <c r="T9" i="17"/>
  <c r="AL32" i="17"/>
  <c r="AI91" i="17"/>
  <c r="AC77" i="17"/>
  <c r="AC42" i="17"/>
  <c r="B77" i="17"/>
  <c r="B70" i="17"/>
  <c r="E68" i="17"/>
  <c r="AC100" i="17"/>
  <c r="Q48" i="17"/>
  <c r="E12" i="17"/>
  <c r="K33" i="17"/>
  <c r="Z75" i="17"/>
  <c r="Q9" i="17"/>
  <c r="AC29" i="17"/>
  <c r="H20" i="17"/>
  <c r="E79" i="17"/>
  <c r="B73" i="17"/>
  <c r="W105" i="17"/>
  <c r="AI101" i="17"/>
  <c r="Z76" i="17"/>
  <c r="B24" i="17"/>
  <c r="W80" i="17"/>
  <c r="Z25" i="17"/>
  <c r="W88" i="17"/>
  <c r="T22" i="17"/>
  <c r="T27" i="17"/>
  <c r="AI12" i="17"/>
  <c r="Z79" i="17"/>
  <c r="H50" i="17"/>
  <c r="H6" i="17"/>
  <c r="B102" i="17"/>
  <c r="K54" i="17"/>
  <c r="B31" i="17"/>
  <c r="H74" i="17"/>
  <c r="T18" i="17"/>
  <c r="Q55" i="17"/>
  <c r="N53" i="17"/>
  <c r="H72" i="17"/>
  <c r="AL25" i="17"/>
  <c r="E37" i="17"/>
  <c r="T61" i="17"/>
  <c r="Z93" i="17"/>
  <c r="AL69" i="17"/>
  <c r="N63" i="17"/>
  <c r="AL82" i="17"/>
  <c r="AI74" i="17"/>
  <c r="N59" i="17"/>
  <c r="E91" i="17"/>
  <c r="E60" i="17"/>
  <c r="Z13" i="17"/>
  <c r="Z42" i="17"/>
  <c r="Z20" i="17"/>
  <c r="H100" i="17"/>
  <c r="N88" i="17"/>
  <c r="AC64" i="17"/>
  <c r="AC83" i="17"/>
  <c r="T11" i="17"/>
  <c r="AI43" i="17"/>
  <c r="AI94" i="17"/>
  <c r="AC81" i="17"/>
  <c r="N62" i="17"/>
  <c r="Q12" i="17"/>
  <c r="Z33" i="17"/>
  <c r="N73" i="17"/>
  <c r="K31" i="17"/>
  <c r="Z80" i="17"/>
  <c r="T52" i="17"/>
  <c r="K28" i="17"/>
  <c r="Z101" i="17"/>
  <c r="AF61" i="17"/>
  <c r="K98" i="17"/>
  <c r="B71" i="17"/>
  <c r="AC21" i="17"/>
  <c r="Z18" i="17"/>
  <c r="Z32" i="17"/>
  <c r="B85" i="17"/>
  <c r="N90" i="17"/>
  <c r="T49" i="17"/>
  <c r="Q39" i="17"/>
  <c r="AC39" i="17"/>
  <c r="AF83" i="17"/>
  <c r="AC69" i="17"/>
  <c r="Z92" i="17"/>
  <c r="AF36" i="17"/>
  <c r="AC84" i="17"/>
  <c r="AI102" i="17"/>
  <c r="AL22" i="17"/>
  <c r="AF77" i="17"/>
  <c r="AI8" i="17"/>
  <c r="K59" i="17"/>
  <c r="W78" i="17"/>
  <c r="E83" i="17"/>
  <c r="W51" i="17"/>
  <c r="AF65" i="17"/>
  <c r="H92" i="17"/>
  <c r="AC87" i="17"/>
  <c r="E35" i="17"/>
  <c r="N80" i="17"/>
  <c r="AF35" i="17"/>
  <c r="B105" i="17"/>
  <c r="AC15" i="17"/>
  <c r="E50" i="17"/>
  <c r="AI88" i="17"/>
  <c r="Q19" i="17"/>
  <c r="K37" i="17"/>
  <c r="Q97" i="17"/>
  <c r="B95" i="17"/>
  <c r="AL26" i="17"/>
  <c r="E21" i="17"/>
  <c r="W46" i="17"/>
  <c r="AI83" i="17"/>
  <c r="B41" i="17"/>
  <c r="AI55" i="17"/>
  <c r="T53" i="17"/>
  <c r="B59" i="17"/>
  <c r="W103" i="17"/>
  <c r="H71" i="17"/>
  <c r="AL96" i="17"/>
  <c r="B55" i="17"/>
  <c r="E103" i="17"/>
  <c r="N29" i="17"/>
  <c r="Q26" i="17"/>
  <c r="K66" i="17"/>
  <c r="Q54" i="17"/>
  <c r="B18" i="17"/>
  <c r="E46" i="17"/>
  <c r="N10" i="17"/>
  <c r="AC37" i="17"/>
  <c r="W70" i="17"/>
  <c r="K17" i="17"/>
  <c r="W99" i="17"/>
  <c r="AC27" i="17"/>
  <c r="AC74" i="17"/>
  <c r="AI23" i="17"/>
  <c r="AL48" i="17"/>
  <c r="Z39" i="17"/>
  <c r="AI103" i="17"/>
  <c r="Z8" i="17"/>
  <c r="B86" i="17"/>
  <c r="Z68" i="17"/>
  <c r="H55" i="18"/>
  <c r="H26" i="18"/>
  <c r="H152" i="18"/>
  <c r="H122" i="18"/>
  <c r="H111" i="18"/>
  <c r="H18" i="18"/>
  <c r="H144" i="18"/>
  <c r="H140" i="18"/>
  <c r="H148" i="18"/>
  <c r="H132" i="18"/>
  <c r="H120" i="18"/>
  <c r="H112" i="18"/>
  <c r="H106" i="18"/>
  <c r="H87" i="18"/>
  <c r="H151" i="18"/>
  <c r="H147" i="18"/>
  <c r="H119" i="18"/>
  <c r="H105" i="18"/>
  <c r="H88" i="18"/>
  <c r="H85" i="18"/>
  <c r="H79" i="18"/>
  <c r="H77" i="18"/>
  <c r="H74" i="18"/>
  <c r="H68" i="18"/>
  <c r="H41" i="18"/>
  <c r="H113" i="18"/>
  <c r="H29" i="18"/>
  <c r="H131" i="18"/>
  <c r="H110" i="18"/>
  <c r="H86" i="18"/>
  <c r="H149" i="18"/>
  <c r="H28" i="18"/>
  <c r="H59" i="18"/>
  <c r="H145" i="18"/>
  <c r="H139" i="18"/>
  <c r="H127" i="18"/>
  <c r="H125" i="18"/>
  <c r="H115" i="18"/>
  <c r="H24" i="18"/>
  <c r="H82" i="18"/>
  <c r="H141" i="18"/>
  <c r="H135" i="18"/>
  <c r="H38" i="18"/>
  <c r="H100" i="18"/>
  <c r="H14" i="18"/>
  <c r="H98" i="18"/>
  <c r="H78" i="18"/>
  <c r="H31" i="18"/>
  <c r="H20" i="18"/>
  <c r="H99" i="18"/>
  <c r="H136" i="18"/>
  <c r="H118" i="18"/>
  <c r="H137" i="18"/>
  <c r="H40" i="18"/>
  <c r="H83" i="18"/>
  <c r="H103" i="18"/>
  <c r="H94" i="18"/>
  <c r="H92" i="18"/>
  <c r="H90" i="18"/>
  <c r="H91" i="18"/>
  <c r="H81" i="18"/>
  <c r="H32" i="18"/>
  <c r="H21" i="18"/>
  <c r="H30" i="18"/>
  <c r="H25" i="18"/>
  <c r="H71" i="18"/>
  <c r="H60" i="18"/>
  <c r="H47" i="18"/>
  <c r="H57" i="18"/>
  <c r="H58" i="18"/>
  <c r="H48" i="18"/>
  <c r="H49" i="18"/>
  <c r="H107" i="18"/>
  <c r="H76" i="18"/>
  <c r="H117" i="18"/>
  <c r="H150" i="18"/>
  <c r="H97" i="18"/>
  <c r="H22" i="18"/>
  <c r="H146" i="18"/>
  <c r="H114" i="18"/>
  <c r="H104" i="18"/>
  <c r="H126" i="18"/>
  <c r="H143" i="18"/>
  <c r="H46" i="18"/>
  <c r="H102" i="18"/>
  <c r="H56" i="18"/>
  <c r="H70" i="18"/>
  <c r="H53" i="18"/>
  <c r="H66" i="18"/>
  <c r="H16" i="18"/>
  <c r="H62" i="18"/>
  <c r="H134" i="18"/>
  <c r="H123" i="18"/>
  <c r="H129" i="18"/>
  <c r="H84" i="18"/>
  <c r="H67" i="18"/>
  <c r="H44" i="18"/>
  <c r="H95" i="18"/>
  <c r="H50" i="18"/>
  <c r="H75" i="18"/>
  <c r="H73" i="18"/>
  <c r="H36" i="18"/>
  <c r="H39" i="18"/>
  <c r="H52" i="18"/>
  <c r="H101" i="18"/>
  <c r="H23" i="18"/>
  <c r="H96" i="18"/>
  <c r="H130" i="18"/>
  <c r="H54" i="18"/>
  <c r="H65" i="18"/>
  <c r="H128" i="18"/>
  <c r="H108" i="18"/>
  <c r="H43" i="18"/>
  <c r="H89" i="18"/>
  <c r="H42" i="18"/>
  <c r="H63" i="18"/>
  <c r="H72" i="18"/>
  <c r="H33" i="18"/>
  <c r="H35" i="18"/>
  <c r="H142" i="18"/>
  <c r="H153" i="18"/>
  <c r="H51" i="18"/>
  <c r="H80" i="18"/>
  <c r="H93" i="18"/>
  <c r="H19" i="18"/>
  <c r="H69" i="18"/>
  <c r="H37" i="18"/>
  <c r="H34" i="18"/>
  <c r="H121" i="18"/>
  <c r="H124" i="18"/>
  <c r="H116" i="18"/>
  <c r="H133" i="18"/>
  <c r="H15" i="18"/>
  <c r="H45" i="18"/>
  <c r="H13" i="18"/>
  <c r="H61" i="18"/>
  <c r="H17" i="18"/>
  <c r="H138" i="18"/>
  <c r="H27" i="18"/>
  <c r="H109" i="18"/>
  <c r="H64" i="18"/>
  <c r="Q65" i="18"/>
  <c r="Q17" i="18"/>
  <c r="Q20" i="18"/>
  <c r="Q148" i="18"/>
  <c r="Q142" i="18"/>
  <c r="Q138" i="18"/>
  <c r="Q18" i="18"/>
  <c r="Q23" i="18"/>
  <c r="Q96" i="18"/>
  <c r="Q51" i="18"/>
  <c r="Q150" i="18"/>
  <c r="Q120" i="18"/>
  <c r="Q118" i="18"/>
  <c r="Q114" i="18"/>
  <c r="Q113" i="18"/>
  <c r="Q151" i="18"/>
  <c r="Q139" i="18"/>
  <c r="Q137" i="18"/>
  <c r="Q110" i="18"/>
  <c r="Q72" i="18"/>
  <c r="Q149" i="18"/>
  <c r="Q117" i="18"/>
  <c r="Q109" i="18"/>
  <c r="Q133" i="18"/>
  <c r="Q103" i="18"/>
  <c r="Q88" i="18"/>
  <c r="Q15" i="18"/>
  <c r="Q68" i="18"/>
  <c r="Q101" i="18"/>
  <c r="Q91" i="18"/>
  <c r="Q56" i="18"/>
  <c r="Q121" i="18"/>
  <c r="Q140" i="18"/>
  <c r="Q112" i="18"/>
  <c r="Q59" i="18"/>
  <c r="Q153" i="18"/>
  <c r="Q147" i="18"/>
  <c r="Q127" i="18"/>
  <c r="Q123" i="18"/>
  <c r="Q111" i="18"/>
  <c r="Q25" i="18"/>
  <c r="Q90" i="18"/>
  <c r="Q79" i="18"/>
  <c r="Q84" i="18"/>
  <c r="Q95" i="18"/>
  <c r="Q92" i="18"/>
  <c r="Q141" i="18"/>
  <c r="Q83" i="18"/>
  <c r="Q152" i="18"/>
  <c r="Q116" i="18"/>
  <c r="Q26" i="18"/>
  <c r="Q105" i="18"/>
  <c r="Q129" i="18"/>
  <c r="Q76" i="18"/>
  <c r="Q77" i="18"/>
  <c r="Q81" i="18"/>
  <c r="Q54" i="18"/>
  <c r="Q42" i="18"/>
  <c r="Q99" i="18"/>
  <c r="Q144" i="18"/>
  <c r="Q128" i="18"/>
  <c r="Q124" i="18"/>
  <c r="Q37" i="18"/>
  <c r="Q63" i="18"/>
  <c r="Q41" i="18"/>
  <c r="Q38" i="18"/>
  <c r="Q32" i="18"/>
  <c r="Q31" i="18"/>
  <c r="Q33" i="18"/>
  <c r="Q62" i="18"/>
  <c r="Q39" i="18"/>
  <c r="Q78" i="18"/>
  <c r="Q50" i="18"/>
  <c r="Q29" i="18"/>
  <c r="Q130" i="18"/>
  <c r="Q14" i="18"/>
  <c r="Q55" i="18"/>
  <c r="Q98" i="18"/>
  <c r="Q143" i="18"/>
  <c r="Q106" i="18"/>
  <c r="Q122" i="18"/>
  <c r="Q82" i="18"/>
  <c r="Q131" i="18"/>
  <c r="Q125" i="18"/>
  <c r="Q115" i="18"/>
  <c r="Q19" i="18"/>
  <c r="Q132" i="18"/>
  <c r="Q87" i="18"/>
  <c r="Q53" i="18"/>
  <c r="Q86" i="18"/>
  <c r="Q71" i="18"/>
  <c r="Q60" i="18"/>
  <c r="Q48" i="18"/>
  <c r="Q36" i="18"/>
  <c r="Q35" i="18"/>
  <c r="Q52" i="18"/>
  <c r="Q89" i="18"/>
  <c r="Q22" i="18"/>
  <c r="Q93" i="18"/>
  <c r="Q145" i="18"/>
  <c r="Q46" i="18"/>
  <c r="Q74" i="18"/>
  <c r="Q64" i="18"/>
  <c r="Q30" i="18"/>
  <c r="Q27" i="18"/>
  <c r="Q45" i="18"/>
  <c r="Q49" i="18"/>
  <c r="Q136" i="18"/>
  <c r="Q104" i="18"/>
  <c r="Q43" i="18"/>
  <c r="Q108" i="18"/>
  <c r="Q97" i="18"/>
  <c r="Q66" i="18"/>
  <c r="Q61" i="18"/>
  <c r="Q135" i="18"/>
  <c r="Q107" i="18"/>
  <c r="Q85" i="18"/>
  <c r="Q70" i="18"/>
  <c r="Q67" i="18"/>
  <c r="Q134" i="18"/>
  <c r="Q75" i="18"/>
  <c r="Q80" i="18"/>
  <c r="Q34" i="18"/>
  <c r="Q57" i="18"/>
  <c r="Q47" i="18"/>
  <c r="Q102" i="18"/>
  <c r="Q16" i="18"/>
  <c r="Q100" i="18"/>
  <c r="Q94" i="18"/>
  <c r="Q126" i="18"/>
  <c r="Q40" i="18"/>
  <c r="Q24" i="18"/>
  <c r="Q58" i="18"/>
  <c r="Q13" i="18"/>
  <c r="Q69" i="18"/>
  <c r="Q28" i="18"/>
  <c r="Q119" i="18"/>
  <c r="Q146" i="18"/>
  <c r="Q73" i="18"/>
  <c r="Q21" i="18"/>
  <c r="Q44" i="18"/>
  <c r="AO29" i="18"/>
  <c r="AO61" i="18"/>
  <c r="AO96" i="18"/>
  <c r="AO22" i="18"/>
  <c r="AO18" i="18"/>
  <c r="AO148" i="18"/>
  <c r="AO142" i="18"/>
  <c r="AO130" i="18"/>
  <c r="AO116" i="18"/>
  <c r="AO13" i="18"/>
  <c r="AO144" i="18"/>
  <c r="AO134" i="18"/>
  <c r="AO114" i="18"/>
  <c r="AO118" i="18"/>
  <c r="AO104" i="18"/>
  <c r="AO153" i="18"/>
  <c r="AO145" i="18"/>
  <c r="AO127" i="18"/>
  <c r="AO125" i="18"/>
  <c r="AO121" i="18"/>
  <c r="AO109" i="18"/>
  <c r="AO90" i="18"/>
  <c r="AO78" i="18"/>
  <c r="AO57" i="18"/>
  <c r="AO88" i="18"/>
  <c r="AO85" i="18"/>
  <c r="AO68" i="18"/>
  <c r="AO99" i="18"/>
  <c r="AO55" i="18"/>
  <c r="AO152" i="18"/>
  <c r="AO128" i="18"/>
  <c r="AO126" i="18"/>
  <c r="AO151" i="18"/>
  <c r="AO139" i="18"/>
  <c r="AO137" i="18"/>
  <c r="AO135" i="18"/>
  <c r="AO133" i="18"/>
  <c r="AO131" i="18"/>
  <c r="AO129" i="18"/>
  <c r="AO107" i="18"/>
  <c r="AO105" i="18"/>
  <c r="AO33" i="18"/>
  <c r="AO76" i="18"/>
  <c r="AO62" i="18"/>
  <c r="AO97" i="18"/>
  <c r="AO81" i="18"/>
  <c r="AO110" i="18"/>
  <c r="AO106" i="18"/>
  <c r="AO111" i="18"/>
  <c r="AO103" i="18"/>
  <c r="AO79" i="18"/>
  <c r="AO91" i="18"/>
  <c r="AO67" i="18"/>
  <c r="AO140" i="18"/>
  <c r="AO132" i="18"/>
  <c r="AO41" i="18"/>
  <c r="AO72" i="18"/>
  <c r="AO86" i="18"/>
  <c r="AO69" i="18"/>
  <c r="AO38" i="18"/>
  <c r="AO37" i="18"/>
  <c r="AO80" i="18"/>
  <c r="AO65" i="18"/>
  <c r="AO60" i="18"/>
  <c r="AO46" i="18"/>
  <c r="AO43" i="18"/>
  <c r="AO47" i="18"/>
  <c r="AO21" i="18"/>
  <c r="AO58" i="18"/>
  <c r="AO48" i="18"/>
  <c r="AO45" i="18"/>
  <c r="AO35" i="18"/>
  <c r="AO120" i="18"/>
  <c r="AO108" i="18"/>
  <c r="AO149" i="18"/>
  <c r="AO143" i="18"/>
  <c r="AO77" i="18"/>
  <c r="AO102" i="18"/>
  <c r="AO98" i="18"/>
  <c r="AO94" i="18"/>
  <c r="AO92" i="18"/>
  <c r="AO100" i="18"/>
  <c r="AO89" i="18"/>
  <c r="AO70" i="18"/>
  <c r="AO95" i="18"/>
  <c r="AO42" i="18"/>
  <c r="AO150" i="18"/>
  <c r="AO63" i="18"/>
  <c r="AO27" i="18"/>
  <c r="AO73" i="18"/>
  <c r="AO66" i="18"/>
  <c r="AO59" i="18"/>
  <c r="AO20" i="18"/>
  <c r="AO39" i="18"/>
  <c r="AO52" i="18"/>
  <c r="AO122" i="18"/>
  <c r="AO112" i="18"/>
  <c r="AO93" i="18"/>
  <c r="AO30" i="18"/>
  <c r="AO101" i="18"/>
  <c r="AO14" i="18"/>
  <c r="AO83" i="18"/>
  <c r="AO87" i="18"/>
  <c r="AO28" i="18"/>
  <c r="AO24" i="18"/>
  <c r="AO16" i="18"/>
  <c r="AO31" i="18"/>
  <c r="AO147" i="18"/>
  <c r="AO74" i="18"/>
  <c r="AO64" i="18"/>
  <c r="AO75" i="18"/>
  <c r="AO15" i="18"/>
  <c r="AO25" i="18"/>
  <c r="AO124" i="18"/>
  <c r="AO113" i="18"/>
  <c r="AO82" i="18"/>
  <c r="AO71" i="18"/>
  <c r="AO40" i="18"/>
  <c r="AO17" i="18"/>
  <c r="AO26" i="18"/>
  <c r="AO19" i="18"/>
  <c r="AO34" i="18"/>
  <c r="AO36" i="18"/>
  <c r="AO138" i="18"/>
  <c r="AO123" i="18"/>
  <c r="AO119" i="18"/>
  <c r="AO115" i="18"/>
  <c r="AO146" i="18"/>
  <c r="AO136" i="18"/>
  <c r="AO56" i="18"/>
  <c r="AO23" i="18"/>
  <c r="AO117" i="18"/>
  <c r="AO54" i="18"/>
  <c r="AO53" i="18"/>
  <c r="AO44" i="18"/>
  <c r="AO50" i="18"/>
  <c r="AO51" i="18"/>
  <c r="AO49" i="18"/>
  <c r="AO141" i="18"/>
  <c r="AO84" i="18"/>
  <c r="AO32" i="18"/>
  <c r="AU29" i="18"/>
  <c r="AU61" i="18"/>
  <c r="AU146" i="18"/>
  <c r="AU142" i="18"/>
  <c r="AU140" i="18"/>
  <c r="AU136" i="18"/>
  <c r="AU122" i="18"/>
  <c r="AU120" i="18"/>
  <c r="AU79" i="18"/>
  <c r="AU119" i="18"/>
  <c r="AU115" i="18"/>
  <c r="AU128" i="18"/>
  <c r="AU13" i="18"/>
  <c r="AU152" i="18"/>
  <c r="AU144" i="18"/>
  <c r="AU118" i="18"/>
  <c r="AU116" i="18"/>
  <c r="AU106" i="18"/>
  <c r="AU151" i="18"/>
  <c r="AU145" i="18"/>
  <c r="AU143" i="18"/>
  <c r="AU141" i="18"/>
  <c r="AU139" i="18"/>
  <c r="AU127" i="18"/>
  <c r="AU113" i="18"/>
  <c r="AU107" i="18"/>
  <c r="AU111" i="18"/>
  <c r="AU100" i="18"/>
  <c r="AU96" i="18"/>
  <c r="AU88" i="18"/>
  <c r="AU93" i="18"/>
  <c r="AU85" i="18"/>
  <c r="AU135" i="18"/>
  <c r="AU124" i="18"/>
  <c r="AU108" i="18"/>
  <c r="AU104" i="18"/>
  <c r="AU131" i="18"/>
  <c r="AU125" i="18"/>
  <c r="AU123" i="18"/>
  <c r="AU105" i="18"/>
  <c r="AU103" i="18"/>
  <c r="AU98" i="18"/>
  <c r="AU78" i="18"/>
  <c r="AU77" i="18"/>
  <c r="AU97" i="18"/>
  <c r="AU68" i="18"/>
  <c r="AU153" i="18"/>
  <c r="AU121" i="18"/>
  <c r="AU92" i="18"/>
  <c r="AU84" i="18"/>
  <c r="AU76" i="18"/>
  <c r="AU89" i="18"/>
  <c r="AU30" i="18"/>
  <c r="AU101" i="18"/>
  <c r="AU95" i="18"/>
  <c r="AU148" i="18"/>
  <c r="AU87" i="18"/>
  <c r="AU51" i="18"/>
  <c r="AU40" i="18"/>
  <c r="AU56" i="18"/>
  <c r="AU46" i="18"/>
  <c r="AU44" i="18"/>
  <c r="AU34" i="18"/>
  <c r="AU72" i="18"/>
  <c r="AU66" i="18"/>
  <c r="AU50" i="18"/>
  <c r="AU28" i="18"/>
  <c r="AU20" i="18"/>
  <c r="AU26" i="18"/>
  <c r="AU45" i="18"/>
  <c r="AU49" i="18"/>
  <c r="AU39" i="18"/>
  <c r="AU55" i="18"/>
  <c r="AU18" i="18"/>
  <c r="AU137" i="18"/>
  <c r="AU117" i="18"/>
  <c r="AU91" i="18"/>
  <c r="AU99" i="18"/>
  <c r="AU67" i="18"/>
  <c r="AU42" i="18"/>
  <c r="AU75" i="18"/>
  <c r="AU41" i="18"/>
  <c r="AU25" i="18"/>
  <c r="AU24" i="18"/>
  <c r="AU15" i="18"/>
  <c r="AU37" i="18"/>
  <c r="AU21" i="18"/>
  <c r="AU16" i="18"/>
  <c r="AU63" i="18"/>
  <c r="AU38" i="18"/>
  <c r="AU82" i="18"/>
  <c r="AU65" i="18"/>
  <c r="AU32" i="18"/>
  <c r="AU43" i="18"/>
  <c r="AU33" i="18"/>
  <c r="AU58" i="18"/>
  <c r="AU22" i="18"/>
  <c r="AU134" i="18"/>
  <c r="AU130" i="18"/>
  <c r="AU149" i="18"/>
  <c r="AU70" i="18"/>
  <c r="AU64" i="18"/>
  <c r="AU150" i="18"/>
  <c r="AU132" i="18"/>
  <c r="AU73" i="18"/>
  <c r="AU19" i="18"/>
  <c r="AU71" i="18"/>
  <c r="AU53" i="18"/>
  <c r="AU47" i="18"/>
  <c r="AU35" i="18"/>
  <c r="AU90" i="18"/>
  <c r="AU114" i="18"/>
  <c r="AU109" i="18"/>
  <c r="AU59" i="18"/>
  <c r="AU17" i="18"/>
  <c r="AU102" i="18"/>
  <c r="AU133" i="18"/>
  <c r="AU112" i="18"/>
  <c r="AU147" i="18"/>
  <c r="AU129" i="18"/>
  <c r="AU94" i="18"/>
  <c r="AU81" i="18"/>
  <c r="AU86" i="18"/>
  <c r="AU27" i="18"/>
  <c r="AU60" i="18"/>
  <c r="AU48" i="18"/>
  <c r="AU52" i="18"/>
  <c r="AU23" i="18"/>
  <c r="AU126" i="18"/>
  <c r="AU110" i="18"/>
  <c r="AU83" i="18"/>
  <c r="AU54" i="18"/>
  <c r="AU80" i="18"/>
  <c r="AU69" i="18"/>
  <c r="AU138" i="18"/>
  <c r="AU57" i="18"/>
  <c r="AU36" i="18"/>
  <c r="AU14" i="18"/>
  <c r="AU31" i="18"/>
  <c r="AU62" i="18"/>
  <c r="AU74" i="18"/>
  <c r="O50" i="13"/>
  <c r="O356" i="13"/>
  <c r="O895" i="13"/>
  <c r="O914" i="13"/>
  <c r="O47" i="13"/>
  <c r="O875" i="13"/>
  <c r="O1180" i="13"/>
  <c r="O1314" i="13"/>
  <c r="O1425" i="13"/>
  <c r="O1427" i="13"/>
  <c r="O1529" i="13"/>
  <c r="O1670" i="13"/>
  <c r="O1695" i="13"/>
  <c r="O1721" i="13"/>
  <c r="O1741" i="13"/>
  <c r="O1753" i="13"/>
  <c r="O1778" i="13"/>
  <c r="O1779" i="13"/>
  <c r="O1780" i="13"/>
  <c r="O1781" i="13"/>
  <c r="O1842" i="13"/>
  <c r="O1880" i="13"/>
  <c r="O1908" i="13"/>
  <c r="O1955" i="13"/>
  <c r="O1958" i="13"/>
  <c r="O1535" i="13"/>
  <c r="O1684" i="13"/>
  <c r="O1691" i="13"/>
  <c r="O1751" i="13"/>
  <c r="O1802" i="13"/>
  <c r="O1960" i="13"/>
  <c r="O1971" i="13"/>
  <c r="O1972" i="13"/>
  <c r="O1983" i="13"/>
  <c r="O723" i="13"/>
  <c r="O745" i="13"/>
  <c r="O1247" i="13"/>
  <c r="O1444" i="13"/>
  <c r="O1525" i="13"/>
  <c r="O1527" i="13"/>
  <c r="O1533" i="13"/>
  <c r="O1545" i="13"/>
  <c r="O1591" i="13"/>
  <c r="O1682" i="13"/>
  <c r="O1739" i="13"/>
  <c r="O1745" i="13"/>
  <c r="O1747" i="13"/>
  <c r="O1749" i="13"/>
  <c r="O1755" i="13"/>
  <c r="O1767" i="13"/>
  <c r="O1800" i="13"/>
  <c r="O1828" i="13"/>
  <c r="O1829" i="13"/>
  <c r="O1830" i="13"/>
  <c r="O1831" i="13"/>
  <c r="O1832" i="13"/>
  <c r="O1916" i="13"/>
  <c r="O1928" i="13"/>
  <c r="O1929" i="13"/>
  <c r="O1930" i="13"/>
  <c r="O1931" i="13"/>
  <c r="O1932" i="13"/>
  <c r="O1933" i="13"/>
  <c r="O1934" i="13"/>
  <c r="O1936" i="13"/>
  <c r="O1938" i="13"/>
  <c r="O1939" i="13"/>
  <c r="O1940" i="13"/>
  <c r="O1941" i="13"/>
  <c r="O1948" i="13"/>
  <c r="O1442" i="13"/>
  <c r="O1515" i="13"/>
  <c r="O1884" i="13"/>
  <c r="O1440" i="13"/>
  <c r="O1531" i="13"/>
  <c r="O1743" i="13"/>
  <c r="O1882" i="13"/>
  <c r="O926" i="13"/>
  <c r="O1543" i="13"/>
  <c r="O1693" i="13"/>
  <c r="O1723" i="13"/>
  <c r="O2009" i="13"/>
  <c r="O1523" i="13"/>
  <c r="O1976" i="13"/>
  <c r="O1719" i="13"/>
  <c r="O1460" i="13"/>
  <c r="O1474" i="13"/>
  <c r="O1475" i="13"/>
  <c r="O1477" i="13"/>
  <c r="O1735" i="13"/>
  <c r="O596" i="13"/>
  <c r="O87" i="13"/>
  <c r="O1782" i="13"/>
  <c r="O210" i="13"/>
  <c r="O105" i="13"/>
  <c r="O638" i="13"/>
  <c r="O75" i="13"/>
  <c r="O64" i="13"/>
  <c r="O404" i="13"/>
  <c r="O78" i="13"/>
  <c r="O150" i="13"/>
  <c r="O109" i="13"/>
  <c r="O1601" i="13"/>
  <c r="O345" i="13"/>
  <c r="O117" i="13"/>
  <c r="O1233" i="13"/>
  <c r="O689" i="13"/>
  <c r="O164" i="13"/>
  <c r="O92" i="13"/>
  <c r="O211" i="13"/>
  <c r="O195" i="13"/>
  <c r="O495" i="13"/>
  <c r="O1512" i="13"/>
  <c r="O209" i="13"/>
  <c r="O66" i="13"/>
  <c r="O1858" i="13"/>
  <c r="O216" i="13"/>
  <c r="O1538" i="13"/>
  <c r="O116" i="13"/>
  <c r="O1846" i="13"/>
  <c r="O213" i="13"/>
  <c r="O99" i="13"/>
  <c r="O307" i="13"/>
  <c r="O1945" i="13"/>
  <c r="O1489" i="13"/>
  <c r="O1737" i="13"/>
  <c r="O1818" i="13"/>
  <c r="O206" i="13"/>
  <c r="O1962" i="13"/>
  <c r="O861" i="13"/>
  <c r="O1409" i="13"/>
  <c r="O170" i="13"/>
  <c r="O1539" i="13"/>
  <c r="O242" i="13"/>
  <c r="O1953" i="13"/>
  <c r="O1521" i="13"/>
  <c r="O680" i="13"/>
  <c r="O439" i="13"/>
  <c r="O1228" i="13"/>
  <c r="O112" i="13"/>
  <c r="O469" i="13"/>
  <c r="O94" i="13"/>
  <c r="O1081" i="13"/>
  <c r="O1308" i="13"/>
  <c r="O1260" i="13"/>
  <c r="O276" i="13"/>
  <c r="O70" i="13"/>
  <c r="O636" i="13"/>
  <c r="O1849" i="13"/>
  <c r="O1765" i="13"/>
  <c r="O246" i="13"/>
  <c r="O189" i="13"/>
  <c r="O73" i="13"/>
  <c r="O1996" i="13"/>
  <c r="O1351" i="13"/>
  <c r="O80" i="13"/>
  <c r="O1468" i="13"/>
  <c r="O1070" i="13"/>
  <c r="O525" i="13"/>
  <c r="O377" i="13"/>
  <c r="O1304" i="13"/>
  <c r="O1220" i="13"/>
  <c r="O1144" i="13"/>
  <c r="O1092" i="13"/>
  <c r="O829" i="13"/>
  <c r="O778" i="13"/>
  <c r="O502" i="13"/>
  <c r="O260" i="13"/>
  <c r="O193" i="13"/>
  <c r="O1330" i="13"/>
  <c r="O903" i="13"/>
  <c r="O487" i="13"/>
  <c r="O235" i="13"/>
  <c r="O625" i="13"/>
  <c r="O1284" i="13"/>
  <c r="O605" i="13"/>
  <c r="O1122" i="13"/>
  <c r="O897" i="13"/>
  <c r="O1318" i="13"/>
  <c r="O1306" i="13"/>
  <c r="O1258" i="13"/>
  <c r="O1246" i="13"/>
  <c r="O1234" i="13"/>
  <c r="O1222" i="13"/>
  <c r="O1202" i="13"/>
  <c r="O1166" i="13"/>
  <c r="O1150" i="13"/>
  <c r="O1134" i="13"/>
  <c r="O1002" i="13"/>
  <c r="O697" i="13"/>
  <c r="O600" i="13"/>
  <c r="O88" i="13"/>
  <c r="O558" i="13"/>
  <c r="O77" i="13"/>
  <c r="O280" i="13"/>
  <c r="O1148" i="13"/>
  <c r="O89" i="13"/>
  <c r="O166" i="13"/>
  <c r="O217" i="13"/>
  <c r="O696" i="13"/>
  <c r="O1373" i="13"/>
  <c r="O1064" i="13"/>
  <c r="O114" i="13"/>
  <c r="O1073" i="13"/>
  <c r="O98" i="13"/>
  <c r="O844" i="13"/>
  <c r="O1100" i="13"/>
  <c r="O100" i="13"/>
  <c r="O1156" i="13"/>
  <c r="O1770" i="13"/>
  <c r="O85" i="13"/>
  <c r="O19" i="13"/>
  <c r="O1645" i="13"/>
  <c r="O103" i="13"/>
  <c r="O1289" i="13"/>
  <c r="O169" i="13"/>
  <c r="O1513" i="13"/>
  <c r="O1096" i="13"/>
  <c r="O255" i="13"/>
  <c r="O57" i="13"/>
  <c r="O1244" i="13"/>
  <c r="O1335" i="13"/>
  <c r="O167" i="13"/>
  <c r="O1547" i="13"/>
  <c r="O1217" i="13"/>
  <c r="O442" i="13"/>
  <c r="O1361" i="13"/>
  <c r="O86" i="13"/>
  <c r="O1649" i="13"/>
  <c r="O1405" i="13"/>
  <c r="O946" i="13"/>
  <c r="O1733" i="13"/>
  <c r="O208" i="13"/>
  <c r="O214" i="13"/>
  <c r="O1868" i="13"/>
  <c r="O1978" i="13"/>
  <c r="O922" i="13"/>
  <c r="O1065" i="13"/>
  <c r="O1152" i="13"/>
  <c r="O1060" i="13"/>
  <c r="O1593" i="13"/>
  <c r="O1705" i="13"/>
  <c r="O1473" i="13"/>
  <c r="O1748" i="13"/>
  <c r="O168" i="13"/>
  <c r="O732" i="13"/>
  <c r="O171" i="13"/>
  <c r="O1379" i="13"/>
  <c r="O1970" i="13"/>
  <c r="O97" i="13"/>
  <c r="O1067" i="13"/>
  <c r="O76" i="13"/>
  <c r="O610" i="13"/>
  <c r="O1610" i="13"/>
  <c r="O1294" i="13"/>
  <c r="O1030" i="13"/>
  <c r="O485" i="13"/>
  <c r="O267" i="13"/>
  <c r="O369" i="13"/>
  <c r="O1320" i="13"/>
  <c r="O1124" i="13"/>
  <c r="O1084" i="13"/>
  <c r="O989" i="13"/>
  <c r="O917" i="13"/>
  <c r="O819" i="13"/>
  <c r="O773" i="13"/>
  <c r="O388" i="13"/>
  <c r="O128" i="13"/>
  <c r="O662" i="13"/>
  <c r="O586" i="13"/>
  <c r="O393" i="13"/>
  <c r="O497" i="13"/>
  <c r="O1190" i="13"/>
  <c r="O1436" i="13"/>
  <c r="O1364" i="13"/>
  <c r="O1204" i="13"/>
  <c r="O1158" i="13"/>
  <c r="O889" i="13"/>
  <c r="O1332" i="13"/>
  <c r="O1003" i="13"/>
  <c r="O1410" i="13"/>
  <c r="O1402" i="13"/>
  <c r="O1362" i="13"/>
  <c r="O1338" i="13"/>
  <c r="O1326" i="13"/>
  <c r="O1310" i="13"/>
  <c r="O1254" i="13"/>
  <c r="O1230" i="13"/>
  <c r="O1218" i="13"/>
  <c r="O1206" i="13"/>
  <c r="O1198" i="13"/>
  <c r="O1186" i="13"/>
  <c r="O1170" i="13"/>
  <c r="O1118" i="13"/>
  <c r="O1804" i="13"/>
  <c r="O68" i="13"/>
  <c r="O74" i="13"/>
  <c r="O95" i="13"/>
  <c r="O1446" i="13"/>
  <c r="O1337" i="13"/>
  <c r="O695" i="13"/>
  <c r="O632" i="13"/>
  <c r="O1935" i="13"/>
  <c r="O1389" i="13"/>
  <c r="O65" i="13"/>
  <c r="O1352" i="13"/>
  <c r="O929" i="13"/>
  <c r="O1557" i="13"/>
  <c r="O82" i="13"/>
  <c r="O780" i="13"/>
  <c r="O992" i="13"/>
  <c r="O569" i="13"/>
  <c r="O1552" i="13"/>
  <c r="O1077" i="13"/>
  <c r="O1107" i="13"/>
  <c r="O113" i="13"/>
  <c r="O683" i="13"/>
  <c r="O1833" i="13"/>
  <c r="O536" i="13"/>
  <c r="O862" i="13"/>
  <c r="O1132" i="13"/>
  <c r="O953" i="13"/>
  <c r="O1769" i="13"/>
  <c r="O1265" i="13"/>
  <c r="O101" i="13"/>
  <c r="O1840" i="13"/>
  <c r="O284" i="13"/>
  <c r="O624" i="13"/>
  <c r="O919" i="13"/>
  <c r="O221" i="13"/>
  <c r="O1176" i="13"/>
  <c r="O921" i="13"/>
  <c r="O671" i="13"/>
  <c r="O362" i="13"/>
  <c r="O1382" i="13"/>
  <c r="O349" i="13"/>
  <c r="O387" i="13"/>
  <c r="O772" i="13"/>
  <c r="O1426" i="13"/>
  <c r="O1390" i="13"/>
  <c r="O1370" i="13"/>
  <c r="O1354" i="13"/>
  <c r="O1346" i="13"/>
  <c r="O1322" i="13"/>
  <c r="O1302" i="13"/>
  <c r="O1278" i="13"/>
  <c r="O1250" i="13"/>
  <c r="O1214" i="13"/>
  <c r="O1162" i="13"/>
  <c r="O1110" i="13"/>
  <c r="O1098" i="13"/>
  <c r="O1078" i="13"/>
  <c r="O1038" i="13"/>
  <c r="O1022" i="13"/>
  <c r="O971" i="13"/>
  <c r="O923" i="13"/>
  <c r="O840" i="13"/>
  <c r="O808" i="13"/>
  <c r="O1126" i="13"/>
  <c r="O1130" i="13"/>
  <c r="O1266" i="13"/>
  <c r="O1414" i="13"/>
  <c r="O899" i="13"/>
  <c r="O617" i="13"/>
  <c r="O580" i="13"/>
  <c r="O481" i="13"/>
  <c r="O353" i="13"/>
  <c r="O229" i="13"/>
  <c r="O359" i="13"/>
  <c r="O263" i="13"/>
  <c r="O717" i="13"/>
  <c r="O1192" i="13"/>
  <c r="O1188" i="13"/>
  <c r="O1020" i="13"/>
  <c r="O1476" i="13"/>
  <c r="O961" i="13"/>
  <c r="O1240" i="13"/>
  <c r="O957" i="13"/>
  <c r="O395" i="13"/>
  <c r="O551" i="13"/>
  <c r="O1328" i="13"/>
  <c r="O1368" i="13"/>
  <c r="O838" i="13"/>
  <c r="O751" i="13"/>
  <c r="O1416" i="13"/>
  <c r="O1224" i="13"/>
  <c r="O1164" i="13"/>
  <c r="O1104" i="13"/>
  <c r="O1048" i="13"/>
  <c r="O1014" i="13"/>
  <c r="O945" i="13"/>
  <c r="O832" i="13"/>
  <c r="O528" i="13"/>
  <c r="O374" i="13"/>
  <c r="O244" i="13"/>
  <c r="O1112" i="13"/>
  <c r="O518" i="13"/>
  <c r="O483" i="13"/>
  <c r="O701" i="13"/>
  <c r="O937" i="13"/>
  <c r="O251" i="13"/>
  <c r="O272" i="13"/>
  <c r="O873" i="13"/>
  <c r="O382" i="13"/>
  <c r="O769" i="13"/>
  <c r="O310" i="13"/>
  <c r="O835" i="13"/>
  <c r="O1412" i="13"/>
  <c r="O257" i="13"/>
  <c r="O228" i="13"/>
  <c r="O269" i="13"/>
  <c r="O1400" i="13"/>
  <c r="O423" i="13"/>
  <c r="O538" i="13"/>
  <c r="O685" i="13"/>
  <c r="O1886" i="13"/>
  <c r="O1826" i="13"/>
  <c r="O1786" i="13"/>
  <c r="O1401" i="13"/>
  <c r="O1381" i="13"/>
  <c r="O1357" i="13"/>
  <c r="O1333" i="13"/>
  <c r="O1317" i="13"/>
  <c r="O1301" i="13"/>
  <c r="O1277" i="13"/>
  <c r="O1257" i="13"/>
  <c r="O1237" i="13"/>
  <c r="O1213" i="13"/>
  <c r="O1177" i="13"/>
  <c r="O1161" i="13"/>
  <c r="O1129" i="13"/>
  <c r="O1113" i="13"/>
  <c r="O1097" i="13"/>
  <c r="O1061" i="13"/>
  <c r="O1045" i="13"/>
  <c r="O1025" i="13"/>
  <c r="O890" i="13"/>
  <c r="O870" i="13"/>
  <c r="O934" i="13"/>
  <c r="O759" i="13"/>
  <c r="O1191" i="13"/>
  <c r="O988" i="13"/>
  <c r="O802" i="13"/>
  <c r="O297" i="13"/>
  <c r="O1319" i="13"/>
  <c r="O1271" i="13"/>
  <c r="O978" i="13"/>
  <c r="O807" i="13"/>
  <c r="O966" i="13"/>
  <c r="O998" i="13"/>
  <c r="O986" i="13"/>
  <c r="O839" i="13"/>
  <c r="O817" i="13"/>
  <c r="O746" i="13"/>
  <c r="O456" i="13"/>
  <c r="O156" i="13"/>
  <c r="O122" i="13"/>
  <c r="O728" i="13"/>
  <c r="O440" i="13"/>
  <c r="O309" i="13"/>
  <c r="O703" i="13"/>
  <c r="O1183" i="13"/>
  <c r="O134" i="13"/>
  <c r="O181" i="13"/>
  <c r="O964" i="13"/>
  <c r="O1836" i="13"/>
  <c r="O1656" i="13"/>
  <c r="O1391" i="13"/>
  <c r="O1347" i="13"/>
  <c r="O1283" i="13"/>
  <c r="O1195" i="13"/>
  <c r="O1127" i="13"/>
  <c r="O1019" i="13"/>
  <c r="O920" i="13"/>
  <c r="O812" i="13"/>
  <c r="O793" i="13"/>
  <c r="O420" i="13"/>
  <c r="O414" i="13"/>
  <c r="O288" i="13"/>
  <c r="O190" i="13"/>
  <c r="O147" i="13"/>
  <c r="O534" i="13"/>
  <c r="O984" i="13"/>
  <c r="O743" i="13"/>
  <c r="O432" i="13"/>
  <c r="O178" i="13"/>
  <c r="O944" i="13"/>
  <c r="O121" i="13"/>
  <c r="O1031" i="13"/>
  <c r="O300" i="13"/>
  <c r="O1896" i="13"/>
  <c r="O1411" i="13"/>
  <c r="O1343" i="13"/>
  <c r="O1203" i="13"/>
  <c r="O876" i="13"/>
  <c r="O729" i="13"/>
  <c r="O96" i="13"/>
  <c r="O547" i="13"/>
  <c r="O643" i="13"/>
  <c r="O781" i="13"/>
  <c r="O102" i="13"/>
  <c r="O90" i="13"/>
  <c r="O584" i="13"/>
  <c r="O111" i="13"/>
  <c r="O1913" i="13"/>
  <c r="O1205" i="13"/>
  <c r="O744" i="13"/>
  <c r="O593" i="13"/>
  <c r="O894" i="13"/>
  <c r="O1216" i="13"/>
  <c r="O84" i="13"/>
  <c r="O93" i="13"/>
  <c r="O1689" i="13"/>
  <c r="O1621" i="13"/>
  <c r="O72" i="13"/>
  <c r="O1463" i="13"/>
  <c r="O1630" i="13"/>
  <c r="O1424" i="13"/>
  <c r="O212" i="13"/>
  <c r="O1137" i="13"/>
  <c r="O1207" i="13"/>
  <c r="O823" i="13"/>
  <c r="O1734" i="13"/>
  <c r="O1509" i="13"/>
  <c r="O1185" i="13"/>
  <c r="O866" i="13"/>
  <c r="O771" i="13"/>
  <c r="O700" i="13"/>
  <c r="O1036" i="13"/>
  <c r="O893" i="13"/>
  <c r="O618" i="13"/>
  <c r="O358" i="13"/>
  <c r="O1342" i="13"/>
  <c r="O615" i="13"/>
  <c r="O261" i="13"/>
  <c r="O1044" i="13"/>
  <c r="O514" i="13"/>
  <c r="O859" i="13"/>
  <c r="O1374" i="13"/>
  <c r="O1406" i="13"/>
  <c r="O1350" i="13"/>
  <c r="O1334" i="13"/>
  <c r="O1290" i="13"/>
  <c r="O1210" i="13"/>
  <c r="O1154" i="13"/>
  <c r="O1146" i="13"/>
  <c r="O1106" i="13"/>
  <c r="O1090" i="13"/>
  <c r="O1074" i="13"/>
  <c r="O1062" i="13"/>
  <c r="O995" i="13"/>
  <c r="O963" i="13"/>
  <c r="O883" i="13"/>
  <c r="O1034" i="13"/>
  <c r="O979" i="13"/>
  <c r="O1270" i="13"/>
  <c r="O1194" i="13"/>
  <c r="O519" i="13"/>
  <c r="O385" i="13"/>
  <c r="O265" i="13"/>
  <c r="O1040" i="13"/>
  <c r="O609" i="13"/>
  <c r="O394" i="13"/>
  <c r="O1072" i="13"/>
  <c r="O372" i="13"/>
  <c r="O225" i="13"/>
  <c r="O877" i="13"/>
  <c r="O143" i="13"/>
  <c r="O1268" i="13"/>
  <c r="O854" i="13"/>
  <c r="O973" i="13"/>
  <c r="O227" i="13"/>
  <c r="O477" i="13"/>
  <c r="O1232" i="13"/>
  <c r="O1408" i="13"/>
  <c r="O1348" i="13"/>
  <c r="O1292" i="13"/>
  <c r="O1236" i="13"/>
  <c r="O1005" i="13"/>
  <c r="O925" i="13"/>
  <c r="O822" i="13"/>
  <c r="O758" i="13"/>
  <c r="O1316" i="13"/>
  <c r="O509" i="13"/>
  <c r="O702" i="13"/>
  <c r="O1272" i="13"/>
  <c r="O665" i="13"/>
  <c r="O233" i="13"/>
  <c r="O806" i="13"/>
  <c r="O512" i="13"/>
  <c r="O511" i="13"/>
  <c r="O718" i="13"/>
  <c r="O816" i="13"/>
  <c r="O1300" i="13"/>
  <c r="O391" i="13"/>
  <c r="O631" i="13"/>
  <c r="O305" i="13"/>
  <c r="O1666" i="13"/>
  <c r="O1397" i="13"/>
  <c r="O1377" i="13"/>
  <c r="O1353" i="13"/>
  <c r="O1329" i="13"/>
  <c r="O1313" i="13"/>
  <c r="O1297" i="13"/>
  <c r="O1273" i="13"/>
  <c r="O1253" i="13"/>
  <c r="O1229" i="13"/>
  <c r="O1209" i="13"/>
  <c r="O1173" i="13"/>
  <c r="O1157" i="13"/>
  <c r="O1125" i="13"/>
  <c r="O1109" i="13"/>
  <c r="O1093" i="13"/>
  <c r="O1057" i="13"/>
  <c r="O1041" i="13"/>
  <c r="O1021" i="13"/>
  <c r="O1016" i="13"/>
  <c r="O974" i="13"/>
  <c r="O898" i="13"/>
  <c r="O910" i="13"/>
  <c r="O753" i="13"/>
  <c r="O958" i="13"/>
  <c r="O1135" i="13"/>
  <c r="O443" i="13"/>
  <c r="O855" i="13"/>
  <c r="O789" i="13"/>
  <c r="O836" i="13"/>
  <c r="O776" i="13"/>
  <c r="O962" i="13"/>
  <c r="O1015" i="13"/>
  <c r="O994" i="13"/>
  <c r="O886" i="13"/>
  <c r="O878" i="13"/>
  <c r="O810" i="13"/>
  <c r="O766" i="13"/>
  <c r="O726" i="13"/>
  <c r="O187" i="13"/>
  <c r="O120" i="13"/>
  <c r="O1636" i="13"/>
  <c r="O715" i="13"/>
  <c r="O174" i="13"/>
  <c r="O710" i="13"/>
  <c r="O741" i="13"/>
  <c r="O784" i="13"/>
  <c r="O1856" i="13"/>
  <c r="O1776" i="13"/>
  <c r="O1576" i="13"/>
  <c r="O1387" i="13"/>
  <c r="O1331" i="13"/>
  <c r="O1263" i="13"/>
  <c r="O1187" i="13"/>
  <c r="O1123" i="13"/>
  <c r="O1013" i="13"/>
  <c r="O956" i="13"/>
  <c r="O912" i="13"/>
  <c r="O880" i="13"/>
  <c r="O775" i="13"/>
  <c r="O630" i="13"/>
  <c r="O302" i="13"/>
  <c r="O278" i="13"/>
  <c r="O196" i="13"/>
  <c r="O188" i="13"/>
  <c r="O1199" i="13"/>
  <c r="O1287" i="13"/>
  <c r="O129" i="13"/>
  <c r="O182" i="13"/>
  <c r="O653" i="13"/>
  <c r="O1315" i="13"/>
  <c r="O159" i="13"/>
  <c r="O1323" i="13"/>
  <c r="O1616" i="13"/>
  <c r="O1399" i="13"/>
  <c r="O1291" i="13"/>
  <c r="O1175" i="13"/>
  <c r="O1099" i="13"/>
  <c r="O952" i="13"/>
  <c r="O435" i="13"/>
  <c r="O107" i="13"/>
  <c r="O341" i="13"/>
  <c r="O106" i="13"/>
  <c r="O510" i="13"/>
  <c r="O207" i="13"/>
  <c r="O1977" i="13"/>
  <c r="O1629" i="13"/>
  <c r="O787" i="13"/>
  <c r="O67" i="13"/>
  <c r="O115" i="13"/>
  <c r="O754" i="13"/>
  <c r="O1009" i="13"/>
  <c r="O930" i="13"/>
  <c r="O71" i="13"/>
  <c r="O902" i="13"/>
  <c r="O408" i="13"/>
  <c r="O397" i="13"/>
  <c r="O786" i="13"/>
  <c r="O565" i="13"/>
  <c r="O1356" i="13"/>
  <c r="O1024" i="13"/>
  <c r="O1312" i="13"/>
  <c r="O1262" i="13"/>
  <c r="O1242" i="13"/>
  <c r="O1082" i="13"/>
  <c r="O943" i="13"/>
  <c r="O814" i="13"/>
  <c r="O1066" i="13"/>
  <c r="O1050" i="13"/>
  <c r="O677" i="13"/>
  <c r="O582" i="13"/>
  <c r="O491" i="13"/>
  <c r="O231" i="13"/>
  <c r="O253" i="13"/>
  <c r="O311" i="13"/>
  <c r="O1212" i="13"/>
  <c r="O716" i="13"/>
  <c r="O1516" i="13"/>
  <c r="O623" i="13"/>
  <c r="O933" i="13"/>
  <c r="O1360" i="13"/>
  <c r="O1280" i="13"/>
  <c r="O1196" i="13"/>
  <c r="O1172" i="13"/>
  <c r="O1140" i="13"/>
  <c r="O1116" i="13"/>
  <c r="O881" i="13"/>
  <c r="O734" i="13"/>
  <c r="O555" i="13"/>
  <c r="O337" i="13"/>
  <c r="O1076" i="13"/>
  <c r="O1404" i="13"/>
  <c r="O591" i="13"/>
  <c r="O1252" i="13"/>
  <c r="O730" i="13"/>
  <c r="O845" i="13"/>
  <c r="O993" i="13"/>
  <c r="O611" i="13"/>
  <c r="O654" i="13"/>
  <c r="O678" i="13"/>
  <c r="O1766" i="13"/>
  <c r="O1726" i="13"/>
  <c r="O1646" i="13"/>
  <c r="O1586" i="13"/>
  <c r="O1546" i="13"/>
  <c r="O1413" i="13"/>
  <c r="O1365" i="13"/>
  <c r="O1321" i="13"/>
  <c r="O1285" i="13"/>
  <c r="O1241" i="13"/>
  <c r="O1193" i="13"/>
  <c r="O1133" i="13"/>
  <c r="O1101" i="13"/>
  <c r="O1049" i="13"/>
  <c r="O826" i="13"/>
  <c r="O1039" i="13"/>
  <c r="O322" i="13"/>
  <c r="O1006" i="13"/>
  <c r="O950" i="13"/>
  <c r="O298" i="13"/>
  <c r="O621" i="13"/>
  <c r="O756" i="13"/>
  <c r="O738" i="13"/>
  <c r="O641" i="13"/>
  <c r="O1327" i="13"/>
  <c r="O1155" i="13"/>
  <c r="O972" i="13"/>
  <c r="O948" i="13"/>
  <c r="O896" i="13"/>
  <c r="O796" i="13"/>
  <c r="O691" i="13"/>
  <c r="O559" i="13"/>
  <c r="O542" i="13"/>
  <c r="O204" i="13"/>
  <c r="O892" i="13"/>
  <c r="O785" i="13"/>
  <c r="O546" i="13"/>
  <c r="O1536" i="13"/>
  <c r="O1227" i="13"/>
  <c r="O916" i="13"/>
  <c r="O815" i="13"/>
  <c r="O640" i="13"/>
  <c r="O626" i="13"/>
  <c r="O612" i="13"/>
  <c r="O426" i="13"/>
  <c r="O194" i="13"/>
  <c r="O165" i="13"/>
  <c r="O119" i="13"/>
  <c r="O184" i="13"/>
  <c r="O343" i="13"/>
  <c r="O1047" i="13"/>
  <c r="O1115" i="13"/>
  <c r="O141" i="13"/>
  <c r="O192" i="13"/>
  <c r="O847" i="13"/>
  <c r="O684" i="13"/>
  <c r="O1403" i="13"/>
  <c r="O1295" i="13"/>
  <c r="O1159" i="13"/>
  <c r="O1103" i="13"/>
  <c r="O1075" i="13"/>
  <c r="O996" i="13"/>
  <c r="O924" i="13"/>
  <c r="O818" i="13"/>
  <c r="O782" i="13"/>
  <c r="O719" i="13"/>
  <c r="O445" i="13"/>
  <c r="O406" i="13"/>
  <c r="O304" i="13"/>
  <c r="O161" i="13"/>
  <c r="O936" i="13"/>
  <c r="O422" i="13"/>
  <c r="O752" i="13"/>
  <c r="O1139" i="13"/>
  <c r="O1179" i="13"/>
  <c r="O757" i="13"/>
  <c r="O296" i="13"/>
  <c r="O1407" i="13"/>
  <c r="O226" i="13"/>
  <c r="O524" i="13"/>
  <c r="O429" i="13"/>
  <c r="O453" i="13"/>
  <c r="O262" i="13"/>
  <c r="O663" i="13"/>
  <c r="O197" i="13"/>
  <c r="O736" i="13"/>
  <c r="O637" i="13"/>
  <c r="O811" i="13"/>
  <c r="O438" i="13"/>
  <c r="O238" i="13"/>
  <c r="O230" i="13"/>
  <c r="O158" i="13"/>
  <c r="O142" i="13"/>
  <c r="O706" i="13"/>
  <c r="O508" i="13"/>
  <c r="O449" i="13"/>
  <c r="O352" i="13"/>
  <c r="O268" i="13"/>
  <c r="O266" i="13"/>
  <c r="O185" i="13"/>
  <c r="O152" i="13"/>
  <c r="O162" i="13"/>
  <c r="O375" i="13"/>
  <c r="O496" i="13"/>
  <c r="O999" i="13"/>
  <c r="O1007" i="13"/>
  <c r="O301" i="13"/>
  <c r="O967" i="13"/>
  <c r="O201" i="13"/>
  <c r="O843" i="13"/>
  <c r="O939" i="13"/>
  <c r="O416" i="13"/>
  <c r="O357" i="13"/>
  <c r="O1035" i="13"/>
  <c r="O219" i="13"/>
  <c r="O660" i="13"/>
  <c r="O452" i="13"/>
  <c r="O316" i="13"/>
  <c r="O698" i="13"/>
  <c r="O627" i="13"/>
  <c r="O312" i="13"/>
  <c r="O705" i="13"/>
  <c r="O475" i="13"/>
  <c r="O604" i="13"/>
  <c r="O454" i="13"/>
  <c r="O539" i="13"/>
  <c r="O220" i="13"/>
  <c r="O529" i="13"/>
  <c r="O436" i="13"/>
  <c r="O409" i="13"/>
  <c r="O579" i="13"/>
  <c r="O411" i="13"/>
  <c r="O543" i="13"/>
  <c r="O472" i="13"/>
  <c r="O407" i="13"/>
  <c r="O271" i="13"/>
  <c r="O568" i="13"/>
  <c r="O441" i="13"/>
  <c r="O283" i="13"/>
  <c r="O570" i="13"/>
  <c r="O506" i="13"/>
  <c r="O462" i="13"/>
  <c r="O378" i="13"/>
  <c r="O285" i="13"/>
  <c r="O1873" i="13"/>
  <c r="O1668" i="13"/>
  <c r="O1599" i="13"/>
  <c r="O865" i="13"/>
  <c r="O1910" i="13"/>
  <c r="O1750" i="13"/>
  <c r="O1738" i="13"/>
  <c r="O1197" i="13"/>
  <c r="O1912" i="13"/>
  <c r="O1685" i="13"/>
  <c r="O1622" i="13"/>
  <c r="O1532" i="13"/>
  <c r="O1522" i="13"/>
  <c r="O48" i="13"/>
  <c r="O132" i="13"/>
  <c r="O252" i="13"/>
  <c r="O35" i="13"/>
  <c r="O205" i="13"/>
  <c r="O30" i="13"/>
  <c r="O258" i="13"/>
  <c r="O28" i="13"/>
  <c r="O203" i="13"/>
  <c r="O58" i="13"/>
  <c r="O583" i="13"/>
  <c r="O42" i="13"/>
  <c r="O658" i="13"/>
  <c r="O37" i="13"/>
  <c r="O459" i="13"/>
  <c r="O720" i="13"/>
  <c r="O888" i="13"/>
  <c r="O987" i="13"/>
  <c r="O146" i="13"/>
  <c r="O1249" i="13"/>
  <c r="O1455" i="13"/>
  <c r="O1471" i="13"/>
  <c r="O1485" i="13"/>
  <c r="O1501" i="13"/>
  <c r="O1511" i="13"/>
  <c r="O1556" i="13"/>
  <c r="O1564" i="13"/>
  <c r="O1574" i="13"/>
  <c r="O1641" i="13"/>
  <c r="O1728" i="13"/>
  <c r="O1851" i="13"/>
  <c r="O1859" i="13"/>
  <c r="O1867" i="13"/>
  <c r="O1920" i="13"/>
  <c r="O1999" i="13"/>
  <c r="O2008" i="13"/>
  <c r="O721" i="13"/>
  <c r="O976" i="13"/>
  <c r="O1467" i="13"/>
  <c r="O1542" i="13"/>
  <c r="O1582" i="13"/>
  <c r="O1701" i="13"/>
  <c r="O1773" i="13"/>
  <c r="O1785" i="13"/>
  <c r="O1795" i="13"/>
  <c r="O1805" i="13"/>
  <c r="O1823" i="13"/>
  <c r="O1837" i="13"/>
  <c r="O1881" i="13"/>
  <c r="O1926" i="13"/>
  <c r="O1980" i="13"/>
  <c r="O2011" i="13"/>
  <c r="O145" i="13"/>
  <c r="O1141" i="13"/>
  <c r="O1358" i="13"/>
  <c r="O1452" i="13"/>
  <c r="O1472" i="13"/>
  <c r="O1484" i="13"/>
  <c r="O1502" i="13"/>
  <c r="O1518" i="13"/>
  <c r="O1559" i="13"/>
  <c r="O1571" i="13"/>
  <c r="O1608" i="13"/>
  <c r="O1638" i="13"/>
  <c r="O1678" i="13"/>
  <c r="O1850" i="13"/>
  <c r="O1862" i="13"/>
  <c r="O1923" i="13"/>
  <c r="O2000" i="13"/>
  <c r="O136" i="13"/>
  <c r="O1298" i="13"/>
  <c r="O1421" i="13"/>
  <c r="O1433" i="13"/>
  <c r="O1553" i="13"/>
  <c r="O1612" i="13"/>
  <c r="O1651" i="13"/>
  <c r="O1659" i="13"/>
  <c r="O1667" i="13"/>
  <c r="O1712" i="13"/>
  <c r="O1761" i="13"/>
  <c r="O1809" i="13"/>
  <c r="O1817" i="13"/>
  <c r="O1891" i="13"/>
  <c r="O1899" i="13"/>
  <c r="O1907" i="13"/>
  <c r="O1963" i="13"/>
  <c r="O1992" i="13"/>
  <c r="O731" i="13"/>
  <c r="O1439" i="13"/>
  <c r="O1447" i="13"/>
  <c r="O1623" i="13"/>
  <c r="O1671" i="13"/>
  <c r="O1702" i="13"/>
  <c r="O1724" i="13"/>
  <c r="O1839" i="13"/>
  <c r="O1917" i="13"/>
  <c r="O1961" i="13"/>
  <c r="O578" i="13"/>
  <c r="O1011" i="13"/>
  <c r="O1590" i="13"/>
  <c r="O1606" i="13"/>
  <c r="O1700" i="13"/>
  <c r="O1927" i="13"/>
  <c r="O2006" i="13"/>
  <c r="O735" i="13"/>
  <c r="O1418" i="13"/>
  <c r="O1430" i="13"/>
  <c r="O1490" i="13"/>
  <c r="O1613" i="13"/>
  <c r="O1652" i="13"/>
  <c r="O1662" i="13"/>
  <c r="O1713" i="13"/>
  <c r="O1760" i="13"/>
  <c r="O1788" i="13"/>
  <c r="O1814" i="13"/>
  <c r="O1894" i="13"/>
  <c r="O1904" i="13"/>
  <c r="O1981" i="13"/>
  <c r="O1995" i="13"/>
  <c r="O1979" i="13"/>
  <c r="O1633" i="13"/>
  <c r="O1605" i="13"/>
  <c r="O1517" i="13"/>
  <c r="O1004" i="13"/>
  <c r="O1648" i="13"/>
  <c r="O1597" i="13"/>
  <c r="O1834" i="13"/>
  <c r="O1744" i="13"/>
  <c r="O1683" i="13"/>
  <c r="O1603" i="13"/>
  <c r="O1508" i="13"/>
  <c r="O24" i="13"/>
  <c r="O138" i="13"/>
  <c r="O360" i="13"/>
  <c r="O224" i="13"/>
  <c r="O329" i="13"/>
  <c r="O381" i="13"/>
  <c r="O23" i="13"/>
  <c r="O712" i="13"/>
  <c r="O53" i="13"/>
  <c r="O791" i="13"/>
  <c r="O1069" i="13"/>
  <c r="O1449" i="13"/>
  <c r="O1457" i="13"/>
  <c r="O1493" i="13"/>
  <c r="O1503" i="13"/>
  <c r="O1558" i="13"/>
  <c r="O1609" i="13"/>
  <c r="O1643" i="13"/>
  <c r="O1853" i="13"/>
  <c r="O1861" i="13"/>
  <c r="O1922" i="13"/>
  <c r="O21" i="13"/>
  <c r="O733" i="13"/>
  <c r="O1487" i="13"/>
  <c r="O1584" i="13"/>
  <c r="O1703" i="13"/>
  <c r="O1787" i="13"/>
  <c r="O1807" i="13"/>
  <c r="O1841" i="13"/>
  <c r="O1883" i="13"/>
  <c r="O1982" i="13"/>
  <c r="O2016" i="13"/>
  <c r="O1215" i="13"/>
  <c r="O1454" i="13"/>
  <c r="O1494" i="13"/>
  <c r="O1504" i="13"/>
  <c r="O1561" i="13"/>
  <c r="O1618" i="13"/>
  <c r="O1640" i="13"/>
  <c r="O1852" i="13"/>
  <c r="O1925" i="13"/>
  <c r="O2002" i="13"/>
  <c r="O83" i="13"/>
  <c r="O1010" i="13"/>
  <c r="O110" i="13"/>
  <c r="O851" i="13"/>
  <c r="O532" i="13"/>
  <c r="O1336" i="13"/>
  <c r="O1565" i="13"/>
  <c r="O1367" i="13"/>
  <c r="O1248" i="13"/>
  <c r="O645" i="13"/>
  <c r="O473" i="13"/>
  <c r="O1181" i="13"/>
  <c r="O1798" i="13"/>
  <c r="O314" i="13"/>
  <c r="O1937" i="13"/>
  <c r="O1497" i="13"/>
  <c r="O882" i="13"/>
  <c r="O383" i="13"/>
  <c r="O1388" i="13"/>
  <c r="O492" i="13"/>
  <c r="O493" i="13"/>
  <c r="O1128" i="13"/>
  <c r="O412" i="13"/>
  <c r="O1398" i="13"/>
  <c r="O1378" i="13"/>
  <c r="O1238" i="13"/>
  <c r="O1226" i="13"/>
  <c r="O1178" i="13"/>
  <c r="O1114" i="13"/>
  <c r="O1058" i="13"/>
  <c r="O991" i="13"/>
  <c r="O871" i="13"/>
  <c r="O846" i="13"/>
  <c r="O792" i="13"/>
  <c r="O664" i="13"/>
  <c r="O367" i="13"/>
  <c r="O848" i="13"/>
  <c r="O1288" i="13"/>
  <c r="O259" i="13"/>
  <c r="O1340" i="13"/>
  <c r="O540" i="13"/>
  <c r="O755" i="13"/>
  <c r="O768" i="13"/>
  <c r="O763" i="13"/>
  <c r="O1376" i="13"/>
  <c r="O1108" i="13"/>
  <c r="O997" i="13"/>
  <c r="O800" i="13"/>
  <c r="O1088" i="13"/>
  <c r="O1256" i="13"/>
  <c r="O1136" i="13"/>
  <c r="O803" i="13"/>
  <c r="O797" i="13"/>
  <c r="O400" i="13"/>
  <c r="O396" i="13"/>
  <c r="O1384" i="13"/>
  <c r="O1806" i="13"/>
  <c r="O1746" i="13"/>
  <c r="O1686" i="13"/>
  <c r="O1393" i="13"/>
  <c r="O1349" i="13"/>
  <c r="O1309" i="13"/>
  <c r="O1269" i="13"/>
  <c r="O1225" i="13"/>
  <c r="O1169" i="13"/>
  <c r="O1121" i="13"/>
  <c r="O1089" i="13"/>
  <c r="O1037" i="13"/>
  <c r="O938" i="13"/>
  <c r="O1000" i="13"/>
  <c r="O177" i="13"/>
  <c r="O1756" i="13"/>
  <c r="O918" i="13"/>
  <c r="O874" i="13"/>
  <c r="O849" i="13"/>
  <c r="O801" i="13"/>
  <c r="O1696" i="13"/>
  <c r="O1736" i="13"/>
  <c r="O1395" i="13"/>
  <c r="O1307" i="13"/>
  <c r="O1147" i="13"/>
  <c r="O960" i="13"/>
  <c r="O932" i="13"/>
  <c r="O872" i="13"/>
  <c r="O471" i="13"/>
  <c r="O202" i="13"/>
  <c r="O157" i="13"/>
  <c r="O200" i="13"/>
  <c r="O135" i="13"/>
  <c r="O463" i="13"/>
  <c r="O668" i="13"/>
  <c r="O1676" i="13"/>
  <c r="O1383" i="13"/>
  <c r="O1167" i="13"/>
  <c r="O968" i="13"/>
  <c r="O722" i="13"/>
  <c r="O673" i="13"/>
  <c r="O628" i="13"/>
  <c r="O526" i="13"/>
  <c r="O335" i="13"/>
  <c r="O163" i="13"/>
  <c r="O850" i="13"/>
  <c r="O1355" i="13"/>
  <c r="O398" i="13"/>
  <c r="O292" i="13"/>
  <c r="O1051" i="13"/>
  <c r="O457" i="13"/>
  <c r="O430" i="13"/>
  <c r="O1095" i="13"/>
  <c r="O1716" i="13"/>
  <c r="O1339" i="13"/>
  <c r="O1219" i="13"/>
  <c r="O1151" i="13"/>
  <c r="O1087" i="13"/>
  <c r="O1063" i="13"/>
  <c r="O908" i="13"/>
  <c r="O809" i="13"/>
  <c r="O777" i="13"/>
  <c r="O714" i="13"/>
  <c r="O428" i="13"/>
  <c r="O139" i="13"/>
  <c r="O659" i="13"/>
  <c r="O571" i="13"/>
  <c r="O1596" i="13"/>
  <c r="O563" i="13"/>
  <c r="O1251" i="13"/>
  <c r="O661" i="13"/>
  <c r="O931" i="13"/>
  <c r="O247" i="13"/>
  <c r="O179" i="13"/>
  <c r="O927" i="13"/>
  <c r="O821" i="13"/>
  <c r="O798" i="13"/>
  <c r="O392" i="13"/>
  <c r="O554" i="13"/>
  <c r="O480" i="13"/>
  <c r="O380" i="13"/>
  <c r="O236" i="13"/>
  <c r="O856" i="13"/>
  <c r="O644" i="13"/>
  <c r="O498" i="13"/>
  <c r="O425" i="13"/>
  <c r="O317" i="13"/>
  <c r="O124" i="13"/>
  <c r="O331" i="13"/>
  <c r="O879" i="13"/>
  <c r="O616" i="13"/>
  <c r="O354" i="13"/>
  <c r="O256" i="13"/>
  <c r="O779" i="13"/>
  <c r="O140" i="13"/>
  <c r="O325" i="13"/>
  <c r="O767" i="13"/>
  <c r="O522" i="13"/>
  <c r="O355" i="13"/>
  <c r="O180" i="13"/>
  <c r="O320" i="13"/>
  <c r="O629" i="13"/>
  <c r="O332" i="13"/>
  <c r="O675" i="13"/>
  <c r="O687" i="13"/>
  <c r="O530" i="13"/>
  <c r="O274" i="13"/>
  <c r="O410" i="13"/>
  <c r="O639" i="13"/>
  <c r="O606" i="13"/>
  <c r="O295" i="13"/>
  <c r="O667" i="13"/>
  <c r="O567" i="13"/>
  <c r="O339" i="13"/>
  <c r="O468" i="13"/>
  <c r="O601" i="13"/>
  <c r="O566" i="13"/>
  <c r="O501" i="13"/>
  <c r="O466" i="13"/>
  <c r="O401" i="13"/>
  <c r="O346" i="13"/>
  <c r="O338" i="13"/>
  <c r="O273" i="13"/>
  <c r="O557" i="13"/>
  <c r="O348" i="13"/>
  <c r="O588" i="13"/>
  <c r="O535" i="13"/>
  <c r="O464" i="13"/>
  <c r="O399" i="13"/>
  <c r="O243" i="13"/>
  <c r="O531" i="13"/>
  <c r="O248" i="13"/>
  <c r="O562" i="13"/>
  <c r="O350" i="13"/>
  <c r="O277" i="13"/>
  <c r="O1871" i="13"/>
  <c r="O1698" i="13"/>
  <c r="O1838" i="13"/>
  <c r="O1530" i="13"/>
  <c r="O56" i="13"/>
  <c r="O43" i="13"/>
  <c r="O38" i="13"/>
  <c r="O36" i="13"/>
  <c r="O130" i="13"/>
  <c r="O55" i="13"/>
  <c r="O500" i="13"/>
  <c r="O954" i="13"/>
  <c r="O739" i="13"/>
  <c r="O1479" i="13"/>
  <c r="O1519" i="13"/>
  <c r="O1568" i="13"/>
  <c r="O1730" i="13"/>
  <c r="O1869" i="13"/>
  <c r="O2001" i="13"/>
  <c r="O1029" i="13"/>
  <c r="O1544" i="13"/>
  <c r="O1775" i="13"/>
  <c r="O1799" i="13"/>
  <c r="O1825" i="13"/>
  <c r="O1944" i="13"/>
  <c r="O853" i="13"/>
  <c r="O1392" i="13"/>
  <c r="O1478" i="13"/>
  <c r="O1520" i="13"/>
  <c r="O1573" i="13"/>
  <c r="O1688" i="13"/>
  <c r="O1864" i="13"/>
  <c r="O361" i="13"/>
  <c r="O1145" i="13"/>
  <c r="O1797" i="13"/>
  <c r="O1973" i="13"/>
  <c r="O682" i="13"/>
  <c r="O820" i="13"/>
  <c r="O108" i="13"/>
  <c r="O1417" i="13"/>
  <c r="O649" i="13"/>
  <c r="O199" i="13"/>
  <c r="O552" i="13"/>
  <c r="O1080" i="13"/>
  <c r="O240" i="13"/>
  <c r="O1102" i="13"/>
  <c r="O955" i="13"/>
  <c r="O827" i="13"/>
  <c r="O1394" i="13"/>
  <c r="O239" i="13"/>
  <c r="O384" i="13"/>
  <c r="O725" i="13"/>
  <c r="O1264" i="13"/>
  <c r="O1160" i="13"/>
  <c r="O1120" i="13"/>
  <c r="O1068" i="13"/>
  <c r="O1056" i="13"/>
  <c r="O364" i="13"/>
  <c r="O389" i="13"/>
  <c r="O234" i="13"/>
  <c r="O523" i="13"/>
  <c r="O750" i="13"/>
  <c r="O460" i="13"/>
  <c r="O1866" i="13"/>
  <c r="O1341" i="13"/>
  <c r="O1261" i="13"/>
  <c r="O1165" i="13"/>
  <c r="O1085" i="13"/>
  <c r="O448" i="13"/>
  <c r="O841" i="13"/>
  <c r="O450" i="13"/>
  <c r="O804" i="13"/>
  <c r="O458" i="13"/>
  <c r="O126" i="13"/>
  <c r="O149" i="13"/>
  <c r="O556" i="13"/>
  <c r="O1375" i="13"/>
  <c r="O1083" i="13"/>
  <c r="O860" i="13"/>
  <c r="O666" i="13"/>
  <c r="O155" i="13"/>
  <c r="O1239" i="13"/>
  <c r="O1876" i="13"/>
  <c r="O1267" i="13"/>
  <c r="O694" i="13"/>
  <c r="O479" i="13"/>
  <c r="O294" i="13"/>
  <c r="O176" i="13"/>
  <c r="O131" i="13"/>
  <c r="O825" i="13"/>
  <c r="O153" i="13"/>
  <c r="O864" i="13"/>
  <c r="O1816" i="13"/>
  <c r="O1311" i="13"/>
  <c r="O1143" i="13"/>
  <c r="O1043" i="13"/>
  <c r="O868" i="13"/>
  <c r="O424" i="13"/>
  <c r="O765" i="13"/>
  <c r="O770" i="13"/>
  <c r="O747" i="13"/>
  <c r="O607" i="13"/>
  <c r="O488" i="13"/>
  <c r="O676" i="13"/>
  <c r="O419" i="13"/>
  <c r="O915" i="13"/>
  <c r="O368" i="13"/>
  <c r="O154" i="13"/>
  <c r="O648" i="13"/>
  <c r="O550" i="13"/>
  <c r="O390" i="13"/>
  <c r="O315" i="13"/>
  <c r="O503" i="13"/>
  <c r="O713" i="13"/>
  <c r="O366" i="13"/>
  <c r="O576" i="13"/>
  <c r="O619" i="13"/>
  <c r="O446" i="13"/>
  <c r="O386" i="13"/>
  <c r="O634" i="13"/>
  <c r="O622" i="13"/>
  <c r="O324" i="13"/>
  <c r="O431" i="13"/>
  <c r="O427" i="13"/>
  <c r="O467" i="13"/>
  <c r="O289" i="13"/>
  <c r="O574" i="13"/>
  <c r="O281" i="13"/>
  <c r="O564" i="13"/>
  <c r="O279" i="13"/>
  <c r="O340" i="13"/>
  <c r="O533" i="13"/>
  <c r="O405" i="13"/>
  <c r="O222" i="13"/>
  <c r="O1727" i="13"/>
  <c r="O1458" i="13"/>
  <c r="O1754" i="13"/>
  <c r="O1672" i="13"/>
  <c r="O1952" i="13"/>
  <c r="O1674" i="13"/>
  <c r="O1524" i="13"/>
  <c r="O40" i="13"/>
  <c r="O249" i="13"/>
  <c r="O175" i="13"/>
  <c r="O54" i="13"/>
  <c r="O52" i="13"/>
  <c r="O319" i="13"/>
  <c r="O589" i="13"/>
  <c r="O241" i="13"/>
  <c r="O833" i="13"/>
  <c r="O41" i="13"/>
  <c r="O1453" i="13"/>
  <c r="O1483" i="13"/>
  <c r="O1507" i="13"/>
  <c r="O1562" i="13"/>
  <c r="O1639" i="13"/>
  <c r="O1847" i="13"/>
  <c r="O1865" i="13"/>
  <c r="O1969" i="13"/>
  <c r="O34" i="13"/>
  <c r="O1461" i="13"/>
  <c r="O1580" i="13"/>
  <c r="O1771" i="13"/>
  <c r="O1793" i="13"/>
  <c r="O1821" i="13"/>
  <c r="O1879" i="13"/>
  <c r="O1954" i="13"/>
  <c r="O61" i="13"/>
  <c r="O1345" i="13"/>
  <c r="O1470" i="13"/>
  <c r="O1500" i="13"/>
  <c r="O1551" i="13"/>
  <c r="O1577" i="13"/>
  <c r="O1644" i="13"/>
  <c r="O1860" i="13"/>
  <c r="O1998" i="13"/>
  <c r="O748" i="13"/>
  <c r="O1423" i="13"/>
  <c r="O1437" i="13"/>
  <c r="O1579" i="13"/>
  <c r="O1653" i="13"/>
  <c r="O1663" i="13"/>
  <c r="O1710" i="13"/>
  <c r="O1763" i="13"/>
  <c r="O1813" i="13"/>
  <c r="O1889" i="13"/>
  <c r="O1901" i="13"/>
  <c r="O1947" i="13"/>
  <c r="O1990" i="13"/>
  <c r="O794" i="13"/>
  <c r="O1443" i="13"/>
  <c r="O1604" i="13"/>
  <c r="O1673" i="13"/>
  <c r="O1720" i="13"/>
  <c r="O1822" i="13"/>
  <c r="O1949" i="13"/>
  <c r="O2010" i="13"/>
  <c r="O970" i="13"/>
  <c r="O1592" i="13"/>
  <c r="O1692" i="13"/>
  <c r="O1844" i="13"/>
  <c r="O49" i="13"/>
  <c r="O1026" i="13"/>
  <c r="O1428" i="13"/>
  <c r="O1554" i="13"/>
  <c r="O1617" i="13"/>
  <c r="O1660" i="13"/>
  <c r="O1715" i="13"/>
  <c r="O1764" i="13"/>
  <c r="O1812" i="13"/>
  <c r="O1898" i="13"/>
  <c r="O1956" i="13"/>
  <c r="O1993" i="13"/>
  <c r="O1874" i="13"/>
  <c r="O1624" i="13"/>
  <c r="O1585" i="13"/>
  <c r="O655" i="13"/>
  <c r="O1492" i="13"/>
  <c r="O1680" i="13"/>
  <c r="O573" i="13"/>
  <c r="O783" i="13"/>
  <c r="O1182" i="13"/>
  <c r="O941" i="13"/>
  <c r="O1174" i="13"/>
  <c r="O1168" i="13"/>
  <c r="O1344" i="13"/>
  <c r="O1208" i="13"/>
  <c r="O1001" i="13"/>
  <c r="O737" i="13"/>
  <c r="O905" i="13"/>
  <c r="O1566" i="13"/>
  <c r="O1305" i="13"/>
  <c r="O1117" i="13"/>
  <c r="O1363" i="13"/>
  <c r="O670" i="13"/>
  <c r="O183" i="13"/>
  <c r="O942" i="13"/>
  <c r="O708" i="13"/>
  <c r="O904" i="13"/>
  <c r="O306" i="13"/>
  <c r="O1023" i="13"/>
  <c r="O270" i="13"/>
  <c r="O834" i="13"/>
  <c r="O1055" i="13"/>
  <c r="O799" i="13"/>
  <c r="O327" i="13"/>
  <c r="O1012" i="13"/>
  <c r="O482" i="13"/>
  <c r="O520" i="13"/>
  <c r="O486" i="13"/>
  <c r="O433" i="13"/>
  <c r="O447" i="13"/>
  <c r="O951" i="13"/>
  <c r="O421" i="13"/>
  <c r="O650" i="13"/>
  <c r="O282" i="13"/>
  <c r="O672" i="13"/>
  <c r="O444" i="13"/>
  <c r="O599" i="13"/>
  <c r="O344" i="13"/>
  <c r="O336" i="13"/>
  <c r="O595" i="13"/>
  <c r="O581" i="13"/>
  <c r="O334" i="13"/>
  <c r="O1634" i="13"/>
  <c r="O1742" i="13"/>
  <c r="O1687" i="13"/>
  <c r="O1486" i="13"/>
  <c r="O27" i="13"/>
  <c r="O20" i="13"/>
  <c r="O906" i="13"/>
  <c r="O983" i="13"/>
  <c r="O1469" i="13"/>
  <c r="O1550" i="13"/>
  <c r="O1697" i="13"/>
  <c r="O1918" i="13"/>
  <c r="O2005" i="13"/>
  <c r="O1540" i="13"/>
  <c r="O1783" i="13"/>
  <c r="O1835" i="13"/>
  <c r="O2007" i="13"/>
  <c r="O1450" i="13"/>
  <c r="O1510" i="13"/>
  <c r="O1628" i="13"/>
  <c r="O1921" i="13"/>
  <c r="O1380" i="13"/>
  <c r="O1555" i="13"/>
  <c r="O1657" i="13"/>
  <c r="O1757" i="13"/>
  <c r="O1824" i="13"/>
  <c r="O1905" i="13"/>
  <c r="O2013" i="13"/>
  <c r="O1514" i="13"/>
  <c r="O1677" i="13"/>
  <c r="O1909" i="13"/>
  <c r="O887" i="13"/>
  <c r="O1600" i="13"/>
  <c r="O1974" i="13"/>
  <c r="O1420" i="13"/>
  <c r="O1654" i="13"/>
  <c r="O1758" i="13"/>
  <c r="O1890" i="13"/>
  <c r="O1989" i="13"/>
  <c r="O1635" i="13"/>
  <c r="O1281" i="13"/>
  <c r="O16" i="13"/>
  <c r="O18" i="13"/>
  <c r="O761" i="13"/>
  <c r="O990" i="13"/>
  <c r="O1790" i="13"/>
  <c r="O60" i="13"/>
  <c r="O1845" i="13"/>
  <c r="O1870" i="13"/>
  <c r="O1149" i="13"/>
  <c r="O1274" i="13"/>
  <c r="O1138" i="13"/>
  <c r="O1386" i="13"/>
  <c r="O863" i="13"/>
  <c r="O1282" i="13"/>
  <c r="O1466" i="13"/>
  <c r="O711" i="13"/>
  <c r="O515" i="13"/>
  <c r="O724" i="13"/>
  <c r="O513" i="13"/>
  <c r="O379" i="13"/>
  <c r="O1296" i="13"/>
  <c r="O1052" i="13"/>
  <c r="O1032" i="13"/>
  <c r="O885" i="13"/>
  <c r="O633" i="13"/>
  <c r="O237" i="13"/>
  <c r="O1396" i="13"/>
  <c r="O1906" i="13"/>
  <c r="O1526" i="13"/>
  <c r="O1325" i="13"/>
  <c r="O1245" i="13"/>
  <c r="O1153" i="13"/>
  <c r="O1053" i="13"/>
  <c r="O328" i="13"/>
  <c r="O669" i="13"/>
  <c r="O417" i="13"/>
  <c r="O764" i="13"/>
  <c r="O1796" i="13"/>
  <c r="O1359" i="13"/>
  <c r="O1059" i="13"/>
  <c r="O699" i="13"/>
  <c r="O603" i="13"/>
  <c r="O290" i="13"/>
  <c r="O1119" i="13"/>
  <c r="O1111" i="13"/>
  <c r="O286" i="13"/>
  <c r="O125" i="13"/>
  <c r="O857" i="13"/>
  <c r="O980" i="13"/>
  <c r="O151" i="13"/>
  <c r="O1303" i="13"/>
  <c r="O1131" i="13"/>
  <c r="O1008" i="13"/>
  <c r="O828" i="13"/>
  <c r="O740" i="13"/>
  <c r="O418" i="13"/>
  <c r="O172" i="13"/>
  <c r="O223" i="13"/>
  <c r="O323" i="13"/>
  <c r="O434" i="13"/>
  <c r="O940" i="13"/>
  <c r="O516" i="13"/>
  <c r="O805" i="13"/>
  <c r="O299" i="13"/>
  <c r="O642" i="13"/>
  <c r="O935" i="13"/>
  <c r="O455" i="13"/>
  <c r="O254" i="13"/>
  <c r="O232" i="13"/>
  <c r="O148" i="13"/>
  <c r="O688" i="13"/>
  <c r="O293" i="13"/>
  <c r="O291" i="13"/>
  <c r="O160" i="13"/>
  <c r="O585" i="13"/>
  <c r="O484" i="13"/>
  <c r="O614" i="13"/>
  <c r="O461" i="13"/>
  <c r="O326" i="13"/>
  <c r="O437" i="13"/>
  <c r="O652" i="13"/>
  <c r="O403" i="13"/>
  <c r="O548" i="13"/>
  <c r="O373" i="13"/>
  <c r="O245" i="13"/>
  <c r="O275" i="13"/>
  <c r="O527" i="13"/>
  <c r="O371" i="13"/>
  <c r="O476" i="13"/>
  <c r="O597" i="13"/>
  <c r="O478" i="13"/>
  <c r="O342" i="13"/>
  <c r="O1725" i="13"/>
  <c r="O1752" i="13"/>
  <c r="O1581" i="13"/>
  <c r="O1784" i="13"/>
  <c r="O1583" i="13"/>
  <c r="O1488" i="13"/>
  <c r="O59" i="13"/>
  <c r="O17" i="13"/>
  <c r="O351" i="13"/>
  <c r="O370" i="13"/>
  <c r="O29" i="13"/>
  <c r="O26" i="13"/>
  <c r="O749" i="13"/>
  <c r="O521" i="13"/>
  <c r="O981" i="13"/>
  <c r="O867" i="13"/>
  <c r="O1465" i="13"/>
  <c r="O1495" i="13"/>
  <c r="O1548" i="13"/>
  <c r="O1570" i="13"/>
  <c r="O1679" i="13"/>
  <c r="O1855" i="13"/>
  <c r="O1877" i="13"/>
  <c r="O2003" i="13"/>
  <c r="O901" i="13"/>
  <c r="O1491" i="13"/>
  <c r="O1594" i="13"/>
  <c r="O1777" i="13"/>
  <c r="O1801" i="13"/>
  <c r="O1827" i="13"/>
  <c r="O1885" i="13"/>
  <c r="O1984" i="13"/>
  <c r="O858" i="13"/>
  <c r="O1448" i="13"/>
  <c r="O1480" i="13"/>
  <c r="O1506" i="13"/>
  <c r="O1563" i="13"/>
  <c r="O1620" i="13"/>
  <c r="O1729" i="13"/>
  <c r="O1919" i="13"/>
  <c r="O2004" i="13"/>
  <c r="O1366" i="13"/>
  <c r="O1429" i="13"/>
  <c r="O1541" i="13"/>
  <c r="O1614" i="13"/>
  <c r="O1655" i="13"/>
  <c r="O1665" i="13"/>
  <c r="O1714" i="13"/>
  <c r="O1774" i="13"/>
  <c r="O1815" i="13"/>
  <c r="O1893" i="13"/>
  <c r="O1903" i="13"/>
  <c r="O1957" i="13"/>
  <c r="O1994" i="13"/>
  <c r="O977" i="13"/>
  <c r="O1445" i="13"/>
  <c r="O1625" i="13"/>
  <c r="O1675" i="13"/>
  <c r="O1722" i="13"/>
  <c r="O1848" i="13"/>
  <c r="O1951" i="13"/>
  <c r="O33" i="13"/>
  <c r="O1042" i="13"/>
  <c r="O1598" i="13"/>
  <c r="O1694" i="13"/>
  <c r="O1943" i="13"/>
  <c r="O598" i="13"/>
  <c r="O1184" i="13"/>
  <c r="O1432" i="13"/>
  <c r="O1595" i="13"/>
  <c r="O1650" i="13"/>
  <c r="O1664" i="13"/>
  <c r="O1717" i="13"/>
  <c r="O1768" i="13"/>
  <c r="O1888" i="13"/>
  <c r="O1900" i="13"/>
  <c r="O1964" i="13"/>
  <c r="O1997" i="13"/>
  <c r="O1872" i="13"/>
  <c r="O1607" i="13"/>
  <c r="O1438" i="13"/>
  <c r="O577" i="13"/>
  <c r="O1706" i="13"/>
  <c r="O69" i="13"/>
  <c r="O81" i="13"/>
  <c r="O1299" i="13"/>
  <c r="O1054" i="13"/>
  <c r="O837" i="13"/>
  <c r="O505" i="13"/>
  <c r="O608" i="13"/>
  <c r="O1372" i="13"/>
  <c r="O985" i="13"/>
  <c r="O264" i="13"/>
  <c r="O1496" i="13"/>
  <c r="O1385" i="13"/>
  <c r="O1221" i="13"/>
  <c r="O1033" i="13"/>
  <c r="O594" i="13"/>
  <c r="O1243" i="13"/>
  <c r="O127" i="13"/>
  <c r="O928" i="13"/>
  <c r="O1091" i="13"/>
  <c r="O831" i="13"/>
  <c r="O1071" i="13"/>
  <c r="O1171" i="13"/>
  <c r="O1079" i="13"/>
  <c r="O651" i="13"/>
  <c r="O137" i="13"/>
  <c r="O1259" i="13"/>
  <c r="O544" i="13"/>
  <c r="O690" i="13"/>
  <c r="O321" i="13"/>
  <c r="O679" i="13"/>
  <c r="O693" i="13"/>
  <c r="O830" i="13"/>
  <c r="O774" i="13"/>
  <c r="O494" i="13"/>
  <c r="O602" i="13"/>
  <c r="O402" i="13"/>
  <c r="O347" i="13"/>
  <c r="O620" i="13"/>
  <c r="O313" i="13"/>
  <c r="O537" i="13"/>
  <c r="O218" i="13"/>
  <c r="O499" i="13"/>
  <c r="O376" i="13"/>
  <c r="O470" i="13"/>
  <c r="O1987" i="13"/>
  <c r="O1966" i="13"/>
  <c r="O762" i="13"/>
  <c r="O1534" i="13"/>
  <c r="O62" i="13"/>
  <c r="O22" i="13"/>
  <c r="O45" i="13"/>
  <c r="O39" i="13"/>
  <c r="O587" i="13"/>
  <c r="O982" i="13"/>
  <c r="O1499" i="13"/>
  <c r="O1572" i="13"/>
  <c r="O1857" i="13"/>
  <c r="O947" i="13"/>
  <c r="O1699" i="13"/>
  <c r="O1803" i="13"/>
  <c r="O1887" i="13"/>
  <c r="O891" i="13"/>
  <c r="O1482" i="13"/>
  <c r="O1569" i="13"/>
  <c r="O1731" i="13"/>
  <c r="O2012" i="13"/>
  <c r="O1431" i="13"/>
  <c r="O1637" i="13"/>
  <c r="O1704" i="13"/>
  <c r="O1789" i="13"/>
  <c r="O1895" i="13"/>
  <c r="O1965" i="13"/>
  <c r="O1189" i="13"/>
  <c r="O1627" i="13"/>
  <c r="O1772" i="13"/>
  <c r="O1959" i="13"/>
  <c r="O1537" i="13"/>
  <c r="O1792" i="13"/>
  <c r="O681" i="13"/>
  <c r="O1434" i="13"/>
  <c r="O1611" i="13"/>
  <c r="O1709" i="13"/>
  <c r="O1808" i="13"/>
  <c r="O1902" i="13"/>
  <c r="O2014" i="13"/>
  <c r="O1589" i="13"/>
  <c r="O79" i="13"/>
  <c r="O215" i="13"/>
  <c r="O692" i="13"/>
  <c r="O1028" i="13"/>
  <c r="O1942" i="13"/>
  <c r="O1018" i="13"/>
  <c r="O91" i="13"/>
  <c r="O104" i="13"/>
  <c r="O869" i="13"/>
  <c r="O490" i="13"/>
  <c r="O489" i="13"/>
  <c r="O507" i="13"/>
  <c r="O1286" i="13"/>
  <c r="O1086" i="13"/>
  <c r="O707" i="13"/>
  <c r="O365" i="13"/>
  <c r="O575" i="13"/>
  <c r="O1293" i="13"/>
  <c r="O727" i="13"/>
  <c r="O842" i="13"/>
  <c r="O1223" i="13"/>
  <c r="O1371" i="13"/>
  <c r="O709" i="13"/>
  <c r="O656" i="13"/>
  <c r="O884" i="13"/>
  <c r="O1415" i="13"/>
  <c r="O186" i="13"/>
  <c r="O704" i="13"/>
  <c r="O742" i="13"/>
  <c r="O657" i="13"/>
  <c r="O308" i="13"/>
  <c r="O1632" i="13"/>
  <c r="O1528" i="13"/>
  <c r="O46" i="13"/>
  <c r="O63" i="13"/>
  <c r="O1481" i="13"/>
  <c r="O1732" i="13"/>
  <c r="O1459" i="13"/>
  <c r="O1819" i="13"/>
  <c r="O1279" i="13"/>
  <c r="O1575" i="13"/>
  <c r="O674" i="13"/>
  <c r="O1647" i="13"/>
  <c r="O1811" i="13"/>
  <c r="O1988" i="13"/>
  <c r="O1669" i="13"/>
  <c r="O1967" i="13"/>
  <c r="O1820" i="13"/>
  <c r="O1462" i="13"/>
  <c r="O1762" i="13"/>
  <c r="O1991" i="13"/>
  <c r="O1211" i="13"/>
  <c r="O1456" i="13"/>
  <c r="O788" i="13"/>
  <c r="O760" i="13"/>
  <c r="O795" i="13"/>
  <c r="O330" i="13"/>
  <c r="O474" i="13"/>
  <c r="O1046" i="13"/>
  <c r="O975" i="13"/>
  <c r="O1094" i="13"/>
  <c r="O553" i="13"/>
  <c r="O1276" i="13"/>
  <c r="O969" i="13"/>
  <c r="O1324" i="13"/>
  <c r="O1369" i="13"/>
  <c r="O1017" i="13"/>
  <c r="O852" i="13"/>
  <c r="O1027" i="13"/>
  <c r="O1275" i="13"/>
  <c r="O1231" i="13"/>
  <c r="O635" i="13"/>
  <c r="O1235" i="13"/>
  <c r="O173" i="13"/>
  <c r="O790" i="13"/>
  <c r="O907" i="13"/>
  <c r="O646" i="13"/>
  <c r="O549" i="13"/>
  <c r="O545" i="13"/>
  <c r="O415" i="13"/>
  <c r="O250" i="13"/>
  <c r="O1875" i="13"/>
  <c r="O1681" i="13"/>
  <c r="O51" i="13"/>
  <c r="O517" i="13"/>
  <c r="O1451" i="13"/>
  <c r="O1619" i="13"/>
  <c r="O31" i="13"/>
  <c r="O1791" i="13"/>
  <c r="O25" i="13"/>
  <c r="O1549" i="13"/>
  <c r="O1968" i="13"/>
  <c r="O1567" i="13"/>
  <c r="O1759" i="13"/>
  <c r="O1915" i="13"/>
  <c r="O1602" i="13"/>
  <c r="O1911" i="13"/>
  <c r="O1690" i="13"/>
  <c r="O1422" i="13"/>
  <c r="O1711" i="13"/>
  <c r="O1914" i="13"/>
  <c r="O1587" i="13"/>
  <c r="O959" i="13"/>
  <c r="O1200" i="13"/>
  <c r="O965" i="13"/>
  <c r="O1201" i="13"/>
  <c r="O123" i="13"/>
  <c r="O133" i="13"/>
  <c r="O561" i="13"/>
  <c r="O451" i="13"/>
  <c r="O333" i="13"/>
  <c r="O949" i="13"/>
  <c r="O560" i="13"/>
  <c r="O318" i="13"/>
  <c r="O504" i="13"/>
  <c r="O198" i="13"/>
  <c r="O592" i="13"/>
  <c r="O911" i="13"/>
  <c r="O1950" i="13"/>
  <c r="O44" i="13"/>
  <c r="O1505" i="13"/>
  <c r="O1578" i="13"/>
  <c r="O1464" i="13"/>
  <c r="O1419" i="13"/>
  <c r="O1878" i="13"/>
  <c r="O1718" i="13"/>
  <c r="O1985" i="13"/>
  <c r="O1810" i="13"/>
  <c r="O465" i="13"/>
  <c r="O32" i="13"/>
  <c r="O1863" i="13"/>
  <c r="O1642" i="13"/>
  <c r="O2015" i="13"/>
  <c r="O1986" i="13"/>
  <c r="O1105" i="13"/>
  <c r="O900" i="13"/>
  <c r="O1163" i="13"/>
  <c r="O118" i="13"/>
  <c r="O590" i="13"/>
  <c r="O572" i="13"/>
  <c r="O1142" i="13"/>
  <c r="O1946" i="13"/>
  <c r="O1708" i="13"/>
  <c r="O1588" i="13"/>
  <c r="O1631" i="13"/>
  <c r="O363" i="13"/>
  <c r="O686" i="13"/>
  <c r="O303" i="13"/>
  <c r="O287" i="13"/>
  <c r="O541" i="13"/>
  <c r="O1740" i="13"/>
  <c r="O1975" i="13"/>
  <c r="O191" i="13"/>
  <c r="O1560" i="13"/>
  <c r="O1707" i="13"/>
  <c r="O1498" i="13"/>
  <c r="O1435" i="13"/>
  <c r="O1897" i="13"/>
  <c r="O1794" i="13"/>
  <c r="O824" i="13"/>
  <c r="O1892" i="13"/>
  <c r="O909" i="13"/>
  <c r="O1626" i="13"/>
  <c r="O647" i="13"/>
  <c r="O613" i="13"/>
  <c r="O813" i="13"/>
  <c r="O1843" i="13"/>
  <c r="O1661" i="13"/>
  <c r="O913" i="13"/>
  <c r="O1615" i="13"/>
  <c r="O1255" i="13"/>
  <c r="O413" i="13"/>
  <c r="O144" i="13"/>
  <c r="O1924" i="13"/>
  <c r="O1854" i="13"/>
  <c r="O1441" i="13"/>
  <c r="O1658" i="13"/>
  <c r="DB104" i="14"/>
  <c r="DI104" i="14" s="1"/>
  <c r="DE104" i="14"/>
  <c r="DO92" i="14"/>
  <c r="DO29" i="14"/>
  <c r="CI106" i="14"/>
  <c r="CG106" i="14"/>
  <c r="CN106" i="14" s="1"/>
  <c r="W13" i="18"/>
  <c r="W150" i="18"/>
  <c r="W148" i="18"/>
  <c r="W134" i="18"/>
  <c r="W128" i="18"/>
  <c r="W118" i="18"/>
  <c r="W116" i="18"/>
  <c r="W114" i="18"/>
  <c r="W140" i="18"/>
  <c r="W138" i="18"/>
  <c r="W136" i="18"/>
  <c r="W124" i="18"/>
  <c r="W112" i="18"/>
  <c r="W110" i="18"/>
  <c r="W106" i="18"/>
  <c r="W151" i="18"/>
  <c r="W149" i="18"/>
  <c r="W147" i="18"/>
  <c r="W137" i="18"/>
  <c r="W133" i="18"/>
  <c r="W127" i="18"/>
  <c r="W113" i="18"/>
  <c r="W111" i="18"/>
  <c r="W107" i="18"/>
  <c r="W105" i="18"/>
  <c r="W57" i="18"/>
  <c r="W94" i="18"/>
  <c r="W79" i="18"/>
  <c r="W91" i="18"/>
  <c r="W81" i="18"/>
  <c r="W67" i="18"/>
  <c r="W146" i="18"/>
  <c r="W132" i="18"/>
  <c r="W120" i="18"/>
  <c r="W104" i="18"/>
  <c r="W143" i="18"/>
  <c r="W139" i="18"/>
  <c r="W121" i="18"/>
  <c r="W115" i="18"/>
  <c r="W109" i="18"/>
  <c r="W96" i="18"/>
  <c r="W88" i="18"/>
  <c r="W77" i="18"/>
  <c r="W85" i="18"/>
  <c r="W142" i="18"/>
  <c r="W122" i="18"/>
  <c r="W125" i="18"/>
  <c r="W123" i="18"/>
  <c r="W117" i="18"/>
  <c r="W62" i="18"/>
  <c r="W100" i="18"/>
  <c r="W93" i="18"/>
  <c r="W54" i="18"/>
  <c r="W42" i="18"/>
  <c r="W59" i="18"/>
  <c r="W40" i="18"/>
  <c r="W17" i="18"/>
  <c r="W82" i="18"/>
  <c r="W75" i="18"/>
  <c r="W26" i="18"/>
  <c r="W33" i="18"/>
  <c r="W35" i="18"/>
  <c r="W23" i="18"/>
  <c r="W130" i="18"/>
  <c r="W61" i="18"/>
  <c r="W22" i="18"/>
  <c r="W153" i="18"/>
  <c r="W145" i="18"/>
  <c r="W135" i="18"/>
  <c r="W92" i="18"/>
  <c r="W78" i="18"/>
  <c r="W70" i="18"/>
  <c r="W30" i="18"/>
  <c r="W87" i="18"/>
  <c r="W38" i="18"/>
  <c r="W83" i="18"/>
  <c r="W56" i="18"/>
  <c r="W47" i="18"/>
  <c r="W34" i="18"/>
  <c r="W65" i="18"/>
  <c r="W51" i="18"/>
  <c r="W50" i="18"/>
  <c r="W37" i="18"/>
  <c r="W31" i="18"/>
  <c r="W48" i="18"/>
  <c r="W45" i="18"/>
  <c r="W126" i="18"/>
  <c r="W141" i="18"/>
  <c r="W76" i="18"/>
  <c r="W102" i="18"/>
  <c r="W97" i="18"/>
  <c r="W89" i="18"/>
  <c r="W72" i="18"/>
  <c r="W73" i="18"/>
  <c r="W63" i="18"/>
  <c r="W58" i="18"/>
  <c r="W55" i="18"/>
  <c r="W129" i="18"/>
  <c r="W84" i="18"/>
  <c r="W68" i="18"/>
  <c r="W28" i="18"/>
  <c r="W60" i="18"/>
  <c r="W25" i="18"/>
  <c r="W15" i="18"/>
  <c r="W21" i="18"/>
  <c r="W29" i="18"/>
  <c r="W144" i="18"/>
  <c r="W103" i="18"/>
  <c r="W64" i="18"/>
  <c r="W44" i="18"/>
  <c r="W101" i="18"/>
  <c r="W14" i="18"/>
  <c r="W66" i="18"/>
  <c r="W46" i="18"/>
  <c r="W43" i="18"/>
  <c r="W53" i="18"/>
  <c r="W71" i="18"/>
  <c r="W69" i="18"/>
  <c r="W19" i="18"/>
  <c r="W49" i="18"/>
  <c r="W18" i="18"/>
  <c r="W108" i="18"/>
  <c r="W131" i="18"/>
  <c r="W99" i="18"/>
  <c r="W16" i="18"/>
  <c r="W152" i="18"/>
  <c r="W20" i="18"/>
  <c r="W24" i="18"/>
  <c r="W39" i="18"/>
  <c r="W80" i="18"/>
  <c r="W52" i="18"/>
  <c r="W74" i="18"/>
  <c r="W41" i="18"/>
  <c r="W32" i="18"/>
  <c r="W90" i="18"/>
  <c r="W86" i="18"/>
  <c r="W36" i="18"/>
  <c r="W119" i="18"/>
  <c r="W95" i="18"/>
  <c r="W27" i="18"/>
  <c r="W98" i="18"/>
  <c r="AL61" i="18"/>
  <c r="AL67" i="18"/>
  <c r="AL130" i="18"/>
  <c r="AL105" i="18"/>
  <c r="AL144" i="18"/>
  <c r="AL142" i="18"/>
  <c r="AL138" i="18"/>
  <c r="AL136" i="18"/>
  <c r="AL29" i="18"/>
  <c r="AL113" i="18"/>
  <c r="AL141" i="18"/>
  <c r="AL131" i="18"/>
  <c r="AL152" i="18"/>
  <c r="AL146" i="18"/>
  <c r="AL132" i="18"/>
  <c r="AL126" i="18"/>
  <c r="AL120" i="18"/>
  <c r="AL129" i="18"/>
  <c r="AL116" i="18"/>
  <c r="AL72" i="18"/>
  <c r="AL137" i="18"/>
  <c r="AL133" i="18"/>
  <c r="AL75" i="18"/>
  <c r="AL60" i="18"/>
  <c r="AL135" i="18"/>
  <c r="AL119" i="18"/>
  <c r="AL15" i="18"/>
  <c r="AL77" i="18"/>
  <c r="AL109" i="18"/>
  <c r="AL59" i="18"/>
  <c r="AL127" i="18"/>
  <c r="AL122" i="18"/>
  <c r="AL114" i="18"/>
  <c r="AL110" i="18"/>
  <c r="AL106" i="18"/>
  <c r="AL118" i="18"/>
  <c r="AL37" i="18"/>
  <c r="AL117" i="18"/>
  <c r="AL111" i="18"/>
  <c r="AL40" i="18"/>
  <c r="AL145" i="18"/>
  <c r="AL147" i="18"/>
  <c r="AL107" i="18"/>
  <c r="AL88" i="18"/>
  <c r="AL85" i="18"/>
  <c r="AL99" i="18"/>
  <c r="AL148" i="18"/>
  <c r="AL125" i="18"/>
  <c r="AL94" i="18"/>
  <c r="AL98" i="18"/>
  <c r="AL101" i="18"/>
  <c r="AL87" i="18"/>
  <c r="AL41" i="18"/>
  <c r="AL71" i="18"/>
  <c r="AL86" i="18"/>
  <c r="AL51" i="18"/>
  <c r="AL27" i="18"/>
  <c r="AL35" i="18"/>
  <c r="AL32" i="18"/>
  <c r="AL70" i="18"/>
  <c r="AL26" i="18"/>
  <c r="AL55" i="18"/>
  <c r="AL121" i="18"/>
  <c r="AL23" i="18"/>
  <c r="AL30" i="18"/>
  <c r="AL134" i="18"/>
  <c r="AL140" i="18"/>
  <c r="AL31" i="18"/>
  <c r="AL73" i="18"/>
  <c r="AL112" i="18"/>
  <c r="AL151" i="18"/>
  <c r="AL123" i="18"/>
  <c r="AL115" i="18"/>
  <c r="AL83" i="18"/>
  <c r="AL102" i="18"/>
  <c r="AL81" i="18"/>
  <c r="AL64" i="18"/>
  <c r="AL19" i="18"/>
  <c r="AL95" i="18"/>
  <c r="AL128" i="18"/>
  <c r="AL124" i="18"/>
  <c r="AL14" i="18"/>
  <c r="AL25" i="18"/>
  <c r="AL69" i="18"/>
  <c r="AL34" i="18"/>
  <c r="AL33" i="18"/>
  <c r="AL58" i="18"/>
  <c r="AL36" i="18"/>
  <c r="AL49" i="18"/>
  <c r="AL78" i="18"/>
  <c r="AL74" i="18"/>
  <c r="AL104" i="18"/>
  <c r="AL21" i="18"/>
  <c r="AL66" i="18"/>
  <c r="AL43" i="18"/>
  <c r="AL20" i="18"/>
  <c r="AL57" i="18"/>
  <c r="AL48" i="18"/>
  <c r="AL52" i="18"/>
  <c r="AL17" i="18"/>
  <c r="AL22" i="18"/>
  <c r="AL108" i="18"/>
  <c r="AL139" i="18"/>
  <c r="AL53" i="18"/>
  <c r="AL16" i="18"/>
  <c r="AL28" i="18"/>
  <c r="AL38" i="18"/>
  <c r="AL80" i="18"/>
  <c r="AL62" i="18"/>
  <c r="AL93" i="18"/>
  <c r="AL143" i="18"/>
  <c r="AL50" i="18"/>
  <c r="AL153" i="18"/>
  <c r="AL76" i="18"/>
  <c r="AL79" i="18"/>
  <c r="AL68" i="18"/>
  <c r="AL54" i="18"/>
  <c r="AL91" i="18"/>
  <c r="AL24" i="18"/>
  <c r="AL65" i="18"/>
  <c r="AL42" i="18"/>
  <c r="AL96" i="18"/>
  <c r="AL149" i="18"/>
  <c r="AL82" i="18"/>
  <c r="AL56" i="18"/>
  <c r="AL100" i="18"/>
  <c r="AL150" i="18"/>
  <c r="AL63" i="18"/>
  <c r="AL47" i="18"/>
  <c r="AL13" i="18"/>
  <c r="AL103" i="18"/>
  <c r="AL44" i="18"/>
  <c r="AL90" i="18"/>
  <c r="AL46" i="18"/>
  <c r="AL92" i="18"/>
  <c r="AL97" i="18"/>
  <c r="AL89" i="18"/>
  <c r="AL45" i="18"/>
  <c r="AL39" i="18"/>
  <c r="AL18" i="18"/>
  <c r="AL84" i="18"/>
  <c r="AC23" i="18"/>
  <c r="AC41" i="18"/>
  <c r="AC144" i="18"/>
  <c r="AC130" i="18"/>
  <c r="AC114" i="18"/>
  <c r="AC139" i="18"/>
  <c r="AC124" i="18"/>
  <c r="AC148" i="18"/>
  <c r="AC140" i="18"/>
  <c r="AC138" i="18"/>
  <c r="AC136" i="18"/>
  <c r="AC132" i="18"/>
  <c r="AC118" i="18"/>
  <c r="AC116" i="18"/>
  <c r="AC18" i="18"/>
  <c r="AC152" i="18"/>
  <c r="AC146" i="18"/>
  <c r="AC96" i="18"/>
  <c r="AC62" i="18"/>
  <c r="AC97" i="18"/>
  <c r="AC99" i="18"/>
  <c r="AC93" i="18"/>
  <c r="AC22" i="18"/>
  <c r="AC13" i="18"/>
  <c r="AC122" i="18"/>
  <c r="AC110" i="18"/>
  <c r="AC108" i="18"/>
  <c r="AC107" i="18"/>
  <c r="AC149" i="18"/>
  <c r="AC119" i="18"/>
  <c r="AC113" i="18"/>
  <c r="AC109" i="18"/>
  <c r="AC153" i="18"/>
  <c r="AC103" i="18"/>
  <c r="AC98" i="18"/>
  <c r="AC85" i="18"/>
  <c r="AC84" i="18"/>
  <c r="AC78" i="18"/>
  <c r="AC68" i="18"/>
  <c r="AC29" i="18"/>
  <c r="AC111" i="18"/>
  <c r="AC112" i="18"/>
  <c r="AC106" i="18"/>
  <c r="AC131" i="18"/>
  <c r="AC123" i="18"/>
  <c r="AC121" i="18"/>
  <c r="AC115" i="18"/>
  <c r="AC60" i="18"/>
  <c r="AC94" i="18"/>
  <c r="AC14" i="18"/>
  <c r="AC89" i="18"/>
  <c r="AC64" i="18"/>
  <c r="AC69" i="18"/>
  <c r="AC26" i="18"/>
  <c r="AC87" i="18"/>
  <c r="AC66" i="18"/>
  <c r="AC63" i="18"/>
  <c r="AC50" i="18"/>
  <c r="AC27" i="18"/>
  <c r="AC24" i="18"/>
  <c r="AC17" i="18"/>
  <c r="AC82" i="18"/>
  <c r="AC36" i="18"/>
  <c r="AC88" i="18"/>
  <c r="AC76" i="18"/>
  <c r="AC147" i="18"/>
  <c r="AC150" i="18"/>
  <c r="AC134" i="18"/>
  <c r="AC104" i="18"/>
  <c r="AC137" i="18"/>
  <c r="AC129" i="18"/>
  <c r="AC105" i="18"/>
  <c r="AC83" i="18"/>
  <c r="AC133" i="18"/>
  <c r="AC57" i="18"/>
  <c r="AC54" i="18"/>
  <c r="AC101" i="18"/>
  <c r="AC20" i="18"/>
  <c r="AC70" i="18"/>
  <c r="AC71" i="18"/>
  <c r="AC43" i="18"/>
  <c r="AC72" i="18"/>
  <c r="AC28" i="18"/>
  <c r="AC25" i="18"/>
  <c r="AC65" i="18"/>
  <c r="AC46" i="18"/>
  <c r="AC58" i="18"/>
  <c r="AC48" i="18"/>
  <c r="AC45" i="18"/>
  <c r="AC35" i="18"/>
  <c r="AC19" i="18"/>
  <c r="AC135" i="18"/>
  <c r="AC127" i="18"/>
  <c r="AC125" i="18"/>
  <c r="AC92" i="18"/>
  <c r="AC90" i="18"/>
  <c r="AC47" i="18"/>
  <c r="AC32" i="18"/>
  <c r="AC33" i="18"/>
  <c r="AC49" i="18"/>
  <c r="AC142" i="18"/>
  <c r="AC141" i="18"/>
  <c r="AC117" i="18"/>
  <c r="AC80" i="18"/>
  <c r="AC102" i="18"/>
  <c r="AC67" i="18"/>
  <c r="AC42" i="18"/>
  <c r="AC53" i="18"/>
  <c r="AC56" i="18"/>
  <c r="AC31" i="18"/>
  <c r="AC44" i="18"/>
  <c r="AC77" i="18"/>
  <c r="AC74" i="18"/>
  <c r="AC91" i="18"/>
  <c r="AC95" i="18"/>
  <c r="AC128" i="18"/>
  <c r="AC59" i="18"/>
  <c r="AC21" i="18"/>
  <c r="AC86" i="18"/>
  <c r="AC75" i="18"/>
  <c r="AC73" i="18"/>
  <c r="AC38" i="18"/>
  <c r="AC37" i="18"/>
  <c r="AC126" i="18"/>
  <c r="AC61" i="18"/>
  <c r="AC143" i="18"/>
  <c r="AC79" i="18"/>
  <c r="AC81" i="18"/>
  <c r="AC51" i="18"/>
  <c r="AC40" i="18"/>
  <c r="AC34" i="18"/>
  <c r="AC39" i="18"/>
  <c r="AC52" i="18"/>
  <c r="AC120" i="18"/>
  <c r="AC100" i="18"/>
  <c r="AC16" i="18"/>
  <c r="AC30" i="18"/>
  <c r="AC145" i="18"/>
  <c r="AC151" i="18"/>
  <c r="AC55" i="18"/>
  <c r="AC15" i="18"/>
  <c r="AI117" i="18"/>
  <c r="AI22" i="18"/>
  <c r="AI144" i="18"/>
  <c r="AI140" i="18"/>
  <c r="AI134" i="18"/>
  <c r="AI132" i="18"/>
  <c r="AI128" i="18"/>
  <c r="AI122" i="18"/>
  <c r="AI61" i="18"/>
  <c r="AI152" i="18"/>
  <c r="AI148" i="18"/>
  <c r="AI130" i="18"/>
  <c r="AI126" i="18"/>
  <c r="AI120" i="18"/>
  <c r="AI118" i="18"/>
  <c r="AI13" i="18"/>
  <c r="AI150" i="18"/>
  <c r="AI142" i="18"/>
  <c r="AI138" i="18"/>
  <c r="AI110" i="18"/>
  <c r="AI83" i="18"/>
  <c r="AI151" i="18"/>
  <c r="AI103" i="18"/>
  <c r="AI102" i="18"/>
  <c r="AI14" i="18"/>
  <c r="AI32" i="18"/>
  <c r="AI31" i="18"/>
  <c r="AI18" i="18"/>
  <c r="AI136" i="18"/>
  <c r="AI116" i="18"/>
  <c r="AI112" i="18"/>
  <c r="AI108" i="18"/>
  <c r="AI104" i="18"/>
  <c r="AI72" i="18"/>
  <c r="AI153" i="18"/>
  <c r="AI147" i="18"/>
  <c r="AI137" i="18"/>
  <c r="AI135" i="18"/>
  <c r="AI125" i="18"/>
  <c r="AI119" i="18"/>
  <c r="AI113" i="18"/>
  <c r="AI105" i="18"/>
  <c r="AI92" i="18"/>
  <c r="AI90" i="18"/>
  <c r="AI76" i="18"/>
  <c r="AI57" i="18"/>
  <c r="AI91" i="18"/>
  <c r="AI81" i="18"/>
  <c r="AI56" i="18"/>
  <c r="AI143" i="18"/>
  <c r="AI82" i="18"/>
  <c r="AI123" i="18"/>
  <c r="AI88" i="18"/>
  <c r="AI47" i="18"/>
  <c r="AI64" i="18"/>
  <c r="AI54" i="18"/>
  <c r="AI63" i="18"/>
  <c r="AI15" i="18"/>
  <c r="AI66" i="18"/>
  <c r="AI37" i="18"/>
  <c r="AI20" i="18"/>
  <c r="AI60" i="18"/>
  <c r="AI73" i="18"/>
  <c r="AI71" i="18"/>
  <c r="AI69" i="18"/>
  <c r="AI62" i="18"/>
  <c r="AI33" i="18"/>
  <c r="AI58" i="18"/>
  <c r="AI48" i="18"/>
  <c r="AI52" i="18"/>
  <c r="AI23" i="18"/>
  <c r="AI94" i="18"/>
  <c r="AI55" i="18"/>
  <c r="AI141" i="18"/>
  <c r="AI139" i="18"/>
  <c r="AI129" i="18"/>
  <c r="AI127" i="18"/>
  <c r="AI111" i="18"/>
  <c r="AI109" i="18"/>
  <c r="AI107" i="18"/>
  <c r="AI131" i="18"/>
  <c r="AI100" i="18"/>
  <c r="AI74" i="18"/>
  <c r="AI67" i="18"/>
  <c r="AI101" i="18"/>
  <c r="AI16" i="18"/>
  <c r="AI75" i="18"/>
  <c r="AI40" i="18"/>
  <c r="AI27" i="18"/>
  <c r="AI17" i="18"/>
  <c r="AI80" i="18"/>
  <c r="AI46" i="18"/>
  <c r="AI26" i="18"/>
  <c r="AI21" i="18"/>
  <c r="AI51" i="18"/>
  <c r="AI28" i="18"/>
  <c r="AI124" i="18"/>
  <c r="AI106" i="18"/>
  <c r="AI145" i="18"/>
  <c r="AI133" i="18"/>
  <c r="AI121" i="18"/>
  <c r="AI98" i="18"/>
  <c r="AI79" i="18"/>
  <c r="AI43" i="18"/>
  <c r="AI99" i="18"/>
  <c r="AI86" i="18"/>
  <c r="AI96" i="18"/>
  <c r="AI44" i="18"/>
  <c r="AI36" i="18"/>
  <c r="AI29" i="18"/>
  <c r="AI114" i="18"/>
  <c r="AI85" i="18"/>
  <c r="AI78" i="18"/>
  <c r="AI97" i="18"/>
  <c r="AI93" i="18"/>
  <c r="AI89" i="18"/>
  <c r="AI30" i="18"/>
  <c r="AI38" i="18"/>
  <c r="AI34" i="18"/>
  <c r="AI19" i="18"/>
  <c r="AI53" i="18"/>
  <c r="AI24" i="18"/>
  <c r="AI39" i="18"/>
  <c r="AI65" i="18"/>
  <c r="AI146" i="18"/>
  <c r="AI149" i="18"/>
  <c r="AI77" i="18"/>
  <c r="AI70" i="18"/>
  <c r="AI42" i="18"/>
  <c r="AI41" i="18"/>
  <c r="AI87" i="18"/>
  <c r="AI25" i="18"/>
  <c r="AI45" i="18"/>
  <c r="AI35" i="18"/>
  <c r="AI49" i="18"/>
  <c r="AI95" i="18"/>
  <c r="AI50" i="18"/>
  <c r="AI84" i="18"/>
  <c r="AI59" i="18"/>
  <c r="AI115" i="18"/>
  <c r="AI68" i="18"/>
  <c r="N55" i="18"/>
  <c r="N22" i="18"/>
  <c r="N29" i="18"/>
  <c r="N102" i="18"/>
  <c r="N82" i="18"/>
  <c r="N115" i="18"/>
  <c r="N147" i="18"/>
  <c r="N143" i="18"/>
  <c r="N140" i="18"/>
  <c r="N136" i="18"/>
  <c r="N134" i="18"/>
  <c r="N130" i="18"/>
  <c r="N120" i="18"/>
  <c r="N23" i="18"/>
  <c r="N133" i="18"/>
  <c r="N97" i="18"/>
  <c r="N139" i="18"/>
  <c r="N126" i="18"/>
  <c r="N109" i="18"/>
  <c r="N141" i="18"/>
  <c r="N150" i="18"/>
  <c r="N146" i="18"/>
  <c r="N132" i="18"/>
  <c r="N65" i="18"/>
  <c r="N113" i="18"/>
  <c r="N108" i="18"/>
  <c r="N138" i="18"/>
  <c r="N149" i="18"/>
  <c r="N137" i="18"/>
  <c r="N117" i="18"/>
  <c r="N111" i="18"/>
  <c r="N27" i="18"/>
  <c r="N135" i="18"/>
  <c r="N79" i="18"/>
  <c r="N34" i="18"/>
  <c r="N92" i="18"/>
  <c r="N91" i="18"/>
  <c r="N43" i="18"/>
  <c r="N61" i="18"/>
  <c r="N107" i="18"/>
  <c r="N114" i="18"/>
  <c r="N128" i="18"/>
  <c r="N124" i="18"/>
  <c r="N153" i="18"/>
  <c r="N95" i="18"/>
  <c r="N88" i="18"/>
  <c r="N74" i="18"/>
  <c r="N17" i="18"/>
  <c r="N98" i="18"/>
  <c r="N84" i="18"/>
  <c r="N142" i="18"/>
  <c r="N116" i="18"/>
  <c r="N104" i="18"/>
  <c r="N122" i="18"/>
  <c r="N123" i="18"/>
  <c r="N145" i="18"/>
  <c r="N129" i="18"/>
  <c r="N101" i="18"/>
  <c r="N57" i="18"/>
  <c r="N99" i="18"/>
  <c r="N75" i="18"/>
  <c r="N87" i="18"/>
  <c r="N15" i="18"/>
  <c r="N33" i="18"/>
  <c r="N36" i="18"/>
  <c r="N38" i="18"/>
  <c r="N148" i="18"/>
  <c r="N96" i="18"/>
  <c r="N105" i="18"/>
  <c r="N121" i="18"/>
  <c r="N69" i="18"/>
  <c r="N53" i="18"/>
  <c r="N83" i="18"/>
  <c r="N103" i="18"/>
  <c r="N76" i="18"/>
  <c r="N62" i="18"/>
  <c r="N68" i="18"/>
  <c r="N56" i="18"/>
  <c r="N93" i="18"/>
  <c r="N64" i="18"/>
  <c r="N30" i="18"/>
  <c r="N19" i="18"/>
  <c r="N44" i="18"/>
  <c r="N72" i="18"/>
  <c r="N41" i="18"/>
  <c r="N51" i="18"/>
  <c r="N25" i="18"/>
  <c r="N46" i="18"/>
  <c r="N35" i="18"/>
  <c r="N39" i="18"/>
  <c r="N21" i="18"/>
  <c r="N13" i="18"/>
  <c r="N152" i="18"/>
  <c r="N144" i="18"/>
  <c r="N110" i="18"/>
  <c r="N60" i="18"/>
  <c r="N63" i="18"/>
  <c r="N24" i="18"/>
  <c r="N81" i="18"/>
  <c r="N31" i="18"/>
  <c r="N67" i="18"/>
  <c r="N42" i="18"/>
  <c r="N20" i="18"/>
  <c r="N73" i="18"/>
  <c r="N28" i="18"/>
  <c r="N106" i="18"/>
  <c r="N112" i="18"/>
  <c r="N119" i="18"/>
  <c r="N66" i="18"/>
  <c r="N58" i="18"/>
  <c r="N18" i="18"/>
  <c r="N50" i="18"/>
  <c r="N127" i="18"/>
  <c r="N94" i="18"/>
  <c r="N47" i="18"/>
  <c r="N89" i="18"/>
  <c r="N71" i="18"/>
  <c r="N40" i="18"/>
  <c r="N37" i="18"/>
  <c r="N14" i="18"/>
  <c r="N45" i="18"/>
  <c r="N125" i="18"/>
  <c r="N80" i="18"/>
  <c r="N100" i="18"/>
  <c r="N118" i="18"/>
  <c r="N90" i="18"/>
  <c r="N151" i="18"/>
  <c r="N86" i="18"/>
  <c r="N16" i="18"/>
  <c r="N48" i="18"/>
  <c r="N26" i="18"/>
  <c r="N70" i="18"/>
  <c r="N52" i="18"/>
  <c r="N78" i="18"/>
  <c r="N85" i="18"/>
  <c r="N32" i="18"/>
  <c r="N59" i="18"/>
  <c r="N131" i="18"/>
  <c r="N77" i="18"/>
  <c r="N49" i="18"/>
  <c r="N54" i="18"/>
  <c r="Z133" i="18"/>
  <c r="Z23" i="18"/>
  <c r="Z29" i="18"/>
  <c r="Z13" i="18"/>
  <c r="Z74" i="18"/>
  <c r="Z61" i="18"/>
  <c r="Z55" i="18"/>
  <c r="Z150" i="18"/>
  <c r="Z144" i="18"/>
  <c r="Z138" i="18"/>
  <c r="Z122" i="18"/>
  <c r="Z112" i="18"/>
  <c r="Z18" i="18"/>
  <c r="Z152" i="18"/>
  <c r="Z130" i="18"/>
  <c r="Z114" i="18"/>
  <c r="Z85" i="18"/>
  <c r="Z124" i="18"/>
  <c r="Z108" i="18"/>
  <c r="Z149" i="18"/>
  <c r="Z141" i="18"/>
  <c r="Z139" i="18"/>
  <c r="Z135" i="18"/>
  <c r="Z125" i="18"/>
  <c r="Z119" i="18"/>
  <c r="Z111" i="18"/>
  <c r="Z80" i="18"/>
  <c r="Z50" i="18"/>
  <c r="Z92" i="18"/>
  <c r="Z90" i="18"/>
  <c r="Z79" i="18"/>
  <c r="Z97" i="18"/>
  <c r="Z81" i="18"/>
  <c r="Z67" i="18"/>
  <c r="Z127" i="18"/>
  <c r="Z143" i="18"/>
  <c r="Z148" i="18"/>
  <c r="Z147" i="18"/>
  <c r="Z131" i="18"/>
  <c r="Z121" i="18"/>
  <c r="Z117" i="18"/>
  <c r="Z94" i="18"/>
  <c r="Z84" i="18"/>
  <c r="Z78" i="18"/>
  <c r="Z77" i="18"/>
  <c r="Z91" i="18"/>
  <c r="Z99" i="18"/>
  <c r="Z146" i="18"/>
  <c r="Z120" i="18"/>
  <c r="Z106" i="18"/>
  <c r="Z104" i="18"/>
  <c r="Z129" i="18"/>
  <c r="Z113" i="18"/>
  <c r="Z107" i="18"/>
  <c r="Z102" i="18"/>
  <c r="Z57" i="18"/>
  <c r="Z98" i="18"/>
  <c r="Z70" i="18"/>
  <c r="Z42" i="18"/>
  <c r="Z43" i="18"/>
  <c r="Z83" i="18"/>
  <c r="Z71" i="18"/>
  <c r="Z59" i="18"/>
  <c r="Z24" i="18"/>
  <c r="Z44" i="18"/>
  <c r="Z34" i="18"/>
  <c r="Z58" i="18"/>
  <c r="Z36" i="18"/>
  <c r="Z49" i="18"/>
  <c r="Z52" i="18"/>
  <c r="Z22" i="18"/>
  <c r="Z128" i="18"/>
  <c r="Z110" i="18"/>
  <c r="Z115" i="18"/>
  <c r="Z109" i="18"/>
  <c r="Z105" i="18"/>
  <c r="Z103" i="18"/>
  <c r="Z96" i="18"/>
  <c r="Z68" i="18"/>
  <c r="Z30" i="18"/>
  <c r="Z19" i="18"/>
  <c r="Z56" i="18"/>
  <c r="Z140" i="18"/>
  <c r="Z69" i="18"/>
  <c r="Z28" i="18"/>
  <c r="Z16" i="18"/>
  <c r="Z63" i="18"/>
  <c r="Z53" i="18"/>
  <c r="Z51" i="18"/>
  <c r="Z41" i="18"/>
  <c r="Z38" i="18"/>
  <c r="Z17" i="18"/>
  <c r="Z31" i="18"/>
  <c r="Z26" i="18"/>
  <c r="Z126" i="18"/>
  <c r="Z39" i="18"/>
  <c r="Z137" i="18"/>
  <c r="Z100" i="18"/>
  <c r="Z54" i="18"/>
  <c r="Z95" i="18"/>
  <c r="Z142" i="18"/>
  <c r="Z15" i="18"/>
  <c r="Z14" i="18"/>
  <c r="Z82" i="18"/>
  <c r="Z20" i="18"/>
  <c r="Z48" i="18"/>
  <c r="Z116" i="18"/>
  <c r="Z87" i="18"/>
  <c r="Z151" i="18"/>
  <c r="Z40" i="18"/>
  <c r="Z89" i="18"/>
  <c r="Z134" i="18"/>
  <c r="Z25" i="18"/>
  <c r="Z86" i="18"/>
  <c r="Z75" i="18"/>
  <c r="Z153" i="18"/>
  <c r="Z145" i="18"/>
  <c r="Z88" i="18"/>
  <c r="Z66" i="18"/>
  <c r="Z27" i="18"/>
  <c r="Z46" i="18"/>
  <c r="Z32" i="18"/>
  <c r="Z47" i="18"/>
  <c r="Z101" i="18"/>
  <c r="Z72" i="18"/>
  <c r="Z37" i="18"/>
  <c r="Z60" i="18"/>
  <c r="Z21" i="18"/>
  <c r="Z45" i="18"/>
  <c r="Z118" i="18"/>
  <c r="Z136" i="18"/>
  <c r="Z62" i="18"/>
  <c r="Z35" i="18"/>
  <c r="Z123" i="18"/>
  <c r="Z76" i="18"/>
  <c r="Z93" i="18"/>
  <c r="Z73" i="18"/>
  <c r="Z65" i="18"/>
  <c r="Z64" i="18"/>
  <c r="Z132" i="18"/>
  <c r="Z33" i="18"/>
  <c r="E63" i="18"/>
  <c r="E29" i="18"/>
  <c r="E146" i="18"/>
  <c r="E130" i="18"/>
  <c r="E120" i="18"/>
  <c r="E118" i="18"/>
  <c r="E116" i="18"/>
  <c r="E22" i="18"/>
  <c r="E153" i="18"/>
  <c r="E131" i="18"/>
  <c r="E26" i="18"/>
  <c r="E142" i="18"/>
  <c r="E128" i="18"/>
  <c r="E124" i="18"/>
  <c r="E111" i="18"/>
  <c r="E145" i="18"/>
  <c r="E126" i="18"/>
  <c r="E114" i="18"/>
  <c r="E112" i="18"/>
  <c r="E86" i="18"/>
  <c r="E141" i="18"/>
  <c r="E139" i="18"/>
  <c r="E133" i="18"/>
  <c r="E129" i="18"/>
  <c r="E82" i="18"/>
  <c r="E103" i="18"/>
  <c r="E96" i="18"/>
  <c r="E57" i="18"/>
  <c r="E100" i="18"/>
  <c r="E90" i="18"/>
  <c r="E97" i="18"/>
  <c r="E93" i="18"/>
  <c r="E70" i="18"/>
  <c r="E77" i="18"/>
  <c r="E132" i="18"/>
  <c r="E149" i="18"/>
  <c r="E152" i="18"/>
  <c r="E148" i="18"/>
  <c r="E134" i="18"/>
  <c r="E87" i="18"/>
  <c r="E115" i="18"/>
  <c r="E109" i="18"/>
  <c r="E37" i="18"/>
  <c r="E137" i="18"/>
  <c r="E88" i="18"/>
  <c r="E94" i="18"/>
  <c r="E85" i="18"/>
  <c r="E84" i="18"/>
  <c r="E81" i="18"/>
  <c r="E66" i="18"/>
  <c r="E108" i="18"/>
  <c r="E143" i="18"/>
  <c r="E135" i="18"/>
  <c r="E127" i="18"/>
  <c r="E105" i="18"/>
  <c r="E17" i="18"/>
  <c r="E68" i="18"/>
  <c r="E31" i="18"/>
  <c r="E99" i="18"/>
  <c r="E44" i="18"/>
  <c r="E95" i="18"/>
  <c r="E20" i="18"/>
  <c r="E16" i="18"/>
  <c r="E75" i="18"/>
  <c r="E32" i="18"/>
  <c r="E59" i="18"/>
  <c r="E58" i="18"/>
  <c r="E35" i="18"/>
  <c r="E13" i="18"/>
  <c r="E18" i="18"/>
  <c r="E55" i="18"/>
  <c r="E74" i="18"/>
  <c r="E144" i="18"/>
  <c r="E14" i="18"/>
  <c r="E67" i="18"/>
  <c r="E101" i="18"/>
  <c r="E42" i="18"/>
  <c r="E72" i="18"/>
  <c r="E25" i="18"/>
  <c r="E41" i="18"/>
  <c r="E73" i="18"/>
  <c r="E40" i="18"/>
  <c r="E15" i="18"/>
  <c r="E46" i="18"/>
  <c r="E36" i="18"/>
  <c r="E151" i="18"/>
  <c r="E123" i="18"/>
  <c r="E117" i="18"/>
  <c r="E91" i="18"/>
  <c r="E54" i="18"/>
  <c r="E53" i="18"/>
  <c r="E50" i="18"/>
  <c r="E45" i="18"/>
  <c r="E98" i="18"/>
  <c r="E147" i="18"/>
  <c r="E150" i="18"/>
  <c r="E113" i="18"/>
  <c r="E64" i="18"/>
  <c r="E38" i="18"/>
  <c r="E28" i="18"/>
  <c r="E49" i="18"/>
  <c r="E52" i="18"/>
  <c r="E106" i="18"/>
  <c r="E138" i="18"/>
  <c r="E122" i="18"/>
  <c r="E110" i="18"/>
  <c r="E121" i="18"/>
  <c r="E119" i="18"/>
  <c r="E83" i="18"/>
  <c r="E80" i="18"/>
  <c r="E102" i="18"/>
  <c r="E92" i="18"/>
  <c r="E76" i="18"/>
  <c r="E69" i="18"/>
  <c r="E33" i="18"/>
  <c r="E47" i="18"/>
  <c r="E39" i="18"/>
  <c r="E71" i="18"/>
  <c r="E140" i="18"/>
  <c r="E104" i="18"/>
  <c r="E60" i="18"/>
  <c r="E107" i="18"/>
  <c r="E78" i="18"/>
  <c r="E56" i="18"/>
  <c r="E24" i="18"/>
  <c r="E51" i="18"/>
  <c r="E27" i="18"/>
  <c r="E62" i="18"/>
  <c r="E65" i="18"/>
  <c r="E23" i="18"/>
  <c r="E136" i="18"/>
  <c r="E21" i="18"/>
  <c r="E30" i="18"/>
  <c r="E125" i="18"/>
  <c r="E43" i="18"/>
  <c r="E34" i="18"/>
  <c r="E79" i="18"/>
  <c r="E89" i="18"/>
  <c r="E48" i="18"/>
  <c r="E19" i="18"/>
  <c r="E61" i="18"/>
  <c r="B29" i="18"/>
  <c r="B135" i="18"/>
  <c r="B82" i="18"/>
  <c r="B132" i="18"/>
  <c r="B151" i="18"/>
  <c r="B105" i="18"/>
  <c r="B60" i="18"/>
  <c r="B126" i="18"/>
  <c r="B136" i="18"/>
  <c r="B114" i="18"/>
  <c r="B61" i="18"/>
  <c r="B146" i="18"/>
  <c r="B23" i="18"/>
  <c r="B25" i="18"/>
  <c r="B152" i="18"/>
  <c r="B142" i="18"/>
  <c r="B140" i="18"/>
  <c r="B130" i="18"/>
  <c r="B124" i="18"/>
  <c r="B122" i="18"/>
  <c r="B118" i="18"/>
  <c r="B80" i="18"/>
  <c r="B153" i="18"/>
  <c r="B131" i="18"/>
  <c r="B83" i="18"/>
  <c r="B108" i="18"/>
  <c r="B104" i="18"/>
  <c r="B133" i="18"/>
  <c r="B143" i="18"/>
  <c r="B62" i="18"/>
  <c r="B78" i="18"/>
  <c r="B77" i="18"/>
  <c r="B76" i="18"/>
  <c r="B68" i="18"/>
  <c r="B89" i="18"/>
  <c r="B70" i="18"/>
  <c r="B90" i="18"/>
  <c r="B13" i="18"/>
  <c r="B150" i="18"/>
  <c r="B141" i="18"/>
  <c r="B53" i="18"/>
  <c r="B38" i="18"/>
  <c r="B109" i="18"/>
  <c r="B117" i="18"/>
  <c r="B92" i="18"/>
  <c r="B79" i="18"/>
  <c r="B57" i="18"/>
  <c r="B15" i="18"/>
  <c r="B81" i="18"/>
  <c r="B32" i="18"/>
  <c r="B123" i="18"/>
  <c r="B145" i="18"/>
  <c r="B149" i="18"/>
  <c r="B84" i="18"/>
  <c r="B43" i="18"/>
  <c r="B87" i="18"/>
  <c r="B14" i="18"/>
  <c r="B28" i="18"/>
  <c r="B39" i="18"/>
  <c r="B20" i="18"/>
  <c r="B18" i="18"/>
  <c r="B103" i="18"/>
  <c r="B120" i="18"/>
  <c r="B55" i="18"/>
  <c r="B22" i="18"/>
  <c r="B127" i="18"/>
  <c r="B138" i="18"/>
  <c r="B110" i="18"/>
  <c r="B147" i="18"/>
  <c r="B102" i="18"/>
  <c r="B85" i="18"/>
  <c r="B46" i="18"/>
  <c r="B16" i="18"/>
  <c r="B94" i="18"/>
  <c r="B99" i="18"/>
  <c r="B30" i="18"/>
  <c r="B41" i="18"/>
  <c r="B86" i="18"/>
  <c r="B71" i="18"/>
  <c r="B66" i="18"/>
  <c r="B50" i="18"/>
  <c r="B44" i="18"/>
  <c r="B21" i="18"/>
  <c r="B34" i="18"/>
  <c r="B58" i="18"/>
  <c r="B49" i="18"/>
  <c r="B52" i="18"/>
  <c r="B59" i="18"/>
  <c r="B121" i="18"/>
  <c r="B37" i="18"/>
  <c r="B119" i="18"/>
  <c r="B107" i="18"/>
  <c r="B96" i="18"/>
  <c r="B75" i="18"/>
  <c r="B51" i="18"/>
  <c r="B65" i="18"/>
  <c r="B33" i="18"/>
  <c r="B35" i="18"/>
  <c r="B106" i="18"/>
  <c r="B125" i="18"/>
  <c r="B93" i="18"/>
  <c r="B72" i="18"/>
  <c r="B148" i="18"/>
  <c r="B134" i="18"/>
  <c r="B111" i="18"/>
  <c r="B100" i="18"/>
  <c r="B31" i="18"/>
  <c r="B64" i="18"/>
  <c r="B95" i="18"/>
  <c r="B17" i="18"/>
  <c r="B47" i="18"/>
  <c r="B48" i="18"/>
  <c r="B45" i="18"/>
  <c r="B88" i="18"/>
  <c r="B116" i="18"/>
  <c r="B97" i="18"/>
  <c r="B54" i="18"/>
  <c r="B42" i="18"/>
  <c r="B128" i="18"/>
  <c r="B73" i="18"/>
  <c r="B63" i="18"/>
  <c r="B36" i="18"/>
  <c r="B112" i="18"/>
  <c r="B137" i="18"/>
  <c r="B144" i="18"/>
  <c r="B74" i="18"/>
  <c r="B91" i="18"/>
  <c r="B19" i="18"/>
  <c r="B24" i="18"/>
  <c r="B26" i="18"/>
  <c r="B69" i="18"/>
  <c r="B139" i="18"/>
  <c r="B113" i="18"/>
  <c r="B56" i="18"/>
  <c r="B98" i="18"/>
  <c r="B101" i="18"/>
  <c r="B129" i="18"/>
  <c r="B115" i="18"/>
  <c r="B67" i="18"/>
  <c r="B27" i="18"/>
  <c r="B40" i="18"/>
  <c r="DC104" i="14"/>
  <c r="DJ104" i="14" s="1"/>
  <c r="DO23" i="14"/>
  <c r="DO17" i="14"/>
  <c r="CH106" i="14"/>
  <c r="CO106" i="14" s="1"/>
  <c r="K85" i="18"/>
  <c r="K23" i="18"/>
  <c r="K153" i="18"/>
  <c r="K152" i="18"/>
  <c r="K128" i="18"/>
  <c r="K126" i="18"/>
  <c r="K124" i="18"/>
  <c r="K118" i="18"/>
  <c r="K13" i="18"/>
  <c r="K55" i="18"/>
  <c r="K150" i="18"/>
  <c r="K146" i="18"/>
  <c r="K144" i="18"/>
  <c r="K142" i="18"/>
  <c r="K114" i="18"/>
  <c r="K22" i="18"/>
  <c r="K148" i="18"/>
  <c r="K136" i="18"/>
  <c r="K134" i="18"/>
  <c r="K122" i="18"/>
  <c r="K120" i="18"/>
  <c r="K104" i="18"/>
  <c r="K137" i="18"/>
  <c r="K135" i="18"/>
  <c r="K129" i="18"/>
  <c r="K125" i="18"/>
  <c r="K123" i="18"/>
  <c r="K121" i="18"/>
  <c r="K80" i="18"/>
  <c r="K98" i="18"/>
  <c r="K92" i="18"/>
  <c r="K84" i="18"/>
  <c r="K76" i="18"/>
  <c r="K91" i="18"/>
  <c r="K81" i="18"/>
  <c r="K70" i="18"/>
  <c r="K74" i="18"/>
  <c r="K115" i="18"/>
  <c r="K140" i="18"/>
  <c r="K138" i="18"/>
  <c r="K106" i="18"/>
  <c r="K149" i="18"/>
  <c r="K145" i="18"/>
  <c r="K143" i="18"/>
  <c r="K133" i="18"/>
  <c r="K107" i="18"/>
  <c r="K60" i="18"/>
  <c r="K57" i="18"/>
  <c r="K102" i="18"/>
  <c r="K79" i="18"/>
  <c r="K90" i="18"/>
  <c r="K97" i="18"/>
  <c r="K99" i="18"/>
  <c r="K130" i="18"/>
  <c r="K112" i="18"/>
  <c r="K110" i="18"/>
  <c r="K141" i="18"/>
  <c r="K139" i="18"/>
  <c r="K127" i="18"/>
  <c r="K109" i="18"/>
  <c r="K67" i="18"/>
  <c r="K95" i="18"/>
  <c r="K68" i="18"/>
  <c r="K75" i="18"/>
  <c r="K73" i="18"/>
  <c r="K53" i="18"/>
  <c r="K66" i="18"/>
  <c r="K27" i="18"/>
  <c r="K34" i="18"/>
  <c r="K31" i="18"/>
  <c r="K87" i="18"/>
  <c r="K28" i="18"/>
  <c r="K25" i="18"/>
  <c r="K15" i="18"/>
  <c r="K36" i="18"/>
  <c r="K94" i="18"/>
  <c r="K113" i="18"/>
  <c r="K151" i="18"/>
  <c r="K147" i="18"/>
  <c r="K131" i="18"/>
  <c r="K119" i="18"/>
  <c r="K117" i="18"/>
  <c r="K93" i="18"/>
  <c r="K89" i="18"/>
  <c r="K54" i="18"/>
  <c r="K30" i="18"/>
  <c r="K101" i="18"/>
  <c r="K42" i="18"/>
  <c r="K14" i="18"/>
  <c r="K65" i="18"/>
  <c r="K44" i="18"/>
  <c r="K32" i="18"/>
  <c r="K82" i="18"/>
  <c r="K86" i="18"/>
  <c r="K50" i="18"/>
  <c r="K24" i="18"/>
  <c r="K17" i="18"/>
  <c r="K83" i="18"/>
  <c r="K49" i="18"/>
  <c r="K39" i="18"/>
  <c r="K52" i="18"/>
  <c r="K29" i="18"/>
  <c r="K77" i="18"/>
  <c r="K38" i="18"/>
  <c r="K26" i="18"/>
  <c r="K21" i="18"/>
  <c r="K51" i="18"/>
  <c r="K72" i="18"/>
  <c r="K41" i="18"/>
  <c r="K46" i="18"/>
  <c r="K33" i="18"/>
  <c r="K48" i="18"/>
  <c r="K61" i="18"/>
  <c r="K132" i="18"/>
  <c r="K105" i="18"/>
  <c r="K103" i="18"/>
  <c r="K78" i="18"/>
  <c r="K20" i="18"/>
  <c r="K45" i="18"/>
  <c r="K59" i="18"/>
  <c r="K96" i="18"/>
  <c r="K40" i="18"/>
  <c r="K19" i="18"/>
  <c r="K16" i="18"/>
  <c r="K62" i="18"/>
  <c r="K35" i="18"/>
  <c r="K116" i="18"/>
  <c r="K100" i="18"/>
  <c r="K88" i="18"/>
  <c r="K64" i="18"/>
  <c r="K47" i="18"/>
  <c r="K58" i="18"/>
  <c r="K18" i="18"/>
  <c r="K111" i="18"/>
  <c r="K71" i="18"/>
  <c r="K63" i="18"/>
  <c r="K37" i="18"/>
  <c r="K108" i="18"/>
  <c r="K43" i="18"/>
  <c r="K56" i="18"/>
  <c r="K69" i="18"/>
  <c r="AR23" i="18"/>
  <c r="AR152" i="18"/>
  <c r="AR126" i="18"/>
  <c r="AR124" i="18"/>
  <c r="AR13" i="18"/>
  <c r="AR146" i="18"/>
  <c r="AR138" i="18"/>
  <c r="AR122" i="18"/>
  <c r="AR116" i="18"/>
  <c r="AR29" i="18"/>
  <c r="AR140" i="18"/>
  <c r="AR130" i="18"/>
  <c r="AR114" i="18"/>
  <c r="AR108" i="18"/>
  <c r="AR145" i="18"/>
  <c r="AR143" i="18"/>
  <c r="AR131" i="18"/>
  <c r="AR129" i="18"/>
  <c r="AR115" i="18"/>
  <c r="AR102" i="18"/>
  <c r="AR94" i="18"/>
  <c r="AR92" i="18"/>
  <c r="AR62" i="18"/>
  <c r="AR97" i="18"/>
  <c r="AR70" i="18"/>
  <c r="AR61" i="18"/>
  <c r="AR118" i="18"/>
  <c r="AR106" i="18"/>
  <c r="AR141" i="18"/>
  <c r="AR123" i="18"/>
  <c r="AR119" i="18"/>
  <c r="AR80" i="18"/>
  <c r="AR26" i="18"/>
  <c r="AR101" i="18"/>
  <c r="AR100" i="18"/>
  <c r="AR74" i="18"/>
  <c r="AR134" i="18"/>
  <c r="AR132" i="18"/>
  <c r="AR128" i="18"/>
  <c r="AR151" i="18"/>
  <c r="AR147" i="18"/>
  <c r="AR133" i="18"/>
  <c r="AR107" i="18"/>
  <c r="AR37" i="18"/>
  <c r="AR96" i="18"/>
  <c r="AR99" i="18"/>
  <c r="AR89" i="18"/>
  <c r="AR64" i="18"/>
  <c r="AR136" i="18"/>
  <c r="AR65" i="18"/>
  <c r="AR21" i="18"/>
  <c r="AR56" i="18"/>
  <c r="AR16" i="18"/>
  <c r="AR40" i="18"/>
  <c r="AR17" i="18"/>
  <c r="AR14" i="18"/>
  <c r="AR46" i="18"/>
  <c r="AR52" i="18"/>
  <c r="AR98" i="18"/>
  <c r="AR88" i="18"/>
  <c r="AR59" i="18"/>
  <c r="AR121" i="18"/>
  <c r="AR113" i="18"/>
  <c r="AR103" i="18"/>
  <c r="AR90" i="18"/>
  <c r="AR84" i="18"/>
  <c r="AR79" i="18"/>
  <c r="AR78" i="18"/>
  <c r="AR77" i="18"/>
  <c r="AR76" i="18"/>
  <c r="AR91" i="18"/>
  <c r="AR31" i="18"/>
  <c r="AR148" i="18"/>
  <c r="AR144" i="18"/>
  <c r="AR73" i="18"/>
  <c r="AR60" i="18"/>
  <c r="AR82" i="18"/>
  <c r="AR53" i="18"/>
  <c r="AR87" i="18"/>
  <c r="AR86" i="18"/>
  <c r="AR38" i="18"/>
  <c r="AR27" i="18"/>
  <c r="AR24" i="18"/>
  <c r="AR15" i="18"/>
  <c r="AR44" i="18"/>
  <c r="AR33" i="18"/>
  <c r="AR57" i="18"/>
  <c r="AR45" i="18"/>
  <c r="AR35" i="18"/>
  <c r="AR49" i="18"/>
  <c r="AR55" i="18"/>
  <c r="AR120" i="18"/>
  <c r="AR153" i="18"/>
  <c r="AR139" i="18"/>
  <c r="AR111" i="18"/>
  <c r="AR85" i="18"/>
  <c r="AR32" i="18"/>
  <c r="AR63" i="18"/>
  <c r="AR50" i="18"/>
  <c r="AR43" i="18"/>
  <c r="AR34" i="18"/>
  <c r="AR69" i="18"/>
  <c r="AR83" i="18"/>
  <c r="AR36" i="18"/>
  <c r="AR68" i="18"/>
  <c r="AR30" i="18"/>
  <c r="AR28" i="18"/>
  <c r="AR71" i="18"/>
  <c r="AR22" i="18"/>
  <c r="AR135" i="18"/>
  <c r="AR110" i="18"/>
  <c r="AR149" i="18"/>
  <c r="AR127" i="18"/>
  <c r="AR125" i="18"/>
  <c r="AR109" i="18"/>
  <c r="AR117" i="18"/>
  <c r="AR93" i="18"/>
  <c r="AR54" i="18"/>
  <c r="AR150" i="18"/>
  <c r="AR142" i="18"/>
  <c r="AR51" i="18"/>
  <c r="AR66" i="18"/>
  <c r="AR25" i="18"/>
  <c r="AR58" i="18"/>
  <c r="AR81" i="18"/>
  <c r="AR67" i="18"/>
  <c r="AR95" i="18"/>
  <c r="AR20" i="18"/>
  <c r="AR48" i="18"/>
  <c r="AR105" i="18"/>
  <c r="AR42" i="18"/>
  <c r="AR47" i="18"/>
  <c r="AR72" i="18"/>
  <c r="AR104" i="18"/>
  <c r="AR75" i="18"/>
  <c r="AR112" i="18"/>
  <c r="AR137" i="18"/>
  <c r="AR41" i="18"/>
  <c r="AR19" i="18"/>
  <c r="AR39" i="18"/>
  <c r="AR18" i="18"/>
  <c r="AF29" i="18"/>
  <c r="AF71" i="18"/>
  <c r="AF84" i="18"/>
  <c r="AF135" i="18"/>
  <c r="AF82" i="18"/>
  <c r="AF152" i="18"/>
  <c r="AF148" i="18"/>
  <c r="AF13" i="18"/>
  <c r="AF151" i="18"/>
  <c r="AF130" i="18"/>
  <c r="AF128" i="18"/>
  <c r="AF126" i="18"/>
  <c r="AF122" i="18"/>
  <c r="AF116" i="18"/>
  <c r="AF150" i="18"/>
  <c r="AF59" i="18"/>
  <c r="AF153" i="18"/>
  <c r="AF143" i="18"/>
  <c r="AF131" i="18"/>
  <c r="AF123" i="18"/>
  <c r="AF121" i="18"/>
  <c r="AF117" i="18"/>
  <c r="AF115" i="18"/>
  <c r="AF113" i="18"/>
  <c r="AF109" i="18"/>
  <c r="AF105" i="18"/>
  <c r="AF133" i="18"/>
  <c r="AF60" i="18"/>
  <c r="AF103" i="18"/>
  <c r="AF102" i="18"/>
  <c r="AF57" i="18"/>
  <c r="AF100" i="18"/>
  <c r="AF94" i="18"/>
  <c r="AF77" i="18"/>
  <c r="AF47" i="18"/>
  <c r="AF91" i="18"/>
  <c r="AF89" i="18"/>
  <c r="AF92" i="18"/>
  <c r="AF144" i="18"/>
  <c r="AF132" i="18"/>
  <c r="AF124" i="18"/>
  <c r="AF118" i="18"/>
  <c r="AF110" i="18"/>
  <c r="AF139" i="18"/>
  <c r="AF129" i="18"/>
  <c r="AF111" i="18"/>
  <c r="AF83" i="18"/>
  <c r="AF63" i="18"/>
  <c r="AF107" i="18"/>
  <c r="AF98" i="18"/>
  <c r="AF96" i="18"/>
  <c r="AF88" i="18"/>
  <c r="AF46" i="18"/>
  <c r="AF90" i="18"/>
  <c r="AF68" i="18"/>
  <c r="AF56" i="18"/>
  <c r="AF32" i="18"/>
  <c r="AF140" i="18"/>
  <c r="AF108" i="18"/>
  <c r="AF86" i="18"/>
  <c r="AF119" i="18"/>
  <c r="AF80" i="18"/>
  <c r="AF76" i="18"/>
  <c r="AF85" i="18"/>
  <c r="AF74" i="18"/>
  <c r="AF97" i="18"/>
  <c r="AF93" i="18"/>
  <c r="AF70" i="18"/>
  <c r="AF53" i="18"/>
  <c r="AF72" i="18"/>
  <c r="AF51" i="18"/>
  <c r="AF41" i="18"/>
  <c r="AF40" i="18"/>
  <c r="AF34" i="18"/>
  <c r="AF21" i="18"/>
  <c r="AF35" i="18"/>
  <c r="AF66" i="18"/>
  <c r="AF147" i="18"/>
  <c r="AF61" i="18"/>
  <c r="AF120" i="18"/>
  <c r="AF18" i="18"/>
  <c r="AF65" i="18"/>
  <c r="AF55" i="18"/>
  <c r="AF112" i="18"/>
  <c r="AF106" i="18"/>
  <c r="AF104" i="18"/>
  <c r="AF149" i="18"/>
  <c r="AF125" i="18"/>
  <c r="AF137" i="18"/>
  <c r="AF81" i="18"/>
  <c r="AF43" i="18"/>
  <c r="AF64" i="18"/>
  <c r="AF54" i="18"/>
  <c r="AF44" i="18"/>
  <c r="AF75" i="18"/>
  <c r="AF69" i="18"/>
  <c r="AF27" i="18"/>
  <c r="AF25" i="18"/>
  <c r="AF14" i="18"/>
  <c r="AF20" i="18"/>
  <c r="AF39" i="18"/>
  <c r="AF52" i="18"/>
  <c r="AF79" i="18"/>
  <c r="AF22" i="18"/>
  <c r="AF146" i="18"/>
  <c r="AF141" i="18"/>
  <c r="AF145" i="18"/>
  <c r="AF67" i="18"/>
  <c r="AF42" i="18"/>
  <c r="AF73" i="18"/>
  <c r="AF26" i="18"/>
  <c r="AF28" i="18"/>
  <c r="AF17" i="18"/>
  <c r="AF49" i="18"/>
  <c r="AF23" i="18"/>
  <c r="AF48" i="18"/>
  <c r="AF36" i="18"/>
  <c r="AF114" i="18"/>
  <c r="AF99" i="18"/>
  <c r="AF30" i="18"/>
  <c r="AF33" i="18"/>
  <c r="AF62" i="18"/>
  <c r="AF58" i="18"/>
  <c r="AF134" i="18"/>
  <c r="AF138" i="18"/>
  <c r="AF127" i="18"/>
  <c r="AF24" i="18"/>
  <c r="AF19" i="18"/>
  <c r="AF136" i="18"/>
  <c r="AF142" i="18"/>
  <c r="AF50" i="18"/>
  <c r="AF37" i="18"/>
  <c r="AF15" i="18"/>
  <c r="AF95" i="18"/>
  <c r="AF101" i="18"/>
  <c r="AF38" i="18"/>
  <c r="AF31" i="18"/>
  <c r="AF87" i="18"/>
  <c r="AF16" i="18"/>
  <c r="AF78" i="18"/>
  <c r="AF45" i="18"/>
  <c r="T130" i="18"/>
  <c r="T23" i="18"/>
  <c r="T18" i="18"/>
  <c r="T13" i="18"/>
  <c r="T29" i="18"/>
  <c r="T100" i="18"/>
  <c r="T138" i="18"/>
  <c r="T25" i="18"/>
  <c r="T149" i="18"/>
  <c r="T139" i="18"/>
  <c r="T131" i="18"/>
  <c r="T150" i="18"/>
  <c r="T146" i="18"/>
  <c r="T140" i="18"/>
  <c r="T124" i="18"/>
  <c r="T120" i="18"/>
  <c r="T114" i="18"/>
  <c r="T112" i="18"/>
  <c r="T145" i="18"/>
  <c r="T148" i="18"/>
  <c r="T134" i="18"/>
  <c r="T55" i="18"/>
  <c r="T90" i="18"/>
  <c r="T109" i="18"/>
  <c r="T142" i="18"/>
  <c r="T128" i="18"/>
  <c r="T110" i="18"/>
  <c r="T152" i="18"/>
  <c r="T119" i="18"/>
  <c r="T123" i="18"/>
  <c r="T115" i="18"/>
  <c r="T107" i="18"/>
  <c r="T80" i="18"/>
  <c r="T37" i="18"/>
  <c r="T47" i="18"/>
  <c r="T98" i="18"/>
  <c r="T85" i="18"/>
  <c r="T84" i="18"/>
  <c r="T74" i="18"/>
  <c r="T68" i="18"/>
  <c r="T99" i="18"/>
  <c r="T89" i="18"/>
  <c r="T106" i="18"/>
  <c r="T104" i="18"/>
  <c r="T153" i="18"/>
  <c r="T143" i="18"/>
  <c r="T129" i="18"/>
  <c r="T127" i="18"/>
  <c r="T121" i="18"/>
  <c r="T117" i="18"/>
  <c r="T113" i="18"/>
  <c r="T105" i="18"/>
  <c r="T82" i="18"/>
  <c r="T103" i="18"/>
  <c r="T88" i="18"/>
  <c r="T102" i="18"/>
  <c r="T94" i="18"/>
  <c r="T92" i="18"/>
  <c r="T77" i="18"/>
  <c r="T91" i="18"/>
  <c r="T43" i="18"/>
  <c r="T21" i="18"/>
  <c r="T61" i="18"/>
  <c r="T135" i="18"/>
  <c r="T141" i="18"/>
  <c r="T79" i="18"/>
  <c r="T78" i="18"/>
  <c r="T76" i="18"/>
  <c r="T57" i="18"/>
  <c r="T70" i="18"/>
  <c r="T67" i="18"/>
  <c r="T30" i="18"/>
  <c r="T101" i="18"/>
  <c r="T75" i="18"/>
  <c r="T73" i="18"/>
  <c r="T16" i="18"/>
  <c r="T26" i="18"/>
  <c r="T19" i="18"/>
  <c r="T48" i="18"/>
  <c r="T36" i="18"/>
  <c r="T52" i="18"/>
  <c r="T22" i="18"/>
  <c r="T108" i="18"/>
  <c r="T144" i="18"/>
  <c r="T136" i="18"/>
  <c r="T132" i="18"/>
  <c r="T126" i="18"/>
  <c r="T122" i="18"/>
  <c r="T116" i="18"/>
  <c r="T151" i="18"/>
  <c r="T96" i="18"/>
  <c r="T46" i="18"/>
  <c r="T97" i="18"/>
  <c r="T81" i="18"/>
  <c r="T93" i="18"/>
  <c r="T64" i="18"/>
  <c r="T95" i="18"/>
  <c r="T53" i="18"/>
  <c r="T72" i="18"/>
  <c r="T69" i="18"/>
  <c r="T41" i="18"/>
  <c r="T32" i="18"/>
  <c r="T45" i="18"/>
  <c r="T35" i="18"/>
  <c r="T83" i="18"/>
  <c r="T60" i="18"/>
  <c r="T62" i="18"/>
  <c r="T59" i="18"/>
  <c r="T15" i="18"/>
  <c r="T71" i="18"/>
  <c r="T17" i="18"/>
  <c r="T86" i="18"/>
  <c r="T38" i="18"/>
  <c r="T27" i="18"/>
  <c r="T58" i="18"/>
  <c r="T40" i="18"/>
  <c r="T31" i="18"/>
  <c r="T39" i="18"/>
  <c r="T65" i="18"/>
  <c r="T118" i="18"/>
  <c r="T137" i="18"/>
  <c r="T125" i="18"/>
  <c r="T147" i="18"/>
  <c r="T56" i="18"/>
  <c r="T51" i="18"/>
  <c r="T28" i="18"/>
  <c r="T14" i="18"/>
  <c r="T33" i="18"/>
  <c r="T49" i="18"/>
  <c r="T133" i="18"/>
  <c r="T111" i="18"/>
  <c r="T44" i="18"/>
  <c r="T50" i="18"/>
  <c r="T20" i="18"/>
  <c r="T24" i="18"/>
  <c r="T63" i="18"/>
  <c r="T87" i="18"/>
  <c r="T42" i="18"/>
  <c r="T66" i="18"/>
  <c r="T34" i="18"/>
  <c r="T54" i="18"/>
  <c r="DO12" i="14"/>
  <c r="CP58" i="14"/>
  <c r="DO150" i="14"/>
  <c r="DO26" i="14"/>
  <c r="DO13" i="14"/>
  <c r="EO153" i="14"/>
  <c r="EQ153" i="14" s="1"/>
  <c r="DO30" i="14"/>
  <c r="DO112" i="14"/>
  <c r="DO149" i="14"/>
  <c r="EO162" i="14"/>
  <c r="EQ162" i="14" s="1"/>
  <c r="DO182" i="14"/>
  <c r="BO177" i="14"/>
  <c r="C177" i="14" s="1"/>
  <c r="BP177" i="14"/>
  <c r="D177" i="14" s="1"/>
  <c r="BN177" i="14"/>
  <c r="BQ177" i="14"/>
  <c r="BP175" i="14"/>
  <c r="D175" i="14" s="1"/>
  <c r="BQ175" i="14"/>
  <c r="BR175" i="14" s="1"/>
  <c r="BO175" i="14"/>
  <c r="C175" i="14" s="1"/>
  <c r="BN175" i="14"/>
  <c r="G175" i="14" s="1"/>
  <c r="EG175" i="14" s="1"/>
  <c r="AH175" i="14" s="1"/>
  <c r="BQ170" i="14"/>
  <c r="BR170" i="14" s="1"/>
  <c r="BO170" i="14"/>
  <c r="C170" i="14" s="1"/>
  <c r="BP170" i="14"/>
  <c r="D170" i="14" s="1"/>
  <c r="BN170" i="14"/>
  <c r="G170" i="14" s="1"/>
  <c r="EG170" i="14" s="1"/>
  <c r="AH170" i="14" s="1"/>
  <c r="BQ182" i="14"/>
  <c r="BO182" i="14"/>
  <c r="C182" i="14" s="1"/>
  <c r="BN182" i="14"/>
  <c r="BP182" i="14"/>
  <c r="D182" i="14" s="1"/>
  <c r="EO168" i="14"/>
  <c r="EQ168" i="14" s="1"/>
  <c r="EO163" i="14"/>
  <c r="EQ163" i="14" s="1"/>
  <c r="EO150" i="14"/>
  <c r="EQ150" i="14" s="1"/>
  <c r="EO167" i="14"/>
  <c r="EQ167" i="14" s="1"/>
  <c r="EO166" i="14"/>
  <c r="EP166" i="14" s="1"/>
  <c r="EO152" i="14"/>
  <c r="EQ152" i="14" s="1"/>
  <c r="EO155" i="14"/>
  <c r="EQ155" i="14" s="1"/>
  <c r="EO151" i="14"/>
  <c r="EQ151" i="14" s="1"/>
  <c r="EO159" i="14"/>
  <c r="EQ159" i="14" s="1"/>
  <c r="EO149" i="14"/>
  <c r="EQ149" i="14" s="1"/>
  <c r="EO161" i="14"/>
  <c r="EQ161" i="14" s="1"/>
  <c r="EO160" i="14"/>
  <c r="EQ160" i="14" s="1"/>
  <c r="EO158" i="14"/>
  <c r="EQ158" i="14" s="1"/>
  <c r="EO156" i="14"/>
  <c r="EQ156" i="14" s="1"/>
  <c r="EO165" i="14"/>
  <c r="EQ165" i="14" s="1"/>
  <c r="EO154" i="14"/>
  <c r="EP154" i="14" s="1"/>
  <c r="EO164" i="14"/>
  <c r="EP164" i="14" s="1"/>
  <c r="EO157" i="14"/>
  <c r="EQ157" i="14" s="1"/>
  <c r="BS103" i="14"/>
  <c r="BT103" i="14" s="1"/>
  <c r="BU103" i="14" s="1"/>
  <c r="CJ103" i="14" s="1"/>
  <c r="E103" i="14"/>
  <c r="DB103" i="14"/>
  <c r="DI103" i="14" s="1"/>
  <c r="CG103" i="14"/>
  <c r="CN103" i="14" s="1"/>
  <c r="CH103" i="14"/>
  <c r="CO103" i="14" s="1"/>
  <c r="CI103" i="14"/>
  <c r="DD103" i="14"/>
  <c r="DK103" i="14" s="1"/>
  <c r="CF103" i="14"/>
  <c r="DC103" i="14"/>
  <c r="DJ103" i="14" s="1"/>
  <c r="DE103" i="14"/>
  <c r="BN126" i="14"/>
  <c r="G126" i="14" s="1"/>
  <c r="EG126" i="14" s="1"/>
  <c r="AH126" i="14" s="1"/>
  <c r="BQ126" i="14"/>
  <c r="BR126" i="14" s="1"/>
  <c r="BO126" i="14"/>
  <c r="C126" i="14" s="1"/>
  <c r="BP126" i="14"/>
  <c r="D126" i="14" s="1"/>
  <c r="BN129" i="14"/>
  <c r="G129" i="14" s="1"/>
  <c r="EG129" i="14" s="1"/>
  <c r="AH129" i="14" s="1"/>
  <c r="BQ129" i="14"/>
  <c r="BR129" i="14" s="1"/>
  <c r="BP129" i="14"/>
  <c r="D129" i="14" s="1"/>
  <c r="BO129" i="14"/>
  <c r="C129" i="14" s="1"/>
  <c r="E57" i="14"/>
  <c r="BS57" i="14"/>
  <c r="BT57" i="14" s="1"/>
  <c r="BU57" i="14" s="1"/>
  <c r="CF57" i="14"/>
  <c r="DC57" i="14"/>
  <c r="EG57" i="14"/>
  <c r="AH57" i="14" s="1"/>
  <c r="DD57" i="14"/>
  <c r="DK57" i="14" s="1"/>
  <c r="CG57" i="14"/>
  <c r="CN57" i="14" s="1"/>
  <c r="DE57" i="14"/>
  <c r="CH57" i="14"/>
  <c r="CO57" i="14" s="1"/>
  <c r="CI57" i="14"/>
  <c r="DB57" i="14"/>
  <c r="EO48" i="14"/>
  <c r="EQ48" i="14" s="1"/>
  <c r="EO45" i="14"/>
  <c r="EP45" i="14" s="1"/>
  <c r="EO49" i="14"/>
  <c r="EP49" i="14" s="1"/>
  <c r="EO42" i="14"/>
  <c r="EP42" i="14" s="1"/>
  <c r="EO39" i="14"/>
  <c r="EQ39" i="14" s="1"/>
  <c r="EO51" i="14"/>
  <c r="EP51" i="14" s="1"/>
  <c r="EO35" i="14"/>
  <c r="EQ35" i="14" s="1"/>
  <c r="EO44" i="14"/>
  <c r="EQ44" i="14" s="1"/>
  <c r="EO32" i="14"/>
  <c r="EP32" i="14" s="1"/>
  <c r="EO46" i="14"/>
  <c r="EQ46" i="14" s="1"/>
  <c r="EO34" i="14"/>
  <c r="EP34" i="14" s="1"/>
  <c r="EO40" i="14"/>
  <c r="EP40" i="14" s="1"/>
  <c r="EO37" i="14"/>
  <c r="EP37" i="14" s="1"/>
  <c r="EO36" i="14"/>
  <c r="EQ36" i="14" s="1"/>
  <c r="EO41" i="14"/>
  <c r="EQ41" i="14" s="1"/>
  <c r="EO33" i="14"/>
  <c r="EP33" i="14" s="1"/>
  <c r="EO38" i="14"/>
  <c r="EQ38" i="14" s="1"/>
  <c r="EO43" i="14"/>
  <c r="EP43" i="14" s="1"/>
  <c r="EO50" i="14"/>
  <c r="EP50" i="14" s="1"/>
  <c r="EO47" i="14"/>
  <c r="EP47" i="14" s="1"/>
  <c r="DL106" i="14" l="1"/>
  <c r="CI105" i="14"/>
  <c r="EG105" i="14"/>
  <c r="AH105" i="14" s="1"/>
  <c r="DL131" i="14"/>
  <c r="CM103" i="14"/>
  <c r="CP131" i="14"/>
  <c r="DO125" i="14"/>
  <c r="V125" i="14" s="1"/>
  <c r="AI125" i="14" s="1"/>
  <c r="EJ125" i="14" s="1"/>
  <c r="EK125" i="14" s="1"/>
  <c r="EP41" i="14"/>
  <c r="DO79" i="14"/>
  <c r="V79" i="14" s="1"/>
  <c r="AI79" i="14" s="1"/>
  <c r="EJ79" i="14" s="1"/>
  <c r="EK79" i="14" s="1"/>
  <c r="EQ49" i="14"/>
  <c r="DO59" i="14"/>
  <c r="CJ174" i="14"/>
  <c r="CM174" i="14" s="1"/>
  <c r="CP174" i="14" s="1"/>
  <c r="CJ172" i="14"/>
  <c r="CM172" i="14" s="1"/>
  <c r="CP172" i="14" s="1"/>
  <c r="CJ171" i="14"/>
  <c r="CM171" i="14" s="1"/>
  <c r="CP171" i="14" s="1"/>
  <c r="DN104" i="14"/>
  <c r="U104" i="14" s="1"/>
  <c r="DC105" i="14"/>
  <c r="DJ105" i="14" s="1"/>
  <c r="DO132" i="14"/>
  <c r="V132" i="14" s="1"/>
  <c r="AI132" i="14" s="1"/>
  <c r="EJ132" i="14" s="1"/>
  <c r="EK132" i="14" s="1"/>
  <c r="DL11" i="14"/>
  <c r="CP11" i="14"/>
  <c r="DO11" i="14" s="1"/>
  <c r="V11" i="14" s="1"/>
  <c r="AI11" i="14" s="1"/>
  <c r="EJ11" i="14" s="1"/>
  <c r="EK11" i="14" s="1"/>
  <c r="EL17" i="14" s="1"/>
  <c r="EM17" i="14" s="1"/>
  <c r="EN17" i="14" s="1"/>
  <c r="DO58" i="14"/>
  <c r="CG105" i="14"/>
  <c r="CN105" i="14" s="1"/>
  <c r="DB105" i="14"/>
  <c r="DI105" i="14" s="1"/>
  <c r="DE105" i="14"/>
  <c r="DN105" i="14" s="1"/>
  <c r="U105" i="14" s="1"/>
  <c r="EQ51" i="14"/>
  <c r="CP106" i="14"/>
  <c r="DO106" i="14" s="1"/>
  <c r="V106" i="14" s="1"/>
  <c r="AI106" i="14" s="1"/>
  <c r="EJ106" i="14" s="1"/>
  <c r="EK106" i="14" s="1"/>
  <c r="CF105" i="14"/>
  <c r="CM105" i="14" s="1"/>
  <c r="EP36" i="14"/>
  <c r="EP152" i="14"/>
  <c r="CH105" i="14"/>
  <c r="CO105" i="14" s="1"/>
  <c r="CP104" i="14"/>
  <c r="CP133" i="14"/>
  <c r="DN106" i="14"/>
  <c r="U106" i="14" s="1"/>
  <c r="DD175" i="14"/>
  <c r="DK175" i="14" s="1"/>
  <c r="DC175" i="14"/>
  <c r="DJ175" i="14" s="1"/>
  <c r="CF175" i="14"/>
  <c r="CG175" i="14"/>
  <c r="CN175" i="14" s="1"/>
  <c r="CH175" i="14"/>
  <c r="CO175" i="14" s="1"/>
  <c r="DB175" i="14"/>
  <c r="DI175" i="14" s="1"/>
  <c r="DE175" i="14"/>
  <c r="CI175" i="14"/>
  <c r="E175" i="14"/>
  <c r="BS175" i="14"/>
  <c r="BT175" i="14"/>
  <c r="BU175" i="14" s="1"/>
  <c r="DL171" i="14"/>
  <c r="DL174" i="14"/>
  <c r="DL130" i="14"/>
  <c r="DO107" i="14"/>
  <c r="V107" i="14" s="1"/>
  <c r="AI107" i="14" s="1"/>
  <c r="EJ107" i="14" s="1"/>
  <c r="EK107" i="14" s="1"/>
  <c r="DL133" i="14"/>
  <c r="DN133" i="14"/>
  <c r="U133" i="14" s="1"/>
  <c r="DN174" i="14"/>
  <c r="U174" i="14" s="1"/>
  <c r="DO173" i="14"/>
  <c r="V173" i="14" s="1"/>
  <c r="AI173" i="14" s="1"/>
  <c r="EJ173" i="14" s="1"/>
  <c r="EK173" i="14" s="1"/>
  <c r="DL78" i="14"/>
  <c r="DN78" i="14"/>
  <c r="U78" i="14" s="1"/>
  <c r="CO78" i="14"/>
  <c r="CP78" i="14" s="1"/>
  <c r="CP130" i="14"/>
  <c r="E129" i="14"/>
  <c r="BS129" i="14"/>
  <c r="BT129" i="14" s="1"/>
  <c r="BU129" i="14" s="1"/>
  <c r="DB129" i="14"/>
  <c r="DI129" i="14" s="1"/>
  <c r="DE129" i="14"/>
  <c r="CI129" i="14"/>
  <c r="CG129" i="14"/>
  <c r="CN129" i="14" s="1"/>
  <c r="CF129" i="14"/>
  <c r="CM129" i="14" s="1"/>
  <c r="DC129" i="14"/>
  <c r="DJ129" i="14" s="1"/>
  <c r="DD129" i="14"/>
  <c r="DK129" i="14" s="1"/>
  <c r="CH129" i="14"/>
  <c r="CO129" i="14" s="1"/>
  <c r="CP128" i="14"/>
  <c r="DL128" i="14"/>
  <c r="DN128" i="14"/>
  <c r="U128" i="14" s="1"/>
  <c r="CP127" i="14"/>
  <c r="DL127" i="14"/>
  <c r="DN127" i="14"/>
  <c r="U127" i="14" s="1"/>
  <c r="E126" i="14"/>
  <c r="BS126" i="14"/>
  <c r="BT126" i="14" s="1"/>
  <c r="BU126" i="14" s="1"/>
  <c r="DC126" i="14"/>
  <c r="DJ126" i="14" s="1"/>
  <c r="CH126" i="14"/>
  <c r="CO126" i="14" s="1"/>
  <c r="DB126" i="14"/>
  <c r="DI126" i="14" s="1"/>
  <c r="CF126" i="14"/>
  <c r="CM126" i="14" s="1"/>
  <c r="DE126" i="14"/>
  <c r="CI126" i="14"/>
  <c r="CG126" i="14"/>
  <c r="CN126" i="14" s="1"/>
  <c r="DD126" i="14"/>
  <c r="DK126" i="14" s="1"/>
  <c r="DL172" i="14"/>
  <c r="DN172" i="14"/>
  <c r="U172" i="14" s="1"/>
  <c r="EQ45" i="14"/>
  <c r="DO108" i="14"/>
  <c r="V108" i="14" s="1"/>
  <c r="AI108" i="14" s="1"/>
  <c r="EJ108" i="14" s="1"/>
  <c r="EK108" i="14" s="1"/>
  <c r="CI170" i="14"/>
  <c r="DC170" i="14"/>
  <c r="DJ170" i="14" s="1"/>
  <c r="DD170" i="14"/>
  <c r="DK170" i="14" s="1"/>
  <c r="DB170" i="14"/>
  <c r="DI170" i="14" s="1"/>
  <c r="DE170" i="14"/>
  <c r="CG170" i="14"/>
  <c r="CN170" i="14" s="1"/>
  <c r="CH170" i="14"/>
  <c r="CO170" i="14" s="1"/>
  <c r="CF170" i="14"/>
  <c r="BS170" i="14"/>
  <c r="BT170" i="14" s="1"/>
  <c r="BU170" i="14" s="1"/>
  <c r="E170" i="14"/>
  <c r="DN171" i="14"/>
  <c r="U171" i="14" s="1"/>
  <c r="EP160" i="14"/>
  <c r="EP165" i="14"/>
  <c r="EP161" i="14"/>
  <c r="DL104" i="14"/>
  <c r="EQ154" i="14"/>
  <c r="EP167" i="14"/>
  <c r="EP163" i="14"/>
  <c r="EP162" i="14"/>
  <c r="EP149" i="14"/>
  <c r="EP48" i="14"/>
  <c r="EP168" i="14"/>
  <c r="EP153" i="14"/>
  <c r="EQ166" i="14"/>
  <c r="EP156" i="14"/>
  <c r="EP157" i="14"/>
  <c r="EP151" i="14"/>
  <c r="EP155" i="14"/>
  <c r="EP150" i="14"/>
  <c r="EP158" i="14"/>
  <c r="EP159" i="14"/>
  <c r="EQ164" i="14"/>
  <c r="CP103" i="14"/>
  <c r="DL103" i="14"/>
  <c r="DN103" i="14"/>
  <c r="U103" i="14" s="1"/>
  <c r="DN57" i="14"/>
  <c r="U57" i="14" s="1"/>
  <c r="CJ57" i="14"/>
  <c r="CM57" i="14" s="1"/>
  <c r="CP57" i="14" s="1"/>
  <c r="DG57" i="14"/>
  <c r="DJ57" i="14" s="1"/>
  <c r="DF57" i="14"/>
  <c r="DI57" i="14" s="1"/>
  <c r="EQ42" i="14"/>
  <c r="EQ47" i="14"/>
  <c r="EQ32" i="14"/>
  <c r="EQ34" i="14"/>
  <c r="EP35" i="14"/>
  <c r="EP39" i="14"/>
  <c r="EQ37" i="14"/>
  <c r="EP46" i="14"/>
  <c r="EQ43" i="14"/>
  <c r="EP38" i="14"/>
  <c r="EQ33" i="14"/>
  <c r="EQ40" i="14"/>
  <c r="EP44" i="14"/>
  <c r="EQ50" i="14"/>
  <c r="DO131" i="14" l="1"/>
  <c r="V131" i="14" s="1"/>
  <c r="AI131" i="14" s="1"/>
  <c r="EJ131" i="14" s="1"/>
  <c r="EK131" i="14" s="1"/>
  <c r="CP105" i="14"/>
  <c r="DO171" i="14"/>
  <c r="V171" i="14" s="1"/>
  <c r="AI171" i="14" s="1"/>
  <c r="EJ171" i="14" s="1"/>
  <c r="EK171" i="14" s="1"/>
  <c r="DN170" i="14"/>
  <c r="U170" i="14" s="1"/>
  <c r="DL105" i="14"/>
  <c r="CJ175" i="14"/>
  <c r="CM175" i="14"/>
  <c r="CP175" i="14" s="1"/>
  <c r="CJ170" i="14"/>
  <c r="CM170" i="14" s="1"/>
  <c r="CP170" i="14" s="1"/>
  <c r="DO104" i="14"/>
  <c r="V104" i="14" s="1"/>
  <c r="AI104" i="14" s="1"/>
  <c r="EJ104" i="14" s="1"/>
  <c r="EK104" i="14" s="1"/>
  <c r="DL175" i="14"/>
  <c r="DN129" i="14"/>
  <c r="U129" i="14" s="1"/>
  <c r="DO127" i="14"/>
  <c r="V127" i="14" s="1"/>
  <c r="AI127" i="14" s="1"/>
  <c r="EJ127" i="14" s="1"/>
  <c r="EK127" i="14" s="1"/>
  <c r="DO133" i="14"/>
  <c r="V133" i="14" s="1"/>
  <c r="AI133" i="14" s="1"/>
  <c r="EJ133" i="14" s="1"/>
  <c r="EK133" i="14" s="1"/>
  <c r="EL15" i="14"/>
  <c r="EM15" i="14" s="1"/>
  <c r="EN15" i="14" s="1"/>
  <c r="EL13" i="14"/>
  <c r="EM13" i="14" s="1"/>
  <c r="EN13" i="14" s="1"/>
  <c r="EL16" i="14"/>
  <c r="EM16" i="14" s="1"/>
  <c r="EN16" i="14" s="1"/>
  <c r="EL24" i="14"/>
  <c r="EM24" i="14" s="1"/>
  <c r="EN24" i="14" s="1"/>
  <c r="EL18" i="14"/>
  <c r="EM18" i="14" s="1"/>
  <c r="EN18" i="14" s="1"/>
  <c r="EL28" i="14"/>
  <c r="EM28" i="14" s="1"/>
  <c r="EN28" i="14" s="1"/>
  <c r="EL19" i="14"/>
  <c r="EM19" i="14" s="1"/>
  <c r="EN19" i="14" s="1"/>
  <c r="EL30" i="14"/>
  <c r="EM30" i="14" s="1"/>
  <c r="EN30" i="14" s="1"/>
  <c r="EL12" i="14"/>
  <c r="EM12" i="14" s="1"/>
  <c r="EN12" i="14" s="1"/>
  <c r="EL21" i="14"/>
  <c r="EM21" i="14" s="1"/>
  <c r="EN21" i="14" s="1"/>
  <c r="EL29" i="14"/>
  <c r="EM29" i="14" s="1"/>
  <c r="EN29" i="14" s="1"/>
  <c r="EL14" i="14"/>
  <c r="EM14" i="14" s="1"/>
  <c r="EN14" i="14" s="1"/>
  <c r="EL27" i="14"/>
  <c r="EM27" i="14" s="1"/>
  <c r="EN27" i="14" s="1"/>
  <c r="EL25" i="14"/>
  <c r="EM25" i="14" s="1"/>
  <c r="EN25" i="14" s="1"/>
  <c r="EL26" i="14"/>
  <c r="EM26" i="14" s="1"/>
  <c r="EN26" i="14" s="1"/>
  <c r="DO174" i="14"/>
  <c r="V174" i="14" s="1"/>
  <c r="AI174" i="14" s="1"/>
  <c r="EJ174" i="14" s="1"/>
  <c r="EK174" i="14" s="1"/>
  <c r="DN175" i="14"/>
  <c r="U175" i="14" s="1"/>
  <c r="DO130" i="14"/>
  <c r="V130" i="14" s="1"/>
  <c r="AI130" i="14" s="1"/>
  <c r="EJ130" i="14" s="1"/>
  <c r="EK130" i="14" s="1"/>
  <c r="CP129" i="14"/>
  <c r="DO78" i="14"/>
  <c r="V78" i="14" s="1"/>
  <c r="AI78" i="14" s="1"/>
  <c r="EJ78" i="14" s="1"/>
  <c r="EK78" i="14" s="1"/>
  <c r="EL20" i="14"/>
  <c r="EM20" i="14" s="1"/>
  <c r="EN20" i="14" s="1"/>
  <c r="EL23" i="14"/>
  <c r="EM23" i="14" s="1"/>
  <c r="EN23" i="14" s="1"/>
  <c r="EL22" i="14"/>
  <c r="EM22" i="14" s="1"/>
  <c r="EN22" i="14" s="1"/>
  <c r="EL11" i="14"/>
  <c r="EM11" i="14" s="1"/>
  <c r="EN11" i="14" s="1"/>
  <c r="DL129" i="14"/>
  <c r="DO128" i="14"/>
  <c r="V128" i="14" s="1"/>
  <c r="AI128" i="14" s="1"/>
  <c r="EJ128" i="14" s="1"/>
  <c r="EK128" i="14" s="1"/>
  <c r="DL126" i="14"/>
  <c r="CP126" i="14"/>
  <c r="DN126" i="14"/>
  <c r="U126" i="14" s="1"/>
  <c r="DO172" i="14"/>
  <c r="V172" i="14" s="1"/>
  <c r="AI172" i="14" s="1"/>
  <c r="EJ172" i="14" s="1"/>
  <c r="EK172" i="14" s="1"/>
  <c r="DL170" i="14"/>
  <c r="DO103" i="14"/>
  <c r="V103" i="14" s="1"/>
  <c r="AI103" i="14" s="1"/>
  <c r="EJ103" i="14" s="1"/>
  <c r="EK103" i="14" s="1"/>
  <c r="DL57" i="14"/>
  <c r="DO57" i="14" s="1"/>
  <c r="V57" i="14" s="1"/>
  <c r="AI57" i="14" s="1"/>
  <c r="EJ57" i="14" s="1"/>
  <c r="EK57" i="14" s="1"/>
  <c r="DO105" i="14" l="1"/>
  <c r="V105" i="14" s="1"/>
  <c r="AI105" i="14" s="1"/>
  <c r="EJ105" i="14" s="1"/>
  <c r="EK105" i="14" s="1"/>
  <c r="EL110" i="14" s="1"/>
  <c r="EM110" i="14" s="1"/>
  <c r="EN110" i="14" s="1"/>
  <c r="EL79" i="14"/>
  <c r="EL83" i="14"/>
  <c r="EL87" i="14"/>
  <c r="EL91" i="14"/>
  <c r="EL95" i="14"/>
  <c r="EL85" i="14"/>
  <c r="EL89" i="14"/>
  <c r="EL97" i="14"/>
  <c r="EL86" i="14"/>
  <c r="EL90" i="14"/>
  <c r="EL78" i="14"/>
  <c r="EM78" i="14" s="1"/>
  <c r="EN78" i="14" s="1"/>
  <c r="EL80" i="14"/>
  <c r="EL84" i="14"/>
  <c r="EL88" i="14"/>
  <c r="EL92" i="14"/>
  <c r="EL96" i="14"/>
  <c r="EL81" i="14"/>
  <c r="EM81" i="14" s="1"/>
  <c r="EN81" i="14" s="1"/>
  <c r="EL93" i="14"/>
  <c r="EL82" i="14"/>
  <c r="EM82" i="14" s="1"/>
  <c r="EN82" i="14" s="1"/>
  <c r="EL94" i="14"/>
  <c r="DO175" i="14"/>
  <c r="V175" i="14" s="1"/>
  <c r="AI175" i="14" s="1"/>
  <c r="EJ175" i="14" s="1"/>
  <c r="EK175" i="14" s="1"/>
  <c r="EL107" i="14"/>
  <c r="EM107" i="14" s="1"/>
  <c r="EN107" i="14" s="1"/>
  <c r="DO126" i="14"/>
  <c r="V126" i="14" s="1"/>
  <c r="AI126" i="14" s="1"/>
  <c r="EJ126" i="14" s="1"/>
  <c r="EK126" i="14" s="1"/>
  <c r="EO21" i="14"/>
  <c r="EQ21" i="14" s="1"/>
  <c r="EO20" i="14"/>
  <c r="EQ20" i="14" s="1"/>
  <c r="EO23" i="14"/>
  <c r="EQ23" i="14" s="1"/>
  <c r="EO17" i="14"/>
  <c r="EQ17" i="14" s="1"/>
  <c r="EO14" i="14"/>
  <c r="EQ14" i="14" s="1"/>
  <c r="EO30" i="14"/>
  <c r="EQ30" i="14" s="1"/>
  <c r="DO129" i="14"/>
  <c r="V129" i="14" s="1"/>
  <c r="AI129" i="14" s="1"/>
  <c r="EJ129" i="14" s="1"/>
  <c r="EK129" i="14" s="1"/>
  <c r="EO13" i="14"/>
  <c r="EQ13" i="14" s="1"/>
  <c r="EO19" i="14"/>
  <c r="EQ19" i="14" s="1"/>
  <c r="EO27" i="14"/>
  <c r="EQ27" i="14" s="1"/>
  <c r="EO25" i="14"/>
  <c r="EP25" i="14" s="1"/>
  <c r="EO24" i="14"/>
  <c r="EQ24" i="14" s="1"/>
  <c r="EO15" i="14"/>
  <c r="EP15" i="14" s="1"/>
  <c r="EO16" i="14"/>
  <c r="EP16" i="14" s="1"/>
  <c r="EO26" i="14"/>
  <c r="EQ26" i="14" s="1"/>
  <c r="EO28" i="14"/>
  <c r="EQ28" i="14" s="1"/>
  <c r="EO18" i="14"/>
  <c r="EP18" i="14" s="1"/>
  <c r="EO22" i="14"/>
  <c r="EQ22" i="14" s="1"/>
  <c r="EO11" i="14"/>
  <c r="EQ11" i="14" s="1"/>
  <c r="EO12" i="14"/>
  <c r="EQ12" i="14" s="1"/>
  <c r="EO29" i="14"/>
  <c r="EP29" i="14" s="1"/>
  <c r="DO170" i="14"/>
  <c r="V170" i="14" s="1"/>
  <c r="AI170" i="14" s="1"/>
  <c r="EJ170" i="14" s="1"/>
  <c r="EK170" i="14" s="1"/>
  <c r="EL177" i="14" s="1"/>
  <c r="EM177" i="14" s="1"/>
  <c r="EN177" i="14" s="1"/>
  <c r="EL112" i="14"/>
  <c r="EM112" i="14" s="1"/>
  <c r="EN112" i="14" s="1"/>
  <c r="EL119" i="14"/>
  <c r="EM119" i="14" s="1"/>
  <c r="EN119" i="14" s="1"/>
  <c r="EL111" i="14"/>
  <c r="EM111" i="14" s="1"/>
  <c r="EN111" i="14" s="1"/>
  <c r="EL117" i="14"/>
  <c r="EM117" i="14" s="1"/>
  <c r="EN117" i="14" s="1"/>
  <c r="EL113" i="14"/>
  <c r="EM113" i="14" s="1"/>
  <c r="EN113" i="14" s="1"/>
  <c r="EL104" i="14"/>
  <c r="EM104" i="14" s="1"/>
  <c r="EN104" i="14" s="1"/>
  <c r="EL103" i="14"/>
  <c r="EM103" i="14" s="1"/>
  <c r="EN103" i="14" s="1"/>
  <c r="EL118" i="14"/>
  <c r="EM118" i="14" s="1"/>
  <c r="EN118" i="14" s="1"/>
  <c r="EL120" i="14"/>
  <c r="EM120" i="14" s="1"/>
  <c r="EN120" i="14" s="1"/>
  <c r="EL105" i="14"/>
  <c r="EM105" i="14" s="1"/>
  <c r="EN105" i="14" s="1"/>
  <c r="EL108" i="14"/>
  <c r="EM108" i="14" s="1"/>
  <c r="EN108" i="14" s="1"/>
  <c r="EL122" i="14"/>
  <c r="EM122" i="14" s="1"/>
  <c r="EN122" i="14" s="1"/>
  <c r="EL121" i="14"/>
  <c r="EM121" i="14" s="1"/>
  <c r="EN121" i="14" s="1"/>
  <c r="EL106" i="14"/>
  <c r="EM106" i="14" s="1"/>
  <c r="EN106" i="14" s="1"/>
  <c r="EL115" i="14"/>
  <c r="EM115" i="14" s="1"/>
  <c r="EN115" i="14" s="1"/>
  <c r="EL63" i="14"/>
  <c r="EM63" i="14" s="1"/>
  <c r="EN63" i="14" s="1"/>
  <c r="EM97" i="14"/>
  <c r="EN97" i="14" s="1"/>
  <c r="EM83" i="14"/>
  <c r="EN83" i="14" s="1"/>
  <c r="EM79" i="14"/>
  <c r="EN79" i="14" s="1"/>
  <c r="EL69" i="14"/>
  <c r="EM69" i="14" s="1"/>
  <c r="EN69" i="14" s="1"/>
  <c r="EL76" i="14"/>
  <c r="EM76" i="14" s="1"/>
  <c r="EN76" i="14" s="1"/>
  <c r="EL66" i="14"/>
  <c r="EM66" i="14" s="1"/>
  <c r="EN66" i="14" s="1"/>
  <c r="EM84" i="14"/>
  <c r="EN84" i="14" s="1"/>
  <c r="EL57" i="14"/>
  <c r="EM57" i="14" s="1"/>
  <c r="EN57" i="14" s="1"/>
  <c r="EL58" i="14"/>
  <c r="EM58" i="14" s="1"/>
  <c r="EN58" i="14" s="1"/>
  <c r="EM80" i="14"/>
  <c r="EN80" i="14" s="1"/>
  <c r="EL60" i="14"/>
  <c r="EM60" i="14" s="1"/>
  <c r="EN60" i="14" s="1"/>
  <c r="EM92" i="14"/>
  <c r="EN92" i="14" s="1"/>
  <c r="EM88" i="14"/>
  <c r="EN88" i="14" s="1"/>
  <c r="EM95" i="14"/>
  <c r="EN95" i="14" s="1"/>
  <c r="EM94" i="14"/>
  <c r="EN94" i="14" s="1"/>
  <c r="EL64" i="14"/>
  <c r="EM64" i="14" s="1"/>
  <c r="EN64" i="14" s="1"/>
  <c r="EM91" i="14"/>
  <c r="EN91" i="14" s="1"/>
  <c r="EM96" i="14"/>
  <c r="EN96" i="14" s="1"/>
  <c r="EL75" i="14"/>
  <c r="EM75" i="14" s="1"/>
  <c r="EN75" i="14" s="1"/>
  <c r="EL71" i="14"/>
  <c r="EM71" i="14" s="1"/>
  <c r="EN71" i="14" s="1"/>
  <c r="EM85" i="14"/>
  <c r="EN85" i="14" s="1"/>
  <c r="EL67" i="14"/>
  <c r="EM67" i="14" s="1"/>
  <c r="EN67" i="14" s="1"/>
  <c r="EL73" i="14"/>
  <c r="EM73" i="14" s="1"/>
  <c r="EN73" i="14" s="1"/>
  <c r="EM89" i="14"/>
  <c r="EN89" i="14" s="1"/>
  <c r="EL62" i="14"/>
  <c r="EM62" i="14" s="1"/>
  <c r="EN62" i="14" s="1"/>
  <c r="EL59" i="14"/>
  <c r="EM59" i="14" s="1"/>
  <c r="EN59" i="14" s="1"/>
  <c r="EL74" i="14"/>
  <c r="EM74" i="14" s="1"/>
  <c r="EN74" i="14" s="1"/>
  <c r="EM93" i="14"/>
  <c r="EN93" i="14" s="1"/>
  <c r="EL70" i="14"/>
  <c r="EM70" i="14" s="1"/>
  <c r="EN70" i="14" s="1"/>
  <c r="EL68" i="14"/>
  <c r="EM68" i="14" s="1"/>
  <c r="EN68" i="14" s="1"/>
  <c r="EL65" i="14"/>
  <c r="EM65" i="14" s="1"/>
  <c r="EN65" i="14" s="1"/>
  <c r="EM90" i="14"/>
  <c r="EN90" i="14" s="1"/>
  <c r="EL72" i="14"/>
  <c r="EM72" i="14" s="1"/>
  <c r="EN72" i="14" s="1"/>
  <c r="EL77" i="14"/>
  <c r="EM86" i="14"/>
  <c r="EN86" i="14" s="1"/>
  <c r="EL61" i="14"/>
  <c r="EM61" i="14" s="1"/>
  <c r="EN61" i="14" s="1"/>
  <c r="EM87" i="14"/>
  <c r="EN87" i="14" s="1"/>
  <c r="EL114" i="14" l="1"/>
  <c r="EM114" i="14" s="1"/>
  <c r="EN114" i="14" s="1"/>
  <c r="EL116" i="14"/>
  <c r="EM116" i="14" s="1"/>
  <c r="EN116" i="14" s="1"/>
  <c r="EL109" i="14"/>
  <c r="EM109" i="14" s="1"/>
  <c r="EN109" i="14" s="1"/>
  <c r="EO107" i="14" s="1"/>
  <c r="EP107" i="14" s="1"/>
  <c r="EP21" i="14"/>
  <c r="EP19" i="14"/>
  <c r="EP14" i="14"/>
  <c r="EP20" i="14"/>
  <c r="EL130" i="14"/>
  <c r="EM130" i="14" s="1"/>
  <c r="EN130" i="14" s="1"/>
  <c r="EQ18" i="14"/>
  <c r="EL125" i="14"/>
  <c r="EM125" i="14" s="1"/>
  <c r="EN125" i="14" s="1"/>
  <c r="EL139" i="14"/>
  <c r="EM139" i="14" s="1"/>
  <c r="EN139" i="14" s="1"/>
  <c r="EL133" i="14"/>
  <c r="EM133" i="14" s="1"/>
  <c r="EN133" i="14" s="1"/>
  <c r="EL127" i="14"/>
  <c r="EM127" i="14" s="1"/>
  <c r="EN127" i="14" s="1"/>
  <c r="EL126" i="14"/>
  <c r="EM126" i="14" s="1"/>
  <c r="EN126" i="14" s="1"/>
  <c r="EL129" i="14"/>
  <c r="EM129" i="14" s="1"/>
  <c r="EN129" i="14" s="1"/>
  <c r="EL138" i="14"/>
  <c r="EM138" i="14" s="1"/>
  <c r="EN138" i="14" s="1"/>
  <c r="EL132" i="14"/>
  <c r="EM132" i="14" s="1"/>
  <c r="EN132" i="14" s="1"/>
  <c r="EL141" i="14"/>
  <c r="EM141" i="14" s="1"/>
  <c r="EN141" i="14" s="1"/>
  <c r="EL135" i="14"/>
  <c r="EM135" i="14" s="1"/>
  <c r="EN135" i="14" s="1"/>
  <c r="EL134" i="14"/>
  <c r="EM134" i="14" s="1"/>
  <c r="EN134" i="14" s="1"/>
  <c r="EL128" i="14"/>
  <c r="EM128" i="14" s="1"/>
  <c r="EN128" i="14" s="1"/>
  <c r="EL131" i="14"/>
  <c r="EM131" i="14" s="1"/>
  <c r="EN131" i="14" s="1"/>
  <c r="EL143" i="14"/>
  <c r="EM143" i="14" s="1"/>
  <c r="EN143" i="14" s="1"/>
  <c r="EL140" i="14"/>
  <c r="EM140" i="14" s="1"/>
  <c r="EN140" i="14" s="1"/>
  <c r="EQ29" i="14"/>
  <c r="EQ16" i="14"/>
  <c r="EQ15" i="14"/>
  <c r="EP23" i="14"/>
  <c r="EP17" i="14"/>
  <c r="EP27" i="14"/>
  <c r="EP12" i="14"/>
  <c r="EP26" i="14"/>
  <c r="EP24" i="14"/>
  <c r="EP28" i="14"/>
  <c r="EP11" i="14"/>
  <c r="EP13" i="14"/>
  <c r="EP30" i="14"/>
  <c r="EP22" i="14"/>
  <c r="EL170" i="14"/>
  <c r="EM170" i="14" s="1"/>
  <c r="EN170" i="14" s="1"/>
  <c r="EL183" i="14"/>
  <c r="EM183" i="14" s="1"/>
  <c r="EN183" i="14" s="1"/>
  <c r="EL188" i="14"/>
  <c r="EM188" i="14" s="1"/>
  <c r="EN188" i="14" s="1"/>
  <c r="EL173" i="14"/>
  <c r="EM173" i="14" s="1"/>
  <c r="EN173" i="14" s="1"/>
  <c r="EL187" i="14"/>
  <c r="EM187" i="14" s="1"/>
  <c r="EN187" i="14" s="1"/>
  <c r="EL186" i="14"/>
  <c r="EM186" i="14" s="1"/>
  <c r="EN186" i="14" s="1"/>
  <c r="EL189" i="14"/>
  <c r="EM189" i="14" s="1"/>
  <c r="EN189" i="14" s="1"/>
  <c r="EL184" i="14"/>
  <c r="EM184" i="14" s="1"/>
  <c r="EN184" i="14" s="1"/>
  <c r="EL179" i="14"/>
  <c r="EM179" i="14" s="1"/>
  <c r="EN179" i="14" s="1"/>
  <c r="EL174" i="14"/>
  <c r="EM174" i="14" s="1"/>
  <c r="EN174" i="14" s="1"/>
  <c r="EL175" i="14"/>
  <c r="EM175" i="14" s="1"/>
  <c r="EN175" i="14" s="1"/>
  <c r="EL185" i="14"/>
  <c r="EM185" i="14" s="1"/>
  <c r="EN185" i="14" s="1"/>
  <c r="EL171" i="14"/>
  <c r="EM171" i="14" s="1"/>
  <c r="EN171" i="14" s="1"/>
  <c r="EL172" i="14"/>
  <c r="EM172" i="14" s="1"/>
  <c r="EN172" i="14" s="1"/>
  <c r="EL181" i="14"/>
  <c r="EM181" i="14" s="1"/>
  <c r="EN181" i="14" s="1"/>
  <c r="EL137" i="14"/>
  <c r="EM137" i="14" s="1"/>
  <c r="EN137" i="14" s="1"/>
  <c r="EL136" i="14"/>
  <c r="EM136" i="14" s="1"/>
  <c r="EN136" i="14" s="1"/>
  <c r="EL124" i="14"/>
  <c r="EM124" i="14" s="1"/>
  <c r="EN124" i="14" s="1"/>
  <c r="EL142" i="14"/>
  <c r="EM142" i="14" s="1"/>
  <c r="EN142" i="14" s="1"/>
  <c r="EQ25" i="14"/>
  <c r="EL180" i="14"/>
  <c r="EM180" i="14" s="1"/>
  <c r="EN180" i="14" s="1"/>
  <c r="EL178" i="14"/>
  <c r="EM178" i="14" s="1"/>
  <c r="EN178" i="14" s="1"/>
  <c r="EL176" i="14"/>
  <c r="EM176" i="14" s="1"/>
  <c r="EN176" i="14" s="1"/>
  <c r="EL182" i="14"/>
  <c r="EM182" i="14" s="1"/>
  <c r="EN182" i="14" s="1"/>
  <c r="EO68" i="14"/>
  <c r="EO58" i="14"/>
  <c r="EO66" i="14"/>
  <c r="EO76" i="14"/>
  <c r="EO67" i="14"/>
  <c r="EO65" i="14"/>
  <c r="EO62" i="14"/>
  <c r="EO69" i="14"/>
  <c r="EO61" i="14"/>
  <c r="EO74" i="14"/>
  <c r="EO71" i="14"/>
  <c r="EO70" i="14"/>
  <c r="EO72" i="14"/>
  <c r="EO59" i="14"/>
  <c r="EO60" i="14"/>
  <c r="EO73" i="14"/>
  <c r="EO57" i="14"/>
  <c r="EO75" i="14"/>
  <c r="EO64" i="14"/>
  <c r="EO63" i="14"/>
  <c r="EO82" i="14"/>
  <c r="EO87" i="14"/>
  <c r="EO85" i="14"/>
  <c r="EO86" i="14"/>
  <c r="EO90" i="14"/>
  <c r="EO81" i="14"/>
  <c r="EO97" i="14"/>
  <c r="EO94" i="14"/>
  <c r="EO78" i="14"/>
  <c r="EO91" i="14"/>
  <c r="EO95" i="14"/>
  <c r="EO93" i="14"/>
  <c r="EO79" i="14"/>
  <c r="EO84" i="14"/>
  <c r="EO89" i="14"/>
  <c r="EO96" i="14"/>
  <c r="EO88" i="14"/>
  <c r="EO80" i="14"/>
  <c r="EO92" i="14"/>
  <c r="EO83" i="14"/>
  <c r="EO105" i="14" l="1"/>
  <c r="EO104" i="14"/>
  <c r="EP104" i="14" s="1"/>
  <c r="EO103" i="14"/>
  <c r="EP103" i="14" s="1"/>
  <c r="EO114" i="14"/>
  <c r="EO110" i="14"/>
  <c r="EP110" i="14" s="1"/>
  <c r="EO111" i="14"/>
  <c r="EQ111" i="14" s="1"/>
  <c r="EO115" i="14"/>
  <c r="EP115" i="14" s="1"/>
  <c r="EO119" i="14"/>
  <c r="EQ119" i="14" s="1"/>
  <c r="EO113" i="14"/>
  <c r="EP113" i="14" s="1"/>
  <c r="EO116" i="14"/>
  <c r="EP116" i="14" s="1"/>
  <c r="EO120" i="14"/>
  <c r="EP120" i="14" s="1"/>
  <c r="EO108" i="14"/>
  <c r="EP108" i="14" s="1"/>
  <c r="EO122" i="14"/>
  <c r="EO112" i="14"/>
  <c r="EP112" i="14" s="1"/>
  <c r="EO106" i="14"/>
  <c r="EP106" i="14" s="1"/>
  <c r="EO121" i="14"/>
  <c r="EQ121" i="14" s="1"/>
  <c r="EO118" i="14"/>
  <c r="EP118" i="14" s="1"/>
  <c r="EO117" i="14"/>
  <c r="EP117" i="14" s="1"/>
  <c r="EO109" i="14"/>
  <c r="EP109" i="14" s="1"/>
  <c r="EO124" i="14"/>
  <c r="EQ124" i="14" s="1"/>
  <c r="EO138" i="14"/>
  <c r="EQ138" i="14" s="1"/>
  <c r="EO127" i="14"/>
  <c r="EP127" i="14" s="1"/>
  <c r="EO143" i="14"/>
  <c r="EQ143" i="14" s="1"/>
  <c r="EO129" i="14"/>
  <c r="EP129" i="14" s="1"/>
  <c r="EO137" i="14"/>
  <c r="EP137" i="14" s="1"/>
  <c r="EO130" i="14"/>
  <c r="EQ130" i="14" s="1"/>
  <c r="AJ11" i="14"/>
  <c r="AK11" i="14" s="1"/>
  <c r="EO132" i="14"/>
  <c r="EQ132" i="14" s="1"/>
  <c r="EO125" i="14"/>
  <c r="EP125" i="14" s="1"/>
  <c r="EO126" i="14"/>
  <c r="EQ126" i="14" s="1"/>
  <c r="EO139" i="14"/>
  <c r="EQ139" i="14" s="1"/>
  <c r="EO140" i="14"/>
  <c r="EP140" i="14" s="1"/>
  <c r="EO136" i="14"/>
  <c r="EQ136" i="14" s="1"/>
  <c r="EO134" i="14"/>
  <c r="EP134" i="14" s="1"/>
  <c r="EO135" i="14"/>
  <c r="EP135" i="14" s="1"/>
  <c r="EO142" i="14"/>
  <c r="EQ142" i="14" s="1"/>
  <c r="EO131" i="14"/>
  <c r="EQ131" i="14" s="1"/>
  <c r="EO133" i="14"/>
  <c r="EP133" i="14" s="1"/>
  <c r="EO128" i="14"/>
  <c r="EQ128" i="14" s="1"/>
  <c r="EO141" i="14"/>
  <c r="EQ141" i="14" s="1"/>
  <c r="EO182" i="14"/>
  <c r="EQ182" i="14" s="1"/>
  <c r="EO181" i="14"/>
  <c r="EQ181" i="14" s="1"/>
  <c r="EO175" i="14"/>
  <c r="EP175" i="14" s="1"/>
  <c r="EO188" i="14"/>
  <c r="EQ188" i="14" s="1"/>
  <c r="EO177" i="14"/>
  <c r="EQ177" i="14" s="1"/>
  <c r="EO187" i="14"/>
  <c r="EQ187" i="14" s="1"/>
  <c r="EO176" i="14"/>
  <c r="EQ176" i="14" s="1"/>
  <c r="EO184" i="14"/>
  <c r="EP184" i="14" s="1"/>
  <c r="EO189" i="14"/>
  <c r="EQ189" i="14" s="1"/>
  <c r="EO185" i="14"/>
  <c r="EQ185" i="14" s="1"/>
  <c r="EO179" i="14"/>
  <c r="EP179" i="14" s="1"/>
  <c r="EO186" i="14"/>
  <c r="EQ186" i="14" s="1"/>
  <c r="EO171" i="14"/>
  <c r="EQ171" i="14" s="1"/>
  <c r="EO172" i="14"/>
  <c r="EP172" i="14" s="1"/>
  <c r="EO170" i="14"/>
  <c r="EP170" i="14" s="1"/>
  <c r="EO178" i="14"/>
  <c r="EQ178" i="14" s="1"/>
  <c r="EO180" i="14"/>
  <c r="EQ180" i="14" s="1"/>
  <c r="EO174" i="14"/>
  <c r="EP174" i="14" s="1"/>
  <c r="EO183" i="14"/>
  <c r="EQ183" i="14" s="1"/>
  <c r="EO173" i="14"/>
  <c r="EQ173" i="14" s="1"/>
  <c r="EP177" i="14"/>
  <c r="EQ118" i="14"/>
  <c r="EQ110" i="14"/>
  <c r="EQ108" i="14"/>
  <c r="EQ116" i="14"/>
  <c r="EP119" i="14"/>
  <c r="EP121" i="14"/>
  <c r="EP114" i="14"/>
  <c r="EQ114" i="14"/>
  <c r="EQ107" i="14"/>
  <c r="EQ104" i="14"/>
  <c r="EQ120" i="14"/>
  <c r="EP111" i="14"/>
  <c r="EQ117" i="14"/>
  <c r="EQ113" i="14"/>
  <c r="EQ105" i="14"/>
  <c r="EP105" i="14"/>
  <c r="EP122" i="14"/>
  <c r="EQ122" i="14"/>
  <c r="EQ112" i="14"/>
  <c r="EQ83" i="14"/>
  <c r="EP83" i="14"/>
  <c r="EQ93" i="14"/>
  <c r="EP93" i="14"/>
  <c r="EQ86" i="14"/>
  <c r="EP86" i="14"/>
  <c r="EQ73" i="14"/>
  <c r="EP73" i="14"/>
  <c r="EQ69" i="14"/>
  <c r="EP69" i="14"/>
  <c r="EP76" i="14"/>
  <c r="EQ76" i="14"/>
  <c r="EP89" i="14"/>
  <c r="EQ89" i="14"/>
  <c r="EQ97" i="14"/>
  <c r="EP97" i="14"/>
  <c r="EP64" i="14"/>
  <c r="EQ64" i="14"/>
  <c r="EQ60" i="14"/>
  <c r="EP60" i="14"/>
  <c r="EQ71" i="14"/>
  <c r="EP71" i="14"/>
  <c r="EP62" i="14"/>
  <c r="EQ62" i="14"/>
  <c r="EQ66" i="14"/>
  <c r="EP66" i="14"/>
  <c r="EP80" i="14"/>
  <c r="EQ80" i="14"/>
  <c r="EQ84" i="14"/>
  <c r="EP84" i="14"/>
  <c r="EP91" i="14"/>
  <c r="EQ91" i="14"/>
  <c r="EQ81" i="14"/>
  <c r="EP81" i="14"/>
  <c r="EQ87" i="14"/>
  <c r="EP87" i="14"/>
  <c r="EP75" i="14"/>
  <c r="EQ75" i="14"/>
  <c r="EQ59" i="14"/>
  <c r="EP59" i="14"/>
  <c r="EQ74" i="14"/>
  <c r="EP74" i="14"/>
  <c r="EQ65" i="14"/>
  <c r="EP65" i="14"/>
  <c r="EP58" i="14"/>
  <c r="EQ58" i="14"/>
  <c r="EP96" i="14"/>
  <c r="EQ96" i="14"/>
  <c r="EQ94" i="14"/>
  <c r="EP94" i="14"/>
  <c r="EQ63" i="14"/>
  <c r="EP63" i="14"/>
  <c r="EP70" i="14"/>
  <c r="EQ70" i="14"/>
  <c r="EP92" i="14"/>
  <c r="EQ92" i="14"/>
  <c r="EP95" i="14"/>
  <c r="EQ95" i="14"/>
  <c r="EQ85" i="14"/>
  <c r="EP85" i="14"/>
  <c r="EQ88" i="14"/>
  <c r="EP88" i="14"/>
  <c r="EP79" i="14"/>
  <c r="EQ79" i="14"/>
  <c r="EP78" i="14"/>
  <c r="EQ78" i="14"/>
  <c r="EP90" i="14"/>
  <c r="EQ90" i="14"/>
  <c r="EP82" i="14"/>
  <c r="EQ82" i="14"/>
  <c r="EP57" i="14"/>
  <c r="EQ57" i="14"/>
  <c r="EP72" i="14"/>
  <c r="EQ72" i="14"/>
  <c r="EQ61" i="14"/>
  <c r="EP61" i="14"/>
  <c r="EQ67" i="14"/>
  <c r="EP67" i="14"/>
  <c r="EP68" i="14"/>
  <c r="EQ68" i="14"/>
  <c r="EQ103" i="14" l="1"/>
  <c r="EQ115" i="14"/>
  <c r="EQ106" i="14"/>
  <c r="AJ106" i="14" s="1"/>
  <c r="AK106" i="14" s="1"/>
  <c r="EQ109" i="14"/>
  <c r="EP124" i="14"/>
  <c r="EQ140" i="14"/>
  <c r="EQ129" i="14"/>
  <c r="EQ127" i="14"/>
  <c r="EP143" i="14"/>
  <c r="EP141" i="14"/>
  <c r="EQ134" i="14"/>
  <c r="EP138" i="14"/>
  <c r="EP126" i="14"/>
  <c r="EP130" i="14"/>
  <c r="EP132" i="14"/>
  <c r="EP131" i="14"/>
  <c r="EP142" i="14"/>
  <c r="EQ125" i="14"/>
  <c r="EP136" i="14"/>
  <c r="EQ137" i="14"/>
  <c r="EP187" i="14"/>
  <c r="EP128" i="14"/>
  <c r="EQ135" i="14"/>
  <c r="EP139" i="14"/>
  <c r="EQ133" i="14"/>
  <c r="AJ133" i="14" s="1"/>
  <c r="AK133" i="14" s="1"/>
  <c r="EP182" i="14"/>
  <c r="EP188" i="14"/>
  <c r="EP181" i="14"/>
  <c r="EP176" i="14"/>
  <c r="EP173" i="14"/>
  <c r="EQ184" i="14"/>
  <c r="EQ170" i="14"/>
  <c r="EP183" i="14"/>
  <c r="EQ179" i="14"/>
  <c r="EQ175" i="14"/>
  <c r="EP186" i="14"/>
  <c r="EP178" i="14"/>
  <c r="EP171" i="14"/>
  <c r="EP189" i="14"/>
  <c r="EQ174" i="14"/>
  <c r="EP180" i="14"/>
  <c r="EQ172" i="14"/>
  <c r="EP185" i="14"/>
  <c r="AJ108" i="14"/>
  <c r="AK108" i="14" s="1"/>
  <c r="AJ107" i="14"/>
  <c r="AK107" i="14" s="1"/>
  <c r="AJ105" i="14"/>
  <c r="AK105" i="14" s="1"/>
  <c r="AJ104" i="14"/>
  <c r="AK104" i="14" s="1"/>
  <c r="AJ103" i="14"/>
  <c r="AK103" i="14" s="1"/>
  <c r="AJ58" i="14"/>
  <c r="AK58" i="14" s="1"/>
  <c r="AJ57" i="14"/>
  <c r="AK57" i="14" s="1"/>
  <c r="AJ59" i="14"/>
  <c r="AK59" i="14" s="1"/>
  <c r="AJ79" i="14"/>
  <c r="AK79" i="14" s="1"/>
  <c r="AJ78" i="14"/>
  <c r="AK78" i="14" s="1"/>
  <c r="AJ132" i="14" l="1"/>
  <c r="AK132" i="14" s="1"/>
  <c r="AJ129" i="14"/>
  <c r="AK129" i="14" s="1"/>
  <c r="AJ127" i="14"/>
  <c r="AK127" i="14" s="1"/>
  <c r="AJ124" i="14"/>
  <c r="AK124" i="14" s="1"/>
  <c r="AJ130" i="14"/>
  <c r="AK130" i="14" s="1"/>
  <c r="AJ128" i="14"/>
  <c r="AK128" i="14" s="1"/>
  <c r="AJ126" i="14"/>
  <c r="AK126" i="14" s="1"/>
  <c r="AJ131" i="14"/>
  <c r="AK131" i="14" s="1"/>
  <c r="AJ125" i="14"/>
  <c r="AK125" i="14" s="1"/>
  <c r="AJ175" i="14"/>
  <c r="AK175" i="14" s="1"/>
  <c r="AJ174" i="14"/>
  <c r="AK174" i="14" s="1"/>
  <c r="AJ173" i="14"/>
  <c r="AK173" i="14" s="1"/>
  <c r="AJ170" i="14"/>
  <c r="AK170" i="14" s="1"/>
  <c r="AJ172" i="14"/>
  <c r="AK172" i="14" s="1"/>
  <c r="AJ171" i="14"/>
  <c r="AK171" i="14" s="1"/>
</calcChain>
</file>

<file path=xl/sharedStrings.xml><?xml version="1.0" encoding="utf-8"?>
<sst xmlns="http://schemas.openxmlformats.org/spreadsheetml/2006/main" count="12711" uniqueCount="2429">
  <si>
    <t>NELBÖKEVI</t>
  </si>
  <si>
    <t>M371</t>
  </si>
  <si>
    <t>BRUNNISAB</t>
  </si>
  <si>
    <t>W107</t>
  </si>
  <si>
    <t>NELBÖVANE</t>
  </si>
  <si>
    <t>W110</t>
  </si>
  <si>
    <t>MATZKMAUR</t>
  </si>
  <si>
    <t>HOLZLMARI</t>
  </si>
  <si>
    <t>WEBERGÜNS</t>
  </si>
  <si>
    <t>Klutz Marco</t>
  </si>
  <si>
    <t>Schimek Marcel</t>
  </si>
  <si>
    <t>Kamtchob Paul Desire</t>
  </si>
  <si>
    <t>Nussgraber Jürgen</t>
  </si>
  <si>
    <t>Worring Martin</t>
  </si>
  <si>
    <t>Leberwurst Franz</t>
  </si>
  <si>
    <t>Modis Laszlo</t>
  </si>
  <si>
    <t>Juhasz Gabor</t>
  </si>
  <si>
    <t>Turcsányi Peter</t>
  </si>
  <si>
    <t>Kohler Lucas</t>
  </si>
  <si>
    <t>Fischereder Josef</t>
  </si>
  <si>
    <t>Sarközi Stefanie</t>
  </si>
  <si>
    <t>Grinninger Victoria</t>
  </si>
  <si>
    <t>Schindler Florian</t>
  </si>
  <si>
    <t>Aflenzer Maximilian</t>
  </si>
  <si>
    <t>Jenny Martin</t>
  </si>
  <si>
    <t>Schmid Moritz</t>
  </si>
  <si>
    <t>Kecskemety Marcell</t>
  </si>
  <si>
    <t>Feucht Markus</t>
  </si>
  <si>
    <t>Ritzer Armin</t>
  </si>
  <si>
    <t>Steinbrecher Sonja</t>
  </si>
  <si>
    <t>Sporer Josef</t>
  </si>
  <si>
    <t>Galuska Franz</t>
  </si>
  <si>
    <t>Leberwurst Christian</t>
  </si>
  <si>
    <t>Abedini Alberto</t>
  </si>
  <si>
    <t>Ulmer-Wolf Anneliese</t>
  </si>
  <si>
    <t>Ciotoi Andrei</t>
  </si>
  <si>
    <t>Lau Dietmar</t>
  </si>
  <si>
    <t>Lenardt Matthias</t>
  </si>
  <si>
    <t>Konrad Friedrich</t>
  </si>
  <si>
    <t>Shen Lefei</t>
  </si>
  <si>
    <t>Wimmer Thomas</t>
  </si>
  <si>
    <t>Maier Samuel</t>
  </si>
  <si>
    <t>Kottinger Selina</t>
  </si>
  <si>
    <t>Falb Pia</t>
  </si>
  <si>
    <t>Fantner Robert</t>
  </si>
  <si>
    <t>Fantner Markus</t>
  </si>
  <si>
    <t>Wielander Mommo</t>
  </si>
  <si>
    <t>Iliyasov Ibragim</t>
  </si>
  <si>
    <t>Iliyasov Jusup</t>
  </si>
  <si>
    <t>El Rashidy Mohamed</t>
  </si>
  <si>
    <t>Schwarzschachner Phillip</t>
  </si>
  <si>
    <t>Martirosyan Harutyun</t>
  </si>
  <si>
    <t>Neuhauser Siegfried</t>
  </si>
  <si>
    <t>Wöhrle Philipp</t>
  </si>
  <si>
    <t>G</t>
  </si>
  <si>
    <t>KLUTZMARC</t>
  </si>
  <si>
    <t>M388</t>
  </si>
  <si>
    <t>SCHIMMARC</t>
  </si>
  <si>
    <t>Bandjoun</t>
  </si>
  <si>
    <t>Kamerun</t>
  </si>
  <si>
    <t>KAMTCPAUL</t>
  </si>
  <si>
    <t>NUSSGJÜRG</t>
  </si>
  <si>
    <t>LEO</t>
  </si>
  <si>
    <t>WORRIMART</t>
  </si>
  <si>
    <t>LEBERFRAN</t>
  </si>
  <si>
    <t>Szajol</t>
  </si>
  <si>
    <t>MODISLASZ</t>
  </si>
  <si>
    <t>Debrecen</t>
  </si>
  <si>
    <t>JUHASGABO</t>
  </si>
  <si>
    <t>TURCSPETE</t>
  </si>
  <si>
    <t>Egg</t>
  </si>
  <si>
    <t>KOHLELUCA</t>
  </si>
  <si>
    <t>Steinhaus</t>
  </si>
  <si>
    <t>FISCHJOSE</t>
  </si>
  <si>
    <t>SARKOSTEF</t>
  </si>
  <si>
    <t>W111</t>
  </si>
  <si>
    <t>GRINNVICT</t>
  </si>
  <si>
    <t>W112</t>
  </si>
  <si>
    <t>SCHINFLOR</t>
  </si>
  <si>
    <t>Siebenhandel Jakob</t>
  </si>
  <si>
    <t>HALLEKATH</t>
  </si>
  <si>
    <t>SIEBEJAKO</t>
  </si>
  <si>
    <t>SARKÖSTEF</t>
  </si>
  <si>
    <t>M379</t>
  </si>
  <si>
    <t>GOTTHPHIL</t>
  </si>
  <si>
    <t>M378</t>
  </si>
  <si>
    <t>AFLENMAXI</t>
  </si>
  <si>
    <t>M380</t>
  </si>
  <si>
    <t>JENNYMART</t>
  </si>
  <si>
    <t>M381</t>
  </si>
  <si>
    <t>SCHMIMORI</t>
  </si>
  <si>
    <t>M384</t>
  </si>
  <si>
    <t>KECSKMARC</t>
  </si>
  <si>
    <t>FEUCHMARK</t>
  </si>
  <si>
    <t>RITZEARMI</t>
  </si>
  <si>
    <t>M383</t>
  </si>
  <si>
    <t>STEINSONJ</t>
  </si>
  <si>
    <t>Seiersberg</t>
  </si>
  <si>
    <t>PÖTTIMARC</t>
  </si>
  <si>
    <t>PÖTTIMARI</t>
  </si>
  <si>
    <t>SPOREJOSE</t>
  </si>
  <si>
    <t>GALUSFRAN</t>
  </si>
  <si>
    <t>LEBERCHRI</t>
  </si>
  <si>
    <t>Masjed Soleyman / Iran</t>
  </si>
  <si>
    <t>ABEDIALBE</t>
  </si>
  <si>
    <t>ULMERANNE</t>
  </si>
  <si>
    <t>Suceava/Rumänien</t>
  </si>
  <si>
    <t>CIOTOANDR</t>
  </si>
  <si>
    <t>LAUDIET</t>
  </si>
  <si>
    <t>LENARMATT</t>
  </si>
  <si>
    <t>KONRAFRIE</t>
  </si>
  <si>
    <t>Shanghai, VRC</t>
  </si>
  <si>
    <t>SHENLEFE</t>
  </si>
  <si>
    <t>WIMMETHOM</t>
  </si>
  <si>
    <t>MAIERSAMU</t>
  </si>
  <si>
    <t>M385</t>
  </si>
  <si>
    <t>KOTTISELI</t>
  </si>
  <si>
    <t>W115</t>
  </si>
  <si>
    <t>FALBPIA</t>
  </si>
  <si>
    <t>W114</t>
  </si>
  <si>
    <t>FANTNROBE</t>
  </si>
  <si>
    <t>M386</t>
  </si>
  <si>
    <t>FANTNMARK</t>
  </si>
  <si>
    <t>M387</t>
  </si>
  <si>
    <t>WIELAMOMM</t>
  </si>
  <si>
    <t>Haller Katharina</t>
  </si>
  <si>
    <t>Pöttinger Marcel</t>
  </si>
  <si>
    <t>Pöttinger Mario</t>
  </si>
  <si>
    <t>Urus-Martan</t>
  </si>
  <si>
    <t>ILIYAIBRA</t>
  </si>
  <si>
    <t>M389</t>
  </si>
  <si>
    <t>ILIYAJUSU</t>
  </si>
  <si>
    <t>El Buheira/Ägypten</t>
  </si>
  <si>
    <t>Ägypten</t>
  </si>
  <si>
    <t>ELRASMOHA</t>
  </si>
  <si>
    <t>SCHWRPHIL</t>
  </si>
  <si>
    <t>Etschmiatzin/Armenien</t>
  </si>
  <si>
    <t>MARTIHARU</t>
  </si>
  <si>
    <t>NEUHASIEG</t>
  </si>
  <si>
    <t>Würzburg</t>
  </si>
  <si>
    <t>WÖHRLPHIL</t>
  </si>
  <si>
    <t>Reißen</t>
  </si>
  <si>
    <t>Athlet</t>
  </si>
  <si>
    <t>Buschenreiter Raoul</t>
  </si>
  <si>
    <t>Pass</t>
  </si>
  <si>
    <t>Name</t>
  </si>
  <si>
    <t>Stoßen</t>
  </si>
  <si>
    <t>Punkte</t>
  </si>
  <si>
    <t>Fischer Sarah</t>
  </si>
  <si>
    <t>Koch Marielies</t>
  </si>
  <si>
    <t>Fischer David</t>
  </si>
  <si>
    <t>Fischer Ewald</t>
  </si>
  <si>
    <t>Nemec Martin</t>
  </si>
  <si>
    <t>Tichy Alexandra</t>
  </si>
  <si>
    <t>Sitter Simon</t>
  </si>
  <si>
    <t>Förstel Michael</t>
  </si>
  <si>
    <t>Koch Florian</t>
  </si>
  <si>
    <t>Sinclairfaktoren</t>
  </si>
  <si>
    <t>Männer</t>
  </si>
  <si>
    <t>Frauen</t>
  </si>
  <si>
    <t>Suchgewicht</t>
  </si>
  <si>
    <t>Körpergewicht</t>
  </si>
  <si>
    <t>Index1</t>
  </si>
  <si>
    <t>Index2</t>
  </si>
  <si>
    <t>Index3</t>
  </si>
  <si>
    <t>Index4</t>
  </si>
  <si>
    <t>Index5</t>
  </si>
  <si>
    <t>Index6</t>
  </si>
  <si>
    <t>Index7</t>
  </si>
  <si>
    <t>Datum</t>
  </si>
  <si>
    <t>Datum als String</t>
  </si>
  <si>
    <t>Gültig ab</t>
  </si>
  <si>
    <t>Gültig bis</t>
  </si>
  <si>
    <t>Konstante A</t>
  </si>
  <si>
    <t>Konstante b</t>
  </si>
  <si>
    <t>Startgewicht</t>
  </si>
  <si>
    <t>Hilfsindex</t>
  </si>
  <si>
    <t>01.01.1900</t>
  </si>
  <si>
    <t>31.12.2000</t>
  </si>
  <si>
    <t>01.01.2001</t>
  </si>
  <si>
    <t>31.12.2004</t>
  </si>
  <si>
    <t>01.01.2005</t>
  </si>
  <si>
    <t>31.12.2008</t>
  </si>
  <si>
    <t>01.01.2009</t>
  </si>
  <si>
    <t>31.12.2012</t>
  </si>
  <si>
    <t>01.01.2099</t>
  </si>
  <si>
    <t>31.12.2099</t>
  </si>
  <si>
    <t>Datum Anzeige Tabelle:</t>
  </si>
  <si>
    <t>Körpergewicht:</t>
  </si>
  <si>
    <t>Zweikampfleistung:</t>
  </si>
  <si>
    <t>Anfangsgewicht Tabelle:</t>
  </si>
  <si>
    <t>Sinclairfaktor:</t>
  </si>
  <si>
    <t>Punkteergebnis:</t>
  </si>
  <si>
    <t>Männer (M) / Frauen (F):</t>
  </si>
  <si>
    <t>M</t>
  </si>
  <si>
    <t>Gültigkeitszeitraum:</t>
  </si>
  <si>
    <t>W</t>
  </si>
  <si>
    <t>Athleten</t>
  </si>
  <si>
    <t>Jahr</t>
  </si>
  <si>
    <t>Offset Status</t>
  </si>
  <si>
    <t>Offs. Verein</t>
  </si>
  <si>
    <t>Offs. Verein MM</t>
  </si>
  <si>
    <t>Pos.</t>
  </si>
  <si>
    <t>Geschl.</t>
  </si>
  <si>
    <t>Geburtsdatum</t>
  </si>
  <si>
    <t>N.Geb.</t>
  </si>
  <si>
    <t>Alter N.Geb.</t>
  </si>
  <si>
    <t>Geb.Ort</t>
  </si>
  <si>
    <t>Geb.Land</t>
  </si>
  <si>
    <t>KUERZEL</t>
  </si>
  <si>
    <t>ID-Karte</t>
  </si>
  <si>
    <t>Pass-Nr.</t>
  </si>
  <si>
    <t>Kader</t>
  </si>
  <si>
    <t>2009S</t>
  </si>
  <si>
    <t>2009V</t>
  </si>
  <si>
    <t>2009M</t>
  </si>
  <si>
    <t>2010S</t>
  </si>
  <si>
    <t>2010V</t>
  </si>
  <si>
    <t>2010M</t>
  </si>
  <si>
    <t>2011S</t>
  </si>
  <si>
    <t>2011V</t>
  </si>
  <si>
    <t>2011M</t>
  </si>
  <si>
    <t>2012S</t>
  </si>
  <si>
    <t>2012V</t>
  </si>
  <si>
    <t>2012M</t>
  </si>
  <si>
    <t>2013S</t>
  </si>
  <si>
    <t>2013V</t>
  </si>
  <si>
    <t>2013M</t>
  </si>
  <si>
    <t>2014S</t>
  </si>
  <si>
    <t>2014V</t>
  </si>
  <si>
    <t>2014M</t>
  </si>
  <si>
    <t>Leereintrag</t>
  </si>
  <si>
    <t>Bekric Arnel</t>
  </si>
  <si>
    <t>Tuzla</t>
  </si>
  <si>
    <t>Österr</t>
  </si>
  <si>
    <t>BEKRIARNE</t>
  </si>
  <si>
    <t/>
  </si>
  <si>
    <t>I</t>
  </si>
  <si>
    <t>BAD</t>
  </si>
  <si>
    <t>Burger Anton</t>
  </si>
  <si>
    <t>Mödling</t>
  </si>
  <si>
    <t>BURGEANTO</t>
  </si>
  <si>
    <t>Ceidl Martin</t>
  </si>
  <si>
    <t>Baden</t>
  </si>
  <si>
    <t>CEIDLMART</t>
  </si>
  <si>
    <t>Dvorak Richard</t>
  </si>
  <si>
    <t>Wien</t>
  </si>
  <si>
    <t>DVORARICH</t>
  </si>
  <si>
    <t>Dvorak Rudolf</t>
  </si>
  <si>
    <t>DVORARUDO</t>
  </si>
  <si>
    <t>Habibovic Admir</t>
  </si>
  <si>
    <t>Sanski Most</t>
  </si>
  <si>
    <t>Bosnien/Herzegowina</t>
  </si>
  <si>
    <t>HABIBADMI</t>
  </si>
  <si>
    <t>Kaluzik Helmut</t>
  </si>
  <si>
    <t>Neunkirchen</t>
  </si>
  <si>
    <t>KALUZHELM</t>
  </si>
  <si>
    <t>Paylan Albin</t>
  </si>
  <si>
    <t>PAYLAALBI</t>
  </si>
  <si>
    <t>Poucherk Maximilian</t>
  </si>
  <si>
    <t>POUCHMAXI</t>
  </si>
  <si>
    <t>Rac Erne</t>
  </si>
  <si>
    <t>Mihajlovo/Jug</t>
  </si>
  <si>
    <t>RACERNE</t>
  </si>
  <si>
    <t>Schipany Hans</t>
  </si>
  <si>
    <t>Wr. Neustadt</t>
  </si>
  <si>
    <t>SCHIPHANS</t>
  </si>
  <si>
    <t>Schmitz Klaus-Dieter</t>
  </si>
  <si>
    <t>Trier</t>
  </si>
  <si>
    <t>Deutschland</t>
  </si>
  <si>
    <t>SCHMIKLAU</t>
  </si>
  <si>
    <t>Steiner Friedrich</t>
  </si>
  <si>
    <t>Sarasdorf</t>
  </si>
  <si>
    <t>STEINFRIE</t>
  </si>
  <si>
    <t>Suchard Mario</t>
  </si>
  <si>
    <t>SUCHAMARI</t>
  </si>
  <si>
    <t>Tanase Darius-Daniel</t>
  </si>
  <si>
    <t>Resita</t>
  </si>
  <si>
    <t>Rumänien</t>
  </si>
  <si>
    <t>TANASDARI</t>
  </si>
  <si>
    <t>Trnka Roland</t>
  </si>
  <si>
    <t>TRNKAROLA</t>
  </si>
  <si>
    <t>Ungerhofer Franz</t>
  </si>
  <si>
    <t>UNGERFRAN</t>
  </si>
  <si>
    <t>Bohatschek Kurt</t>
  </si>
  <si>
    <t>BOHATKURT</t>
  </si>
  <si>
    <t>BRF</t>
  </si>
  <si>
    <t>Bohatschek Michael</t>
  </si>
  <si>
    <t xml:space="preserve">Österr   </t>
  </si>
  <si>
    <t>BOHATMICH</t>
  </si>
  <si>
    <t>Diglas Ernst</t>
  </si>
  <si>
    <t>DIGLAERNS</t>
  </si>
  <si>
    <t>Huber Herbert, sen.</t>
  </si>
  <si>
    <t>Amstetten</t>
  </si>
  <si>
    <t>HUBERHERB</t>
  </si>
  <si>
    <t>Huber Werner</t>
  </si>
  <si>
    <t>HUBERWERN</t>
  </si>
  <si>
    <t>Kammerer Hannes</t>
  </si>
  <si>
    <t>Mistelbach</t>
  </si>
  <si>
    <t>KAMMEHANN</t>
  </si>
  <si>
    <t>HAU</t>
  </si>
  <si>
    <t>Michalko Kurt</t>
  </si>
  <si>
    <t>Salzburg</t>
  </si>
  <si>
    <t>MICHAKURT</t>
  </si>
  <si>
    <t>Ritter Georg</t>
  </si>
  <si>
    <t>RITTEGEOR</t>
  </si>
  <si>
    <t>Ulm Clemens</t>
  </si>
  <si>
    <t>ULMCLEM</t>
  </si>
  <si>
    <t>Leroch Franz</t>
  </si>
  <si>
    <t>LEROCFRAN</t>
  </si>
  <si>
    <t>BRU</t>
  </si>
  <si>
    <t>Köck Alexander</t>
  </si>
  <si>
    <t>KÖCKALEX</t>
  </si>
  <si>
    <t>Müllner Karl</t>
  </si>
  <si>
    <t>MÜLLNKARL</t>
  </si>
  <si>
    <t>Petrik Fritz</t>
  </si>
  <si>
    <t>Riegersburg</t>
  </si>
  <si>
    <t>PETRIFRIT</t>
  </si>
  <si>
    <t>Petrik Harald</t>
  </si>
  <si>
    <t>PETRIHARA</t>
  </si>
  <si>
    <t>Pomberg Johann</t>
  </si>
  <si>
    <t>Schrötten/Stm</t>
  </si>
  <si>
    <t>POMBEJOHA</t>
  </si>
  <si>
    <t>Rumsauer Rudolf</t>
  </si>
  <si>
    <t>RUMSARUDO</t>
  </si>
  <si>
    <t>Savonith Markus</t>
  </si>
  <si>
    <t>SAVONMARK</t>
  </si>
  <si>
    <t>Savonith Wolfgang</t>
  </si>
  <si>
    <t>Ma. Enzersdorf</t>
  </si>
  <si>
    <t>SAVONWOLF</t>
  </si>
  <si>
    <t>Schindler Helmut</t>
  </si>
  <si>
    <t>SCHINHELM</t>
  </si>
  <si>
    <t>Sukopp Lena</t>
  </si>
  <si>
    <t>SUKOPLENA</t>
  </si>
  <si>
    <t>Sukopp Raphael</t>
  </si>
  <si>
    <t>SUKOPRAPH</t>
  </si>
  <si>
    <t>Toth Christopher</t>
  </si>
  <si>
    <t>TOTHCHRI</t>
  </si>
  <si>
    <t>Beilschmied Michael</t>
  </si>
  <si>
    <t>St. Pölten</t>
  </si>
  <si>
    <t>BEILSMICH</t>
  </si>
  <si>
    <t>HAR</t>
  </si>
  <si>
    <t>Fleischer Manfred</t>
  </si>
  <si>
    <t>FLEISMANF</t>
  </si>
  <si>
    <t>Grubmüller Anton</t>
  </si>
  <si>
    <t>MÖD</t>
  </si>
  <si>
    <t>Grubmüller Jürgen</t>
  </si>
  <si>
    <t>GRUBMJÜRG</t>
  </si>
  <si>
    <t>Kickinger Nico</t>
  </si>
  <si>
    <t>KICKINICO</t>
  </si>
  <si>
    <t>Langhammer Michael</t>
  </si>
  <si>
    <t>LANGHMICH</t>
  </si>
  <si>
    <t>Luiskandl Roman</t>
  </si>
  <si>
    <t>LUISKROMA</t>
  </si>
  <si>
    <t>Molterer Michael</t>
  </si>
  <si>
    <t>MOLTEMICH</t>
  </si>
  <si>
    <t>Zeinlinger Andreas jun.</t>
  </si>
  <si>
    <t>ZEINLANDJ</t>
  </si>
  <si>
    <t>B</t>
  </si>
  <si>
    <t>Ziegler Thomas</t>
  </si>
  <si>
    <t>Tulln</t>
  </si>
  <si>
    <t>ZIEGLTHOM</t>
  </si>
  <si>
    <t>Leszkovits Rudolf</t>
  </si>
  <si>
    <t>Klosterneuburg</t>
  </si>
  <si>
    <t>LESZKRUDO</t>
  </si>
  <si>
    <t>KLO</t>
  </si>
  <si>
    <t>Ottawa Gerd</t>
  </si>
  <si>
    <t>OTTAWGERD</t>
  </si>
  <si>
    <t>Parmetler Christian, Ing.</t>
  </si>
  <si>
    <t>PARMECHRI</t>
  </si>
  <si>
    <t>Parmetler Rüdiger</t>
  </si>
  <si>
    <t>Kosterneuburg</t>
  </si>
  <si>
    <t>PARMERÜDI</t>
  </si>
  <si>
    <t>Petlan Robert</t>
  </si>
  <si>
    <t>PETLAROBE</t>
  </si>
  <si>
    <t>Sternitzky Reinhard</t>
  </si>
  <si>
    <t>STERNREIN</t>
  </si>
  <si>
    <t>Zivkovic Aleksandar</t>
  </si>
  <si>
    <t>Pozarevac</t>
  </si>
  <si>
    <t xml:space="preserve">Serbien </t>
  </si>
  <si>
    <t>ZIVKOALEK</t>
  </si>
  <si>
    <t>Zivkovic Milos</t>
  </si>
  <si>
    <t>ZIVKOMILO</t>
  </si>
  <si>
    <t>Krems</t>
  </si>
  <si>
    <t>FISCHEWAL</t>
  </si>
  <si>
    <t>KRE</t>
  </si>
  <si>
    <t>Kis Istvan</t>
  </si>
  <si>
    <t>KISISTV</t>
  </si>
  <si>
    <t>KOCHFLOR</t>
  </si>
  <si>
    <t>M232</t>
  </si>
  <si>
    <t>Koch Markus</t>
  </si>
  <si>
    <t>Rohnendorf</t>
  </si>
  <si>
    <t>KOCHMARK</t>
  </si>
  <si>
    <t>Kranzl Markus</t>
  </si>
  <si>
    <t>Horn</t>
  </si>
  <si>
    <t>KRANZMARK</t>
  </si>
  <si>
    <t>NEMECMART</t>
  </si>
  <si>
    <t>Riedler Siegfried</t>
  </si>
  <si>
    <t>Langschlag</t>
  </si>
  <si>
    <t>RIEDLSIES</t>
  </si>
  <si>
    <t>Riedler Siegfried jun.</t>
  </si>
  <si>
    <t>RIEDLSIEJ</t>
  </si>
  <si>
    <t>Sedlacek Claus, Mag.</t>
  </si>
  <si>
    <t>Australier</t>
  </si>
  <si>
    <t>SEDLACLAU</t>
  </si>
  <si>
    <t>Spitzbart Franz</t>
  </si>
  <si>
    <t>Wels</t>
  </si>
  <si>
    <t>SPITZFRAN</t>
  </si>
  <si>
    <t>Fenzl Edith</t>
  </si>
  <si>
    <t>FENZLEDIT</t>
  </si>
  <si>
    <t>KRD</t>
  </si>
  <si>
    <t>Fenzl Josef sen.</t>
  </si>
  <si>
    <t>FENZLJOSS</t>
  </si>
  <si>
    <t>Fenzl Josef jun.</t>
  </si>
  <si>
    <t>FENZLJOSJ</t>
  </si>
  <si>
    <t>Doppler Florian</t>
  </si>
  <si>
    <t>DOPPLFLOR</t>
  </si>
  <si>
    <t>LAL</t>
  </si>
  <si>
    <t>FÖRSTMICH</t>
  </si>
  <si>
    <t>Gruber Rene</t>
  </si>
  <si>
    <t>Melk</t>
  </si>
  <si>
    <t>GRUBERENE</t>
  </si>
  <si>
    <t>Höller Leopold</t>
  </si>
  <si>
    <t>HÖLLELEOP</t>
  </si>
  <si>
    <t>Höller Werner</t>
  </si>
  <si>
    <t>HÖLLEWERN</t>
  </si>
  <si>
    <t>Pikola Jürgen</t>
  </si>
  <si>
    <t>PIKOLJÜRG</t>
  </si>
  <si>
    <t>Weindl Stefan</t>
  </si>
  <si>
    <t>WEINDSTEF</t>
  </si>
  <si>
    <t>Steinböck Michael</t>
  </si>
  <si>
    <t>STEINMICH</t>
  </si>
  <si>
    <t>Wittmann Martin</t>
  </si>
  <si>
    <t>WITTMMART</t>
  </si>
  <si>
    <t>Amsüß Michael</t>
  </si>
  <si>
    <t>AMSÜßMICH</t>
  </si>
  <si>
    <t>LOO</t>
  </si>
  <si>
    <t>Berger Roman</t>
  </si>
  <si>
    <t>BERGEROMA</t>
  </si>
  <si>
    <t>Heiligenbrunner Simon</t>
  </si>
  <si>
    <t>HEILISIMO</t>
  </si>
  <si>
    <t>Immler Alfred</t>
  </si>
  <si>
    <t>IMMLEALFR</t>
  </si>
  <si>
    <t>Pugl Markus</t>
  </si>
  <si>
    <t>PUGLMARK</t>
  </si>
  <si>
    <t>Schütz Christoph</t>
  </si>
  <si>
    <t>Gorlice</t>
  </si>
  <si>
    <t>Polen</t>
  </si>
  <si>
    <t>SCHÜTCHRI</t>
  </si>
  <si>
    <t>Schütz Manfred</t>
  </si>
  <si>
    <t>SCHÜTMANF</t>
  </si>
  <si>
    <t>Rosenkranz Johann</t>
  </si>
  <si>
    <t>ROSENJOHA</t>
  </si>
  <si>
    <t>MEL</t>
  </si>
  <si>
    <t>Sapper Josef</t>
  </si>
  <si>
    <t>SAPPEJOSE</t>
  </si>
  <si>
    <t>Wanitschek Norbert</t>
  </si>
  <si>
    <t>WANITNORB</t>
  </si>
  <si>
    <t>Buchinger Rudolf</t>
  </si>
  <si>
    <t>BUCHIRUDO</t>
  </si>
  <si>
    <t>MIL</t>
  </si>
  <si>
    <t>Buchmayer Siegfried, Mag.</t>
  </si>
  <si>
    <t>BUCHMSIEG</t>
  </si>
  <si>
    <t>Hermanek Patrick</t>
  </si>
  <si>
    <t>HERMAPATR</t>
  </si>
  <si>
    <t>Kern Christian, Mag.</t>
  </si>
  <si>
    <t>KERNCHRI</t>
  </si>
  <si>
    <t>Kirchmayer Harald</t>
  </si>
  <si>
    <t>St. Veit / Gölsen</t>
  </si>
  <si>
    <t>KIRCHHARA</t>
  </si>
  <si>
    <t>Kraftl Michael</t>
  </si>
  <si>
    <t>KRAFTMICH</t>
  </si>
  <si>
    <t>Kugler Gerald</t>
  </si>
  <si>
    <t>KUGLEGERA</t>
  </si>
  <si>
    <t>Mann Roman</t>
  </si>
  <si>
    <t>MANNROMA</t>
  </si>
  <si>
    <t>Mann Stephan</t>
  </si>
  <si>
    <t>MANNSTEP</t>
  </si>
  <si>
    <t>Resch Helmut</t>
  </si>
  <si>
    <t>Ober Grafendorf</t>
  </si>
  <si>
    <t>RESCHHELM</t>
  </si>
  <si>
    <t>Schaferl Willibald, AR</t>
  </si>
  <si>
    <t>SCHAFWILL</t>
  </si>
  <si>
    <t>Schlechta Markus</t>
  </si>
  <si>
    <t>SCHLEMARK</t>
  </si>
  <si>
    <t>Tacho Herbert</t>
  </si>
  <si>
    <t>TACHOHERB</t>
  </si>
  <si>
    <t>Abraham Martin</t>
  </si>
  <si>
    <t>ABRAHMART</t>
  </si>
  <si>
    <t>GRUBMANTO</t>
  </si>
  <si>
    <t>Hofbauer Markus, Ing.</t>
  </si>
  <si>
    <t>HOFBAMARK</t>
  </si>
  <si>
    <t>Kittenberger Anton</t>
  </si>
  <si>
    <t>KITTEANTO</t>
  </si>
  <si>
    <t>Krondorfer Sven</t>
  </si>
  <si>
    <t>Graz</t>
  </si>
  <si>
    <t>KRONDSVEN</t>
  </si>
  <si>
    <t>Legel Bernhard</t>
  </si>
  <si>
    <t>LEGELBERN</t>
  </si>
  <si>
    <t>Legel Walter</t>
  </si>
  <si>
    <t>LEGELWALT</t>
  </si>
  <si>
    <t>Mayer Roman</t>
  </si>
  <si>
    <t>MAYERROMA</t>
  </si>
  <si>
    <t>Pokusa Michal</t>
  </si>
  <si>
    <t>Solnom Kubine</t>
  </si>
  <si>
    <t>Slovakei</t>
  </si>
  <si>
    <t>POKUSMICH</t>
  </si>
  <si>
    <t>A/L</t>
  </si>
  <si>
    <t>Schwarz Max</t>
  </si>
  <si>
    <t>Pachfurth</t>
  </si>
  <si>
    <t>SCHWAMAX</t>
  </si>
  <si>
    <t>Zeinlinger Andreas sen.</t>
  </si>
  <si>
    <t>ZEINLANDS</t>
  </si>
  <si>
    <t>Böswarth Thomas</t>
  </si>
  <si>
    <t>BÖSWATHOM</t>
  </si>
  <si>
    <t>PRE</t>
  </si>
  <si>
    <t>Haiden Mathias</t>
  </si>
  <si>
    <t>HAIDEMATH</t>
  </si>
  <si>
    <t>Lehner Roman</t>
  </si>
  <si>
    <t>LEHNEROMA</t>
  </si>
  <si>
    <t>Porteder Stefan-Paul</t>
  </si>
  <si>
    <t>PORTESTEF</t>
  </si>
  <si>
    <t>Rasch Jürgen</t>
  </si>
  <si>
    <t>RASCHJÜRG</t>
  </si>
  <si>
    <t>Rieger Josef</t>
  </si>
  <si>
    <t>RIEGEJOSE</t>
  </si>
  <si>
    <t>Rothensteiner Josef</t>
  </si>
  <si>
    <t>ROTHEJOSE</t>
  </si>
  <si>
    <t>Stefan Reinhard</t>
  </si>
  <si>
    <t>STEFAREIN</t>
  </si>
  <si>
    <t>Sulzer Roman</t>
  </si>
  <si>
    <t>SULZEROMA</t>
  </si>
  <si>
    <t>Tauschl Heinz</t>
  </si>
  <si>
    <t>TAUSCHEIN</t>
  </si>
  <si>
    <t>Turo Patrick</t>
  </si>
  <si>
    <t>TUROPATR</t>
  </si>
  <si>
    <t>Waldmüller Marcus</t>
  </si>
  <si>
    <t>WALDMMARC</t>
  </si>
  <si>
    <t>Weixelbaum Gerald</t>
  </si>
  <si>
    <t>WEIXEGERA</t>
  </si>
  <si>
    <t>Bognar Johann</t>
  </si>
  <si>
    <t>BOGNAJOHA</t>
  </si>
  <si>
    <t>OMV</t>
  </si>
  <si>
    <t>Grabner Patrick</t>
  </si>
  <si>
    <t>GRABNPATR</t>
  </si>
  <si>
    <t>Graf Franz</t>
  </si>
  <si>
    <t>GRAFFRAN</t>
  </si>
  <si>
    <t>Heinz Thomas</t>
  </si>
  <si>
    <t xml:space="preserve">Österr  </t>
  </si>
  <si>
    <t>HEINZTHOM</t>
  </si>
  <si>
    <t>Lackner Hubert</t>
  </si>
  <si>
    <t>Eisenstadt</t>
  </si>
  <si>
    <t>LACKNHUBE</t>
  </si>
  <si>
    <t>Lackstätter Gerhard</t>
  </si>
  <si>
    <t>LACKSGERH</t>
  </si>
  <si>
    <t>Lackstätter Stefan</t>
  </si>
  <si>
    <t>LACKSSTEF</t>
  </si>
  <si>
    <t>Najemnik Matthias</t>
  </si>
  <si>
    <t>NAJEMMATT</t>
  </si>
  <si>
    <t>Nassberger Andreas</t>
  </si>
  <si>
    <t>NASSBANDR</t>
  </si>
  <si>
    <t>Perci Alexander</t>
  </si>
  <si>
    <t>PERCIALEX</t>
  </si>
  <si>
    <t>Petz Rene</t>
  </si>
  <si>
    <t>PETZRENE</t>
  </si>
  <si>
    <t>Pfister Martin</t>
  </si>
  <si>
    <t>PFISTMART</t>
  </si>
  <si>
    <t>Schebesta Alexander</t>
  </si>
  <si>
    <t>SCHEBALEX</t>
  </si>
  <si>
    <t>Schebesta Daniela</t>
  </si>
  <si>
    <t>SCHEBDANI</t>
  </si>
  <si>
    <t>Schuster Dominik</t>
  </si>
  <si>
    <t>SCHUSDOMI</t>
  </si>
  <si>
    <t>Slawitz Andreas</t>
  </si>
  <si>
    <t>SLAWIANDR</t>
  </si>
  <si>
    <t>Slawitz Ferdinand</t>
  </si>
  <si>
    <t>Unter Waltersdorf</t>
  </si>
  <si>
    <t>SLAWIFERD</t>
  </si>
  <si>
    <t>Slawitz Markus</t>
  </si>
  <si>
    <t>SLAWIMARK</t>
  </si>
  <si>
    <t>Walcharz Isabella</t>
  </si>
  <si>
    <t>WALCHISAB</t>
  </si>
  <si>
    <t>Dusch Melanie</t>
  </si>
  <si>
    <t>Stockerau</t>
  </si>
  <si>
    <t>DUSCHMELA</t>
  </si>
  <si>
    <t>STO</t>
  </si>
  <si>
    <t>Faltin Cäcilia</t>
  </si>
  <si>
    <t>FALTICÄCI</t>
  </si>
  <si>
    <t>Fuchs Melanie</t>
  </si>
  <si>
    <t>Zwettl</t>
  </si>
  <si>
    <t>FUCHSMELA</t>
  </si>
  <si>
    <t>Forster Philipp</t>
  </si>
  <si>
    <t>FORSTPHIL</t>
  </si>
  <si>
    <t>Gmeiner Ronald</t>
  </si>
  <si>
    <t>Korneuburg</t>
  </si>
  <si>
    <t>GMEINRONA</t>
  </si>
  <si>
    <t>Goldschmidt Petra</t>
  </si>
  <si>
    <t>GOLDSPETR</t>
  </si>
  <si>
    <t>Hofbauer Gerhard</t>
  </si>
  <si>
    <t>HOFBAGERH</t>
  </si>
  <si>
    <t>Holy Andreas</t>
  </si>
  <si>
    <t>HOLYANDR</t>
  </si>
  <si>
    <t>Jarosch Daniel</t>
  </si>
  <si>
    <t>JAROSDANI</t>
  </si>
  <si>
    <t>Kronsteiner Michael</t>
  </si>
  <si>
    <t>KRONSMICH</t>
  </si>
  <si>
    <t>Leister Alexander</t>
  </si>
  <si>
    <t>LEISTALEX</t>
  </si>
  <si>
    <t>Müller Nicole</t>
  </si>
  <si>
    <t>MÜLLENICO</t>
  </si>
  <si>
    <t>Pfeiffer Friederike, Mag.</t>
  </si>
  <si>
    <t>PFEIFFRIE</t>
  </si>
  <si>
    <t>Puhm Melanie</t>
  </si>
  <si>
    <t>PUHMMELA</t>
  </si>
  <si>
    <t>Rechenmacher Thomas</t>
  </si>
  <si>
    <t>RECHETHOM</t>
  </si>
  <si>
    <t>Stejskal Dominik</t>
  </si>
  <si>
    <t>STEJSDOMI</t>
  </si>
  <si>
    <t>TICHYALEX</t>
  </si>
  <si>
    <t>Withalm Stefan</t>
  </si>
  <si>
    <t>WITHASTEF</t>
  </si>
  <si>
    <t>Zizlavsky Anna</t>
  </si>
  <si>
    <t>Wolfsberg</t>
  </si>
  <si>
    <t>ZIZLAANNA</t>
  </si>
  <si>
    <t>Chromik Martin</t>
  </si>
  <si>
    <t>CHROMMART</t>
  </si>
  <si>
    <t>VÖD</t>
  </si>
  <si>
    <t>Dunay Anton</t>
  </si>
  <si>
    <t>DUNAYANTO</t>
  </si>
  <si>
    <t>Dunay Wolfgang</t>
  </si>
  <si>
    <t>DUNAYWOLF</t>
  </si>
  <si>
    <t>Ehrengruber Florian</t>
  </si>
  <si>
    <t>EHRENFLOR</t>
  </si>
  <si>
    <t>Ehrengruber Stefan</t>
  </si>
  <si>
    <t>EHRENSTEF</t>
  </si>
  <si>
    <t>Fertl Markus</t>
  </si>
  <si>
    <t>FERTLMARK</t>
  </si>
  <si>
    <t>Grabenschweiger Isabella</t>
  </si>
  <si>
    <t>Möding</t>
  </si>
  <si>
    <t>GRABEISAB</t>
  </si>
  <si>
    <t>Gruber Christian</t>
  </si>
  <si>
    <t>GRUBECHRI</t>
  </si>
  <si>
    <t>Hosmanek Petr</t>
  </si>
  <si>
    <t>Havirov</t>
  </si>
  <si>
    <t>HOSMAPETR</t>
  </si>
  <si>
    <t>Matzku Jürgen</t>
  </si>
  <si>
    <t>MATZKJÜRG</t>
  </si>
  <si>
    <t>Secka Stefan</t>
  </si>
  <si>
    <t>SECKASTEF</t>
  </si>
  <si>
    <t>Orsag Jiri</t>
  </si>
  <si>
    <t>Znaim</t>
  </si>
  <si>
    <t>Tschechien</t>
  </si>
  <si>
    <t>ORSAGJIRI</t>
  </si>
  <si>
    <t>Troll Jürgen</t>
  </si>
  <si>
    <t>TROLLJÜRG</t>
  </si>
  <si>
    <t>Unterrainer Werner</t>
  </si>
  <si>
    <t>UNTERWERN</t>
  </si>
  <si>
    <t>Unterrainer Stefan</t>
  </si>
  <si>
    <t>UNTERSTEF</t>
  </si>
  <si>
    <t>Greiner Maximilian</t>
  </si>
  <si>
    <t>Waidhofen/Thaya</t>
  </si>
  <si>
    <t>GREINMAXI</t>
  </si>
  <si>
    <t>WLD</t>
  </si>
  <si>
    <t>Kammerer Johann</t>
  </si>
  <si>
    <t>KAMMEJOHA</t>
  </si>
  <si>
    <t>Kiraly Ferenc</t>
  </si>
  <si>
    <t>Körmend</t>
  </si>
  <si>
    <t>Ungarn</t>
  </si>
  <si>
    <t>KIRALFERE</t>
  </si>
  <si>
    <t>Klopf Roland</t>
  </si>
  <si>
    <t>Gmünd</t>
  </si>
  <si>
    <t>KLOPFROLA</t>
  </si>
  <si>
    <t>Koppensteiner Ernst</t>
  </si>
  <si>
    <t>Schrems</t>
  </si>
  <si>
    <t>KOPPEERNS</t>
  </si>
  <si>
    <t>Lulaew Sulumbek</t>
  </si>
  <si>
    <t>Walerik</t>
  </si>
  <si>
    <t>Staatenlos</t>
  </si>
  <si>
    <t>LULAESULU</t>
  </si>
  <si>
    <t>Stütz Patrick</t>
  </si>
  <si>
    <t>STÜTZPATR</t>
  </si>
  <si>
    <t>Weissinger Kurt</t>
  </si>
  <si>
    <t>WEISSKURT</t>
  </si>
  <si>
    <t>Weißinger Johann</t>
  </si>
  <si>
    <t>WEIßIJOHA</t>
  </si>
  <si>
    <t>Weißinger Michael</t>
  </si>
  <si>
    <t>WEIßIMICH</t>
  </si>
  <si>
    <t>Weißinger Patrick</t>
  </si>
  <si>
    <t>WEIßIPATR</t>
  </si>
  <si>
    <t>Zwingenberger Peter</t>
  </si>
  <si>
    <t>ZWINGPETE</t>
  </si>
  <si>
    <t>Brany Philip</t>
  </si>
  <si>
    <t>BRANYPHIL</t>
  </si>
  <si>
    <t>WOL</t>
  </si>
  <si>
    <t>Köpf Mischa</t>
  </si>
  <si>
    <t>Sumi-Ukraine</t>
  </si>
  <si>
    <t>KÖPFMISC</t>
  </si>
  <si>
    <t>Rauscher Andreas</t>
  </si>
  <si>
    <t>RAUSCANDR</t>
  </si>
  <si>
    <t>Watzek Wolfgang</t>
  </si>
  <si>
    <t>WATZEWOLF</t>
  </si>
  <si>
    <t>Eichhorn Nina</t>
  </si>
  <si>
    <t>Linz</t>
  </si>
  <si>
    <t>EICHHNINA</t>
  </si>
  <si>
    <t>BUK</t>
  </si>
  <si>
    <t>Morina Zenun</t>
  </si>
  <si>
    <t>Qeskove</t>
  </si>
  <si>
    <t>MORINZENU</t>
  </si>
  <si>
    <t>Neumayer Daniel</t>
  </si>
  <si>
    <t>NEUMADANI</t>
  </si>
  <si>
    <t>Reithner Andrea</t>
  </si>
  <si>
    <t>Eferding</t>
  </si>
  <si>
    <t>REITHANDR</t>
  </si>
  <si>
    <t>Wiesmeier Paul</t>
  </si>
  <si>
    <t>Grieskirchen</t>
  </si>
  <si>
    <t>WIESMPAUL</t>
  </si>
  <si>
    <t>Anglberger Johann</t>
  </si>
  <si>
    <t>Lochen</t>
  </si>
  <si>
    <t>ANGLBJOHA</t>
  </si>
  <si>
    <t>LCH</t>
  </si>
  <si>
    <t>Embacher Anton</t>
  </si>
  <si>
    <t>EMBACANTO</t>
  </si>
  <si>
    <t>Embacher Jessica</t>
  </si>
  <si>
    <t>Braunau</t>
  </si>
  <si>
    <t>EMBACJESS</t>
  </si>
  <si>
    <t>Frahamer Michael</t>
  </si>
  <si>
    <t>FRAHAMICH</t>
  </si>
  <si>
    <t>Kobler Rudolf</t>
  </si>
  <si>
    <t>KOBLERUDO</t>
  </si>
  <si>
    <t>Maderegger Florian</t>
  </si>
  <si>
    <t>MADERFLOR</t>
  </si>
  <si>
    <t>Stockinger-Picker Elisabeth</t>
  </si>
  <si>
    <t>STOCKELIS</t>
  </si>
  <si>
    <t>Seidl Erich</t>
  </si>
  <si>
    <t>SEIDLERIC</t>
  </si>
  <si>
    <t>Stockinger Lukas</t>
  </si>
  <si>
    <t>STOCKLUKA</t>
  </si>
  <si>
    <t>Stockinger Thomas</t>
  </si>
  <si>
    <t>STOCKTHOM</t>
  </si>
  <si>
    <t>Strasser Pia</t>
  </si>
  <si>
    <t>STRASPIA</t>
  </si>
  <si>
    <t>Strasser Simon</t>
  </si>
  <si>
    <t>STRASSIMO</t>
  </si>
  <si>
    <t>Voggenberger Thomas</t>
  </si>
  <si>
    <t>Berndorf/Sbg</t>
  </si>
  <si>
    <t>VOGGETHOM</t>
  </si>
  <si>
    <t>Diana Ciprian</t>
  </si>
  <si>
    <t>Oravita/Rumänien</t>
  </si>
  <si>
    <t>DIANACIPR</t>
  </si>
  <si>
    <t>RAN</t>
  </si>
  <si>
    <t>Dürnberger Patrick</t>
  </si>
  <si>
    <t>DÜRNBPATR</t>
  </si>
  <si>
    <t>Ecker Gottfried</t>
  </si>
  <si>
    <t>ECKERGOTT</t>
  </si>
  <si>
    <t>Esterbauer Franz</t>
  </si>
  <si>
    <t>Brunn/Gries</t>
  </si>
  <si>
    <t>ESTERFRAN</t>
  </si>
  <si>
    <t>Haberl Josef</t>
  </si>
  <si>
    <t>Lauterbah/Sbg</t>
  </si>
  <si>
    <t>HABERJOSE</t>
  </si>
  <si>
    <t>Heidecker Daniel</t>
  </si>
  <si>
    <t>HEIDEDANI</t>
  </si>
  <si>
    <t>Heidecker Roland</t>
  </si>
  <si>
    <t>HEIDEROLA</t>
  </si>
  <si>
    <t>Messner Manfred</t>
  </si>
  <si>
    <t>Ostermiething</t>
  </si>
  <si>
    <t>MESSNMANF</t>
  </si>
  <si>
    <t>Pocza Vajk</t>
  </si>
  <si>
    <t>Tatabanya</t>
  </si>
  <si>
    <t>POCZAVAJK</t>
  </si>
  <si>
    <t>Rehner Philipp</t>
  </si>
  <si>
    <t>REHNEPHIL</t>
  </si>
  <si>
    <t>Reinthaler Christoph</t>
  </si>
  <si>
    <t>REINTCHRI</t>
  </si>
  <si>
    <t>Reisecker Florian</t>
  </si>
  <si>
    <t>REISEFLOR</t>
  </si>
  <si>
    <t>Sauerlachner Thomas</t>
  </si>
  <si>
    <t>SAUERTHOM</t>
  </si>
  <si>
    <t>Seidl Gerhard</t>
  </si>
  <si>
    <t>Vöcklabruck</t>
  </si>
  <si>
    <t>SEIDLGERH</t>
  </si>
  <si>
    <t>Baminger Jürgen</t>
  </si>
  <si>
    <t>BAMINJÜRG</t>
  </si>
  <si>
    <t>VÖE</t>
  </si>
  <si>
    <t>Brandl Christian Ing.</t>
  </si>
  <si>
    <t>BRANDCHRI</t>
  </si>
  <si>
    <t>Hofwimmer Klaus, Dipl.Ing.</t>
  </si>
  <si>
    <t>HOFWIKLAU</t>
  </si>
  <si>
    <t>Kiss Attila</t>
  </si>
  <si>
    <t>Miskolc</t>
  </si>
  <si>
    <t>KISSATTI</t>
  </si>
  <si>
    <t>Klebl Josef</t>
  </si>
  <si>
    <t>KLEBLJOSE</t>
  </si>
  <si>
    <t>Klebl Siegfried</t>
  </si>
  <si>
    <t>KLEBLSIEG</t>
  </si>
  <si>
    <t>Krejci Heinz</t>
  </si>
  <si>
    <t>KREJCHEIN</t>
  </si>
  <si>
    <t>Langweil Arpad</t>
  </si>
  <si>
    <t>LANGWARPA</t>
  </si>
  <si>
    <t>Limberger Herwig, Ing.</t>
  </si>
  <si>
    <t>LIMBEHERW</t>
  </si>
  <si>
    <t>Manninger Patrick</t>
  </si>
  <si>
    <t>MANNIPATR</t>
  </si>
  <si>
    <t>Michalicka Erik</t>
  </si>
  <si>
    <t>MICHAERIK</t>
  </si>
  <si>
    <t>Neu</t>
  </si>
  <si>
    <t>Mickel Manuel</t>
  </si>
  <si>
    <t>MICKEMANU</t>
  </si>
  <si>
    <t>Modrey Manfred</t>
  </si>
  <si>
    <t>MODREMANF</t>
  </si>
  <si>
    <t>Modrey Manuel</t>
  </si>
  <si>
    <t>MODREMANU</t>
  </si>
  <si>
    <t>Nowak Anita</t>
  </si>
  <si>
    <t>NOWAKANIT</t>
  </si>
  <si>
    <t>Peitl Manuel</t>
  </si>
  <si>
    <t>PEITLMANU</t>
  </si>
  <si>
    <t>Pfaffenberger Martin</t>
  </si>
  <si>
    <t>PFAFFMART</t>
  </si>
  <si>
    <t>Pichler Mario</t>
  </si>
  <si>
    <t>PICHLMARI</t>
  </si>
  <si>
    <t>Pögl Adolf</t>
  </si>
  <si>
    <t>Seekirchen/Sbg</t>
  </si>
  <si>
    <t>PÖGLADOL</t>
  </si>
  <si>
    <t>Rottner Günter</t>
  </si>
  <si>
    <t>Haag/Hausruck</t>
  </si>
  <si>
    <t>ROTTNGÜNT</t>
  </si>
  <si>
    <t>Rottner Michael</t>
  </si>
  <si>
    <t>ROTTNMICH</t>
  </si>
  <si>
    <t>Schmid Daniel</t>
  </si>
  <si>
    <t>SCHMIDANI</t>
  </si>
  <si>
    <t>Wachet Robert</t>
  </si>
  <si>
    <t>WACHEROBE</t>
  </si>
  <si>
    <t>Ebner Christian</t>
  </si>
  <si>
    <t>EBNERCHRI</t>
  </si>
  <si>
    <t>WEL</t>
  </si>
  <si>
    <t>Ebner Daniel</t>
  </si>
  <si>
    <t>EBNERDANI</t>
  </si>
  <si>
    <t>Ebner Helmut</t>
  </si>
  <si>
    <t>EBNERHELM</t>
  </si>
  <si>
    <t>Eichhorn Jürgen</t>
  </si>
  <si>
    <t>EICHHJÜRG</t>
  </si>
  <si>
    <t>Giacomuzzi Markus</t>
  </si>
  <si>
    <t>Hall in Tirol</t>
  </si>
  <si>
    <t>GIACOMARK</t>
  </si>
  <si>
    <t>Hörmandinger Helmut</t>
  </si>
  <si>
    <t>Marchtrenk</t>
  </si>
  <si>
    <t>HÖRMAHELM</t>
  </si>
  <si>
    <t>Krammer Christoph</t>
  </si>
  <si>
    <t>KRAMMCHRI</t>
  </si>
  <si>
    <t>Lackner Friedrich</t>
  </si>
  <si>
    <t>LACKNFRIE</t>
  </si>
  <si>
    <t>Pfaffenberger Josef</t>
  </si>
  <si>
    <t>PFAFFJOSE</t>
  </si>
  <si>
    <t>Pfaffenberger Jürgen</t>
  </si>
  <si>
    <t>PFAFFJÜRG</t>
  </si>
  <si>
    <t>Ruff Georg</t>
  </si>
  <si>
    <t>RUFFGEOR</t>
  </si>
  <si>
    <t>Scherleitner Harald</t>
  </si>
  <si>
    <t>SCHERHARA</t>
  </si>
  <si>
    <t>Jaksch Stefan</t>
  </si>
  <si>
    <t>Jauchsdorf</t>
  </si>
  <si>
    <t>JAKSCSTEF</t>
  </si>
  <si>
    <t>BÜR</t>
  </si>
  <si>
    <t>WEN</t>
  </si>
  <si>
    <t>Mühlbacher Andreas</t>
  </si>
  <si>
    <t>MÜHLBANDR</t>
  </si>
  <si>
    <t>Mühlbacher Christian</t>
  </si>
  <si>
    <t>MÜHLBCHRI</t>
  </si>
  <si>
    <t>Mühlbacher Martin</t>
  </si>
  <si>
    <t>MÜHLBMART</t>
  </si>
  <si>
    <t>Puttinger Stefan</t>
  </si>
  <si>
    <t>Ried im Innkreis</t>
  </si>
  <si>
    <t>PUTTISTEF</t>
  </si>
  <si>
    <t>Schöberl Johann</t>
  </si>
  <si>
    <t>Moosbach</t>
  </si>
  <si>
    <t>SCHÖBJOHA</t>
  </si>
  <si>
    <t>Weber Günther jun.</t>
  </si>
  <si>
    <t>WEBERGÜNT</t>
  </si>
  <si>
    <t>Bologa Robert</t>
  </si>
  <si>
    <t>Bruck/Mur</t>
  </si>
  <si>
    <t>BOLOGROBE</t>
  </si>
  <si>
    <t>BRM</t>
  </si>
  <si>
    <t>Dogan Muhammet</t>
  </si>
  <si>
    <t>Cihanbeyli/Türkei</t>
  </si>
  <si>
    <t>DOGANMUHA</t>
  </si>
  <si>
    <t>Huber Otto</t>
  </si>
  <si>
    <t>HUBEROTTO</t>
  </si>
  <si>
    <t>Izrailov Ashab</t>
  </si>
  <si>
    <t>Kroznii</t>
  </si>
  <si>
    <t>Russische Föderation</t>
  </si>
  <si>
    <t>IZRAIASHA</t>
  </si>
  <si>
    <t>Kathrein Christian</t>
  </si>
  <si>
    <t>KATHRCHRI</t>
  </si>
  <si>
    <t>Marintscheschki Martin</t>
  </si>
  <si>
    <t>MARINMART</t>
  </si>
  <si>
    <t>Steinberger Johanna</t>
  </si>
  <si>
    <t>STEINJOHA</t>
  </si>
  <si>
    <t>Vaspöri Gabor</t>
  </si>
  <si>
    <t>Szombathely</t>
  </si>
  <si>
    <t>VASPÖGABO</t>
  </si>
  <si>
    <t>Greiner Harald</t>
  </si>
  <si>
    <t>GREINHARA</t>
  </si>
  <si>
    <t>FEL</t>
  </si>
  <si>
    <t>Greiner Thomas</t>
  </si>
  <si>
    <t>GREINTHOM</t>
  </si>
  <si>
    <t>Gruber Johann</t>
  </si>
  <si>
    <t>Gleisdorf</t>
  </si>
  <si>
    <t>GRUBEJOHA</t>
  </si>
  <si>
    <t>Prasser Wolfgang</t>
  </si>
  <si>
    <t>PRASSWOLF</t>
  </si>
  <si>
    <t>Pulsinger Gerhard</t>
  </si>
  <si>
    <t>PULSIGERH</t>
  </si>
  <si>
    <t>Stolz Patrick</t>
  </si>
  <si>
    <t>STOLZPATR</t>
  </si>
  <si>
    <t>Troni Dmitri</t>
  </si>
  <si>
    <t>Tiraspol</t>
  </si>
  <si>
    <t>Moldawien</t>
  </si>
  <si>
    <t>TRONIDMIT</t>
  </si>
  <si>
    <t>Bucher Reinhard</t>
  </si>
  <si>
    <t>Schladming</t>
  </si>
  <si>
    <t>BUCHEREIN</t>
  </si>
  <si>
    <t>ÖBL</t>
  </si>
  <si>
    <t>Fink Alexander</t>
  </si>
  <si>
    <t>Rottenmann</t>
  </si>
  <si>
    <t>FINKALEX</t>
  </si>
  <si>
    <t>Greimeister Gernot</t>
  </si>
  <si>
    <t>GREIMGERN</t>
  </si>
  <si>
    <t>Grundner Alfred</t>
  </si>
  <si>
    <t>Mössna</t>
  </si>
  <si>
    <t>GRUNDALFR</t>
  </si>
  <si>
    <t>Grundner Thomas</t>
  </si>
  <si>
    <t>GRUNDTHOM</t>
  </si>
  <si>
    <t>Grundner Verena</t>
  </si>
  <si>
    <t>GRUNDVERE</t>
  </si>
  <si>
    <t>Hirz Claudia</t>
  </si>
  <si>
    <t>HIRZCLAU</t>
  </si>
  <si>
    <t>Hirz Martin</t>
  </si>
  <si>
    <t>HIRZMART</t>
  </si>
  <si>
    <t>Kesgin Hüseyin</t>
  </si>
  <si>
    <t>Güler Islam</t>
  </si>
  <si>
    <t>KESGIHÜSE</t>
  </si>
  <si>
    <t xml:space="preserve">Winkler Johann </t>
  </si>
  <si>
    <t>WINKLJOHA</t>
  </si>
  <si>
    <t>Jangra Jaswant</t>
  </si>
  <si>
    <t>Punjab/Indien</t>
  </si>
  <si>
    <t>JANGRJASW</t>
  </si>
  <si>
    <t>BIS</t>
  </si>
  <si>
    <t>Schuchter Guido</t>
  </si>
  <si>
    <t>Schwarzach</t>
  </si>
  <si>
    <t>SCHUCGUID</t>
  </si>
  <si>
    <t>Plosky Erhard</t>
  </si>
  <si>
    <t>St. Johann/Pongau</t>
  </si>
  <si>
    <t>PLOSKERHA</t>
  </si>
  <si>
    <t>Grünner Daniel</t>
  </si>
  <si>
    <t>GRÜNNDANI</t>
  </si>
  <si>
    <t>SBG</t>
  </si>
  <si>
    <t>Grünner Philipp</t>
  </si>
  <si>
    <t>GRÜNNPHIL</t>
  </si>
  <si>
    <t>Mitterer Günther</t>
  </si>
  <si>
    <t>Bad Ischl</t>
  </si>
  <si>
    <t>MITTEGÜNT</t>
  </si>
  <si>
    <t>Schnabl Lisa</t>
  </si>
  <si>
    <t>SCHNALISA</t>
  </si>
  <si>
    <t>Steiner Werner</t>
  </si>
  <si>
    <t>Hallwang</t>
  </si>
  <si>
    <t>STEINWERN</t>
  </si>
  <si>
    <t>Walter Richard</t>
  </si>
  <si>
    <t>Neu Banovci</t>
  </si>
  <si>
    <t>WALTERICH</t>
  </si>
  <si>
    <t>Egger Andreas</t>
  </si>
  <si>
    <t>Kufstein</t>
  </si>
  <si>
    <t>EGGERANDR</t>
  </si>
  <si>
    <t>BHÄ</t>
  </si>
  <si>
    <t>Einberger Kurt</t>
  </si>
  <si>
    <t>Brixlegg</t>
  </si>
  <si>
    <t>EINBEKURT</t>
  </si>
  <si>
    <t>Lauchart Christian</t>
  </si>
  <si>
    <t>St. Gilgen</t>
  </si>
  <si>
    <t>LAUCHCHRI</t>
  </si>
  <si>
    <t>Leitner Christian</t>
  </si>
  <si>
    <t>Wörgl</t>
  </si>
  <si>
    <t>LEITNCHRI</t>
  </si>
  <si>
    <t>Leitner Florian</t>
  </si>
  <si>
    <t>LEITNFLOR</t>
  </si>
  <si>
    <t>Ritzer Klemens</t>
  </si>
  <si>
    <t>RITZEKLEM</t>
  </si>
  <si>
    <t>Sammer Markus</t>
  </si>
  <si>
    <t>SAMMEMARK</t>
  </si>
  <si>
    <t>Sammer Thomas</t>
  </si>
  <si>
    <t>SAMMETHOM</t>
  </si>
  <si>
    <t>Strobl August</t>
  </si>
  <si>
    <t>Bad Häring</t>
  </si>
  <si>
    <t>STROBAUGU</t>
  </si>
  <si>
    <t>Unterladstätter Norbert</t>
  </si>
  <si>
    <t>UNTERNORB</t>
  </si>
  <si>
    <t>Bettazza Manfred</t>
  </si>
  <si>
    <t>Innsbruck</t>
  </si>
  <si>
    <t>BETTAMANF</t>
  </si>
  <si>
    <t>AKI</t>
  </si>
  <si>
    <t>Brandauer Manfred</t>
  </si>
  <si>
    <t>BRANDMANF</t>
  </si>
  <si>
    <t>Endörfer Manuel</t>
  </si>
  <si>
    <t>ENDÖRMANU</t>
  </si>
  <si>
    <t>Heiss Manfred</t>
  </si>
  <si>
    <t>HEISSMANF</t>
  </si>
  <si>
    <t>Leitner Martin</t>
  </si>
  <si>
    <t>LEITNMART</t>
  </si>
  <si>
    <t>Loipold Franz</t>
  </si>
  <si>
    <t>Stall/Kärnten</t>
  </si>
  <si>
    <t>LOIPOFRAN</t>
  </si>
  <si>
    <t>Scharf Christian</t>
  </si>
  <si>
    <t>SCHARCHRI</t>
  </si>
  <si>
    <t>Scharf Stefanie</t>
  </si>
  <si>
    <t>SCHARSTEF</t>
  </si>
  <si>
    <t>Bichler David</t>
  </si>
  <si>
    <t>BICHLDAVI</t>
  </si>
  <si>
    <t>RUM</t>
  </si>
  <si>
    <t>Gebhart Dietmar</t>
  </si>
  <si>
    <t>GEBHADIET</t>
  </si>
  <si>
    <t>Geiger Patrick</t>
  </si>
  <si>
    <t>GEIGEPATR</t>
  </si>
  <si>
    <t>Hölbling Josef</t>
  </si>
  <si>
    <t>HÖLBLJOSE</t>
  </si>
  <si>
    <t>Hölzl Thomas</t>
  </si>
  <si>
    <t>Basel</t>
  </si>
  <si>
    <t>HÖLZLTHOM</t>
  </si>
  <si>
    <t>Lamparter Hannes</t>
  </si>
  <si>
    <t>LAMPAHANN</t>
  </si>
  <si>
    <t>Marksteiner Markus</t>
  </si>
  <si>
    <t>MARKSMARK</t>
  </si>
  <si>
    <t>Mörth Gerhard</t>
  </si>
  <si>
    <t>MÖRTHGERH</t>
  </si>
  <si>
    <t>Plank Alexander</t>
  </si>
  <si>
    <t>PLANKALEX</t>
  </si>
  <si>
    <t>Plank Daniel</t>
  </si>
  <si>
    <t>PLANKDANI</t>
  </si>
  <si>
    <t>Posch Daniel</t>
  </si>
  <si>
    <t>Rum</t>
  </si>
  <si>
    <t>POSCHDANI</t>
  </si>
  <si>
    <t>Schneider Martin</t>
  </si>
  <si>
    <t>SCHNEMART</t>
  </si>
  <si>
    <t>Schweninger Thomas</t>
  </si>
  <si>
    <t>SCHWETHOM</t>
  </si>
  <si>
    <t>Unsinn Gabriel</t>
  </si>
  <si>
    <t>UNSINGABR</t>
  </si>
  <si>
    <t>Uran Hermann</t>
  </si>
  <si>
    <t>URANHERM</t>
  </si>
  <si>
    <t>Diem Rudolf</t>
  </si>
  <si>
    <t>Dornbirn</t>
  </si>
  <si>
    <t>DIEMRUDO</t>
  </si>
  <si>
    <t>DOR</t>
  </si>
  <si>
    <t>Freisinger Stefan</t>
  </si>
  <si>
    <t>Hohenems</t>
  </si>
  <si>
    <t>FREISSTEF</t>
  </si>
  <si>
    <t>Pfeifer Reinold</t>
  </si>
  <si>
    <t>PFEIFREIN</t>
  </si>
  <si>
    <t>Riedl Bernhard</t>
  </si>
  <si>
    <t>RIEDLBERN</t>
  </si>
  <si>
    <t>Schneider Bernd</t>
  </si>
  <si>
    <t>SCHNEBERN</t>
  </si>
  <si>
    <t>Ulmer Thomas</t>
  </si>
  <si>
    <t>ULMERTHOM</t>
  </si>
  <si>
    <t>Ulmer Wolfgang</t>
  </si>
  <si>
    <t>ULMERWOLF</t>
  </si>
  <si>
    <t>Viduka Julio</t>
  </si>
  <si>
    <t>Bregenz</t>
  </si>
  <si>
    <t>Kroatien</t>
  </si>
  <si>
    <t>VIDUKJULI</t>
  </si>
  <si>
    <t>Baumann Gerhard</t>
  </si>
  <si>
    <t>BAUMAGERH</t>
  </si>
  <si>
    <t>ARH</t>
  </si>
  <si>
    <t>Baumann Hermann</t>
  </si>
  <si>
    <t>NÖ</t>
  </si>
  <si>
    <t>BAUMAHERM</t>
  </si>
  <si>
    <t>Fuchs Gerhard</t>
  </si>
  <si>
    <t>FUCHSGERH</t>
  </si>
  <si>
    <t>Fuchs Walter</t>
  </si>
  <si>
    <t>FUCHSWALT</t>
  </si>
  <si>
    <t>Gradinger Thomas</t>
  </si>
  <si>
    <t>GRADITHOM</t>
  </si>
  <si>
    <t>Hastik Ronald sen.</t>
  </si>
  <si>
    <t>HASTIRONS</t>
  </si>
  <si>
    <t>Hastik Ronald jun.</t>
  </si>
  <si>
    <t>HASTIRONJ</t>
  </si>
  <si>
    <t>Karlhofer Johann</t>
  </si>
  <si>
    <t>KARLHJOHA</t>
  </si>
  <si>
    <t>Muckenhuber Daniel</t>
  </si>
  <si>
    <t>Oberwart</t>
  </si>
  <si>
    <t>MUCKEDANI</t>
  </si>
  <si>
    <t>Parvy Hermann</t>
  </si>
  <si>
    <t>PARVYHERM</t>
  </si>
  <si>
    <t>Pötschner Markus</t>
  </si>
  <si>
    <t>PÖTSCMARK</t>
  </si>
  <si>
    <t>Seifer Simon</t>
  </si>
  <si>
    <t>Zwiesel</t>
  </si>
  <si>
    <t>SEIFESIMO</t>
  </si>
  <si>
    <t>Gelsenkirchen / BRD</t>
  </si>
  <si>
    <t>EIW</t>
  </si>
  <si>
    <t>Gössl Herbert</t>
  </si>
  <si>
    <t>GÖSSLHERB</t>
  </si>
  <si>
    <t>Hoda Hans</t>
  </si>
  <si>
    <t>HODAHANS</t>
  </si>
  <si>
    <t>Klebinger Daniel</t>
  </si>
  <si>
    <t>KLEBIDANI</t>
  </si>
  <si>
    <t>Mailberg Wilhelm, Mag.</t>
  </si>
  <si>
    <t>MAILBWILH</t>
  </si>
  <si>
    <t>Nedoma Steven</t>
  </si>
  <si>
    <t>NEDOMSTEV</t>
  </si>
  <si>
    <t>Schinhan Roman</t>
  </si>
  <si>
    <t>SCHINROMA</t>
  </si>
  <si>
    <t>Blatny Franz</t>
  </si>
  <si>
    <t>Brünn</t>
  </si>
  <si>
    <t>BLATNFRAN</t>
  </si>
  <si>
    <t>GOL</t>
  </si>
  <si>
    <t>Gursky Igor</t>
  </si>
  <si>
    <t>CSFR</t>
  </si>
  <si>
    <t>Slowakei</t>
  </si>
  <si>
    <t>GURSKIGOR</t>
  </si>
  <si>
    <t>Gursky Kamila</t>
  </si>
  <si>
    <t>Banska Bystrica</t>
  </si>
  <si>
    <t>GURSKKAMI</t>
  </si>
  <si>
    <t>Heisler Gerhard</t>
  </si>
  <si>
    <t>HEISLGERH</t>
  </si>
  <si>
    <t>Kern Kurt</t>
  </si>
  <si>
    <t xml:space="preserve"> Österr</t>
  </si>
  <si>
    <t>KERNKURT</t>
  </si>
  <si>
    <t>Lederleitner Tim</t>
  </si>
  <si>
    <t>LEDERTIM</t>
  </si>
  <si>
    <t>Schar Heinz</t>
  </si>
  <si>
    <t>SCHARHEIN</t>
  </si>
  <si>
    <t>Schaumann Josef</t>
  </si>
  <si>
    <t>Bruck/Leitha</t>
  </si>
  <si>
    <t>SCHAUJOSE</t>
  </si>
  <si>
    <t>Spandl Walter</t>
  </si>
  <si>
    <t>SPANDWALT</t>
  </si>
  <si>
    <t>Zauner Markus</t>
  </si>
  <si>
    <t>ZAUNEMARK</t>
  </si>
  <si>
    <t>Zauner Thomas</t>
  </si>
  <si>
    <t>ZAUNETHOM</t>
  </si>
  <si>
    <t>Bosch Andreas</t>
  </si>
  <si>
    <t>BOSCHANDR</t>
  </si>
  <si>
    <t>NW</t>
  </si>
  <si>
    <t xml:space="preserve">NW </t>
  </si>
  <si>
    <t>Breiner Kurt</t>
  </si>
  <si>
    <t>Stetten</t>
  </si>
  <si>
    <t>BREINKURT</t>
  </si>
  <si>
    <t>Buranich Christoph</t>
  </si>
  <si>
    <t>BURANCHRI</t>
  </si>
  <si>
    <t>De Buigne Daniel</t>
  </si>
  <si>
    <t>DEBUIG</t>
  </si>
  <si>
    <t>Fessl Patrick</t>
  </si>
  <si>
    <t>FESSLPATR</t>
  </si>
  <si>
    <t>Fürlinger Ulrich</t>
  </si>
  <si>
    <t>FÜRLIULRI</t>
  </si>
  <si>
    <t>Gruba Joca</t>
  </si>
  <si>
    <t>Mramorak</t>
  </si>
  <si>
    <t>Yugoslavien</t>
  </si>
  <si>
    <t>GRUBAJOCA</t>
  </si>
  <si>
    <t>Höflinger Johannes</t>
  </si>
  <si>
    <t>HÖFLIJOHA</t>
  </si>
  <si>
    <t>Müllner Georg</t>
  </si>
  <si>
    <t>MÜLLNGEOR</t>
  </si>
  <si>
    <t>Pocak Mark</t>
  </si>
  <si>
    <t>POCAKMARK</t>
  </si>
  <si>
    <t>Schaipow Ibragim</t>
  </si>
  <si>
    <t>Gudermes-Tschetschenien</t>
  </si>
  <si>
    <t>SCHAIIBRA</t>
  </si>
  <si>
    <t>Svoboda Bianca</t>
  </si>
  <si>
    <t>SVOBOBIAN</t>
  </si>
  <si>
    <t>Theilinger Klaus</t>
  </si>
  <si>
    <t>THEILKLAU</t>
  </si>
  <si>
    <t>Fenzl Adolf</t>
  </si>
  <si>
    <t>FENZLADOL</t>
  </si>
  <si>
    <t>POL</t>
  </si>
  <si>
    <t>Ganzi Wolfgang</t>
  </si>
  <si>
    <t>GANZIWOLF</t>
  </si>
  <si>
    <t>Gustavik Peter</t>
  </si>
  <si>
    <t>GUSTAPETE</t>
  </si>
  <si>
    <t>Kolup Markus</t>
  </si>
  <si>
    <t>KOLUPMARK</t>
  </si>
  <si>
    <t>Spitzenberger Christopher</t>
  </si>
  <si>
    <t>SPITZCHRI</t>
  </si>
  <si>
    <t>Stoifl Alois</t>
  </si>
  <si>
    <t>STOIFALOI</t>
  </si>
  <si>
    <t>Tischner Hans Peter</t>
  </si>
  <si>
    <t>TISCHHANS</t>
  </si>
  <si>
    <t>Aleksanjan Samvel</t>
  </si>
  <si>
    <t>Karabach</t>
  </si>
  <si>
    <t>ALEKSSAMV</t>
  </si>
  <si>
    <t>PSV</t>
  </si>
  <si>
    <t>Barazian Vahan</t>
  </si>
  <si>
    <t>BARAZVAHA</t>
  </si>
  <si>
    <t>Barsegyan Arkadi</t>
  </si>
  <si>
    <t>Ejmiazin</t>
  </si>
  <si>
    <t>Armenien</t>
  </si>
  <si>
    <t>BARSEARKA</t>
  </si>
  <si>
    <t>Dadour Georges Nöel</t>
  </si>
  <si>
    <t>Aleppo</t>
  </si>
  <si>
    <t>DADOUGEOR</t>
  </si>
  <si>
    <t>Kantaev Magomed</t>
  </si>
  <si>
    <t>Novye Atagi</t>
  </si>
  <si>
    <t>KANTAMAGO</t>
  </si>
  <si>
    <t>Kantaev Magomed Sani</t>
  </si>
  <si>
    <t>Grozny</t>
  </si>
  <si>
    <t>KANTAMAGS</t>
  </si>
  <si>
    <t>Korsalka Lukas</t>
  </si>
  <si>
    <t>KORSALUKA</t>
  </si>
  <si>
    <t>M295</t>
  </si>
  <si>
    <t>Martirosjan Sargis</t>
  </si>
  <si>
    <t>Ecmiaolzin</t>
  </si>
  <si>
    <t>MARTISARG</t>
  </si>
  <si>
    <t>A</t>
  </si>
  <si>
    <t>Nazarian Edvard</t>
  </si>
  <si>
    <t>Leninakan/Armenien</t>
  </si>
  <si>
    <t>Österr/Armenien</t>
  </si>
  <si>
    <t>NAZAREDVA</t>
  </si>
  <si>
    <t>Szilagyi Jozsef</t>
  </si>
  <si>
    <t>Budapest</t>
  </si>
  <si>
    <t>SZILAJOZS</t>
  </si>
  <si>
    <t>Tachaev Ruslan</t>
  </si>
  <si>
    <t>Russland</t>
  </si>
  <si>
    <t>TACHARUSL</t>
  </si>
  <si>
    <t>Graner Zoltan</t>
  </si>
  <si>
    <t>GRANEZOLT</t>
  </si>
  <si>
    <t xml:space="preserve">A </t>
  </si>
  <si>
    <t>Sede</t>
  </si>
  <si>
    <t>Kovacs Zoltan</t>
  </si>
  <si>
    <t>KOVACZOLT</t>
  </si>
  <si>
    <t>Marton Endre</t>
  </si>
  <si>
    <t>MARTOENDR</t>
  </si>
  <si>
    <t>Mernyo Janos</t>
  </si>
  <si>
    <t>MERNYJANO</t>
  </si>
  <si>
    <t>Meszaros Istvan</t>
  </si>
  <si>
    <t>MESZAISTV</t>
  </si>
  <si>
    <t>Molnar Gabor</t>
  </si>
  <si>
    <t>MOLNAGABO</t>
  </si>
  <si>
    <t>Simon Aron</t>
  </si>
  <si>
    <t>Szabadszallas</t>
  </si>
  <si>
    <t>SIMONARON</t>
  </si>
  <si>
    <t>Szabo Sliczni Norbert</t>
  </si>
  <si>
    <t>SZABOSLIC</t>
  </si>
  <si>
    <t>Barkoczi Csaba</t>
  </si>
  <si>
    <t>BARKOCSAB</t>
  </si>
  <si>
    <t>MAFC</t>
  </si>
  <si>
    <t>Földi Tamas</t>
  </si>
  <si>
    <t>Kazincbarcika</t>
  </si>
  <si>
    <t>FÖLDITAMA</t>
  </si>
  <si>
    <t>Sarkany Zoltan</t>
  </si>
  <si>
    <t>SARKAZOLT</t>
  </si>
  <si>
    <t>Szegszardi Bence</t>
  </si>
  <si>
    <t>SZEGSBENC</t>
  </si>
  <si>
    <t>Török Peter</t>
  </si>
  <si>
    <t>Dunaujvaros</t>
  </si>
  <si>
    <t>TÖRÖKPETE</t>
  </si>
  <si>
    <t>Toth Barnabas</t>
  </si>
  <si>
    <t>TOTHBARN</t>
  </si>
  <si>
    <t>Tremel Mihaly</t>
  </si>
  <si>
    <t>TREMEMIHA</t>
  </si>
  <si>
    <t>Adamec Vanessa</t>
  </si>
  <si>
    <t>ADAMEVANE</t>
  </si>
  <si>
    <t>W84</t>
  </si>
  <si>
    <t>Aichinger Gabriel</t>
  </si>
  <si>
    <t>Österreich</t>
  </si>
  <si>
    <t>AICHIGABR</t>
  </si>
  <si>
    <t>M328</t>
  </si>
  <si>
    <t>Baumgartner Nicole</t>
  </si>
  <si>
    <t>BAUMGNICO</t>
  </si>
  <si>
    <t>W83</t>
  </si>
  <si>
    <t>Baumgartner Sabrina</t>
  </si>
  <si>
    <t>BAUMGSABR</t>
  </si>
  <si>
    <t>W75</t>
  </si>
  <si>
    <t>Demeter Norbert</t>
  </si>
  <si>
    <t>Baia Mare</t>
  </si>
  <si>
    <t>DEMETNORB</t>
  </si>
  <si>
    <t>M316</t>
  </si>
  <si>
    <t>Dunay Dominik</t>
  </si>
  <si>
    <t>DUNAYDOMI</t>
  </si>
  <si>
    <t>M300</t>
  </si>
  <si>
    <t>Dzambekov Umar</t>
  </si>
  <si>
    <t>Grospy-Russland</t>
  </si>
  <si>
    <t>DZAMBUMAR</t>
  </si>
  <si>
    <t>M253</t>
  </si>
  <si>
    <t>Edelbauer Sara</t>
  </si>
  <si>
    <t>EDELBSARA</t>
  </si>
  <si>
    <t>W95</t>
  </si>
  <si>
    <t>Edelbauer Tobias</t>
  </si>
  <si>
    <t>EDELBTOBI</t>
  </si>
  <si>
    <t>M330</t>
  </si>
  <si>
    <t>Eder Michael</t>
  </si>
  <si>
    <t>EDERMICH</t>
  </si>
  <si>
    <t>M272</t>
  </si>
  <si>
    <t>Eichinger Celine</t>
  </si>
  <si>
    <t>EICHICELI</t>
  </si>
  <si>
    <t>W97</t>
  </si>
  <si>
    <t>Eigl Corinna</t>
  </si>
  <si>
    <t>EIGLCORI</t>
  </si>
  <si>
    <t>W80</t>
  </si>
  <si>
    <t>Fallnbügl Kerstin</t>
  </si>
  <si>
    <t>FALLNKERS</t>
  </si>
  <si>
    <t>W76</t>
  </si>
  <si>
    <t>FISCHDAVI</t>
  </si>
  <si>
    <t>M254</t>
  </si>
  <si>
    <t>FISCHSARA</t>
  </si>
  <si>
    <t>W71</t>
  </si>
  <si>
    <t>Grabler Nadja</t>
  </si>
  <si>
    <t>GRABLNADJ</t>
  </si>
  <si>
    <t>W73</t>
  </si>
  <si>
    <t>Groiss Kathrin</t>
  </si>
  <si>
    <t>GROISKATH</t>
  </si>
  <si>
    <t>W94</t>
  </si>
  <si>
    <t>Gross Sebastian</t>
  </si>
  <si>
    <t>GROSSSEBA</t>
  </si>
  <si>
    <t>M341</t>
  </si>
  <si>
    <t>Hartl Oliver</t>
  </si>
  <si>
    <t>HARTLOLIV</t>
  </si>
  <si>
    <t>M340</t>
  </si>
  <si>
    <t>Haumer Jennifer</t>
  </si>
  <si>
    <t>HAUMEJENN</t>
  </si>
  <si>
    <t>W81</t>
  </si>
  <si>
    <t>Hermann Larissa</t>
  </si>
  <si>
    <t>HERMALARI</t>
  </si>
  <si>
    <t>W88</t>
  </si>
  <si>
    <t>Herzog Juliana</t>
  </si>
  <si>
    <t>HERZOJULI</t>
  </si>
  <si>
    <t>W85</t>
  </si>
  <si>
    <t>Hofbauer Anika</t>
  </si>
  <si>
    <t>HOFBAANIK</t>
  </si>
  <si>
    <t>W82</t>
  </si>
  <si>
    <t>Holy Tommy</t>
  </si>
  <si>
    <t>HOLYTOMM</t>
  </si>
  <si>
    <t>M331</t>
  </si>
  <si>
    <t>Holzmann Melanie</t>
  </si>
  <si>
    <t>HOLZMMELA</t>
  </si>
  <si>
    <t>W93</t>
  </si>
  <si>
    <t>Irsa Franz Jakob</t>
  </si>
  <si>
    <t>IRSAFRAN</t>
  </si>
  <si>
    <t>M321</t>
  </si>
  <si>
    <t>Kadic Marisela</t>
  </si>
  <si>
    <t>KADICMARI</t>
  </si>
  <si>
    <t>W89</t>
  </si>
  <si>
    <t>Kadic Meris</t>
  </si>
  <si>
    <t>KADICMERI</t>
  </si>
  <si>
    <t>M323</t>
  </si>
  <si>
    <t>Kandl Vanessa</t>
  </si>
  <si>
    <t>KANDLVANE</t>
  </si>
  <si>
    <t>W79</t>
  </si>
  <si>
    <t>Kitzler Dominik</t>
  </si>
  <si>
    <t>KITZLDOMI</t>
  </si>
  <si>
    <t>M334</t>
  </si>
  <si>
    <t>Kleinschuster Michaela</t>
  </si>
  <si>
    <t>KLEINMICH</t>
  </si>
  <si>
    <t>W90</t>
  </si>
  <si>
    <t>KOCHMARI</t>
  </si>
  <si>
    <t>W101</t>
  </si>
  <si>
    <t>Kozmann Florian</t>
  </si>
  <si>
    <t>KOZMAFLOR</t>
  </si>
  <si>
    <t>M342</t>
  </si>
  <si>
    <t>Legel Thomas</t>
  </si>
  <si>
    <t>Wr.Neustadt</t>
  </si>
  <si>
    <t>LEGELTHOM</t>
  </si>
  <si>
    <t>M343</t>
  </si>
  <si>
    <t>Lukas Dominik</t>
  </si>
  <si>
    <t>LUKASDOMI</t>
  </si>
  <si>
    <t>M324</t>
  </si>
  <si>
    <t>Messlender Lorenz</t>
  </si>
  <si>
    <t>MESSLLORE</t>
  </si>
  <si>
    <t>M276</t>
  </si>
  <si>
    <t>Messlender Marlene</t>
  </si>
  <si>
    <t>MESSLMARL</t>
  </si>
  <si>
    <t>W68</t>
  </si>
  <si>
    <t>Najemnik Christoph</t>
  </si>
  <si>
    <t>Hainburg</t>
  </si>
  <si>
    <t>NAJEMCHRI</t>
  </si>
  <si>
    <t>M319</t>
  </si>
  <si>
    <t>Pascher Gregor</t>
  </si>
  <si>
    <t>PASCHGREG</t>
  </si>
  <si>
    <t>M333</t>
  </si>
  <si>
    <t>Perkovic Marco</t>
  </si>
  <si>
    <t>PERKOMARC</t>
  </si>
  <si>
    <t>M297</t>
  </si>
  <si>
    <t>Schebesta Lucas</t>
  </si>
  <si>
    <t>SCHEBLUCA</t>
  </si>
  <si>
    <t>M320</t>
  </si>
  <si>
    <t>Scherz Daniel</t>
  </si>
  <si>
    <t>SCHERDANI</t>
  </si>
  <si>
    <t>M285</t>
  </si>
  <si>
    <t>Scheuer Melanie</t>
  </si>
  <si>
    <t>SCHEUMELA</t>
  </si>
  <si>
    <t>W98</t>
  </si>
  <si>
    <t>Schwaiger Philipp</t>
  </si>
  <si>
    <t>SCHWAPHIL</t>
  </si>
  <si>
    <t>M315</t>
  </si>
  <si>
    <t>Stando Jonathan</t>
  </si>
  <si>
    <t>STANDJONA</t>
  </si>
  <si>
    <t>M317</t>
  </si>
  <si>
    <t>Strobl Jasmin</t>
  </si>
  <si>
    <t>STROBJASM</t>
  </si>
  <si>
    <t>W77</t>
  </si>
  <si>
    <t>Secka Mario</t>
  </si>
  <si>
    <t>SECKAMARI</t>
  </si>
  <si>
    <t>M261</t>
  </si>
  <si>
    <t>SITTESIMO</t>
  </si>
  <si>
    <t>M345</t>
  </si>
  <si>
    <t>Steiner Philipp</t>
  </si>
  <si>
    <t>STEINPHIL</t>
  </si>
  <si>
    <t>M318</t>
  </si>
  <si>
    <t>Stummerer Markus</t>
  </si>
  <si>
    <t>STUMMMARK</t>
  </si>
  <si>
    <t>M327</t>
  </si>
  <si>
    <t>Teuschl Alice</t>
  </si>
  <si>
    <t>TEUSCALIC</t>
  </si>
  <si>
    <t>W87</t>
  </si>
  <si>
    <t>Unterholzner Marlene</t>
  </si>
  <si>
    <t>UNTERMARL</t>
  </si>
  <si>
    <t>W96</t>
  </si>
  <si>
    <t>Wriesnig Cornelia</t>
  </si>
  <si>
    <t>WRIESCORN</t>
  </si>
  <si>
    <t>W74</t>
  </si>
  <si>
    <t>Zijlstra Lara</t>
  </si>
  <si>
    <t>ZIJLSLARA</t>
  </si>
  <si>
    <t>W78</t>
  </si>
  <si>
    <t>Berghammer Daniela</t>
  </si>
  <si>
    <t>BERGHDANI</t>
  </si>
  <si>
    <t>W58</t>
  </si>
  <si>
    <t>Brader Roman</t>
  </si>
  <si>
    <t>BRADEROMA</t>
  </si>
  <si>
    <t>M227</t>
  </si>
  <si>
    <t>Brunner Christopher</t>
  </si>
  <si>
    <t>BRUNNCHRI</t>
  </si>
  <si>
    <t>M283</t>
  </si>
  <si>
    <t>Fischereder Simon</t>
  </si>
  <si>
    <t>FISCHSIMO</t>
  </si>
  <si>
    <t>M335</t>
  </si>
  <si>
    <t>Grbesa Timo</t>
  </si>
  <si>
    <t>GRBESTIMO</t>
  </si>
  <si>
    <t>M282</t>
  </si>
  <si>
    <t>Haubert Philip</t>
  </si>
  <si>
    <t>HAUBEPHIL</t>
  </si>
  <si>
    <t>M301</t>
  </si>
  <si>
    <t>Kobler Tanja</t>
  </si>
  <si>
    <t>KOBLETANJ</t>
  </si>
  <si>
    <t>W67</t>
  </si>
  <si>
    <t>Köck Rene</t>
  </si>
  <si>
    <t>KÖCKRENE</t>
  </si>
  <si>
    <t>M308</t>
  </si>
  <si>
    <t>Paul Benjamin</t>
  </si>
  <si>
    <t>Wolfen</t>
  </si>
  <si>
    <t>PAULBENJ</t>
  </si>
  <si>
    <t>M313</t>
  </si>
  <si>
    <t>Reitinger Amon-Thomas</t>
  </si>
  <si>
    <t>REITIAMON</t>
  </si>
  <si>
    <t>M344</t>
  </si>
  <si>
    <t>Fink Julian</t>
  </si>
  <si>
    <t>FINKJULI</t>
  </si>
  <si>
    <t>M273</t>
  </si>
  <si>
    <t>Köhl Sandra</t>
  </si>
  <si>
    <t>KÖHLSAND</t>
  </si>
  <si>
    <t>W91</t>
  </si>
  <si>
    <t>Jammernegg Jürgen</t>
  </si>
  <si>
    <t>JAMMEJÜRG</t>
  </si>
  <si>
    <t>M338</t>
  </si>
  <si>
    <t>Plank Tanja</t>
  </si>
  <si>
    <t>PLANKTANJ</t>
  </si>
  <si>
    <t>W99</t>
  </si>
  <si>
    <t>Paric Stijepan</t>
  </si>
  <si>
    <t>Croatien</t>
  </si>
  <si>
    <t>PARICSTIJ</t>
  </si>
  <si>
    <t>M325</t>
  </si>
  <si>
    <t>Stein Franziska</t>
  </si>
  <si>
    <t>STEINFRAN</t>
  </si>
  <si>
    <t>W100</t>
  </si>
  <si>
    <t>Stein Jakob</t>
  </si>
  <si>
    <t>STEINJAKO</t>
  </si>
  <si>
    <t>M326</t>
  </si>
  <si>
    <t>Trippolt Daniel</t>
  </si>
  <si>
    <t>Leoben</t>
  </si>
  <si>
    <t>TRIPPDANI</t>
  </si>
  <si>
    <t>M339</t>
  </si>
  <si>
    <t>Winkler Kristina Elisabeth</t>
  </si>
  <si>
    <t>WINKLKRIS</t>
  </si>
  <si>
    <t>W92</t>
  </si>
  <si>
    <t>Egg Lukas</t>
  </si>
  <si>
    <t>EGGLUKA</t>
  </si>
  <si>
    <t>M290</t>
  </si>
  <si>
    <t>Egger Michael</t>
  </si>
  <si>
    <t>EGGERMICH</t>
  </si>
  <si>
    <t>M251</t>
  </si>
  <si>
    <t>Egger Peter</t>
  </si>
  <si>
    <t>EGGERPETE</t>
  </si>
  <si>
    <t>M309</t>
  </si>
  <si>
    <t>Eisen David</t>
  </si>
  <si>
    <t>EISENDAVI</t>
  </si>
  <si>
    <t>M329</t>
  </si>
  <si>
    <t>Eitzenberger Dominik</t>
  </si>
  <si>
    <t>EITZEDOMI</t>
  </si>
  <si>
    <t>M237</t>
  </si>
  <si>
    <t>Oberdanner Melanie</t>
  </si>
  <si>
    <t>OBERDMELA</t>
  </si>
  <si>
    <t>W86</t>
  </si>
  <si>
    <t>Ruetz Andreas</t>
  </si>
  <si>
    <t>RUETZANDR</t>
  </si>
  <si>
    <t>M311</t>
  </si>
  <si>
    <t>Scharf Lukas</t>
  </si>
  <si>
    <t>SCHARLUKA</t>
  </si>
  <si>
    <t>M298</t>
  </si>
  <si>
    <t>Humele Florian</t>
  </si>
  <si>
    <t>HUMELFLOR</t>
  </si>
  <si>
    <t>M205</t>
  </si>
  <si>
    <t>Korsalka Florian</t>
  </si>
  <si>
    <t>KORSAFLOR</t>
  </si>
  <si>
    <t>M337</t>
  </si>
  <si>
    <t>Korsalka Julian</t>
  </si>
  <si>
    <t>KORSAJULI</t>
  </si>
  <si>
    <t>M336</t>
  </si>
  <si>
    <t>Midajew Achmed</t>
  </si>
  <si>
    <t>Grozny, Urus-Martan</t>
  </si>
  <si>
    <t>Russische Föderation / Tschetschnische Rep.</t>
  </si>
  <si>
    <t>MIDAJACHM</t>
  </si>
  <si>
    <t>M286</t>
  </si>
  <si>
    <t>Midajew Chamsat</t>
  </si>
  <si>
    <t>MIDAJCHAM</t>
  </si>
  <si>
    <t>M260</t>
  </si>
  <si>
    <t>Pfeifer Leopold</t>
  </si>
  <si>
    <t>PFEIFLEOP</t>
  </si>
  <si>
    <t>M307</t>
  </si>
  <si>
    <t>Trimmel Daniel</t>
  </si>
  <si>
    <t>TRIMMDANI</t>
  </si>
  <si>
    <t>M332</t>
  </si>
  <si>
    <t>Schenk Nicole</t>
  </si>
  <si>
    <t>SCHENNICO</t>
  </si>
  <si>
    <t>W103</t>
  </si>
  <si>
    <t>Grinninger Jaqueline</t>
  </si>
  <si>
    <t>GRINNJAQU</t>
  </si>
  <si>
    <t>W102</t>
  </si>
  <si>
    <t>Jaidhauser Jasmin-Sophie</t>
  </si>
  <si>
    <t>JAIDHJASM</t>
  </si>
  <si>
    <t>W105</t>
  </si>
  <si>
    <t>Baric Matea</t>
  </si>
  <si>
    <t>BARICMATE</t>
  </si>
  <si>
    <t>W104</t>
  </si>
  <si>
    <t>Enke Christoph</t>
  </si>
  <si>
    <t>ENKECHRI</t>
  </si>
  <si>
    <t>M352</t>
  </si>
  <si>
    <t>Schißler Matthias</t>
  </si>
  <si>
    <t>Lilienfeld</t>
  </si>
  <si>
    <t>SCHISMATT</t>
  </si>
  <si>
    <t>M353</t>
  </si>
  <si>
    <t>Eitler Günther</t>
  </si>
  <si>
    <t>EITLEGÜNT</t>
  </si>
  <si>
    <t>M346</t>
  </si>
  <si>
    <t>Horvath Stefan</t>
  </si>
  <si>
    <t>HORVASTEF</t>
  </si>
  <si>
    <t>M348</t>
  </si>
  <si>
    <t>Strangl Stefan</t>
  </si>
  <si>
    <t>STRANSTEF</t>
  </si>
  <si>
    <t>Nagy Erwin</t>
  </si>
  <si>
    <t>NAGYERWI</t>
  </si>
  <si>
    <t>ZIS</t>
  </si>
  <si>
    <t>Scharf Sieglinde</t>
  </si>
  <si>
    <t>SCHARSIEG</t>
  </si>
  <si>
    <t>Pischl Daniel</t>
  </si>
  <si>
    <t>PISCHDANI</t>
  </si>
  <si>
    <t>Kirchberg Alexander</t>
  </si>
  <si>
    <t>Frankfurt/Oder</t>
  </si>
  <si>
    <t>BRD</t>
  </si>
  <si>
    <t>KIRCHALEX</t>
  </si>
  <si>
    <t>Sommer Hannes</t>
  </si>
  <si>
    <t>SOMMEHANN</t>
  </si>
  <si>
    <t>Mühlbacher Josef</t>
  </si>
  <si>
    <t>MÜHLBJOSE</t>
  </si>
  <si>
    <t>Niedermayr Friedrich</t>
  </si>
  <si>
    <t>NIEDEFRIE</t>
  </si>
  <si>
    <t>Schneider Werner</t>
  </si>
  <si>
    <t>SCHNEWERN</t>
  </si>
  <si>
    <t>Pleßnitzer Günter</t>
  </si>
  <si>
    <t>PLEßNGÜNT</t>
  </si>
  <si>
    <t>Gunz Herbert</t>
  </si>
  <si>
    <t>Feldkirch</t>
  </si>
  <si>
    <t>GUNZHERB</t>
  </si>
  <si>
    <t>Spitzauer Ernst</t>
  </si>
  <si>
    <t>SPITZERNS</t>
  </si>
  <si>
    <t>Tairi Jakob</t>
  </si>
  <si>
    <t>TAIRIJAKO</t>
  </si>
  <si>
    <t>M347</t>
  </si>
  <si>
    <t>Kohlrausch Dennis</t>
  </si>
  <si>
    <t>KOHLRDENN</t>
  </si>
  <si>
    <t>M354</t>
  </si>
  <si>
    <t>Schnabl Peter</t>
  </si>
  <si>
    <t>SCHNAPETE</t>
  </si>
  <si>
    <t>Aliev Sultan</t>
  </si>
  <si>
    <t>Vallchanovo</t>
  </si>
  <si>
    <t>ALIEVSULT</t>
  </si>
  <si>
    <t>Noll Jürgen</t>
  </si>
  <si>
    <t>NOLLJÜRG</t>
  </si>
  <si>
    <t>Kainz Eva</t>
  </si>
  <si>
    <t>KAINZEVA</t>
  </si>
  <si>
    <t>Petzel Florian</t>
  </si>
  <si>
    <t>PETZEFLOR</t>
  </si>
  <si>
    <t>M362</t>
  </si>
  <si>
    <t>Plamberger Peter</t>
  </si>
  <si>
    <t>Schwaz/Tirol</t>
  </si>
  <si>
    <t>PLAMBPETE</t>
  </si>
  <si>
    <t>Mihaly Jonathan</t>
  </si>
  <si>
    <t>MIHALJONA</t>
  </si>
  <si>
    <t>Kapsammer Andreas</t>
  </si>
  <si>
    <t>KAPSAANDR</t>
  </si>
  <si>
    <t>Bologa Fabian</t>
  </si>
  <si>
    <t>BOLOGFABI</t>
  </si>
  <si>
    <t>M363</t>
  </si>
  <si>
    <t>Brunner Mariella</t>
  </si>
  <si>
    <t>BRUNNMARI</t>
  </si>
  <si>
    <t>W106</t>
  </si>
  <si>
    <t>Feiler Thomas</t>
  </si>
  <si>
    <t>FEILETHOM</t>
  </si>
  <si>
    <t>Kamerer Patrick</t>
  </si>
  <si>
    <t>KAMERPATR</t>
  </si>
  <si>
    <t>Schmalzl Marcel</t>
  </si>
  <si>
    <t>SCHMAMARC</t>
  </si>
  <si>
    <t>M366</t>
  </si>
  <si>
    <t>Hofegger Jessica</t>
  </si>
  <si>
    <t>HOFEGJESS</t>
  </si>
  <si>
    <t>W108</t>
  </si>
  <si>
    <t>Auerbach Lukas</t>
  </si>
  <si>
    <t>AUERBLUKA</t>
  </si>
  <si>
    <t>Weiss Matthias</t>
  </si>
  <si>
    <t>Österrreich</t>
  </si>
  <si>
    <t>WEISSMATH</t>
  </si>
  <si>
    <t>Fassl Michael</t>
  </si>
  <si>
    <t>FASSLMICH</t>
  </si>
  <si>
    <t>Stangl Hannes</t>
  </si>
  <si>
    <t>STANGHANN</t>
  </si>
  <si>
    <t>Walkam Lukas</t>
  </si>
  <si>
    <t>WALKALUKA</t>
  </si>
  <si>
    <t>M367</t>
  </si>
  <si>
    <t>Feichtinger Lukas</t>
  </si>
  <si>
    <t>FEICHLUKA</t>
  </si>
  <si>
    <t>Speiser Albert</t>
  </si>
  <si>
    <t>SPEISALBE</t>
  </si>
  <si>
    <t>Legel Christoph</t>
  </si>
  <si>
    <t>LEGELCHRI</t>
  </si>
  <si>
    <t>Boda Tarik</t>
  </si>
  <si>
    <t>BODATARI</t>
  </si>
  <si>
    <t>Friedl Robert</t>
  </si>
  <si>
    <t>FRIEDROBE</t>
  </si>
  <si>
    <t>Jaksch Gerhard</t>
  </si>
  <si>
    <t>JAKSCGERH</t>
  </si>
  <si>
    <t>Walkam Mario</t>
  </si>
  <si>
    <t>WALKAMARI</t>
  </si>
  <si>
    <t>Feuchtl Kevin</t>
  </si>
  <si>
    <t>FEUCHKEVI</t>
  </si>
  <si>
    <t>Haido Jakob</t>
  </si>
  <si>
    <t>HAIDOJAKO</t>
  </si>
  <si>
    <t>Surin Viktor</t>
  </si>
  <si>
    <t>SURINVIKT</t>
  </si>
  <si>
    <t>Gruber Gert</t>
  </si>
  <si>
    <t>GRUBEGERT</t>
  </si>
  <si>
    <t>Steinbrecher Roman</t>
  </si>
  <si>
    <t>STEINROMA</t>
  </si>
  <si>
    <t>AAAAAAAAA</t>
  </si>
  <si>
    <t>SOMMEHAN</t>
  </si>
  <si>
    <t>ID</t>
  </si>
  <si>
    <t>A000</t>
  </si>
  <si>
    <t>M364</t>
  </si>
  <si>
    <t>X000</t>
  </si>
  <si>
    <t>X001</t>
  </si>
  <si>
    <t>X002</t>
  </si>
  <si>
    <t>X003</t>
  </si>
  <si>
    <t>X004</t>
  </si>
  <si>
    <t>X005</t>
  </si>
  <si>
    <t>X006</t>
  </si>
  <si>
    <t>X007</t>
  </si>
  <si>
    <t>X008</t>
  </si>
  <si>
    <t>X009</t>
  </si>
  <si>
    <t>X010</t>
  </si>
  <si>
    <t>X011</t>
  </si>
  <si>
    <t>X012</t>
  </si>
  <si>
    <t>X013</t>
  </si>
  <si>
    <t>X014</t>
  </si>
  <si>
    <t>X015</t>
  </si>
  <si>
    <t>X016</t>
  </si>
  <si>
    <t>X017</t>
  </si>
  <si>
    <t>X018</t>
  </si>
  <si>
    <t>X019</t>
  </si>
  <si>
    <t>X020</t>
  </si>
  <si>
    <t>X021</t>
  </si>
  <si>
    <t>X022</t>
  </si>
  <si>
    <t>X023</t>
  </si>
  <si>
    <t>X024</t>
  </si>
  <si>
    <t>X025</t>
  </si>
  <si>
    <t>X026</t>
  </si>
  <si>
    <t>X027</t>
  </si>
  <si>
    <t>X028</t>
  </si>
  <si>
    <t>X029</t>
  </si>
  <si>
    <t>X030</t>
  </si>
  <si>
    <t>X031</t>
  </si>
  <si>
    <t>X032</t>
  </si>
  <si>
    <t>X033</t>
  </si>
  <si>
    <t>X034</t>
  </si>
  <si>
    <t>X035</t>
  </si>
  <si>
    <t>X036</t>
  </si>
  <si>
    <t>X037</t>
  </si>
  <si>
    <t>X038</t>
  </si>
  <si>
    <t>X039</t>
  </si>
  <si>
    <t>X040</t>
  </si>
  <si>
    <t>X041</t>
  </si>
  <si>
    <t>X042</t>
  </si>
  <si>
    <t>X043</t>
  </si>
  <si>
    <t>X044</t>
  </si>
  <si>
    <t>X045</t>
  </si>
  <si>
    <t>X046</t>
  </si>
  <si>
    <t>X047</t>
  </si>
  <si>
    <t>X048</t>
  </si>
  <si>
    <t>X049</t>
  </si>
  <si>
    <t>X050</t>
  </si>
  <si>
    <t>X051</t>
  </si>
  <si>
    <t>X052</t>
  </si>
  <si>
    <t>X053</t>
  </si>
  <si>
    <t>X054</t>
  </si>
  <si>
    <t>X055</t>
  </si>
  <si>
    <t>X056</t>
  </si>
  <si>
    <t>X057</t>
  </si>
  <si>
    <t>X058</t>
  </si>
  <si>
    <t>X059</t>
  </si>
  <si>
    <t>X060</t>
  </si>
  <si>
    <t>X061</t>
  </si>
  <si>
    <t>X062</t>
  </si>
  <si>
    <t>X063</t>
  </si>
  <si>
    <t>X064</t>
  </si>
  <si>
    <t>X065</t>
  </si>
  <si>
    <t>X066</t>
  </si>
  <si>
    <t>X067</t>
  </si>
  <si>
    <t>X068</t>
  </si>
  <si>
    <t>X069</t>
  </si>
  <si>
    <t>X070</t>
  </si>
  <si>
    <t>X071</t>
  </si>
  <si>
    <t>X072</t>
  </si>
  <si>
    <t>X073</t>
  </si>
  <si>
    <t>X074</t>
  </si>
  <si>
    <t>X075</t>
  </si>
  <si>
    <t>X076</t>
  </si>
  <si>
    <t>X077</t>
  </si>
  <si>
    <t>X078</t>
  </si>
  <si>
    <t>X079</t>
  </si>
  <si>
    <t>X080</t>
  </si>
  <si>
    <t>X081</t>
  </si>
  <si>
    <t>X082</t>
  </si>
  <si>
    <t>X083</t>
  </si>
  <si>
    <t>X084</t>
  </si>
  <si>
    <t>X085</t>
  </si>
  <si>
    <t>X086</t>
  </si>
  <si>
    <t>X087</t>
  </si>
  <si>
    <t>X088</t>
  </si>
  <si>
    <t>X089</t>
  </si>
  <si>
    <t>X090</t>
  </si>
  <si>
    <t>X091</t>
  </si>
  <si>
    <t>X092</t>
  </si>
  <si>
    <t>X093</t>
  </si>
  <si>
    <t>X094</t>
  </si>
  <si>
    <t>X095</t>
  </si>
  <si>
    <t>X096</t>
  </si>
  <si>
    <t>X097</t>
  </si>
  <si>
    <t>X098</t>
  </si>
  <si>
    <t>X099</t>
  </si>
  <si>
    <t>X100</t>
  </si>
  <si>
    <t>X101</t>
  </si>
  <si>
    <t>X102</t>
  </si>
  <si>
    <t>X103</t>
  </si>
  <si>
    <t>X104</t>
  </si>
  <si>
    <t>X105</t>
  </si>
  <si>
    <t>X106</t>
  </si>
  <si>
    <t>X107</t>
  </si>
  <si>
    <t>X108</t>
  </si>
  <si>
    <t>X109</t>
  </si>
  <si>
    <t>X110</t>
  </si>
  <si>
    <t>X111</t>
  </si>
  <si>
    <t>X112</t>
  </si>
  <si>
    <t>X113</t>
  </si>
  <si>
    <t>X114</t>
  </si>
  <si>
    <t>X115</t>
  </si>
  <si>
    <t>X116</t>
  </si>
  <si>
    <t>X117</t>
  </si>
  <si>
    <t>X118</t>
  </si>
  <si>
    <t>X119</t>
  </si>
  <si>
    <t>X120</t>
  </si>
  <si>
    <t>X121</t>
  </si>
  <si>
    <t>X122</t>
  </si>
  <si>
    <t>X123</t>
  </si>
  <si>
    <t>X124</t>
  </si>
  <si>
    <t>X125</t>
  </si>
  <si>
    <t>X126</t>
  </si>
  <si>
    <t>X127</t>
  </si>
  <si>
    <t>X128</t>
  </si>
  <si>
    <t>X129</t>
  </si>
  <si>
    <t>X130</t>
  </si>
  <si>
    <t>X131</t>
  </si>
  <si>
    <t>X132</t>
  </si>
  <si>
    <t>X133</t>
  </si>
  <si>
    <t>X134</t>
  </si>
  <si>
    <t>X135</t>
  </si>
  <si>
    <t>X136</t>
  </si>
  <si>
    <t>X137</t>
  </si>
  <si>
    <t>X138</t>
  </si>
  <si>
    <t>X139</t>
  </si>
  <si>
    <t>X140</t>
  </si>
  <si>
    <t>X141</t>
  </si>
  <si>
    <t>X142</t>
  </si>
  <si>
    <t>X143</t>
  </si>
  <si>
    <t>X144</t>
  </si>
  <si>
    <t>X145</t>
  </si>
  <si>
    <t>X146</t>
  </si>
  <si>
    <t>X147</t>
  </si>
  <si>
    <t>X148</t>
  </si>
  <si>
    <t>X149</t>
  </si>
  <si>
    <t>X150</t>
  </si>
  <si>
    <t>X151</t>
  </si>
  <si>
    <t>X152</t>
  </si>
  <si>
    <t>X153</t>
  </si>
  <si>
    <t>X154</t>
  </si>
  <si>
    <t>X155</t>
  </si>
  <si>
    <t>X156</t>
  </si>
  <si>
    <t>X157</t>
  </si>
  <si>
    <t>X158</t>
  </si>
  <si>
    <t>X159</t>
  </si>
  <si>
    <t>X160</t>
  </si>
  <si>
    <t>X161</t>
  </si>
  <si>
    <t>X162</t>
  </si>
  <si>
    <t>X163</t>
  </si>
  <si>
    <t>X164</t>
  </si>
  <si>
    <t>X165</t>
  </si>
  <si>
    <t>X166</t>
  </si>
  <si>
    <t>X167</t>
  </si>
  <si>
    <t>X168</t>
  </si>
  <si>
    <t>X169</t>
  </si>
  <si>
    <t>X170</t>
  </si>
  <si>
    <t>X171</t>
  </si>
  <si>
    <t>X172</t>
  </si>
  <si>
    <t>X173</t>
  </si>
  <si>
    <t>X174</t>
  </si>
  <si>
    <t>X175</t>
  </si>
  <si>
    <t>X176</t>
  </si>
  <si>
    <t>X177</t>
  </si>
  <si>
    <t>X178</t>
  </si>
  <si>
    <t>X179</t>
  </si>
  <si>
    <t>X180</t>
  </si>
  <si>
    <t>X181</t>
  </si>
  <si>
    <t>X182</t>
  </si>
  <si>
    <t>X183</t>
  </si>
  <si>
    <t>X184</t>
  </si>
  <si>
    <t>X185</t>
  </si>
  <si>
    <t>X186</t>
  </si>
  <si>
    <t>X187</t>
  </si>
  <si>
    <t>X188</t>
  </si>
  <si>
    <t>X189</t>
  </si>
  <si>
    <t>X190</t>
  </si>
  <si>
    <t>X191</t>
  </si>
  <si>
    <t>X192</t>
  </si>
  <si>
    <t>X193</t>
  </si>
  <si>
    <t>X194</t>
  </si>
  <si>
    <t>X195</t>
  </si>
  <si>
    <t>X196</t>
  </si>
  <si>
    <t>X197</t>
  </si>
  <si>
    <t>X198</t>
  </si>
  <si>
    <t>X199</t>
  </si>
  <si>
    <t>X200</t>
  </si>
  <si>
    <t>X201</t>
  </si>
  <si>
    <t>X202</t>
  </si>
  <si>
    <t>X203</t>
  </si>
  <si>
    <t>X204</t>
  </si>
  <si>
    <t>X205</t>
  </si>
  <si>
    <t>X206</t>
  </si>
  <si>
    <t>X207</t>
  </si>
  <si>
    <t>X208</t>
  </si>
  <si>
    <t>X209</t>
  </si>
  <si>
    <t>X210</t>
  </si>
  <si>
    <t>X211</t>
  </si>
  <si>
    <t>X212</t>
  </si>
  <si>
    <t>X213</t>
  </si>
  <si>
    <t>X214</t>
  </si>
  <si>
    <t>X215</t>
  </si>
  <si>
    <t>X216</t>
  </si>
  <si>
    <t>X217</t>
  </si>
  <si>
    <t>X218</t>
  </si>
  <si>
    <t>X219</t>
  </si>
  <si>
    <t>X220</t>
  </si>
  <si>
    <t>X221</t>
  </si>
  <si>
    <t>X222</t>
  </si>
  <si>
    <t>X223</t>
  </si>
  <si>
    <t>X224</t>
  </si>
  <si>
    <t>X225</t>
  </si>
  <si>
    <t>X226</t>
  </si>
  <si>
    <t>X227</t>
  </si>
  <si>
    <t>X228</t>
  </si>
  <si>
    <t>X229</t>
  </si>
  <si>
    <t>X230</t>
  </si>
  <si>
    <t>X231</t>
  </si>
  <si>
    <t>X232</t>
  </si>
  <si>
    <t>X233</t>
  </si>
  <si>
    <t>X234</t>
  </si>
  <si>
    <t>X235</t>
  </si>
  <si>
    <t>X236</t>
  </si>
  <si>
    <t>X237</t>
  </si>
  <si>
    <t>X238</t>
  </si>
  <si>
    <t>X239</t>
  </si>
  <si>
    <t>X240</t>
  </si>
  <si>
    <t>X241</t>
  </si>
  <si>
    <t>X242</t>
  </si>
  <si>
    <t>X243</t>
  </si>
  <si>
    <t>X244</t>
  </si>
  <si>
    <t>X245</t>
  </si>
  <si>
    <t>X246</t>
  </si>
  <si>
    <t>X247</t>
  </si>
  <si>
    <t>X248</t>
  </si>
  <si>
    <t>X249</t>
  </si>
  <si>
    <t>X250</t>
  </si>
  <si>
    <t>X251</t>
  </si>
  <si>
    <t>X252</t>
  </si>
  <si>
    <t>X253</t>
  </si>
  <si>
    <t>X254</t>
  </si>
  <si>
    <t>X255</t>
  </si>
  <si>
    <t>X256</t>
  </si>
  <si>
    <t>X257</t>
  </si>
  <si>
    <t>X258</t>
  </si>
  <si>
    <t>X259</t>
  </si>
  <si>
    <t>X260</t>
  </si>
  <si>
    <t>X261</t>
  </si>
  <si>
    <t>X262</t>
  </si>
  <si>
    <t>X263</t>
  </si>
  <si>
    <t>X264</t>
  </si>
  <si>
    <t>X265</t>
  </si>
  <si>
    <t>X266</t>
  </si>
  <si>
    <t>X267</t>
  </si>
  <si>
    <t>X268</t>
  </si>
  <si>
    <t>X269</t>
  </si>
  <si>
    <t>X270</t>
  </si>
  <si>
    <t>X271</t>
  </si>
  <si>
    <t>X272</t>
  </si>
  <si>
    <t>X273</t>
  </si>
  <si>
    <t>X274</t>
  </si>
  <si>
    <t>X275</t>
  </si>
  <si>
    <t>X276</t>
  </si>
  <si>
    <t>X277</t>
  </si>
  <si>
    <t>X278</t>
  </si>
  <si>
    <t>X279</t>
  </si>
  <si>
    <t>X280</t>
  </si>
  <si>
    <t>X281</t>
  </si>
  <si>
    <t>X282</t>
  </si>
  <si>
    <t>X283</t>
  </si>
  <si>
    <t>X284</t>
  </si>
  <si>
    <t>X285</t>
  </si>
  <si>
    <t>X286</t>
  </si>
  <si>
    <t>X287</t>
  </si>
  <si>
    <t>X288</t>
  </si>
  <si>
    <t>X289</t>
  </si>
  <si>
    <t>X290</t>
  </si>
  <si>
    <t>X291</t>
  </si>
  <si>
    <t>X292</t>
  </si>
  <si>
    <t>X293</t>
  </si>
  <si>
    <t>X294</t>
  </si>
  <si>
    <t>X295</t>
  </si>
  <si>
    <t>X296</t>
  </si>
  <si>
    <t>X297</t>
  </si>
  <si>
    <t>X298</t>
  </si>
  <si>
    <t>X299</t>
  </si>
  <si>
    <t>X300</t>
  </si>
  <si>
    <t>BUSCHRAOU</t>
  </si>
  <si>
    <t>Faktor</t>
  </si>
  <si>
    <t>Bulgarien</t>
  </si>
  <si>
    <t>Boshidar Boshilov</t>
  </si>
  <si>
    <t>Nr.</t>
  </si>
  <si>
    <t>1.</t>
  </si>
  <si>
    <t>2.</t>
  </si>
  <si>
    <t>3.</t>
  </si>
  <si>
    <t>Sinclair</t>
  </si>
  <si>
    <t>Korovka Oleksandr</t>
  </si>
  <si>
    <t>Baranyai Janos</t>
  </si>
  <si>
    <t>Plas-Weinstock Andreas</t>
  </si>
  <si>
    <t>Wallisch Werner</t>
  </si>
  <si>
    <t>Resch Harald</t>
  </si>
  <si>
    <t>Hausner Thomas</t>
  </si>
  <si>
    <t>Pötsch Franz</t>
  </si>
  <si>
    <t>Weber Franz</t>
  </si>
  <si>
    <t>Perktold Patrick</t>
  </si>
  <si>
    <t>Fuchs David</t>
  </si>
  <si>
    <t>Unterladstätter Andreas</t>
  </si>
  <si>
    <t>Tschinkel Andreas</t>
  </si>
  <si>
    <t>Degwerth Andreas</t>
  </si>
  <si>
    <t>Maiss Oliver</t>
  </si>
  <si>
    <t>Seidler Dominik</t>
  </si>
  <si>
    <t>Grusell Gustav</t>
  </si>
  <si>
    <t>Steger Klaus</t>
  </si>
  <si>
    <t>Hofwimmer Florian</t>
  </si>
  <si>
    <t>Likerecz Attila</t>
  </si>
  <si>
    <t>Sooky Gergely</t>
  </si>
  <si>
    <t>Simon Bence</t>
  </si>
  <si>
    <t>Gressl Rene</t>
  </si>
  <si>
    <t>Biringer David</t>
  </si>
  <si>
    <t>Eder Marco</t>
  </si>
  <si>
    <t>Steiner Lucas</t>
  </si>
  <si>
    <t>Oberparleiter Jonas</t>
  </si>
  <si>
    <t>Kössler Benedikt</t>
  </si>
  <si>
    <t>Demir Hasan</t>
  </si>
  <si>
    <t>Kleinschmid Johannes</t>
  </si>
  <si>
    <t>Steiner Felix</t>
  </si>
  <si>
    <t>Oberparleiter Moritz</t>
  </si>
  <si>
    <t>Koy Lukas</t>
  </si>
  <si>
    <t>Jankov Predrag</t>
  </si>
  <si>
    <t>Jankov Denis</t>
  </si>
  <si>
    <t>Nelböck Kevin</t>
  </si>
  <si>
    <t>Brunner Isabel</t>
  </si>
  <si>
    <t>Nelböck Vanessa</t>
  </si>
  <si>
    <t>Matzku Maurice</t>
  </si>
  <si>
    <t>Holzlechner Mario</t>
  </si>
  <si>
    <t>Weber Günther sen.</t>
  </si>
  <si>
    <t>GIC</t>
  </si>
  <si>
    <t>GIG</t>
  </si>
  <si>
    <t>W109</t>
  </si>
  <si>
    <t>M372</t>
  </si>
  <si>
    <t>M373</t>
  </si>
  <si>
    <t>Kamischly</t>
  </si>
  <si>
    <t>M370</t>
  </si>
  <si>
    <t>Dnepropetrovsk</t>
  </si>
  <si>
    <t>Ukraine</t>
  </si>
  <si>
    <t>KOROVOLEK</t>
  </si>
  <si>
    <t>Oroszlany</t>
  </si>
  <si>
    <t>BARANJANO</t>
  </si>
  <si>
    <t>Dobritsch</t>
  </si>
  <si>
    <t>BOSHIBOSH</t>
  </si>
  <si>
    <t>PLASWANDR</t>
  </si>
  <si>
    <t>WALLIWERN</t>
  </si>
  <si>
    <t>RESCHHARA</t>
  </si>
  <si>
    <t>HAUSNTHOM</t>
  </si>
  <si>
    <t>PÖTSCFRAN</t>
  </si>
  <si>
    <t>WEBERFRAN</t>
  </si>
  <si>
    <t>PERKTPATR</t>
  </si>
  <si>
    <t>FUCHSDAVI</t>
  </si>
  <si>
    <t>UNTERANDR</t>
  </si>
  <si>
    <t>Asuncion</t>
  </si>
  <si>
    <t>TSCHIANDR</t>
  </si>
  <si>
    <t>DEGWEANDR</t>
  </si>
  <si>
    <t>MAISSOLIV</t>
  </si>
  <si>
    <t>SEIDLDOMI</t>
  </si>
  <si>
    <t>Uppsala</t>
  </si>
  <si>
    <t>Schweden</t>
  </si>
  <si>
    <t>GRUSEGUST</t>
  </si>
  <si>
    <t>STEGEKLAU</t>
  </si>
  <si>
    <t>HOFWIFLOR</t>
  </si>
  <si>
    <t>LIKERATTI</t>
  </si>
  <si>
    <t>Györ</t>
  </si>
  <si>
    <t>SOOKYGERG</t>
  </si>
  <si>
    <t>SIMONBENC</t>
  </si>
  <si>
    <t>GRESSRENE</t>
  </si>
  <si>
    <t>M349</t>
  </si>
  <si>
    <t>BIRINDAVI</t>
  </si>
  <si>
    <t>M350</t>
  </si>
  <si>
    <t>EDERMARC</t>
  </si>
  <si>
    <t>M351</t>
  </si>
  <si>
    <t>STEINLUCA</t>
  </si>
  <si>
    <t>M355</t>
  </si>
  <si>
    <t>OBERPJONA</t>
  </si>
  <si>
    <t>M356</t>
  </si>
  <si>
    <t>KÖSSLBENE</t>
  </si>
  <si>
    <t>M357</t>
  </si>
  <si>
    <t>DEMIRHASA</t>
  </si>
  <si>
    <t>M358</t>
  </si>
  <si>
    <t>Zams</t>
  </si>
  <si>
    <t>KLEINJOHA</t>
  </si>
  <si>
    <t>M359</t>
  </si>
  <si>
    <t>STEINFELI</t>
  </si>
  <si>
    <t>M360</t>
  </si>
  <si>
    <t>OBERPMORI</t>
  </si>
  <si>
    <t>M361</t>
  </si>
  <si>
    <t>Hollabrunn</t>
  </si>
  <si>
    <t>KOYLUKA</t>
  </si>
  <si>
    <t>M365</t>
  </si>
  <si>
    <t>Serbien</t>
  </si>
  <si>
    <t>JANKOPRED</t>
  </si>
  <si>
    <t>M368</t>
  </si>
  <si>
    <t>JANKODENI</t>
  </si>
  <si>
    <t>M369</t>
  </si>
  <si>
    <t>Jahr:</t>
  </si>
  <si>
    <t>Startgewicht:</t>
  </si>
  <si>
    <t>Mädchen:</t>
  </si>
  <si>
    <t>Damentabelle</t>
  </si>
  <si>
    <t>Herrentabelle</t>
  </si>
  <si>
    <t>Herren + Aufschlag</t>
  </si>
  <si>
    <t>x</t>
  </si>
  <si>
    <t>Aufschlag:</t>
  </si>
  <si>
    <t>Faktor Burschen</t>
  </si>
  <si>
    <t>Faktor Mädchen</t>
  </si>
  <si>
    <t>Technikpunkte Max:</t>
  </si>
  <si>
    <t>Zeit</t>
  </si>
  <si>
    <t>Sprint 100P</t>
  </si>
  <si>
    <t>Sprint 0P</t>
  </si>
  <si>
    <t>Sprung</t>
  </si>
  <si>
    <t>Sprint</t>
  </si>
  <si>
    <t>Sprung 100P</t>
  </si>
  <si>
    <t>Sprung 0P</t>
  </si>
  <si>
    <t>Sek.</t>
  </si>
  <si>
    <t>Meter</t>
  </si>
  <si>
    <t>Weite</t>
  </si>
  <si>
    <t>Kugel 100P</t>
  </si>
  <si>
    <t>Kugel 0P</t>
  </si>
  <si>
    <t>Kugel-Basis</t>
  </si>
  <si>
    <t>Mit Sinclair</t>
  </si>
  <si>
    <t>Ja</t>
  </si>
  <si>
    <t>Nein</t>
  </si>
  <si>
    <t>Test Kgew.:</t>
  </si>
  <si>
    <t>Test Geschl.:</t>
  </si>
  <si>
    <t>Testwert</t>
  </si>
  <si>
    <t>Dezimalen:</t>
  </si>
  <si>
    <t>U-13</t>
  </si>
  <si>
    <t>Pass Identität</t>
  </si>
  <si>
    <t>VER</t>
  </si>
  <si>
    <t>Jg</t>
  </si>
  <si>
    <t>Kg</t>
  </si>
  <si>
    <t>Zwei-kampf</t>
  </si>
  <si>
    <t>Sc.-Pkte.</t>
  </si>
  <si>
    <t>Kugelwurf</t>
  </si>
  <si>
    <t>Ges.-punkte</t>
  </si>
  <si>
    <t>Rang</t>
  </si>
  <si>
    <t>Pkte.</t>
  </si>
  <si>
    <t>Weiblich</t>
  </si>
  <si>
    <t>Männlich</t>
  </si>
  <si>
    <t>Wertung</t>
  </si>
  <si>
    <t>SP+</t>
  </si>
  <si>
    <t>R1</t>
  </si>
  <si>
    <t>R2</t>
  </si>
  <si>
    <t>R3</t>
  </si>
  <si>
    <t>BEST_R</t>
  </si>
  <si>
    <t>Kopie B6</t>
  </si>
  <si>
    <t>Geschl</t>
  </si>
  <si>
    <t>Verein</t>
  </si>
  <si>
    <t>Geb.Dat</t>
  </si>
  <si>
    <t>Geb.Jahr</t>
  </si>
  <si>
    <t>Multiplikator Technik U9:</t>
  </si>
  <si>
    <t>Multiplikator Technik U11:</t>
  </si>
  <si>
    <t>Multiplikator Technik U13:</t>
  </si>
  <si>
    <t>Multiplikator Technik U15:</t>
  </si>
  <si>
    <t>Sinc.R1</t>
  </si>
  <si>
    <t>Sinc. Best R</t>
  </si>
  <si>
    <t>Alter</t>
  </si>
  <si>
    <t>Technikfaktor</t>
  </si>
  <si>
    <t>Tec. R1</t>
  </si>
  <si>
    <t xml:space="preserve">Tec. R2 </t>
  </si>
  <si>
    <t>Tec. R3</t>
  </si>
  <si>
    <t>R1 + Tec</t>
  </si>
  <si>
    <t>R2+Tec</t>
  </si>
  <si>
    <t>R3+Tec</t>
  </si>
  <si>
    <t>BEST R+TEC</t>
  </si>
  <si>
    <t>S1</t>
  </si>
  <si>
    <t>S2</t>
  </si>
  <si>
    <t>S3</t>
  </si>
  <si>
    <t>Sinc.S1</t>
  </si>
  <si>
    <t>Sinc.R2</t>
  </si>
  <si>
    <t>Sinc.R3</t>
  </si>
  <si>
    <t>BEST_S</t>
  </si>
  <si>
    <t>Sinc.S2</t>
  </si>
  <si>
    <t>Sinc.S3</t>
  </si>
  <si>
    <t>Sinc. Best S</t>
  </si>
  <si>
    <t>Tec. S1</t>
  </si>
  <si>
    <t xml:space="preserve">Tec. S2 </t>
  </si>
  <si>
    <t>S1 + Tec</t>
  </si>
  <si>
    <t>S2+Tec</t>
  </si>
  <si>
    <t>S3+Tec</t>
  </si>
  <si>
    <t>Tec. S3</t>
  </si>
  <si>
    <t>Summe Sinclair</t>
  </si>
  <si>
    <t>Summe SP+TEC</t>
  </si>
  <si>
    <t>Zweikampf</t>
  </si>
  <si>
    <t>BEST S+TEC</t>
  </si>
  <si>
    <t>3-Sprung</t>
  </si>
  <si>
    <t>Sprint 1</t>
  </si>
  <si>
    <t>Sprint2</t>
  </si>
  <si>
    <t>Sprint Max</t>
  </si>
  <si>
    <t>Sprint Punkte</t>
  </si>
  <si>
    <t>Sprung 1</t>
  </si>
  <si>
    <t>Sprung 2</t>
  </si>
  <si>
    <t>Sprung 3</t>
  </si>
  <si>
    <t>Max Sprung</t>
  </si>
  <si>
    <t>Sprung Punkte</t>
  </si>
  <si>
    <t>Kugel1</t>
  </si>
  <si>
    <t>Kugel2</t>
  </si>
  <si>
    <t>Kugel3</t>
  </si>
  <si>
    <t>Max Kugel</t>
  </si>
  <si>
    <t>Basispunkte</t>
  </si>
  <si>
    <t>Rechnfeld</t>
  </si>
  <si>
    <t>Sortiert</t>
  </si>
  <si>
    <t>Zeile</t>
  </si>
  <si>
    <t>Platz</t>
  </si>
  <si>
    <t>0 Punkte für?</t>
  </si>
  <si>
    <t>U-9</t>
  </si>
  <si>
    <t>U-11</t>
  </si>
  <si>
    <t>männlich</t>
  </si>
  <si>
    <t>U-15</t>
  </si>
  <si>
    <t>Ausgetragen am:</t>
  </si>
  <si>
    <t>M377</t>
  </si>
  <si>
    <t>Kanyka Mario</t>
  </si>
  <si>
    <t>KANYKMARI</t>
  </si>
  <si>
    <t>Genauigkeit:</t>
  </si>
  <si>
    <t>Startwert</t>
  </si>
  <si>
    <t>Sprinttabelle - Punkte für 30Meter/gelaufene Zeit</t>
  </si>
  <si>
    <t>Punktetabelle für Standdreisprung</t>
  </si>
  <si>
    <t>Punktetabelle für Kugelwurf</t>
  </si>
  <si>
    <t>Mädchen/Bursche:</t>
  </si>
  <si>
    <t>Faktor:</t>
  </si>
  <si>
    <t>Test1</t>
  </si>
  <si>
    <t>M/B:</t>
  </si>
  <si>
    <t>Kgew.</t>
  </si>
  <si>
    <t>sec.</t>
  </si>
  <si>
    <t>Punktetabelle (Basis) für Kugelwurf</t>
  </si>
  <si>
    <t>Basis</t>
  </si>
  <si>
    <t>Nation</t>
  </si>
  <si>
    <t>ZID</t>
  </si>
  <si>
    <t>Salgotarjan</t>
  </si>
  <si>
    <t>M399</t>
  </si>
  <si>
    <t>Leitner Alexander</t>
  </si>
  <si>
    <t>LEITNALEX</t>
  </si>
  <si>
    <t>M392</t>
  </si>
  <si>
    <t>Gratt Thomas</t>
  </si>
  <si>
    <t>GRATTTHOM</t>
  </si>
  <si>
    <t>M391</t>
  </si>
  <si>
    <t>Unterpertinger Felix</t>
  </si>
  <si>
    <t>UNTERFELI</t>
  </si>
  <si>
    <t>M390</t>
  </si>
  <si>
    <t>Aumann Robert</t>
  </si>
  <si>
    <t>AUMANROBE</t>
  </si>
  <si>
    <t>Schadler Ludwig</t>
  </si>
  <si>
    <t>SCHADLUDW</t>
  </si>
  <si>
    <t>Friedrich Leopold</t>
  </si>
  <si>
    <t>Oberndorf</t>
  </si>
  <si>
    <t>FRIEDLEOP</t>
  </si>
  <si>
    <t>Stieg Erwin</t>
  </si>
  <si>
    <t>Selzthal</t>
  </si>
  <si>
    <t>STIEGERWI</t>
  </si>
  <si>
    <t>Schober Andreas</t>
  </si>
  <si>
    <t>SCHOBANDR</t>
  </si>
  <si>
    <t>Ringel Roman</t>
  </si>
  <si>
    <t>RINGEROMA</t>
  </si>
  <si>
    <t>Schadler Tamara</t>
  </si>
  <si>
    <t>SCHADTAMA</t>
  </si>
  <si>
    <t>Mnechaczek Matthias</t>
  </si>
  <si>
    <t>MNECHMATT</t>
  </si>
  <si>
    <t>Umaev Aslambek</t>
  </si>
  <si>
    <t>Grozny/Tscheschenien</t>
  </si>
  <si>
    <t>UMAEVASLA</t>
  </si>
  <si>
    <t>Fuchs Thomas</t>
  </si>
  <si>
    <t>FUCHSTHOM</t>
  </si>
  <si>
    <t>Mayer Benjamin</t>
  </si>
  <si>
    <t>MAYERBENJ</t>
  </si>
  <si>
    <t>M374</t>
  </si>
  <si>
    <t>Maderebner Tobias</t>
  </si>
  <si>
    <t>MADERTOBI</t>
  </si>
  <si>
    <t>M375</t>
  </si>
  <si>
    <t>Liebhart Eliah</t>
  </si>
  <si>
    <t>LIEBHELIA</t>
  </si>
  <si>
    <t>M376</t>
  </si>
  <si>
    <t>Bröckl Benjamin</t>
  </si>
  <si>
    <t>BRÖCKBENJ</t>
  </si>
  <si>
    <t>M382</t>
  </si>
  <si>
    <t>Ebner Michaela</t>
  </si>
  <si>
    <t>EBNERMICH</t>
  </si>
  <si>
    <t>W113</t>
  </si>
  <si>
    <t>Tomek Saskia</t>
  </si>
  <si>
    <t>TOMEKSASK</t>
  </si>
  <si>
    <t>W116</t>
  </si>
  <si>
    <t>Toth Stefan</t>
  </si>
  <si>
    <t>TOTHSTEF</t>
  </si>
  <si>
    <t>Gasteiner Hannes</t>
  </si>
  <si>
    <t>GASTEHANN</t>
  </si>
  <si>
    <t>Wilde Jakob</t>
  </si>
  <si>
    <t>WILDEJAKO</t>
  </si>
  <si>
    <t>UNB</t>
  </si>
  <si>
    <t>Gaal Florian</t>
  </si>
  <si>
    <t>GAALFLOR</t>
  </si>
  <si>
    <t>Tacho Harald</t>
  </si>
  <si>
    <t>TACHOHARA</t>
  </si>
  <si>
    <t>Gruber Florian</t>
  </si>
  <si>
    <t>GRUBEFLOR</t>
  </si>
  <si>
    <t>Gottlieb Christian</t>
  </si>
  <si>
    <t xml:space="preserve">Wien </t>
  </si>
  <si>
    <t>GOTTLCHRI</t>
  </si>
  <si>
    <t>Buchalla Andreas</t>
  </si>
  <si>
    <t>Bonn-Bad Godesberg</t>
  </si>
  <si>
    <t>BUCHAANDR</t>
  </si>
  <si>
    <t>Pengg Gerhard</t>
  </si>
  <si>
    <t>Kapfenberg</t>
  </si>
  <si>
    <t>PENGGGERH</t>
  </si>
  <si>
    <t>Oberdanner Dietmar</t>
  </si>
  <si>
    <t>OBERDDIET</t>
  </si>
  <si>
    <t>Baumann Thomas</t>
  </si>
  <si>
    <t>BAUMATHOM</t>
  </si>
  <si>
    <t>Kittenberger Ronald</t>
  </si>
  <si>
    <t>KITTERONA</t>
  </si>
  <si>
    <t>Fleis Christian</t>
  </si>
  <si>
    <t>FLEISCHRI</t>
  </si>
  <si>
    <t>Siegl Franz</t>
  </si>
  <si>
    <t>SIEGLFRAN</t>
  </si>
  <si>
    <t>Höck Martin</t>
  </si>
  <si>
    <t>HÖCKMART</t>
  </si>
  <si>
    <t>Mader Benjamin</t>
  </si>
  <si>
    <t>MADERBENJ</t>
  </si>
  <si>
    <t>Mondl Bettina</t>
  </si>
  <si>
    <t>MONDLBETT</t>
  </si>
  <si>
    <t>Zamberger-Hollinger Felix</t>
  </si>
  <si>
    <t>ZAMBEFELI</t>
  </si>
  <si>
    <t>M393</t>
  </si>
  <si>
    <t>Dollinger Stefan</t>
  </si>
  <si>
    <t>DOLLISTEF</t>
  </si>
  <si>
    <t>M394</t>
  </si>
  <si>
    <t>Moldaschl Georg</t>
  </si>
  <si>
    <t>MOLDAGEOR</t>
  </si>
  <si>
    <t>M395</t>
  </si>
  <si>
    <t>Goldschmidt Mathias</t>
  </si>
  <si>
    <t>GOLDSMATH</t>
  </si>
  <si>
    <t>M396</t>
  </si>
  <si>
    <t>Goldschmidt Michael</t>
  </si>
  <si>
    <t>GOLDSMICH</t>
  </si>
  <si>
    <t>M397</t>
  </si>
  <si>
    <t>Gregor Matthias</t>
  </si>
  <si>
    <t>GREGOMATT</t>
  </si>
  <si>
    <t>M398</t>
  </si>
  <si>
    <t>Sainitzer Christoph</t>
  </si>
  <si>
    <t>SAINICHRI</t>
  </si>
  <si>
    <t>M400</t>
  </si>
  <si>
    <t>Hengl Mario</t>
  </si>
  <si>
    <t>HENGLMARI</t>
  </si>
  <si>
    <t>M401</t>
  </si>
  <si>
    <t>Bilalic Anes</t>
  </si>
  <si>
    <t>BILALANES</t>
  </si>
  <si>
    <t>M402</t>
  </si>
  <si>
    <t>Kölbl Christian</t>
  </si>
  <si>
    <t>KÖLBLCHRI</t>
  </si>
  <si>
    <t>M403</t>
  </si>
  <si>
    <t>Eißert Alexander</t>
  </si>
  <si>
    <t>EIßERALEX</t>
  </si>
  <si>
    <t>M404</t>
  </si>
  <si>
    <t>Kittenberger Kevin</t>
  </si>
  <si>
    <t>KITTEKEVI</t>
  </si>
  <si>
    <t>M407</t>
  </si>
  <si>
    <t>Bramberger Sebastian</t>
  </si>
  <si>
    <t>BRAMBSEBA</t>
  </si>
  <si>
    <t>M408</t>
  </si>
  <si>
    <t>Wagner Philipp</t>
  </si>
  <si>
    <t>Weng</t>
  </si>
  <si>
    <t>WAGNELUKA</t>
  </si>
  <si>
    <t>M409</t>
  </si>
  <si>
    <t>Bramberger Lukas</t>
  </si>
  <si>
    <t>BRAMBLUKA</t>
  </si>
  <si>
    <t>M410</t>
  </si>
  <si>
    <t>Radlherr Sophie</t>
  </si>
  <si>
    <t>RADLHSOPH</t>
  </si>
  <si>
    <t>W117</t>
  </si>
  <si>
    <t>Majer Sarah</t>
  </si>
  <si>
    <t>MAJERSARA</t>
  </si>
  <si>
    <t>W118</t>
  </si>
  <si>
    <t>Ortlieb Hannah</t>
  </si>
  <si>
    <t>ORTLIHANN</t>
  </si>
  <si>
    <t>W119</t>
  </si>
  <si>
    <t>Bilalic Alisa</t>
  </si>
  <si>
    <t>BILALALIS</t>
  </si>
  <si>
    <t>W120</t>
  </si>
  <si>
    <t>Falb Nikolaus</t>
  </si>
  <si>
    <t>FALBNIKO</t>
  </si>
  <si>
    <t>Gomboc Lukas</t>
  </si>
  <si>
    <t>GOMBOLUKA</t>
  </si>
  <si>
    <t>Pichler Patrick</t>
  </si>
  <si>
    <t>PICHLPATR</t>
  </si>
  <si>
    <t>Bauer Philipp</t>
  </si>
  <si>
    <t>BAUERPHIL</t>
  </si>
  <si>
    <t>Kerschbaumer Wilhelm</t>
  </si>
  <si>
    <t>Aigen</t>
  </si>
  <si>
    <t>KERSCWILH</t>
  </si>
  <si>
    <t>Leodolter Martin</t>
  </si>
  <si>
    <t>LEODOMART</t>
  </si>
  <si>
    <t>Stuhlmeier Raphael</t>
  </si>
  <si>
    <t>STUHLRAPH</t>
  </si>
  <si>
    <t>Narovnigg Claudia</t>
  </si>
  <si>
    <t>Steyr</t>
  </si>
  <si>
    <t>NAROVCLAU</t>
  </si>
  <si>
    <t>Pfaffenberger Mario</t>
  </si>
  <si>
    <t>PFAFFMARI</t>
  </si>
  <si>
    <t>Riedl Bernhard Markus</t>
  </si>
  <si>
    <t>RIEDLBERM</t>
  </si>
  <si>
    <t>Pichler Dominic</t>
  </si>
  <si>
    <t>PICHLDOMI</t>
  </si>
  <si>
    <t>Kreisser Johann</t>
  </si>
  <si>
    <t>Häring</t>
  </si>
  <si>
    <t>KREISJOHA</t>
  </si>
  <si>
    <t>Steiner Harald</t>
  </si>
  <si>
    <t>STEINHARA</t>
  </si>
  <si>
    <t>Uran Werner</t>
  </si>
  <si>
    <t>URANWERN</t>
  </si>
  <si>
    <t>Berthold David</t>
  </si>
  <si>
    <t>BERTHDAVI</t>
  </si>
  <si>
    <t>M406</t>
  </si>
  <si>
    <t>Marschall Marianne</t>
  </si>
  <si>
    <t>St.Pölten</t>
  </si>
  <si>
    <t>MARSCMARI</t>
  </si>
  <si>
    <t>W122</t>
  </si>
  <si>
    <t>Musel Benjamin</t>
  </si>
  <si>
    <t>MUSELBENJ</t>
  </si>
  <si>
    <t>M405</t>
  </si>
  <si>
    <t>Zips Sara</t>
  </si>
  <si>
    <t>ZIPSSARA</t>
  </si>
  <si>
    <t>W121</t>
  </si>
  <si>
    <t>Ebner Maximilian</t>
  </si>
  <si>
    <t>EBNERMAXI</t>
  </si>
  <si>
    <t>M411</t>
  </si>
  <si>
    <t>Hansalek Patrick</t>
  </si>
  <si>
    <t>HANSAPATR</t>
  </si>
  <si>
    <t>M412</t>
  </si>
  <si>
    <t>Jöbstl Markus</t>
  </si>
  <si>
    <t>JÖBSTMARK</t>
  </si>
  <si>
    <t>Strobl Luca</t>
  </si>
  <si>
    <t>STROBLUCA</t>
  </si>
  <si>
    <t>M413</t>
  </si>
  <si>
    <t>Dykovets Eugen</t>
  </si>
  <si>
    <t>Ushgorod (UKR)</t>
  </si>
  <si>
    <t>DYKOVEUGE</t>
  </si>
  <si>
    <t>Bogensberger Egmund</t>
  </si>
  <si>
    <t>BOGENEDMU</t>
  </si>
  <si>
    <t>Schnabl Ingeborg, Mag.</t>
  </si>
  <si>
    <t>Friesach</t>
  </si>
  <si>
    <t>SCHNAINGE</t>
  </si>
  <si>
    <t>Karl Peter</t>
  </si>
  <si>
    <t>KARLPETE</t>
  </si>
  <si>
    <t>GOTTLCHR</t>
  </si>
  <si>
    <t xml:space="preserve">NÖGV Nachwuchscup </t>
  </si>
  <si>
    <t>Breitenfurt</t>
  </si>
  <si>
    <t>Gotthart Philipp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</si>
</sst>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0"/>
    <numFmt numFmtId="166" formatCode="yyyy\-mm\-dd"/>
    <numFmt numFmtId="167" formatCode="yyyy\-mm\-dd;@"/>
    <numFmt numFmtId="168" formatCode="&quot;Laufen &quot;00&quot;m&quot;"/>
    <numFmt numFmtId="169" formatCode="0&quot;.&quot;"/>
  </numFmts>
  <fonts count="22" x14ac:knownFonts="1">
    <font>
      <sz val="10"/>
      <name val="Arial"/>
    </font>
    <font>
      <b/>
      <sz val="2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sz val="24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8"/>
      <name val="Arial"/>
      <family val="2"/>
    </font>
    <font>
      <sz val="16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sz val="8"/>
      <color rgb="FFC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C0C0C0"/>
      </bottom>
      <diagonal/>
    </border>
    <border>
      <left style="medium">
        <color indexed="64"/>
      </left>
      <right/>
      <top style="medium">
        <color indexed="64"/>
      </top>
      <bottom style="thin">
        <color rgb="FFC0C0C0"/>
      </bottom>
      <diagonal/>
    </border>
    <border>
      <left style="thin">
        <color indexed="64"/>
      </left>
      <right/>
      <top style="medium">
        <color indexed="64"/>
      </top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/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thin">
        <color rgb="FFC0C0C0"/>
      </top>
      <bottom style="thin">
        <color rgb="FFA6CAF0"/>
      </bottom>
      <diagonal/>
    </border>
    <border>
      <left style="medium">
        <color indexed="64"/>
      </left>
      <right style="thin">
        <color indexed="64"/>
      </right>
      <top/>
      <bottom style="thin">
        <color rgb="FFA6CAF0"/>
      </bottom>
      <diagonal/>
    </border>
    <border>
      <left style="thin">
        <color indexed="64"/>
      </left>
      <right style="thin">
        <color indexed="64"/>
      </right>
      <top style="thin">
        <color rgb="FFC0C0C0"/>
      </top>
      <bottom style="thin">
        <color rgb="FFA6CAF0"/>
      </bottom>
      <diagonal/>
    </border>
    <border>
      <left style="medium">
        <color indexed="64"/>
      </left>
      <right style="thin">
        <color indexed="64"/>
      </right>
      <top style="thin">
        <color rgb="FFA6CAF0"/>
      </top>
      <bottom style="thin">
        <color rgb="FFA6CAF0"/>
      </bottom>
      <diagonal/>
    </border>
    <border>
      <left style="thin">
        <color indexed="64"/>
      </left>
      <right style="thin">
        <color indexed="64"/>
      </right>
      <top style="thin">
        <color rgb="FFA6CAF0"/>
      </top>
      <bottom style="thin">
        <color rgb="FFA6CAF0"/>
      </bottom>
      <diagonal/>
    </border>
    <border>
      <left style="thin">
        <color indexed="64"/>
      </left>
      <right style="thin">
        <color indexed="64"/>
      </right>
      <top style="thin">
        <color rgb="FFC0C0C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C0C0C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C0C0C0"/>
      </bottom>
      <diagonal/>
    </border>
    <border>
      <left style="thin">
        <color indexed="64"/>
      </left>
      <right style="medium">
        <color indexed="64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medium">
        <color indexed="64"/>
      </right>
      <top style="thin">
        <color rgb="FFC0C0C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thin">
        <color rgb="FFC0C0C0"/>
      </top>
      <bottom style="thin">
        <color rgb="FFC0C0C0"/>
      </bottom>
      <diagonal/>
    </border>
    <border>
      <left/>
      <right style="thin">
        <color indexed="64"/>
      </right>
      <top style="medium">
        <color indexed="64"/>
      </top>
      <bottom style="thin">
        <color rgb="FFC0C0C0"/>
      </bottom>
      <diagonal/>
    </border>
    <border>
      <left/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/>
      <top style="thin">
        <color rgb="FFC0C0C0"/>
      </top>
      <bottom style="medium">
        <color indexed="64"/>
      </bottom>
      <diagonal/>
    </border>
    <border>
      <left/>
      <right style="thin">
        <color indexed="64"/>
      </right>
      <top style="thin">
        <color rgb="FFC0C0C0"/>
      </top>
      <bottom style="medium">
        <color indexed="64"/>
      </bottom>
      <diagonal/>
    </border>
    <border>
      <left style="thin">
        <color indexed="64"/>
      </left>
      <right/>
      <top style="thin">
        <color rgb="FFC0C0C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C0C0C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C0C0C0"/>
      </bottom>
      <diagonal/>
    </border>
    <border>
      <left/>
      <right style="medium">
        <color indexed="64"/>
      </right>
      <top style="thin">
        <color rgb="FFC0C0C0"/>
      </top>
      <bottom style="thin">
        <color rgb="FFC0C0C0"/>
      </bottom>
      <diagonal/>
    </border>
    <border>
      <left/>
      <right style="medium">
        <color indexed="64"/>
      </right>
      <top style="thin">
        <color rgb="FFC0C0C0"/>
      </top>
      <bottom style="medium">
        <color indexed="64"/>
      </bottom>
      <diagonal/>
    </border>
  </borders>
  <cellStyleXfs count="2">
    <xf numFmtId="0" fontId="0" fillId="0" borderId="0"/>
    <xf numFmtId="0" fontId="12" fillId="0" borderId="0"/>
  </cellStyleXfs>
  <cellXfs count="38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6" fillId="0" borderId="0" xfId="0" applyFont="1"/>
    <xf numFmtId="165" fontId="0" fillId="0" borderId="0" xfId="0" applyNumberFormat="1"/>
    <xf numFmtId="164" fontId="0" fillId="0" borderId="0" xfId="0" applyNumberFormat="1"/>
    <xf numFmtId="0" fontId="0" fillId="2" borderId="1" xfId="0" applyFill="1" applyBorder="1"/>
    <xf numFmtId="14" fontId="0" fillId="3" borderId="1" xfId="0" applyNumberFormat="1" applyFill="1" applyBorder="1"/>
    <xf numFmtId="0" fontId="0" fillId="3" borderId="1" xfId="0" applyFill="1" applyBorder="1"/>
    <xf numFmtId="14" fontId="0" fillId="3" borderId="1" xfId="0" quotePrefix="1" applyNumberFormat="1" applyFill="1" applyBorder="1"/>
    <xf numFmtId="14" fontId="0" fillId="4" borderId="1" xfId="0" applyNumberFormat="1" applyFill="1" applyBorder="1"/>
    <xf numFmtId="0" fontId="0" fillId="4" borderId="1" xfId="0" applyFill="1" applyBorder="1"/>
    <xf numFmtId="14" fontId="0" fillId="4" borderId="1" xfId="0" quotePrefix="1" applyNumberFormat="1" applyFill="1" applyBorder="1"/>
    <xf numFmtId="0" fontId="0" fillId="3" borderId="1" xfId="0" applyNumberFormat="1" applyFill="1" applyBorder="1"/>
    <xf numFmtId="14" fontId="0" fillId="5" borderId="1" xfId="0" applyNumberFormat="1" applyFill="1" applyBorder="1" applyProtection="1">
      <protection locked="0"/>
    </xf>
    <xf numFmtId="0" fontId="0" fillId="5" borderId="1" xfId="0" applyFill="1" applyBorder="1" applyProtection="1">
      <protection locked="0"/>
    </xf>
    <xf numFmtId="165" fontId="0" fillId="6" borderId="1" xfId="0" applyNumberFormat="1" applyFill="1" applyBorder="1"/>
    <xf numFmtId="2" fontId="0" fillId="6" borderId="1" xfId="0" applyNumberFormat="1" applyFill="1" applyBorder="1"/>
    <xf numFmtId="0" fontId="0" fillId="5" borderId="1" xfId="0" applyFill="1" applyBorder="1" applyAlignment="1" applyProtection="1">
      <alignment horizontal="right"/>
      <protection locked="0"/>
    </xf>
    <xf numFmtId="1" fontId="8" fillId="0" borderId="0" xfId="0" applyNumberFormat="1" applyFont="1"/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" fontId="0" fillId="0" borderId="0" xfId="0" applyNumberFormat="1"/>
    <xf numFmtId="0" fontId="2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5" borderId="5" xfId="0" applyFont="1" applyFill="1" applyBorder="1" applyProtection="1">
      <protection locked="0"/>
    </xf>
    <xf numFmtId="0" fontId="2" fillId="5" borderId="5" xfId="0" applyFont="1" applyFill="1" applyBorder="1" applyAlignment="1" applyProtection="1">
      <alignment horizontal="center"/>
      <protection locked="0"/>
    </xf>
    <xf numFmtId="167" fontId="2" fillId="5" borderId="5" xfId="0" applyNumberFormat="1" applyFont="1" applyFill="1" applyBorder="1" applyAlignment="1" applyProtection="1">
      <alignment horizontal="center"/>
      <protection locked="0"/>
    </xf>
    <xf numFmtId="167" fontId="2" fillId="6" borderId="5" xfId="0" applyNumberFormat="1" applyFont="1" applyFill="1" applyBorder="1" applyAlignment="1">
      <alignment horizontal="center"/>
    </xf>
    <xf numFmtId="1" fontId="2" fillId="6" borderId="5" xfId="0" applyNumberFormat="1" applyFont="1" applyFill="1" applyBorder="1" applyAlignment="1">
      <alignment horizontal="center"/>
    </xf>
    <xf numFmtId="1" fontId="2" fillId="5" borderId="5" xfId="0" applyNumberFormat="1" applyFont="1" applyFill="1" applyBorder="1" applyAlignment="1" applyProtection="1">
      <alignment horizontal="center"/>
      <protection locked="0"/>
    </xf>
    <xf numFmtId="0" fontId="2" fillId="5" borderId="5" xfId="0" applyFont="1" applyFill="1" applyBorder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14" fontId="0" fillId="0" borderId="0" xfId="0" applyNumberFormat="1"/>
    <xf numFmtId="2" fontId="0" fillId="0" borderId="0" xfId="0" applyNumberFormat="1"/>
    <xf numFmtId="166" fontId="2" fillId="5" borderId="5" xfId="0" applyNumberFormat="1" applyFont="1" applyFill="1" applyBorder="1" applyAlignment="1" applyProtection="1">
      <alignment horizontal="center"/>
      <protection locked="0"/>
    </xf>
    <xf numFmtId="0" fontId="2" fillId="5" borderId="5" xfId="0" quotePrefix="1" applyFont="1" applyFill="1" applyBorder="1" applyAlignment="1" applyProtection="1">
      <alignment horizontal="left"/>
      <protection locked="0"/>
    </xf>
    <xf numFmtId="0" fontId="2" fillId="5" borderId="5" xfId="0" quotePrefix="1" applyFont="1" applyFill="1" applyBorder="1" applyAlignment="1" applyProtection="1">
      <alignment horizontal="center"/>
      <protection locked="0"/>
    </xf>
    <xf numFmtId="14" fontId="2" fillId="5" borderId="5" xfId="0" applyNumberFormat="1" applyFont="1" applyFill="1" applyBorder="1" applyAlignment="1" applyProtection="1">
      <alignment horizontal="center"/>
      <protection locked="0"/>
    </xf>
    <xf numFmtId="166" fontId="2" fillId="7" borderId="5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166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1" fontId="2" fillId="0" borderId="0" xfId="0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quotePrefix="1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/>
    </xf>
    <xf numFmtId="0" fontId="2" fillId="2" borderId="2" xfId="0" applyFont="1" applyFill="1" applyBorder="1" applyAlignment="1"/>
    <xf numFmtId="0" fontId="2" fillId="4" borderId="5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 applyAlignment="1"/>
    <xf numFmtId="0" fontId="2" fillId="3" borderId="5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center"/>
    </xf>
    <xf numFmtId="0" fontId="2" fillId="3" borderId="5" xfId="0" applyFont="1" applyFill="1" applyBorder="1" applyAlignment="1"/>
    <xf numFmtId="0" fontId="2" fillId="6" borderId="5" xfId="0" applyFont="1" applyFill="1" applyBorder="1" applyAlignment="1"/>
    <xf numFmtId="0" fontId="2" fillId="6" borderId="5" xfId="0" applyFont="1" applyFill="1" applyBorder="1" applyAlignment="1" applyProtection="1">
      <alignment horizontal="center"/>
    </xf>
    <xf numFmtId="0" fontId="0" fillId="0" borderId="0" xfId="0" applyProtection="1"/>
    <xf numFmtId="0" fontId="13" fillId="0" borderId="0" xfId="0" applyFont="1"/>
    <xf numFmtId="0" fontId="0" fillId="0" borderId="0" xfId="0" applyAlignment="1" applyProtection="1">
      <alignment horizontal="center"/>
    </xf>
    <xf numFmtId="0" fontId="0" fillId="9" borderId="1" xfId="0" applyFill="1" applyBorder="1" applyAlignment="1" applyProtection="1">
      <alignment horizontal="center"/>
      <protection locked="0"/>
    </xf>
    <xf numFmtId="14" fontId="19" fillId="0" borderId="0" xfId="0" applyNumberFormat="1" applyFont="1"/>
    <xf numFmtId="0" fontId="19" fillId="0" borderId="0" xfId="0" applyFont="1"/>
    <xf numFmtId="0" fontId="0" fillId="10" borderId="1" xfId="0" applyFill="1" applyBorder="1"/>
    <xf numFmtId="0" fontId="13" fillId="10" borderId="1" xfId="0" applyFont="1" applyFill="1" applyBorder="1"/>
    <xf numFmtId="0" fontId="13" fillId="9" borderId="1" xfId="0" applyFont="1" applyFill="1" applyBorder="1" applyAlignment="1" applyProtection="1">
      <alignment horizontal="center"/>
      <protection locked="0"/>
    </xf>
    <xf numFmtId="0" fontId="13" fillId="11" borderId="8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3" fillId="11" borderId="1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11" borderId="11" xfId="0" applyFont="1" applyFill="1" applyBorder="1" applyAlignment="1">
      <alignment horizontal="center"/>
    </xf>
    <xf numFmtId="0" fontId="13" fillId="11" borderId="12" xfId="0" applyFont="1" applyFill="1" applyBorder="1" applyAlignment="1">
      <alignment horizontal="center"/>
    </xf>
    <xf numFmtId="0" fontId="13" fillId="11" borderId="13" xfId="0" applyFont="1" applyFill="1" applyBorder="1" applyAlignment="1">
      <alignment horizontal="center"/>
    </xf>
    <xf numFmtId="0" fontId="13" fillId="11" borderId="14" xfId="0" applyFont="1" applyFill="1" applyBorder="1" applyAlignment="1">
      <alignment horizontal="center"/>
    </xf>
    <xf numFmtId="0" fontId="13" fillId="0" borderId="57" xfId="0" applyFont="1" applyFill="1" applyBorder="1" applyAlignment="1" applyProtection="1">
      <alignment horizontal="center"/>
      <protection locked="0"/>
    </xf>
    <xf numFmtId="1" fontId="13" fillId="0" borderId="58" xfId="0" applyNumberFormat="1" applyFont="1" applyFill="1" applyBorder="1" applyAlignment="1" applyProtection="1">
      <protection locked="0"/>
    </xf>
    <xf numFmtId="1" fontId="13" fillId="0" borderId="59" xfId="0" applyNumberFormat="1" applyFont="1" applyFill="1" applyBorder="1" applyAlignment="1" applyProtection="1">
      <protection locked="0"/>
    </xf>
    <xf numFmtId="2" fontId="13" fillId="0" borderId="60" xfId="0" applyNumberFormat="1" applyFont="1" applyFill="1" applyBorder="1" applyProtection="1">
      <protection locked="0"/>
    </xf>
    <xf numFmtId="2" fontId="13" fillId="0" borderId="57" xfId="0" applyNumberFormat="1" applyFont="1" applyFill="1" applyBorder="1" applyProtection="1">
      <protection locked="0"/>
    </xf>
    <xf numFmtId="2" fontId="13" fillId="0" borderId="60" xfId="0" applyNumberFormat="1" applyFont="1" applyFill="1" applyBorder="1" applyAlignment="1" applyProtection="1">
      <protection locked="0"/>
    </xf>
    <xf numFmtId="2" fontId="13" fillId="0" borderId="61" xfId="0" applyNumberFormat="1" applyFont="1" applyFill="1" applyBorder="1" applyProtection="1">
      <protection locked="0"/>
    </xf>
    <xf numFmtId="0" fontId="13" fillId="0" borderId="61" xfId="0" applyFont="1" applyFill="1" applyBorder="1" applyAlignment="1" applyProtection="1">
      <alignment horizontal="center"/>
      <protection locked="0"/>
    </xf>
    <xf numFmtId="1" fontId="13" fillId="0" borderId="62" xfId="0" applyNumberFormat="1" applyFont="1" applyFill="1" applyBorder="1" applyAlignment="1" applyProtection="1">
      <protection locked="0"/>
    </xf>
    <xf numFmtId="1" fontId="13" fillId="0" borderId="63" xfId="0" applyNumberFormat="1" applyFont="1" applyFill="1" applyBorder="1" applyAlignment="1" applyProtection="1">
      <protection locked="0"/>
    </xf>
    <xf numFmtId="2" fontId="13" fillId="0" borderId="64" xfId="0" applyNumberFormat="1" applyFont="1" applyFill="1" applyBorder="1" applyProtection="1">
      <protection locked="0"/>
    </xf>
    <xf numFmtId="2" fontId="13" fillId="0" borderId="64" xfId="0" applyNumberFormat="1" applyFont="1" applyFill="1" applyBorder="1" applyAlignment="1" applyProtection="1">
      <protection locked="0"/>
    </xf>
    <xf numFmtId="2" fontId="13" fillId="0" borderId="65" xfId="0" applyNumberFormat="1" applyFont="1" applyFill="1" applyBorder="1" applyProtection="1">
      <protection locked="0"/>
    </xf>
    <xf numFmtId="2" fontId="13" fillId="0" borderId="66" xfId="0" applyNumberFormat="1" applyFont="1" applyFill="1" applyBorder="1" applyProtection="1">
      <protection locked="0"/>
    </xf>
    <xf numFmtId="2" fontId="13" fillId="0" borderId="67" xfId="0" applyNumberFormat="1" applyFont="1" applyFill="1" applyBorder="1" applyProtection="1">
      <protection locked="0"/>
    </xf>
    <xf numFmtId="2" fontId="13" fillId="0" borderId="68" xfId="0" applyNumberFormat="1" applyFont="1" applyFill="1" applyBorder="1" applyProtection="1">
      <protection locked="0"/>
    </xf>
    <xf numFmtId="2" fontId="13" fillId="0" borderId="69" xfId="0" applyNumberFormat="1" applyFont="1" applyFill="1" applyBorder="1" applyProtection="1">
      <protection locked="0"/>
    </xf>
    <xf numFmtId="0" fontId="13" fillId="0" borderId="70" xfId="0" applyFont="1" applyFill="1" applyBorder="1" applyAlignment="1" applyProtection="1">
      <alignment horizontal="center"/>
      <protection locked="0"/>
    </xf>
    <xf numFmtId="2" fontId="13" fillId="0" borderId="71" xfId="0" applyNumberFormat="1" applyFont="1" applyFill="1" applyBorder="1" applyProtection="1">
      <protection locked="0"/>
    </xf>
    <xf numFmtId="0" fontId="13" fillId="12" borderId="60" xfId="0" applyFont="1" applyFill="1" applyBorder="1" applyAlignment="1" applyProtection="1"/>
    <xf numFmtId="0" fontId="13" fillId="12" borderId="64" xfId="0" applyFont="1" applyFill="1" applyBorder="1" applyAlignment="1" applyProtection="1"/>
    <xf numFmtId="0" fontId="13" fillId="12" borderId="71" xfId="0" applyFont="1" applyFill="1" applyBorder="1" applyAlignment="1" applyProtection="1"/>
    <xf numFmtId="0" fontId="13" fillId="13" borderId="15" xfId="0" applyFont="1" applyFill="1" applyBorder="1" applyAlignment="1">
      <alignment horizontal="center"/>
    </xf>
    <xf numFmtId="0" fontId="13" fillId="13" borderId="16" xfId="0" applyFont="1" applyFill="1" applyBorder="1" applyAlignment="1">
      <alignment horizontal="center"/>
    </xf>
    <xf numFmtId="0" fontId="13" fillId="13" borderId="17" xfId="0" applyFont="1" applyFill="1" applyBorder="1" applyAlignment="1">
      <alignment horizontal="center"/>
    </xf>
    <xf numFmtId="0" fontId="4" fillId="13" borderId="6" xfId="0" applyFont="1" applyFill="1" applyBorder="1" applyAlignment="1"/>
    <xf numFmtId="0" fontId="4" fillId="13" borderId="18" xfId="0" applyFont="1" applyFill="1" applyBorder="1" applyAlignment="1"/>
    <xf numFmtId="0" fontId="13" fillId="13" borderId="19" xfId="0" applyFont="1" applyFill="1" applyBorder="1" applyAlignment="1">
      <alignment horizontal="center" wrapText="1"/>
    </xf>
    <xf numFmtId="0" fontId="13" fillId="13" borderId="20" xfId="0" applyFont="1" applyFill="1" applyBorder="1" applyAlignment="1">
      <alignment horizontal="center" wrapText="1"/>
    </xf>
    <xf numFmtId="164" fontId="20" fillId="12" borderId="72" xfId="0" applyNumberFormat="1" applyFont="1" applyFill="1" applyBorder="1" applyAlignment="1"/>
    <xf numFmtId="164" fontId="20" fillId="12" borderId="73" xfId="0" applyNumberFormat="1" applyFont="1" applyFill="1" applyBorder="1" applyAlignment="1"/>
    <xf numFmtId="164" fontId="20" fillId="12" borderId="74" xfId="0" applyNumberFormat="1" applyFont="1" applyFill="1" applyBorder="1" applyAlignment="1"/>
    <xf numFmtId="164" fontId="20" fillId="12" borderId="72" xfId="0" applyNumberFormat="1" applyFont="1" applyFill="1" applyBorder="1"/>
    <xf numFmtId="164" fontId="20" fillId="12" borderId="73" xfId="0" applyNumberFormat="1" applyFont="1" applyFill="1" applyBorder="1"/>
    <xf numFmtId="164" fontId="20" fillId="12" borderId="72" xfId="0" applyNumberFormat="1" applyFont="1" applyFill="1" applyBorder="1" applyProtection="1"/>
    <xf numFmtId="2" fontId="20" fillId="12" borderId="75" xfId="0" applyNumberFormat="1" applyFont="1" applyFill="1" applyBorder="1" applyProtection="1"/>
    <xf numFmtId="164" fontId="20" fillId="12" borderId="73" xfId="0" applyNumberFormat="1" applyFont="1" applyFill="1" applyBorder="1" applyProtection="1"/>
    <xf numFmtId="2" fontId="20" fillId="12" borderId="76" xfId="0" applyNumberFormat="1" applyFont="1" applyFill="1" applyBorder="1" applyProtection="1"/>
    <xf numFmtId="14" fontId="13" fillId="0" borderId="0" xfId="0" applyNumberFormat="1" applyFont="1"/>
    <xf numFmtId="0" fontId="21" fillId="14" borderId="77" xfId="0" applyFont="1" applyFill="1" applyBorder="1" applyAlignment="1" applyProtection="1">
      <alignment horizontal="center"/>
      <protection locked="0"/>
    </xf>
    <xf numFmtId="0" fontId="21" fillId="14" borderId="78" xfId="0" applyFont="1" applyFill="1" applyBorder="1" applyAlignment="1" applyProtection="1">
      <alignment horizontal="center"/>
      <protection locked="0"/>
    </xf>
    <xf numFmtId="0" fontId="13" fillId="12" borderId="60" xfId="0" applyFont="1" applyFill="1" applyBorder="1" applyAlignment="1" applyProtection="1">
      <alignment horizontal="center"/>
    </xf>
    <xf numFmtId="0" fontId="13" fillId="12" borderId="64" xfId="0" applyFont="1" applyFill="1" applyBorder="1" applyAlignment="1" applyProtection="1">
      <alignment horizontal="center"/>
    </xf>
    <xf numFmtId="0" fontId="13" fillId="12" borderId="71" xfId="0" applyFont="1" applyFill="1" applyBorder="1" applyAlignment="1" applyProtection="1">
      <alignment horizontal="center"/>
    </xf>
    <xf numFmtId="2" fontId="13" fillId="12" borderId="57" xfId="0" applyNumberFormat="1" applyFont="1" applyFill="1" applyBorder="1" applyAlignment="1" applyProtection="1">
      <alignment horizontal="center"/>
    </xf>
    <xf numFmtId="2" fontId="13" fillId="12" borderId="61" xfId="0" applyNumberFormat="1" applyFont="1" applyFill="1" applyBorder="1" applyAlignment="1" applyProtection="1">
      <alignment horizontal="center"/>
    </xf>
    <xf numFmtId="2" fontId="13" fillId="12" borderId="70" xfId="0" applyNumberFormat="1" applyFont="1" applyFill="1" applyBorder="1" applyAlignment="1" applyProtection="1">
      <alignment horizontal="center"/>
    </xf>
    <xf numFmtId="0" fontId="13" fillId="0" borderId="0" xfId="0" applyFont="1" applyAlignment="1">
      <alignment horizontal="right"/>
    </xf>
    <xf numFmtId="0" fontId="12" fillId="0" borderId="0" xfId="0" applyFont="1"/>
    <xf numFmtId="0" fontId="12" fillId="0" borderId="61" xfId="0" applyFont="1" applyFill="1" applyBorder="1" applyAlignment="1" applyProtection="1">
      <alignment horizontal="center"/>
      <protection locked="0"/>
    </xf>
    <xf numFmtId="169" fontId="13" fillId="12" borderId="60" xfId="0" applyNumberFormat="1" applyFont="1" applyFill="1" applyBorder="1" applyAlignment="1" applyProtection="1">
      <alignment horizontal="center"/>
    </xf>
    <xf numFmtId="169" fontId="13" fillId="12" borderId="64" xfId="0" applyNumberFormat="1" applyFont="1" applyFill="1" applyBorder="1" applyAlignment="1" applyProtection="1">
      <alignment horizontal="center"/>
    </xf>
    <xf numFmtId="169" fontId="13" fillId="12" borderId="71" xfId="0" applyNumberFormat="1" applyFont="1" applyFill="1" applyBorder="1" applyAlignment="1" applyProtection="1">
      <alignment horizontal="center"/>
    </xf>
    <xf numFmtId="0" fontId="12" fillId="0" borderId="0" xfId="1"/>
    <xf numFmtId="1" fontId="13" fillId="0" borderId="79" xfId="0" applyNumberFormat="1" applyFont="1" applyFill="1" applyBorder="1" applyAlignment="1" applyProtection="1">
      <protection locked="0"/>
    </xf>
    <xf numFmtId="0" fontId="21" fillId="14" borderId="80" xfId="0" applyFont="1" applyFill="1" applyBorder="1" applyAlignment="1" applyProtection="1">
      <alignment horizontal="center"/>
      <protection locked="0"/>
    </xf>
    <xf numFmtId="1" fontId="13" fillId="0" borderId="81" xfId="0" applyNumberFormat="1" applyFont="1" applyFill="1" applyBorder="1" applyAlignment="1" applyProtection="1">
      <protection locked="0"/>
    </xf>
    <xf numFmtId="2" fontId="13" fillId="0" borderId="70" xfId="0" applyNumberFormat="1" applyFont="1" applyFill="1" applyBorder="1" applyProtection="1">
      <protection locked="0"/>
    </xf>
    <xf numFmtId="2" fontId="13" fillId="0" borderId="71" xfId="0" applyNumberFormat="1" applyFont="1" applyFill="1" applyBorder="1" applyAlignment="1" applyProtection="1">
      <protection locked="0"/>
    </xf>
    <xf numFmtId="164" fontId="20" fillId="12" borderId="74" xfId="0" applyNumberFormat="1" applyFont="1" applyFill="1" applyBorder="1"/>
    <xf numFmtId="164" fontId="20" fillId="12" borderId="74" xfId="0" applyNumberFormat="1" applyFont="1" applyFill="1" applyBorder="1" applyProtection="1"/>
    <xf numFmtId="2" fontId="20" fillId="12" borderId="82" xfId="0" applyNumberFormat="1" applyFont="1" applyFill="1" applyBorder="1" applyProtection="1"/>
    <xf numFmtId="0" fontId="0" fillId="0" borderId="0" xfId="0" applyFill="1"/>
    <xf numFmtId="0" fontId="12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13" borderId="18" xfId="0" applyFont="1" applyFill="1" applyBorder="1" applyAlignment="1">
      <alignment horizontal="center"/>
    </xf>
    <xf numFmtId="0" fontId="13" fillId="12" borderId="57" xfId="0" applyFont="1" applyFill="1" applyBorder="1" applyAlignment="1" applyProtection="1">
      <alignment horizontal="center"/>
    </xf>
    <xf numFmtId="0" fontId="13" fillId="12" borderId="61" xfId="0" applyFont="1" applyFill="1" applyBorder="1" applyAlignment="1" applyProtection="1">
      <alignment horizontal="center"/>
    </xf>
    <xf numFmtId="0" fontId="13" fillId="12" borderId="70" xfId="0" applyFont="1" applyFill="1" applyBorder="1" applyAlignment="1" applyProtection="1">
      <alignment horizontal="center"/>
    </xf>
    <xf numFmtId="164" fontId="13" fillId="0" borderId="57" xfId="0" applyNumberFormat="1" applyFont="1" applyFill="1" applyBorder="1" applyAlignment="1" applyProtection="1">
      <alignment horizontal="center"/>
      <protection locked="0"/>
    </xf>
    <xf numFmtId="164" fontId="13" fillId="0" borderId="61" xfId="0" applyNumberFormat="1" applyFont="1" applyFill="1" applyBorder="1" applyAlignment="1" applyProtection="1">
      <alignment horizontal="center"/>
      <protection locked="0"/>
    </xf>
    <xf numFmtId="164" fontId="13" fillId="0" borderId="70" xfId="0" applyNumberFormat="1" applyFont="1" applyFill="1" applyBorder="1" applyAlignment="1" applyProtection="1">
      <alignment horizontal="center"/>
      <protection locked="0"/>
    </xf>
    <xf numFmtId="0" fontId="4" fillId="13" borderId="21" xfId="0" applyFont="1" applyFill="1" applyBorder="1" applyAlignment="1">
      <alignment horizontal="center"/>
    </xf>
    <xf numFmtId="1" fontId="4" fillId="12" borderId="83" xfId="0" applyNumberFormat="1" applyFont="1" applyFill="1" applyBorder="1" applyAlignment="1" applyProtection="1">
      <alignment horizontal="center"/>
    </xf>
    <xf numFmtId="1" fontId="4" fillId="12" borderId="84" xfId="0" applyNumberFormat="1" applyFont="1" applyFill="1" applyBorder="1" applyAlignment="1" applyProtection="1">
      <alignment horizontal="center"/>
    </xf>
    <xf numFmtId="1" fontId="4" fillId="12" borderId="85" xfId="0" applyNumberFormat="1" applyFont="1" applyFill="1" applyBorder="1" applyAlignment="1" applyProtection="1">
      <alignment horizontal="center"/>
    </xf>
    <xf numFmtId="0" fontId="13" fillId="13" borderId="19" xfId="0" applyFont="1" applyFill="1" applyBorder="1" applyAlignment="1" applyProtection="1">
      <alignment horizontal="center" wrapText="1"/>
    </xf>
    <xf numFmtId="0" fontId="13" fillId="13" borderId="20" xfId="0" applyFont="1" applyFill="1" applyBorder="1" applyAlignment="1" applyProtection="1">
      <alignment horizontal="center" wrapText="1"/>
    </xf>
    <xf numFmtId="0" fontId="13" fillId="13" borderId="15" xfId="0" applyFont="1" applyFill="1" applyBorder="1" applyAlignment="1" applyProtection="1">
      <alignment horizontal="center"/>
    </xf>
    <xf numFmtId="0" fontId="13" fillId="13" borderId="16" xfId="0" applyFont="1" applyFill="1" applyBorder="1" applyAlignment="1" applyProtection="1">
      <alignment horizontal="center"/>
    </xf>
    <xf numFmtId="0" fontId="13" fillId="13" borderId="17" xfId="0" applyFont="1" applyFill="1" applyBorder="1" applyAlignment="1" applyProtection="1">
      <alignment horizontal="center"/>
    </xf>
    <xf numFmtId="0" fontId="4" fillId="13" borderId="6" xfId="0" applyFont="1" applyFill="1" applyBorder="1" applyAlignment="1" applyProtection="1"/>
    <xf numFmtId="0" fontId="4" fillId="13" borderId="18" xfId="0" applyFont="1" applyFill="1" applyBorder="1" applyAlignment="1" applyProtection="1"/>
    <xf numFmtId="0" fontId="4" fillId="13" borderId="18" xfId="0" applyFont="1" applyFill="1" applyBorder="1" applyAlignment="1" applyProtection="1">
      <alignment horizontal="center"/>
    </xf>
    <xf numFmtId="0" fontId="4" fillId="13" borderId="21" xfId="0" applyFont="1" applyFill="1" applyBorder="1" applyAlignment="1" applyProtection="1">
      <alignment horizontal="center"/>
    </xf>
    <xf numFmtId="0" fontId="12" fillId="0" borderId="57" xfId="0" applyFont="1" applyFill="1" applyBorder="1" applyAlignment="1" applyProtection="1">
      <alignment horizontal="center"/>
      <protection locked="0"/>
    </xf>
    <xf numFmtId="165" fontId="13" fillId="12" borderId="57" xfId="0" applyNumberFormat="1" applyFont="1" applyFill="1" applyBorder="1" applyAlignment="1" applyProtection="1">
      <alignment horizontal="center"/>
    </xf>
    <xf numFmtId="165" fontId="13" fillId="12" borderId="61" xfId="0" applyNumberFormat="1" applyFont="1" applyFill="1" applyBorder="1" applyAlignment="1" applyProtection="1">
      <alignment horizontal="center"/>
    </xf>
    <xf numFmtId="165" fontId="13" fillId="12" borderId="70" xfId="0" applyNumberFormat="1" applyFont="1" applyFill="1" applyBorder="1" applyAlignment="1" applyProtection="1">
      <alignment horizontal="center"/>
    </xf>
    <xf numFmtId="0" fontId="4" fillId="13" borderId="1" xfId="1" applyFont="1" applyFill="1" applyBorder="1" applyAlignment="1">
      <alignment horizontal="center"/>
    </xf>
    <xf numFmtId="0" fontId="12" fillId="0" borderId="1" xfId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2" fontId="0" fillId="12" borderId="24" xfId="0" applyNumberFormat="1" applyFill="1" applyBorder="1" applyAlignment="1">
      <alignment horizontal="center"/>
    </xf>
    <xf numFmtId="0" fontId="0" fillId="12" borderId="25" xfId="0" applyFill="1" applyBorder="1" applyAlignment="1">
      <alignment horizontal="center"/>
    </xf>
    <xf numFmtId="2" fontId="0" fillId="12" borderId="15" xfId="0" applyNumberFormat="1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12" fillId="15" borderId="1" xfId="0" applyFont="1" applyFill="1" applyBorder="1" applyAlignment="1" applyProtection="1">
      <alignment horizontal="left"/>
      <protection locked="0"/>
    </xf>
    <xf numFmtId="0" fontId="0" fillId="15" borderId="1" xfId="0" applyFill="1" applyBorder="1" applyAlignment="1" applyProtection="1">
      <alignment horizontal="left"/>
      <protection locked="0"/>
    </xf>
    <xf numFmtId="164" fontId="0" fillId="0" borderId="25" xfId="0" applyNumberFormat="1" applyBorder="1" applyAlignment="1">
      <alignment horizontal="center"/>
    </xf>
    <xf numFmtId="164" fontId="0" fillId="12" borderId="25" xfId="0" applyNumberFormat="1" applyFill="1" applyBorder="1" applyAlignment="1">
      <alignment horizontal="center"/>
    </xf>
    <xf numFmtId="164" fontId="0" fillId="12" borderId="17" xfId="0" applyNumberForma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12" fillId="13" borderId="1" xfId="0" applyFont="1" applyFill="1" applyBorder="1"/>
    <xf numFmtId="0" fontId="12" fillId="15" borderId="1" xfId="0" applyFont="1" applyFill="1" applyBorder="1" applyAlignment="1" applyProtection="1">
      <alignment horizontal="center"/>
      <protection locked="0"/>
    </xf>
    <xf numFmtId="0" fontId="0" fillId="15" borderId="1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/>
    <xf numFmtId="2" fontId="0" fillId="0" borderId="15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0" fontId="0" fillId="13" borderId="27" xfId="0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12" fillId="0" borderId="0" xfId="0" applyFont="1" applyFill="1" applyBorder="1"/>
    <xf numFmtId="0" fontId="0" fillId="0" borderId="29" xfId="0" applyBorder="1" applyAlignment="1">
      <alignment horizontal="center"/>
    </xf>
    <xf numFmtId="0" fontId="0" fillId="13" borderId="0" xfId="0" applyFill="1" applyBorder="1"/>
    <xf numFmtId="0" fontId="17" fillId="0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0" fontId="12" fillId="13" borderId="30" xfId="0" applyFont="1" applyFill="1" applyBorder="1" applyAlignment="1" applyProtection="1">
      <alignment horizontal="center"/>
    </xf>
    <xf numFmtId="164" fontId="20" fillId="12" borderId="57" xfId="0" applyNumberFormat="1" applyFont="1" applyFill="1" applyBorder="1" applyProtection="1"/>
    <xf numFmtId="164" fontId="20" fillId="12" borderId="61" xfId="0" applyNumberFormat="1" applyFont="1" applyFill="1" applyBorder="1" applyProtection="1"/>
    <xf numFmtId="164" fontId="20" fillId="12" borderId="70" xfId="0" applyNumberFormat="1" applyFont="1" applyFill="1" applyBorder="1" applyProtection="1"/>
    <xf numFmtId="0" fontId="12" fillId="13" borderId="30" xfId="0" applyFont="1" applyFill="1" applyBorder="1" applyAlignment="1">
      <alignment horizontal="center"/>
    </xf>
    <xf numFmtId="166" fontId="2" fillId="9" borderId="5" xfId="0" applyNumberFormat="1" applyFont="1" applyFill="1" applyBorder="1" applyAlignment="1" applyProtection="1">
      <alignment horizontal="center"/>
      <protection locked="0"/>
    </xf>
    <xf numFmtId="0" fontId="13" fillId="0" borderId="57" xfId="0" applyFont="1" applyFill="1" applyBorder="1" applyAlignment="1" applyProtection="1">
      <alignment horizontal="center"/>
    </xf>
    <xf numFmtId="164" fontId="12" fillId="0" borderId="57" xfId="0" applyNumberFormat="1" applyFont="1" applyFill="1" applyBorder="1" applyAlignment="1" applyProtection="1">
      <alignment horizontal="center"/>
    </xf>
    <xf numFmtId="0" fontId="12" fillId="0" borderId="61" xfId="0" applyFont="1" applyFill="1" applyBorder="1" applyAlignment="1" applyProtection="1">
      <alignment horizontal="center"/>
    </xf>
    <xf numFmtId="164" fontId="13" fillId="0" borderId="61" xfId="0" applyNumberFormat="1" applyFont="1" applyFill="1" applyBorder="1" applyAlignment="1" applyProtection="1">
      <alignment horizontal="center"/>
    </xf>
    <xf numFmtId="0" fontId="13" fillId="0" borderId="61" xfId="0" applyFont="1" applyFill="1" applyBorder="1" applyAlignment="1" applyProtection="1">
      <alignment horizontal="center"/>
    </xf>
    <xf numFmtId="0" fontId="12" fillId="0" borderId="57" xfId="0" applyFont="1" applyFill="1" applyBorder="1" applyAlignment="1" applyProtection="1">
      <alignment horizontal="center"/>
    </xf>
    <xf numFmtId="164" fontId="13" fillId="0" borderId="57" xfId="0" applyNumberFormat="1" applyFont="1" applyFill="1" applyBorder="1" applyAlignment="1" applyProtection="1">
      <alignment horizontal="center"/>
    </xf>
    <xf numFmtId="1" fontId="12" fillId="0" borderId="59" xfId="0" applyNumberFormat="1" applyFont="1" applyFill="1" applyBorder="1" applyAlignment="1" applyProtection="1">
      <protection locked="0"/>
    </xf>
    <xf numFmtId="1" fontId="12" fillId="0" borderId="63" xfId="0" applyNumberFormat="1" applyFont="1" applyFill="1" applyBorder="1" applyAlignment="1" applyProtection="1">
      <protection locked="0"/>
    </xf>
    <xf numFmtId="2" fontId="12" fillId="0" borderId="61" xfId="0" applyNumberFormat="1" applyFont="1" applyFill="1" applyBorder="1" applyProtection="1">
      <protection locked="0"/>
    </xf>
    <xf numFmtId="0" fontId="13" fillId="13" borderId="31" xfId="0" applyFont="1" applyFill="1" applyBorder="1" applyAlignment="1">
      <alignment horizontal="center" vertical="center"/>
    </xf>
    <xf numFmtId="0" fontId="13" fillId="13" borderId="16" xfId="0" applyFont="1" applyFill="1" applyBorder="1" applyAlignment="1">
      <alignment horizontal="center" vertical="center"/>
    </xf>
    <xf numFmtId="0" fontId="13" fillId="13" borderId="23" xfId="0" applyFont="1" applyFill="1" applyBorder="1" applyAlignment="1">
      <alignment horizontal="center" vertical="center"/>
    </xf>
    <xf numFmtId="0" fontId="13" fillId="13" borderId="17" xfId="0" applyFont="1" applyFill="1" applyBorder="1" applyAlignment="1">
      <alignment horizontal="center" vertical="center"/>
    </xf>
    <xf numFmtId="0" fontId="13" fillId="13" borderId="22" xfId="0" applyFont="1" applyFill="1" applyBorder="1" applyAlignment="1">
      <alignment horizontal="center"/>
    </xf>
    <xf numFmtId="0" fontId="13" fillId="13" borderId="31" xfId="0" applyFont="1" applyFill="1" applyBorder="1" applyAlignment="1">
      <alignment horizontal="center"/>
    </xf>
    <xf numFmtId="0" fontId="13" fillId="13" borderId="23" xfId="0" applyFont="1" applyFill="1" applyBorder="1" applyAlignment="1">
      <alignment horizontal="center"/>
    </xf>
    <xf numFmtId="0" fontId="10" fillId="13" borderId="6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168" fontId="13" fillId="13" borderId="22" xfId="0" applyNumberFormat="1" applyFont="1" applyFill="1" applyBorder="1" applyAlignment="1" applyProtection="1">
      <alignment horizontal="center"/>
      <protection locked="0"/>
    </xf>
    <xf numFmtId="168" fontId="13" fillId="13" borderId="31" xfId="0" applyNumberFormat="1" applyFont="1" applyFill="1" applyBorder="1" applyAlignment="1" applyProtection="1">
      <alignment horizontal="center"/>
      <protection locked="0"/>
    </xf>
    <xf numFmtId="168" fontId="13" fillId="13" borderId="23" xfId="0" applyNumberFormat="1" applyFont="1" applyFill="1" applyBorder="1" applyAlignment="1" applyProtection="1">
      <alignment horizontal="center"/>
      <protection locked="0"/>
    </xf>
    <xf numFmtId="0" fontId="13" fillId="13" borderId="32" xfId="0" applyFont="1" applyFill="1" applyBorder="1" applyAlignment="1">
      <alignment horizontal="center"/>
    </xf>
    <xf numFmtId="0" fontId="13" fillId="13" borderId="33" xfId="0" applyFont="1" applyFill="1" applyBorder="1" applyAlignment="1">
      <alignment horizontal="center"/>
    </xf>
    <xf numFmtId="0" fontId="13" fillId="13" borderId="34" xfId="0" applyFont="1" applyFill="1" applyBorder="1" applyAlignment="1">
      <alignment horizontal="center"/>
    </xf>
    <xf numFmtId="0" fontId="13" fillId="13" borderId="35" xfId="0" applyFont="1" applyFill="1" applyBorder="1" applyAlignment="1">
      <alignment horizontal="center" wrapText="1"/>
    </xf>
    <xf numFmtId="0" fontId="13" fillId="13" borderId="36" xfId="0" applyFont="1" applyFill="1" applyBorder="1" applyAlignment="1">
      <alignment horizontal="center" wrapText="1"/>
    </xf>
    <xf numFmtId="0" fontId="13" fillId="13" borderId="22" xfId="0" applyFont="1" applyFill="1" applyBorder="1" applyAlignment="1">
      <alignment horizontal="center" vertical="center"/>
    </xf>
    <xf numFmtId="0" fontId="13" fillId="13" borderId="15" xfId="0" applyFont="1" applyFill="1" applyBorder="1" applyAlignment="1">
      <alignment horizontal="center" vertical="center"/>
    </xf>
    <xf numFmtId="0" fontId="13" fillId="13" borderId="31" xfId="0" applyFont="1" applyFill="1" applyBorder="1" applyAlignment="1">
      <alignment horizontal="center" wrapText="1"/>
    </xf>
    <xf numFmtId="0" fontId="13" fillId="13" borderId="16" xfId="0" applyFont="1" applyFill="1" applyBorder="1" applyAlignment="1">
      <alignment horizontal="center" wrapText="1"/>
    </xf>
    <xf numFmtId="0" fontId="13" fillId="13" borderId="37" xfId="0" applyFont="1" applyFill="1" applyBorder="1" applyAlignment="1">
      <alignment horizontal="center" vertical="center"/>
    </xf>
    <xf numFmtId="0" fontId="13" fillId="13" borderId="38" xfId="0" applyFont="1" applyFill="1" applyBorder="1" applyAlignment="1">
      <alignment horizontal="center" vertical="center"/>
    </xf>
    <xf numFmtId="0" fontId="13" fillId="13" borderId="34" xfId="0" applyFont="1" applyFill="1" applyBorder="1" applyAlignment="1">
      <alignment horizontal="center" vertical="center"/>
    </xf>
    <xf numFmtId="0" fontId="13" fillId="13" borderId="39" xfId="0" applyFont="1" applyFill="1" applyBorder="1" applyAlignment="1">
      <alignment horizontal="center" vertical="center"/>
    </xf>
    <xf numFmtId="0" fontId="13" fillId="13" borderId="40" xfId="0" applyFont="1" applyFill="1" applyBorder="1" applyAlignment="1">
      <alignment horizontal="center"/>
    </xf>
    <xf numFmtId="0" fontId="13" fillId="13" borderId="38" xfId="0" applyFont="1" applyFill="1" applyBorder="1" applyAlignment="1">
      <alignment horizontal="center"/>
    </xf>
    <xf numFmtId="0" fontId="13" fillId="13" borderId="30" xfId="0" applyFont="1" applyFill="1" applyBorder="1" applyAlignment="1">
      <alignment horizontal="center"/>
    </xf>
    <xf numFmtId="0" fontId="13" fillId="13" borderId="39" xfId="0" applyFont="1" applyFill="1" applyBorder="1" applyAlignment="1">
      <alignment horizontal="center"/>
    </xf>
    <xf numFmtId="0" fontId="13" fillId="13" borderId="41" xfId="0" applyFont="1" applyFill="1" applyBorder="1" applyAlignment="1">
      <alignment horizontal="center" wrapText="1"/>
    </xf>
    <xf numFmtId="0" fontId="13" fillId="13" borderId="42" xfId="0" applyFont="1" applyFill="1" applyBorder="1" applyAlignment="1">
      <alignment horizontal="center" wrapText="1"/>
    </xf>
    <xf numFmtId="0" fontId="13" fillId="13" borderId="43" xfId="0" applyFont="1" applyFill="1" applyBorder="1" applyAlignment="1">
      <alignment horizontal="center" wrapText="1"/>
    </xf>
    <xf numFmtId="0" fontId="13" fillId="13" borderId="44" xfId="0" applyFont="1" applyFill="1" applyBorder="1" applyAlignment="1">
      <alignment horizontal="center" wrapText="1"/>
    </xf>
    <xf numFmtId="0" fontId="13" fillId="13" borderId="41" xfId="0" applyFont="1" applyFill="1" applyBorder="1" applyAlignment="1" applyProtection="1">
      <alignment horizontal="center" wrapText="1"/>
    </xf>
    <xf numFmtId="0" fontId="13" fillId="13" borderId="42" xfId="0" applyFont="1" applyFill="1" applyBorder="1" applyAlignment="1" applyProtection="1">
      <alignment horizontal="center" wrapText="1"/>
    </xf>
    <xf numFmtId="0" fontId="13" fillId="13" borderId="43" xfId="0" applyFont="1" applyFill="1" applyBorder="1" applyAlignment="1" applyProtection="1">
      <alignment horizontal="center" wrapText="1"/>
    </xf>
    <xf numFmtId="0" fontId="13" fillId="13" borderId="44" xfId="0" applyFont="1" applyFill="1" applyBorder="1" applyAlignment="1" applyProtection="1">
      <alignment horizontal="center" wrapText="1"/>
    </xf>
    <xf numFmtId="0" fontId="14" fillId="13" borderId="45" xfId="0" applyFont="1" applyFill="1" applyBorder="1" applyAlignment="1" applyProtection="1">
      <alignment horizontal="center"/>
      <protection locked="0"/>
    </xf>
    <xf numFmtId="0" fontId="14" fillId="13" borderId="19" xfId="0" applyFont="1" applyFill="1" applyBorder="1" applyAlignment="1" applyProtection="1">
      <alignment horizontal="center"/>
      <protection locked="0"/>
    </xf>
    <xf numFmtId="0" fontId="14" fillId="13" borderId="46" xfId="0" applyFont="1" applyFill="1" applyBorder="1" applyAlignment="1" applyProtection="1">
      <alignment horizontal="center"/>
      <protection locked="0"/>
    </xf>
    <xf numFmtId="0" fontId="14" fillId="13" borderId="47" xfId="0" applyFont="1" applyFill="1" applyBorder="1" applyAlignment="1" applyProtection="1">
      <alignment horizontal="center"/>
      <protection locked="0"/>
    </xf>
    <xf numFmtId="0" fontId="14" fillId="13" borderId="20" xfId="0" applyFont="1" applyFill="1" applyBorder="1" applyAlignment="1" applyProtection="1">
      <alignment horizontal="center"/>
      <protection locked="0"/>
    </xf>
    <xf numFmtId="0" fontId="14" fillId="13" borderId="48" xfId="0" applyFont="1" applyFill="1" applyBorder="1" applyAlignment="1" applyProtection="1">
      <alignment horizontal="center"/>
      <protection locked="0"/>
    </xf>
    <xf numFmtId="0" fontId="15" fillId="13" borderId="19" xfId="0" applyFont="1" applyFill="1" applyBorder="1" applyAlignment="1" applyProtection="1">
      <alignment horizontal="center"/>
      <protection locked="0"/>
    </xf>
    <xf numFmtId="0" fontId="15" fillId="13" borderId="46" xfId="0" applyFont="1" applyFill="1" applyBorder="1" applyAlignment="1" applyProtection="1">
      <alignment horizontal="center"/>
      <protection locked="0"/>
    </xf>
    <xf numFmtId="0" fontId="15" fillId="13" borderId="20" xfId="0" applyFont="1" applyFill="1" applyBorder="1" applyAlignment="1" applyProtection="1">
      <alignment horizontal="center"/>
      <protection locked="0"/>
    </xf>
    <xf numFmtId="0" fontId="15" fillId="13" borderId="48" xfId="0" applyFont="1" applyFill="1" applyBorder="1" applyAlignment="1" applyProtection="1">
      <alignment horizontal="center"/>
      <protection locked="0"/>
    </xf>
    <xf numFmtId="0" fontId="15" fillId="13" borderId="45" xfId="0" applyFont="1" applyFill="1" applyBorder="1" applyAlignment="1" applyProtection="1">
      <alignment horizontal="left"/>
    </xf>
    <xf numFmtId="0" fontId="0" fillId="0" borderId="19" xfId="0" applyBorder="1" applyAlignment="1" applyProtection="1">
      <alignment horizontal="left"/>
    </xf>
    <xf numFmtId="0" fontId="0" fillId="0" borderId="47" xfId="0" applyBorder="1" applyAlignment="1" applyProtection="1">
      <alignment horizontal="left"/>
    </xf>
    <xf numFmtId="0" fontId="0" fillId="0" borderId="20" xfId="0" applyBorder="1" applyAlignment="1" applyProtection="1">
      <alignment horizontal="left"/>
    </xf>
    <xf numFmtId="14" fontId="15" fillId="13" borderId="19" xfId="0" applyNumberFormat="1" applyFont="1" applyFill="1" applyBorder="1" applyAlignment="1" applyProtection="1">
      <alignment horizontal="center"/>
      <protection locked="0"/>
    </xf>
    <xf numFmtId="0" fontId="0" fillId="0" borderId="19" xfId="0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10" fillId="13" borderId="6" xfId="0" applyFont="1" applyFill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13" fillId="13" borderId="22" xfId="0" applyFont="1" applyFill="1" applyBorder="1" applyAlignment="1" applyProtection="1">
      <alignment horizontal="center" vertical="center"/>
    </xf>
    <xf numFmtId="0" fontId="13" fillId="13" borderId="15" xfId="0" applyFont="1" applyFill="1" applyBorder="1" applyAlignment="1" applyProtection="1">
      <alignment horizontal="center" vertical="center"/>
    </xf>
    <xf numFmtId="0" fontId="13" fillId="13" borderId="31" xfId="0" applyFont="1" applyFill="1" applyBorder="1" applyAlignment="1" applyProtection="1">
      <alignment horizontal="center" wrapText="1"/>
    </xf>
    <xf numFmtId="0" fontId="13" fillId="13" borderId="16" xfId="0" applyFont="1" applyFill="1" applyBorder="1" applyAlignment="1" applyProtection="1">
      <alignment horizontal="center" wrapText="1"/>
    </xf>
    <xf numFmtId="0" fontId="13" fillId="13" borderId="31" xfId="0" applyFont="1" applyFill="1" applyBorder="1" applyAlignment="1" applyProtection="1">
      <alignment horizontal="center" vertical="center"/>
    </xf>
    <xf numFmtId="0" fontId="13" fillId="13" borderId="16" xfId="0" applyFont="1" applyFill="1" applyBorder="1" applyAlignment="1" applyProtection="1">
      <alignment horizontal="center" vertical="center"/>
    </xf>
    <xf numFmtId="0" fontId="13" fillId="13" borderId="23" xfId="0" applyFont="1" applyFill="1" applyBorder="1" applyAlignment="1" applyProtection="1">
      <alignment horizontal="center" vertical="center"/>
    </xf>
    <xf numFmtId="0" fontId="13" fillId="13" borderId="17" xfId="0" applyFont="1" applyFill="1" applyBorder="1" applyAlignment="1" applyProtection="1">
      <alignment horizontal="center" vertical="center"/>
    </xf>
    <xf numFmtId="0" fontId="13" fillId="13" borderId="22" xfId="0" applyFont="1" applyFill="1" applyBorder="1" applyAlignment="1" applyProtection="1">
      <alignment horizontal="center"/>
    </xf>
    <xf numFmtId="0" fontId="13" fillId="13" borderId="31" xfId="0" applyFont="1" applyFill="1" applyBorder="1" applyAlignment="1" applyProtection="1">
      <alignment horizontal="center"/>
    </xf>
    <xf numFmtId="0" fontId="13" fillId="13" borderId="23" xfId="0" applyFont="1" applyFill="1" applyBorder="1" applyAlignment="1" applyProtection="1">
      <alignment horizontal="center"/>
    </xf>
    <xf numFmtId="0" fontId="13" fillId="13" borderId="40" xfId="0" applyFont="1" applyFill="1" applyBorder="1" applyAlignment="1" applyProtection="1">
      <alignment horizontal="center"/>
    </xf>
    <xf numFmtId="0" fontId="13" fillId="13" borderId="38" xfId="0" applyFont="1" applyFill="1" applyBorder="1" applyAlignment="1" applyProtection="1">
      <alignment horizontal="center"/>
    </xf>
    <xf numFmtId="0" fontId="13" fillId="13" borderId="30" xfId="0" applyFont="1" applyFill="1" applyBorder="1" applyAlignment="1" applyProtection="1">
      <alignment horizontal="center"/>
    </xf>
    <xf numFmtId="0" fontId="13" fillId="13" borderId="39" xfId="0" applyFont="1" applyFill="1" applyBorder="1" applyAlignment="1" applyProtection="1">
      <alignment horizontal="center"/>
    </xf>
    <xf numFmtId="168" fontId="13" fillId="13" borderId="22" xfId="0" applyNumberFormat="1" applyFont="1" applyFill="1" applyBorder="1" applyAlignment="1" applyProtection="1">
      <alignment horizontal="center"/>
    </xf>
    <xf numFmtId="168" fontId="13" fillId="13" borderId="31" xfId="0" applyNumberFormat="1" applyFont="1" applyFill="1" applyBorder="1" applyAlignment="1" applyProtection="1">
      <alignment horizontal="center"/>
    </xf>
    <xf numFmtId="168" fontId="13" fillId="13" borderId="23" xfId="0" applyNumberFormat="1" applyFont="1" applyFill="1" applyBorder="1" applyAlignment="1" applyProtection="1">
      <alignment horizontal="center"/>
    </xf>
    <xf numFmtId="0" fontId="13" fillId="13" borderId="32" xfId="0" applyFont="1" applyFill="1" applyBorder="1" applyAlignment="1" applyProtection="1">
      <alignment horizontal="center"/>
    </xf>
    <xf numFmtId="0" fontId="13" fillId="13" borderId="33" xfId="0" applyFont="1" applyFill="1" applyBorder="1" applyAlignment="1" applyProtection="1">
      <alignment horizontal="center"/>
    </xf>
    <xf numFmtId="0" fontId="13" fillId="13" borderId="34" xfId="0" applyFont="1" applyFill="1" applyBorder="1" applyAlignment="1" applyProtection="1">
      <alignment horizontal="center"/>
    </xf>
    <xf numFmtId="0" fontId="13" fillId="13" borderId="35" xfId="0" applyFont="1" applyFill="1" applyBorder="1" applyAlignment="1" applyProtection="1">
      <alignment horizontal="center" wrapText="1"/>
    </xf>
    <xf numFmtId="0" fontId="13" fillId="13" borderId="36" xfId="0" applyFont="1" applyFill="1" applyBorder="1" applyAlignment="1" applyProtection="1">
      <alignment horizontal="center" wrapText="1"/>
    </xf>
    <xf numFmtId="0" fontId="13" fillId="13" borderId="37" xfId="0" applyFont="1" applyFill="1" applyBorder="1" applyAlignment="1" applyProtection="1">
      <alignment horizontal="center" vertical="center"/>
    </xf>
    <xf numFmtId="0" fontId="13" fillId="13" borderId="38" xfId="0" applyFont="1" applyFill="1" applyBorder="1" applyAlignment="1" applyProtection="1">
      <alignment horizontal="center" vertical="center"/>
    </xf>
    <xf numFmtId="0" fontId="13" fillId="13" borderId="34" xfId="0" applyFont="1" applyFill="1" applyBorder="1" applyAlignment="1" applyProtection="1">
      <alignment horizontal="center" vertical="center"/>
    </xf>
    <xf numFmtId="0" fontId="13" fillId="13" borderId="39" xfId="0" applyFont="1" applyFill="1" applyBorder="1" applyAlignment="1" applyProtection="1">
      <alignment horizontal="center" vertical="center"/>
    </xf>
    <xf numFmtId="0" fontId="16" fillId="13" borderId="6" xfId="0" applyFont="1" applyFill="1" applyBorder="1" applyAlignment="1" applyProtection="1">
      <alignment horizontal="left"/>
    </xf>
    <xf numFmtId="0" fontId="16" fillId="13" borderId="18" xfId="0" applyFont="1" applyFill="1" applyBorder="1" applyAlignment="1" applyProtection="1"/>
    <xf numFmtId="0" fontId="16" fillId="13" borderId="18" xfId="0" applyFont="1" applyFill="1" applyBorder="1" applyAlignment="1" applyProtection="1">
      <alignment horizontal="right"/>
    </xf>
    <xf numFmtId="0" fontId="16" fillId="0" borderId="18" xfId="0" applyFont="1" applyBorder="1" applyAlignment="1" applyProtection="1">
      <alignment horizontal="right"/>
    </xf>
    <xf numFmtId="0" fontId="16" fillId="0" borderId="21" xfId="0" applyFont="1" applyBorder="1" applyAlignment="1" applyProtection="1">
      <alignment horizontal="right"/>
    </xf>
    <xf numFmtId="0" fontId="12" fillId="13" borderId="1" xfId="0" applyFont="1" applyFill="1" applyBorder="1" applyAlignment="1"/>
    <xf numFmtId="0" fontId="0" fillId="13" borderId="1" xfId="0" applyFill="1" applyBorder="1" applyAlignment="1"/>
    <xf numFmtId="0" fontId="18" fillId="13" borderId="6" xfId="0" applyFont="1" applyFill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8" xfId="0" applyBorder="1" applyAlignment="1">
      <alignment wrapText="1"/>
    </xf>
    <xf numFmtId="0" fontId="0" fillId="0" borderId="21" xfId="0" applyBorder="1" applyAlignment="1">
      <alignment wrapText="1"/>
    </xf>
    <xf numFmtId="0" fontId="18" fillId="0" borderId="21" xfId="0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17" fillId="13" borderId="6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0" fontId="0" fillId="13" borderId="49" xfId="0" applyFill="1" applyBorder="1" applyAlignment="1"/>
    <xf numFmtId="0" fontId="0" fillId="13" borderId="50" xfId="0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16" fillId="13" borderId="47" xfId="0" applyFont="1" applyFill="1" applyBorder="1" applyAlignment="1" applyProtection="1">
      <alignment horizontal="right"/>
    </xf>
    <xf numFmtId="0" fontId="0" fillId="0" borderId="20" xfId="0" applyBorder="1" applyAlignment="1">
      <alignment horizontal="right"/>
    </xf>
    <xf numFmtId="0" fontId="0" fillId="0" borderId="20" xfId="0" applyBorder="1" applyAlignment="1"/>
    <xf numFmtId="0" fontId="0" fillId="0" borderId="48" xfId="0" applyBorder="1" applyAlignment="1"/>
    <xf numFmtId="0" fontId="12" fillId="13" borderId="49" xfId="0" applyFont="1" applyFill="1" applyBorder="1" applyAlignment="1">
      <alignment horizontal="center"/>
    </xf>
    <xf numFmtId="0" fontId="0" fillId="13" borderId="51" xfId="0" applyFill="1" applyBorder="1" applyAlignment="1">
      <alignment horizontal="center"/>
    </xf>
    <xf numFmtId="0" fontId="12" fillId="15" borderId="49" xfId="0" applyFont="1" applyFill="1" applyBorder="1" applyAlignment="1" applyProtection="1">
      <alignment horizontal="left"/>
      <protection locked="0"/>
    </xf>
    <xf numFmtId="0" fontId="0" fillId="15" borderId="51" xfId="0" applyFill="1" applyBorder="1" applyAlignment="1" applyProtection="1">
      <alignment horizontal="left"/>
      <protection locked="0"/>
    </xf>
    <xf numFmtId="0" fontId="16" fillId="13" borderId="47" xfId="0" applyFont="1" applyFill="1" applyBorder="1" applyAlignment="1" applyProtection="1">
      <alignment horizontal="left"/>
    </xf>
    <xf numFmtId="0" fontId="16" fillId="0" borderId="20" xfId="0" applyFont="1" applyBorder="1" applyAlignment="1" applyProtection="1">
      <alignment horizontal="left"/>
    </xf>
    <xf numFmtId="0" fontId="16" fillId="0" borderId="48" xfId="0" applyFont="1" applyBorder="1" applyAlignment="1" applyProtection="1">
      <alignment horizontal="left"/>
    </xf>
    <xf numFmtId="0" fontId="11" fillId="10" borderId="6" xfId="0" applyFont="1" applyFill="1" applyBorder="1" applyAlignment="1">
      <alignment horizontal="center"/>
    </xf>
    <xf numFmtId="0" fontId="11" fillId="10" borderId="18" xfId="0" applyFont="1" applyFill="1" applyBorder="1" applyAlignment="1">
      <alignment horizontal="center"/>
    </xf>
    <xf numFmtId="0" fontId="11" fillId="10" borderId="21" xfId="0" applyFont="1" applyFill="1" applyBorder="1" applyAlignment="1">
      <alignment horizontal="center"/>
    </xf>
    <xf numFmtId="0" fontId="11" fillId="10" borderId="45" xfId="0" applyFont="1" applyFill="1" applyBorder="1" applyAlignment="1">
      <alignment horizontal="center"/>
    </xf>
    <xf numFmtId="0" fontId="11" fillId="10" borderId="46" xfId="0" applyFont="1" applyFill="1" applyBorder="1" applyAlignment="1">
      <alignment horizontal="center"/>
    </xf>
    <xf numFmtId="0" fontId="7" fillId="2" borderId="49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7" fillId="2" borderId="50" xfId="0" applyFont="1" applyFill="1" applyBorder="1" applyAlignment="1">
      <alignment horizontal="center"/>
    </xf>
    <xf numFmtId="0" fontId="0" fillId="8" borderId="9" xfId="0" applyFill="1" applyBorder="1" applyAlignment="1"/>
    <xf numFmtId="0" fontId="0" fillId="8" borderId="52" xfId="0" applyFill="1" applyBorder="1" applyAlignment="1"/>
    <xf numFmtId="0" fontId="0" fillId="2" borderId="1" xfId="0" applyFill="1" applyBorder="1" applyAlignment="1">
      <alignment horizontal="right"/>
    </xf>
    <xf numFmtId="0" fontId="0" fillId="2" borderId="51" xfId="0" applyFill="1" applyBorder="1" applyAlignment="1"/>
    <xf numFmtId="0" fontId="0" fillId="2" borderId="49" xfId="0" applyFill="1" applyBorder="1" applyAlignment="1">
      <alignment horizontal="right"/>
    </xf>
    <xf numFmtId="0" fontId="0" fillId="2" borderId="51" xfId="0" applyFill="1" applyBorder="1" applyAlignment="1">
      <alignment horizontal="right"/>
    </xf>
    <xf numFmtId="0" fontId="0" fillId="2" borderId="49" xfId="0" applyFill="1" applyBorder="1" applyAlignment="1">
      <alignment horizontal="center"/>
    </xf>
    <xf numFmtId="0" fontId="1" fillId="2" borderId="0" xfId="0" applyFont="1" applyFill="1" applyAlignment="1"/>
    <xf numFmtId="0" fontId="4" fillId="2" borderId="0" xfId="0" applyFont="1" applyFill="1" applyAlignment="1"/>
    <xf numFmtId="0" fontId="0" fillId="0" borderId="0" xfId="0" applyAlignment="1"/>
    <xf numFmtId="165" fontId="5" fillId="2" borderId="49" xfId="0" applyNumberFormat="1" applyFont="1" applyFill="1" applyBorder="1" applyAlignment="1">
      <alignment horizontal="center"/>
    </xf>
    <xf numFmtId="0" fontId="5" fillId="2" borderId="50" xfId="0" applyFont="1" applyFill="1" applyBorder="1" applyAlignment="1">
      <alignment horizontal="center"/>
    </xf>
    <xf numFmtId="0" fontId="5" fillId="2" borderId="5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5" fontId="5" fillId="2" borderId="50" xfId="0" applyNumberFormat="1" applyFont="1" applyFill="1" applyBorder="1" applyAlignment="1">
      <alignment horizontal="center"/>
    </xf>
    <xf numFmtId="165" fontId="5" fillId="2" borderId="51" xfId="0" applyNumberFormat="1" applyFont="1" applyFill="1" applyBorder="1" applyAlignment="1">
      <alignment horizontal="center"/>
    </xf>
    <xf numFmtId="0" fontId="9" fillId="8" borderId="53" xfId="0" applyFont="1" applyFill="1" applyBorder="1" applyAlignment="1">
      <alignment vertical="center"/>
    </xf>
    <xf numFmtId="0" fontId="0" fillId="0" borderId="53" xfId="0" applyBorder="1" applyAlignment="1">
      <alignment vertical="center"/>
    </xf>
    <xf numFmtId="0" fontId="9" fillId="8" borderId="54" xfId="0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10" fillId="8" borderId="5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0" fillId="8" borderId="53" xfId="0" applyFont="1" applyFill="1" applyBorder="1" applyAlignment="1">
      <alignment horizontal="right" vertical="center"/>
    </xf>
    <xf numFmtId="0" fontId="0" fillId="0" borderId="53" xfId="0" applyBorder="1" applyAlignment="1">
      <alignment horizontal="right" vertical="center"/>
    </xf>
    <xf numFmtId="0" fontId="10" fillId="8" borderId="54" xfId="0" applyFont="1" applyFill="1" applyBorder="1" applyAlignment="1">
      <alignment horizontal="right" vertical="center"/>
    </xf>
    <xf numFmtId="0" fontId="0" fillId="0" borderId="54" xfId="0" applyBorder="1" applyAlignment="1">
      <alignment horizontal="right" vertical="center"/>
    </xf>
    <xf numFmtId="0" fontId="0" fillId="8" borderId="55" xfId="0" applyFill="1" applyBorder="1" applyAlignment="1"/>
    <xf numFmtId="0" fontId="0" fillId="8" borderId="56" xfId="0" applyFill="1" applyBorder="1" applyAlignment="1"/>
    <xf numFmtId="14" fontId="0" fillId="2" borderId="49" xfId="0" applyNumberFormat="1" applyFill="1" applyBorder="1" applyAlignment="1"/>
  </cellXfs>
  <cellStyles count="2">
    <cellStyle name="Standard" xfId="0" builtinId="0"/>
    <cellStyle name="Standard 2" xfId="1"/>
  </cellStyles>
  <dxfs count="6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X189"/>
  <sheetViews>
    <sheetView tabSelected="1" zoomScaleNormal="100" workbookViewId="0">
      <pane xSplit="5" ySplit="5" topLeftCell="T125" activePane="bottomRight" state="frozen"/>
      <selection pane="topRight" activeCell="F1" sqref="F1"/>
      <selection pane="bottomLeft" activeCell="A6" sqref="A6"/>
      <selection pane="bottomRight" activeCell="AJ174" sqref="AJ174"/>
    </sheetView>
  </sheetViews>
  <sheetFormatPr baseColWidth="10" defaultRowHeight="12.75" x14ac:dyDescent="0.2"/>
  <cols>
    <col min="1" max="1" width="3.28515625" customWidth="1"/>
    <col min="2" max="2" width="6.5703125" customWidth="1"/>
    <col min="3" max="3" width="22.140625" customWidth="1"/>
    <col min="4" max="5" width="5.5703125" style="1" customWidth="1"/>
    <col min="6" max="6" width="5.85546875" style="1" customWidth="1"/>
    <col min="7" max="7" width="8.140625" style="1" customWidth="1"/>
    <col min="8" max="8" width="4.140625" customWidth="1"/>
    <col min="9" max="9" width="3.5703125" bestFit="1" customWidth="1"/>
    <col min="10" max="10" width="4.85546875" customWidth="1"/>
    <col min="11" max="11" width="3.5703125" bestFit="1" customWidth="1"/>
    <col min="12" max="12" width="4.140625" customWidth="1"/>
    <col min="13" max="13" width="3.5703125" bestFit="1" customWidth="1"/>
    <col min="14" max="14" width="4.5703125" customWidth="1"/>
    <col min="15" max="15" width="3.5703125" bestFit="1" customWidth="1"/>
    <col min="16" max="16" width="4.7109375" customWidth="1"/>
    <col min="17" max="17" width="3.5703125" bestFit="1" customWidth="1"/>
    <col min="18" max="18" width="4.7109375" customWidth="1"/>
    <col min="19" max="19" width="3.5703125" bestFit="1" customWidth="1"/>
    <col min="20" max="20" width="6.140625" customWidth="1"/>
    <col min="21" max="21" width="7.7109375" customWidth="1"/>
    <col min="22" max="22" width="8.140625" customWidth="1"/>
    <col min="23" max="23" width="6.7109375" customWidth="1"/>
    <col min="24" max="24" width="6" customWidth="1"/>
    <col min="25" max="26" width="5.85546875" customWidth="1"/>
    <col min="27" max="27" width="5.42578125" customWidth="1"/>
    <col min="28" max="28" width="5.5703125" customWidth="1"/>
    <col min="29" max="29" width="5.85546875" customWidth="1"/>
    <col min="30" max="30" width="5.28515625" customWidth="1"/>
    <col min="31" max="31" width="5.42578125" customWidth="1"/>
    <col min="32" max="32" width="5.7109375" customWidth="1"/>
    <col min="33" max="34" width="6.85546875" customWidth="1"/>
    <col min="35" max="35" width="7.28515625" customWidth="1"/>
    <col min="36" max="36" width="4.5703125" style="1" customWidth="1"/>
    <col min="37" max="37" width="5.5703125" style="1" customWidth="1"/>
    <col min="67" max="67" width="21.28515625" customWidth="1"/>
    <col min="68" max="68" width="5" bestFit="1" customWidth="1"/>
    <col min="69" max="69" width="11.42578125" style="47"/>
    <col min="73" max="73" width="13.140625" customWidth="1"/>
    <col min="94" max="94" width="12.42578125" bestFit="1" customWidth="1"/>
    <col min="116" max="116" width="12.42578125" bestFit="1" customWidth="1"/>
    <col min="118" max="118" width="14.140625" bestFit="1" customWidth="1"/>
    <col min="119" max="119" width="15.28515625" bestFit="1" customWidth="1"/>
    <col min="130" max="130" width="13.28515625" bestFit="1" customWidth="1"/>
  </cols>
  <sheetData>
    <row r="1" spans="1:154" x14ac:dyDescent="0.2">
      <c r="A1" s="266" t="s">
        <v>2426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8"/>
      <c r="BP1" s="73" t="s">
        <v>2131</v>
      </c>
      <c r="BU1">
        <f>'Schuelereinst. Sinclair'!B5</f>
        <v>5</v>
      </c>
      <c r="DT1" s="137" t="s">
        <v>2188</v>
      </c>
      <c r="EK1">
        <v>99999999</v>
      </c>
    </row>
    <row r="2" spans="1:154" ht="24" customHeight="1" thickBot="1" x14ac:dyDescent="0.25">
      <c r="A2" s="269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1"/>
      <c r="DT2">
        <f>'Schuelereinst. Sinclair'!F9</f>
        <v>9.6</v>
      </c>
      <c r="EG2" s="73" t="s">
        <v>2103</v>
      </c>
      <c r="EK2">
        <v>100000</v>
      </c>
    </row>
    <row r="3" spans="1:154" ht="9.75" customHeight="1" x14ac:dyDescent="0.2">
      <c r="A3" s="276" t="s">
        <v>2193</v>
      </c>
      <c r="B3" s="277"/>
      <c r="C3" s="277"/>
      <c r="D3" s="280">
        <v>40986</v>
      </c>
      <c r="E3" s="281"/>
      <c r="F3" s="281"/>
      <c r="G3" s="281"/>
      <c r="H3" s="272" t="s">
        <v>2427</v>
      </c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3"/>
      <c r="BP3">
        <f>'Schuelereinst. Sinclair'!B1</f>
        <v>2012</v>
      </c>
      <c r="EG3" t="str">
        <f>'Schuelereinst. Sinclair'!N4</f>
        <v>Ja</v>
      </c>
      <c r="EK3">
        <v>100</v>
      </c>
    </row>
    <row r="4" spans="1:154" ht="15" customHeight="1" thickBot="1" x14ac:dyDescent="0.25">
      <c r="A4" s="278"/>
      <c r="B4" s="279"/>
      <c r="C4" s="279"/>
      <c r="D4" s="282"/>
      <c r="E4" s="282"/>
      <c r="F4" s="282"/>
      <c r="G4" s="282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5"/>
      <c r="BP4">
        <f>VLOOKUP(BP3,Jahre,3)</f>
        <v>24</v>
      </c>
    </row>
    <row r="5" spans="1:154" ht="21" customHeight="1" thickBot="1" x14ac:dyDescent="0.25">
      <c r="A5" s="313" t="str">
        <f>'Schuelereinst. Sinclair'!$C$3</f>
        <v>Mädchen starten mit Damensinclairtabelle</v>
      </c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5" t="str">
        <f>'Schuelereinst. Sinclair'!$O$4</f>
        <v>Sinclairfaktor beim Kugelwurf wird berücksichtigt</v>
      </c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7"/>
    </row>
    <row r="6" spans="1:154" ht="13.5" thickBot="1" x14ac:dyDescent="0.25">
      <c r="A6" s="72"/>
      <c r="B6" s="72"/>
      <c r="C6" s="72"/>
      <c r="D6" s="74"/>
      <c r="E6" s="74"/>
      <c r="F6" s="74"/>
      <c r="G6" s="74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4"/>
      <c r="AK6" s="74"/>
    </row>
    <row r="7" spans="1:154" ht="16.5" thickBot="1" x14ac:dyDescent="0.3">
      <c r="A7" s="283" t="s">
        <v>2189</v>
      </c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5"/>
    </row>
    <row r="8" spans="1:154" x14ac:dyDescent="0.2">
      <c r="A8" s="286" t="s">
        <v>1968</v>
      </c>
      <c r="B8" s="288" t="s">
        <v>2111</v>
      </c>
      <c r="C8" s="290" t="s">
        <v>145</v>
      </c>
      <c r="D8" s="290" t="s">
        <v>2112</v>
      </c>
      <c r="E8" s="290" t="s">
        <v>2113</v>
      </c>
      <c r="F8" s="290" t="s">
        <v>2114</v>
      </c>
      <c r="G8" s="292" t="s">
        <v>1965</v>
      </c>
      <c r="H8" s="294" t="s">
        <v>141</v>
      </c>
      <c r="I8" s="295"/>
      <c r="J8" s="295"/>
      <c r="K8" s="295"/>
      <c r="L8" s="295"/>
      <c r="M8" s="296"/>
      <c r="N8" s="294" t="s">
        <v>146</v>
      </c>
      <c r="O8" s="295"/>
      <c r="P8" s="295"/>
      <c r="Q8" s="295"/>
      <c r="R8" s="295"/>
      <c r="S8" s="296"/>
      <c r="T8" s="262" t="s">
        <v>2115</v>
      </c>
      <c r="U8" s="264" t="s">
        <v>2116</v>
      </c>
      <c r="V8" s="165" t="s">
        <v>2124</v>
      </c>
      <c r="W8" s="301">
        <v>30</v>
      </c>
      <c r="X8" s="302"/>
      <c r="Y8" s="303"/>
      <c r="Z8" s="294" t="s">
        <v>2169</v>
      </c>
      <c r="AA8" s="295"/>
      <c r="AB8" s="295"/>
      <c r="AC8" s="296"/>
      <c r="AD8" s="304" t="s">
        <v>2117</v>
      </c>
      <c r="AE8" s="305"/>
      <c r="AF8" s="305"/>
      <c r="AG8" s="305"/>
      <c r="AH8" s="306"/>
      <c r="AI8" s="307" t="s">
        <v>2118</v>
      </c>
      <c r="AJ8" s="309" t="s">
        <v>2119</v>
      </c>
      <c r="AK8" s="311" t="s">
        <v>2120</v>
      </c>
    </row>
    <row r="9" spans="1:154" ht="13.5" thickBot="1" x14ac:dyDescent="0.25">
      <c r="A9" s="287"/>
      <c r="B9" s="289"/>
      <c r="C9" s="291"/>
      <c r="D9" s="291"/>
      <c r="E9" s="291"/>
      <c r="F9" s="291"/>
      <c r="G9" s="293"/>
      <c r="H9" s="297" t="s">
        <v>1969</v>
      </c>
      <c r="I9" s="298"/>
      <c r="J9" s="299" t="s">
        <v>1970</v>
      </c>
      <c r="K9" s="298"/>
      <c r="L9" s="299" t="s">
        <v>1971</v>
      </c>
      <c r="M9" s="300"/>
      <c r="N9" s="297" t="s">
        <v>1969</v>
      </c>
      <c r="O9" s="298"/>
      <c r="P9" s="299" t="s">
        <v>1970</v>
      </c>
      <c r="Q9" s="298"/>
      <c r="R9" s="299" t="s">
        <v>1971</v>
      </c>
      <c r="S9" s="300"/>
      <c r="T9" s="263"/>
      <c r="U9" s="265"/>
      <c r="V9" s="166" t="s">
        <v>2123</v>
      </c>
      <c r="W9" s="167" t="s">
        <v>1969</v>
      </c>
      <c r="X9" s="168" t="s">
        <v>1970</v>
      </c>
      <c r="Y9" s="169" t="s">
        <v>2120</v>
      </c>
      <c r="Z9" s="167" t="s">
        <v>1969</v>
      </c>
      <c r="AA9" s="168" t="s">
        <v>1970</v>
      </c>
      <c r="AB9" s="168" t="s">
        <v>1971</v>
      </c>
      <c r="AC9" s="169" t="s">
        <v>2120</v>
      </c>
      <c r="AD9" s="167" t="s">
        <v>1969</v>
      </c>
      <c r="AE9" s="168" t="s">
        <v>1970</v>
      </c>
      <c r="AF9" s="168" t="s">
        <v>1971</v>
      </c>
      <c r="AG9" s="212" t="s">
        <v>2209</v>
      </c>
      <c r="AH9" s="169" t="s">
        <v>2120</v>
      </c>
      <c r="AI9" s="308"/>
      <c r="AJ9" s="310"/>
      <c r="AK9" s="312"/>
    </row>
    <row r="10" spans="1:154" ht="13.5" thickBot="1" x14ac:dyDescent="0.25">
      <c r="A10" s="170" t="s">
        <v>2121</v>
      </c>
      <c r="B10" s="171"/>
      <c r="C10" s="171"/>
      <c r="D10" s="172"/>
      <c r="E10" s="172"/>
      <c r="F10" s="172"/>
      <c r="G10" s="172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2"/>
      <c r="AK10" s="173"/>
      <c r="BI10" s="73" t="s">
        <v>2129</v>
      </c>
      <c r="BN10" s="73" t="s">
        <v>2130</v>
      </c>
      <c r="BO10" s="73" t="s">
        <v>145</v>
      </c>
      <c r="BQ10" s="127" t="s">
        <v>2132</v>
      </c>
      <c r="BR10" s="73" t="s">
        <v>2133</v>
      </c>
      <c r="BS10" s="73" t="s">
        <v>2140</v>
      </c>
      <c r="BT10" s="73" t="s">
        <v>2123</v>
      </c>
      <c r="BU10" s="73" t="s">
        <v>2141</v>
      </c>
      <c r="CB10" s="73" t="s">
        <v>2125</v>
      </c>
      <c r="CC10" s="73" t="s">
        <v>2126</v>
      </c>
      <c r="CD10" s="73" t="s">
        <v>2127</v>
      </c>
      <c r="CE10" s="73" t="s">
        <v>2128</v>
      </c>
      <c r="CF10" s="73" t="s">
        <v>2138</v>
      </c>
      <c r="CG10" s="73" t="s">
        <v>2153</v>
      </c>
      <c r="CH10" s="73" t="s">
        <v>2154</v>
      </c>
      <c r="CI10" s="73" t="s">
        <v>2139</v>
      </c>
      <c r="CJ10" s="73" t="s">
        <v>2142</v>
      </c>
      <c r="CK10" s="73" t="s">
        <v>2143</v>
      </c>
      <c r="CL10" s="73" t="s">
        <v>2144</v>
      </c>
      <c r="CM10" s="73" t="s">
        <v>2145</v>
      </c>
      <c r="CN10" s="73" t="s">
        <v>2146</v>
      </c>
      <c r="CO10" s="73" t="s">
        <v>2147</v>
      </c>
      <c r="CP10" s="73" t="s">
        <v>2148</v>
      </c>
      <c r="CX10" s="73" t="s">
        <v>2149</v>
      </c>
      <c r="CY10" s="73" t="s">
        <v>2150</v>
      </c>
      <c r="CZ10" s="73" t="s">
        <v>2151</v>
      </c>
      <c r="DA10" s="73" t="s">
        <v>2155</v>
      </c>
      <c r="DB10" s="73" t="s">
        <v>2152</v>
      </c>
      <c r="DC10" s="73" t="s">
        <v>2156</v>
      </c>
      <c r="DD10" s="73" t="s">
        <v>2157</v>
      </c>
      <c r="DE10" s="73" t="s">
        <v>2158</v>
      </c>
      <c r="DF10" s="73" t="s">
        <v>2159</v>
      </c>
      <c r="DG10" s="73" t="s">
        <v>2160</v>
      </c>
      <c r="DH10" s="73" t="s">
        <v>2164</v>
      </c>
      <c r="DI10" s="73" t="s">
        <v>2161</v>
      </c>
      <c r="DJ10" s="73" t="s">
        <v>2162</v>
      </c>
      <c r="DK10" s="73" t="s">
        <v>2163</v>
      </c>
      <c r="DL10" s="73" t="s">
        <v>2168</v>
      </c>
      <c r="DM10" s="73" t="s">
        <v>2167</v>
      </c>
      <c r="DN10" s="73" t="s">
        <v>2165</v>
      </c>
      <c r="DO10" s="73" t="s">
        <v>2166</v>
      </c>
      <c r="DQ10" s="73" t="s">
        <v>2170</v>
      </c>
      <c r="DR10" s="73" t="s">
        <v>2171</v>
      </c>
      <c r="DS10" s="73" t="s">
        <v>2172</v>
      </c>
      <c r="DT10" s="73" t="s">
        <v>2173</v>
      </c>
      <c r="DV10" s="73" t="s">
        <v>2174</v>
      </c>
      <c r="DW10" s="73" t="s">
        <v>2175</v>
      </c>
      <c r="DX10" s="73" t="s">
        <v>2176</v>
      </c>
      <c r="DY10" s="73" t="s">
        <v>2177</v>
      </c>
      <c r="DZ10" s="73" t="s">
        <v>2178</v>
      </c>
      <c r="EB10" s="73" t="s">
        <v>2179</v>
      </c>
      <c r="EC10" s="73" t="s">
        <v>2180</v>
      </c>
      <c r="ED10" s="73" t="s">
        <v>2181</v>
      </c>
      <c r="EE10" s="73" t="s">
        <v>2182</v>
      </c>
      <c r="EF10" s="136" t="s">
        <v>2183</v>
      </c>
      <c r="EJ10" s="137" t="s">
        <v>147</v>
      </c>
      <c r="EK10" s="137" t="s">
        <v>2184</v>
      </c>
      <c r="EL10" s="137" t="s">
        <v>2185</v>
      </c>
      <c r="EM10" s="137" t="s">
        <v>2186</v>
      </c>
      <c r="EN10" s="137"/>
      <c r="EO10" s="137"/>
    </row>
    <row r="11" spans="1:154" x14ac:dyDescent="0.2">
      <c r="A11" s="108">
        <v>1</v>
      </c>
      <c r="B11" s="223" t="s">
        <v>5</v>
      </c>
      <c r="C11" s="108" t="str">
        <f>BO11</f>
        <v>Nelböck Vanessa</v>
      </c>
      <c r="D11" s="155" t="str">
        <f>BP11</f>
        <v>VÖD</v>
      </c>
      <c r="E11" s="155">
        <f>BR11</f>
        <v>2003</v>
      </c>
      <c r="F11" s="219">
        <v>34.299999999999997</v>
      </c>
      <c r="G11" s="175">
        <f>IF(B11="","",VLOOKUP(F11,Sinclair_schueler,IF(BN11="W",3,2)))</f>
        <v>2.1633</v>
      </c>
      <c r="H11" s="90"/>
      <c r="I11" s="128">
        <v>5</v>
      </c>
      <c r="J11" s="91"/>
      <c r="K11" s="128">
        <v>5</v>
      </c>
      <c r="L11" s="91"/>
      <c r="M11" s="128"/>
      <c r="N11" s="90"/>
      <c r="O11" s="128">
        <v>3</v>
      </c>
      <c r="P11" s="91"/>
      <c r="Q11" s="128">
        <v>3.5</v>
      </c>
      <c r="R11" s="91"/>
      <c r="S11" s="128">
        <v>3</v>
      </c>
      <c r="T11" s="130">
        <f>IF(B11&lt;&gt;"",DM11,"")</f>
        <v>0</v>
      </c>
      <c r="U11" s="133">
        <f>IF(B11&lt;&gt;"",DN11,"")</f>
        <v>0</v>
      </c>
      <c r="V11" s="133">
        <f>IF(B11&lt;&gt;"",DO11,"")</f>
        <v>85</v>
      </c>
      <c r="W11" s="92">
        <v>7.6</v>
      </c>
      <c r="X11" s="93">
        <v>7.8</v>
      </c>
      <c r="Y11" s="118">
        <f>IF(B11="","",DT11 )</f>
        <v>50</v>
      </c>
      <c r="Z11" s="94">
        <v>4.25</v>
      </c>
      <c r="AA11" s="95">
        <v>4.2</v>
      </c>
      <c r="AB11" s="93">
        <v>4.22</v>
      </c>
      <c r="AC11" s="121">
        <f>IF(B11="","",DZ11)</f>
        <v>45</v>
      </c>
      <c r="AD11" s="94"/>
      <c r="AE11" s="95">
        <v>6.32</v>
      </c>
      <c r="AF11" s="93">
        <v>4.2699999999999996</v>
      </c>
      <c r="AG11" s="213">
        <f>IF(B11="","",EF11)</f>
        <v>33.229999999999997</v>
      </c>
      <c r="AH11" s="123">
        <f>IF(B11="","",EG11)</f>
        <v>71.886458999999988</v>
      </c>
      <c r="AI11" s="124">
        <f>IF(SUM(V11,Y11,AC11,AH11)=0,"",SUM(V11,Y11,AC11,AH11))</f>
        <v>251.886459</v>
      </c>
      <c r="AJ11" s="139">
        <f t="shared" ref="AJ11:AJ30" si="0">IF(B11="","",VLOOKUP(A11,U9W_PLATZ,2))</f>
        <v>1</v>
      </c>
      <c r="AK11" s="162">
        <f t="shared" ref="AK11:AK30" si="1">IF(SUM(AJ11)=0,"",VLOOKUP(AJ11,Punkte_Platz,2,FALSE))</f>
        <v>30</v>
      </c>
      <c r="BI11" t="str">
        <f t="shared" ref="BI11:BI30" si="2">IF(B11&lt;&gt;"",B11,"")</f>
        <v>W110</v>
      </c>
      <c r="BK11" t="str">
        <f>IF(UPPER(LEFT(TEXT(BI11,"####"),1))="W",BI11,IF(UPPER(LEFT(TEXT(BI11,"####"),1))="M",BI11,IF(UPPER(LEFT(TEXT(BI11,"####"),1))="X",BI11,"")))</f>
        <v>W110</v>
      </c>
      <c r="BL11" t="str">
        <f>IF(BI11&gt;0,IF(BK11="",BI11,""),"")</f>
        <v/>
      </c>
      <c r="BM11">
        <f>IF(BJ11&gt;"",IF(VLOOKUP(BJ11,Athl02,1)=BJ11,VLOOKUP(BJ11,Athl02,2),""),
IF(BK11&gt;"",IF(VLOOKUP(BK11,Athl06,1)=BK11,VLOOKUP(BK11,Athl06,2),""),
IF(BL11&lt;&gt;"",IF(VLOOKUP(BL11,Athl04,1)=BL11,VLOOKUP(BL11,Athl04,2),""),"")))</f>
        <v>600</v>
      </c>
      <c r="BN11" t="str">
        <f>IF(BM11&lt;&gt; "",VLOOKUP(BM11, Athl01, 3),"")</f>
        <v>W</v>
      </c>
      <c r="BO11" t="str">
        <f t="shared" ref="BO11:BO30" si="3">IF(BM11="","",VLOOKUP(BM11,Athl01,2))</f>
        <v>Nelböck Vanessa</v>
      </c>
      <c r="BP11" t="str">
        <f t="shared" ref="BP11:BP30" si="4">IF(BM11="","",VLOOKUP(BM11,Athl01,$BP$4))</f>
        <v>VÖD</v>
      </c>
      <c r="BQ11" s="47">
        <f t="shared" ref="BQ11:BQ30" si="5">IF(BM11="","",VLOOKUP(BM11,Athl01,4))</f>
        <v>37625</v>
      </c>
      <c r="BR11">
        <f t="shared" ref="BR11:BR30" si="6">IF(B11&lt;&gt;"",YEAR(BQ11),"")</f>
        <v>2003</v>
      </c>
      <c r="BS11">
        <f t="shared" ref="BS11:BS30" si="7">IF(BR11&lt;&gt;"",$BP$3-BR11,"")</f>
        <v>9</v>
      </c>
      <c r="BT11" t="str">
        <f>IF(BR11="","",IF(BS11&lt;=9,"U9",IF(BS11&lt;=11,"U11",IF(BS11&lt;=13,"U13",IF(BS11&lt;=15,"U15","nicht startberechtigt")))))</f>
        <v>U9</v>
      </c>
      <c r="BU11">
        <f>IF(BT11="","",IF(BT11="U9",'Schuelereinst. Sinclair'!$B$6,IF(BT11="U11",'Schuelereinst. Sinclair'!$B$7,IF(BT11="U13",'Schuelereinst. Sinclair'!$B$8,Wemm(BT11="U15",'Schuelereinst. Sinclair'!$B$9,"")))))</f>
        <v>10</v>
      </c>
      <c r="BV11" s="28">
        <f t="shared" ref="BV11:BV30" si="8">H11</f>
        <v>0</v>
      </c>
      <c r="BW11" s="28">
        <f t="shared" ref="BW11:BW30" si="9">I11</f>
        <v>5</v>
      </c>
      <c r="BX11" s="28">
        <f t="shared" ref="BX11:BX30" si="10">J11</f>
        <v>0</v>
      </c>
      <c r="BY11" s="28">
        <f t="shared" ref="BY11:BY30" si="11">K11</f>
        <v>5</v>
      </c>
      <c r="BZ11" s="28">
        <f t="shared" ref="BZ11:BZ30" si="12">L11</f>
        <v>0</v>
      </c>
      <c r="CA11" s="28">
        <f t="shared" ref="CA11:CA30" si="13">M11</f>
        <v>0</v>
      </c>
      <c r="CB11" s="28">
        <f>IF(BW11="x",0,IF(BW11="X",0,BV11))</f>
        <v>0</v>
      </c>
      <c r="CC11" s="28">
        <f>IF(BY11="x",0,IF(BY11="X",0,BX11))</f>
        <v>0</v>
      </c>
      <c r="CD11" s="28">
        <f>IF(CA11="x",0,IF(CA11="X",0,BZ11))</f>
        <v>0</v>
      </c>
      <c r="CE11" s="28">
        <f>MAX(CB11:CD11)</f>
        <v>0</v>
      </c>
      <c r="CF11">
        <f>IF(G11&lt;&gt;"",CB11*G11,0)</f>
        <v>0</v>
      </c>
      <c r="CG11">
        <f>IF(G11&lt;&gt;"",CC11*G11,0)</f>
        <v>0</v>
      </c>
      <c r="CH11">
        <f>IF(G11&lt;&gt;"",CD11*G11,0)</f>
        <v>0</v>
      </c>
      <c r="CI11">
        <f>IF(G11&lt;&gt;"",CE11*G11,0)</f>
        <v>0</v>
      </c>
      <c r="CJ11">
        <f>IF(I11="",0,IF(I11&lt;&gt;"x",IF(I11&lt;&gt;"X",I11*$BU11,0),0))</f>
        <v>50</v>
      </c>
      <c r="CK11">
        <f t="shared" ref="CK11:CK30" si="14">IF(K11="",0,IF(K11&lt;&gt;"x",IF(K11&lt;&gt;"X",K11*$BU11,0),0))</f>
        <v>50</v>
      </c>
      <c r="CL11">
        <f t="shared" ref="CL11:CL30" si="15">IF(M11="",0,IF(M11&lt;&gt;"x",IF(M11&lt;&gt;"X",M11*$BU11,0),0))</f>
        <v>0</v>
      </c>
      <c r="CM11">
        <f>CF11+CJ11</f>
        <v>50</v>
      </c>
      <c r="CN11">
        <f>CG11+CK11</f>
        <v>50</v>
      </c>
      <c r="CO11">
        <f>CH11+CL11</f>
        <v>0</v>
      </c>
      <c r="CP11" s="5">
        <f>MAX(CM11:CO11)</f>
        <v>50</v>
      </c>
      <c r="CR11" s="28">
        <f t="shared" ref="CR11:CR30" si="16">N11</f>
        <v>0</v>
      </c>
      <c r="CS11" s="28">
        <f t="shared" ref="CS11:CS30" si="17">O11</f>
        <v>3</v>
      </c>
      <c r="CT11" s="28">
        <f t="shared" ref="CT11:CT30" si="18">P11</f>
        <v>0</v>
      </c>
      <c r="CU11" s="28">
        <f t="shared" ref="CU11:CU30" si="19">Q11</f>
        <v>3.5</v>
      </c>
      <c r="CV11" s="28">
        <f t="shared" ref="CV11:CV30" si="20">R11</f>
        <v>0</v>
      </c>
      <c r="CW11" s="28">
        <f t="shared" ref="CW11:CW30" si="21">S11</f>
        <v>3</v>
      </c>
      <c r="CX11" s="28">
        <f>IF(CS11="x",0,IF(CS11="X",0,CR11))</f>
        <v>0</v>
      </c>
      <c r="CY11" s="28">
        <f>IF(CU11="x",0,IF(CU11="X",0,CT11))</f>
        <v>0</v>
      </c>
      <c r="CZ11" s="28">
        <f>IF(CW11="x",0,IF(CW11="X",0,CV11))</f>
        <v>0</v>
      </c>
      <c r="DA11" s="28">
        <f>MAX(CX11:CZ11)</f>
        <v>0</v>
      </c>
      <c r="DB11">
        <f>IF(G11&lt;&gt;"",CX11*G11,0)</f>
        <v>0</v>
      </c>
      <c r="DC11">
        <f>IF(G11&lt;&gt;"",CY11*G11,0)</f>
        <v>0</v>
      </c>
      <c r="DD11">
        <f>IF(G11&lt;&gt;"",CZ11*G11,0)</f>
        <v>0</v>
      </c>
      <c r="DE11">
        <f>IF(G11&lt;&gt;"",DA11*G11,0)</f>
        <v>0</v>
      </c>
      <c r="DF11">
        <f>IF(O11="",0,IF(O11&lt;&gt;"x",IF(O11&lt;&gt;"X",O11*$BU11,0),0))</f>
        <v>30</v>
      </c>
      <c r="DG11">
        <f>IF(Q11="",0,IF(Q11&lt;&gt;"x",IF(Q11&lt;&gt;"X",Q11*$BU11,0),0))</f>
        <v>35</v>
      </c>
      <c r="DH11">
        <f>IF(S11="",0,IF(S11&lt;&gt;"x",IF(S11&lt;&gt;"X",S11*$BU11,0),0))</f>
        <v>30</v>
      </c>
      <c r="DI11">
        <f>DB11+DF11</f>
        <v>30</v>
      </c>
      <c r="DJ11">
        <f>DC11+DG11</f>
        <v>35</v>
      </c>
      <c r="DK11">
        <f>DD11+DH11</f>
        <v>30</v>
      </c>
      <c r="DL11" s="5">
        <f>MAX(DI11:DK11)</f>
        <v>35</v>
      </c>
      <c r="DM11" s="48">
        <f>CE11+DA11</f>
        <v>0</v>
      </c>
      <c r="DN11" s="5">
        <f>CI11+DE11</f>
        <v>0</v>
      </c>
      <c r="DO11" s="5">
        <f>CP11+DL11</f>
        <v>85</v>
      </c>
      <c r="DQ11" s="48">
        <f t="shared" ref="DQ11:DQ30" si="22">IF(W11=0,999,W11)</f>
        <v>7.6</v>
      </c>
      <c r="DR11" s="48">
        <f t="shared" ref="DR11:DR30" si="23">IF(X11=0,999,X11)</f>
        <v>7.8</v>
      </c>
      <c r="DS11" s="48">
        <f>MIN(DQ11:DR11)</f>
        <v>7.6</v>
      </c>
      <c r="DT11">
        <f t="shared" ref="DT11:DT30" si="24">IF(DS11&gt;$DT$2,0,VLOOKUP(DS11,Sprint_Schueler,2))</f>
        <v>50</v>
      </c>
      <c r="DU11" s="48"/>
      <c r="DV11" s="48">
        <f>Z11</f>
        <v>4.25</v>
      </c>
      <c r="DW11" s="48">
        <f>AA11</f>
        <v>4.2</v>
      </c>
      <c r="DX11" s="48">
        <f>AB11</f>
        <v>4.22</v>
      </c>
      <c r="DY11" s="48">
        <f>MAX(DV11:DX11)</f>
        <v>4.25</v>
      </c>
      <c r="DZ11">
        <f t="shared" ref="DZ11:DZ30" si="25">VLOOKUP(DY11,Sprung_Schueler,2)</f>
        <v>45</v>
      </c>
      <c r="EB11" s="48">
        <f>AD11</f>
        <v>0</v>
      </c>
      <c r="EC11" s="48">
        <f>AE11</f>
        <v>6.32</v>
      </c>
      <c r="ED11" s="48">
        <f>AF11</f>
        <v>4.2699999999999996</v>
      </c>
      <c r="EE11" s="48">
        <f>MAX(EB11:ED11)</f>
        <v>6.32</v>
      </c>
      <c r="EF11">
        <f t="shared" ref="EF11:EF30" si="26">VLOOKUP(EE11,Kugel_Schueler,2)</f>
        <v>33.229999999999997</v>
      </c>
      <c r="EG11">
        <f t="shared" ref="EG11:EG30" si="27">IF(EF11=0,0,IF($EG$3="Ja",EF11*G11,EF11))</f>
        <v>71.886458999999988</v>
      </c>
      <c r="EI11">
        <v>1</v>
      </c>
      <c r="EJ11" s="48">
        <f>IF(AI11&lt;&gt;"",ROUND(AI11,2),0)</f>
        <v>251.89</v>
      </c>
      <c r="EK11">
        <f t="shared" ref="EK11:EK30" si="28">IF(EJ11&gt;0,ROUND(EJ11*$EK$2+EI11,0),0)</f>
        <v>25189001</v>
      </c>
      <c r="EL11">
        <f>LARGE($EK$11:$EK$30,EI11)</f>
        <v>25189001</v>
      </c>
      <c r="EM11">
        <f t="shared" ref="EM11:EM30" si="29">MOD(EL11,$EK$3)</f>
        <v>1</v>
      </c>
      <c r="EN11">
        <f t="shared" ref="EN11:EN30" si="30">IF(EM11&gt;0,EM11*$EK$2+EI11,$EK$1)</f>
        <v>100001</v>
      </c>
      <c r="EO11">
        <f>SMALL($EN$11:$EN$30,EI11)</f>
        <v>100001</v>
      </c>
      <c r="EP11">
        <f t="shared" ref="EP11:EP30" si="31">(EO11-MOD(EO11,$EK$2))/$EK$2</f>
        <v>1</v>
      </c>
      <c r="EQ11">
        <f t="shared" ref="EQ11:EQ30" si="32">MOD(EO11,$EK$2)</f>
        <v>1</v>
      </c>
      <c r="ES11">
        <f>IF(I11="X",1,IF(I11="x",1,IF(I11&lt;='Schuelereinst. Sinclair'!$B$5,1,0)))</f>
        <v>1</v>
      </c>
      <c r="ET11">
        <f>IF(K11="X",1,IF(K11="x",1,IF(K11&lt;='Schuelereinst. Sinclair'!$B$5,1,0)))</f>
        <v>1</v>
      </c>
      <c r="EU11">
        <f>IF(M11="X",1,IF(M11="x",1,IF(M11&lt;='Schuelereinst. Sinclair'!$B$5,1,0)))</f>
        <v>1</v>
      </c>
      <c r="EV11">
        <f>IF(O11="X",1,IF(O11="x",1,IF(O11&lt;='Schuelereinst. Sinclair'!$B$5,1,0)))</f>
        <v>1</v>
      </c>
      <c r="EW11">
        <f>IF(Q11="X",1,IF(Q11="x",1,IF(Q11&lt;='Schuelereinst. Sinclair'!$B$5,1,0)))</f>
        <v>1</v>
      </c>
      <c r="EX11">
        <f>IF(S11="X",1,IF(S11="x",1,IF(S11&lt;='Schuelereinst. Sinclair'!$B$5,1,0)))</f>
        <v>1</v>
      </c>
    </row>
    <row r="12" spans="1:154" hidden="1" x14ac:dyDescent="0.2">
      <c r="A12" s="109">
        <v>2</v>
      </c>
      <c r="B12" s="138"/>
      <c r="C12" s="109" t="str">
        <f t="shared" ref="C12:C30" si="33">BO12</f>
        <v/>
      </c>
      <c r="D12" s="156" t="str">
        <f t="shared" ref="D12:D30" si="34">BP12</f>
        <v/>
      </c>
      <c r="E12" s="156" t="str">
        <f t="shared" ref="E12:E30" si="35">BR12</f>
        <v/>
      </c>
      <c r="F12" s="159"/>
      <c r="G12" s="176" t="str">
        <f t="shared" ref="G12:G30" si="36">IF(B12="","",VLOOKUP(F12,Sinclair_schueler,IF(BN12="W",3,2)))</f>
        <v/>
      </c>
      <c r="H12" s="97"/>
      <c r="I12" s="129"/>
      <c r="J12" s="98"/>
      <c r="K12" s="129"/>
      <c r="L12" s="98"/>
      <c r="M12" s="129"/>
      <c r="N12" s="97"/>
      <c r="O12" s="129"/>
      <c r="P12" s="98"/>
      <c r="Q12" s="129"/>
      <c r="R12" s="98"/>
      <c r="S12" s="129"/>
      <c r="T12" s="131" t="str">
        <f t="shared" ref="T12:T30" si="37">IF(B12&lt;&gt;"",DM12,"")</f>
        <v/>
      </c>
      <c r="U12" s="134" t="str">
        <f t="shared" ref="U12:U30" si="38">IF(B12&lt;&gt;"",DN12,"")</f>
        <v/>
      </c>
      <c r="V12" s="134" t="str">
        <f t="shared" ref="V12:V30" si="39">IF(B12&lt;&gt;"",DO12,"")</f>
        <v/>
      </c>
      <c r="W12" s="99"/>
      <c r="X12" s="95"/>
      <c r="Y12" s="119" t="str">
        <f>IF(B12="","",DT12 )</f>
        <v/>
      </c>
      <c r="Z12" s="100"/>
      <c r="AA12" s="95"/>
      <c r="AB12" s="95"/>
      <c r="AC12" s="122" t="str">
        <f>IF(B12="","",DZ12)</f>
        <v/>
      </c>
      <c r="AD12" s="100"/>
      <c r="AE12" s="95"/>
      <c r="AF12" s="95"/>
      <c r="AG12" s="214" t="str">
        <f>IF(B12="","",EF12)</f>
        <v/>
      </c>
      <c r="AH12" s="125" t="str">
        <f>IF(B12="","",EG12)</f>
        <v/>
      </c>
      <c r="AI12" s="126" t="str">
        <f>IF(SUM(V12,Y12,AC12,AH12)=0,"",SUM(V12,Y12,AC12,AH12))</f>
        <v/>
      </c>
      <c r="AJ12" s="140" t="str">
        <f t="shared" si="0"/>
        <v/>
      </c>
      <c r="AK12" s="163" t="str">
        <f t="shared" si="1"/>
        <v/>
      </c>
      <c r="BI12" t="str">
        <f t="shared" si="2"/>
        <v/>
      </c>
      <c r="BK12" t="str">
        <f t="shared" ref="BK12:BK30" si="40">IF(UPPER(LEFT(TEXT(BI12,"####"),1))="W",BI12,IF(UPPER(LEFT(TEXT(BI12,"####"),1))="M",BI12,IF(UPPER(LEFT(TEXT(BI12,"####"),1))="X",BI12,"")))</f>
        <v/>
      </c>
      <c r="BL12" t="str">
        <f t="shared" ref="BL12:BL30" si="41">IF(BI12&gt;0,IF(BK12="",BI12,""),"")</f>
        <v/>
      </c>
      <c r="BM12" t="str">
        <f t="shared" ref="BM12:BM30" si="42">IF(BJ12&gt;"",IF(VLOOKUP(BJ12,Athl02,1)=BJ12,VLOOKUP(BJ12,Athl02,2),""),
IF(BK12&gt;"",IF(VLOOKUP(BK12,Athl06,1)=BK12,VLOOKUP(BK12,Athl06,2),""),
IF(BL12&lt;&gt;"",IF(VLOOKUP(BL12,Athl04,1)=BL12,VLOOKUP(BL12,Athl04,2),""),"")))</f>
        <v/>
      </c>
      <c r="BN12" t="str">
        <f t="shared" ref="BN12:BN30" si="43">IF(BM12&lt;&gt; "",VLOOKUP(BM12, Athl01, 3),"")</f>
        <v/>
      </c>
      <c r="BO12" t="str">
        <f t="shared" si="3"/>
        <v/>
      </c>
      <c r="BP12" t="str">
        <f t="shared" si="4"/>
        <v/>
      </c>
      <c r="BQ12" s="47" t="str">
        <f t="shared" si="5"/>
        <v/>
      </c>
      <c r="BR12" t="str">
        <f t="shared" si="6"/>
        <v/>
      </c>
      <c r="BS12" t="str">
        <f t="shared" si="7"/>
        <v/>
      </c>
      <c r="BT12" t="str">
        <f t="shared" ref="BT12:BT30" si="44">IF(BR12="","",IF(BS12&lt;=9,"U9",IF(BS12&lt;=11,"U11",IF(BS12&lt;=13,"U13",IF(BS12&lt;=15,"U15","nicht startberechtigt")))))</f>
        <v/>
      </c>
      <c r="BU12" t="str">
        <f>IF(BT12="","",IF(BT12="U9",'Schuelereinst. Sinclair'!$B$6,IF(BT12="U11",'Schuelereinst. Sinclair'!$B$7,IF(BT12="U13",'Schuelereinst. Sinclair'!$B$8,Wemm(BT12="U15",'Schuelereinst. Sinclair'!$B$9,"")))))</f>
        <v/>
      </c>
      <c r="BV12" s="28">
        <f t="shared" si="8"/>
        <v>0</v>
      </c>
      <c r="BW12" s="28">
        <f t="shared" si="9"/>
        <v>0</v>
      </c>
      <c r="BX12" s="28">
        <f t="shared" si="10"/>
        <v>0</v>
      </c>
      <c r="BY12" s="28">
        <f t="shared" si="11"/>
        <v>0</v>
      </c>
      <c r="BZ12" s="28">
        <f t="shared" si="12"/>
        <v>0</v>
      </c>
      <c r="CA12" s="28">
        <f t="shared" si="13"/>
        <v>0</v>
      </c>
      <c r="CB12" s="28">
        <f t="shared" ref="CB12:CB30" si="45">IF(BW12="x",0,IF(BW12="X",0,BV12))</f>
        <v>0</v>
      </c>
      <c r="CC12" s="28">
        <f t="shared" ref="CC12:CC30" si="46">IF(BY12="x",0,IF(BY12="X",0,BX12))</f>
        <v>0</v>
      </c>
      <c r="CD12" s="28">
        <f t="shared" ref="CD12:CD30" si="47">IF(CA12="x",0,IF(CA12="X",0,BZ12))</f>
        <v>0</v>
      </c>
      <c r="CE12" s="28">
        <f t="shared" ref="CE12:CE30" si="48">MAX(CB12:CD12)</f>
        <v>0</v>
      </c>
      <c r="CF12">
        <f t="shared" ref="CF12:CF30" si="49">IF(G12&lt;&gt;"",CB12*G12,0)</f>
        <v>0</v>
      </c>
      <c r="CG12">
        <f t="shared" ref="CG12:CG30" si="50">IF(G12&lt;&gt;"",CC12*G12,0)</f>
        <v>0</v>
      </c>
      <c r="CH12">
        <f t="shared" ref="CH12:CH30" si="51">IF(G12&lt;&gt;"",CD12*G12,0)</f>
        <v>0</v>
      </c>
      <c r="CI12">
        <f t="shared" ref="CI12:CI30" si="52">IF(G12&lt;&gt;"",CE12*G12,0)</f>
        <v>0</v>
      </c>
      <c r="CJ12">
        <f t="shared" ref="CJ12:CJ30" si="53">IF(I12="",0,IF(I12&lt;&gt;"x",IF(I12&lt;&gt;"X",I12*$BU12,0),0))</f>
        <v>0</v>
      </c>
      <c r="CK12">
        <f t="shared" si="14"/>
        <v>0</v>
      </c>
      <c r="CL12">
        <f t="shared" si="15"/>
        <v>0</v>
      </c>
      <c r="CM12">
        <f t="shared" ref="CM12:CM30" si="54">CF12+CJ12</f>
        <v>0</v>
      </c>
      <c r="CN12">
        <f t="shared" ref="CN12:CN30" si="55">CG12+CK12</f>
        <v>0</v>
      </c>
      <c r="CO12">
        <f t="shared" ref="CO12:CO30" si="56">CH12+CL12</f>
        <v>0</v>
      </c>
      <c r="CP12" s="5">
        <f t="shared" ref="CP12:CP30" si="57">MAX(CM12:CO12)</f>
        <v>0</v>
      </c>
      <c r="CR12" s="28">
        <f t="shared" si="16"/>
        <v>0</v>
      </c>
      <c r="CS12" s="28">
        <f t="shared" si="17"/>
        <v>0</v>
      </c>
      <c r="CT12" s="28">
        <f t="shared" si="18"/>
        <v>0</v>
      </c>
      <c r="CU12" s="28">
        <f t="shared" si="19"/>
        <v>0</v>
      </c>
      <c r="CV12" s="28">
        <f t="shared" si="20"/>
        <v>0</v>
      </c>
      <c r="CW12" s="28">
        <f t="shared" si="21"/>
        <v>0</v>
      </c>
      <c r="CX12" s="28">
        <f t="shared" ref="CX12:CX30" si="58">IF(CS12="x",0,IF(CS12="X",0,CR12))</f>
        <v>0</v>
      </c>
      <c r="CY12" s="28">
        <f t="shared" ref="CY12:CY30" si="59">IF(CU12="x",0,IF(CU12="X",0,CT12))</f>
        <v>0</v>
      </c>
      <c r="CZ12" s="28">
        <f t="shared" ref="CZ12:CZ30" si="60">IF(CW12="x",0,IF(CW12="X",0,CV12))</f>
        <v>0</v>
      </c>
      <c r="DA12" s="28">
        <f t="shared" ref="DA12:DA30" si="61">MAX(CX12:CZ12)</f>
        <v>0</v>
      </c>
      <c r="DB12">
        <f t="shared" ref="DB12:DB30" si="62">IF(G12&lt;&gt;"",CX12*G12,0)</f>
        <v>0</v>
      </c>
      <c r="DC12">
        <f t="shared" ref="DC12:DC30" si="63">IF(G12&lt;&gt;"",CY12*G12,0)</f>
        <v>0</v>
      </c>
      <c r="DD12">
        <f t="shared" ref="DD12:DD30" si="64">IF(G12&lt;&gt;"",CZ12*G12,0)</f>
        <v>0</v>
      </c>
      <c r="DE12">
        <f t="shared" ref="DE12:DE30" si="65">IF(G12&lt;&gt;"",DA12*G12,0)</f>
        <v>0</v>
      </c>
      <c r="DF12">
        <f t="shared" ref="DF12:DF30" si="66">IF(O12="",0,IF(O12&lt;&gt;"x",IF(O12&lt;&gt;"X",O12*$BU12,0),0))</f>
        <v>0</v>
      </c>
      <c r="DG12">
        <f t="shared" ref="DG12:DG30" si="67">IF(Q12="",0,IF(Q12&lt;&gt;"x",IF(Q12&lt;&gt;"X",Q12*$BU12,0),0))</f>
        <v>0</v>
      </c>
      <c r="DH12">
        <f t="shared" ref="DH12:DH30" si="68">IF(S12="",0,IF(S12&lt;&gt;"x",IF(S12&lt;&gt;"X",S12*$BU12,0),0))</f>
        <v>0</v>
      </c>
      <c r="DI12">
        <f t="shared" ref="DI12:DI30" si="69">DB12+DF12</f>
        <v>0</v>
      </c>
      <c r="DJ12">
        <f t="shared" ref="DJ12:DJ30" si="70">DC12+DG12</f>
        <v>0</v>
      </c>
      <c r="DK12">
        <f t="shared" ref="DK12:DK30" si="71">DD12+DH12</f>
        <v>0</v>
      </c>
      <c r="DL12" s="5">
        <f t="shared" ref="DL12:DL30" si="72">MAX(DI12:DK12)</f>
        <v>0</v>
      </c>
      <c r="DM12" s="48">
        <f t="shared" ref="DM12:DM30" si="73">CE12+DA12</f>
        <v>0</v>
      </c>
      <c r="DN12" s="5">
        <f t="shared" ref="DN12:DN30" si="74">CI12+DE12</f>
        <v>0</v>
      </c>
      <c r="DO12" s="5">
        <f t="shared" ref="DO12:DO30" si="75">CP12+DL12</f>
        <v>0</v>
      </c>
      <c r="DQ12" s="48">
        <f t="shared" si="22"/>
        <v>999</v>
      </c>
      <c r="DR12" s="48">
        <f t="shared" si="23"/>
        <v>999</v>
      </c>
      <c r="DS12" s="48">
        <f t="shared" ref="DS12:DS30" si="76">MIN(DQ12:DR12)</f>
        <v>999</v>
      </c>
      <c r="DT12">
        <f t="shared" si="24"/>
        <v>0</v>
      </c>
      <c r="DV12" s="48">
        <f t="shared" ref="DV12:DV30" si="77">Z12</f>
        <v>0</v>
      </c>
      <c r="DW12" s="48">
        <f t="shared" ref="DW12:DW30" si="78">AA12</f>
        <v>0</v>
      </c>
      <c r="DX12" s="48">
        <f t="shared" ref="DX12:DX30" si="79">AB12</f>
        <v>0</v>
      </c>
      <c r="DY12" s="48">
        <f t="shared" ref="DY12:DY30" si="80">MAX(DV12:DX12)</f>
        <v>0</v>
      </c>
      <c r="DZ12">
        <f t="shared" si="25"/>
        <v>0</v>
      </c>
      <c r="EB12" s="48">
        <f t="shared" ref="EB12:EB30" si="81">AD12</f>
        <v>0</v>
      </c>
      <c r="EC12" s="48">
        <f t="shared" ref="EC12:EC30" si="82">AE12</f>
        <v>0</v>
      </c>
      <c r="ED12" s="48">
        <f t="shared" ref="ED12:ED30" si="83">AF12</f>
        <v>0</v>
      </c>
      <c r="EE12" s="48">
        <f t="shared" ref="EE12:EE30" si="84">MAX(EB12:ED12)</f>
        <v>0</v>
      </c>
      <c r="EF12">
        <f t="shared" si="26"/>
        <v>0</v>
      </c>
      <c r="EG12">
        <f t="shared" si="27"/>
        <v>0</v>
      </c>
      <c r="EI12">
        <v>2</v>
      </c>
      <c r="EJ12" s="48">
        <f t="shared" ref="EJ12:EJ30" si="85">IF(AI12&lt;&gt;"",ROUND(AI12,2),0)</f>
        <v>0</v>
      </c>
      <c r="EK12">
        <f t="shared" si="28"/>
        <v>0</v>
      </c>
      <c r="EL12">
        <f t="shared" ref="EL12:EL30" si="86">LARGE($EK$11:$EK$30,EI12)</f>
        <v>0</v>
      </c>
      <c r="EM12">
        <f t="shared" si="29"/>
        <v>0</v>
      </c>
      <c r="EN12">
        <f t="shared" si="30"/>
        <v>99999999</v>
      </c>
      <c r="EO12">
        <f t="shared" ref="EO12:EO30" si="87">SMALL($EN$11:$EN$30,EI12)</f>
        <v>99999999</v>
      </c>
      <c r="EP12">
        <f t="shared" si="31"/>
        <v>999</v>
      </c>
      <c r="EQ12">
        <f t="shared" si="32"/>
        <v>99999</v>
      </c>
      <c r="ES12">
        <f>IF(I12="X",1,IF(I12="x",1,IF(I12&lt;='Schuelereinst. Sinclair'!$B$5,1,0)))</f>
        <v>1</v>
      </c>
      <c r="ET12">
        <f>IF(K12="X",1,IF(K12="x",1,IF(K12&lt;='Schuelereinst. Sinclair'!$B$5,1,0)))</f>
        <v>1</v>
      </c>
      <c r="EU12">
        <f>IF(M12="X",1,IF(M12="x",1,IF(M12&lt;='Schuelereinst. Sinclair'!$B$5,1,0)))</f>
        <v>1</v>
      </c>
      <c r="EV12">
        <f>IF(O12="X",1,IF(O12="x",1,IF(O12&lt;='Schuelereinst. Sinclair'!$B$5,1,0)))</f>
        <v>1</v>
      </c>
      <c r="EW12">
        <f>IF(Q12="X",1,IF(Q12="x",1,IF(Q12&lt;='Schuelereinst. Sinclair'!$B$5,1,0)))</f>
        <v>1</v>
      </c>
      <c r="EX12">
        <f>IF(S12="X",1,IF(S12="x",1,IF(S12&lt;='Schuelereinst. Sinclair'!$B$5,1,0)))</f>
        <v>1</v>
      </c>
    </row>
    <row r="13" spans="1:154" hidden="1" x14ac:dyDescent="0.2">
      <c r="A13" s="109">
        <v>3</v>
      </c>
      <c r="B13" s="138"/>
      <c r="C13" s="109" t="str">
        <f t="shared" si="33"/>
        <v/>
      </c>
      <c r="D13" s="156" t="str">
        <f t="shared" si="34"/>
        <v/>
      </c>
      <c r="E13" s="156" t="str">
        <f t="shared" si="35"/>
        <v/>
      </c>
      <c r="F13" s="159"/>
      <c r="G13" s="176" t="str">
        <f t="shared" si="36"/>
        <v/>
      </c>
      <c r="H13" s="97"/>
      <c r="I13" s="129"/>
      <c r="J13" s="98"/>
      <c r="K13" s="129"/>
      <c r="L13" s="98"/>
      <c r="M13" s="129"/>
      <c r="N13" s="97"/>
      <c r="O13" s="129"/>
      <c r="P13" s="98"/>
      <c r="Q13" s="129"/>
      <c r="R13" s="98"/>
      <c r="S13" s="129"/>
      <c r="T13" s="131" t="str">
        <f t="shared" si="37"/>
        <v/>
      </c>
      <c r="U13" s="134" t="str">
        <f t="shared" si="38"/>
        <v/>
      </c>
      <c r="V13" s="134" t="str">
        <f t="shared" si="39"/>
        <v/>
      </c>
      <c r="W13" s="99"/>
      <c r="X13" s="95"/>
      <c r="Y13" s="119" t="str">
        <f t="shared" ref="Y13:Y29" si="88">IF(B13="","",DT13 )</f>
        <v/>
      </c>
      <c r="Z13" s="100"/>
      <c r="AA13" s="95"/>
      <c r="AB13" s="95"/>
      <c r="AC13" s="122" t="str">
        <f t="shared" ref="AC13:AC30" si="89">IF(B13="","",DZ13)</f>
        <v/>
      </c>
      <c r="AD13" s="100"/>
      <c r="AE13" s="95"/>
      <c r="AF13" s="95"/>
      <c r="AG13" s="214" t="str">
        <f t="shared" ref="AG13:AG29" si="90">IF(B13="","",EF13)</f>
        <v/>
      </c>
      <c r="AH13" s="125" t="str">
        <f t="shared" ref="AH13:AH30" si="91">IF(B13="","",EG13)</f>
        <v/>
      </c>
      <c r="AI13" s="126" t="str">
        <f t="shared" ref="AI13:AI30" si="92">IF(SUM(V13,Y13,AC13,AH13)=0,"",SUM(V13,Y13,AC13,AH13))</f>
        <v/>
      </c>
      <c r="AJ13" s="140" t="str">
        <f t="shared" si="0"/>
        <v/>
      </c>
      <c r="AK13" s="163" t="str">
        <f t="shared" si="1"/>
        <v/>
      </c>
      <c r="BI13" t="str">
        <f t="shared" si="2"/>
        <v/>
      </c>
      <c r="BK13" t="str">
        <f t="shared" si="40"/>
        <v/>
      </c>
      <c r="BL13" t="str">
        <f t="shared" si="41"/>
        <v/>
      </c>
      <c r="BM13" t="str">
        <f t="shared" si="42"/>
        <v/>
      </c>
      <c r="BN13" t="str">
        <f t="shared" si="43"/>
        <v/>
      </c>
      <c r="BO13" t="str">
        <f t="shared" si="3"/>
        <v/>
      </c>
      <c r="BP13" t="str">
        <f t="shared" si="4"/>
        <v/>
      </c>
      <c r="BQ13" s="47" t="str">
        <f t="shared" si="5"/>
        <v/>
      </c>
      <c r="BR13" t="str">
        <f t="shared" si="6"/>
        <v/>
      </c>
      <c r="BS13" t="str">
        <f t="shared" si="7"/>
        <v/>
      </c>
      <c r="BT13" t="str">
        <f t="shared" si="44"/>
        <v/>
      </c>
      <c r="BU13" t="str">
        <f>IF(BT13="","",IF(BT13="U9",'Schuelereinst. Sinclair'!$B$6,IF(BT13="U11",'Schuelereinst. Sinclair'!$B$7,IF(BT13="U13",'Schuelereinst. Sinclair'!$B$8,Wemm(BT13="U15",'Schuelereinst. Sinclair'!$B$9,"")))))</f>
        <v/>
      </c>
      <c r="BV13" s="28">
        <f t="shared" si="8"/>
        <v>0</v>
      </c>
      <c r="BW13" s="28">
        <f t="shared" si="9"/>
        <v>0</v>
      </c>
      <c r="BX13" s="28">
        <f t="shared" si="10"/>
        <v>0</v>
      </c>
      <c r="BY13" s="28">
        <f t="shared" si="11"/>
        <v>0</v>
      </c>
      <c r="BZ13" s="28">
        <f t="shared" si="12"/>
        <v>0</v>
      </c>
      <c r="CA13" s="28">
        <f t="shared" si="13"/>
        <v>0</v>
      </c>
      <c r="CB13" s="28">
        <f t="shared" si="45"/>
        <v>0</v>
      </c>
      <c r="CC13" s="28">
        <f t="shared" si="46"/>
        <v>0</v>
      </c>
      <c r="CD13" s="28">
        <f t="shared" si="47"/>
        <v>0</v>
      </c>
      <c r="CE13" s="28">
        <f t="shared" si="48"/>
        <v>0</v>
      </c>
      <c r="CF13">
        <f t="shared" si="49"/>
        <v>0</v>
      </c>
      <c r="CG13">
        <f t="shared" si="50"/>
        <v>0</v>
      </c>
      <c r="CH13">
        <f t="shared" si="51"/>
        <v>0</v>
      </c>
      <c r="CI13">
        <f t="shared" si="52"/>
        <v>0</v>
      </c>
      <c r="CJ13">
        <f t="shared" si="53"/>
        <v>0</v>
      </c>
      <c r="CK13">
        <f t="shared" si="14"/>
        <v>0</v>
      </c>
      <c r="CL13">
        <f t="shared" si="15"/>
        <v>0</v>
      </c>
      <c r="CM13">
        <f t="shared" si="54"/>
        <v>0</v>
      </c>
      <c r="CN13">
        <f t="shared" si="55"/>
        <v>0</v>
      </c>
      <c r="CO13">
        <f t="shared" si="56"/>
        <v>0</v>
      </c>
      <c r="CP13" s="5">
        <f t="shared" si="57"/>
        <v>0</v>
      </c>
      <c r="CR13" s="28">
        <f t="shared" si="16"/>
        <v>0</v>
      </c>
      <c r="CS13" s="28">
        <f t="shared" si="17"/>
        <v>0</v>
      </c>
      <c r="CT13" s="28">
        <f t="shared" si="18"/>
        <v>0</v>
      </c>
      <c r="CU13" s="28">
        <f t="shared" si="19"/>
        <v>0</v>
      </c>
      <c r="CV13" s="28">
        <f t="shared" si="20"/>
        <v>0</v>
      </c>
      <c r="CW13" s="28">
        <f t="shared" si="21"/>
        <v>0</v>
      </c>
      <c r="CX13" s="28">
        <f t="shared" si="58"/>
        <v>0</v>
      </c>
      <c r="CY13" s="28">
        <f t="shared" si="59"/>
        <v>0</v>
      </c>
      <c r="CZ13" s="28">
        <f t="shared" si="60"/>
        <v>0</v>
      </c>
      <c r="DA13" s="28">
        <f t="shared" si="61"/>
        <v>0</v>
      </c>
      <c r="DB13">
        <f t="shared" si="62"/>
        <v>0</v>
      </c>
      <c r="DC13">
        <f t="shared" si="63"/>
        <v>0</v>
      </c>
      <c r="DD13">
        <f t="shared" si="64"/>
        <v>0</v>
      </c>
      <c r="DE13">
        <f t="shared" si="65"/>
        <v>0</v>
      </c>
      <c r="DF13">
        <f t="shared" si="66"/>
        <v>0</v>
      </c>
      <c r="DG13">
        <f t="shared" si="67"/>
        <v>0</v>
      </c>
      <c r="DH13">
        <f t="shared" si="68"/>
        <v>0</v>
      </c>
      <c r="DI13">
        <f t="shared" si="69"/>
        <v>0</v>
      </c>
      <c r="DJ13">
        <f t="shared" si="70"/>
        <v>0</v>
      </c>
      <c r="DK13">
        <f t="shared" si="71"/>
        <v>0</v>
      </c>
      <c r="DL13" s="5">
        <f t="shared" si="72"/>
        <v>0</v>
      </c>
      <c r="DM13" s="48">
        <f t="shared" si="73"/>
        <v>0</v>
      </c>
      <c r="DN13" s="5">
        <f t="shared" si="74"/>
        <v>0</v>
      </c>
      <c r="DO13" s="5">
        <f t="shared" si="75"/>
        <v>0</v>
      </c>
      <c r="DQ13" s="48">
        <f t="shared" si="22"/>
        <v>999</v>
      </c>
      <c r="DR13" s="48">
        <f t="shared" si="23"/>
        <v>999</v>
      </c>
      <c r="DS13" s="48">
        <f t="shared" si="76"/>
        <v>999</v>
      </c>
      <c r="DT13">
        <f t="shared" si="24"/>
        <v>0</v>
      </c>
      <c r="DV13" s="48">
        <f t="shared" si="77"/>
        <v>0</v>
      </c>
      <c r="DW13" s="48">
        <f t="shared" si="78"/>
        <v>0</v>
      </c>
      <c r="DX13" s="48">
        <f t="shared" si="79"/>
        <v>0</v>
      </c>
      <c r="DY13" s="48">
        <f t="shared" si="80"/>
        <v>0</v>
      </c>
      <c r="DZ13">
        <f t="shared" si="25"/>
        <v>0</v>
      </c>
      <c r="EB13" s="48">
        <f t="shared" si="81"/>
        <v>0</v>
      </c>
      <c r="EC13" s="48">
        <f t="shared" si="82"/>
        <v>0</v>
      </c>
      <c r="ED13" s="48">
        <f t="shared" si="83"/>
        <v>0</v>
      </c>
      <c r="EE13" s="48">
        <f t="shared" si="84"/>
        <v>0</v>
      </c>
      <c r="EF13">
        <f t="shared" si="26"/>
        <v>0</v>
      </c>
      <c r="EG13">
        <f t="shared" si="27"/>
        <v>0</v>
      </c>
      <c r="EI13">
        <v>3</v>
      </c>
      <c r="EJ13" s="48">
        <f t="shared" si="85"/>
        <v>0</v>
      </c>
      <c r="EK13">
        <f t="shared" si="28"/>
        <v>0</v>
      </c>
      <c r="EL13">
        <f t="shared" si="86"/>
        <v>0</v>
      </c>
      <c r="EM13">
        <f t="shared" si="29"/>
        <v>0</v>
      </c>
      <c r="EN13">
        <f t="shared" si="30"/>
        <v>99999999</v>
      </c>
      <c r="EO13">
        <f t="shared" si="87"/>
        <v>99999999</v>
      </c>
      <c r="EP13">
        <f t="shared" si="31"/>
        <v>999</v>
      </c>
      <c r="EQ13">
        <f t="shared" si="32"/>
        <v>99999</v>
      </c>
      <c r="ES13">
        <f>IF(I13="X",1,IF(I13="x",1,IF(I13&lt;='Schuelereinst. Sinclair'!$B$5,1,0)))</f>
        <v>1</v>
      </c>
      <c r="ET13">
        <f>IF(K13="X",1,IF(K13="x",1,IF(K13&lt;='Schuelereinst. Sinclair'!$B$5,1,0)))</f>
        <v>1</v>
      </c>
      <c r="EU13">
        <f>IF(M13="X",1,IF(M13="x",1,IF(M13&lt;='Schuelereinst. Sinclair'!$B$5,1,0)))</f>
        <v>1</v>
      </c>
      <c r="EV13">
        <f>IF(O13="X",1,IF(O13="x",1,IF(O13&lt;='Schuelereinst. Sinclair'!$B$5,1,0)))</f>
        <v>1</v>
      </c>
      <c r="EW13">
        <f>IF(Q13="X",1,IF(Q13="x",1,IF(Q13&lt;='Schuelereinst. Sinclair'!$B$5,1,0)))</f>
        <v>1</v>
      </c>
      <c r="EX13">
        <f>IF(S13="X",1,IF(S13="x",1,IF(S13&lt;='Schuelereinst. Sinclair'!$B$5,1,0)))</f>
        <v>1</v>
      </c>
    </row>
    <row r="14" spans="1:154" hidden="1" x14ac:dyDescent="0.2">
      <c r="A14" s="109">
        <v>4</v>
      </c>
      <c r="B14" s="138"/>
      <c r="C14" s="109" t="str">
        <f t="shared" si="33"/>
        <v/>
      </c>
      <c r="D14" s="156" t="str">
        <f t="shared" si="34"/>
        <v/>
      </c>
      <c r="E14" s="156" t="str">
        <f t="shared" si="35"/>
        <v/>
      </c>
      <c r="F14" s="159"/>
      <c r="G14" s="176" t="str">
        <f t="shared" si="36"/>
        <v/>
      </c>
      <c r="H14" s="97"/>
      <c r="I14" s="129"/>
      <c r="J14" s="98"/>
      <c r="K14" s="129"/>
      <c r="L14" s="98"/>
      <c r="M14" s="129"/>
      <c r="N14" s="97"/>
      <c r="O14" s="129"/>
      <c r="P14" s="98"/>
      <c r="Q14" s="129"/>
      <c r="R14" s="98"/>
      <c r="S14" s="129"/>
      <c r="T14" s="131" t="str">
        <f t="shared" si="37"/>
        <v/>
      </c>
      <c r="U14" s="134" t="str">
        <f t="shared" si="38"/>
        <v/>
      </c>
      <c r="V14" s="134" t="str">
        <f t="shared" si="39"/>
        <v/>
      </c>
      <c r="W14" s="99"/>
      <c r="X14" s="95"/>
      <c r="Y14" s="119" t="str">
        <f t="shared" si="88"/>
        <v/>
      </c>
      <c r="Z14" s="100"/>
      <c r="AA14" s="95"/>
      <c r="AB14" s="95"/>
      <c r="AC14" s="122" t="str">
        <f t="shared" si="89"/>
        <v/>
      </c>
      <c r="AD14" s="100"/>
      <c r="AE14" s="95"/>
      <c r="AF14" s="95"/>
      <c r="AG14" s="214" t="str">
        <f t="shared" si="90"/>
        <v/>
      </c>
      <c r="AH14" s="125" t="str">
        <f t="shared" si="91"/>
        <v/>
      </c>
      <c r="AI14" s="126" t="str">
        <f t="shared" si="92"/>
        <v/>
      </c>
      <c r="AJ14" s="140" t="str">
        <f t="shared" si="0"/>
        <v/>
      </c>
      <c r="AK14" s="163" t="str">
        <f t="shared" si="1"/>
        <v/>
      </c>
      <c r="BI14" t="str">
        <f t="shared" si="2"/>
        <v/>
      </c>
      <c r="BK14" t="str">
        <f t="shared" si="40"/>
        <v/>
      </c>
      <c r="BL14" t="str">
        <f t="shared" si="41"/>
        <v/>
      </c>
      <c r="BM14" t="str">
        <f t="shared" si="42"/>
        <v/>
      </c>
      <c r="BN14" t="str">
        <f t="shared" si="43"/>
        <v/>
      </c>
      <c r="BO14" t="str">
        <f t="shared" si="3"/>
        <v/>
      </c>
      <c r="BP14" t="str">
        <f t="shared" si="4"/>
        <v/>
      </c>
      <c r="BQ14" s="47" t="str">
        <f t="shared" si="5"/>
        <v/>
      </c>
      <c r="BR14" t="str">
        <f t="shared" si="6"/>
        <v/>
      </c>
      <c r="BS14" t="str">
        <f t="shared" si="7"/>
        <v/>
      </c>
      <c r="BT14" t="str">
        <f t="shared" si="44"/>
        <v/>
      </c>
      <c r="BU14" t="str">
        <f>IF(BT14="","",IF(BT14="U9",'Schuelereinst. Sinclair'!$B$6,IF(BT14="U11",'Schuelereinst. Sinclair'!$B$7,IF(BT14="U13",'Schuelereinst. Sinclair'!$B$8,Wemm(BT14="U15",'Schuelereinst. Sinclair'!$B$9,"")))))</f>
        <v/>
      </c>
      <c r="BV14" s="28">
        <f t="shared" si="8"/>
        <v>0</v>
      </c>
      <c r="BW14" s="28">
        <f t="shared" si="9"/>
        <v>0</v>
      </c>
      <c r="BX14" s="28">
        <f t="shared" si="10"/>
        <v>0</v>
      </c>
      <c r="BY14" s="28">
        <f t="shared" si="11"/>
        <v>0</v>
      </c>
      <c r="BZ14" s="28">
        <f t="shared" si="12"/>
        <v>0</v>
      </c>
      <c r="CA14" s="28">
        <f t="shared" si="13"/>
        <v>0</v>
      </c>
      <c r="CB14" s="28">
        <f t="shared" si="45"/>
        <v>0</v>
      </c>
      <c r="CC14" s="28">
        <f t="shared" si="46"/>
        <v>0</v>
      </c>
      <c r="CD14" s="28">
        <f t="shared" si="47"/>
        <v>0</v>
      </c>
      <c r="CE14" s="28">
        <f t="shared" si="48"/>
        <v>0</v>
      </c>
      <c r="CF14">
        <f t="shared" si="49"/>
        <v>0</v>
      </c>
      <c r="CG14">
        <f t="shared" si="50"/>
        <v>0</v>
      </c>
      <c r="CH14">
        <f t="shared" si="51"/>
        <v>0</v>
      </c>
      <c r="CI14">
        <f t="shared" si="52"/>
        <v>0</v>
      </c>
      <c r="CJ14">
        <f t="shared" si="53"/>
        <v>0</v>
      </c>
      <c r="CK14">
        <f t="shared" si="14"/>
        <v>0</v>
      </c>
      <c r="CL14">
        <f t="shared" si="15"/>
        <v>0</v>
      </c>
      <c r="CM14">
        <f t="shared" si="54"/>
        <v>0</v>
      </c>
      <c r="CN14">
        <f t="shared" si="55"/>
        <v>0</v>
      </c>
      <c r="CO14">
        <f t="shared" si="56"/>
        <v>0</v>
      </c>
      <c r="CP14" s="5">
        <f t="shared" si="57"/>
        <v>0</v>
      </c>
      <c r="CR14" s="28">
        <f t="shared" si="16"/>
        <v>0</v>
      </c>
      <c r="CS14" s="28">
        <f t="shared" si="17"/>
        <v>0</v>
      </c>
      <c r="CT14" s="28">
        <f t="shared" si="18"/>
        <v>0</v>
      </c>
      <c r="CU14" s="28">
        <f t="shared" si="19"/>
        <v>0</v>
      </c>
      <c r="CV14" s="28">
        <f t="shared" si="20"/>
        <v>0</v>
      </c>
      <c r="CW14" s="28">
        <f t="shared" si="21"/>
        <v>0</v>
      </c>
      <c r="CX14" s="28">
        <f t="shared" si="58"/>
        <v>0</v>
      </c>
      <c r="CY14" s="28">
        <f t="shared" si="59"/>
        <v>0</v>
      </c>
      <c r="CZ14" s="28">
        <f t="shared" si="60"/>
        <v>0</v>
      </c>
      <c r="DA14" s="28">
        <f t="shared" si="61"/>
        <v>0</v>
      </c>
      <c r="DB14">
        <f t="shared" si="62"/>
        <v>0</v>
      </c>
      <c r="DC14">
        <f t="shared" si="63"/>
        <v>0</v>
      </c>
      <c r="DD14">
        <f t="shared" si="64"/>
        <v>0</v>
      </c>
      <c r="DE14">
        <f t="shared" si="65"/>
        <v>0</v>
      </c>
      <c r="DF14">
        <f t="shared" si="66"/>
        <v>0</v>
      </c>
      <c r="DG14">
        <f t="shared" si="67"/>
        <v>0</v>
      </c>
      <c r="DH14">
        <f t="shared" si="68"/>
        <v>0</v>
      </c>
      <c r="DI14">
        <f t="shared" si="69"/>
        <v>0</v>
      </c>
      <c r="DJ14">
        <f t="shared" si="70"/>
        <v>0</v>
      </c>
      <c r="DK14">
        <f t="shared" si="71"/>
        <v>0</v>
      </c>
      <c r="DL14" s="5">
        <f t="shared" si="72"/>
        <v>0</v>
      </c>
      <c r="DM14" s="48">
        <f t="shared" si="73"/>
        <v>0</v>
      </c>
      <c r="DN14" s="5">
        <f t="shared" si="74"/>
        <v>0</v>
      </c>
      <c r="DO14" s="5">
        <f t="shared" si="75"/>
        <v>0</v>
      </c>
      <c r="DQ14" s="48">
        <f t="shared" si="22"/>
        <v>999</v>
      </c>
      <c r="DR14" s="48">
        <f t="shared" si="23"/>
        <v>999</v>
      </c>
      <c r="DS14" s="48">
        <f t="shared" si="76"/>
        <v>999</v>
      </c>
      <c r="DT14">
        <f t="shared" si="24"/>
        <v>0</v>
      </c>
      <c r="DV14" s="48">
        <f t="shared" si="77"/>
        <v>0</v>
      </c>
      <c r="DW14" s="48">
        <f t="shared" si="78"/>
        <v>0</v>
      </c>
      <c r="DX14" s="48">
        <f t="shared" si="79"/>
        <v>0</v>
      </c>
      <c r="DY14" s="48">
        <f t="shared" si="80"/>
        <v>0</v>
      </c>
      <c r="DZ14">
        <f t="shared" si="25"/>
        <v>0</v>
      </c>
      <c r="EB14" s="48">
        <f t="shared" si="81"/>
        <v>0</v>
      </c>
      <c r="EC14" s="48">
        <f t="shared" si="82"/>
        <v>0</v>
      </c>
      <c r="ED14" s="48">
        <f t="shared" si="83"/>
        <v>0</v>
      </c>
      <c r="EE14" s="48">
        <f t="shared" si="84"/>
        <v>0</v>
      </c>
      <c r="EF14">
        <f t="shared" si="26"/>
        <v>0</v>
      </c>
      <c r="EG14">
        <f t="shared" si="27"/>
        <v>0</v>
      </c>
      <c r="EI14">
        <v>4</v>
      </c>
      <c r="EJ14" s="48">
        <f t="shared" si="85"/>
        <v>0</v>
      </c>
      <c r="EK14">
        <f t="shared" si="28"/>
        <v>0</v>
      </c>
      <c r="EL14">
        <f t="shared" si="86"/>
        <v>0</v>
      </c>
      <c r="EM14">
        <f t="shared" si="29"/>
        <v>0</v>
      </c>
      <c r="EN14">
        <f t="shared" si="30"/>
        <v>99999999</v>
      </c>
      <c r="EO14">
        <f t="shared" si="87"/>
        <v>99999999</v>
      </c>
      <c r="EP14">
        <f t="shared" si="31"/>
        <v>999</v>
      </c>
      <c r="EQ14">
        <f t="shared" si="32"/>
        <v>99999</v>
      </c>
      <c r="ES14">
        <f>IF(I14="X",1,IF(I14="x",1,IF(I14&lt;='Schuelereinst. Sinclair'!$B$5,1,0)))</f>
        <v>1</v>
      </c>
      <c r="ET14">
        <f>IF(K14="X",1,IF(K14="x",1,IF(K14&lt;='Schuelereinst. Sinclair'!$B$5,1,0)))</f>
        <v>1</v>
      </c>
      <c r="EU14">
        <f>IF(M14="X",1,IF(M14="x",1,IF(M14&lt;='Schuelereinst. Sinclair'!$B$5,1,0)))</f>
        <v>1</v>
      </c>
      <c r="EV14">
        <f>IF(O14="X",1,IF(O14="x",1,IF(O14&lt;='Schuelereinst. Sinclair'!$B$5,1,0)))</f>
        <v>1</v>
      </c>
      <c r="EW14">
        <f>IF(Q14="X",1,IF(Q14="x",1,IF(Q14&lt;='Schuelereinst. Sinclair'!$B$5,1,0)))</f>
        <v>1</v>
      </c>
      <c r="EX14">
        <f>IF(S14="X",1,IF(S14="x",1,IF(S14&lt;='Schuelereinst. Sinclair'!$B$5,1,0)))</f>
        <v>1</v>
      </c>
    </row>
    <row r="15" spans="1:154" hidden="1" x14ac:dyDescent="0.2">
      <c r="A15" s="109">
        <v>5</v>
      </c>
      <c r="B15" s="96"/>
      <c r="C15" s="109" t="str">
        <f t="shared" si="33"/>
        <v/>
      </c>
      <c r="D15" s="156" t="str">
        <f t="shared" si="34"/>
        <v/>
      </c>
      <c r="E15" s="156" t="str">
        <f t="shared" si="35"/>
        <v/>
      </c>
      <c r="F15" s="159"/>
      <c r="G15" s="176" t="str">
        <f t="shared" si="36"/>
        <v/>
      </c>
      <c r="H15" s="97"/>
      <c r="I15" s="129"/>
      <c r="J15" s="98"/>
      <c r="K15" s="129"/>
      <c r="L15" s="98"/>
      <c r="M15" s="129"/>
      <c r="N15" s="97"/>
      <c r="O15" s="129"/>
      <c r="P15" s="98"/>
      <c r="Q15" s="129"/>
      <c r="R15" s="98"/>
      <c r="S15" s="129"/>
      <c r="T15" s="131" t="str">
        <f t="shared" si="37"/>
        <v/>
      </c>
      <c r="U15" s="134" t="str">
        <f t="shared" si="38"/>
        <v/>
      </c>
      <c r="V15" s="134" t="str">
        <f t="shared" si="39"/>
        <v/>
      </c>
      <c r="W15" s="99"/>
      <c r="X15" s="95"/>
      <c r="Y15" s="119" t="str">
        <f t="shared" si="88"/>
        <v/>
      </c>
      <c r="Z15" s="100"/>
      <c r="AA15" s="95"/>
      <c r="AB15" s="95"/>
      <c r="AC15" s="122" t="str">
        <f t="shared" si="89"/>
        <v/>
      </c>
      <c r="AD15" s="100"/>
      <c r="AE15" s="95"/>
      <c r="AF15" s="95"/>
      <c r="AG15" s="214" t="str">
        <f t="shared" si="90"/>
        <v/>
      </c>
      <c r="AH15" s="125" t="str">
        <f t="shared" si="91"/>
        <v/>
      </c>
      <c r="AI15" s="126" t="str">
        <f t="shared" si="92"/>
        <v/>
      </c>
      <c r="AJ15" s="140" t="str">
        <f t="shared" si="0"/>
        <v/>
      </c>
      <c r="AK15" s="163" t="str">
        <f t="shared" si="1"/>
        <v/>
      </c>
      <c r="BI15" t="str">
        <f t="shared" si="2"/>
        <v/>
      </c>
      <c r="BK15" t="str">
        <f t="shared" si="40"/>
        <v/>
      </c>
      <c r="BL15" t="str">
        <f t="shared" si="41"/>
        <v/>
      </c>
      <c r="BM15" t="str">
        <f t="shared" si="42"/>
        <v/>
      </c>
      <c r="BN15" t="str">
        <f t="shared" si="43"/>
        <v/>
      </c>
      <c r="BO15" t="str">
        <f t="shared" si="3"/>
        <v/>
      </c>
      <c r="BP15" t="str">
        <f t="shared" si="4"/>
        <v/>
      </c>
      <c r="BQ15" s="47" t="str">
        <f t="shared" si="5"/>
        <v/>
      </c>
      <c r="BR15" t="str">
        <f t="shared" si="6"/>
        <v/>
      </c>
      <c r="BS15" t="str">
        <f t="shared" si="7"/>
        <v/>
      </c>
      <c r="BT15" t="str">
        <f t="shared" si="44"/>
        <v/>
      </c>
      <c r="BU15" t="str">
        <f>IF(BT15="","",IF(BT15="U9",'Schuelereinst. Sinclair'!$B$6,IF(BT15="U11",'Schuelereinst. Sinclair'!$B$7,IF(BT15="U13",'Schuelereinst. Sinclair'!$B$8,Wemm(BT15="U15",'Schuelereinst. Sinclair'!$B$9,"")))))</f>
        <v/>
      </c>
      <c r="BV15" s="28">
        <f t="shared" si="8"/>
        <v>0</v>
      </c>
      <c r="BW15" s="28">
        <f t="shared" si="9"/>
        <v>0</v>
      </c>
      <c r="BX15" s="28">
        <f t="shared" si="10"/>
        <v>0</v>
      </c>
      <c r="BY15" s="28">
        <f t="shared" si="11"/>
        <v>0</v>
      </c>
      <c r="BZ15" s="28">
        <f t="shared" si="12"/>
        <v>0</v>
      </c>
      <c r="CA15" s="28">
        <f t="shared" si="13"/>
        <v>0</v>
      </c>
      <c r="CB15" s="28">
        <f t="shared" si="45"/>
        <v>0</v>
      </c>
      <c r="CC15" s="28">
        <f t="shared" si="46"/>
        <v>0</v>
      </c>
      <c r="CD15" s="28">
        <f t="shared" si="47"/>
        <v>0</v>
      </c>
      <c r="CE15" s="28">
        <f t="shared" si="48"/>
        <v>0</v>
      </c>
      <c r="CF15">
        <f t="shared" si="49"/>
        <v>0</v>
      </c>
      <c r="CG15">
        <f t="shared" si="50"/>
        <v>0</v>
      </c>
      <c r="CH15">
        <f t="shared" si="51"/>
        <v>0</v>
      </c>
      <c r="CI15">
        <f t="shared" si="52"/>
        <v>0</v>
      </c>
      <c r="CJ15">
        <f t="shared" si="53"/>
        <v>0</v>
      </c>
      <c r="CK15">
        <f t="shared" si="14"/>
        <v>0</v>
      </c>
      <c r="CL15">
        <f t="shared" si="15"/>
        <v>0</v>
      </c>
      <c r="CM15">
        <f t="shared" si="54"/>
        <v>0</v>
      </c>
      <c r="CN15">
        <f t="shared" si="55"/>
        <v>0</v>
      </c>
      <c r="CO15">
        <f t="shared" si="56"/>
        <v>0</v>
      </c>
      <c r="CP15" s="5">
        <f t="shared" si="57"/>
        <v>0</v>
      </c>
      <c r="CR15" s="28">
        <f t="shared" si="16"/>
        <v>0</v>
      </c>
      <c r="CS15" s="28">
        <f t="shared" si="17"/>
        <v>0</v>
      </c>
      <c r="CT15" s="28">
        <f t="shared" si="18"/>
        <v>0</v>
      </c>
      <c r="CU15" s="28">
        <f t="shared" si="19"/>
        <v>0</v>
      </c>
      <c r="CV15" s="28">
        <f t="shared" si="20"/>
        <v>0</v>
      </c>
      <c r="CW15" s="28">
        <f t="shared" si="21"/>
        <v>0</v>
      </c>
      <c r="CX15" s="28">
        <f t="shared" si="58"/>
        <v>0</v>
      </c>
      <c r="CY15" s="28">
        <f t="shared" si="59"/>
        <v>0</v>
      </c>
      <c r="CZ15" s="28">
        <f t="shared" si="60"/>
        <v>0</v>
      </c>
      <c r="DA15" s="28">
        <f t="shared" si="61"/>
        <v>0</v>
      </c>
      <c r="DB15">
        <f t="shared" si="62"/>
        <v>0</v>
      </c>
      <c r="DC15">
        <f t="shared" si="63"/>
        <v>0</v>
      </c>
      <c r="DD15">
        <f t="shared" si="64"/>
        <v>0</v>
      </c>
      <c r="DE15">
        <f t="shared" si="65"/>
        <v>0</v>
      </c>
      <c r="DF15">
        <f t="shared" si="66"/>
        <v>0</v>
      </c>
      <c r="DG15">
        <f t="shared" si="67"/>
        <v>0</v>
      </c>
      <c r="DH15">
        <f t="shared" si="68"/>
        <v>0</v>
      </c>
      <c r="DI15">
        <f t="shared" si="69"/>
        <v>0</v>
      </c>
      <c r="DJ15">
        <f t="shared" si="70"/>
        <v>0</v>
      </c>
      <c r="DK15">
        <f t="shared" si="71"/>
        <v>0</v>
      </c>
      <c r="DL15" s="5">
        <f t="shared" si="72"/>
        <v>0</v>
      </c>
      <c r="DM15" s="48">
        <f t="shared" si="73"/>
        <v>0</v>
      </c>
      <c r="DN15" s="5">
        <f t="shared" si="74"/>
        <v>0</v>
      </c>
      <c r="DO15" s="5">
        <f t="shared" si="75"/>
        <v>0</v>
      </c>
      <c r="DQ15" s="48">
        <f t="shared" si="22"/>
        <v>999</v>
      </c>
      <c r="DR15" s="48">
        <f t="shared" si="23"/>
        <v>999</v>
      </c>
      <c r="DS15" s="48">
        <f t="shared" si="76"/>
        <v>999</v>
      </c>
      <c r="DT15">
        <f t="shared" si="24"/>
        <v>0</v>
      </c>
      <c r="DV15" s="48">
        <f t="shared" si="77"/>
        <v>0</v>
      </c>
      <c r="DW15" s="48">
        <f t="shared" si="78"/>
        <v>0</v>
      </c>
      <c r="DX15" s="48">
        <f t="shared" si="79"/>
        <v>0</v>
      </c>
      <c r="DY15" s="48">
        <f t="shared" si="80"/>
        <v>0</v>
      </c>
      <c r="DZ15">
        <f t="shared" si="25"/>
        <v>0</v>
      </c>
      <c r="EB15" s="48">
        <f t="shared" si="81"/>
        <v>0</v>
      </c>
      <c r="EC15" s="48">
        <f t="shared" si="82"/>
        <v>0</v>
      </c>
      <c r="ED15" s="48">
        <f t="shared" si="83"/>
        <v>0</v>
      </c>
      <c r="EE15" s="48">
        <f t="shared" si="84"/>
        <v>0</v>
      </c>
      <c r="EF15">
        <f t="shared" si="26"/>
        <v>0</v>
      </c>
      <c r="EG15">
        <f t="shared" si="27"/>
        <v>0</v>
      </c>
      <c r="EI15">
        <v>5</v>
      </c>
      <c r="EJ15" s="48">
        <f t="shared" si="85"/>
        <v>0</v>
      </c>
      <c r="EK15">
        <f t="shared" si="28"/>
        <v>0</v>
      </c>
      <c r="EL15">
        <f t="shared" si="86"/>
        <v>0</v>
      </c>
      <c r="EM15">
        <f t="shared" si="29"/>
        <v>0</v>
      </c>
      <c r="EN15">
        <f t="shared" si="30"/>
        <v>99999999</v>
      </c>
      <c r="EO15">
        <f t="shared" si="87"/>
        <v>99999999</v>
      </c>
      <c r="EP15">
        <f t="shared" si="31"/>
        <v>999</v>
      </c>
      <c r="EQ15">
        <f t="shared" si="32"/>
        <v>99999</v>
      </c>
      <c r="ES15">
        <f>IF(I15="X",1,IF(I15="x",1,IF(I15&lt;='Schuelereinst. Sinclair'!$B$5,1,0)))</f>
        <v>1</v>
      </c>
      <c r="ET15">
        <f>IF(K15="X",1,IF(K15="x",1,IF(K15&lt;='Schuelereinst. Sinclair'!$B$5,1,0)))</f>
        <v>1</v>
      </c>
      <c r="EU15">
        <f>IF(M15="X",1,IF(M15="x",1,IF(M15&lt;='Schuelereinst. Sinclair'!$B$5,1,0)))</f>
        <v>1</v>
      </c>
      <c r="EV15">
        <f>IF(O15="X",1,IF(O15="x",1,IF(O15&lt;='Schuelereinst. Sinclair'!$B$5,1,0)))</f>
        <v>1</v>
      </c>
      <c r="EW15">
        <f>IF(Q15="X",1,IF(Q15="x",1,IF(Q15&lt;='Schuelereinst. Sinclair'!$B$5,1,0)))</f>
        <v>1</v>
      </c>
      <c r="EX15">
        <f>IF(S15="X",1,IF(S15="x",1,IF(S15&lt;='Schuelereinst. Sinclair'!$B$5,1,0)))</f>
        <v>1</v>
      </c>
    </row>
    <row r="16" spans="1:154" hidden="1" x14ac:dyDescent="0.2">
      <c r="A16" s="109">
        <v>6</v>
      </c>
      <c r="B16" s="96"/>
      <c r="C16" s="109" t="str">
        <f t="shared" si="33"/>
        <v/>
      </c>
      <c r="D16" s="156" t="str">
        <f t="shared" si="34"/>
        <v/>
      </c>
      <c r="E16" s="156" t="str">
        <f t="shared" si="35"/>
        <v/>
      </c>
      <c r="F16" s="159"/>
      <c r="G16" s="176" t="str">
        <f t="shared" si="36"/>
        <v/>
      </c>
      <c r="H16" s="97"/>
      <c r="I16" s="129"/>
      <c r="J16" s="98"/>
      <c r="K16" s="129"/>
      <c r="L16" s="98"/>
      <c r="M16" s="129"/>
      <c r="N16" s="97"/>
      <c r="O16" s="129"/>
      <c r="P16" s="98"/>
      <c r="Q16" s="129"/>
      <c r="R16" s="98"/>
      <c r="S16" s="129"/>
      <c r="T16" s="131" t="str">
        <f t="shared" si="37"/>
        <v/>
      </c>
      <c r="U16" s="134" t="str">
        <f t="shared" si="38"/>
        <v/>
      </c>
      <c r="V16" s="134" t="str">
        <f t="shared" si="39"/>
        <v/>
      </c>
      <c r="W16" s="99"/>
      <c r="X16" s="95"/>
      <c r="Y16" s="119" t="str">
        <f t="shared" si="88"/>
        <v/>
      </c>
      <c r="Z16" s="100"/>
      <c r="AA16" s="95"/>
      <c r="AB16" s="95"/>
      <c r="AC16" s="122" t="str">
        <f t="shared" si="89"/>
        <v/>
      </c>
      <c r="AD16" s="100"/>
      <c r="AE16" s="95"/>
      <c r="AF16" s="95"/>
      <c r="AG16" s="214" t="str">
        <f t="shared" si="90"/>
        <v/>
      </c>
      <c r="AH16" s="125" t="str">
        <f t="shared" si="91"/>
        <v/>
      </c>
      <c r="AI16" s="126" t="str">
        <f t="shared" si="92"/>
        <v/>
      </c>
      <c r="AJ16" s="140" t="str">
        <f t="shared" si="0"/>
        <v/>
      </c>
      <c r="AK16" s="163" t="str">
        <f t="shared" si="1"/>
        <v/>
      </c>
      <c r="BI16" t="str">
        <f t="shared" si="2"/>
        <v/>
      </c>
      <c r="BK16" t="str">
        <f t="shared" si="40"/>
        <v/>
      </c>
      <c r="BL16" t="str">
        <f t="shared" si="41"/>
        <v/>
      </c>
      <c r="BM16" t="str">
        <f t="shared" si="42"/>
        <v/>
      </c>
      <c r="BN16" t="str">
        <f t="shared" si="43"/>
        <v/>
      </c>
      <c r="BO16" t="str">
        <f t="shared" si="3"/>
        <v/>
      </c>
      <c r="BP16" t="str">
        <f t="shared" si="4"/>
        <v/>
      </c>
      <c r="BQ16" s="47" t="str">
        <f t="shared" si="5"/>
        <v/>
      </c>
      <c r="BR16" t="str">
        <f t="shared" si="6"/>
        <v/>
      </c>
      <c r="BS16" t="str">
        <f t="shared" si="7"/>
        <v/>
      </c>
      <c r="BT16" t="str">
        <f t="shared" si="44"/>
        <v/>
      </c>
      <c r="BU16" t="str">
        <f>IF(BT16="","",IF(BT16="U9",'Schuelereinst. Sinclair'!$B$6,IF(BT16="U11",'Schuelereinst. Sinclair'!$B$7,IF(BT16="U13",'Schuelereinst. Sinclair'!$B$8,Wemm(BT16="U15",'Schuelereinst. Sinclair'!$B$9,"")))))</f>
        <v/>
      </c>
      <c r="BV16" s="28">
        <f t="shared" si="8"/>
        <v>0</v>
      </c>
      <c r="BW16" s="28">
        <f t="shared" si="9"/>
        <v>0</v>
      </c>
      <c r="BX16" s="28">
        <f t="shared" si="10"/>
        <v>0</v>
      </c>
      <c r="BY16" s="28">
        <f t="shared" si="11"/>
        <v>0</v>
      </c>
      <c r="BZ16" s="28">
        <f t="shared" si="12"/>
        <v>0</v>
      </c>
      <c r="CA16" s="28">
        <f t="shared" si="13"/>
        <v>0</v>
      </c>
      <c r="CB16" s="28">
        <f t="shared" si="45"/>
        <v>0</v>
      </c>
      <c r="CC16" s="28">
        <f t="shared" si="46"/>
        <v>0</v>
      </c>
      <c r="CD16" s="28">
        <f t="shared" si="47"/>
        <v>0</v>
      </c>
      <c r="CE16" s="28">
        <f t="shared" si="48"/>
        <v>0</v>
      </c>
      <c r="CF16">
        <f t="shared" si="49"/>
        <v>0</v>
      </c>
      <c r="CG16">
        <f t="shared" si="50"/>
        <v>0</v>
      </c>
      <c r="CH16">
        <f t="shared" si="51"/>
        <v>0</v>
      </c>
      <c r="CI16">
        <f t="shared" si="52"/>
        <v>0</v>
      </c>
      <c r="CJ16">
        <f t="shared" si="53"/>
        <v>0</v>
      </c>
      <c r="CK16">
        <f t="shared" si="14"/>
        <v>0</v>
      </c>
      <c r="CL16">
        <f t="shared" si="15"/>
        <v>0</v>
      </c>
      <c r="CM16">
        <f t="shared" si="54"/>
        <v>0</v>
      </c>
      <c r="CN16">
        <f t="shared" si="55"/>
        <v>0</v>
      </c>
      <c r="CO16">
        <f t="shared" si="56"/>
        <v>0</v>
      </c>
      <c r="CP16" s="5">
        <f t="shared" si="57"/>
        <v>0</v>
      </c>
      <c r="CR16" s="28">
        <f t="shared" si="16"/>
        <v>0</v>
      </c>
      <c r="CS16" s="28">
        <f t="shared" si="17"/>
        <v>0</v>
      </c>
      <c r="CT16" s="28">
        <f t="shared" si="18"/>
        <v>0</v>
      </c>
      <c r="CU16" s="28">
        <f t="shared" si="19"/>
        <v>0</v>
      </c>
      <c r="CV16" s="28">
        <f t="shared" si="20"/>
        <v>0</v>
      </c>
      <c r="CW16" s="28">
        <f t="shared" si="21"/>
        <v>0</v>
      </c>
      <c r="CX16" s="28">
        <f t="shared" si="58"/>
        <v>0</v>
      </c>
      <c r="CY16" s="28">
        <f t="shared" si="59"/>
        <v>0</v>
      </c>
      <c r="CZ16" s="28">
        <f t="shared" si="60"/>
        <v>0</v>
      </c>
      <c r="DA16" s="28">
        <f t="shared" si="61"/>
        <v>0</v>
      </c>
      <c r="DB16">
        <f t="shared" si="62"/>
        <v>0</v>
      </c>
      <c r="DC16">
        <f t="shared" si="63"/>
        <v>0</v>
      </c>
      <c r="DD16">
        <f t="shared" si="64"/>
        <v>0</v>
      </c>
      <c r="DE16">
        <f t="shared" si="65"/>
        <v>0</v>
      </c>
      <c r="DF16">
        <f t="shared" si="66"/>
        <v>0</v>
      </c>
      <c r="DG16">
        <f t="shared" si="67"/>
        <v>0</v>
      </c>
      <c r="DH16">
        <f t="shared" si="68"/>
        <v>0</v>
      </c>
      <c r="DI16">
        <f t="shared" si="69"/>
        <v>0</v>
      </c>
      <c r="DJ16">
        <f t="shared" si="70"/>
        <v>0</v>
      </c>
      <c r="DK16">
        <f t="shared" si="71"/>
        <v>0</v>
      </c>
      <c r="DL16" s="5">
        <f t="shared" si="72"/>
        <v>0</v>
      </c>
      <c r="DM16" s="48">
        <f t="shared" si="73"/>
        <v>0</v>
      </c>
      <c r="DN16" s="5">
        <f t="shared" si="74"/>
        <v>0</v>
      </c>
      <c r="DO16" s="5">
        <f t="shared" si="75"/>
        <v>0</v>
      </c>
      <c r="DQ16" s="48">
        <f t="shared" si="22"/>
        <v>999</v>
      </c>
      <c r="DR16" s="48">
        <f t="shared" si="23"/>
        <v>999</v>
      </c>
      <c r="DS16" s="48">
        <f t="shared" si="76"/>
        <v>999</v>
      </c>
      <c r="DT16">
        <f t="shared" si="24"/>
        <v>0</v>
      </c>
      <c r="DV16" s="48">
        <f t="shared" si="77"/>
        <v>0</v>
      </c>
      <c r="DW16" s="48">
        <f t="shared" si="78"/>
        <v>0</v>
      </c>
      <c r="DX16" s="48">
        <f t="shared" si="79"/>
        <v>0</v>
      </c>
      <c r="DY16" s="48">
        <f t="shared" si="80"/>
        <v>0</v>
      </c>
      <c r="DZ16">
        <f t="shared" si="25"/>
        <v>0</v>
      </c>
      <c r="EB16" s="48">
        <f t="shared" si="81"/>
        <v>0</v>
      </c>
      <c r="EC16" s="48">
        <f t="shared" si="82"/>
        <v>0</v>
      </c>
      <c r="ED16" s="48">
        <f t="shared" si="83"/>
        <v>0</v>
      </c>
      <c r="EE16" s="48">
        <f t="shared" si="84"/>
        <v>0</v>
      </c>
      <c r="EF16">
        <f t="shared" si="26"/>
        <v>0</v>
      </c>
      <c r="EG16">
        <f t="shared" si="27"/>
        <v>0</v>
      </c>
      <c r="EI16">
        <v>6</v>
      </c>
      <c r="EJ16" s="48">
        <f t="shared" si="85"/>
        <v>0</v>
      </c>
      <c r="EK16">
        <f t="shared" si="28"/>
        <v>0</v>
      </c>
      <c r="EL16">
        <f t="shared" si="86"/>
        <v>0</v>
      </c>
      <c r="EM16">
        <f t="shared" si="29"/>
        <v>0</v>
      </c>
      <c r="EN16">
        <f t="shared" si="30"/>
        <v>99999999</v>
      </c>
      <c r="EO16">
        <f t="shared" si="87"/>
        <v>99999999</v>
      </c>
      <c r="EP16">
        <f t="shared" si="31"/>
        <v>999</v>
      </c>
      <c r="EQ16">
        <f t="shared" si="32"/>
        <v>99999</v>
      </c>
      <c r="ES16">
        <f>IF(I16="X",1,IF(I16="x",1,IF(I16&lt;='Schuelereinst. Sinclair'!$B$5,1,0)))</f>
        <v>1</v>
      </c>
      <c r="ET16">
        <f>IF(K16="X",1,IF(K16="x",1,IF(K16&lt;='Schuelereinst. Sinclair'!$B$5,1,0)))</f>
        <v>1</v>
      </c>
      <c r="EU16">
        <f>IF(M16="X",1,IF(M16="x",1,IF(M16&lt;='Schuelereinst. Sinclair'!$B$5,1,0)))</f>
        <v>1</v>
      </c>
      <c r="EV16">
        <f>IF(O16="X",1,IF(O16="x",1,IF(O16&lt;='Schuelereinst. Sinclair'!$B$5,1,0)))</f>
        <v>1</v>
      </c>
      <c r="EW16">
        <f>IF(Q16="X",1,IF(Q16="x",1,IF(Q16&lt;='Schuelereinst. Sinclair'!$B$5,1,0)))</f>
        <v>1</v>
      </c>
      <c r="EX16">
        <f>IF(S16="X",1,IF(S16="x",1,IF(S16&lt;='Schuelereinst. Sinclair'!$B$5,1,0)))</f>
        <v>1</v>
      </c>
    </row>
    <row r="17" spans="1:154" hidden="1" x14ac:dyDescent="0.2">
      <c r="A17" s="109">
        <v>7</v>
      </c>
      <c r="B17" s="96"/>
      <c r="C17" s="109" t="str">
        <f t="shared" si="33"/>
        <v/>
      </c>
      <c r="D17" s="156" t="str">
        <f t="shared" si="34"/>
        <v/>
      </c>
      <c r="E17" s="156" t="str">
        <f t="shared" si="35"/>
        <v/>
      </c>
      <c r="F17" s="159"/>
      <c r="G17" s="176" t="str">
        <f t="shared" si="36"/>
        <v/>
      </c>
      <c r="H17" s="97"/>
      <c r="I17" s="129"/>
      <c r="J17" s="98"/>
      <c r="K17" s="129"/>
      <c r="L17" s="98"/>
      <c r="M17" s="129"/>
      <c r="N17" s="97"/>
      <c r="O17" s="129"/>
      <c r="P17" s="98"/>
      <c r="Q17" s="129"/>
      <c r="R17" s="98"/>
      <c r="S17" s="129"/>
      <c r="T17" s="131" t="str">
        <f t="shared" si="37"/>
        <v/>
      </c>
      <c r="U17" s="134" t="str">
        <f t="shared" si="38"/>
        <v/>
      </c>
      <c r="V17" s="134" t="str">
        <f t="shared" si="39"/>
        <v/>
      </c>
      <c r="W17" s="99"/>
      <c r="X17" s="95"/>
      <c r="Y17" s="119" t="str">
        <f t="shared" si="88"/>
        <v/>
      </c>
      <c r="Z17" s="100"/>
      <c r="AA17" s="95"/>
      <c r="AB17" s="95"/>
      <c r="AC17" s="122" t="str">
        <f t="shared" si="89"/>
        <v/>
      </c>
      <c r="AD17" s="100"/>
      <c r="AE17" s="95"/>
      <c r="AF17" s="95"/>
      <c r="AG17" s="214" t="str">
        <f t="shared" si="90"/>
        <v/>
      </c>
      <c r="AH17" s="125" t="str">
        <f t="shared" si="91"/>
        <v/>
      </c>
      <c r="AI17" s="126" t="str">
        <f t="shared" si="92"/>
        <v/>
      </c>
      <c r="AJ17" s="140" t="str">
        <f t="shared" si="0"/>
        <v/>
      </c>
      <c r="AK17" s="163" t="str">
        <f t="shared" si="1"/>
        <v/>
      </c>
      <c r="BI17" t="str">
        <f t="shared" si="2"/>
        <v/>
      </c>
      <c r="BK17" t="str">
        <f t="shared" si="40"/>
        <v/>
      </c>
      <c r="BL17" t="str">
        <f t="shared" si="41"/>
        <v/>
      </c>
      <c r="BM17" t="str">
        <f t="shared" si="42"/>
        <v/>
      </c>
      <c r="BN17" t="str">
        <f t="shared" si="43"/>
        <v/>
      </c>
      <c r="BO17" t="str">
        <f t="shared" si="3"/>
        <v/>
      </c>
      <c r="BP17" t="str">
        <f t="shared" si="4"/>
        <v/>
      </c>
      <c r="BQ17" s="47" t="str">
        <f t="shared" si="5"/>
        <v/>
      </c>
      <c r="BR17" t="str">
        <f t="shared" si="6"/>
        <v/>
      </c>
      <c r="BS17" t="str">
        <f t="shared" si="7"/>
        <v/>
      </c>
      <c r="BT17" t="str">
        <f t="shared" si="44"/>
        <v/>
      </c>
      <c r="BU17" t="str">
        <f>IF(BT17="","",IF(BT17="U9",'Schuelereinst. Sinclair'!$B$6,IF(BT17="U11",'Schuelereinst. Sinclair'!$B$7,IF(BT17="U13",'Schuelereinst. Sinclair'!$B$8,Wemm(BT17="U15",'Schuelereinst. Sinclair'!$B$9,"")))))</f>
        <v/>
      </c>
      <c r="BV17" s="28">
        <f t="shared" si="8"/>
        <v>0</v>
      </c>
      <c r="BW17" s="28">
        <f t="shared" si="9"/>
        <v>0</v>
      </c>
      <c r="BX17" s="28">
        <f t="shared" si="10"/>
        <v>0</v>
      </c>
      <c r="BY17" s="28">
        <f t="shared" si="11"/>
        <v>0</v>
      </c>
      <c r="BZ17" s="28">
        <f t="shared" si="12"/>
        <v>0</v>
      </c>
      <c r="CA17" s="28">
        <f t="shared" si="13"/>
        <v>0</v>
      </c>
      <c r="CB17" s="28">
        <f t="shared" si="45"/>
        <v>0</v>
      </c>
      <c r="CC17" s="28">
        <f t="shared" si="46"/>
        <v>0</v>
      </c>
      <c r="CD17" s="28">
        <f t="shared" si="47"/>
        <v>0</v>
      </c>
      <c r="CE17" s="28">
        <f t="shared" si="48"/>
        <v>0</v>
      </c>
      <c r="CF17">
        <f t="shared" si="49"/>
        <v>0</v>
      </c>
      <c r="CG17">
        <f t="shared" si="50"/>
        <v>0</v>
      </c>
      <c r="CH17">
        <f t="shared" si="51"/>
        <v>0</v>
      </c>
      <c r="CI17">
        <f t="shared" si="52"/>
        <v>0</v>
      </c>
      <c r="CJ17">
        <f t="shared" si="53"/>
        <v>0</v>
      </c>
      <c r="CK17">
        <f t="shared" si="14"/>
        <v>0</v>
      </c>
      <c r="CL17">
        <f t="shared" si="15"/>
        <v>0</v>
      </c>
      <c r="CM17">
        <f t="shared" si="54"/>
        <v>0</v>
      </c>
      <c r="CN17">
        <f t="shared" si="55"/>
        <v>0</v>
      </c>
      <c r="CO17">
        <f t="shared" si="56"/>
        <v>0</v>
      </c>
      <c r="CP17" s="5">
        <f t="shared" si="57"/>
        <v>0</v>
      </c>
      <c r="CR17" s="28">
        <f t="shared" si="16"/>
        <v>0</v>
      </c>
      <c r="CS17" s="28">
        <f t="shared" si="17"/>
        <v>0</v>
      </c>
      <c r="CT17" s="28">
        <f t="shared" si="18"/>
        <v>0</v>
      </c>
      <c r="CU17" s="28">
        <f t="shared" si="19"/>
        <v>0</v>
      </c>
      <c r="CV17" s="28">
        <f t="shared" si="20"/>
        <v>0</v>
      </c>
      <c r="CW17" s="28">
        <f t="shared" si="21"/>
        <v>0</v>
      </c>
      <c r="CX17" s="28">
        <f t="shared" si="58"/>
        <v>0</v>
      </c>
      <c r="CY17" s="28">
        <f t="shared" si="59"/>
        <v>0</v>
      </c>
      <c r="CZ17" s="28">
        <f t="shared" si="60"/>
        <v>0</v>
      </c>
      <c r="DA17" s="28">
        <f t="shared" si="61"/>
        <v>0</v>
      </c>
      <c r="DB17">
        <f t="shared" si="62"/>
        <v>0</v>
      </c>
      <c r="DC17">
        <f t="shared" si="63"/>
        <v>0</v>
      </c>
      <c r="DD17">
        <f t="shared" si="64"/>
        <v>0</v>
      </c>
      <c r="DE17">
        <f t="shared" si="65"/>
        <v>0</v>
      </c>
      <c r="DF17">
        <f t="shared" si="66"/>
        <v>0</v>
      </c>
      <c r="DG17">
        <f t="shared" si="67"/>
        <v>0</v>
      </c>
      <c r="DH17">
        <f t="shared" si="68"/>
        <v>0</v>
      </c>
      <c r="DI17">
        <f t="shared" si="69"/>
        <v>0</v>
      </c>
      <c r="DJ17">
        <f t="shared" si="70"/>
        <v>0</v>
      </c>
      <c r="DK17">
        <f t="shared" si="71"/>
        <v>0</v>
      </c>
      <c r="DL17" s="5">
        <f t="shared" si="72"/>
        <v>0</v>
      </c>
      <c r="DM17" s="48">
        <f t="shared" si="73"/>
        <v>0</v>
      </c>
      <c r="DN17" s="5">
        <f t="shared" si="74"/>
        <v>0</v>
      </c>
      <c r="DO17" s="5">
        <f t="shared" si="75"/>
        <v>0</v>
      </c>
      <c r="DQ17" s="48">
        <f t="shared" si="22"/>
        <v>999</v>
      </c>
      <c r="DR17" s="48">
        <f t="shared" si="23"/>
        <v>999</v>
      </c>
      <c r="DS17" s="48">
        <f t="shared" si="76"/>
        <v>999</v>
      </c>
      <c r="DT17">
        <f t="shared" si="24"/>
        <v>0</v>
      </c>
      <c r="DV17" s="48">
        <f t="shared" si="77"/>
        <v>0</v>
      </c>
      <c r="DW17" s="48">
        <f t="shared" si="78"/>
        <v>0</v>
      </c>
      <c r="DX17" s="48">
        <f t="shared" si="79"/>
        <v>0</v>
      </c>
      <c r="DY17" s="48">
        <f t="shared" si="80"/>
        <v>0</v>
      </c>
      <c r="DZ17">
        <f t="shared" si="25"/>
        <v>0</v>
      </c>
      <c r="EB17" s="48">
        <f t="shared" si="81"/>
        <v>0</v>
      </c>
      <c r="EC17" s="48">
        <f t="shared" si="82"/>
        <v>0</v>
      </c>
      <c r="ED17" s="48">
        <f t="shared" si="83"/>
        <v>0</v>
      </c>
      <c r="EE17" s="48">
        <f t="shared" si="84"/>
        <v>0</v>
      </c>
      <c r="EF17">
        <f t="shared" si="26"/>
        <v>0</v>
      </c>
      <c r="EG17">
        <f t="shared" si="27"/>
        <v>0</v>
      </c>
      <c r="EI17">
        <v>7</v>
      </c>
      <c r="EJ17" s="48">
        <f t="shared" si="85"/>
        <v>0</v>
      </c>
      <c r="EK17">
        <f t="shared" si="28"/>
        <v>0</v>
      </c>
      <c r="EL17">
        <f t="shared" si="86"/>
        <v>0</v>
      </c>
      <c r="EM17">
        <f t="shared" si="29"/>
        <v>0</v>
      </c>
      <c r="EN17">
        <f t="shared" si="30"/>
        <v>99999999</v>
      </c>
      <c r="EO17">
        <f t="shared" si="87"/>
        <v>99999999</v>
      </c>
      <c r="EP17">
        <f t="shared" si="31"/>
        <v>999</v>
      </c>
      <c r="EQ17">
        <f t="shared" si="32"/>
        <v>99999</v>
      </c>
      <c r="ES17">
        <f>IF(I17="X",1,IF(I17="x",1,IF(I17&lt;='Schuelereinst. Sinclair'!$B$5,1,0)))</f>
        <v>1</v>
      </c>
      <c r="ET17">
        <f>IF(K17="X",1,IF(K17="x",1,IF(K17&lt;='Schuelereinst. Sinclair'!$B$5,1,0)))</f>
        <v>1</v>
      </c>
      <c r="EU17">
        <f>IF(M17="X",1,IF(M17="x",1,IF(M17&lt;='Schuelereinst. Sinclair'!$B$5,1,0)))</f>
        <v>1</v>
      </c>
      <c r="EV17">
        <f>IF(O17="X",1,IF(O17="x",1,IF(O17&lt;='Schuelereinst. Sinclair'!$B$5,1,0)))</f>
        <v>1</v>
      </c>
      <c r="EW17">
        <f>IF(Q17="X",1,IF(Q17="x",1,IF(Q17&lt;='Schuelereinst. Sinclair'!$B$5,1,0)))</f>
        <v>1</v>
      </c>
      <c r="EX17">
        <f>IF(S17="X",1,IF(S17="x",1,IF(S17&lt;='Schuelereinst. Sinclair'!$B$5,1,0)))</f>
        <v>1</v>
      </c>
    </row>
    <row r="18" spans="1:154" hidden="1" x14ac:dyDescent="0.2">
      <c r="A18" s="109">
        <v>8</v>
      </c>
      <c r="B18" s="96"/>
      <c r="C18" s="109" t="str">
        <f t="shared" si="33"/>
        <v/>
      </c>
      <c r="D18" s="156" t="str">
        <f t="shared" si="34"/>
        <v/>
      </c>
      <c r="E18" s="156" t="str">
        <f t="shared" si="35"/>
        <v/>
      </c>
      <c r="F18" s="159"/>
      <c r="G18" s="176" t="str">
        <f t="shared" si="36"/>
        <v/>
      </c>
      <c r="H18" s="97"/>
      <c r="I18" s="129"/>
      <c r="J18" s="98"/>
      <c r="K18" s="129"/>
      <c r="L18" s="98"/>
      <c r="M18" s="129"/>
      <c r="N18" s="97"/>
      <c r="O18" s="129"/>
      <c r="P18" s="98"/>
      <c r="Q18" s="129"/>
      <c r="R18" s="98"/>
      <c r="S18" s="129"/>
      <c r="T18" s="131" t="str">
        <f t="shared" si="37"/>
        <v/>
      </c>
      <c r="U18" s="134" t="str">
        <f t="shared" si="38"/>
        <v/>
      </c>
      <c r="V18" s="134" t="str">
        <f t="shared" si="39"/>
        <v/>
      </c>
      <c r="W18" s="101"/>
      <c r="X18" s="95"/>
      <c r="Y18" s="119" t="str">
        <f t="shared" si="88"/>
        <v/>
      </c>
      <c r="Z18" s="100"/>
      <c r="AA18" s="95"/>
      <c r="AB18" s="95"/>
      <c r="AC18" s="122" t="str">
        <f t="shared" si="89"/>
        <v/>
      </c>
      <c r="AD18" s="100"/>
      <c r="AE18" s="95"/>
      <c r="AF18" s="95"/>
      <c r="AG18" s="214" t="str">
        <f t="shared" si="90"/>
        <v/>
      </c>
      <c r="AH18" s="125" t="str">
        <f t="shared" si="91"/>
        <v/>
      </c>
      <c r="AI18" s="126" t="str">
        <f t="shared" si="92"/>
        <v/>
      </c>
      <c r="AJ18" s="140" t="str">
        <f t="shared" si="0"/>
        <v/>
      </c>
      <c r="AK18" s="163" t="str">
        <f t="shared" si="1"/>
        <v/>
      </c>
      <c r="BI18" t="str">
        <f t="shared" si="2"/>
        <v/>
      </c>
      <c r="BK18" t="str">
        <f t="shared" si="40"/>
        <v/>
      </c>
      <c r="BL18" t="str">
        <f t="shared" si="41"/>
        <v/>
      </c>
      <c r="BM18" t="str">
        <f t="shared" si="42"/>
        <v/>
      </c>
      <c r="BN18" t="str">
        <f t="shared" si="43"/>
        <v/>
      </c>
      <c r="BO18" t="str">
        <f t="shared" si="3"/>
        <v/>
      </c>
      <c r="BP18" t="str">
        <f t="shared" si="4"/>
        <v/>
      </c>
      <c r="BQ18" s="47" t="str">
        <f t="shared" si="5"/>
        <v/>
      </c>
      <c r="BR18" t="str">
        <f t="shared" si="6"/>
        <v/>
      </c>
      <c r="BS18" t="str">
        <f t="shared" si="7"/>
        <v/>
      </c>
      <c r="BT18" t="str">
        <f t="shared" si="44"/>
        <v/>
      </c>
      <c r="BU18" t="str">
        <f>IF(BT18="","",IF(BT18="U9",'Schuelereinst. Sinclair'!$B$6,IF(BT18="U11",'Schuelereinst. Sinclair'!$B$7,IF(BT18="U13",'Schuelereinst. Sinclair'!$B$8,Wemm(BT18="U15",'Schuelereinst. Sinclair'!$B$9,"")))))</f>
        <v/>
      </c>
      <c r="BV18" s="28">
        <f t="shared" si="8"/>
        <v>0</v>
      </c>
      <c r="BW18" s="28">
        <f t="shared" si="9"/>
        <v>0</v>
      </c>
      <c r="BX18" s="28">
        <f t="shared" si="10"/>
        <v>0</v>
      </c>
      <c r="BY18" s="28">
        <f t="shared" si="11"/>
        <v>0</v>
      </c>
      <c r="BZ18" s="28">
        <f t="shared" si="12"/>
        <v>0</v>
      </c>
      <c r="CA18" s="28">
        <f t="shared" si="13"/>
        <v>0</v>
      </c>
      <c r="CB18" s="28">
        <f t="shared" si="45"/>
        <v>0</v>
      </c>
      <c r="CC18" s="28">
        <f t="shared" si="46"/>
        <v>0</v>
      </c>
      <c r="CD18" s="28">
        <f t="shared" si="47"/>
        <v>0</v>
      </c>
      <c r="CE18" s="28">
        <f t="shared" si="48"/>
        <v>0</v>
      </c>
      <c r="CF18">
        <f t="shared" si="49"/>
        <v>0</v>
      </c>
      <c r="CG18">
        <f t="shared" si="50"/>
        <v>0</v>
      </c>
      <c r="CH18">
        <f t="shared" si="51"/>
        <v>0</v>
      </c>
      <c r="CI18">
        <f t="shared" si="52"/>
        <v>0</v>
      </c>
      <c r="CJ18">
        <f t="shared" si="53"/>
        <v>0</v>
      </c>
      <c r="CK18">
        <f t="shared" si="14"/>
        <v>0</v>
      </c>
      <c r="CL18">
        <f t="shared" si="15"/>
        <v>0</v>
      </c>
      <c r="CM18">
        <f t="shared" si="54"/>
        <v>0</v>
      </c>
      <c r="CN18">
        <f t="shared" si="55"/>
        <v>0</v>
      </c>
      <c r="CO18">
        <f t="shared" si="56"/>
        <v>0</v>
      </c>
      <c r="CP18" s="5">
        <f t="shared" si="57"/>
        <v>0</v>
      </c>
      <c r="CR18" s="28">
        <f t="shared" si="16"/>
        <v>0</v>
      </c>
      <c r="CS18" s="28">
        <f t="shared" si="17"/>
        <v>0</v>
      </c>
      <c r="CT18" s="28">
        <f t="shared" si="18"/>
        <v>0</v>
      </c>
      <c r="CU18" s="28">
        <f t="shared" si="19"/>
        <v>0</v>
      </c>
      <c r="CV18" s="28">
        <f t="shared" si="20"/>
        <v>0</v>
      </c>
      <c r="CW18" s="28">
        <f t="shared" si="21"/>
        <v>0</v>
      </c>
      <c r="CX18" s="28">
        <f t="shared" si="58"/>
        <v>0</v>
      </c>
      <c r="CY18" s="28">
        <f t="shared" si="59"/>
        <v>0</v>
      </c>
      <c r="CZ18" s="28">
        <f t="shared" si="60"/>
        <v>0</v>
      </c>
      <c r="DA18" s="28">
        <f t="shared" si="61"/>
        <v>0</v>
      </c>
      <c r="DB18">
        <f t="shared" si="62"/>
        <v>0</v>
      </c>
      <c r="DC18">
        <f t="shared" si="63"/>
        <v>0</v>
      </c>
      <c r="DD18">
        <f t="shared" si="64"/>
        <v>0</v>
      </c>
      <c r="DE18">
        <f t="shared" si="65"/>
        <v>0</v>
      </c>
      <c r="DF18">
        <f t="shared" si="66"/>
        <v>0</v>
      </c>
      <c r="DG18">
        <f t="shared" si="67"/>
        <v>0</v>
      </c>
      <c r="DH18">
        <f t="shared" si="68"/>
        <v>0</v>
      </c>
      <c r="DI18">
        <f t="shared" si="69"/>
        <v>0</v>
      </c>
      <c r="DJ18">
        <f t="shared" si="70"/>
        <v>0</v>
      </c>
      <c r="DK18">
        <f t="shared" si="71"/>
        <v>0</v>
      </c>
      <c r="DL18" s="5">
        <f t="shared" si="72"/>
        <v>0</v>
      </c>
      <c r="DM18" s="48">
        <f t="shared" si="73"/>
        <v>0</v>
      </c>
      <c r="DN18" s="5">
        <f t="shared" si="74"/>
        <v>0</v>
      </c>
      <c r="DO18" s="5">
        <f t="shared" si="75"/>
        <v>0</v>
      </c>
      <c r="DQ18" s="48">
        <f t="shared" si="22"/>
        <v>999</v>
      </c>
      <c r="DR18" s="48">
        <f t="shared" si="23"/>
        <v>999</v>
      </c>
      <c r="DS18" s="48">
        <f t="shared" si="76"/>
        <v>999</v>
      </c>
      <c r="DT18">
        <f t="shared" si="24"/>
        <v>0</v>
      </c>
      <c r="DV18" s="48">
        <f t="shared" si="77"/>
        <v>0</v>
      </c>
      <c r="DW18" s="48">
        <f t="shared" si="78"/>
        <v>0</v>
      </c>
      <c r="DX18" s="48">
        <f t="shared" si="79"/>
        <v>0</v>
      </c>
      <c r="DY18" s="48">
        <f t="shared" si="80"/>
        <v>0</v>
      </c>
      <c r="DZ18">
        <f t="shared" si="25"/>
        <v>0</v>
      </c>
      <c r="EB18" s="48">
        <f t="shared" si="81"/>
        <v>0</v>
      </c>
      <c r="EC18" s="48">
        <f t="shared" si="82"/>
        <v>0</v>
      </c>
      <c r="ED18" s="48">
        <f t="shared" si="83"/>
        <v>0</v>
      </c>
      <c r="EE18" s="48">
        <f t="shared" si="84"/>
        <v>0</v>
      </c>
      <c r="EF18">
        <f t="shared" si="26"/>
        <v>0</v>
      </c>
      <c r="EG18">
        <f t="shared" si="27"/>
        <v>0</v>
      </c>
      <c r="EI18">
        <v>8</v>
      </c>
      <c r="EJ18" s="48">
        <f t="shared" si="85"/>
        <v>0</v>
      </c>
      <c r="EK18">
        <f t="shared" si="28"/>
        <v>0</v>
      </c>
      <c r="EL18">
        <f t="shared" si="86"/>
        <v>0</v>
      </c>
      <c r="EM18">
        <f t="shared" si="29"/>
        <v>0</v>
      </c>
      <c r="EN18">
        <f t="shared" si="30"/>
        <v>99999999</v>
      </c>
      <c r="EO18">
        <f t="shared" si="87"/>
        <v>99999999</v>
      </c>
      <c r="EP18">
        <f t="shared" si="31"/>
        <v>999</v>
      </c>
      <c r="EQ18">
        <f t="shared" si="32"/>
        <v>99999</v>
      </c>
      <c r="ES18">
        <f>IF(I18="X",1,IF(I18="x",1,IF(I18&lt;='Schuelereinst. Sinclair'!$B$5,1,0)))</f>
        <v>1</v>
      </c>
      <c r="ET18">
        <f>IF(K18="X",1,IF(K18="x",1,IF(K18&lt;='Schuelereinst. Sinclair'!$B$5,1,0)))</f>
        <v>1</v>
      </c>
      <c r="EU18">
        <f>IF(M18="X",1,IF(M18="x",1,IF(M18&lt;='Schuelereinst. Sinclair'!$B$5,1,0)))</f>
        <v>1</v>
      </c>
      <c r="EV18">
        <f>IF(O18="X",1,IF(O18="x",1,IF(O18&lt;='Schuelereinst. Sinclair'!$B$5,1,0)))</f>
        <v>1</v>
      </c>
      <c r="EW18">
        <f>IF(Q18="X",1,IF(Q18="x",1,IF(Q18&lt;='Schuelereinst. Sinclair'!$B$5,1,0)))</f>
        <v>1</v>
      </c>
      <c r="EX18">
        <f>IF(S18="X",1,IF(S18="x",1,IF(S18&lt;='Schuelereinst. Sinclair'!$B$5,1,0)))</f>
        <v>1</v>
      </c>
    </row>
    <row r="19" spans="1:154" hidden="1" x14ac:dyDescent="0.2">
      <c r="A19" s="109">
        <v>9</v>
      </c>
      <c r="B19" s="96"/>
      <c r="C19" s="109" t="str">
        <f t="shared" si="33"/>
        <v/>
      </c>
      <c r="D19" s="156" t="str">
        <f t="shared" si="34"/>
        <v/>
      </c>
      <c r="E19" s="156" t="str">
        <f t="shared" si="35"/>
        <v/>
      </c>
      <c r="F19" s="159"/>
      <c r="G19" s="176" t="str">
        <f t="shared" si="36"/>
        <v/>
      </c>
      <c r="H19" s="97"/>
      <c r="I19" s="129"/>
      <c r="J19" s="98"/>
      <c r="K19" s="129"/>
      <c r="L19" s="98"/>
      <c r="M19" s="129"/>
      <c r="N19" s="97"/>
      <c r="O19" s="129"/>
      <c r="P19" s="98"/>
      <c r="Q19" s="129"/>
      <c r="R19" s="98"/>
      <c r="S19" s="129"/>
      <c r="T19" s="131" t="str">
        <f t="shared" si="37"/>
        <v/>
      </c>
      <c r="U19" s="134" t="str">
        <f t="shared" si="38"/>
        <v/>
      </c>
      <c r="V19" s="134" t="str">
        <f t="shared" si="39"/>
        <v/>
      </c>
      <c r="W19" s="102"/>
      <c r="X19" s="103"/>
      <c r="Y19" s="119" t="str">
        <f t="shared" si="88"/>
        <v/>
      </c>
      <c r="Z19" s="100"/>
      <c r="AA19" s="95"/>
      <c r="AB19" s="95"/>
      <c r="AC19" s="122" t="str">
        <f t="shared" si="89"/>
        <v/>
      </c>
      <c r="AD19" s="100"/>
      <c r="AE19" s="95"/>
      <c r="AF19" s="95"/>
      <c r="AG19" s="214" t="str">
        <f t="shared" si="90"/>
        <v/>
      </c>
      <c r="AH19" s="125" t="str">
        <f t="shared" si="91"/>
        <v/>
      </c>
      <c r="AI19" s="126" t="str">
        <f t="shared" si="92"/>
        <v/>
      </c>
      <c r="AJ19" s="140" t="str">
        <f t="shared" si="0"/>
        <v/>
      </c>
      <c r="AK19" s="163" t="str">
        <f t="shared" si="1"/>
        <v/>
      </c>
      <c r="BI19" t="str">
        <f t="shared" si="2"/>
        <v/>
      </c>
      <c r="BK19" t="str">
        <f t="shared" si="40"/>
        <v/>
      </c>
      <c r="BL19" t="str">
        <f t="shared" si="41"/>
        <v/>
      </c>
      <c r="BM19" t="str">
        <f t="shared" si="42"/>
        <v/>
      </c>
      <c r="BN19" t="str">
        <f t="shared" si="43"/>
        <v/>
      </c>
      <c r="BO19" t="str">
        <f t="shared" si="3"/>
        <v/>
      </c>
      <c r="BP19" t="str">
        <f t="shared" si="4"/>
        <v/>
      </c>
      <c r="BQ19" s="47" t="str">
        <f t="shared" si="5"/>
        <v/>
      </c>
      <c r="BR19" t="str">
        <f t="shared" si="6"/>
        <v/>
      </c>
      <c r="BS19" t="str">
        <f t="shared" si="7"/>
        <v/>
      </c>
      <c r="BT19" t="str">
        <f t="shared" si="44"/>
        <v/>
      </c>
      <c r="BU19" t="str">
        <f>IF(BT19="","",IF(BT19="U9",'Schuelereinst. Sinclair'!$B$6,IF(BT19="U11",'Schuelereinst. Sinclair'!$B$7,IF(BT19="U13",'Schuelereinst. Sinclair'!$B$8,Wemm(BT19="U15",'Schuelereinst. Sinclair'!$B$9,"")))))</f>
        <v/>
      </c>
      <c r="BV19" s="28">
        <f t="shared" si="8"/>
        <v>0</v>
      </c>
      <c r="BW19" s="28">
        <f t="shared" si="9"/>
        <v>0</v>
      </c>
      <c r="BX19" s="28">
        <f t="shared" si="10"/>
        <v>0</v>
      </c>
      <c r="BY19" s="28">
        <f t="shared" si="11"/>
        <v>0</v>
      </c>
      <c r="BZ19" s="28">
        <f t="shared" si="12"/>
        <v>0</v>
      </c>
      <c r="CA19" s="28">
        <f t="shared" si="13"/>
        <v>0</v>
      </c>
      <c r="CB19" s="28">
        <f t="shared" si="45"/>
        <v>0</v>
      </c>
      <c r="CC19" s="28">
        <f t="shared" si="46"/>
        <v>0</v>
      </c>
      <c r="CD19" s="28">
        <f t="shared" si="47"/>
        <v>0</v>
      </c>
      <c r="CE19" s="28">
        <f t="shared" si="48"/>
        <v>0</v>
      </c>
      <c r="CF19">
        <f t="shared" si="49"/>
        <v>0</v>
      </c>
      <c r="CG19">
        <f t="shared" si="50"/>
        <v>0</v>
      </c>
      <c r="CH19">
        <f t="shared" si="51"/>
        <v>0</v>
      </c>
      <c r="CI19">
        <f t="shared" si="52"/>
        <v>0</v>
      </c>
      <c r="CJ19">
        <f t="shared" si="53"/>
        <v>0</v>
      </c>
      <c r="CK19">
        <f t="shared" si="14"/>
        <v>0</v>
      </c>
      <c r="CL19">
        <f t="shared" si="15"/>
        <v>0</v>
      </c>
      <c r="CM19">
        <f t="shared" si="54"/>
        <v>0</v>
      </c>
      <c r="CN19">
        <f t="shared" si="55"/>
        <v>0</v>
      </c>
      <c r="CO19">
        <f t="shared" si="56"/>
        <v>0</v>
      </c>
      <c r="CP19" s="5">
        <f t="shared" si="57"/>
        <v>0</v>
      </c>
      <c r="CR19" s="28">
        <f t="shared" si="16"/>
        <v>0</v>
      </c>
      <c r="CS19" s="28">
        <f t="shared" si="17"/>
        <v>0</v>
      </c>
      <c r="CT19" s="28">
        <f t="shared" si="18"/>
        <v>0</v>
      </c>
      <c r="CU19" s="28">
        <f t="shared" si="19"/>
        <v>0</v>
      </c>
      <c r="CV19" s="28">
        <f t="shared" si="20"/>
        <v>0</v>
      </c>
      <c r="CW19" s="28">
        <f t="shared" si="21"/>
        <v>0</v>
      </c>
      <c r="CX19" s="28">
        <f t="shared" si="58"/>
        <v>0</v>
      </c>
      <c r="CY19" s="28">
        <f t="shared" si="59"/>
        <v>0</v>
      </c>
      <c r="CZ19" s="28">
        <f t="shared" si="60"/>
        <v>0</v>
      </c>
      <c r="DA19" s="28">
        <f t="shared" si="61"/>
        <v>0</v>
      </c>
      <c r="DB19">
        <f t="shared" si="62"/>
        <v>0</v>
      </c>
      <c r="DC19">
        <f t="shared" si="63"/>
        <v>0</v>
      </c>
      <c r="DD19">
        <f t="shared" si="64"/>
        <v>0</v>
      </c>
      <c r="DE19">
        <f t="shared" si="65"/>
        <v>0</v>
      </c>
      <c r="DF19">
        <f t="shared" si="66"/>
        <v>0</v>
      </c>
      <c r="DG19">
        <f t="shared" si="67"/>
        <v>0</v>
      </c>
      <c r="DH19">
        <f t="shared" si="68"/>
        <v>0</v>
      </c>
      <c r="DI19">
        <f t="shared" si="69"/>
        <v>0</v>
      </c>
      <c r="DJ19">
        <f t="shared" si="70"/>
        <v>0</v>
      </c>
      <c r="DK19">
        <f t="shared" si="71"/>
        <v>0</v>
      </c>
      <c r="DL19" s="5">
        <f t="shared" si="72"/>
        <v>0</v>
      </c>
      <c r="DM19" s="48">
        <f t="shared" si="73"/>
        <v>0</v>
      </c>
      <c r="DN19" s="5">
        <f t="shared" si="74"/>
        <v>0</v>
      </c>
      <c r="DO19" s="5">
        <f t="shared" si="75"/>
        <v>0</v>
      </c>
      <c r="DQ19" s="48">
        <f t="shared" si="22"/>
        <v>999</v>
      </c>
      <c r="DR19" s="48">
        <f t="shared" si="23"/>
        <v>999</v>
      </c>
      <c r="DS19" s="48">
        <f t="shared" si="76"/>
        <v>999</v>
      </c>
      <c r="DT19">
        <f t="shared" si="24"/>
        <v>0</v>
      </c>
      <c r="DV19" s="48">
        <f t="shared" si="77"/>
        <v>0</v>
      </c>
      <c r="DW19" s="48">
        <f t="shared" si="78"/>
        <v>0</v>
      </c>
      <c r="DX19" s="48">
        <f t="shared" si="79"/>
        <v>0</v>
      </c>
      <c r="DY19" s="48">
        <f t="shared" si="80"/>
        <v>0</v>
      </c>
      <c r="DZ19">
        <f t="shared" si="25"/>
        <v>0</v>
      </c>
      <c r="EB19" s="48">
        <f t="shared" si="81"/>
        <v>0</v>
      </c>
      <c r="EC19" s="48">
        <f t="shared" si="82"/>
        <v>0</v>
      </c>
      <c r="ED19" s="48">
        <f t="shared" si="83"/>
        <v>0</v>
      </c>
      <c r="EE19" s="48">
        <f t="shared" si="84"/>
        <v>0</v>
      </c>
      <c r="EF19">
        <f t="shared" si="26"/>
        <v>0</v>
      </c>
      <c r="EG19">
        <f t="shared" si="27"/>
        <v>0</v>
      </c>
      <c r="EI19">
        <v>9</v>
      </c>
      <c r="EJ19" s="48">
        <f t="shared" si="85"/>
        <v>0</v>
      </c>
      <c r="EK19">
        <f t="shared" si="28"/>
        <v>0</v>
      </c>
      <c r="EL19">
        <f t="shared" si="86"/>
        <v>0</v>
      </c>
      <c r="EM19">
        <f t="shared" si="29"/>
        <v>0</v>
      </c>
      <c r="EN19">
        <f t="shared" si="30"/>
        <v>99999999</v>
      </c>
      <c r="EO19">
        <f t="shared" si="87"/>
        <v>99999999</v>
      </c>
      <c r="EP19">
        <f t="shared" si="31"/>
        <v>999</v>
      </c>
      <c r="EQ19">
        <f t="shared" si="32"/>
        <v>99999</v>
      </c>
      <c r="ES19">
        <f>IF(I19="X",1,IF(I19="x",1,IF(I19&lt;='Schuelereinst. Sinclair'!$B$5,1,0)))</f>
        <v>1</v>
      </c>
      <c r="ET19">
        <f>IF(K19="X",1,IF(K19="x",1,IF(K19&lt;='Schuelereinst. Sinclair'!$B$5,1,0)))</f>
        <v>1</v>
      </c>
      <c r="EU19">
        <f>IF(M19="X",1,IF(M19="x",1,IF(M19&lt;='Schuelereinst. Sinclair'!$B$5,1,0)))</f>
        <v>1</v>
      </c>
      <c r="EV19">
        <f>IF(O19="X",1,IF(O19="x",1,IF(O19&lt;='Schuelereinst. Sinclair'!$B$5,1,0)))</f>
        <v>1</v>
      </c>
      <c r="EW19">
        <f>IF(Q19="X",1,IF(Q19="x",1,IF(Q19&lt;='Schuelereinst. Sinclair'!$B$5,1,0)))</f>
        <v>1</v>
      </c>
      <c r="EX19">
        <f>IF(S19="X",1,IF(S19="x",1,IF(S19&lt;='Schuelereinst. Sinclair'!$B$5,1,0)))</f>
        <v>1</v>
      </c>
    </row>
    <row r="20" spans="1:154" hidden="1" x14ac:dyDescent="0.2">
      <c r="A20" s="109">
        <v>10</v>
      </c>
      <c r="B20" s="96"/>
      <c r="C20" s="109" t="str">
        <f t="shared" si="33"/>
        <v/>
      </c>
      <c r="D20" s="156" t="str">
        <f t="shared" si="34"/>
        <v/>
      </c>
      <c r="E20" s="156" t="str">
        <f t="shared" si="35"/>
        <v/>
      </c>
      <c r="F20" s="159"/>
      <c r="G20" s="176" t="str">
        <f t="shared" si="36"/>
        <v/>
      </c>
      <c r="H20" s="97"/>
      <c r="I20" s="129"/>
      <c r="J20" s="98"/>
      <c r="K20" s="129"/>
      <c r="L20" s="98"/>
      <c r="M20" s="129"/>
      <c r="N20" s="97"/>
      <c r="O20" s="129"/>
      <c r="P20" s="98"/>
      <c r="Q20" s="129"/>
      <c r="R20" s="98"/>
      <c r="S20" s="129"/>
      <c r="T20" s="131" t="str">
        <f t="shared" si="37"/>
        <v/>
      </c>
      <c r="U20" s="134" t="str">
        <f t="shared" si="38"/>
        <v/>
      </c>
      <c r="V20" s="134" t="str">
        <f t="shared" si="39"/>
        <v/>
      </c>
      <c r="W20" s="104"/>
      <c r="X20" s="105"/>
      <c r="Y20" s="119" t="str">
        <f t="shared" si="88"/>
        <v/>
      </c>
      <c r="Z20" s="100"/>
      <c r="AA20" s="95"/>
      <c r="AB20" s="95"/>
      <c r="AC20" s="122" t="str">
        <f t="shared" si="89"/>
        <v/>
      </c>
      <c r="AD20" s="100"/>
      <c r="AE20" s="95"/>
      <c r="AF20" s="95"/>
      <c r="AG20" s="214" t="str">
        <f t="shared" si="90"/>
        <v/>
      </c>
      <c r="AH20" s="125" t="str">
        <f t="shared" si="91"/>
        <v/>
      </c>
      <c r="AI20" s="126" t="str">
        <f t="shared" si="92"/>
        <v/>
      </c>
      <c r="AJ20" s="140" t="str">
        <f t="shared" si="0"/>
        <v/>
      </c>
      <c r="AK20" s="163" t="str">
        <f t="shared" si="1"/>
        <v/>
      </c>
      <c r="BI20" t="str">
        <f t="shared" si="2"/>
        <v/>
      </c>
      <c r="BK20" t="str">
        <f t="shared" si="40"/>
        <v/>
      </c>
      <c r="BL20" t="str">
        <f t="shared" si="41"/>
        <v/>
      </c>
      <c r="BM20" t="str">
        <f t="shared" si="42"/>
        <v/>
      </c>
      <c r="BN20" t="str">
        <f t="shared" si="43"/>
        <v/>
      </c>
      <c r="BO20" t="str">
        <f t="shared" si="3"/>
        <v/>
      </c>
      <c r="BP20" t="str">
        <f t="shared" si="4"/>
        <v/>
      </c>
      <c r="BQ20" s="47" t="str">
        <f t="shared" si="5"/>
        <v/>
      </c>
      <c r="BR20" t="str">
        <f t="shared" si="6"/>
        <v/>
      </c>
      <c r="BS20" t="str">
        <f t="shared" si="7"/>
        <v/>
      </c>
      <c r="BT20" t="str">
        <f t="shared" si="44"/>
        <v/>
      </c>
      <c r="BU20" t="str">
        <f>IF(BT20="","",IF(BT20="U9",'Schuelereinst. Sinclair'!$B$6,IF(BT20="U11",'Schuelereinst. Sinclair'!$B$7,IF(BT20="U13",'Schuelereinst. Sinclair'!$B$8,Wemm(BT20="U15",'Schuelereinst. Sinclair'!$B$9,"")))))</f>
        <v/>
      </c>
      <c r="BV20" s="28">
        <f t="shared" si="8"/>
        <v>0</v>
      </c>
      <c r="BW20" s="28">
        <f t="shared" si="9"/>
        <v>0</v>
      </c>
      <c r="BX20" s="28">
        <f t="shared" si="10"/>
        <v>0</v>
      </c>
      <c r="BY20" s="28">
        <f t="shared" si="11"/>
        <v>0</v>
      </c>
      <c r="BZ20" s="28">
        <f t="shared" si="12"/>
        <v>0</v>
      </c>
      <c r="CA20" s="28">
        <f t="shared" si="13"/>
        <v>0</v>
      </c>
      <c r="CB20" s="28">
        <f t="shared" si="45"/>
        <v>0</v>
      </c>
      <c r="CC20" s="28">
        <f t="shared" si="46"/>
        <v>0</v>
      </c>
      <c r="CD20" s="28">
        <f t="shared" si="47"/>
        <v>0</v>
      </c>
      <c r="CE20" s="28">
        <f t="shared" si="48"/>
        <v>0</v>
      </c>
      <c r="CF20">
        <f t="shared" si="49"/>
        <v>0</v>
      </c>
      <c r="CG20">
        <f t="shared" si="50"/>
        <v>0</v>
      </c>
      <c r="CH20">
        <f t="shared" si="51"/>
        <v>0</v>
      </c>
      <c r="CI20">
        <f t="shared" si="52"/>
        <v>0</v>
      </c>
      <c r="CJ20">
        <f t="shared" si="53"/>
        <v>0</v>
      </c>
      <c r="CK20">
        <f t="shared" si="14"/>
        <v>0</v>
      </c>
      <c r="CL20">
        <f t="shared" si="15"/>
        <v>0</v>
      </c>
      <c r="CM20">
        <f t="shared" si="54"/>
        <v>0</v>
      </c>
      <c r="CN20">
        <f t="shared" si="55"/>
        <v>0</v>
      </c>
      <c r="CO20">
        <f t="shared" si="56"/>
        <v>0</v>
      </c>
      <c r="CP20" s="5">
        <f t="shared" si="57"/>
        <v>0</v>
      </c>
      <c r="CR20" s="28">
        <f t="shared" si="16"/>
        <v>0</v>
      </c>
      <c r="CS20" s="28">
        <f t="shared" si="17"/>
        <v>0</v>
      </c>
      <c r="CT20" s="28">
        <f t="shared" si="18"/>
        <v>0</v>
      </c>
      <c r="CU20" s="28">
        <f t="shared" si="19"/>
        <v>0</v>
      </c>
      <c r="CV20" s="28">
        <f t="shared" si="20"/>
        <v>0</v>
      </c>
      <c r="CW20" s="28">
        <f t="shared" si="21"/>
        <v>0</v>
      </c>
      <c r="CX20" s="28">
        <f t="shared" si="58"/>
        <v>0</v>
      </c>
      <c r="CY20" s="28">
        <f t="shared" si="59"/>
        <v>0</v>
      </c>
      <c r="CZ20" s="28">
        <f t="shared" si="60"/>
        <v>0</v>
      </c>
      <c r="DA20" s="28">
        <f t="shared" si="61"/>
        <v>0</v>
      </c>
      <c r="DB20">
        <f t="shared" si="62"/>
        <v>0</v>
      </c>
      <c r="DC20">
        <f t="shared" si="63"/>
        <v>0</v>
      </c>
      <c r="DD20">
        <f t="shared" si="64"/>
        <v>0</v>
      </c>
      <c r="DE20">
        <f t="shared" si="65"/>
        <v>0</v>
      </c>
      <c r="DF20">
        <f t="shared" si="66"/>
        <v>0</v>
      </c>
      <c r="DG20">
        <f t="shared" si="67"/>
        <v>0</v>
      </c>
      <c r="DH20">
        <f t="shared" si="68"/>
        <v>0</v>
      </c>
      <c r="DI20">
        <f t="shared" si="69"/>
        <v>0</v>
      </c>
      <c r="DJ20">
        <f t="shared" si="70"/>
        <v>0</v>
      </c>
      <c r="DK20">
        <f t="shared" si="71"/>
        <v>0</v>
      </c>
      <c r="DL20" s="5">
        <f t="shared" si="72"/>
        <v>0</v>
      </c>
      <c r="DM20" s="48">
        <f t="shared" si="73"/>
        <v>0</v>
      </c>
      <c r="DN20" s="5">
        <f t="shared" si="74"/>
        <v>0</v>
      </c>
      <c r="DO20" s="5">
        <f t="shared" si="75"/>
        <v>0</v>
      </c>
      <c r="DQ20" s="48">
        <f t="shared" si="22"/>
        <v>999</v>
      </c>
      <c r="DR20" s="48">
        <f t="shared" si="23"/>
        <v>999</v>
      </c>
      <c r="DS20" s="48">
        <f t="shared" si="76"/>
        <v>999</v>
      </c>
      <c r="DT20">
        <f t="shared" si="24"/>
        <v>0</v>
      </c>
      <c r="DV20" s="48">
        <f t="shared" si="77"/>
        <v>0</v>
      </c>
      <c r="DW20" s="48">
        <f t="shared" si="78"/>
        <v>0</v>
      </c>
      <c r="DX20" s="48">
        <f t="shared" si="79"/>
        <v>0</v>
      </c>
      <c r="DY20" s="48">
        <f t="shared" si="80"/>
        <v>0</v>
      </c>
      <c r="DZ20">
        <f t="shared" si="25"/>
        <v>0</v>
      </c>
      <c r="EB20" s="48">
        <f t="shared" si="81"/>
        <v>0</v>
      </c>
      <c r="EC20" s="48">
        <f t="shared" si="82"/>
        <v>0</v>
      </c>
      <c r="ED20" s="48">
        <f t="shared" si="83"/>
        <v>0</v>
      </c>
      <c r="EE20" s="48">
        <f t="shared" si="84"/>
        <v>0</v>
      </c>
      <c r="EF20">
        <f t="shared" si="26"/>
        <v>0</v>
      </c>
      <c r="EG20">
        <f t="shared" si="27"/>
        <v>0</v>
      </c>
      <c r="EI20">
        <v>10</v>
      </c>
      <c r="EJ20" s="48">
        <f t="shared" si="85"/>
        <v>0</v>
      </c>
      <c r="EK20">
        <f t="shared" si="28"/>
        <v>0</v>
      </c>
      <c r="EL20">
        <f t="shared" si="86"/>
        <v>0</v>
      </c>
      <c r="EM20">
        <f t="shared" si="29"/>
        <v>0</v>
      </c>
      <c r="EN20">
        <f t="shared" si="30"/>
        <v>99999999</v>
      </c>
      <c r="EO20">
        <f t="shared" si="87"/>
        <v>99999999</v>
      </c>
      <c r="EP20">
        <f t="shared" si="31"/>
        <v>999</v>
      </c>
      <c r="EQ20">
        <f t="shared" si="32"/>
        <v>99999</v>
      </c>
      <c r="ES20">
        <f>IF(I20="X",1,IF(I20="x",1,IF(I20&lt;='Schuelereinst. Sinclair'!$B$5,1,0)))</f>
        <v>1</v>
      </c>
      <c r="ET20">
        <f>IF(K20="X",1,IF(K20="x",1,IF(K20&lt;='Schuelereinst. Sinclair'!$B$5,1,0)))</f>
        <v>1</v>
      </c>
      <c r="EU20">
        <f>IF(M20="X",1,IF(M20="x",1,IF(M20&lt;='Schuelereinst. Sinclair'!$B$5,1,0)))</f>
        <v>1</v>
      </c>
      <c r="EV20">
        <f>IF(O20="X",1,IF(O20="x",1,IF(O20&lt;='Schuelereinst. Sinclair'!$B$5,1,0)))</f>
        <v>1</v>
      </c>
      <c r="EW20">
        <f>IF(Q20="X",1,IF(Q20="x",1,IF(Q20&lt;='Schuelereinst. Sinclair'!$B$5,1,0)))</f>
        <v>1</v>
      </c>
      <c r="EX20">
        <f>IF(S20="X",1,IF(S20="x",1,IF(S20&lt;='Schuelereinst. Sinclair'!$B$5,1,0)))</f>
        <v>1</v>
      </c>
    </row>
    <row r="21" spans="1:154" hidden="1" x14ac:dyDescent="0.2">
      <c r="A21" s="109">
        <v>11</v>
      </c>
      <c r="B21" s="96"/>
      <c r="C21" s="109" t="str">
        <f t="shared" si="33"/>
        <v/>
      </c>
      <c r="D21" s="156" t="str">
        <f t="shared" si="34"/>
        <v/>
      </c>
      <c r="E21" s="156" t="str">
        <f t="shared" si="35"/>
        <v/>
      </c>
      <c r="F21" s="159"/>
      <c r="G21" s="176" t="str">
        <f t="shared" si="36"/>
        <v/>
      </c>
      <c r="H21" s="97"/>
      <c r="I21" s="129"/>
      <c r="J21" s="98"/>
      <c r="K21" s="129"/>
      <c r="L21" s="98"/>
      <c r="M21" s="129"/>
      <c r="N21" s="97"/>
      <c r="O21" s="129"/>
      <c r="P21" s="98"/>
      <c r="Q21" s="129"/>
      <c r="R21" s="98"/>
      <c r="S21" s="129"/>
      <c r="T21" s="131" t="str">
        <f t="shared" si="37"/>
        <v/>
      </c>
      <c r="U21" s="134" t="str">
        <f t="shared" si="38"/>
        <v/>
      </c>
      <c r="V21" s="134" t="str">
        <f t="shared" si="39"/>
        <v/>
      </c>
      <c r="W21" s="99"/>
      <c r="X21" s="95"/>
      <c r="Y21" s="119" t="str">
        <f t="shared" si="88"/>
        <v/>
      </c>
      <c r="Z21" s="100"/>
      <c r="AA21" s="95"/>
      <c r="AB21" s="95"/>
      <c r="AC21" s="122" t="str">
        <f t="shared" si="89"/>
        <v/>
      </c>
      <c r="AD21" s="100"/>
      <c r="AE21" s="95"/>
      <c r="AF21" s="95"/>
      <c r="AG21" s="214" t="str">
        <f t="shared" si="90"/>
        <v/>
      </c>
      <c r="AH21" s="125" t="str">
        <f t="shared" si="91"/>
        <v/>
      </c>
      <c r="AI21" s="126" t="str">
        <f t="shared" si="92"/>
        <v/>
      </c>
      <c r="AJ21" s="140" t="str">
        <f t="shared" si="0"/>
        <v/>
      </c>
      <c r="AK21" s="163" t="str">
        <f t="shared" si="1"/>
        <v/>
      </c>
      <c r="BI21" t="str">
        <f t="shared" si="2"/>
        <v/>
      </c>
      <c r="BK21" t="str">
        <f t="shared" si="40"/>
        <v/>
      </c>
      <c r="BL21" t="str">
        <f t="shared" si="41"/>
        <v/>
      </c>
      <c r="BM21" t="str">
        <f t="shared" si="42"/>
        <v/>
      </c>
      <c r="BN21" t="str">
        <f t="shared" si="43"/>
        <v/>
      </c>
      <c r="BO21" t="str">
        <f t="shared" si="3"/>
        <v/>
      </c>
      <c r="BP21" t="str">
        <f t="shared" si="4"/>
        <v/>
      </c>
      <c r="BQ21" s="47" t="str">
        <f t="shared" si="5"/>
        <v/>
      </c>
      <c r="BR21" t="str">
        <f t="shared" si="6"/>
        <v/>
      </c>
      <c r="BS21" t="str">
        <f t="shared" si="7"/>
        <v/>
      </c>
      <c r="BT21" t="str">
        <f t="shared" si="44"/>
        <v/>
      </c>
      <c r="BU21" t="str">
        <f>IF(BT21="","",IF(BT21="U9",'Schuelereinst. Sinclair'!$B$6,IF(BT21="U11",'Schuelereinst. Sinclair'!$B$7,IF(BT21="U13",'Schuelereinst. Sinclair'!$B$8,Wemm(BT21="U15",'Schuelereinst. Sinclair'!$B$9,"")))))</f>
        <v/>
      </c>
      <c r="BV21" s="28">
        <f t="shared" si="8"/>
        <v>0</v>
      </c>
      <c r="BW21" s="28">
        <f t="shared" si="9"/>
        <v>0</v>
      </c>
      <c r="BX21" s="28">
        <f t="shared" si="10"/>
        <v>0</v>
      </c>
      <c r="BY21" s="28">
        <f t="shared" si="11"/>
        <v>0</v>
      </c>
      <c r="BZ21" s="28">
        <f t="shared" si="12"/>
        <v>0</v>
      </c>
      <c r="CA21" s="28">
        <f t="shared" si="13"/>
        <v>0</v>
      </c>
      <c r="CB21" s="28">
        <f t="shared" si="45"/>
        <v>0</v>
      </c>
      <c r="CC21" s="28">
        <f t="shared" si="46"/>
        <v>0</v>
      </c>
      <c r="CD21" s="28">
        <f t="shared" si="47"/>
        <v>0</v>
      </c>
      <c r="CE21" s="28">
        <f t="shared" si="48"/>
        <v>0</v>
      </c>
      <c r="CF21">
        <f t="shared" si="49"/>
        <v>0</v>
      </c>
      <c r="CG21">
        <f t="shared" si="50"/>
        <v>0</v>
      </c>
      <c r="CH21">
        <f t="shared" si="51"/>
        <v>0</v>
      </c>
      <c r="CI21">
        <f t="shared" si="52"/>
        <v>0</v>
      </c>
      <c r="CJ21">
        <f t="shared" si="53"/>
        <v>0</v>
      </c>
      <c r="CK21">
        <f t="shared" si="14"/>
        <v>0</v>
      </c>
      <c r="CL21">
        <f t="shared" si="15"/>
        <v>0</v>
      </c>
      <c r="CM21">
        <f t="shared" si="54"/>
        <v>0</v>
      </c>
      <c r="CN21">
        <f t="shared" si="55"/>
        <v>0</v>
      </c>
      <c r="CO21">
        <f t="shared" si="56"/>
        <v>0</v>
      </c>
      <c r="CP21" s="5">
        <f t="shared" si="57"/>
        <v>0</v>
      </c>
      <c r="CR21" s="28">
        <f t="shared" si="16"/>
        <v>0</v>
      </c>
      <c r="CS21" s="28">
        <f t="shared" si="17"/>
        <v>0</v>
      </c>
      <c r="CT21" s="28">
        <f t="shared" si="18"/>
        <v>0</v>
      </c>
      <c r="CU21" s="28">
        <f t="shared" si="19"/>
        <v>0</v>
      </c>
      <c r="CV21" s="28">
        <f t="shared" si="20"/>
        <v>0</v>
      </c>
      <c r="CW21" s="28">
        <f t="shared" si="21"/>
        <v>0</v>
      </c>
      <c r="CX21" s="28">
        <f t="shared" si="58"/>
        <v>0</v>
      </c>
      <c r="CY21" s="28">
        <f t="shared" si="59"/>
        <v>0</v>
      </c>
      <c r="CZ21" s="28">
        <f t="shared" si="60"/>
        <v>0</v>
      </c>
      <c r="DA21" s="28">
        <f t="shared" si="61"/>
        <v>0</v>
      </c>
      <c r="DB21">
        <f t="shared" si="62"/>
        <v>0</v>
      </c>
      <c r="DC21">
        <f t="shared" si="63"/>
        <v>0</v>
      </c>
      <c r="DD21">
        <f t="shared" si="64"/>
        <v>0</v>
      </c>
      <c r="DE21">
        <f t="shared" si="65"/>
        <v>0</v>
      </c>
      <c r="DF21">
        <f t="shared" si="66"/>
        <v>0</v>
      </c>
      <c r="DG21">
        <f t="shared" si="67"/>
        <v>0</v>
      </c>
      <c r="DH21">
        <f t="shared" si="68"/>
        <v>0</v>
      </c>
      <c r="DI21">
        <f t="shared" si="69"/>
        <v>0</v>
      </c>
      <c r="DJ21">
        <f t="shared" si="70"/>
        <v>0</v>
      </c>
      <c r="DK21">
        <f t="shared" si="71"/>
        <v>0</v>
      </c>
      <c r="DL21" s="5">
        <f t="shared" si="72"/>
        <v>0</v>
      </c>
      <c r="DM21" s="48">
        <f t="shared" si="73"/>
        <v>0</v>
      </c>
      <c r="DN21" s="5">
        <f t="shared" si="74"/>
        <v>0</v>
      </c>
      <c r="DO21" s="5">
        <f t="shared" si="75"/>
        <v>0</v>
      </c>
      <c r="DQ21" s="48">
        <f t="shared" si="22"/>
        <v>999</v>
      </c>
      <c r="DR21" s="48">
        <f t="shared" si="23"/>
        <v>999</v>
      </c>
      <c r="DS21" s="48">
        <f t="shared" si="76"/>
        <v>999</v>
      </c>
      <c r="DT21">
        <f t="shared" si="24"/>
        <v>0</v>
      </c>
      <c r="DV21" s="48">
        <f t="shared" si="77"/>
        <v>0</v>
      </c>
      <c r="DW21" s="48">
        <f t="shared" si="78"/>
        <v>0</v>
      </c>
      <c r="DX21" s="48">
        <f t="shared" si="79"/>
        <v>0</v>
      </c>
      <c r="DY21" s="48">
        <f t="shared" si="80"/>
        <v>0</v>
      </c>
      <c r="DZ21">
        <f t="shared" si="25"/>
        <v>0</v>
      </c>
      <c r="EB21" s="48">
        <f t="shared" si="81"/>
        <v>0</v>
      </c>
      <c r="EC21" s="48">
        <f t="shared" si="82"/>
        <v>0</v>
      </c>
      <c r="ED21" s="48">
        <f t="shared" si="83"/>
        <v>0</v>
      </c>
      <c r="EE21" s="48">
        <f t="shared" si="84"/>
        <v>0</v>
      </c>
      <c r="EF21">
        <f t="shared" si="26"/>
        <v>0</v>
      </c>
      <c r="EG21">
        <f t="shared" si="27"/>
        <v>0</v>
      </c>
      <c r="EI21">
        <v>11</v>
      </c>
      <c r="EJ21" s="48">
        <f t="shared" si="85"/>
        <v>0</v>
      </c>
      <c r="EK21">
        <f t="shared" si="28"/>
        <v>0</v>
      </c>
      <c r="EL21">
        <f t="shared" si="86"/>
        <v>0</v>
      </c>
      <c r="EM21">
        <f t="shared" si="29"/>
        <v>0</v>
      </c>
      <c r="EN21">
        <f t="shared" si="30"/>
        <v>99999999</v>
      </c>
      <c r="EO21">
        <f t="shared" si="87"/>
        <v>99999999</v>
      </c>
      <c r="EP21">
        <f t="shared" si="31"/>
        <v>999</v>
      </c>
      <c r="EQ21">
        <f t="shared" si="32"/>
        <v>99999</v>
      </c>
      <c r="ES21">
        <f>IF(I21="X",1,IF(I21="x",1,IF(I21&lt;='Schuelereinst. Sinclair'!$B$5,1,0)))</f>
        <v>1</v>
      </c>
      <c r="ET21">
        <f>IF(K21="X",1,IF(K21="x",1,IF(K21&lt;='Schuelereinst. Sinclair'!$B$5,1,0)))</f>
        <v>1</v>
      </c>
      <c r="EU21">
        <f>IF(M21="X",1,IF(M21="x",1,IF(M21&lt;='Schuelereinst. Sinclair'!$B$5,1,0)))</f>
        <v>1</v>
      </c>
      <c r="EV21">
        <f>IF(O21="X",1,IF(O21="x",1,IF(O21&lt;='Schuelereinst. Sinclair'!$B$5,1,0)))</f>
        <v>1</v>
      </c>
      <c r="EW21">
        <f>IF(Q21="X",1,IF(Q21="x",1,IF(Q21&lt;='Schuelereinst. Sinclair'!$B$5,1,0)))</f>
        <v>1</v>
      </c>
      <c r="EX21">
        <f>IF(S21="X",1,IF(S21="x",1,IF(S21&lt;='Schuelereinst. Sinclair'!$B$5,1,0)))</f>
        <v>1</v>
      </c>
    </row>
    <row r="22" spans="1:154" hidden="1" x14ac:dyDescent="0.2">
      <c r="A22" s="109">
        <v>12</v>
      </c>
      <c r="B22" s="96"/>
      <c r="C22" s="109" t="str">
        <f t="shared" si="33"/>
        <v/>
      </c>
      <c r="D22" s="156" t="str">
        <f t="shared" si="34"/>
        <v/>
      </c>
      <c r="E22" s="156" t="str">
        <f t="shared" si="35"/>
        <v/>
      </c>
      <c r="F22" s="159"/>
      <c r="G22" s="176" t="str">
        <f t="shared" si="36"/>
        <v/>
      </c>
      <c r="H22" s="97"/>
      <c r="I22" s="129"/>
      <c r="J22" s="98"/>
      <c r="K22" s="129"/>
      <c r="L22" s="98"/>
      <c r="M22" s="129"/>
      <c r="N22" s="97"/>
      <c r="O22" s="129"/>
      <c r="P22" s="98"/>
      <c r="Q22" s="129"/>
      <c r="R22" s="98"/>
      <c r="S22" s="129"/>
      <c r="T22" s="131" t="str">
        <f t="shared" si="37"/>
        <v/>
      </c>
      <c r="U22" s="134" t="str">
        <f t="shared" si="38"/>
        <v/>
      </c>
      <c r="V22" s="134" t="str">
        <f t="shared" si="39"/>
        <v/>
      </c>
      <c r="W22" s="99"/>
      <c r="X22" s="95"/>
      <c r="Y22" s="119" t="str">
        <f t="shared" si="88"/>
        <v/>
      </c>
      <c r="Z22" s="100"/>
      <c r="AA22" s="95"/>
      <c r="AB22" s="95"/>
      <c r="AC22" s="122" t="str">
        <f t="shared" si="89"/>
        <v/>
      </c>
      <c r="AD22" s="100"/>
      <c r="AE22" s="95"/>
      <c r="AF22" s="95"/>
      <c r="AG22" s="214" t="str">
        <f t="shared" si="90"/>
        <v/>
      </c>
      <c r="AH22" s="125" t="str">
        <f t="shared" si="91"/>
        <v/>
      </c>
      <c r="AI22" s="126" t="str">
        <f t="shared" si="92"/>
        <v/>
      </c>
      <c r="AJ22" s="140" t="str">
        <f t="shared" si="0"/>
        <v/>
      </c>
      <c r="AK22" s="163" t="str">
        <f t="shared" si="1"/>
        <v/>
      </c>
      <c r="BI22" t="str">
        <f t="shared" si="2"/>
        <v/>
      </c>
      <c r="BK22" t="str">
        <f t="shared" si="40"/>
        <v/>
      </c>
      <c r="BL22" t="str">
        <f t="shared" si="41"/>
        <v/>
      </c>
      <c r="BM22" t="str">
        <f t="shared" si="42"/>
        <v/>
      </c>
      <c r="BN22" t="str">
        <f t="shared" si="43"/>
        <v/>
      </c>
      <c r="BO22" t="str">
        <f t="shared" si="3"/>
        <v/>
      </c>
      <c r="BP22" t="str">
        <f t="shared" si="4"/>
        <v/>
      </c>
      <c r="BQ22" s="47" t="str">
        <f t="shared" si="5"/>
        <v/>
      </c>
      <c r="BR22" t="str">
        <f t="shared" si="6"/>
        <v/>
      </c>
      <c r="BS22" t="str">
        <f t="shared" si="7"/>
        <v/>
      </c>
      <c r="BT22" t="str">
        <f t="shared" si="44"/>
        <v/>
      </c>
      <c r="BU22" t="str">
        <f>IF(BT22="","",IF(BT22="U9",'Schuelereinst. Sinclair'!$B$6,IF(BT22="U11",'Schuelereinst. Sinclair'!$B$7,IF(BT22="U13",'Schuelereinst. Sinclair'!$B$8,Wemm(BT22="U15",'Schuelereinst. Sinclair'!$B$9,"")))))</f>
        <v/>
      </c>
      <c r="BV22" s="28">
        <f t="shared" si="8"/>
        <v>0</v>
      </c>
      <c r="BW22" s="28">
        <f t="shared" si="9"/>
        <v>0</v>
      </c>
      <c r="BX22" s="28">
        <f t="shared" si="10"/>
        <v>0</v>
      </c>
      <c r="BY22" s="28">
        <f t="shared" si="11"/>
        <v>0</v>
      </c>
      <c r="BZ22" s="28">
        <f t="shared" si="12"/>
        <v>0</v>
      </c>
      <c r="CA22" s="28">
        <f t="shared" si="13"/>
        <v>0</v>
      </c>
      <c r="CB22" s="28">
        <f t="shared" si="45"/>
        <v>0</v>
      </c>
      <c r="CC22" s="28">
        <f t="shared" si="46"/>
        <v>0</v>
      </c>
      <c r="CD22" s="28">
        <f t="shared" si="47"/>
        <v>0</v>
      </c>
      <c r="CE22" s="28">
        <f t="shared" si="48"/>
        <v>0</v>
      </c>
      <c r="CF22">
        <f t="shared" si="49"/>
        <v>0</v>
      </c>
      <c r="CG22">
        <f t="shared" si="50"/>
        <v>0</v>
      </c>
      <c r="CH22">
        <f t="shared" si="51"/>
        <v>0</v>
      </c>
      <c r="CI22">
        <f t="shared" si="52"/>
        <v>0</v>
      </c>
      <c r="CJ22">
        <f t="shared" si="53"/>
        <v>0</v>
      </c>
      <c r="CK22">
        <f t="shared" si="14"/>
        <v>0</v>
      </c>
      <c r="CL22">
        <f t="shared" si="15"/>
        <v>0</v>
      </c>
      <c r="CM22">
        <f t="shared" si="54"/>
        <v>0</v>
      </c>
      <c r="CN22">
        <f t="shared" si="55"/>
        <v>0</v>
      </c>
      <c r="CO22">
        <f t="shared" si="56"/>
        <v>0</v>
      </c>
      <c r="CP22" s="5">
        <f t="shared" si="57"/>
        <v>0</v>
      </c>
      <c r="CR22" s="28">
        <f t="shared" si="16"/>
        <v>0</v>
      </c>
      <c r="CS22" s="28">
        <f t="shared" si="17"/>
        <v>0</v>
      </c>
      <c r="CT22" s="28">
        <f t="shared" si="18"/>
        <v>0</v>
      </c>
      <c r="CU22" s="28">
        <f t="shared" si="19"/>
        <v>0</v>
      </c>
      <c r="CV22" s="28">
        <f t="shared" si="20"/>
        <v>0</v>
      </c>
      <c r="CW22" s="28">
        <f t="shared" si="21"/>
        <v>0</v>
      </c>
      <c r="CX22" s="28">
        <f t="shared" si="58"/>
        <v>0</v>
      </c>
      <c r="CY22" s="28">
        <f t="shared" si="59"/>
        <v>0</v>
      </c>
      <c r="CZ22" s="28">
        <f t="shared" si="60"/>
        <v>0</v>
      </c>
      <c r="DA22" s="28">
        <f t="shared" si="61"/>
        <v>0</v>
      </c>
      <c r="DB22">
        <f t="shared" si="62"/>
        <v>0</v>
      </c>
      <c r="DC22">
        <f t="shared" si="63"/>
        <v>0</v>
      </c>
      <c r="DD22">
        <f t="shared" si="64"/>
        <v>0</v>
      </c>
      <c r="DE22">
        <f t="shared" si="65"/>
        <v>0</v>
      </c>
      <c r="DF22">
        <f t="shared" si="66"/>
        <v>0</v>
      </c>
      <c r="DG22">
        <f t="shared" si="67"/>
        <v>0</v>
      </c>
      <c r="DH22">
        <f t="shared" si="68"/>
        <v>0</v>
      </c>
      <c r="DI22">
        <f t="shared" si="69"/>
        <v>0</v>
      </c>
      <c r="DJ22">
        <f t="shared" si="70"/>
        <v>0</v>
      </c>
      <c r="DK22">
        <f t="shared" si="71"/>
        <v>0</v>
      </c>
      <c r="DL22" s="5">
        <f t="shared" si="72"/>
        <v>0</v>
      </c>
      <c r="DM22" s="48">
        <f t="shared" si="73"/>
        <v>0</v>
      </c>
      <c r="DN22" s="5">
        <f t="shared" si="74"/>
        <v>0</v>
      </c>
      <c r="DO22" s="5">
        <f t="shared" si="75"/>
        <v>0</v>
      </c>
      <c r="DQ22" s="48">
        <f t="shared" si="22"/>
        <v>999</v>
      </c>
      <c r="DR22" s="48">
        <f t="shared" si="23"/>
        <v>999</v>
      </c>
      <c r="DS22" s="48">
        <f t="shared" si="76"/>
        <v>999</v>
      </c>
      <c r="DT22">
        <f t="shared" si="24"/>
        <v>0</v>
      </c>
      <c r="DV22" s="48">
        <f t="shared" si="77"/>
        <v>0</v>
      </c>
      <c r="DW22" s="48">
        <f t="shared" si="78"/>
        <v>0</v>
      </c>
      <c r="DX22" s="48">
        <f t="shared" si="79"/>
        <v>0</v>
      </c>
      <c r="DY22" s="48">
        <f t="shared" si="80"/>
        <v>0</v>
      </c>
      <c r="DZ22">
        <f t="shared" si="25"/>
        <v>0</v>
      </c>
      <c r="EB22" s="48">
        <f t="shared" si="81"/>
        <v>0</v>
      </c>
      <c r="EC22" s="48">
        <f t="shared" si="82"/>
        <v>0</v>
      </c>
      <c r="ED22" s="48">
        <f t="shared" si="83"/>
        <v>0</v>
      </c>
      <c r="EE22" s="48">
        <f t="shared" si="84"/>
        <v>0</v>
      </c>
      <c r="EF22">
        <f t="shared" si="26"/>
        <v>0</v>
      </c>
      <c r="EG22">
        <f t="shared" si="27"/>
        <v>0</v>
      </c>
      <c r="EI22">
        <v>12</v>
      </c>
      <c r="EJ22" s="48">
        <f t="shared" si="85"/>
        <v>0</v>
      </c>
      <c r="EK22">
        <f t="shared" si="28"/>
        <v>0</v>
      </c>
      <c r="EL22">
        <f t="shared" si="86"/>
        <v>0</v>
      </c>
      <c r="EM22">
        <f t="shared" si="29"/>
        <v>0</v>
      </c>
      <c r="EN22">
        <f t="shared" si="30"/>
        <v>99999999</v>
      </c>
      <c r="EO22">
        <f t="shared" si="87"/>
        <v>99999999</v>
      </c>
      <c r="EP22">
        <f t="shared" si="31"/>
        <v>999</v>
      </c>
      <c r="EQ22">
        <f t="shared" si="32"/>
        <v>99999</v>
      </c>
      <c r="ES22">
        <f>IF(I22="X",1,IF(I22="x",1,IF(I22&lt;='Schuelereinst. Sinclair'!$B$5,1,0)))</f>
        <v>1</v>
      </c>
      <c r="ET22">
        <f>IF(K22="X",1,IF(K22="x",1,IF(K22&lt;='Schuelereinst. Sinclair'!$B$5,1,0)))</f>
        <v>1</v>
      </c>
      <c r="EU22">
        <f>IF(M22="X",1,IF(M22="x",1,IF(M22&lt;='Schuelereinst. Sinclair'!$B$5,1,0)))</f>
        <v>1</v>
      </c>
      <c r="EV22">
        <f>IF(O22="X",1,IF(O22="x",1,IF(O22&lt;='Schuelereinst. Sinclair'!$B$5,1,0)))</f>
        <v>1</v>
      </c>
      <c r="EW22">
        <f>IF(Q22="X",1,IF(Q22="x",1,IF(Q22&lt;='Schuelereinst. Sinclair'!$B$5,1,0)))</f>
        <v>1</v>
      </c>
      <c r="EX22">
        <f>IF(S22="X",1,IF(S22="x",1,IF(S22&lt;='Schuelereinst. Sinclair'!$B$5,1,0)))</f>
        <v>1</v>
      </c>
    </row>
    <row r="23" spans="1:154" hidden="1" x14ac:dyDescent="0.2">
      <c r="A23" s="109">
        <v>13</v>
      </c>
      <c r="B23" s="96"/>
      <c r="C23" s="109" t="str">
        <f t="shared" si="33"/>
        <v/>
      </c>
      <c r="D23" s="156" t="str">
        <f t="shared" si="34"/>
        <v/>
      </c>
      <c r="E23" s="156" t="str">
        <f t="shared" si="35"/>
        <v/>
      </c>
      <c r="F23" s="159"/>
      <c r="G23" s="176" t="str">
        <f t="shared" si="36"/>
        <v/>
      </c>
      <c r="H23" s="97"/>
      <c r="I23" s="129"/>
      <c r="J23" s="98"/>
      <c r="K23" s="129"/>
      <c r="L23" s="98"/>
      <c r="M23" s="129"/>
      <c r="N23" s="97"/>
      <c r="O23" s="129"/>
      <c r="P23" s="98"/>
      <c r="Q23" s="129"/>
      <c r="R23" s="98"/>
      <c r="S23" s="129"/>
      <c r="T23" s="131" t="str">
        <f t="shared" si="37"/>
        <v/>
      </c>
      <c r="U23" s="134" t="str">
        <f t="shared" si="38"/>
        <v/>
      </c>
      <c r="V23" s="134" t="str">
        <f t="shared" si="39"/>
        <v/>
      </c>
      <c r="W23" s="99"/>
      <c r="X23" s="95"/>
      <c r="Y23" s="119" t="str">
        <f t="shared" si="88"/>
        <v/>
      </c>
      <c r="Z23" s="100"/>
      <c r="AA23" s="95"/>
      <c r="AB23" s="95"/>
      <c r="AC23" s="122" t="str">
        <f t="shared" si="89"/>
        <v/>
      </c>
      <c r="AD23" s="100"/>
      <c r="AE23" s="95"/>
      <c r="AF23" s="95"/>
      <c r="AG23" s="214" t="str">
        <f t="shared" si="90"/>
        <v/>
      </c>
      <c r="AH23" s="125" t="str">
        <f t="shared" si="91"/>
        <v/>
      </c>
      <c r="AI23" s="126" t="str">
        <f t="shared" si="92"/>
        <v/>
      </c>
      <c r="AJ23" s="140" t="str">
        <f t="shared" si="0"/>
        <v/>
      </c>
      <c r="AK23" s="163" t="str">
        <f t="shared" si="1"/>
        <v/>
      </c>
      <c r="BI23" t="str">
        <f t="shared" si="2"/>
        <v/>
      </c>
      <c r="BK23" t="str">
        <f t="shared" si="40"/>
        <v/>
      </c>
      <c r="BL23" t="str">
        <f t="shared" si="41"/>
        <v/>
      </c>
      <c r="BM23" t="str">
        <f t="shared" si="42"/>
        <v/>
      </c>
      <c r="BN23" t="str">
        <f t="shared" si="43"/>
        <v/>
      </c>
      <c r="BO23" t="str">
        <f t="shared" si="3"/>
        <v/>
      </c>
      <c r="BP23" t="str">
        <f t="shared" si="4"/>
        <v/>
      </c>
      <c r="BQ23" s="47" t="str">
        <f t="shared" si="5"/>
        <v/>
      </c>
      <c r="BR23" t="str">
        <f t="shared" si="6"/>
        <v/>
      </c>
      <c r="BS23" t="str">
        <f t="shared" si="7"/>
        <v/>
      </c>
      <c r="BT23" t="str">
        <f t="shared" si="44"/>
        <v/>
      </c>
      <c r="BU23" t="str">
        <f>IF(BT23="","",IF(BT23="U9",'Schuelereinst. Sinclair'!$B$6,IF(BT23="U11",'Schuelereinst. Sinclair'!$B$7,IF(BT23="U13",'Schuelereinst. Sinclair'!$B$8,Wemm(BT23="U15",'Schuelereinst. Sinclair'!$B$9,"")))))</f>
        <v/>
      </c>
      <c r="BV23" s="28">
        <f t="shared" si="8"/>
        <v>0</v>
      </c>
      <c r="BW23" s="28">
        <f t="shared" si="9"/>
        <v>0</v>
      </c>
      <c r="BX23" s="28">
        <f t="shared" si="10"/>
        <v>0</v>
      </c>
      <c r="BY23" s="28">
        <f t="shared" si="11"/>
        <v>0</v>
      </c>
      <c r="BZ23" s="28">
        <f t="shared" si="12"/>
        <v>0</v>
      </c>
      <c r="CA23" s="28">
        <f t="shared" si="13"/>
        <v>0</v>
      </c>
      <c r="CB23" s="28">
        <f t="shared" si="45"/>
        <v>0</v>
      </c>
      <c r="CC23" s="28">
        <f t="shared" si="46"/>
        <v>0</v>
      </c>
      <c r="CD23" s="28">
        <f t="shared" si="47"/>
        <v>0</v>
      </c>
      <c r="CE23" s="28">
        <f t="shared" si="48"/>
        <v>0</v>
      </c>
      <c r="CF23">
        <f t="shared" si="49"/>
        <v>0</v>
      </c>
      <c r="CG23">
        <f t="shared" si="50"/>
        <v>0</v>
      </c>
      <c r="CH23">
        <f t="shared" si="51"/>
        <v>0</v>
      </c>
      <c r="CI23">
        <f t="shared" si="52"/>
        <v>0</v>
      </c>
      <c r="CJ23">
        <f t="shared" si="53"/>
        <v>0</v>
      </c>
      <c r="CK23">
        <f t="shared" si="14"/>
        <v>0</v>
      </c>
      <c r="CL23">
        <f t="shared" si="15"/>
        <v>0</v>
      </c>
      <c r="CM23">
        <f t="shared" si="54"/>
        <v>0</v>
      </c>
      <c r="CN23">
        <f t="shared" si="55"/>
        <v>0</v>
      </c>
      <c r="CO23">
        <f t="shared" si="56"/>
        <v>0</v>
      </c>
      <c r="CP23" s="5">
        <f t="shared" si="57"/>
        <v>0</v>
      </c>
      <c r="CR23" s="28">
        <f t="shared" si="16"/>
        <v>0</v>
      </c>
      <c r="CS23" s="28">
        <f t="shared" si="17"/>
        <v>0</v>
      </c>
      <c r="CT23" s="28">
        <f t="shared" si="18"/>
        <v>0</v>
      </c>
      <c r="CU23" s="28">
        <f t="shared" si="19"/>
        <v>0</v>
      </c>
      <c r="CV23" s="28">
        <f t="shared" si="20"/>
        <v>0</v>
      </c>
      <c r="CW23" s="28">
        <f t="shared" si="21"/>
        <v>0</v>
      </c>
      <c r="CX23" s="28">
        <f t="shared" si="58"/>
        <v>0</v>
      </c>
      <c r="CY23" s="28">
        <f t="shared" si="59"/>
        <v>0</v>
      </c>
      <c r="CZ23" s="28">
        <f t="shared" si="60"/>
        <v>0</v>
      </c>
      <c r="DA23" s="28">
        <f t="shared" si="61"/>
        <v>0</v>
      </c>
      <c r="DB23">
        <f t="shared" si="62"/>
        <v>0</v>
      </c>
      <c r="DC23">
        <f t="shared" si="63"/>
        <v>0</v>
      </c>
      <c r="DD23">
        <f t="shared" si="64"/>
        <v>0</v>
      </c>
      <c r="DE23">
        <f t="shared" si="65"/>
        <v>0</v>
      </c>
      <c r="DF23">
        <f t="shared" si="66"/>
        <v>0</v>
      </c>
      <c r="DG23">
        <f t="shared" si="67"/>
        <v>0</v>
      </c>
      <c r="DH23">
        <f t="shared" si="68"/>
        <v>0</v>
      </c>
      <c r="DI23">
        <f t="shared" si="69"/>
        <v>0</v>
      </c>
      <c r="DJ23">
        <f t="shared" si="70"/>
        <v>0</v>
      </c>
      <c r="DK23">
        <f t="shared" si="71"/>
        <v>0</v>
      </c>
      <c r="DL23" s="5">
        <f t="shared" si="72"/>
        <v>0</v>
      </c>
      <c r="DM23" s="48">
        <f t="shared" si="73"/>
        <v>0</v>
      </c>
      <c r="DN23" s="5">
        <f t="shared" si="74"/>
        <v>0</v>
      </c>
      <c r="DO23" s="5">
        <f t="shared" si="75"/>
        <v>0</v>
      </c>
      <c r="DQ23" s="48">
        <f t="shared" si="22"/>
        <v>999</v>
      </c>
      <c r="DR23" s="48">
        <f t="shared" si="23"/>
        <v>999</v>
      </c>
      <c r="DS23" s="48">
        <f t="shared" si="76"/>
        <v>999</v>
      </c>
      <c r="DT23">
        <f t="shared" si="24"/>
        <v>0</v>
      </c>
      <c r="DV23" s="48">
        <f t="shared" si="77"/>
        <v>0</v>
      </c>
      <c r="DW23" s="48">
        <f t="shared" si="78"/>
        <v>0</v>
      </c>
      <c r="DX23" s="48">
        <f t="shared" si="79"/>
        <v>0</v>
      </c>
      <c r="DY23" s="48">
        <f t="shared" si="80"/>
        <v>0</v>
      </c>
      <c r="DZ23">
        <f t="shared" si="25"/>
        <v>0</v>
      </c>
      <c r="EB23" s="48">
        <f t="shared" si="81"/>
        <v>0</v>
      </c>
      <c r="EC23" s="48">
        <f t="shared" si="82"/>
        <v>0</v>
      </c>
      <c r="ED23" s="48">
        <f t="shared" si="83"/>
        <v>0</v>
      </c>
      <c r="EE23" s="48">
        <f t="shared" si="84"/>
        <v>0</v>
      </c>
      <c r="EF23">
        <f t="shared" si="26"/>
        <v>0</v>
      </c>
      <c r="EG23">
        <f t="shared" si="27"/>
        <v>0</v>
      </c>
      <c r="EI23">
        <v>13</v>
      </c>
      <c r="EJ23" s="48">
        <f t="shared" si="85"/>
        <v>0</v>
      </c>
      <c r="EK23">
        <f t="shared" si="28"/>
        <v>0</v>
      </c>
      <c r="EL23">
        <f t="shared" si="86"/>
        <v>0</v>
      </c>
      <c r="EM23">
        <f t="shared" si="29"/>
        <v>0</v>
      </c>
      <c r="EN23">
        <f t="shared" si="30"/>
        <v>99999999</v>
      </c>
      <c r="EO23">
        <f t="shared" si="87"/>
        <v>99999999</v>
      </c>
      <c r="EP23">
        <f t="shared" si="31"/>
        <v>999</v>
      </c>
      <c r="EQ23">
        <f t="shared" si="32"/>
        <v>99999</v>
      </c>
      <c r="ES23">
        <f>IF(I23="X",1,IF(I23="x",1,IF(I23&lt;='Schuelereinst. Sinclair'!$B$5,1,0)))</f>
        <v>1</v>
      </c>
      <c r="ET23">
        <f>IF(K23="X",1,IF(K23="x",1,IF(K23&lt;='Schuelereinst. Sinclair'!$B$5,1,0)))</f>
        <v>1</v>
      </c>
      <c r="EU23">
        <f>IF(M23="X",1,IF(M23="x",1,IF(M23&lt;='Schuelereinst. Sinclair'!$B$5,1,0)))</f>
        <v>1</v>
      </c>
      <c r="EV23">
        <f>IF(O23="X",1,IF(O23="x",1,IF(O23&lt;='Schuelereinst. Sinclair'!$B$5,1,0)))</f>
        <v>1</v>
      </c>
      <c r="EW23">
        <f>IF(Q23="X",1,IF(Q23="x",1,IF(Q23&lt;='Schuelereinst. Sinclair'!$B$5,1,0)))</f>
        <v>1</v>
      </c>
      <c r="EX23">
        <f>IF(S23="X",1,IF(S23="x",1,IF(S23&lt;='Schuelereinst. Sinclair'!$B$5,1,0)))</f>
        <v>1</v>
      </c>
    </row>
    <row r="24" spans="1:154" hidden="1" x14ac:dyDescent="0.2">
      <c r="A24" s="109">
        <v>14</v>
      </c>
      <c r="B24" s="96"/>
      <c r="C24" s="109" t="str">
        <f t="shared" si="33"/>
        <v/>
      </c>
      <c r="D24" s="156" t="str">
        <f t="shared" si="34"/>
        <v/>
      </c>
      <c r="E24" s="156" t="str">
        <f t="shared" si="35"/>
        <v/>
      </c>
      <c r="F24" s="159"/>
      <c r="G24" s="176" t="str">
        <f t="shared" si="36"/>
        <v/>
      </c>
      <c r="H24" s="97"/>
      <c r="I24" s="129"/>
      <c r="J24" s="98"/>
      <c r="K24" s="129"/>
      <c r="L24" s="98"/>
      <c r="M24" s="129"/>
      <c r="N24" s="97"/>
      <c r="O24" s="129"/>
      <c r="P24" s="98"/>
      <c r="Q24" s="129"/>
      <c r="R24" s="98"/>
      <c r="S24" s="129"/>
      <c r="T24" s="131" t="str">
        <f t="shared" si="37"/>
        <v/>
      </c>
      <c r="U24" s="134" t="str">
        <f t="shared" si="38"/>
        <v/>
      </c>
      <c r="V24" s="134" t="str">
        <f t="shared" si="39"/>
        <v/>
      </c>
      <c r="W24" s="99"/>
      <c r="X24" s="95"/>
      <c r="Y24" s="119" t="str">
        <f t="shared" si="88"/>
        <v/>
      </c>
      <c r="Z24" s="100"/>
      <c r="AA24" s="95"/>
      <c r="AB24" s="95"/>
      <c r="AC24" s="122" t="str">
        <f t="shared" si="89"/>
        <v/>
      </c>
      <c r="AD24" s="100"/>
      <c r="AE24" s="95"/>
      <c r="AF24" s="95"/>
      <c r="AG24" s="214" t="str">
        <f t="shared" si="90"/>
        <v/>
      </c>
      <c r="AH24" s="125" t="str">
        <f t="shared" si="91"/>
        <v/>
      </c>
      <c r="AI24" s="126" t="str">
        <f t="shared" si="92"/>
        <v/>
      </c>
      <c r="AJ24" s="140" t="str">
        <f t="shared" si="0"/>
        <v/>
      </c>
      <c r="AK24" s="163" t="str">
        <f t="shared" si="1"/>
        <v/>
      </c>
      <c r="BI24" t="str">
        <f t="shared" si="2"/>
        <v/>
      </c>
      <c r="BK24" t="str">
        <f t="shared" si="40"/>
        <v/>
      </c>
      <c r="BL24" t="str">
        <f t="shared" si="41"/>
        <v/>
      </c>
      <c r="BM24" t="str">
        <f t="shared" si="42"/>
        <v/>
      </c>
      <c r="BN24" t="str">
        <f t="shared" si="43"/>
        <v/>
      </c>
      <c r="BO24" t="str">
        <f t="shared" si="3"/>
        <v/>
      </c>
      <c r="BP24" t="str">
        <f t="shared" si="4"/>
        <v/>
      </c>
      <c r="BQ24" s="47" t="str">
        <f t="shared" si="5"/>
        <v/>
      </c>
      <c r="BR24" t="str">
        <f t="shared" si="6"/>
        <v/>
      </c>
      <c r="BS24" t="str">
        <f t="shared" si="7"/>
        <v/>
      </c>
      <c r="BT24" t="str">
        <f t="shared" si="44"/>
        <v/>
      </c>
      <c r="BU24" t="str">
        <f>IF(BT24="","",IF(BT24="U9",'Schuelereinst. Sinclair'!$B$6,IF(BT24="U11",'Schuelereinst. Sinclair'!$B$7,IF(BT24="U13",'Schuelereinst. Sinclair'!$B$8,Wemm(BT24="U15",'Schuelereinst. Sinclair'!$B$9,"")))))</f>
        <v/>
      </c>
      <c r="BV24" s="28">
        <f t="shared" si="8"/>
        <v>0</v>
      </c>
      <c r="BW24" s="28">
        <f t="shared" si="9"/>
        <v>0</v>
      </c>
      <c r="BX24" s="28">
        <f t="shared" si="10"/>
        <v>0</v>
      </c>
      <c r="BY24" s="28">
        <f t="shared" si="11"/>
        <v>0</v>
      </c>
      <c r="BZ24" s="28">
        <f t="shared" si="12"/>
        <v>0</v>
      </c>
      <c r="CA24" s="28">
        <f t="shared" si="13"/>
        <v>0</v>
      </c>
      <c r="CB24" s="28">
        <f t="shared" si="45"/>
        <v>0</v>
      </c>
      <c r="CC24" s="28">
        <f t="shared" si="46"/>
        <v>0</v>
      </c>
      <c r="CD24" s="28">
        <f t="shared" si="47"/>
        <v>0</v>
      </c>
      <c r="CE24" s="28">
        <f t="shared" si="48"/>
        <v>0</v>
      </c>
      <c r="CF24">
        <f t="shared" si="49"/>
        <v>0</v>
      </c>
      <c r="CG24">
        <f t="shared" si="50"/>
        <v>0</v>
      </c>
      <c r="CH24">
        <f t="shared" si="51"/>
        <v>0</v>
      </c>
      <c r="CI24">
        <f t="shared" si="52"/>
        <v>0</v>
      </c>
      <c r="CJ24">
        <f t="shared" si="53"/>
        <v>0</v>
      </c>
      <c r="CK24">
        <f t="shared" si="14"/>
        <v>0</v>
      </c>
      <c r="CL24">
        <f t="shared" si="15"/>
        <v>0</v>
      </c>
      <c r="CM24">
        <f t="shared" si="54"/>
        <v>0</v>
      </c>
      <c r="CN24">
        <f t="shared" si="55"/>
        <v>0</v>
      </c>
      <c r="CO24">
        <f t="shared" si="56"/>
        <v>0</v>
      </c>
      <c r="CP24" s="5">
        <f t="shared" si="57"/>
        <v>0</v>
      </c>
      <c r="CR24" s="28">
        <f t="shared" si="16"/>
        <v>0</v>
      </c>
      <c r="CS24" s="28">
        <f t="shared" si="17"/>
        <v>0</v>
      </c>
      <c r="CT24" s="28">
        <f t="shared" si="18"/>
        <v>0</v>
      </c>
      <c r="CU24" s="28">
        <f t="shared" si="19"/>
        <v>0</v>
      </c>
      <c r="CV24" s="28">
        <f t="shared" si="20"/>
        <v>0</v>
      </c>
      <c r="CW24" s="28">
        <f t="shared" si="21"/>
        <v>0</v>
      </c>
      <c r="CX24" s="28">
        <f t="shared" si="58"/>
        <v>0</v>
      </c>
      <c r="CY24" s="28">
        <f t="shared" si="59"/>
        <v>0</v>
      </c>
      <c r="CZ24" s="28">
        <f t="shared" si="60"/>
        <v>0</v>
      </c>
      <c r="DA24" s="28">
        <f t="shared" si="61"/>
        <v>0</v>
      </c>
      <c r="DB24">
        <f t="shared" si="62"/>
        <v>0</v>
      </c>
      <c r="DC24">
        <f t="shared" si="63"/>
        <v>0</v>
      </c>
      <c r="DD24">
        <f t="shared" si="64"/>
        <v>0</v>
      </c>
      <c r="DE24">
        <f t="shared" si="65"/>
        <v>0</v>
      </c>
      <c r="DF24">
        <f t="shared" si="66"/>
        <v>0</v>
      </c>
      <c r="DG24">
        <f t="shared" si="67"/>
        <v>0</v>
      </c>
      <c r="DH24">
        <f t="shared" si="68"/>
        <v>0</v>
      </c>
      <c r="DI24">
        <f t="shared" si="69"/>
        <v>0</v>
      </c>
      <c r="DJ24">
        <f t="shared" si="70"/>
        <v>0</v>
      </c>
      <c r="DK24">
        <f t="shared" si="71"/>
        <v>0</v>
      </c>
      <c r="DL24" s="5">
        <f t="shared" si="72"/>
        <v>0</v>
      </c>
      <c r="DM24" s="48">
        <f t="shared" si="73"/>
        <v>0</v>
      </c>
      <c r="DN24" s="5">
        <f t="shared" si="74"/>
        <v>0</v>
      </c>
      <c r="DO24" s="5">
        <f t="shared" si="75"/>
        <v>0</v>
      </c>
      <c r="DQ24" s="48">
        <f t="shared" si="22"/>
        <v>999</v>
      </c>
      <c r="DR24" s="48">
        <f t="shared" si="23"/>
        <v>999</v>
      </c>
      <c r="DS24" s="48">
        <f t="shared" si="76"/>
        <v>999</v>
      </c>
      <c r="DT24">
        <f t="shared" si="24"/>
        <v>0</v>
      </c>
      <c r="DV24" s="48">
        <f t="shared" si="77"/>
        <v>0</v>
      </c>
      <c r="DW24" s="48">
        <f t="shared" si="78"/>
        <v>0</v>
      </c>
      <c r="DX24" s="48">
        <f t="shared" si="79"/>
        <v>0</v>
      </c>
      <c r="DY24" s="48">
        <f t="shared" si="80"/>
        <v>0</v>
      </c>
      <c r="DZ24">
        <f t="shared" si="25"/>
        <v>0</v>
      </c>
      <c r="EB24" s="48">
        <f t="shared" si="81"/>
        <v>0</v>
      </c>
      <c r="EC24" s="48">
        <f t="shared" si="82"/>
        <v>0</v>
      </c>
      <c r="ED24" s="48">
        <f t="shared" si="83"/>
        <v>0</v>
      </c>
      <c r="EE24" s="48">
        <f t="shared" si="84"/>
        <v>0</v>
      </c>
      <c r="EF24">
        <f t="shared" si="26"/>
        <v>0</v>
      </c>
      <c r="EG24">
        <f t="shared" si="27"/>
        <v>0</v>
      </c>
      <c r="EI24">
        <v>14</v>
      </c>
      <c r="EJ24" s="48">
        <f t="shared" si="85"/>
        <v>0</v>
      </c>
      <c r="EK24">
        <f t="shared" si="28"/>
        <v>0</v>
      </c>
      <c r="EL24">
        <f t="shared" si="86"/>
        <v>0</v>
      </c>
      <c r="EM24">
        <f t="shared" si="29"/>
        <v>0</v>
      </c>
      <c r="EN24">
        <f t="shared" si="30"/>
        <v>99999999</v>
      </c>
      <c r="EO24">
        <f t="shared" si="87"/>
        <v>99999999</v>
      </c>
      <c r="EP24">
        <f t="shared" si="31"/>
        <v>999</v>
      </c>
      <c r="EQ24">
        <f t="shared" si="32"/>
        <v>99999</v>
      </c>
      <c r="ES24">
        <f>IF(I24="X",1,IF(I24="x",1,IF(I24&lt;='Schuelereinst. Sinclair'!$B$5,1,0)))</f>
        <v>1</v>
      </c>
      <c r="ET24">
        <f>IF(K24="X",1,IF(K24="x",1,IF(K24&lt;='Schuelereinst. Sinclair'!$B$5,1,0)))</f>
        <v>1</v>
      </c>
      <c r="EU24">
        <f>IF(M24="X",1,IF(M24="x",1,IF(M24&lt;='Schuelereinst. Sinclair'!$B$5,1,0)))</f>
        <v>1</v>
      </c>
      <c r="EV24">
        <f>IF(O24="X",1,IF(O24="x",1,IF(O24&lt;='Schuelereinst. Sinclair'!$B$5,1,0)))</f>
        <v>1</v>
      </c>
      <c r="EW24">
        <f>IF(Q24="X",1,IF(Q24="x",1,IF(Q24&lt;='Schuelereinst. Sinclair'!$B$5,1,0)))</f>
        <v>1</v>
      </c>
      <c r="EX24">
        <f>IF(S24="X",1,IF(S24="x",1,IF(S24&lt;='Schuelereinst. Sinclair'!$B$5,1,0)))</f>
        <v>1</v>
      </c>
    </row>
    <row r="25" spans="1:154" hidden="1" x14ac:dyDescent="0.2">
      <c r="A25" s="109">
        <v>15</v>
      </c>
      <c r="B25" s="96"/>
      <c r="C25" s="109" t="str">
        <f t="shared" si="33"/>
        <v/>
      </c>
      <c r="D25" s="156" t="str">
        <f t="shared" si="34"/>
        <v/>
      </c>
      <c r="E25" s="156" t="str">
        <f t="shared" si="35"/>
        <v/>
      </c>
      <c r="F25" s="159"/>
      <c r="G25" s="176" t="str">
        <f t="shared" si="36"/>
        <v/>
      </c>
      <c r="H25" s="97"/>
      <c r="I25" s="129"/>
      <c r="J25" s="98"/>
      <c r="K25" s="129"/>
      <c r="L25" s="98"/>
      <c r="M25" s="129"/>
      <c r="N25" s="97"/>
      <c r="O25" s="129"/>
      <c r="P25" s="98"/>
      <c r="Q25" s="129"/>
      <c r="R25" s="98"/>
      <c r="S25" s="129"/>
      <c r="T25" s="131" t="str">
        <f t="shared" si="37"/>
        <v/>
      </c>
      <c r="U25" s="134" t="str">
        <f t="shared" si="38"/>
        <v/>
      </c>
      <c r="V25" s="134" t="str">
        <f t="shared" si="39"/>
        <v/>
      </c>
      <c r="W25" s="99"/>
      <c r="X25" s="95"/>
      <c r="Y25" s="119" t="str">
        <f t="shared" si="88"/>
        <v/>
      </c>
      <c r="Z25" s="100"/>
      <c r="AA25" s="95"/>
      <c r="AB25" s="95"/>
      <c r="AC25" s="122" t="str">
        <f t="shared" si="89"/>
        <v/>
      </c>
      <c r="AD25" s="100"/>
      <c r="AE25" s="95"/>
      <c r="AF25" s="95"/>
      <c r="AG25" s="214" t="str">
        <f t="shared" si="90"/>
        <v/>
      </c>
      <c r="AH25" s="125" t="str">
        <f t="shared" si="91"/>
        <v/>
      </c>
      <c r="AI25" s="126" t="str">
        <f t="shared" si="92"/>
        <v/>
      </c>
      <c r="AJ25" s="140" t="str">
        <f t="shared" si="0"/>
        <v/>
      </c>
      <c r="AK25" s="163" t="str">
        <f t="shared" si="1"/>
        <v/>
      </c>
      <c r="BI25" t="str">
        <f t="shared" si="2"/>
        <v/>
      </c>
      <c r="BK25" t="str">
        <f t="shared" si="40"/>
        <v/>
      </c>
      <c r="BL25" t="str">
        <f t="shared" si="41"/>
        <v/>
      </c>
      <c r="BM25" t="str">
        <f t="shared" si="42"/>
        <v/>
      </c>
      <c r="BN25" t="str">
        <f t="shared" si="43"/>
        <v/>
      </c>
      <c r="BO25" t="str">
        <f t="shared" si="3"/>
        <v/>
      </c>
      <c r="BP25" t="str">
        <f t="shared" si="4"/>
        <v/>
      </c>
      <c r="BQ25" s="47" t="str">
        <f t="shared" si="5"/>
        <v/>
      </c>
      <c r="BR25" t="str">
        <f t="shared" si="6"/>
        <v/>
      </c>
      <c r="BS25" t="str">
        <f t="shared" si="7"/>
        <v/>
      </c>
      <c r="BT25" t="str">
        <f t="shared" si="44"/>
        <v/>
      </c>
      <c r="BU25" t="str">
        <f>IF(BT25="","",IF(BT25="U9",'Schuelereinst. Sinclair'!$B$6,IF(BT25="U11",'Schuelereinst. Sinclair'!$B$7,IF(BT25="U13",'Schuelereinst. Sinclair'!$B$8,Wemm(BT25="U15",'Schuelereinst. Sinclair'!$B$9,"")))))</f>
        <v/>
      </c>
      <c r="BV25" s="28">
        <f t="shared" si="8"/>
        <v>0</v>
      </c>
      <c r="BW25" s="28">
        <f t="shared" si="9"/>
        <v>0</v>
      </c>
      <c r="BX25" s="28">
        <f t="shared" si="10"/>
        <v>0</v>
      </c>
      <c r="BY25" s="28">
        <f t="shared" si="11"/>
        <v>0</v>
      </c>
      <c r="BZ25" s="28">
        <f t="shared" si="12"/>
        <v>0</v>
      </c>
      <c r="CA25" s="28">
        <f t="shared" si="13"/>
        <v>0</v>
      </c>
      <c r="CB25" s="28">
        <f t="shared" si="45"/>
        <v>0</v>
      </c>
      <c r="CC25" s="28">
        <f t="shared" si="46"/>
        <v>0</v>
      </c>
      <c r="CD25" s="28">
        <f t="shared" si="47"/>
        <v>0</v>
      </c>
      <c r="CE25" s="28">
        <f t="shared" si="48"/>
        <v>0</v>
      </c>
      <c r="CF25">
        <f t="shared" si="49"/>
        <v>0</v>
      </c>
      <c r="CG25">
        <f t="shared" si="50"/>
        <v>0</v>
      </c>
      <c r="CH25">
        <f t="shared" si="51"/>
        <v>0</v>
      </c>
      <c r="CI25">
        <f t="shared" si="52"/>
        <v>0</v>
      </c>
      <c r="CJ25">
        <f t="shared" si="53"/>
        <v>0</v>
      </c>
      <c r="CK25">
        <f t="shared" si="14"/>
        <v>0</v>
      </c>
      <c r="CL25">
        <f t="shared" si="15"/>
        <v>0</v>
      </c>
      <c r="CM25">
        <f t="shared" si="54"/>
        <v>0</v>
      </c>
      <c r="CN25">
        <f t="shared" si="55"/>
        <v>0</v>
      </c>
      <c r="CO25">
        <f t="shared" si="56"/>
        <v>0</v>
      </c>
      <c r="CP25" s="5">
        <f t="shared" si="57"/>
        <v>0</v>
      </c>
      <c r="CR25" s="28">
        <f t="shared" si="16"/>
        <v>0</v>
      </c>
      <c r="CS25" s="28">
        <f t="shared" si="17"/>
        <v>0</v>
      </c>
      <c r="CT25" s="28">
        <f t="shared" si="18"/>
        <v>0</v>
      </c>
      <c r="CU25" s="28">
        <f t="shared" si="19"/>
        <v>0</v>
      </c>
      <c r="CV25" s="28">
        <f t="shared" si="20"/>
        <v>0</v>
      </c>
      <c r="CW25" s="28">
        <f t="shared" si="21"/>
        <v>0</v>
      </c>
      <c r="CX25" s="28">
        <f t="shared" si="58"/>
        <v>0</v>
      </c>
      <c r="CY25" s="28">
        <f t="shared" si="59"/>
        <v>0</v>
      </c>
      <c r="CZ25" s="28">
        <f t="shared" si="60"/>
        <v>0</v>
      </c>
      <c r="DA25" s="28">
        <f t="shared" si="61"/>
        <v>0</v>
      </c>
      <c r="DB25">
        <f t="shared" si="62"/>
        <v>0</v>
      </c>
      <c r="DC25">
        <f t="shared" si="63"/>
        <v>0</v>
      </c>
      <c r="DD25">
        <f t="shared" si="64"/>
        <v>0</v>
      </c>
      <c r="DE25">
        <f t="shared" si="65"/>
        <v>0</v>
      </c>
      <c r="DF25">
        <f t="shared" si="66"/>
        <v>0</v>
      </c>
      <c r="DG25">
        <f t="shared" si="67"/>
        <v>0</v>
      </c>
      <c r="DH25">
        <f t="shared" si="68"/>
        <v>0</v>
      </c>
      <c r="DI25">
        <f t="shared" si="69"/>
        <v>0</v>
      </c>
      <c r="DJ25">
        <f t="shared" si="70"/>
        <v>0</v>
      </c>
      <c r="DK25">
        <f t="shared" si="71"/>
        <v>0</v>
      </c>
      <c r="DL25" s="5">
        <f t="shared" si="72"/>
        <v>0</v>
      </c>
      <c r="DM25" s="48">
        <f t="shared" si="73"/>
        <v>0</v>
      </c>
      <c r="DN25" s="5">
        <f t="shared" si="74"/>
        <v>0</v>
      </c>
      <c r="DO25" s="5">
        <f t="shared" si="75"/>
        <v>0</v>
      </c>
      <c r="DQ25" s="48">
        <f t="shared" si="22"/>
        <v>999</v>
      </c>
      <c r="DR25" s="48">
        <f t="shared" si="23"/>
        <v>999</v>
      </c>
      <c r="DS25" s="48">
        <f t="shared" si="76"/>
        <v>999</v>
      </c>
      <c r="DT25">
        <f t="shared" si="24"/>
        <v>0</v>
      </c>
      <c r="DV25" s="48">
        <f t="shared" si="77"/>
        <v>0</v>
      </c>
      <c r="DW25" s="48">
        <f t="shared" si="78"/>
        <v>0</v>
      </c>
      <c r="DX25" s="48">
        <f t="shared" si="79"/>
        <v>0</v>
      </c>
      <c r="DY25" s="48">
        <f t="shared" si="80"/>
        <v>0</v>
      </c>
      <c r="DZ25">
        <f t="shared" si="25"/>
        <v>0</v>
      </c>
      <c r="EB25" s="48">
        <f t="shared" si="81"/>
        <v>0</v>
      </c>
      <c r="EC25" s="48">
        <f t="shared" si="82"/>
        <v>0</v>
      </c>
      <c r="ED25" s="48">
        <f t="shared" si="83"/>
        <v>0</v>
      </c>
      <c r="EE25" s="48">
        <f t="shared" si="84"/>
        <v>0</v>
      </c>
      <c r="EF25">
        <f t="shared" si="26"/>
        <v>0</v>
      </c>
      <c r="EG25">
        <f t="shared" si="27"/>
        <v>0</v>
      </c>
      <c r="EI25">
        <v>15</v>
      </c>
      <c r="EJ25" s="48">
        <f t="shared" si="85"/>
        <v>0</v>
      </c>
      <c r="EK25">
        <f t="shared" si="28"/>
        <v>0</v>
      </c>
      <c r="EL25">
        <f t="shared" si="86"/>
        <v>0</v>
      </c>
      <c r="EM25">
        <f t="shared" si="29"/>
        <v>0</v>
      </c>
      <c r="EN25">
        <f t="shared" si="30"/>
        <v>99999999</v>
      </c>
      <c r="EO25">
        <f t="shared" si="87"/>
        <v>99999999</v>
      </c>
      <c r="EP25">
        <f t="shared" si="31"/>
        <v>999</v>
      </c>
      <c r="EQ25">
        <f t="shared" si="32"/>
        <v>99999</v>
      </c>
      <c r="ES25">
        <f>IF(I25="X",1,IF(I25="x",1,IF(I25&lt;='Schuelereinst. Sinclair'!$B$5,1,0)))</f>
        <v>1</v>
      </c>
      <c r="ET25">
        <f>IF(K25="X",1,IF(K25="x",1,IF(K25&lt;='Schuelereinst. Sinclair'!$B$5,1,0)))</f>
        <v>1</v>
      </c>
      <c r="EU25">
        <f>IF(M25="X",1,IF(M25="x",1,IF(M25&lt;='Schuelereinst. Sinclair'!$B$5,1,0)))</f>
        <v>1</v>
      </c>
      <c r="EV25">
        <f>IF(O25="X",1,IF(O25="x",1,IF(O25&lt;='Schuelereinst. Sinclair'!$B$5,1,0)))</f>
        <v>1</v>
      </c>
      <c r="EW25">
        <f>IF(Q25="X",1,IF(Q25="x",1,IF(Q25&lt;='Schuelereinst. Sinclair'!$B$5,1,0)))</f>
        <v>1</v>
      </c>
      <c r="EX25">
        <f>IF(S25="X",1,IF(S25="x",1,IF(S25&lt;='Schuelereinst. Sinclair'!$B$5,1,0)))</f>
        <v>1</v>
      </c>
    </row>
    <row r="26" spans="1:154" hidden="1" x14ac:dyDescent="0.2">
      <c r="A26" s="109">
        <v>16</v>
      </c>
      <c r="B26" s="96"/>
      <c r="C26" s="109" t="str">
        <f t="shared" si="33"/>
        <v/>
      </c>
      <c r="D26" s="156" t="str">
        <f t="shared" si="34"/>
        <v/>
      </c>
      <c r="E26" s="156" t="str">
        <f t="shared" si="35"/>
        <v/>
      </c>
      <c r="F26" s="159"/>
      <c r="G26" s="176" t="str">
        <f t="shared" si="36"/>
        <v/>
      </c>
      <c r="H26" s="97"/>
      <c r="I26" s="129"/>
      <c r="J26" s="98"/>
      <c r="K26" s="129"/>
      <c r="L26" s="98"/>
      <c r="M26" s="129"/>
      <c r="N26" s="97"/>
      <c r="O26" s="129"/>
      <c r="P26" s="98"/>
      <c r="Q26" s="129"/>
      <c r="R26" s="98"/>
      <c r="S26" s="129"/>
      <c r="T26" s="131" t="str">
        <f t="shared" si="37"/>
        <v/>
      </c>
      <c r="U26" s="134" t="str">
        <f t="shared" si="38"/>
        <v/>
      </c>
      <c r="V26" s="134" t="str">
        <f t="shared" si="39"/>
        <v/>
      </c>
      <c r="W26" s="99"/>
      <c r="X26" s="95"/>
      <c r="Y26" s="119" t="str">
        <f t="shared" si="88"/>
        <v/>
      </c>
      <c r="Z26" s="100"/>
      <c r="AA26" s="95"/>
      <c r="AB26" s="95"/>
      <c r="AC26" s="122" t="str">
        <f t="shared" si="89"/>
        <v/>
      </c>
      <c r="AD26" s="100"/>
      <c r="AE26" s="95"/>
      <c r="AF26" s="95"/>
      <c r="AG26" s="214" t="str">
        <f t="shared" si="90"/>
        <v/>
      </c>
      <c r="AH26" s="125" t="str">
        <f t="shared" si="91"/>
        <v/>
      </c>
      <c r="AI26" s="126" t="str">
        <f t="shared" si="92"/>
        <v/>
      </c>
      <c r="AJ26" s="140" t="str">
        <f t="shared" si="0"/>
        <v/>
      </c>
      <c r="AK26" s="163" t="str">
        <f t="shared" si="1"/>
        <v/>
      </c>
      <c r="BI26" t="str">
        <f t="shared" si="2"/>
        <v/>
      </c>
      <c r="BK26" t="str">
        <f t="shared" si="40"/>
        <v/>
      </c>
      <c r="BL26" t="str">
        <f t="shared" si="41"/>
        <v/>
      </c>
      <c r="BM26" t="str">
        <f t="shared" si="42"/>
        <v/>
      </c>
      <c r="BN26" t="str">
        <f t="shared" si="43"/>
        <v/>
      </c>
      <c r="BO26" t="str">
        <f t="shared" si="3"/>
        <v/>
      </c>
      <c r="BP26" t="str">
        <f t="shared" si="4"/>
        <v/>
      </c>
      <c r="BQ26" s="47" t="str">
        <f t="shared" si="5"/>
        <v/>
      </c>
      <c r="BR26" t="str">
        <f t="shared" si="6"/>
        <v/>
      </c>
      <c r="BS26" t="str">
        <f t="shared" si="7"/>
        <v/>
      </c>
      <c r="BT26" t="str">
        <f t="shared" si="44"/>
        <v/>
      </c>
      <c r="BU26" t="str">
        <f>IF(BT26="","",IF(BT26="U9",'Schuelereinst. Sinclair'!$B$6,IF(BT26="U11",'Schuelereinst. Sinclair'!$B$7,IF(BT26="U13",'Schuelereinst. Sinclair'!$B$8,Wemm(BT26="U15",'Schuelereinst. Sinclair'!$B$9,"")))))</f>
        <v/>
      </c>
      <c r="BV26" s="28">
        <f t="shared" si="8"/>
        <v>0</v>
      </c>
      <c r="BW26" s="28">
        <f t="shared" si="9"/>
        <v>0</v>
      </c>
      <c r="BX26" s="28">
        <f t="shared" si="10"/>
        <v>0</v>
      </c>
      <c r="BY26" s="28">
        <f t="shared" si="11"/>
        <v>0</v>
      </c>
      <c r="BZ26" s="28">
        <f t="shared" si="12"/>
        <v>0</v>
      </c>
      <c r="CA26" s="28">
        <f t="shared" si="13"/>
        <v>0</v>
      </c>
      <c r="CB26" s="28">
        <f t="shared" si="45"/>
        <v>0</v>
      </c>
      <c r="CC26" s="28">
        <f t="shared" si="46"/>
        <v>0</v>
      </c>
      <c r="CD26" s="28">
        <f t="shared" si="47"/>
        <v>0</v>
      </c>
      <c r="CE26" s="28">
        <f t="shared" si="48"/>
        <v>0</v>
      </c>
      <c r="CF26">
        <f t="shared" si="49"/>
        <v>0</v>
      </c>
      <c r="CG26">
        <f t="shared" si="50"/>
        <v>0</v>
      </c>
      <c r="CH26">
        <f t="shared" si="51"/>
        <v>0</v>
      </c>
      <c r="CI26">
        <f t="shared" si="52"/>
        <v>0</v>
      </c>
      <c r="CJ26">
        <f t="shared" si="53"/>
        <v>0</v>
      </c>
      <c r="CK26">
        <f t="shared" si="14"/>
        <v>0</v>
      </c>
      <c r="CL26">
        <f t="shared" si="15"/>
        <v>0</v>
      </c>
      <c r="CM26">
        <f t="shared" si="54"/>
        <v>0</v>
      </c>
      <c r="CN26">
        <f t="shared" si="55"/>
        <v>0</v>
      </c>
      <c r="CO26">
        <f t="shared" si="56"/>
        <v>0</v>
      </c>
      <c r="CP26" s="5">
        <f t="shared" si="57"/>
        <v>0</v>
      </c>
      <c r="CR26" s="28">
        <f t="shared" si="16"/>
        <v>0</v>
      </c>
      <c r="CS26" s="28">
        <f t="shared" si="17"/>
        <v>0</v>
      </c>
      <c r="CT26" s="28">
        <f t="shared" si="18"/>
        <v>0</v>
      </c>
      <c r="CU26" s="28">
        <f t="shared" si="19"/>
        <v>0</v>
      </c>
      <c r="CV26" s="28">
        <f t="shared" si="20"/>
        <v>0</v>
      </c>
      <c r="CW26" s="28">
        <f t="shared" si="21"/>
        <v>0</v>
      </c>
      <c r="CX26" s="28">
        <f t="shared" si="58"/>
        <v>0</v>
      </c>
      <c r="CY26" s="28">
        <f t="shared" si="59"/>
        <v>0</v>
      </c>
      <c r="CZ26" s="28">
        <f t="shared" si="60"/>
        <v>0</v>
      </c>
      <c r="DA26" s="28">
        <f t="shared" si="61"/>
        <v>0</v>
      </c>
      <c r="DB26">
        <f t="shared" si="62"/>
        <v>0</v>
      </c>
      <c r="DC26">
        <f t="shared" si="63"/>
        <v>0</v>
      </c>
      <c r="DD26">
        <f t="shared" si="64"/>
        <v>0</v>
      </c>
      <c r="DE26">
        <f t="shared" si="65"/>
        <v>0</v>
      </c>
      <c r="DF26">
        <f t="shared" si="66"/>
        <v>0</v>
      </c>
      <c r="DG26">
        <f t="shared" si="67"/>
        <v>0</v>
      </c>
      <c r="DH26">
        <f t="shared" si="68"/>
        <v>0</v>
      </c>
      <c r="DI26">
        <f t="shared" si="69"/>
        <v>0</v>
      </c>
      <c r="DJ26">
        <f t="shared" si="70"/>
        <v>0</v>
      </c>
      <c r="DK26">
        <f t="shared" si="71"/>
        <v>0</v>
      </c>
      <c r="DL26" s="5">
        <f t="shared" si="72"/>
        <v>0</v>
      </c>
      <c r="DM26" s="48">
        <f t="shared" si="73"/>
        <v>0</v>
      </c>
      <c r="DN26" s="5">
        <f t="shared" si="74"/>
        <v>0</v>
      </c>
      <c r="DO26" s="5">
        <f t="shared" si="75"/>
        <v>0</v>
      </c>
      <c r="DQ26" s="48">
        <f t="shared" si="22"/>
        <v>999</v>
      </c>
      <c r="DR26" s="48">
        <f t="shared" si="23"/>
        <v>999</v>
      </c>
      <c r="DS26" s="48">
        <f t="shared" si="76"/>
        <v>999</v>
      </c>
      <c r="DT26">
        <f t="shared" si="24"/>
        <v>0</v>
      </c>
      <c r="DV26" s="48">
        <f t="shared" si="77"/>
        <v>0</v>
      </c>
      <c r="DW26" s="48">
        <f t="shared" si="78"/>
        <v>0</v>
      </c>
      <c r="DX26" s="48">
        <f t="shared" si="79"/>
        <v>0</v>
      </c>
      <c r="DY26" s="48">
        <f t="shared" si="80"/>
        <v>0</v>
      </c>
      <c r="DZ26">
        <f t="shared" si="25"/>
        <v>0</v>
      </c>
      <c r="EB26" s="48">
        <f t="shared" si="81"/>
        <v>0</v>
      </c>
      <c r="EC26" s="48">
        <f t="shared" si="82"/>
        <v>0</v>
      </c>
      <c r="ED26" s="48">
        <f t="shared" si="83"/>
        <v>0</v>
      </c>
      <c r="EE26" s="48">
        <f t="shared" si="84"/>
        <v>0</v>
      </c>
      <c r="EF26">
        <f t="shared" si="26"/>
        <v>0</v>
      </c>
      <c r="EG26">
        <f t="shared" si="27"/>
        <v>0</v>
      </c>
      <c r="EI26">
        <v>16</v>
      </c>
      <c r="EJ26" s="48">
        <f t="shared" si="85"/>
        <v>0</v>
      </c>
      <c r="EK26">
        <f t="shared" si="28"/>
        <v>0</v>
      </c>
      <c r="EL26">
        <f t="shared" si="86"/>
        <v>0</v>
      </c>
      <c r="EM26">
        <f t="shared" si="29"/>
        <v>0</v>
      </c>
      <c r="EN26">
        <f t="shared" si="30"/>
        <v>99999999</v>
      </c>
      <c r="EO26">
        <f t="shared" si="87"/>
        <v>99999999</v>
      </c>
      <c r="EP26">
        <f t="shared" si="31"/>
        <v>999</v>
      </c>
      <c r="EQ26">
        <f t="shared" si="32"/>
        <v>99999</v>
      </c>
      <c r="ES26">
        <f>IF(I26="X",1,IF(I26="x",1,IF(I26&lt;='Schuelereinst. Sinclair'!$B$5,1,0)))</f>
        <v>1</v>
      </c>
      <c r="ET26">
        <f>IF(K26="X",1,IF(K26="x",1,IF(K26&lt;='Schuelereinst. Sinclair'!$B$5,1,0)))</f>
        <v>1</v>
      </c>
      <c r="EU26">
        <f>IF(M26="X",1,IF(M26="x",1,IF(M26&lt;='Schuelereinst. Sinclair'!$B$5,1,0)))</f>
        <v>1</v>
      </c>
      <c r="EV26">
        <f>IF(O26="X",1,IF(O26="x",1,IF(O26&lt;='Schuelereinst. Sinclair'!$B$5,1,0)))</f>
        <v>1</v>
      </c>
      <c r="EW26">
        <f>IF(Q26="X",1,IF(Q26="x",1,IF(Q26&lt;='Schuelereinst. Sinclair'!$B$5,1,0)))</f>
        <v>1</v>
      </c>
      <c r="EX26">
        <f>IF(S26="X",1,IF(S26="x",1,IF(S26&lt;='Schuelereinst. Sinclair'!$B$5,1,0)))</f>
        <v>1</v>
      </c>
    </row>
    <row r="27" spans="1:154" hidden="1" x14ac:dyDescent="0.2">
      <c r="A27" s="109">
        <v>17</v>
      </c>
      <c r="B27" s="96"/>
      <c r="C27" s="109" t="str">
        <f t="shared" si="33"/>
        <v/>
      </c>
      <c r="D27" s="156" t="str">
        <f t="shared" si="34"/>
        <v/>
      </c>
      <c r="E27" s="156" t="str">
        <f t="shared" si="35"/>
        <v/>
      </c>
      <c r="F27" s="159"/>
      <c r="G27" s="176" t="str">
        <f t="shared" si="36"/>
        <v/>
      </c>
      <c r="H27" s="97"/>
      <c r="I27" s="129"/>
      <c r="J27" s="98"/>
      <c r="K27" s="129"/>
      <c r="L27" s="98"/>
      <c r="M27" s="129"/>
      <c r="N27" s="97"/>
      <c r="O27" s="129"/>
      <c r="P27" s="98"/>
      <c r="Q27" s="129"/>
      <c r="R27" s="98"/>
      <c r="S27" s="129"/>
      <c r="T27" s="131" t="str">
        <f t="shared" si="37"/>
        <v/>
      </c>
      <c r="U27" s="134" t="str">
        <f t="shared" si="38"/>
        <v/>
      </c>
      <c r="V27" s="134" t="str">
        <f t="shared" si="39"/>
        <v/>
      </c>
      <c r="W27" s="101"/>
      <c r="X27" s="95"/>
      <c r="Y27" s="119" t="str">
        <f t="shared" si="88"/>
        <v/>
      </c>
      <c r="Z27" s="100"/>
      <c r="AA27" s="95"/>
      <c r="AB27" s="95"/>
      <c r="AC27" s="122" t="str">
        <f t="shared" si="89"/>
        <v/>
      </c>
      <c r="AD27" s="100"/>
      <c r="AE27" s="95"/>
      <c r="AF27" s="95"/>
      <c r="AG27" s="214" t="str">
        <f t="shared" si="90"/>
        <v/>
      </c>
      <c r="AH27" s="125" t="str">
        <f t="shared" si="91"/>
        <v/>
      </c>
      <c r="AI27" s="126" t="str">
        <f t="shared" si="92"/>
        <v/>
      </c>
      <c r="AJ27" s="140" t="str">
        <f t="shared" si="0"/>
        <v/>
      </c>
      <c r="AK27" s="163" t="str">
        <f t="shared" si="1"/>
        <v/>
      </c>
      <c r="BI27" t="str">
        <f t="shared" si="2"/>
        <v/>
      </c>
      <c r="BK27" t="str">
        <f t="shared" si="40"/>
        <v/>
      </c>
      <c r="BL27" t="str">
        <f t="shared" si="41"/>
        <v/>
      </c>
      <c r="BM27" t="str">
        <f t="shared" si="42"/>
        <v/>
      </c>
      <c r="BN27" t="str">
        <f t="shared" si="43"/>
        <v/>
      </c>
      <c r="BO27" t="str">
        <f t="shared" si="3"/>
        <v/>
      </c>
      <c r="BP27" t="str">
        <f t="shared" si="4"/>
        <v/>
      </c>
      <c r="BQ27" s="47" t="str">
        <f t="shared" si="5"/>
        <v/>
      </c>
      <c r="BR27" t="str">
        <f t="shared" si="6"/>
        <v/>
      </c>
      <c r="BS27" t="str">
        <f t="shared" si="7"/>
        <v/>
      </c>
      <c r="BT27" t="str">
        <f t="shared" si="44"/>
        <v/>
      </c>
      <c r="BU27" t="str">
        <f>IF(BT27="","",IF(BT27="U9",'Schuelereinst. Sinclair'!$B$6,IF(BT27="U11",'Schuelereinst. Sinclair'!$B$7,IF(BT27="U13",'Schuelereinst. Sinclair'!$B$8,Wemm(BT27="U15",'Schuelereinst. Sinclair'!$B$9,"")))))</f>
        <v/>
      </c>
      <c r="BV27" s="28">
        <f t="shared" si="8"/>
        <v>0</v>
      </c>
      <c r="BW27" s="28">
        <f t="shared" si="9"/>
        <v>0</v>
      </c>
      <c r="BX27" s="28">
        <f t="shared" si="10"/>
        <v>0</v>
      </c>
      <c r="BY27" s="28">
        <f t="shared" si="11"/>
        <v>0</v>
      </c>
      <c r="BZ27" s="28">
        <f t="shared" si="12"/>
        <v>0</v>
      </c>
      <c r="CA27" s="28">
        <f t="shared" si="13"/>
        <v>0</v>
      </c>
      <c r="CB27" s="28">
        <f t="shared" si="45"/>
        <v>0</v>
      </c>
      <c r="CC27" s="28">
        <f t="shared" si="46"/>
        <v>0</v>
      </c>
      <c r="CD27" s="28">
        <f t="shared" si="47"/>
        <v>0</v>
      </c>
      <c r="CE27" s="28">
        <f t="shared" si="48"/>
        <v>0</v>
      </c>
      <c r="CF27">
        <f t="shared" si="49"/>
        <v>0</v>
      </c>
      <c r="CG27">
        <f t="shared" si="50"/>
        <v>0</v>
      </c>
      <c r="CH27">
        <f t="shared" si="51"/>
        <v>0</v>
      </c>
      <c r="CI27">
        <f t="shared" si="52"/>
        <v>0</v>
      </c>
      <c r="CJ27">
        <f t="shared" si="53"/>
        <v>0</v>
      </c>
      <c r="CK27">
        <f t="shared" si="14"/>
        <v>0</v>
      </c>
      <c r="CL27">
        <f t="shared" si="15"/>
        <v>0</v>
      </c>
      <c r="CM27">
        <f t="shared" si="54"/>
        <v>0</v>
      </c>
      <c r="CN27">
        <f t="shared" si="55"/>
        <v>0</v>
      </c>
      <c r="CO27">
        <f t="shared" si="56"/>
        <v>0</v>
      </c>
      <c r="CP27" s="5">
        <f t="shared" si="57"/>
        <v>0</v>
      </c>
      <c r="CR27" s="28">
        <f t="shared" si="16"/>
        <v>0</v>
      </c>
      <c r="CS27" s="28">
        <f t="shared" si="17"/>
        <v>0</v>
      </c>
      <c r="CT27" s="28">
        <f t="shared" si="18"/>
        <v>0</v>
      </c>
      <c r="CU27" s="28">
        <f t="shared" si="19"/>
        <v>0</v>
      </c>
      <c r="CV27" s="28">
        <f t="shared" si="20"/>
        <v>0</v>
      </c>
      <c r="CW27" s="28">
        <f t="shared" si="21"/>
        <v>0</v>
      </c>
      <c r="CX27" s="28">
        <f t="shared" si="58"/>
        <v>0</v>
      </c>
      <c r="CY27" s="28">
        <f t="shared" si="59"/>
        <v>0</v>
      </c>
      <c r="CZ27" s="28">
        <f t="shared" si="60"/>
        <v>0</v>
      </c>
      <c r="DA27" s="28">
        <f t="shared" si="61"/>
        <v>0</v>
      </c>
      <c r="DB27">
        <f t="shared" si="62"/>
        <v>0</v>
      </c>
      <c r="DC27">
        <f t="shared" si="63"/>
        <v>0</v>
      </c>
      <c r="DD27">
        <f t="shared" si="64"/>
        <v>0</v>
      </c>
      <c r="DE27">
        <f t="shared" si="65"/>
        <v>0</v>
      </c>
      <c r="DF27">
        <f t="shared" si="66"/>
        <v>0</v>
      </c>
      <c r="DG27">
        <f t="shared" si="67"/>
        <v>0</v>
      </c>
      <c r="DH27">
        <f t="shared" si="68"/>
        <v>0</v>
      </c>
      <c r="DI27">
        <f t="shared" si="69"/>
        <v>0</v>
      </c>
      <c r="DJ27">
        <f t="shared" si="70"/>
        <v>0</v>
      </c>
      <c r="DK27">
        <f t="shared" si="71"/>
        <v>0</v>
      </c>
      <c r="DL27" s="5">
        <f t="shared" si="72"/>
        <v>0</v>
      </c>
      <c r="DM27" s="48">
        <f t="shared" si="73"/>
        <v>0</v>
      </c>
      <c r="DN27" s="5">
        <f t="shared" si="74"/>
        <v>0</v>
      </c>
      <c r="DO27" s="5">
        <f t="shared" si="75"/>
        <v>0</v>
      </c>
      <c r="DQ27" s="48">
        <f t="shared" si="22"/>
        <v>999</v>
      </c>
      <c r="DR27" s="48">
        <f t="shared" si="23"/>
        <v>999</v>
      </c>
      <c r="DS27" s="48">
        <f t="shared" si="76"/>
        <v>999</v>
      </c>
      <c r="DT27">
        <f t="shared" si="24"/>
        <v>0</v>
      </c>
      <c r="DV27" s="48">
        <f t="shared" si="77"/>
        <v>0</v>
      </c>
      <c r="DW27" s="48">
        <f t="shared" si="78"/>
        <v>0</v>
      </c>
      <c r="DX27" s="48">
        <f t="shared" si="79"/>
        <v>0</v>
      </c>
      <c r="DY27" s="48">
        <f t="shared" si="80"/>
        <v>0</v>
      </c>
      <c r="DZ27">
        <f t="shared" si="25"/>
        <v>0</v>
      </c>
      <c r="EB27" s="48">
        <f t="shared" si="81"/>
        <v>0</v>
      </c>
      <c r="EC27" s="48">
        <f t="shared" si="82"/>
        <v>0</v>
      </c>
      <c r="ED27" s="48">
        <f t="shared" si="83"/>
        <v>0</v>
      </c>
      <c r="EE27" s="48">
        <f t="shared" si="84"/>
        <v>0</v>
      </c>
      <c r="EF27">
        <f t="shared" si="26"/>
        <v>0</v>
      </c>
      <c r="EG27">
        <f t="shared" si="27"/>
        <v>0</v>
      </c>
      <c r="EI27">
        <v>17</v>
      </c>
      <c r="EJ27" s="48">
        <f t="shared" si="85"/>
        <v>0</v>
      </c>
      <c r="EK27">
        <f t="shared" si="28"/>
        <v>0</v>
      </c>
      <c r="EL27">
        <f t="shared" si="86"/>
        <v>0</v>
      </c>
      <c r="EM27">
        <f t="shared" si="29"/>
        <v>0</v>
      </c>
      <c r="EN27">
        <f t="shared" si="30"/>
        <v>99999999</v>
      </c>
      <c r="EO27">
        <f t="shared" si="87"/>
        <v>99999999</v>
      </c>
      <c r="EP27">
        <f t="shared" si="31"/>
        <v>999</v>
      </c>
      <c r="EQ27">
        <f t="shared" si="32"/>
        <v>99999</v>
      </c>
      <c r="ES27">
        <f>IF(I27="X",1,IF(I27="x",1,IF(I27&lt;='Schuelereinst. Sinclair'!$B$5,1,0)))</f>
        <v>1</v>
      </c>
      <c r="ET27">
        <f>IF(K27="X",1,IF(K27="x",1,IF(K27&lt;='Schuelereinst. Sinclair'!$B$5,1,0)))</f>
        <v>1</v>
      </c>
      <c r="EU27">
        <f>IF(M27="X",1,IF(M27="x",1,IF(M27&lt;='Schuelereinst. Sinclair'!$B$5,1,0)))</f>
        <v>1</v>
      </c>
      <c r="EV27">
        <f>IF(O27="X",1,IF(O27="x",1,IF(O27&lt;='Schuelereinst. Sinclair'!$B$5,1,0)))</f>
        <v>1</v>
      </c>
      <c r="EW27">
        <f>IF(Q27="X",1,IF(Q27="x",1,IF(Q27&lt;='Schuelereinst. Sinclair'!$B$5,1,0)))</f>
        <v>1</v>
      </c>
      <c r="EX27">
        <f>IF(S27="X",1,IF(S27="x",1,IF(S27&lt;='Schuelereinst. Sinclair'!$B$5,1,0)))</f>
        <v>1</v>
      </c>
    </row>
    <row r="28" spans="1:154" hidden="1" x14ac:dyDescent="0.2">
      <c r="A28" s="109">
        <v>18</v>
      </c>
      <c r="B28" s="96"/>
      <c r="C28" s="109" t="str">
        <f t="shared" si="33"/>
        <v/>
      </c>
      <c r="D28" s="156" t="str">
        <f t="shared" si="34"/>
        <v/>
      </c>
      <c r="E28" s="156" t="str">
        <f t="shared" si="35"/>
        <v/>
      </c>
      <c r="F28" s="159"/>
      <c r="G28" s="176" t="str">
        <f t="shared" si="36"/>
        <v/>
      </c>
      <c r="H28" s="97"/>
      <c r="I28" s="129"/>
      <c r="J28" s="98"/>
      <c r="K28" s="129"/>
      <c r="L28" s="98"/>
      <c r="M28" s="129"/>
      <c r="N28" s="97"/>
      <c r="O28" s="129"/>
      <c r="P28" s="98"/>
      <c r="Q28" s="129"/>
      <c r="R28" s="98"/>
      <c r="S28" s="129"/>
      <c r="T28" s="131" t="str">
        <f t="shared" si="37"/>
        <v/>
      </c>
      <c r="U28" s="134" t="str">
        <f t="shared" si="38"/>
        <v/>
      </c>
      <c r="V28" s="134" t="str">
        <f t="shared" si="39"/>
        <v/>
      </c>
      <c r="W28" s="102"/>
      <c r="X28" s="103"/>
      <c r="Y28" s="119" t="str">
        <f t="shared" si="88"/>
        <v/>
      </c>
      <c r="Z28" s="100"/>
      <c r="AA28" s="95"/>
      <c r="AB28" s="95"/>
      <c r="AC28" s="122" t="str">
        <f t="shared" si="89"/>
        <v/>
      </c>
      <c r="AD28" s="100"/>
      <c r="AE28" s="95"/>
      <c r="AF28" s="95"/>
      <c r="AG28" s="214" t="str">
        <f t="shared" si="90"/>
        <v/>
      </c>
      <c r="AH28" s="125" t="str">
        <f t="shared" si="91"/>
        <v/>
      </c>
      <c r="AI28" s="126" t="str">
        <f t="shared" si="92"/>
        <v/>
      </c>
      <c r="AJ28" s="140" t="str">
        <f t="shared" si="0"/>
        <v/>
      </c>
      <c r="AK28" s="163" t="str">
        <f t="shared" si="1"/>
        <v/>
      </c>
      <c r="BI28" t="str">
        <f t="shared" si="2"/>
        <v/>
      </c>
      <c r="BK28" t="str">
        <f t="shared" si="40"/>
        <v/>
      </c>
      <c r="BL28" t="str">
        <f t="shared" si="41"/>
        <v/>
      </c>
      <c r="BM28" t="str">
        <f t="shared" si="42"/>
        <v/>
      </c>
      <c r="BN28" t="str">
        <f t="shared" si="43"/>
        <v/>
      </c>
      <c r="BO28" t="str">
        <f t="shared" si="3"/>
        <v/>
      </c>
      <c r="BP28" t="str">
        <f t="shared" si="4"/>
        <v/>
      </c>
      <c r="BQ28" s="47" t="str">
        <f t="shared" si="5"/>
        <v/>
      </c>
      <c r="BR28" t="str">
        <f t="shared" si="6"/>
        <v/>
      </c>
      <c r="BS28" t="str">
        <f t="shared" si="7"/>
        <v/>
      </c>
      <c r="BT28" t="str">
        <f t="shared" si="44"/>
        <v/>
      </c>
      <c r="BU28" t="str">
        <f>IF(BT28="","",IF(BT28="U9",'Schuelereinst. Sinclair'!$B$6,IF(BT28="U11",'Schuelereinst. Sinclair'!$B$7,IF(BT28="U13",'Schuelereinst. Sinclair'!$B$8,Wemm(BT28="U15",'Schuelereinst. Sinclair'!$B$9,"")))))</f>
        <v/>
      </c>
      <c r="BV28" s="28">
        <f t="shared" si="8"/>
        <v>0</v>
      </c>
      <c r="BW28" s="28">
        <f t="shared" si="9"/>
        <v>0</v>
      </c>
      <c r="BX28" s="28">
        <f t="shared" si="10"/>
        <v>0</v>
      </c>
      <c r="BY28" s="28">
        <f t="shared" si="11"/>
        <v>0</v>
      </c>
      <c r="BZ28" s="28">
        <f t="shared" si="12"/>
        <v>0</v>
      </c>
      <c r="CA28" s="28">
        <f t="shared" si="13"/>
        <v>0</v>
      </c>
      <c r="CB28" s="28">
        <f t="shared" si="45"/>
        <v>0</v>
      </c>
      <c r="CC28" s="28">
        <f t="shared" si="46"/>
        <v>0</v>
      </c>
      <c r="CD28" s="28">
        <f t="shared" si="47"/>
        <v>0</v>
      </c>
      <c r="CE28" s="28">
        <f t="shared" si="48"/>
        <v>0</v>
      </c>
      <c r="CF28">
        <f t="shared" si="49"/>
        <v>0</v>
      </c>
      <c r="CG28">
        <f t="shared" si="50"/>
        <v>0</v>
      </c>
      <c r="CH28">
        <f t="shared" si="51"/>
        <v>0</v>
      </c>
      <c r="CI28">
        <f t="shared" si="52"/>
        <v>0</v>
      </c>
      <c r="CJ28">
        <f t="shared" si="53"/>
        <v>0</v>
      </c>
      <c r="CK28">
        <f t="shared" si="14"/>
        <v>0</v>
      </c>
      <c r="CL28">
        <f t="shared" si="15"/>
        <v>0</v>
      </c>
      <c r="CM28">
        <f t="shared" si="54"/>
        <v>0</v>
      </c>
      <c r="CN28">
        <f t="shared" si="55"/>
        <v>0</v>
      </c>
      <c r="CO28">
        <f t="shared" si="56"/>
        <v>0</v>
      </c>
      <c r="CP28" s="5">
        <f t="shared" si="57"/>
        <v>0</v>
      </c>
      <c r="CR28" s="28">
        <f t="shared" si="16"/>
        <v>0</v>
      </c>
      <c r="CS28" s="28">
        <f t="shared" si="17"/>
        <v>0</v>
      </c>
      <c r="CT28" s="28">
        <f t="shared" si="18"/>
        <v>0</v>
      </c>
      <c r="CU28" s="28">
        <f t="shared" si="19"/>
        <v>0</v>
      </c>
      <c r="CV28" s="28">
        <f t="shared" si="20"/>
        <v>0</v>
      </c>
      <c r="CW28" s="28">
        <f t="shared" si="21"/>
        <v>0</v>
      </c>
      <c r="CX28" s="28">
        <f t="shared" si="58"/>
        <v>0</v>
      </c>
      <c r="CY28" s="28">
        <f t="shared" si="59"/>
        <v>0</v>
      </c>
      <c r="CZ28" s="28">
        <f t="shared" si="60"/>
        <v>0</v>
      </c>
      <c r="DA28" s="28">
        <f t="shared" si="61"/>
        <v>0</v>
      </c>
      <c r="DB28">
        <f t="shared" si="62"/>
        <v>0</v>
      </c>
      <c r="DC28">
        <f t="shared" si="63"/>
        <v>0</v>
      </c>
      <c r="DD28">
        <f t="shared" si="64"/>
        <v>0</v>
      </c>
      <c r="DE28">
        <f t="shared" si="65"/>
        <v>0</v>
      </c>
      <c r="DF28">
        <f t="shared" si="66"/>
        <v>0</v>
      </c>
      <c r="DG28">
        <f t="shared" si="67"/>
        <v>0</v>
      </c>
      <c r="DH28">
        <f t="shared" si="68"/>
        <v>0</v>
      </c>
      <c r="DI28">
        <f t="shared" si="69"/>
        <v>0</v>
      </c>
      <c r="DJ28">
        <f t="shared" si="70"/>
        <v>0</v>
      </c>
      <c r="DK28">
        <f t="shared" si="71"/>
        <v>0</v>
      </c>
      <c r="DL28" s="5">
        <f t="shared" si="72"/>
        <v>0</v>
      </c>
      <c r="DM28" s="48">
        <f t="shared" si="73"/>
        <v>0</v>
      </c>
      <c r="DN28" s="5">
        <f t="shared" si="74"/>
        <v>0</v>
      </c>
      <c r="DO28" s="5">
        <f t="shared" si="75"/>
        <v>0</v>
      </c>
      <c r="DQ28" s="48">
        <f t="shared" si="22"/>
        <v>999</v>
      </c>
      <c r="DR28" s="48">
        <f t="shared" si="23"/>
        <v>999</v>
      </c>
      <c r="DS28" s="48">
        <f t="shared" si="76"/>
        <v>999</v>
      </c>
      <c r="DT28">
        <f t="shared" si="24"/>
        <v>0</v>
      </c>
      <c r="DV28" s="48">
        <f t="shared" si="77"/>
        <v>0</v>
      </c>
      <c r="DW28" s="48">
        <f t="shared" si="78"/>
        <v>0</v>
      </c>
      <c r="DX28" s="48">
        <f t="shared" si="79"/>
        <v>0</v>
      </c>
      <c r="DY28" s="48">
        <f t="shared" si="80"/>
        <v>0</v>
      </c>
      <c r="DZ28">
        <f t="shared" si="25"/>
        <v>0</v>
      </c>
      <c r="EB28" s="48">
        <f t="shared" si="81"/>
        <v>0</v>
      </c>
      <c r="EC28" s="48">
        <f t="shared" si="82"/>
        <v>0</v>
      </c>
      <c r="ED28" s="48">
        <f t="shared" si="83"/>
        <v>0</v>
      </c>
      <c r="EE28" s="48">
        <f t="shared" si="84"/>
        <v>0</v>
      </c>
      <c r="EF28">
        <f t="shared" si="26"/>
        <v>0</v>
      </c>
      <c r="EG28">
        <f t="shared" si="27"/>
        <v>0</v>
      </c>
      <c r="EI28">
        <v>18</v>
      </c>
      <c r="EJ28" s="48">
        <f t="shared" si="85"/>
        <v>0</v>
      </c>
      <c r="EK28">
        <f t="shared" si="28"/>
        <v>0</v>
      </c>
      <c r="EL28">
        <f t="shared" si="86"/>
        <v>0</v>
      </c>
      <c r="EM28">
        <f t="shared" si="29"/>
        <v>0</v>
      </c>
      <c r="EN28">
        <f t="shared" si="30"/>
        <v>99999999</v>
      </c>
      <c r="EO28">
        <f t="shared" si="87"/>
        <v>99999999</v>
      </c>
      <c r="EP28">
        <f t="shared" si="31"/>
        <v>999</v>
      </c>
      <c r="EQ28">
        <f t="shared" si="32"/>
        <v>99999</v>
      </c>
      <c r="ES28">
        <f>IF(I28="X",1,IF(I28="x",1,IF(I28&lt;='Schuelereinst. Sinclair'!$B$5,1,0)))</f>
        <v>1</v>
      </c>
      <c r="ET28">
        <f>IF(K28="X",1,IF(K28="x",1,IF(K28&lt;='Schuelereinst. Sinclair'!$B$5,1,0)))</f>
        <v>1</v>
      </c>
      <c r="EU28">
        <f>IF(M28="X",1,IF(M28="x",1,IF(M28&lt;='Schuelereinst. Sinclair'!$B$5,1,0)))</f>
        <v>1</v>
      </c>
      <c r="EV28">
        <f>IF(O28="X",1,IF(O28="x",1,IF(O28&lt;='Schuelereinst. Sinclair'!$B$5,1,0)))</f>
        <v>1</v>
      </c>
      <c r="EW28">
        <f>IF(Q28="X",1,IF(Q28="x",1,IF(Q28&lt;='Schuelereinst. Sinclair'!$B$5,1,0)))</f>
        <v>1</v>
      </c>
      <c r="EX28">
        <f>IF(S28="X",1,IF(S28="x",1,IF(S28&lt;='Schuelereinst. Sinclair'!$B$5,1,0)))</f>
        <v>1</v>
      </c>
    </row>
    <row r="29" spans="1:154" hidden="1" x14ac:dyDescent="0.2">
      <c r="A29" s="109">
        <v>19</v>
      </c>
      <c r="B29" s="96"/>
      <c r="C29" s="109" t="str">
        <f t="shared" si="33"/>
        <v/>
      </c>
      <c r="D29" s="156" t="str">
        <f t="shared" si="34"/>
        <v/>
      </c>
      <c r="E29" s="156" t="str">
        <f t="shared" si="35"/>
        <v/>
      </c>
      <c r="F29" s="159"/>
      <c r="G29" s="176" t="str">
        <f t="shared" si="36"/>
        <v/>
      </c>
      <c r="H29" s="97"/>
      <c r="I29" s="129"/>
      <c r="J29" s="98"/>
      <c r="K29" s="129"/>
      <c r="L29" s="98"/>
      <c r="M29" s="129"/>
      <c r="N29" s="97"/>
      <c r="O29" s="129"/>
      <c r="P29" s="98"/>
      <c r="Q29" s="129"/>
      <c r="R29" s="98"/>
      <c r="S29" s="129"/>
      <c r="T29" s="131" t="str">
        <f t="shared" si="37"/>
        <v/>
      </c>
      <c r="U29" s="134" t="str">
        <f t="shared" si="38"/>
        <v/>
      </c>
      <c r="V29" s="134" t="str">
        <f t="shared" si="39"/>
        <v/>
      </c>
      <c r="W29" s="104"/>
      <c r="X29" s="105"/>
      <c r="Y29" s="119" t="str">
        <f t="shared" si="88"/>
        <v/>
      </c>
      <c r="Z29" s="100"/>
      <c r="AA29" s="95"/>
      <c r="AB29" s="95"/>
      <c r="AC29" s="122" t="str">
        <f t="shared" si="89"/>
        <v/>
      </c>
      <c r="AD29" s="100"/>
      <c r="AE29" s="95"/>
      <c r="AF29" s="95"/>
      <c r="AG29" s="214" t="str">
        <f t="shared" si="90"/>
        <v/>
      </c>
      <c r="AH29" s="125" t="str">
        <f t="shared" si="91"/>
        <v/>
      </c>
      <c r="AI29" s="126" t="str">
        <f t="shared" si="92"/>
        <v/>
      </c>
      <c r="AJ29" s="140" t="str">
        <f t="shared" si="0"/>
        <v/>
      </c>
      <c r="AK29" s="163" t="str">
        <f t="shared" si="1"/>
        <v/>
      </c>
      <c r="BI29" t="str">
        <f t="shared" si="2"/>
        <v/>
      </c>
      <c r="BK29" t="str">
        <f t="shared" si="40"/>
        <v/>
      </c>
      <c r="BL29" t="str">
        <f t="shared" si="41"/>
        <v/>
      </c>
      <c r="BM29" t="str">
        <f t="shared" si="42"/>
        <v/>
      </c>
      <c r="BN29" t="str">
        <f t="shared" si="43"/>
        <v/>
      </c>
      <c r="BO29" t="str">
        <f t="shared" si="3"/>
        <v/>
      </c>
      <c r="BP29" t="str">
        <f t="shared" si="4"/>
        <v/>
      </c>
      <c r="BQ29" s="47" t="str">
        <f t="shared" si="5"/>
        <v/>
      </c>
      <c r="BR29" t="str">
        <f t="shared" si="6"/>
        <v/>
      </c>
      <c r="BS29" t="str">
        <f t="shared" si="7"/>
        <v/>
      </c>
      <c r="BT29" t="str">
        <f t="shared" si="44"/>
        <v/>
      </c>
      <c r="BU29" t="str">
        <f>IF(BT29="","",IF(BT29="U9",'Schuelereinst. Sinclair'!$B$6,IF(BT29="U11",'Schuelereinst. Sinclair'!$B$7,IF(BT29="U13",'Schuelereinst. Sinclair'!$B$8,Wemm(BT29="U15",'Schuelereinst. Sinclair'!$B$9,"")))))</f>
        <v/>
      </c>
      <c r="BV29" s="28">
        <f t="shared" si="8"/>
        <v>0</v>
      </c>
      <c r="BW29" s="28">
        <f t="shared" si="9"/>
        <v>0</v>
      </c>
      <c r="BX29" s="28">
        <f t="shared" si="10"/>
        <v>0</v>
      </c>
      <c r="BY29" s="28">
        <f t="shared" si="11"/>
        <v>0</v>
      </c>
      <c r="BZ29" s="28">
        <f t="shared" si="12"/>
        <v>0</v>
      </c>
      <c r="CA29" s="28">
        <f t="shared" si="13"/>
        <v>0</v>
      </c>
      <c r="CB29" s="28">
        <f t="shared" si="45"/>
        <v>0</v>
      </c>
      <c r="CC29" s="28">
        <f t="shared" si="46"/>
        <v>0</v>
      </c>
      <c r="CD29" s="28">
        <f t="shared" si="47"/>
        <v>0</v>
      </c>
      <c r="CE29" s="28">
        <f t="shared" si="48"/>
        <v>0</v>
      </c>
      <c r="CF29">
        <f t="shared" si="49"/>
        <v>0</v>
      </c>
      <c r="CG29">
        <f t="shared" si="50"/>
        <v>0</v>
      </c>
      <c r="CH29">
        <f t="shared" si="51"/>
        <v>0</v>
      </c>
      <c r="CI29">
        <f t="shared" si="52"/>
        <v>0</v>
      </c>
      <c r="CJ29">
        <f t="shared" si="53"/>
        <v>0</v>
      </c>
      <c r="CK29">
        <f t="shared" si="14"/>
        <v>0</v>
      </c>
      <c r="CL29">
        <f t="shared" si="15"/>
        <v>0</v>
      </c>
      <c r="CM29">
        <f t="shared" si="54"/>
        <v>0</v>
      </c>
      <c r="CN29">
        <f t="shared" si="55"/>
        <v>0</v>
      </c>
      <c r="CO29">
        <f t="shared" si="56"/>
        <v>0</v>
      </c>
      <c r="CP29" s="5">
        <f t="shared" si="57"/>
        <v>0</v>
      </c>
      <c r="CR29" s="28">
        <f t="shared" si="16"/>
        <v>0</v>
      </c>
      <c r="CS29" s="28">
        <f t="shared" si="17"/>
        <v>0</v>
      </c>
      <c r="CT29" s="28">
        <f t="shared" si="18"/>
        <v>0</v>
      </c>
      <c r="CU29" s="28">
        <f t="shared" si="19"/>
        <v>0</v>
      </c>
      <c r="CV29" s="28">
        <f t="shared" si="20"/>
        <v>0</v>
      </c>
      <c r="CW29" s="28">
        <f t="shared" si="21"/>
        <v>0</v>
      </c>
      <c r="CX29" s="28">
        <f t="shared" si="58"/>
        <v>0</v>
      </c>
      <c r="CY29" s="28">
        <f t="shared" si="59"/>
        <v>0</v>
      </c>
      <c r="CZ29" s="28">
        <f t="shared" si="60"/>
        <v>0</v>
      </c>
      <c r="DA29" s="28">
        <f t="shared" si="61"/>
        <v>0</v>
      </c>
      <c r="DB29">
        <f t="shared" si="62"/>
        <v>0</v>
      </c>
      <c r="DC29">
        <f t="shared" si="63"/>
        <v>0</v>
      </c>
      <c r="DD29">
        <f t="shared" si="64"/>
        <v>0</v>
      </c>
      <c r="DE29">
        <f t="shared" si="65"/>
        <v>0</v>
      </c>
      <c r="DF29">
        <f t="shared" si="66"/>
        <v>0</v>
      </c>
      <c r="DG29">
        <f t="shared" si="67"/>
        <v>0</v>
      </c>
      <c r="DH29">
        <f t="shared" si="68"/>
        <v>0</v>
      </c>
      <c r="DI29">
        <f t="shared" si="69"/>
        <v>0</v>
      </c>
      <c r="DJ29">
        <f t="shared" si="70"/>
        <v>0</v>
      </c>
      <c r="DK29">
        <f t="shared" si="71"/>
        <v>0</v>
      </c>
      <c r="DL29" s="5">
        <f t="shared" si="72"/>
        <v>0</v>
      </c>
      <c r="DM29" s="48">
        <f t="shared" si="73"/>
        <v>0</v>
      </c>
      <c r="DN29" s="5">
        <f t="shared" si="74"/>
        <v>0</v>
      </c>
      <c r="DO29" s="5">
        <f t="shared" si="75"/>
        <v>0</v>
      </c>
      <c r="DQ29" s="48">
        <f t="shared" si="22"/>
        <v>999</v>
      </c>
      <c r="DR29" s="48">
        <f t="shared" si="23"/>
        <v>999</v>
      </c>
      <c r="DS29" s="48">
        <f t="shared" si="76"/>
        <v>999</v>
      </c>
      <c r="DT29">
        <f t="shared" si="24"/>
        <v>0</v>
      </c>
      <c r="DV29" s="48">
        <f t="shared" si="77"/>
        <v>0</v>
      </c>
      <c r="DW29" s="48">
        <f t="shared" si="78"/>
        <v>0</v>
      </c>
      <c r="DX29" s="48">
        <f t="shared" si="79"/>
        <v>0</v>
      </c>
      <c r="DY29" s="48">
        <f t="shared" si="80"/>
        <v>0</v>
      </c>
      <c r="DZ29">
        <f t="shared" si="25"/>
        <v>0</v>
      </c>
      <c r="EB29" s="48">
        <f t="shared" si="81"/>
        <v>0</v>
      </c>
      <c r="EC29" s="48">
        <f t="shared" si="82"/>
        <v>0</v>
      </c>
      <c r="ED29" s="48">
        <f t="shared" si="83"/>
        <v>0</v>
      </c>
      <c r="EE29" s="48">
        <f t="shared" si="84"/>
        <v>0</v>
      </c>
      <c r="EF29">
        <f t="shared" si="26"/>
        <v>0</v>
      </c>
      <c r="EG29">
        <f t="shared" si="27"/>
        <v>0</v>
      </c>
      <c r="EI29">
        <v>19</v>
      </c>
      <c r="EJ29" s="48">
        <f t="shared" si="85"/>
        <v>0</v>
      </c>
      <c r="EK29">
        <f t="shared" si="28"/>
        <v>0</v>
      </c>
      <c r="EL29">
        <f t="shared" si="86"/>
        <v>0</v>
      </c>
      <c r="EM29">
        <f t="shared" si="29"/>
        <v>0</v>
      </c>
      <c r="EN29">
        <f t="shared" si="30"/>
        <v>99999999</v>
      </c>
      <c r="EO29">
        <f t="shared" si="87"/>
        <v>99999999</v>
      </c>
      <c r="EP29">
        <f t="shared" si="31"/>
        <v>999</v>
      </c>
      <c r="EQ29">
        <f t="shared" si="32"/>
        <v>99999</v>
      </c>
      <c r="ES29">
        <f>IF(I29="X",1,IF(I29="x",1,IF(I29&lt;='Schuelereinst. Sinclair'!$B$5,1,0)))</f>
        <v>1</v>
      </c>
      <c r="ET29">
        <f>IF(K29="X",1,IF(K29="x",1,IF(K29&lt;='Schuelereinst. Sinclair'!$B$5,1,0)))</f>
        <v>1</v>
      </c>
      <c r="EU29">
        <f>IF(M29="X",1,IF(M29="x",1,IF(M29&lt;='Schuelereinst. Sinclair'!$B$5,1,0)))</f>
        <v>1</v>
      </c>
      <c r="EV29">
        <f>IF(O29="X",1,IF(O29="x",1,IF(O29&lt;='Schuelereinst. Sinclair'!$B$5,1,0)))</f>
        <v>1</v>
      </c>
      <c r="EW29">
        <f>IF(Q29="X",1,IF(Q29="x",1,IF(Q29&lt;='Schuelereinst. Sinclair'!$B$5,1,0)))</f>
        <v>1</v>
      </c>
      <c r="EX29">
        <f>IF(S29="X",1,IF(S29="x",1,IF(S29&lt;='Schuelereinst. Sinclair'!$B$5,1,0)))</f>
        <v>1</v>
      </c>
    </row>
    <row r="30" spans="1:154" ht="13.5" hidden="1" thickBot="1" x14ac:dyDescent="0.25">
      <c r="A30" s="110">
        <v>20</v>
      </c>
      <c r="B30" s="106"/>
      <c r="C30" s="110" t="str">
        <f t="shared" si="33"/>
        <v/>
      </c>
      <c r="D30" s="157" t="str">
        <f t="shared" si="34"/>
        <v/>
      </c>
      <c r="E30" s="157" t="str">
        <f t="shared" si="35"/>
        <v/>
      </c>
      <c r="F30" s="160"/>
      <c r="G30" s="177" t="str">
        <f t="shared" si="36"/>
        <v/>
      </c>
      <c r="H30" s="143"/>
      <c r="I30" s="144"/>
      <c r="J30" s="145"/>
      <c r="K30" s="144"/>
      <c r="L30" s="145"/>
      <c r="M30" s="144"/>
      <c r="N30" s="143"/>
      <c r="O30" s="144"/>
      <c r="P30" s="145"/>
      <c r="Q30" s="144"/>
      <c r="R30" s="145"/>
      <c r="S30" s="144"/>
      <c r="T30" s="132" t="str">
        <f t="shared" si="37"/>
        <v/>
      </c>
      <c r="U30" s="135" t="str">
        <f t="shared" si="38"/>
        <v/>
      </c>
      <c r="V30" s="135" t="str">
        <f t="shared" si="39"/>
        <v/>
      </c>
      <c r="W30" s="107"/>
      <c r="X30" s="146"/>
      <c r="Y30" s="120" t="str">
        <f>IF(B30="","",DT30 )</f>
        <v/>
      </c>
      <c r="Z30" s="147"/>
      <c r="AA30" s="146"/>
      <c r="AB30" s="146"/>
      <c r="AC30" s="148" t="str">
        <f t="shared" si="89"/>
        <v/>
      </c>
      <c r="AD30" s="147"/>
      <c r="AE30" s="146"/>
      <c r="AF30" s="146"/>
      <c r="AG30" s="215" t="str">
        <f>IF(B30="","",EF30)</f>
        <v/>
      </c>
      <c r="AH30" s="149" t="str">
        <f t="shared" si="91"/>
        <v/>
      </c>
      <c r="AI30" s="150" t="str">
        <f t="shared" si="92"/>
        <v/>
      </c>
      <c r="AJ30" s="141" t="str">
        <f t="shared" si="0"/>
        <v/>
      </c>
      <c r="AK30" s="164" t="str">
        <f t="shared" si="1"/>
        <v/>
      </c>
      <c r="BI30" t="str">
        <f t="shared" si="2"/>
        <v/>
      </c>
      <c r="BK30" t="str">
        <f t="shared" si="40"/>
        <v/>
      </c>
      <c r="BL30" t="str">
        <f t="shared" si="41"/>
        <v/>
      </c>
      <c r="BM30" t="str">
        <f t="shared" si="42"/>
        <v/>
      </c>
      <c r="BN30" t="str">
        <f t="shared" si="43"/>
        <v/>
      </c>
      <c r="BO30" t="str">
        <f t="shared" si="3"/>
        <v/>
      </c>
      <c r="BP30" t="str">
        <f t="shared" si="4"/>
        <v/>
      </c>
      <c r="BQ30" s="47" t="str">
        <f t="shared" si="5"/>
        <v/>
      </c>
      <c r="BR30" t="str">
        <f t="shared" si="6"/>
        <v/>
      </c>
      <c r="BS30" t="str">
        <f t="shared" si="7"/>
        <v/>
      </c>
      <c r="BT30" t="str">
        <f t="shared" si="44"/>
        <v/>
      </c>
      <c r="BU30" t="str">
        <f>IF(BT30="","",IF(BT30="U9",'Schuelereinst. Sinclair'!$B$6,IF(BT30="U11",'Schuelereinst. Sinclair'!$B$7,IF(BT30="U13",'Schuelereinst. Sinclair'!$B$8,Wemm(BT30="U15",'Schuelereinst. Sinclair'!$B$9,"")))))</f>
        <v/>
      </c>
      <c r="BV30" s="28">
        <f t="shared" si="8"/>
        <v>0</v>
      </c>
      <c r="BW30" s="28">
        <f t="shared" si="9"/>
        <v>0</v>
      </c>
      <c r="BX30" s="28">
        <f t="shared" si="10"/>
        <v>0</v>
      </c>
      <c r="BY30" s="28">
        <f t="shared" si="11"/>
        <v>0</v>
      </c>
      <c r="BZ30" s="28">
        <f t="shared" si="12"/>
        <v>0</v>
      </c>
      <c r="CA30" s="28">
        <f t="shared" si="13"/>
        <v>0</v>
      </c>
      <c r="CB30" s="28">
        <f t="shared" si="45"/>
        <v>0</v>
      </c>
      <c r="CC30" s="28">
        <f t="shared" si="46"/>
        <v>0</v>
      </c>
      <c r="CD30" s="28">
        <f t="shared" si="47"/>
        <v>0</v>
      </c>
      <c r="CE30" s="28">
        <f t="shared" si="48"/>
        <v>0</v>
      </c>
      <c r="CF30">
        <f t="shared" si="49"/>
        <v>0</v>
      </c>
      <c r="CG30">
        <f t="shared" si="50"/>
        <v>0</v>
      </c>
      <c r="CH30">
        <f t="shared" si="51"/>
        <v>0</v>
      </c>
      <c r="CI30">
        <f t="shared" si="52"/>
        <v>0</v>
      </c>
      <c r="CJ30">
        <f t="shared" si="53"/>
        <v>0</v>
      </c>
      <c r="CK30">
        <f t="shared" si="14"/>
        <v>0</v>
      </c>
      <c r="CL30">
        <f t="shared" si="15"/>
        <v>0</v>
      </c>
      <c r="CM30">
        <f t="shared" si="54"/>
        <v>0</v>
      </c>
      <c r="CN30">
        <f t="shared" si="55"/>
        <v>0</v>
      </c>
      <c r="CO30">
        <f t="shared" si="56"/>
        <v>0</v>
      </c>
      <c r="CP30" s="5">
        <f t="shared" si="57"/>
        <v>0</v>
      </c>
      <c r="CR30" s="28">
        <f t="shared" si="16"/>
        <v>0</v>
      </c>
      <c r="CS30" s="28">
        <f t="shared" si="17"/>
        <v>0</v>
      </c>
      <c r="CT30" s="28">
        <f t="shared" si="18"/>
        <v>0</v>
      </c>
      <c r="CU30" s="28">
        <f t="shared" si="19"/>
        <v>0</v>
      </c>
      <c r="CV30" s="28">
        <f t="shared" si="20"/>
        <v>0</v>
      </c>
      <c r="CW30" s="28">
        <f t="shared" si="21"/>
        <v>0</v>
      </c>
      <c r="CX30" s="28">
        <f t="shared" si="58"/>
        <v>0</v>
      </c>
      <c r="CY30" s="28">
        <f t="shared" si="59"/>
        <v>0</v>
      </c>
      <c r="CZ30" s="28">
        <f t="shared" si="60"/>
        <v>0</v>
      </c>
      <c r="DA30" s="28">
        <f t="shared" si="61"/>
        <v>0</v>
      </c>
      <c r="DB30">
        <f t="shared" si="62"/>
        <v>0</v>
      </c>
      <c r="DC30">
        <f t="shared" si="63"/>
        <v>0</v>
      </c>
      <c r="DD30">
        <f t="shared" si="64"/>
        <v>0</v>
      </c>
      <c r="DE30">
        <f t="shared" si="65"/>
        <v>0</v>
      </c>
      <c r="DF30">
        <f t="shared" si="66"/>
        <v>0</v>
      </c>
      <c r="DG30">
        <f t="shared" si="67"/>
        <v>0</v>
      </c>
      <c r="DH30">
        <f t="shared" si="68"/>
        <v>0</v>
      </c>
      <c r="DI30">
        <f t="shared" si="69"/>
        <v>0</v>
      </c>
      <c r="DJ30">
        <f t="shared" si="70"/>
        <v>0</v>
      </c>
      <c r="DK30">
        <f t="shared" si="71"/>
        <v>0</v>
      </c>
      <c r="DL30" s="5">
        <f t="shared" si="72"/>
        <v>0</v>
      </c>
      <c r="DM30" s="48">
        <f t="shared" si="73"/>
        <v>0</v>
      </c>
      <c r="DN30" s="5">
        <f t="shared" si="74"/>
        <v>0</v>
      </c>
      <c r="DO30" s="5">
        <f t="shared" si="75"/>
        <v>0</v>
      </c>
      <c r="DQ30" s="48">
        <f t="shared" si="22"/>
        <v>999</v>
      </c>
      <c r="DR30" s="48">
        <f t="shared" si="23"/>
        <v>999</v>
      </c>
      <c r="DS30" s="48">
        <f t="shared" si="76"/>
        <v>999</v>
      </c>
      <c r="DT30">
        <f t="shared" si="24"/>
        <v>0</v>
      </c>
      <c r="DV30" s="48">
        <f t="shared" si="77"/>
        <v>0</v>
      </c>
      <c r="DW30" s="48">
        <f t="shared" si="78"/>
        <v>0</v>
      </c>
      <c r="DX30" s="48">
        <f t="shared" si="79"/>
        <v>0</v>
      </c>
      <c r="DY30" s="48">
        <f t="shared" si="80"/>
        <v>0</v>
      </c>
      <c r="DZ30">
        <f t="shared" si="25"/>
        <v>0</v>
      </c>
      <c r="EB30" s="48">
        <f t="shared" si="81"/>
        <v>0</v>
      </c>
      <c r="EC30" s="48">
        <f t="shared" si="82"/>
        <v>0</v>
      </c>
      <c r="ED30" s="48">
        <f t="shared" si="83"/>
        <v>0</v>
      </c>
      <c r="EE30" s="48">
        <f t="shared" si="84"/>
        <v>0</v>
      </c>
      <c r="EF30">
        <f t="shared" si="26"/>
        <v>0</v>
      </c>
      <c r="EG30">
        <f t="shared" si="27"/>
        <v>0</v>
      </c>
      <c r="EI30">
        <v>20</v>
      </c>
      <c r="EJ30" s="48">
        <f t="shared" si="85"/>
        <v>0</v>
      </c>
      <c r="EK30">
        <f t="shared" si="28"/>
        <v>0</v>
      </c>
      <c r="EL30">
        <f t="shared" si="86"/>
        <v>0</v>
      </c>
      <c r="EM30">
        <f t="shared" si="29"/>
        <v>0</v>
      </c>
      <c r="EN30">
        <f t="shared" si="30"/>
        <v>99999999</v>
      </c>
      <c r="EO30">
        <f t="shared" si="87"/>
        <v>99999999</v>
      </c>
      <c r="EP30">
        <f t="shared" si="31"/>
        <v>999</v>
      </c>
      <c r="EQ30">
        <f t="shared" si="32"/>
        <v>99999</v>
      </c>
      <c r="ES30">
        <f>IF(I30="X",1,IF(I30="x",1,IF(I30&lt;='Schuelereinst. Sinclair'!$B$5,1,0)))</f>
        <v>1</v>
      </c>
      <c r="ET30">
        <f>IF(K30="X",1,IF(K30="x",1,IF(K30&lt;='Schuelereinst. Sinclair'!$B$5,1,0)))</f>
        <v>1</v>
      </c>
      <c r="EU30">
        <f>IF(M30="X",1,IF(M30="x",1,IF(M30&lt;='Schuelereinst. Sinclair'!$B$5,1,0)))</f>
        <v>1</v>
      </c>
      <c r="EV30">
        <f>IF(O30="X",1,IF(O30="x",1,IF(O30&lt;='Schuelereinst. Sinclair'!$B$5,1,0)))</f>
        <v>1</v>
      </c>
      <c r="EW30">
        <f>IF(Q30="X",1,IF(Q30="x",1,IF(Q30&lt;='Schuelereinst. Sinclair'!$B$5,1,0)))</f>
        <v>1</v>
      </c>
      <c r="EX30">
        <f>IF(S30="X",1,IF(S30="x",1,IF(S30&lt;='Schuelereinst. Sinclair'!$B$5,1,0)))</f>
        <v>1</v>
      </c>
    </row>
    <row r="31" spans="1:154" ht="13.5" hidden="1" thickBot="1" x14ac:dyDescent="0.25">
      <c r="A31" s="114" t="s">
        <v>2122</v>
      </c>
      <c r="B31" s="115"/>
      <c r="C31" s="115"/>
      <c r="D31" s="154"/>
      <c r="E31" s="154"/>
      <c r="F31" s="154"/>
      <c r="G31" s="154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54"/>
      <c r="AK31" s="161"/>
      <c r="BI31" s="73" t="s">
        <v>2129</v>
      </c>
      <c r="BN31" s="73" t="s">
        <v>2130</v>
      </c>
      <c r="BO31" s="73" t="s">
        <v>145</v>
      </c>
      <c r="BQ31" s="127" t="s">
        <v>2132</v>
      </c>
      <c r="BR31" s="73" t="s">
        <v>2133</v>
      </c>
      <c r="BS31" s="73" t="s">
        <v>2140</v>
      </c>
      <c r="BT31" s="73" t="s">
        <v>2123</v>
      </c>
      <c r="BU31" s="73" t="s">
        <v>2141</v>
      </c>
      <c r="CB31" s="73" t="s">
        <v>2125</v>
      </c>
      <c r="CC31" s="73" t="s">
        <v>2126</v>
      </c>
      <c r="CD31" s="73" t="s">
        <v>2127</v>
      </c>
      <c r="CE31" s="73" t="s">
        <v>2128</v>
      </c>
      <c r="CF31" s="73" t="s">
        <v>2138</v>
      </c>
      <c r="CG31" s="73" t="s">
        <v>2153</v>
      </c>
      <c r="CH31" s="73" t="s">
        <v>2154</v>
      </c>
      <c r="CI31" s="73" t="s">
        <v>2139</v>
      </c>
      <c r="CJ31" s="73" t="s">
        <v>2142</v>
      </c>
      <c r="CK31" s="73" t="s">
        <v>2143</v>
      </c>
      <c r="CL31" s="73" t="s">
        <v>2144</v>
      </c>
      <c r="CM31" s="73" t="s">
        <v>2145</v>
      </c>
      <c r="CN31" s="73" t="s">
        <v>2146</v>
      </c>
      <c r="CO31" s="73" t="s">
        <v>2147</v>
      </c>
      <c r="CP31" s="73" t="s">
        <v>2148</v>
      </c>
      <c r="CX31" s="73" t="s">
        <v>2149</v>
      </c>
      <c r="CY31" s="73" t="s">
        <v>2150</v>
      </c>
      <c r="CZ31" s="73" t="s">
        <v>2151</v>
      </c>
      <c r="DA31" s="73" t="s">
        <v>2155</v>
      </c>
      <c r="DB31" s="73" t="s">
        <v>2152</v>
      </c>
      <c r="DC31" s="73" t="s">
        <v>2156</v>
      </c>
      <c r="DD31" s="73" t="s">
        <v>2157</v>
      </c>
      <c r="DE31" s="73" t="s">
        <v>2158</v>
      </c>
      <c r="DF31" s="73" t="s">
        <v>2159</v>
      </c>
      <c r="DG31" s="73" t="s">
        <v>2160</v>
      </c>
      <c r="DH31" s="73" t="s">
        <v>2164</v>
      </c>
      <c r="DI31" s="73" t="s">
        <v>2161</v>
      </c>
      <c r="DJ31" s="73" t="s">
        <v>2162</v>
      </c>
      <c r="DK31" s="73" t="s">
        <v>2163</v>
      </c>
      <c r="DL31" s="73" t="s">
        <v>2168</v>
      </c>
      <c r="DM31" s="73" t="s">
        <v>2167</v>
      </c>
      <c r="DN31" s="73" t="s">
        <v>2165</v>
      </c>
      <c r="DO31" s="73" t="s">
        <v>2166</v>
      </c>
      <c r="DQ31" s="73" t="s">
        <v>2170</v>
      </c>
      <c r="DR31" s="73" t="s">
        <v>2171</v>
      </c>
      <c r="DS31" s="73" t="s">
        <v>2172</v>
      </c>
      <c r="DT31" s="73" t="s">
        <v>2173</v>
      </c>
      <c r="DV31" s="73" t="s">
        <v>2174</v>
      </c>
      <c r="DW31" s="73" t="s">
        <v>2175</v>
      </c>
      <c r="DX31" s="73" t="s">
        <v>2176</v>
      </c>
      <c r="DY31" s="73" t="s">
        <v>2177</v>
      </c>
      <c r="DZ31" s="73" t="s">
        <v>2178</v>
      </c>
      <c r="EB31" s="73" t="s">
        <v>2179</v>
      </c>
      <c r="EC31" s="73" t="s">
        <v>2180</v>
      </c>
      <c r="ED31" s="73" t="s">
        <v>2181</v>
      </c>
      <c r="EE31" s="73" t="s">
        <v>2182</v>
      </c>
      <c r="EF31" s="136" t="s">
        <v>2183</v>
      </c>
      <c r="EJ31" s="137" t="s">
        <v>147</v>
      </c>
      <c r="EK31" s="137" t="s">
        <v>2184</v>
      </c>
      <c r="EL31" s="137" t="s">
        <v>2185</v>
      </c>
      <c r="EM31" s="137" t="s">
        <v>2186</v>
      </c>
      <c r="EN31" s="137"/>
      <c r="EO31" s="137"/>
    </row>
    <row r="32" spans="1:154" hidden="1" x14ac:dyDescent="0.2">
      <c r="A32" s="108">
        <v>1</v>
      </c>
      <c r="B32" s="174"/>
      <c r="C32" s="108" t="str">
        <f>BO32</f>
        <v/>
      </c>
      <c r="D32" s="155" t="str">
        <f>BP32</f>
        <v/>
      </c>
      <c r="E32" s="155" t="str">
        <f>BR32</f>
        <v/>
      </c>
      <c r="F32" s="158"/>
      <c r="G32" s="175" t="str">
        <f t="shared" ref="G32:G51" si="93">IF(B32="","",VLOOKUP(F32,Sinclair_schueler,IF(BN32="W",3,2)))</f>
        <v/>
      </c>
      <c r="H32" s="90"/>
      <c r="I32" s="128"/>
      <c r="J32" s="91"/>
      <c r="K32" s="128"/>
      <c r="L32" s="91"/>
      <c r="M32" s="128"/>
      <c r="N32" s="90"/>
      <c r="O32" s="128"/>
      <c r="P32" s="91"/>
      <c r="Q32" s="128"/>
      <c r="R32" s="91"/>
      <c r="S32" s="128"/>
      <c r="T32" s="130" t="str">
        <f>IF(B32&lt;&gt;"",DM32,"")</f>
        <v/>
      </c>
      <c r="U32" s="133" t="str">
        <f>IF(B32&lt;&gt;"",DN32,"")</f>
        <v/>
      </c>
      <c r="V32" s="133" t="str">
        <f>IF(B32&lt;&gt;"",DO32,"")</f>
        <v/>
      </c>
      <c r="W32" s="92"/>
      <c r="X32" s="93"/>
      <c r="Y32" s="118" t="str">
        <f>IF(B32="","",DT32 )</f>
        <v/>
      </c>
      <c r="Z32" s="94"/>
      <c r="AA32" s="93"/>
      <c r="AB32" s="93"/>
      <c r="AC32" s="121" t="str">
        <f>IF(B32="","",DZ32)</f>
        <v/>
      </c>
      <c r="AD32" s="94"/>
      <c r="AE32" s="93"/>
      <c r="AF32" s="93"/>
      <c r="AG32" s="213" t="str">
        <f>IF(B32="","",EF32)</f>
        <v/>
      </c>
      <c r="AH32" s="123" t="str">
        <f>IF(B32="","",EG32)</f>
        <v/>
      </c>
      <c r="AI32" s="124" t="str">
        <f>IF(SUM(V32,Y32,AC32,AH32)=0,"",SUM(V32,Y32,AC32,AH32))</f>
        <v/>
      </c>
      <c r="AJ32" s="139" t="str">
        <f t="shared" ref="AJ32:AJ51" si="94">IF(B32="","",VLOOKUP(A32,U9M_PLATZ,2))</f>
        <v/>
      </c>
      <c r="AK32" s="162" t="str">
        <f t="shared" ref="AK32:AK51" si="95">IF(SUM(AJ32)=0,"",VLOOKUP(AJ32,Punkte_Platz,2,FALSE))</f>
        <v/>
      </c>
      <c r="BI32" t="str">
        <f t="shared" ref="BI32:BI51" si="96">IF(B32&lt;&gt;"",B32,"")</f>
        <v/>
      </c>
      <c r="BK32" t="str">
        <f>IF(UPPER(LEFT(TEXT(BI32,"####"),1))="W",BI32,IF(UPPER(LEFT(TEXT(BI32,"####"),1))="M",BI32,IF(UPPER(LEFT(TEXT(BI32,"####"),1))="X",BI32,"")))</f>
        <v/>
      </c>
      <c r="BL32" t="str">
        <f>IF(BI32&gt;0,IF(BK32="",BI32,""),"")</f>
        <v/>
      </c>
      <c r="BM32" t="str">
        <f>IF(BJ32&gt;"",IF(VLOOKUP(BJ32,Athl02,1)=BJ32,VLOOKUP(BJ32,Athl02,2),""),
IF(BK32&gt;"",IF(VLOOKUP(BK32,Athl06,1)=BK32,VLOOKUP(BK32,Athl06,2),""),
IF(BL32&lt;&gt;"",IF(VLOOKUP(BL32,Athl04,1)=BL32,VLOOKUP(BL32,Athl04,2),""),"")))</f>
        <v/>
      </c>
      <c r="BN32" t="str">
        <f>IF(BM32&lt;&gt; "",VLOOKUP(BM32, Athl01, 3),"")</f>
        <v/>
      </c>
      <c r="BO32" t="str">
        <f t="shared" ref="BO32:BO51" si="97">IF(BM32="","",VLOOKUP(BM32,Athl01,2))</f>
        <v/>
      </c>
      <c r="BP32" t="str">
        <f t="shared" ref="BP32:BP51" si="98">IF(BM32="","",VLOOKUP(BM32,Athl01,$BP$4))</f>
        <v/>
      </c>
      <c r="BQ32" s="47" t="str">
        <f t="shared" ref="BQ32:BQ51" si="99">IF(BM32="","",VLOOKUP(BM32,Athl01,4))</f>
        <v/>
      </c>
      <c r="BR32" t="str">
        <f t="shared" ref="BR32:BR51" si="100">IF(B32&lt;&gt;"",YEAR(BQ32),"")</f>
        <v/>
      </c>
      <c r="BS32" t="str">
        <f t="shared" ref="BS32:BS51" si="101">IF(BR32&lt;&gt;"",$BP$3-BR32,"")</f>
        <v/>
      </c>
      <c r="BT32" t="str">
        <f>IF(BR32="","",IF(BS32&lt;=9,"U9",IF(BS32&lt;=11,"U11",IF(BS32&lt;=13,"U13",IF(BS32&lt;=15,"U15","nicht startberechtigt")))))</f>
        <v/>
      </c>
      <c r="BU32" t="str">
        <f>IF(BT32="","",IF(BT32="U9",'Schuelereinst. Sinclair'!$B$6,IF(BT32="U11",'Schuelereinst. Sinclair'!$B$7,IF(BT32="U13",'Schuelereinst. Sinclair'!$B$8,Wemm(BT32="U15",'Schuelereinst. Sinclair'!$B$9,"")))))</f>
        <v/>
      </c>
      <c r="BV32" s="28">
        <f t="shared" ref="BV32:BV51" si="102">H32</f>
        <v>0</v>
      </c>
      <c r="BW32" s="28">
        <f t="shared" ref="BW32:BW51" si="103">I32</f>
        <v>0</v>
      </c>
      <c r="BX32" s="28">
        <f t="shared" ref="BX32:BX51" si="104">J32</f>
        <v>0</v>
      </c>
      <c r="BY32" s="28">
        <f t="shared" ref="BY32:BY51" si="105">K32</f>
        <v>0</v>
      </c>
      <c r="BZ32" s="28">
        <f t="shared" ref="BZ32:BZ51" si="106">L32</f>
        <v>0</v>
      </c>
      <c r="CA32" s="28">
        <f t="shared" ref="CA32:CA51" si="107">M32</f>
        <v>0</v>
      </c>
      <c r="CB32" s="28">
        <f>IF(BW32="x",0,IF(BW32="X",0,BV32))</f>
        <v>0</v>
      </c>
      <c r="CC32" s="28">
        <f>IF(BY32="x",0,IF(BY32="X",0,BX32))</f>
        <v>0</v>
      </c>
      <c r="CD32" s="28">
        <f>IF(CA32="x",0,IF(CA32="X",0,BZ32))</f>
        <v>0</v>
      </c>
      <c r="CE32" s="28">
        <f>MAX(CB32:CD32)</f>
        <v>0</v>
      </c>
      <c r="CF32">
        <f>IF(G32&lt;&gt;"",CB32*G32,0)</f>
        <v>0</v>
      </c>
      <c r="CG32">
        <f>IF(G32&lt;&gt;"",CC32*G32,0)</f>
        <v>0</v>
      </c>
      <c r="CH32">
        <f>IF(G32&lt;&gt;"",CD32*G32,0)</f>
        <v>0</v>
      </c>
      <c r="CI32">
        <f>IF(G32&lt;&gt;"",CE32*G32,0)</f>
        <v>0</v>
      </c>
      <c r="CJ32">
        <f>IF(I32="",0,IF(I32&lt;&gt;"x",IF(I32&lt;&gt;"X",I32*$BU32,0),0))</f>
        <v>0</v>
      </c>
      <c r="CK32">
        <f t="shared" ref="CK32:CK51" si="108">IF(K32="",0,IF(K32&lt;&gt;"x",IF(K32&lt;&gt;"X",K32*$BU32,0),0))</f>
        <v>0</v>
      </c>
      <c r="CL32">
        <f t="shared" ref="CL32:CL51" si="109">IF(M32="",0,IF(M32&lt;&gt;"x",IF(M32&lt;&gt;"X",M32*$BU32,0),0))</f>
        <v>0</v>
      </c>
      <c r="CM32">
        <f>CF32+CJ32</f>
        <v>0</v>
      </c>
      <c r="CN32">
        <f>CG32+CK32</f>
        <v>0</v>
      </c>
      <c r="CO32">
        <f>CH32+CL32</f>
        <v>0</v>
      </c>
      <c r="CP32" s="5">
        <f>MAX(CM32:CO32)</f>
        <v>0</v>
      </c>
      <c r="CR32" s="28">
        <f t="shared" ref="CR32:CR51" si="110">N32</f>
        <v>0</v>
      </c>
      <c r="CS32" s="28">
        <f t="shared" ref="CS32:CS51" si="111">O32</f>
        <v>0</v>
      </c>
      <c r="CT32" s="28">
        <f t="shared" ref="CT32:CT51" si="112">P32</f>
        <v>0</v>
      </c>
      <c r="CU32" s="28">
        <f t="shared" ref="CU32:CU51" si="113">Q32</f>
        <v>0</v>
      </c>
      <c r="CV32" s="28">
        <f t="shared" ref="CV32:CV51" si="114">R32</f>
        <v>0</v>
      </c>
      <c r="CW32" s="28">
        <f t="shared" ref="CW32:CW51" si="115">S32</f>
        <v>0</v>
      </c>
      <c r="CX32" s="28">
        <f>IF(CS32="x",0,IF(CS32="X",0,CR32))</f>
        <v>0</v>
      </c>
      <c r="CY32" s="28">
        <f>IF(CU32="x",0,IF(CU32="X",0,CT32))</f>
        <v>0</v>
      </c>
      <c r="CZ32" s="28">
        <f>IF(CW32="x",0,IF(CW32="X",0,CV32))</f>
        <v>0</v>
      </c>
      <c r="DA32" s="28">
        <f>MAX(CX32:CZ32)</f>
        <v>0</v>
      </c>
      <c r="DB32">
        <f>IF(G32&lt;&gt;"",CX32*G32,0)</f>
        <v>0</v>
      </c>
      <c r="DC32">
        <f>IF(G32&lt;&gt;"",CY32*G32,0)</f>
        <v>0</v>
      </c>
      <c r="DD32">
        <f>IF(G32&lt;&gt;"",CZ32*G32,0)</f>
        <v>0</v>
      </c>
      <c r="DE32">
        <f>IF(G32&lt;&gt;"",DA32*G32,0)</f>
        <v>0</v>
      </c>
      <c r="DF32">
        <f>IF(O32="",0,IF(O32&lt;&gt;"x",IF(O32&lt;&gt;"X",O32*$BU32,0),0))</f>
        <v>0</v>
      </c>
      <c r="DG32">
        <f>IF(Q32="",0,IF(Q32&lt;&gt;"x",IF(Q32&lt;&gt;"X",Q32*$BU32,0),0))</f>
        <v>0</v>
      </c>
      <c r="DH32">
        <f>IF(S32="",0,IF(S32&lt;&gt;"x",IF(S32&lt;&gt;"X",S32*$BU32,0),0))</f>
        <v>0</v>
      </c>
      <c r="DI32">
        <f>DB32+DF32</f>
        <v>0</v>
      </c>
      <c r="DJ32">
        <f>DC32+DG32</f>
        <v>0</v>
      </c>
      <c r="DK32">
        <f>DD32+DH32</f>
        <v>0</v>
      </c>
      <c r="DL32" s="5">
        <f>MAX(DI32:DK32)</f>
        <v>0</v>
      </c>
      <c r="DM32" s="48">
        <f>CE32+DA32</f>
        <v>0</v>
      </c>
      <c r="DN32" s="5">
        <f>CI32+DE32</f>
        <v>0</v>
      </c>
      <c r="DO32" s="5">
        <f>CP32+DL32</f>
        <v>0</v>
      </c>
      <c r="DQ32" s="48">
        <f t="shared" ref="DQ32:DQ51" si="116">IF(W32=0,999,W32)</f>
        <v>999</v>
      </c>
      <c r="DR32" s="48">
        <f t="shared" ref="DR32:DR51" si="117">IF(X32=0,999,X32)</f>
        <v>999</v>
      </c>
      <c r="DS32" s="48">
        <f>MIN(DQ32:DR32)</f>
        <v>999</v>
      </c>
      <c r="DT32">
        <f t="shared" ref="DT32:DT51" si="118">IF(DS32&gt;$DT$2,0,VLOOKUP(DS32,Sprint_Schueler,2))</f>
        <v>0</v>
      </c>
      <c r="DU32" s="48"/>
      <c r="DV32" s="48">
        <f>Z32</f>
        <v>0</v>
      </c>
      <c r="DW32" s="48">
        <f>AA32</f>
        <v>0</v>
      </c>
      <c r="DX32" s="48">
        <f>AB32</f>
        <v>0</v>
      </c>
      <c r="DY32" s="48">
        <f>MAX(DV32:DX32)</f>
        <v>0</v>
      </c>
      <c r="DZ32">
        <f t="shared" ref="DZ32:DZ51" si="119">VLOOKUP(DY32,Sprung_Schueler,2)</f>
        <v>0</v>
      </c>
      <c r="EB32" s="48">
        <f>AD32</f>
        <v>0</v>
      </c>
      <c r="EC32" s="48">
        <f>AE32</f>
        <v>0</v>
      </c>
      <c r="ED32" s="48">
        <f>AF32</f>
        <v>0</v>
      </c>
      <c r="EE32" s="48">
        <f>MAX(EB32:ED32)</f>
        <v>0</v>
      </c>
      <c r="EF32">
        <f t="shared" ref="EF32:EF51" si="120">VLOOKUP(EE32,Kugel_Schueler,2)</f>
        <v>0</v>
      </c>
      <c r="EG32">
        <f t="shared" ref="EG32:EG51" si="121">IF(EF32=0,0,IF($EG$3="Ja",EF32*G32,EF32))</f>
        <v>0</v>
      </c>
      <c r="EI32">
        <v>1</v>
      </c>
      <c r="EJ32" s="48">
        <f>IF(AI32&lt;&gt;"",ROUND(AI32,2),0)</f>
        <v>0</v>
      </c>
      <c r="EK32">
        <f t="shared" ref="EK32:EK51" si="122">IF(EJ32&gt;0,ROUND(EJ32*$EK$2+EI32,0),0)</f>
        <v>0</v>
      </c>
      <c r="EL32">
        <f>LARGE($EK$32:$EK$51,EI32)</f>
        <v>0</v>
      </c>
      <c r="EM32">
        <f t="shared" ref="EM32:EM51" si="123">MOD(EL32,$EK$3)</f>
        <v>0</v>
      </c>
      <c r="EN32">
        <f>IF(EM32&gt;0,EM32*$EK$2+EI32,$EK$1)</f>
        <v>99999999</v>
      </c>
      <c r="EO32">
        <f>SMALL($EN$32:$EN$51,EI32)</f>
        <v>99999999</v>
      </c>
      <c r="EP32">
        <f t="shared" ref="EP32:EP51" si="124">(EO32-MOD(EO32,$EK$2))/$EK$2</f>
        <v>999</v>
      </c>
      <c r="EQ32">
        <f t="shared" ref="EQ32:EQ51" si="125">MOD(EO32,$EK$2)</f>
        <v>99999</v>
      </c>
      <c r="ES32">
        <f>IF(I32="X",1,IF(I32="x",1,IF(I32&lt;='Schuelereinst. Sinclair'!$B$5,1,0)))</f>
        <v>1</v>
      </c>
      <c r="ET32">
        <f>IF(K32="X",1,IF(K32="x",1,IF(K32&lt;='Schuelereinst. Sinclair'!$B$5,1,0)))</f>
        <v>1</v>
      </c>
      <c r="EU32">
        <f>IF(M32="X",1,IF(M32="x",1,IF(M32&lt;='Schuelereinst. Sinclair'!$B$5,1,0)))</f>
        <v>1</v>
      </c>
      <c r="EV32">
        <f>IF(O32="X",1,IF(O32="x",1,IF(O32&lt;='Schuelereinst. Sinclair'!$B$5,1,0)))</f>
        <v>1</v>
      </c>
      <c r="EW32">
        <f>IF(Q32="X",1,IF(Q32="x",1,IF(Q32&lt;='Schuelereinst. Sinclair'!$B$5,1,0)))</f>
        <v>1</v>
      </c>
      <c r="EX32">
        <f>IF(S32="X",1,IF(S32="x",1,IF(S32&lt;='Schuelereinst. Sinclair'!$B$5,1,0)))</f>
        <v>1</v>
      </c>
    </row>
    <row r="33" spans="1:154" hidden="1" x14ac:dyDescent="0.2">
      <c r="A33" s="109">
        <v>2</v>
      </c>
      <c r="B33" s="138"/>
      <c r="C33" s="109" t="str">
        <f t="shared" ref="C33:C51" si="126">BO33</f>
        <v/>
      </c>
      <c r="D33" s="156" t="str">
        <f t="shared" ref="D33:D51" si="127">BP33</f>
        <v/>
      </c>
      <c r="E33" s="156" t="str">
        <f t="shared" ref="E33:E51" si="128">BR33</f>
        <v/>
      </c>
      <c r="F33" s="159"/>
      <c r="G33" s="176" t="str">
        <f t="shared" si="93"/>
        <v/>
      </c>
      <c r="H33" s="97"/>
      <c r="I33" s="129"/>
      <c r="J33" s="98"/>
      <c r="K33" s="129"/>
      <c r="L33" s="98"/>
      <c r="M33" s="129"/>
      <c r="N33" s="97"/>
      <c r="O33" s="129"/>
      <c r="P33" s="98"/>
      <c r="Q33" s="129"/>
      <c r="R33" s="98"/>
      <c r="S33" s="129"/>
      <c r="T33" s="131" t="str">
        <f t="shared" ref="T33:T51" si="129">IF(B33&lt;&gt;"",DM33,"")</f>
        <v/>
      </c>
      <c r="U33" s="134" t="str">
        <f t="shared" ref="U33:U51" si="130">IF(B33&lt;&gt;"",DN33,"")</f>
        <v/>
      </c>
      <c r="V33" s="134" t="str">
        <f t="shared" ref="V33:V51" si="131">IF(B33&lt;&gt;"",DO33,"")</f>
        <v/>
      </c>
      <c r="W33" s="99"/>
      <c r="X33" s="95"/>
      <c r="Y33" s="119" t="str">
        <f>IF(B33="","",DT33 )</f>
        <v/>
      </c>
      <c r="Z33" s="100"/>
      <c r="AA33" s="95"/>
      <c r="AB33" s="95"/>
      <c r="AC33" s="122" t="str">
        <f>IF(B33="","",DZ33)</f>
        <v/>
      </c>
      <c r="AD33" s="100"/>
      <c r="AE33" s="95"/>
      <c r="AF33" s="95"/>
      <c r="AG33" s="214" t="str">
        <f>IF(B33="","",EF33)</f>
        <v/>
      </c>
      <c r="AH33" s="125" t="str">
        <f>IF(B33="","",EG33)</f>
        <v/>
      </c>
      <c r="AI33" s="126" t="str">
        <f>IF(SUM(V33,Y33,AC33,AH33)=0,"",SUM(V33,Y33,AC33,AH33))</f>
        <v/>
      </c>
      <c r="AJ33" s="140" t="str">
        <f t="shared" si="94"/>
        <v/>
      </c>
      <c r="AK33" s="163" t="str">
        <f t="shared" si="95"/>
        <v/>
      </c>
      <c r="BI33" t="str">
        <f t="shared" si="96"/>
        <v/>
      </c>
      <c r="BK33" t="str">
        <f t="shared" ref="BK33:BK51" si="132">IF(UPPER(LEFT(TEXT(BI33,"####"),1))="W",BI33,IF(UPPER(LEFT(TEXT(BI33,"####"),1))="M",BI33,IF(UPPER(LEFT(TEXT(BI33,"####"),1))="X",BI33,"")))</f>
        <v/>
      </c>
      <c r="BL33" t="str">
        <f t="shared" ref="BL33:BL51" si="133">IF(BI33&gt;0,IF(BK33="",BI33,""),"")</f>
        <v/>
      </c>
      <c r="BM33" t="str">
        <f t="shared" ref="BM33:BM51" si="134">IF(BJ33&gt;"",IF(VLOOKUP(BJ33,Athl02,1)=BJ33,VLOOKUP(BJ33,Athl02,2),""),
IF(BK33&gt;"",IF(VLOOKUP(BK33,Athl06,1)=BK33,VLOOKUP(BK33,Athl06,2),""),
IF(BL33&lt;&gt;"",IF(VLOOKUP(BL33,Athl04,1)=BL33,VLOOKUP(BL33,Athl04,2),""),"")))</f>
        <v/>
      </c>
      <c r="BN33" t="str">
        <f t="shared" ref="BN33:BN51" si="135">IF(BM33&lt;&gt; "",VLOOKUP(BM33, Athl01, 3),"")</f>
        <v/>
      </c>
      <c r="BO33" t="str">
        <f t="shared" si="97"/>
        <v/>
      </c>
      <c r="BP33" t="str">
        <f t="shared" si="98"/>
        <v/>
      </c>
      <c r="BQ33" s="47" t="str">
        <f t="shared" si="99"/>
        <v/>
      </c>
      <c r="BR33" t="str">
        <f t="shared" si="100"/>
        <v/>
      </c>
      <c r="BS33" t="str">
        <f t="shared" si="101"/>
        <v/>
      </c>
      <c r="BT33" t="str">
        <f t="shared" ref="BT33:BT51" si="136">IF(BR33="","",IF(BS33&lt;=9,"U9",IF(BS33&lt;=11,"U11",IF(BS33&lt;=13,"U13",IF(BS33&lt;=15,"U15","nicht startberechtigt")))))</f>
        <v/>
      </c>
      <c r="BU33" t="str">
        <f>IF(BT33="","",IF(BT33="U9",'Schuelereinst. Sinclair'!$B$6,IF(BT33="U11",'Schuelereinst. Sinclair'!$B$7,IF(BT33="U13",'Schuelereinst. Sinclair'!$B$8,Wemm(BT33="U15",'Schuelereinst. Sinclair'!$B$9,"")))))</f>
        <v/>
      </c>
      <c r="BV33" s="28">
        <f t="shared" si="102"/>
        <v>0</v>
      </c>
      <c r="BW33" s="28">
        <f t="shared" si="103"/>
        <v>0</v>
      </c>
      <c r="BX33" s="28">
        <f t="shared" si="104"/>
        <v>0</v>
      </c>
      <c r="BY33" s="28">
        <f t="shared" si="105"/>
        <v>0</v>
      </c>
      <c r="BZ33" s="28">
        <f t="shared" si="106"/>
        <v>0</v>
      </c>
      <c r="CA33" s="28">
        <f t="shared" si="107"/>
        <v>0</v>
      </c>
      <c r="CB33" s="28">
        <f t="shared" ref="CB33:CB51" si="137">IF(BW33="x",0,IF(BW33="X",0,BV33))</f>
        <v>0</v>
      </c>
      <c r="CC33" s="28">
        <f t="shared" ref="CC33:CC51" si="138">IF(BY33="x",0,IF(BY33="X",0,BX33))</f>
        <v>0</v>
      </c>
      <c r="CD33" s="28">
        <f t="shared" ref="CD33:CD51" si="139">IF(CA33="x",0,IF(CA33="X",0,BZ33))</f>
        <v>0</v>
      </c>
      <c r="CE33" s="28">
        <f t="shared" ref="CE33:CE51" si="140">MAX(CB33:CD33)</f>
        <v>0</v>
      </c>
      <c r="CF33">
        <f t="shared" ref="CF33:CF51" si="141">IF(G33&lt;&gt;"",CB33*G33,0)</f>
        <v>0</v>
      </c>
      <c r="CG33">
        <f t="shared" ref="CG33:CG51" si="142">IF(G33&lt;&gt;"",CC33*G33,0)</f>
        <v>0</v>
      </c>
      <c r="CH33">
        <f t="shared" ref="CH33:CH51" si="143">IF(G33&lt;&gt;"",CD33*G33,0)</f>
        <v>0</v>
      </c>
      <c r="CI33">
        <f t="shared" ref="CI33:CI51" si="144">IF(G33&lt;&gt;"",CE33*G33,0)</f>
        <v>0</v>
      </c>
      <c r="CJ33">
        <f t="shared" ref="CJ33:CJ51" si="145">IF(I33="",0,IF(I33&lt;&gt;"x",IF(I33&lt;&gt;"X",I33*$BU33,0),0))</f>
        <v>0</v>
      </c>
      <c r="CK33">
        <f t="shared" si="108"/>
        <v>0</v>
      </c>
      <c r="CL33">
        <f t="shared" si="109"/>
        <v>0</v>
      </c>
      <c r="CM33">
        <f t="shared" ref="CM33:CM51" si="146">CF33+CJ33</f>
        <v>0</v>
      </c>
      <c r="CN33">
        <f t="shared" ref="CN33:CN51" si="147">CG33+CK33</f>
        <v>0</v>
      </c>
      <c r="CO33">
        <f t="shared" ref="CO33:CO51" si="148">CH33+CL33</f>
        <v>0</v>
      </c>
      <c r="CP33" s="5">
        <f t="shared" ref="CP33:CP51" si="149">MAX(CM33:CO33)</f>
        <v>0</v>
      </c>
      <c r="CR33" s="28">
        <f t="shared" si="110"/>
        <v>0</v>
      </c>
      <c r="CS33" s="28">
        <f t="shared" si="111"/>
        <v>0</v>
      </c>
      <c r="CT33" s="28">
        <f t="shared" si="112"/>
        <v>0</v>
      </c>
      <c r="CU33" s="28">
        <f t="shared" si="113"/>
        <v>0</v>
      </c>
      <c r="CV33" s="28">
        <f t="shared" si="114"/>
        <v>0</v>
      </c>
      <c r="CW33" s="28">
        <f t="shared" si="115"/>
        <v>0</v>
      </c>
      <c r="CX33" s="28">
        <f t="shared" ref="CX33:CX51" si="150">IF(CS33="x",0,IF(CS33="X",0,CR33))</f>
        <v>0</v>
      </c>
      <c r="CY33" s="28">
        <f t="shared" ref="CY33:CY51" si="151">IF(CU33="x",0,IF(CU33="X",0,CT33))</f>
        <v>0</v>
      </c>
      <c r="CZ33" s="28">
        <f t="shared" ref="CZ33:CZ51" si="152">IF(CW33="x",0,IF(CW33="X",0,CV33))</f>
        <v>0</v>
      </c>
      <c r="DA33" s="28">
        <f t="shared" ref="DA33:DA51" si="153">MAX(CX33:CZ33)</f>
        <v>0</v>
      </c>
      <c r="DB33">
        <f t="shared" ref="DB33:DB51" si="154">IF(G33&lt;&gt;"",CX33*G33,0)</f>
        <v>0</v>
      </c>
      <c r="DC33">
        <f t="shared" ref="DC33:DC51" si="155">IF(G33&lt;&gt;"",CY33*G33,0)</f>
        <v>0</v>
      </c>
      <c r="DD33">
        <f t="shared" ref="DD33:DD51" si="156">IF(G33&lt;&gt;"",CZ33*G33,0)</f>
        <v>0</v>
      </c>
      <c r="DE33">
        <f t="shared" ref="DE33:DE51" si="157">IF(G33&lt;&gt;"",DA33*G33,0)</f>
        <v>0</v>
      </c>
      <c r="DF33">
        <f t="shared" ref="DF33:DF51" si="158">IF(O33="",0,IF(O33&lt;&gt;"x",IF(O33&lt;&gt;"X",O33*$BU33,0),0))</f>
        <v>0</v>
      </c>
      <c r="DG33">
        <f t="shared" ref="DG33:DG51" si="159">IF(Q33="",0,IF(Q33&lt;&gt;"x",IF(Q33&lt;&gt;"X",Q33*$BU33,0),0))</f>
        <v>0</v>
      </c>
      <c r="DH33">
        <f t="shared" ref="DH33:DH51" si="160">IF(S33="",0,IF(S33&lt;&gt;"x",IF(S33&lt;&gt;"X",S33*$BU33,0),0))</f>
        <v>0</v>
      </c>
      <c r="DI33">
        <f t="shared" ref="DI33:DI51" si="161">DB33+DF33</f>
        <v>0</v>
      </c>
      <c r="DJ33">
        <f t="shared" ref="DJ33:DJ51" si="162">DC33+DG33</f>
        <v>0</v>
      </c>
      <c r="DK33">
        <f t="shared" ref="DK33:DK51" si="163">DD33+DH33</f>
        <v>0</v>
      </c>
      <c r="DL33" s="5">
        <f t="shared" ref="DL33:DL51" si="164">MAX(DI33:DK33)</f>
        <v>0</v>
      </c>
      <c r="DM33" s="48">
        <f t="shared" ref="DM33:DM51" si="165">CE33+DA33</f>
        <v>0</v>
      </c>
      <c r="DN33" s="5">
        <f t="shared" ref="DN33:DN51" si="166">CI33+DE33</f>
        <v>0</v>
      </c>
      <c r="DO33" s="5">
        <f t="shared" ref="DO33:DO51" si="167">CP33+DL33</f>
        <v>0</v>
      </c>
      <c r="DQ33" s="48">
        <f t="shared" si="116"/>
        <v>999</v>
      </c>
      <c r="DR33" s="48">
        <f t="shared" si="117"/>
        <v>999</v>
      </c>
      <c r="DS33" s="48">
        <f t="shared" ref="DS33:DS51" si="168">MIN(DQ33:DR33)</f>
        <v>999</v>
      </c>
      <c r="DT33">
        <f t="shared" si="118"/>
        <v>0</v>
      </c>
      <c r="DV33" s="48">
        <f t="shared" ref="DV33:DV51" si="169">Z33</f>
        <v>0</v>
      </c>
      <c r="DW33" s="48">
        <f t="shared" ref="DW33:DW51" si="170">AA33</f>
        <v>0</v>
      </c>
      <c r="DX33" s="48">
        <f t="shared" ref="DX33:DX51" si="171">AB33</f>
        <v>0</v>
      </c>
      <c r="DY33" s="48">
        <f t="shared" ref="DY33:DY51" si="172">MAX(DV33:DX33)</f>
        <v>0</v>
      </c>
      <c r="DZ33">
        <f t="shared" si="119"/>
        <v>0</v>
      </c>
      <c r="EB33" s="48">
        <f t="shared" ref="EB33:EB51" si="173">AD33</f>
        <v>0</v>
      </c>
      <c r="EC33" s="48">
        <f t="shared" ref="EC33:EC51" si="174">AE33</f>
        <v>0</v>
      </c>
      <c r="ED33" s="48">
        <f t="shared" ref="ED33:ED51" si="175">AF33</f>
        <v>0</v>
      </c>
      <c r="EE33" s="48">
        <f t="shared" ref="EE33:EE51" si="176">MAX(EB33:ED33)</f>
        <v>0</v>
      </c>
      <c r="EF33">
        <f t="shared" si="120"/>
        <v>0</v>
      </c>
      <c r="EG33">
        <f t="shared" si="121"/>
        <v>0</v>
      </c>
      <c r="EI33">
        <v>2</v>
      </c>
      <c r="EJ33" s="48">
        <f t="shared" ref="EJ33:EJ51" si="177">IF(AI33&lt;&gt;"",ROUND(AI33,2),0)</f>
        <v>0</v>
      </c>
      <c r="EK33">
        <f t="shared" si="122"/>
        <v>0</v>
      </c>
      <c r="EL33">
        <f t="shared" ref="EL33:EL51" si="178">LARGE($EK$32:$EK$51,EI33)</f>
        <v>0</v>
      </c>
      <c r="EM33">
        <f t="shared" si="123"/>
        <v>0</v>
      </c>
      <c r="EN33">
        <f t="shared" ref="EN33:EN51" si="179">IF(EM33&gt;0,EM33*$EK$2+EI33,$EK$1)</f>
        <v>99999999</v>
      </c>
      <c r="EO33">
        <f t="shared" ref="EO33:EO51" si="180">SMALL($EN$32:$EN$51,EI33)</f>
        <v>99999999</v>
      </c>
      <c r="EP33">
        <f t="shared" si="124"/>
        <v>999</v>
      </c>
      <c r="EQ33">
        <f t="shared" si="125"/>
        <v>99999</v>
      </c>
      <c r="ES33">
        <f>IF(I33="X",1,IF(I33="x",1,IF(I33&lt;='Schuelereinst. Sinclair'!$B$5,1,0)))</f>
        <v>1</v>
      </c>
      <c r="ET33">
        <f>IF(K33="X",1,IF(K33="x",1,IF(K33&lt;='Schuelereinst. Sinclair'!$B$5,1,0)))</f>
        <v>1</v>
      </c>
      <c r="EU33">
        <f>IF(M33="X",1,IF(M33="x",1,IF(M33&lt;='Schuelereinst. Sinclair'!$B$5,1,0)))</f>
        <v>1</v>
      </c>
      <c r="EV33">
        <f>IF(O33="X",1,IF(O33="x",1,IF(O33&lt;='Schuelereinst. Sinclair'!$B$5,1,0)))</f>
        <v>1</v>
      </c>
      <c r="EW33">
        <f>IF(Q33="X",1,IF(Q33="x",1,IF(Q33&lt;='Schuelereinst. Sinclair'!$B$5,1,0)))</f>
        <v>1</v>
      </c>
      <c r="EX33">
        <f>IF(S33="X",1,IF(S33="x",1,IF(S33&lt;='Schuelereinst. Sinclair'!$B$5,1,0)))</f>
        <v>1</v>
      </c>
    </row>
    <row r="34" spans="1:154" hidden="1" x14ac:dyDescent="0.2">
      <c r="A34" s="109">
        <v>3</v>
      </c>
      <c r="B34" s="96"/>
      <c r="C34" s="109" t="str">
        <f t="shared" si="126"/>
        <v/>
      </c>
      <c r="D34" s="156" t="str">
        <f t="shared" si="127"/>
        <v/>
      </c>
      <c r="E34" s="156" t="str">
        <f t="shared" si="128"/>
        <v/>
      </c>
      <c r="F34" s="159"/>
      <c r="G34" s="176" t="str">
        <f t="shared" si="93"/>
        <v/>
      </c>
      <c r="H34" s="97"/>
      <c r="I34" s="129"/>
      <c r="J34" s="98"/>
      <c r="K34" s="129"/>
      <c r="L34" s="98"/>
      <c r="M34" s="129"/>
      <c r="N34" s="97"/>
      <c r="O34" s="129"/>
      <c r="P34" s="98"/>
      <c r="Q34" s="129"/>
      <c r="R34" s="98"/>
      <c r="S34" s="129"/>
      <c r="T34" s="131" t="str">
        <f t="shared" si="129"/>
        <v/>
      </c>
      <c r="U34" s="134" t="str">
        <f t="shared" si="130"/>
        <v/>
      </c>
      <c r="V34" s="134" t="str">
        <f t="shared" si="131"/>
        <v/>
      </c>
      <c r="W34" s="99"/>
      <c r="X34" s="95"/>
      <c r="Y34" s="119" t="str">
        <f t="shared" ref="Y34:Y50" si="181">IF(B34="","",DT34 )</f>
        <v/>
      </c>
      <c r="Z34" s="100"/>
      <c r="AA34" s="95"/>
      <c r="AB34" s="95"/>
      <c r="AC34" s="122" t="str">
        <f t="shared" ref="AC34:AC51" si="182">IF(B34="","",DZ34)</f>
        <v/>
      </c>
      <c r="AD34" s="100"/>
      <c r="AE34" s="95"/>
      <c r="AF34" s="95"/>
      <c r="AG34" s="214" t="str">
        <f t="shared" ref="AG34:AG50" si="183">IF(B34="","",EF34)</f>
        <v/>
      </c>
      <c r="AH34" s="125" t="str">
        <f t="shared" ref="AH34:AH51" si="184">IF(B34="","",EG34)</f>
        <v/>
      </c>
      <c r="AI34" s="126" t="str">
        <f t="shared" ref="AI34:AI51" si="185">IF(SUM(V34,Y34,AC34,AH34)=0,"",SUM(V34,Y34,AC34,AH34))</f>
        <v/>
      </c>
      <c r="AJ34" s="140" t="str">
        <f t="shared" si="94"/>
        <v/>
      </c>
      <c r="AK34" s="163" t="str">
        <f t="shared" si="95"/>
        <v/>
      </c>
      <c r="BI34" t="str">
        <f t="shared" si="96"/>
        <v/>
      </c>
      <c r="BK34" t="str">
        <f t="shared" si="132"/>
        <v/>
      </c>
      <c r="BL34" t="str">
        <f t="shared" si="133"/>
        <v/>
      </c>
      <c r="BM34" t="str">
        <f t="shared" si="134"/>
        <v/>
      </c>
      <c r="BN34" t="str">
        <f t="shared" si="135"/>
        <v/>
      </c>
      <c r="BO34" t="str">
        <f t="shared" si="97"/>
        <v/>
      </c>
      <c r="BP34" t="str">
        <f t="shared" si="98"/>
        <v/>
      </c>
      <c r="BQ34" s="47" t="str">
        <f t="shared" si="99"/>
        <v/>
      </c>
      <c r="BR34" t="str">
        <f t="shared" si="100"/>
        <v/>
      </c>
      <c r="BS34" t="str">
        <f t="shared" si="101"/>
        <v/>
      </c>
      <c r="BT34" t="str">
        <f t="shared" si="136"/>
        <v/>
      </c>
      <c r="BU34" t="str">
        <f>IF(BT34="","",IF(BT34="U9",'Schuelereinst. Sinclair'!$B$6,IF(BT34="U11",'Schuelereinst. Sinclair'!$B$7,IF(BT34="U13",'Schuelereinst. Sinclair'!$B$8,Wemm(BT34="U15",'Schuelereinst. Sinclair'!$B$9,"")))))</f>
        <v/>
      </c>
      <c r="BV34" s="28">
        <f t="shared" si="102"/>
        <v>0</v>
      </c>
      <c r="BW34" s="28">
        <f t="shared" si="103"/>
        <v>0</v>
      </c>
      <c r="BX34" s="28">
        <f t="shared" si="104"/>
        <v>0</v>
      </c>
      <c r="BY34" s="28">
        <f t="shared" si="105"/>
        <v>0</v>
      </c>
      <c r="BZ34" s="28">
        <f t="shared" si="106"/>
        <v>0</v>
      </c>
      <c r="CA34" s="28">
        <f t="shared" si="107"/>
        <v>0</v>
      </c>
      <c r="CB34" s="28">
        <f t="shared" si="137"/>
        <v>0</v>
      </c>
      <c r="CC34" s="28">
        <f t="shared" si="138"/>
        <v>0</v>
      </c>
      <c r="CD34" s="28">
        <f t="shared" si="139"/>
        <v>0</v>
      </c>
      <c r="CE34" s="28">
        <f t="shared" si="140"/>
        <v>0</v>
      </c>
      <c r="CF34">
        <f t="shared" si="141"/>
        <v>0</v>
      </c>
      <c r="CG34">
        <f t="shared" si="142"/>
        <v>0</v>
      </c>
      <c r="CH34">
        <f t="shared" si="143"/>
        <v>0</v>
      </c>
      <c r="CI34">
        <f t="shared" si="144"/>
        <v>0</v>
      </c>
      <c r="CJ34">
        <f t="shared" si="145"/>
        <v>0</v>
      </c>
      <c r="CK34">
        <f t="shared" si="108"/>
        <v>0</v>
      </c>
      <c r="CL34">
        <f t="shared" si="109"/>
        <v>0</v>
      </c>
      <c r="CM34">
        <f t="shared" si="146"/>
        <v>0</v>
      </c>
      <c r="CN34">
        <f t="shared" si="147"/>
        <v>0</v>
      </c>
      <c r="CO34">
        <f t="shared" si="148"/>
        <v>0</v>
      </c>
      <c r="CP34" s="5">
        <f t="shared" si="149"/>
        <v>0</v>
      </c>
      <c r="CR34" s="28">
        <f t="shared" si="110"/>
        <v>0</v>
      </c>
      <c r="CS34" s="28">
        <f t="shared" si="111"/>
        <v>0</v>
      </c>
      <c r="CT34" s="28">
        <f t="shared" si="112"/>
        <v>0</v>
      </c>
      <c r="CU34" s="28">
        <f t="shared" si="113"/>
        <v>0</v>
      </c>
      <c r="CV34" s="28">
        <f t="shared" si="114"/>
        <v>0</v>
      </c>
      <c r="CW34" s="28">
        <f t="shared" si="115"/>
        <v>0</v>
      </c>
      <c r="CX34" s="28">
        <f t="shared" si="150"/>
        <v>0</v>
      </c>
      <c r="CY34" s="28">
        <f t="shared" si="151"/>
        <v>0</v>
      </c>
      <c r="CZ34" s="28">
        <f t="shared" si="152"/>
        <v>0</v>
      </c>
      <c r="DA34" s="28">
        <f t="shared" si="153"/>
        <v>0</v>
      </c>
      <c r="DB34">
        <f t="shared" si="154"/>
        <v>0</v>
      </c>
      <c r="DC34">
        <f t="shared" si="155"/>
        <v>0</v>
      </c>
      <c r="DD34">
        <f t="shared" si="156"/>
        <v>0</v>
      </c>
      <c r="DE34">
        <f t="shared" si="157"/>
        <v>0</v>
      </c>
      <c r="DF34">
        <f t="shared" si="158"/>
        <v>0</v>
      </c>
      <c r="DG34">
        <f t="shared" si="159"/>
        <v>0</v>
      </c>
      <c r="DH34">
        <f t="shared" si="160"/>
        <v>0</v>
      </c>
      <c r="DI34">
        <f t="shared" si="161"/>
        <v>0</v>
      </c>
      <c r="DJ34">
        <f t="shared" si="162"/>
        <v>0</v>
      </c>
      <c r="DK34">
        <f t="shared" si="163"/>
        <v>0</v>
      </c>
      <c r="DL34" s="5">
        <f t="shared" si="164"/>
        <v>0</v>
      </c>
      <c r="DM34" s="48">
        <f t="shared" si="165"/>
        <v>0</v>
      </c>
      <c r="DN34" s="5">
        <f t="shared" si="166"/>
        <v>0</v>
      </c>
      <c r="DO34" s="5">
        <f t="shared" si="167"/>
        <v>0</v>
      </c>
      <c r="DQ34" s="48">
        <f t="shared" si="116"/>
        <v>999</v>
      </c>
      <c r="DR34" s="48">
        <f t="shared" si="117"/>
        <v>999</v>
      </c>
      <c r="DS34" s="48">
        <f t="shared" si="168"/>
        <v>999</v>
      </c>
      <c r="DT34">
        <f t="shared" si="118"/>
        <v>0</v>
      </c>
      <c r="DV34" s="48">
        <f t="shared" si="169"/>
        <v>0</v>
      </c>
      <c r="DW34" s="48">
        <f t="shared" si="170"/>
        <v>0</v>
      </c>
      <c r="DX34" s="48">
        <f t="shared" si="171"/>
        <v>0</v>
      </c>
      <c r="DY34" s="48">
        <f t="shared" si="172"/>
        <v>0</v>
      </c>
      <c r="DZ34">
        <f t="shared" si="119"/>
        <v>0</v>
      </c>
      <c r="EB34" s="48">
        <f t="shared" si="173"/>
        <v>0</v>
      </c>
      <c r="EC34" s="48">
        <f t="shared" si="174"/>
        <v>0</v>
      </c>
      <c r="ED34" s="48">
        <f t="shared" si="175"/>
        <v>0</v>
      </c>
      <c r="EE34" s="48">
        <f t="shared" si="176"/>
        <v>0</v>
      </c>
      <c r="EF34">
        <f t="shared" si="120"/>
        <v>0</v>
      </c>
      <c r="EG34">
        <f t="shared" si="121"/>
        <v>0</v>
      </c>
      <c r="EI34">
        <v>3</v>
      </c>
      <c r="EJ34" s="48">
        <f t="shared" si="177"/>
        <v>0</v>
      </c>
      <c r="EK34">
        <f t="shared" si="122"/>
        <v>0</v>
      </c>
      <c r="EL34">
        <f t="shared" si="178"/>
        <v>0</v>
      </c>
      <c r="EM34">
        <f t="shared" si="123"/>
        <v>0</v>
      </c>
      <c r="EN34">
        <f t="shared" si="179"/>
        <v>99999999</v>
      </c>
      <c r="EO34">
        <f t="shared" si="180"/>
        <v>99999999</v>
      </c>
      <c r="EP34">
        <f t="shared" si="124"/>
        <v>999</v>
      </c>
      <c r="EQ34">
        <f t="shared" si="125"/>
        <v>99999</v>
      </c>
      <c r="ES34">
        <f>IF(I34="X",1,IF(I34="x",1,IF(I34&lt;='Schuelereinst. Sinclair'!$B$5,1,0)))</f>
        <v>1</v>
      </c>
      <c r="ET34">
        <f>IF(K34="X",1,IF(K34="x",1,IF(K34&lt;='Schuelereinst. Sinclair'!$B$5,1,0)))</f>
        <v>1</v>
      </c>
      <c r="EU34">
        <f>IF(M34="X",1,IF(M34="x",1,IF(M34&lt;='Schuelereinst. Sinclair'!$B$5,1,0)))</f>
        <v>1</v>
      </c>
      <c r="EV34">
        <f>IF(O34="X",1,IF(O34="x",1,IF(O34&lt;='Schuelereinst. Sinclair'!$B$5,1,0)))</f>
        <v>1</v>
      </c>
      <c r="EW34">
        <f>IF(Q34="X",1,IF(Q34="x",1,IF(Q34&lt;='Schuelereinst. Sinclair'!$B$5,1,0)))</f>
        <v>1</v>
      </c>
      <c r="EX34">
        <f>IF(S34="X",1,IF(S34="x",1,IF(S34&lt;='Schuelereinst. Sinclair'!$B$5,1,0)))</f>
        <v>1</v>
      </c>
    </row>
    <row r="35" spans="1:154" hidden="1" x14ac:dyDescent="0.2">
      <c r="A35" s="109">
        <v>4</v>
      </c>
      <c r="B35" s="138"/>
      <c r="C35" s="109" t="str">
        <f t="shared" si="126"/>
        <v/>
      </c>
      <c r="D35" s="156" t="str">
        <f t="shared" si="127"/>
        <v/>
      </c>
      <c r="E35" s="156" t="str">
        <f t="shared" si="128"/>
        <v/>
      </c>
      <c r="F35" s="159"/>
      <c r="G35" s="176" t="str">
        <f t="shared" si="93"/>
        <v/>
      </c>
      <c r="H35" s="97"/>
      <c r="I35" s="129"/>
      <c r="J35" s="98"/>
      <c r="K35" s="129"/>
      <c r="L35" s="98"/>
      <c r="M35" s="129"/>
      <c r="N35" s="97"/>
      <c r="O35" s="129"/>
      <c r="P35" s="98"/>
      <c r="Q35" s="129"/>
      <c r="R35" s="98"/>
      <c r="S35" s="129"/>
      <c r="T35" s="131" t="str">
        <f t="shared" si="129"/>
        <v/>
      </c>
      <c r="U35" s="134" t="str">
        <f t="shared" si="130"/>
        <v/>
      </c>
      <c r="V35" s="134" t="str">
        <f t="shared" si="131"/>
        <v/>
      </c>
      <c r="W35" s="99"/>
      <c r="X35" s="95"/>
      <c r="Y35" s="119" t="str">
        <f t="shared" si="181"/>
        <v/>
      </c>
      <c r="Z35" s="100"/>
      <c r="AA35" s="95"/>
      <c r="AB35" s="95"/>
      <c r="AC35" s="122" t="str">
        <f t="shared" si="182"/>
        <v/>
      </c>
      <c r="AD35" s="100"/>
      <c r="AE35" s="95"/>
      <c r="AF35" s="95"/>
      <c r="AG35" s="214" t="str">
        <f t="shared" si="183"/>
        <v/>
      </c>
      <c r="AH35" s="125" t="str">
        <f t="shared" si="184"/>
        <v/>
      </c>
      <c r="AI35" s="126" t="str">
        <f t="shared" si="185"/>
        <v/>
      </c>
      <c r="AJ35" s="140" t="str">
        <f t="shared" si="94"/>
        <v/>
      </c>
      <c r="AK35" s="163" t="str">
        <f t="shared" si="95"/>
        <v/>
      </c>
      <c r="BI35" t="str">
        <f t="shared" si="96"/>
        <v/>
      </c>
      <c r="BK35" t="str">
        <f t="shared" si="132"/>
        <v/>
      </c>
      <c r="BL35" t="str">
        <f t="shared" si="133"/>
        <v/>
      </c>
      <c r="BM35" t="str">
        <f t="shared" si="134"/>
        <v/>
      </c>
      <c r="BN35" t="str">
        <f t="shared" si="135"/>
        <v/>
      </c>
      <c r="BO35" t="str">
        <f t="shared" si="97"/>
        <v/>
      </c>
      <c r="BP35" t="str">
        <f t="shared" si="98"/>
        <v/>
      </c>
      <c r="BQ35" s="47" t="str">
        <f t="shared" si="99"/>
        <v/>
      </c>
      <c r="BR35" t="str">
        <f t="shared" si="100"/>
        <v/>
      </c>
      <c r="BS35" t="str">
        <f t="shared" si="101"/>
        <v/>
      </c>
      <c r="BT35" t="str">
        <f t="shared" si="136"/>
        <v/>
      </c>
      <c r="BU35" t="str">
        <f>IF(BT35="","",IF(BT35="U9",'Schuelereinst. Sinclair'!$B$6,IF(BT35="U11",'Schuelereinst. Sinclair'!$B$7,IF(BT35="U13",'Schuelereinst. Sinclair'!$B$8,Wemm(BT35="U15",'Schuelereinst. Sinclair'!$B$9,"")))))</f>
        <v/>
      </c>
      <c r="BV35" s="28">
        <f t="shared" si="102"/>
        <v>0</v>
      </c>
      <c r="BW35" s="28">
        <f t="shared" si="103"/>
        <v>0</v>
      </c>
      <c r="BX35" s="28">
        <f t="shared" si="104"/>
        <v>0</v>
      </c>
      <c r="BY35" s="28">
        <f t="shared" si="105"/>
        <v>0</v>
      </c>
      <c r="BZ35" s="28">
        <f t="shared" si="106"/>
        <v>0</v>
      </c>
      <c r="CA35" s="28">
        <f t="shared" si="107"/>
        <v>0</v>
      </c>
      <c r="CB35" s="28">
        <f t="shared" si="137"/>
        <v>0</v>
      </c>
      <c r="CC35" s="28">
        <f t="shared" si="138"/>
        <v>0</v>
      </c>
      <c r="CD35" s="28">
        <f t="shared" si="139"/>
        <v>0</v>
      </c>
      <c r="CE35" s="28">
        <f t="shared" si="140"/>
        <v>0</v>
      </c>
      <c r="CF35">
        <f t="shared" si="141"/>
        <v>0</v>
      </c>
      <c r="CG35">
        <f t="shared" si="142"/>
        <v>0</v>
      </c>
      <c r="CH35">
        <f t="shared" si="143"/>
        <v>0</v>
      </c>
      <c r="CI35">
        <f t="shared" si="144"/>
        <v>0</v>
      </c>
      <c r="CJ35">
        <f t="shared" si="145"/>
        <v>0</v>
      </c>
      <c r="CK35">
        <f t="shared" si="108"/>
        <v>0</v>
      </c>
      <c r="CL35">
        <f t="shared" si="109"/>
        <v>0</v>
      </c>
      <c r="CM35">
        <f t="shared" si="146"/>
        <v>0</v>
      </c>
      <c r="CN35">
        <f t="shared" si="147"/>
        <v>0</v>
      </c>
      <c r="CO35">
        <f t="shared" si="148"/>
        <v>0</v>
      </c>
      <c r="CP35" s="5">
        <f t="shared" si="149"/>
        <v>0</v>
      </c>
      <c r="CR35" s="28">
        <f t="shared" si="110"/>
        <v>0</v>
      </c>
      <c r="CS35" s="28">
        <f t="shared" si="111"/>
        <v>0</v>
      </c>
      <c r="CT35" s="28">
        <f t="shared" si="112"/>
        <v>0</v>
      </c>
      <c r="CU35" s="28">
        <f t="shared" si="113"/>
        <v>0</v>
      </c>
      <c r="CV35" s="28">
        <f t="shared" si="114"/>
        <v>0</v>
      </c>
      <c r="CW35" s="28">
        <f t="shared" si="115"/>
        <v>0</v>
      </c>
      <c r="CX35" s="28">
        <f t="shared" si="150"/>
        <v>0</v>
      </c>
      <c r="CY35" s="28">
        <f t="shared" si="151"/>
        <v>0</v>
      </c>
      <c r="CZ35" s="28">
        <f t="shared" si="152"/>
        <v>0</v>
      </c>
      <c r="DA35" s="28">
        <f t="shared" si="153"/>
        <v>0</v>
      </c>
      <c r="DB35">
        <f t="shared" si="154"/>
        <v>0</v>
      </c>
      <c r="DC35">
        <f t="shared" si="155"/>
        <v>0</v>
      </c>
      <c r="DD35">
        <f t="shared" si="156"/>
        <v>0</v>
      </c>
      <c r="DE35">
        <f t="shared" si="157"/>
        <v>0</v>
      </c>
      <c r="DF35">
        <f t="shared" si="158"/>
        <v>0</v>
      </c>
      <c r="DG35">
        <f t="shared" si="159"/>
        <v>0</v>
      </c>
      <c r="DH35">
        <f t="shared" si="160"/>
        <v>0</v>
      </c>
      <c r="DI35">
        <f t="shared" si="161"/>
        <v>0</v>
      </c>
      <c r="DJ35">
        <f t="shared" si="162"/>
        <v>0</v>
      </c>
      <c r="DK35">
        <f t="shared" si="163"/>
        <v>0</v>
      </c>
      <c r="DL35" s="5">
        <f t="shared" si="164"/>
        <v>0</v>
      </c>
      <c r="DM35" s="48">
        <f t="shared" si="165"/>
        <v>0</v>
      </c>
      <c r="DN35" s="5">
        <f t="shared" si="166"/>
        <v>0</v>
      </c>
      <c r="DO35" s="5">
        <f t="shared" si="167"/>
        <v>0</v>
      </c>
      <c r="DQ35" s="48">
        <f t="shared" si="116"/>
        <v>999</v>
      </c>
      <c r="DR35" s="48">
        <f t="shared" si="117"/>
        <v>999</v>
      </c>
      <c r="DS35" s="48">
        <f t="shared" si="168"/>
        <v>999</v>
      </c>
      <c r="DT35">
        <f t="shared" si="118"/>
        <v>0</v>
      </c>
      <c r="DV35" s="48">
        <f t="shared" si="169"/>
        <v>0</v>
      </c>
      <c r="DW35" s="48">
        <f t="shared" si="170"/>
        <v>0</v>
      </c>
      <c r="DX35" s="48">
        <f t="shared" si="171"/>
        <v>0</v>
      </c>
      <c r="DY35" s="48">
        <f t="shared" si="172"/>
        <v>0</v>
      </c>
      <c r="DZ35">
        <f t="shared" si="119"/>
        <v>0</v>
      </c>
      <c r="EB35" s="48">
        <f t="shared" si="173"/>
        <v>0</v>
      </c>
      <c r="EC35" s="48">
        <f t="shared" si="174"/>
        <v>0</v>
      </c>
      <c r="ED35" s="48">
        <f t="shared" si="175"/>
        <v>0</v>
      </c>
      <c r="EE35" s="48">
        <f t="shared" si="176"/>
        <v>0</v>
      </c>
      <c r="EF35">
        <f t="shared" si="120"/>
        <v>0</v>
      </c>
      <c r="EG35">
        <f t="shared" si="121"/>
        <v>0</v>
      </c>
      <c r="EI35">
        <v>4</v>
      </c>
      <c r="EJ35" s="48">
        <f t="shared" si="177"/>
        <v>0</v>
      </c>
      <c r="EK35">
        <f t="shared" si="122"/>
        <v>0</v>
      </c>
      <c r="EL35">
        <f t="shared" si="178"/>
        <v>0</v>
      </c>
      <c r="EM35">
        <f t="shared" si="123"/>
        <v>0</v>
      </c>
      <c r="EN35">
        <f t="shared" si="179"/>
        <v>99999999</v>
      </c>
      <c r="EO35">
        <f t="shared" si="180"/>
        <v>99999999</v>
      </c>
      <c r="EP35">
        <f t="shared" si="124"/>
        <v>999</v>
      </c>
      <c r="EQ35">
        <f t="shared" si="125"/>
        <v>99999</v>
      </c>
      <c r="ES35">
        <f>IF(I35="X",1,IF(I35="x",1,IF(I35&lt;='Schuelereinst. Sinclair'!$B$5,1,0)))</f>
        <v>1</v>
      </c>
      <c r="ET35">
        <f>IF(K35="X",1,IF(K35="x",1,IF(K35&lt;='Schuelereinst. Sinclair'!$B$5,1,0)))</f>
        <v>1</v>
      </c>
      <c r="EU35">
        <f>IF(M35="X",1,IF(M35="x",1,IF(M35&lt;='Schuelereinst. Sinclair'!$B$5,1,0)))</f>
        <v>1</v>
      </c>
      <c r="EV35">
        <f>IF(O35="X",1,IF(O35="x",1,IF(O35&lt;='Schuelereinst. Sinclair'!$B$5,1,0)))</f>
        <v>1</v>
      </c>
      <c r="EW35">
        <f>IF(Q35="X",1,IF(Q35="x",1,IF(Q35&lt;='Schuelereinst. Sinclair'!$B$5,1,0)))</f>
        <v>1</v>
      </c>
      <c r="EX35">
        <f>IF(S35="X",1,IF(S35="x",1,IF(S35&lt;='Schuelereinst. Sinclair'!$B$5,1,0)))</f>
        <v>1</v>
      </c>
    </row>
    <row r="36" spans="1:154" hidden="1" x14ac:dyDescent="0.2">
      <c r="A36" s="109">
        <v>5</v>
      </c>
      <c r="B36" s="96"/>
      <c r="C36" s="109" t="str">
        <f t="shared" si="126"/>
        <v/>
      </c>
      <c r="D36" s="156" t="str">
        <f t="shared" si="127"/>
        <v/>
      </c>
      <c r="E36" s="156" t="str">
        <f t="shared" si="128"/>
        <v/>
      </c>
      <c r="F36" s="159"/>
      <c r="G36" s="176" t="str">
        <f t="shared" si="93"/>
        <v/>
      </c>
      <c r="H36" s="97"/>
      <c r="I36" s="129"/>
      <c r="J36" s="98"/>
      <c r="K36" s="129"/>
      <c r="L36" s="98"/>
      <c r="M36" s="129"/>
      <c r="N36" s="97"/>
      <c r="O36" s="129"/>
      <c r="P36" s="98"/>
      <c r="Q36" s="129"/>
      <c r="R36" s="98"/>
      <c r="S36" s="129"/>
      <c r="T36" s="131" t="str">
        <f t="shared" si="129"/>
        <v/>
      </c>
      <c r="U36" s="134" t="str">
        <f t="shared" si="130"/>
        <v/>
      </c>
      <c r="V36" s="134" t="str">
        <f t="shared" si="131"/>
        <v/>
      </c>
      <c r="W36" s="99"/>
      <c r="X36" s="95"/>
      <c r="Y36" s="119" t="str">
        <f t="shared" si="181"/>
        <v/>
      </c>
      <c r="Z36" s="100"/>
      <c r="AA36" s="95"/>
      <c r="AB36" s="95"/>
      <c r="AC36" s="122" t="str">
        <f t="shared" si="182"/>
        <v/>
      </c>
      <c r="AD36" s="100"/>
      <c r="AE36" s="95"/>
      <c r="AF36" s="95"/>
      <c r="AG36" s="214" t="str">
        <f t="shared" si="183"/>
        <v/>
      </c>
      <c r="AH36" s="125" t="str">
        <f t="shared" si="184"/>
        <v/>
      </c>
      <c r="AI36" s="126" t="str">
        <f t="shared" si="185"/>
        <v/>
      </c>
      <c r="AJ36" s="140" t="str">
        <f t="shared" si="94"/>
        <v/>
      </c>
      <c r="AK36" s="163" t="str">
        <f t="shared" si="95"/>
        <v/>
      </c>
      <c r="BI36" t="str">
        <f t="shared" si="96"/>
        <v/>
      </c>
      <c r="BK36" t="str">
        <f t="shared" si="132"/>
        <v/>
      </c>
      <c r="BL36" t="str">
        <f t="shared" si="133"/>
        <v/>
      </c>
      <c r="BM36" t="str">
        <f t="shared" si="134"/>
        <v/>
      </c>
      <c r="BN36" t="str">
        <f t="shared" si="135"/>
        <v/>
      </c>
      <c r="BO36" t="str">
        <f t="shared" si="97"/>
        <v/>
      </c>
      <c r="BP36" t="str">
        <f t="shared" si="98"/>
        <v/>
      </c>
      <c r="BQ36" s="47" t="str">
        <f t="shared" si="99"/>
        <v/>
      </c>
      <c r="BR36" t="str">
        <f t="shared" si="100"/>
        <v/>
      </c>
      <c r="BS36" t="str">
        <f t="shared" si="101"/>
        <v/>
      </c>
      <c r="BT36" t="str">
        <f t="shared" si="136"/>
        <v/>
      </c>
      <c r="BU36" t="str">
        <f>IF(BT36="","",IF(BT36="U9",'Schuelereinst. Sinclair'!$B$6,IF(BT36="U11",'Schuelereinst. Sinclair'!$B$7,IF(BT36="U13",'Schuelereinst. Sinclair'!$B$8,Wemm(BT36="U15",'Schuelereinst. Sinclair'!$B$9,"")))))</f>
        <v/>
      </c>
      <c r="BV36" s="28">
        <f t="shared" si="102"/>
        <v>0</v>
      </c>
      <c r="BW36" s="28">
        <f t="shared" si="103"/>
        <v>0</v>
      </c>
      <c r="BX36" s="28">
        <f t="shared" si="104"/>
        <v>0</v>
      </c>
      <c r="BY36" s="28">
        <f t="shared" si="105"/>
        <v>0</v>
      </c>
      <c r="BZ36" s="28">
        <f t="shared" si="106"/>
        <v>0</v>
      </c>
      <c r="CA36" s="28">
        <f t="shared" si="107"/>
        <v>0</v>
      </c>
      <c r="CB36" s="28">
        <f t="shared" si="137"/>
        <v>0</v>
      </c>
      <c r="CC36" s="28">
        <f t="shared" si="138"/>
        <v>0</v>
      </c>
      <c r="CD36" s="28">
        <f t="shared" si="139"/>
        <v>0</v>
      </c>
      <c r="CE36" s="28">
        <f t="shared" si="140"/>
        <v>0</v>
      </c>
      <c r="CF36">
        <f t="shared" si="141"/>
        <v>0</v>
      </c>
      <c r="CG36">
        <f t="shared" si="142"/>
        <v>0</v>
      </c>
      <c r="CH36">
        <f t="shared" si="143"/>
        <v>0</v>
      </c>
      <c r="CI36">
        <f t="shared" si="144"/>
        <v>0</v>
      </c>
      <c r="CJ36">
        <f t="shared" si="145"/>
        <v>0</v>
      </c>
      <c r="CK36">
        <f t="shared" si="108"/>
        <v>0</v>
      </c>
      <c r="CL36">
        <f t="shared" si="109"/>
        <v>0</v>
      </c>
      <c r="CM36">
        <f t="shared" si="146"/>
        <v>0</v>
      </c>
      <c r="CN36">
        <f t="shared" si="147"/>
        <v>0</v>
      </c>
      <c r="CO36">
        <f t="shared" si="148"/>
        <v>0</v>
      </c>
      <c r="CP36" s="5">
        <f t="shared" si="149"/>
        <v>0</v>
      </c>
      <c r="CR36" s="28">
        <f t="shared" si="110"/>
        <v>0</v>
      </c>
      <c r="CS36" s="28">
        <f t="shared" si="111"/>
        <v>0</v>
      </c>
      <c r="CT36" s="28">
        <f t="shared" si="112"/>
        <v>0</v>
      </c>
      <c r="CU36" s="28">
        <f t="shared" si="113"/>
        <v>0</v>
      </c>
      <c r="CV36" s="28">
        <f t="shared" si="114"/>
        <v>0</v>
      </c>
      <c r="CW36" s="28">
        <f t="shared" si="115"/>
        <v>0</v>
      </c>
      <c r="CX36" s="28">
        <f t="shared" si="150"/>
        <v>0</v>
      </c>
      <c r="CY36" s="28">
        <f t="shared" si="151"/>
        <v>0</v>
      </c>
      <c r="CZ36" s="28">
        <f t="shared" si="152"/>
        <v>0</v>
      </c>
      <c r="DA36" s="28">
        <f t="shared" si="153"/>
        <v>0</v>
      </c>
      <c r="DB36">
        <f t="shared" si="154"/>
        <v>0</v>
      </c>
      <c r="DC36">
        <f t="shared" si="155"/>
        <v>0</v>
      </c>
      <c r="DD36">
        <f t="shared" si="156"/>
        <v>0</v>
      </c>
      <c r="DE36">
        <f t="shared" si="157"/>
        <v>0</v>
      </c>
      <c r="DF36">
        <f t="shared" si="158"/>
        <v>0</v>
      </c>
      <c r="DG36">
        <f t="shared" si="159"/>
        <v>0</v>
      </c>
      <c r="DH36">
        <f t="shared" si="160"/>
        <v>0</v>
      </c>
      <c r="DI36">
        <f t="shared" si="161"/>
        <v>0</v>
      </c>
      <c r="DJ36">
        <f t="shared" si="162"/>
        <v>0</v>
      </c>
      <c r="DK36">
        <f t="shared" si="163"/>
        <v>0</v>
      </c>
      <c r="DL36" s="5">
        <f t="shared" si="164"/>
        <v>0</v>
      </c>
      <c r="DM36" s="48">
        <f t="shared" si="165"/>
        <v>0</v>
      </c>
      <c r="DN36" s="5">
        <f t="shared" si="166"/>
        <v>0</v>
      </c>
      <c r="DO36" s="5">
        <f t="shared" si="167"/>
        <v>0</v>
      </c>
      <c r="DQ36" s="48">
        <f t="shared" si="116"/>
        <v>999</v>
      </c>
      <c r="DR36" s="48">
        <f t="shared" si="117"/>
        <v>999</v>
      </c>
      <c r="DS36" s="48">
        <f t="shared" si="168"/>
        <v>999</v>
      </c>
      <c r="DT36">
        <f t="shared" si="118"/>
        <v>0</v>
      </c>
      <c r="DV36" s="48">
        <f t="shared" si="169"/>
        <v>0</v>
      </c>
      <c r="DW36" s="48">
        <f t="shared" si="170"/>
        <v>0</v>
      </c>
      <c r="DX36" s="48">
        <f t="shared" si="171"/>
        <v>0</v>
      </c>
      <c r="DY36" s="48">
        <f t="shared" si="172"/>
        <v>0</v>
      </c>
      <c r="DZ36">
        <f t="shared" si="119"/>
        <v>0</v>
      </c>
      <c r="EB36" s="48">
        <f t="shared" si="173"/>
        <v>0</v>
      </c>
      <c r="EC36" s="48">
        <f t="shared" si="174"/>
        <v>0</v>
      </c>
      <c r="ED36" s="48">
        <f t="shared" si="175"/>
        <v>0</v>
      </c>
      <c r="EE36" s="48">
        <f t="shared" si="176"/>
        <v>0</v>
      </c>
      <c r="EF36">
        <f t="shared" si="120"/>
        <v>0</v>
      </c>
      <c r="EG36">
        <f t="shared" si="121"/>
        <v>0</v>
      </c>
      <c r="EI36">
        <v>5</v>
      </c>
      <c r="EJ36" s="48">
        <f t="shared" si="177"/>
        <v>0</v>
      </c>
      <c r="EK36">
        <f t="shared" si="122"/>
        <v>0</v>
      </c>
      <c r="EL36">
        <f t="shared" si="178"/>
        <v>0</v>
      </c>
      <c r="EM36">
        <f t="shared" si="123"/>
        <v>0</v>
      </c>
      <c r="EN36">
        <f t="shared" si="179"/>
        <v>99999999</v>
      </c>
      <c r="EO36">
        <f t="shared" si="180"/>
        <v>99999999</v>
      </c>
      <c r="EP36">
        <f t="shared" si="124"/>
        <v>999</v>
      </c>
      <c r="EQ36">
        <f t="shared" si="125"/>
        <v>99999</v>
      </c>
      <c r="ES36">
        <f>IF(I36="X",1,IF(I36="x",1,IF(I36&lt;='Schuelereinst. Sinclair'!$B$5,1,0)))</f>
        <v>1</v>
      </c>
      <c r="ET36">
        <f>IF(K36="X",1,IF(K36="x",1,IF(K36&lt;='Schuelereinst. Sinclair'!$B$5,1,0)))</f>
        <v>1</v>
      </c>
      <c r="EU36">
        <f>IF(M36="X",1,IF(M36="x",1,IF(M36&lt;='Schuelereinst. Sinclair'!$B$5,1,0)))</f>
        <v>1</v>
      </c>
      <c r="EV36">
        <f>IF(O36="X",1,IF(O36="x",1,IF(O36&lt;='Schuelereinst. Sinclair'!$B$5,1,0)))</f>
        <v>1</v>
      </c>
      <c r="EW36">
        <f>IF(Q36="X",1,IF(Q36="x",1,IF(Q36&lt;='Schuelereinst. Sinclair'!$B$5,1,0)))</f>
        <v>1</v>
      </c>
      <c r="EX36">
        <f>IF(S36="X",1,IF(S36="x",1,IF(S36&lt;='Schuelereinst. Sinclair'!$B$5,1,0)))</f>
        <v>1</v>
      </c>
    </row>
    <row r="37" spans="1:154" hidden="1" x14ac:dyDescent="0.2">
      <c r="A37" s="109">
        <v>6</v>
      </c>
      <c r="B37" s="96"/>
      <c r="C37" s="109" t="str">
        <f t="shared" si="126"/>
        <v/>
      </c>
      <c r="D37" s="156" t="str">
        <f t="shared" si="127"/>
        <v/>
      </c>
      <c r="E37" s="156" t="str">
        <f t="shared" si="128"/>
        <v/>
      </c>
      <c r="F37" s="159"/>
      <c r="G37" s="176" t="str">
        <f t="shared" si="93"/>
        <v/>
      </c>
      <c r="H37" s="97"/>
      <c r="I37" s="129"/>
      <c r="J37" s="98"/>
      <c r="K37" s="129"/>
      <c r="L37" s="98"/>
      <c r="M37" s="129"/>
      <c r="N37" s="97"/>
      <c r="O37" s="129"/>
      <c r="P37" s="98"/>
      <c r="Q37" s="129"/>
      <c r="R37" s="98"/>
      <c r="S37" s="129"/>
      <c r="T37" s="131" t="str">
        <f t="shared" si="129"/>
        <v/>
      </c>
      <c r="U37" s="134" t="str">
        <f t="shared" si="130"/>
        <v/>
      </c>
      <c r="V37" s="134" t="str">
        <f t="shared" si="131"/>
        <v/>
      </c>
      <c r="W37" s="99"/>
      <c r="X37" s="95"/>
      <c r="Y37" s="119" t="str">
        <f t="shared" si="181"/>
        <v/>
      </c>
      <c r="Z37" s="100"/>
      <c r="AA37" s="95"/>
      <c r="AB37" s="95"/>
      <c r="AC37" s="122" t="str">
        <f t="shared" si="182"/>
        <v/>
      </c>
      <c r="AD37" s="100"/>
      <c r="AE37" s="95"/>
      <c r="AF37" s="95"/>
      <c r="AG37" s="214" t="str">
        <f t="shared" si="183"/>
        <v/>
      </c>
      <c r="AH37" s="125" t="str">
        <f t="shared" si="184"/>
        <v/>
      </c>
      <c r="AI37" s="126" t="str">
        <f t="shared" si="185"/>
        <v/>
      </c>
      <c r="AJ37" s="140" t="str">
        <f t="shared" si="94"/>
        <v/>
      </c>
      <c r="AK37" s="163" t="str">
        <f t="shared" si="95"/>
        <v/>
      </c>
      <c r="BI37" t="str">
        <f t="shared" si="96"/>
        <v/>
      </c>
      <c r="BK37" t="str">
        <f t="shared" si="132"/>
        <v/>
      </c>
      <c r="BL37" t="str">
        <f t="shared" si="133"/>
        <v/>
      </c>
      <c r="BM37" t="str">
        <f t="shared" si="134"/>
        <v/>
      </c>
      <c r="BN37" t="str">
        <f t="shared" si="135"/>
        <v/>
      </c>
      <c r="BO37" t="str">
        <f t="shared" si="97"/>
        <v/>
      </c>
      <c r="BP37" t="str">
        <f t="shared" si="98"/>
        <v/>
      </c>
      <c r="BQ37" s="47" t="str">
        <f t="shared" si="99"/>
        <v/>
      </c>
      <c r="BR37" t="str">
        <f t="shared" si="100"/>
        <v/>
      </c>
      <c r="BS37" t="str">
        <f t="shared" si="101"/>
        <v/>
      </c>
      <c r="BT37" t="str">
        <f t="shared" si="136"/>
        <v/>
      </c>
      <c r="BU37" t="str">
        <f>IF(BT37="","",IF(BT37="U9",'Schuelereinst. Sinclair'!$B$6,IF(BT37="U11",'Schuelereinst. Sinclair'!$B$7,IF(BT37="U13",'Schuelereinst. Sinclair'!$B$8,Wemm(BT37="U15",'Schuelereinst. Sinclair'!$B$9,"")))))</f>
        <v/>
      </c>
      <c r="BV37" s="28">
        <f t="shared" si="102"/>
        <v>0</v>
      </c>
      <c r="BW37" s="28">
        <f t="shared" si="103"/>
        <v>0</v>
      </c>
      <c r="BX37" s="28">
        <f t="shared" si="104"/>
        <v>0</v>
      </c>
      <c r="BY37" s="28">
        <f t="shared" si="105"/>
        <v>0</v>
      </c>
      <c r="BZ37" s="28">
        <f t="shared" si="106"/>
        <v>0</v>
      </c>
      <c r="CA37" s="28">
        <f t="shared" si="107"/>
        <v>0</v>
      </c>
      <c r="CB37" s="28">
        <f t="shared" si="137"/>
        <v>0</v>
      </c>
      <c r="CC37" s="28">
        <f t="shared" si="138"/>
        <v>0</v>
      </c>
      <c r="CD37" s="28">
        <f t="shared" si="139"/>
        <v>0</v>
      </c>
      <c r="CE37" s="28">
        <f t="shared" si="140"/>
        <v>0</v>
      </c>
      <c r="CF37">
        <f t="shared" si="141"/>
        <v>0</v>
      </c>
      <c r="CG37">
        <f t="shared" si="142"/>
        <v>0</v>
      </c>
      <c r="CH37">
        <f t="shared" si="143"/>
        <v>0</v>
      </c>
      <c r="CI37">
        <f t="shared" si="144"/>
        <v>0</v>
      </c>
      <c r="CJ37">
        <f t="shared" si="145"/>
        <v>0</v>
      </c>
      <c r="CK37">
        <f t="shared" si="108"/>
        <v>0</v>
      </c>
      <c r="CL37">
        <f t="shared" si="109"/>
        <v>0</v>
      </c>
      <c r="CM37">
        <f t="shared" si="146"/>
        <v>0</v>
      </c>
      <c r="CN37">
        <f t="shared" si="147"/>
        <v>0</v>
      </c>
      <c r="CO37">
        <f t="shared" si="148"/>
        <v>0</v>
      </c>
      <c r="CP37" s="5">
        <f t="shared" si="149"/>
        <v>0</v>
      </c>
      <c r="CR37" s="28">
        <f t="shared" si="110"/>
        <v>0</v>
      </c>
      <c r="CS37" s="28">
        <f t="shared" si="111"/>
        <v>0</v>
      </c>
      <c r="CT37" s="28">
        <f t="shared" si="112"/>
        <v>0</v>
      </c>
      <c r="CU37" s="28">
        <f t="shared" si="113"/>
        <v>0</v>
      </c>
      <c r="CV37" s="28">
        <f t="shared" si="114"/>
        <v>0</v>
      </c>
      <c r="CW37" s="28">
        <f t="shared" si="115"/>
        <v>0</v>
      </c>
      <c r="CX37" s="28">
        <f t="shared" si="150"/>
        <v>0</v>
      </c>
      <c r="CY37" s="28">
        <f t="shared" si="151"/>
        <v>0</v>
      </c>
      <c r="CZ37" s="28">
        <f t="shared" si="152"/>
        <v>0</v>
      </c>
      <c r="DA37" s="28">
        <f t="shared" si="153"/>
        <v>0</v>
      </c>
      <c r="DB37">
        <f t="shared" si="154"/>
        <v>0</v>
      </c>
      <c r="DC37">
        <f t="shared" si="155"/>
        <v>0</v>
      </c>
      <c r="DD37">
        <f t="shared" si="156"/>
        <v>0</v>
      </c>
      <c r="DE37">
        <f t="shared" si="157"/>
        <v>0</v>
      </c>
      <c r="DF37">
        <f t="shared" si="158"/>
        <v>0</v>
      </c>
      <c r="DG37">
        <f t="shared" si="159"/>
        <v>0</v>
      </c>
      <c r="DH37">
        <f t="shared" si="160"/>
        <v>0</v>
      </c>
      <c r="DI37">
        <f t="shared" si="161"/>
        <v>0</v>
      </c>
      <c r="DJ37">
        <f t="shared" si="162"/>
        <v>0</v>
      </c>
      <c r="DK37">
        <f t="shared" si="163"/>
        <v>0</v>
      </c>
      <c r="DL37" s="5">
        <f t="shared" si="164"/>
        <v>0</v>
      </c>
      <c r="DM37" s="48">
        <f t="shared" si="165"/>
        <v>0</v>
      </c>
      <c r="DN37" s="5">
        <f t="shared" si="166"/>
        <v>0</v>
      </c>
      <c r="DO37" s="5">
        <f t="shared" si="167"/>
        <v>0</v>
      </c>
      <c r="DQ37" s="48">
        <f t="shared" si="116"/>
        <v>999</v>
      </c>
      <c r="DR37" s="48">
        <f t="shared" si="117"/>
        <v>999</v>
      </c>
      <c r="DS37" s="48">
        <f t="shared" si="168"/>
        <v>999</v>
      </c>
      <c r="DT37">
        <f t="shared" si="118"/>
        <v>0</v>
      </c>
      <c r="DV37" s="48">
        <f t="shared" si="169"/>
        <v>0</v>
      </c>
      <c r="DW37" s="48">
        <f t="shared" si="170"/>
        <v>0</v>
      </c>
      <c r="DX37" s="48">
        <f t="shared" si="171"/>
        <v>0</v>
      </c>
      <c r="DY37" s="48">
        <f t="shared" si="172"/>
        <v>0</v>
      </c>
      <c r="DZ37">
        <f t="shared" si="119"/>
        <v>0</v>
      </c>
      <c r="EB37" s="48">
        <f t="shared" si="173"/>
        <v>0</v>
      </c>
      <c r="EC37" s="48">
        <f t="shared" si="174"/>
        <v>0</v>
      </c>
      <c r="ED37" s="48">
        <f t="shared" si="175"/>
        <v>0</v>
      </c>
      <c r="EE37" s="48">
        <f t="shared" si="176"/>
        <v>0</v>
      </c>
      <c r="EF37">
        <f t="shared" si="120"/>
        <v>0</v>
      </c>
      <c r="EG37">
        <f t="shared" si="121"/>
        <v>0</v>
      </c>
      <c r="EI37">
        <v>6</v>
      </c>
      <c r="EJ37" s="48">
        <f t="shared" si="177"/>
        <v>0</v>
      </c>
      <c r="EK37">
        <f t="shared" si="122"/>
        <v>0</v>
      </c>
      <c r="EL37">
        <f t="shared" si="178"/>
        <v>0</v>
      </c>
      <c r="EM37">
        <f t="shared" si="123"/>
        <v>0</v>
      </c>
      <c r="EN37">
        <f t="shared" si="179"/>
        <v>99999999</v>
      </c>
      <c r="EO37">
        <f t="shared" si="180"/>
        <v>99999999</v>
      </c>
      <c r="EP37">
        <f t="shared" si="124"/>
        <v>999</v>
      </c>
      <c r="EQ37">
        <f t="shared" si="125"/>
        <v>99999</v>
      </c>
      <c r="ES37">
        <f>IF(I37="X",1,IF(I37="x",1,IF(I37&lt;='Schuelereinst. Sinclair'!$B$5,1,0)))</f>
        <v>1</v>
      </c>
      <c r="ET37">
        <f>IF(K37="X",1,IF(K37="x",1,IF(K37&lt;='Schuelereinst. Sinclair'!$B$5,1,0)))</f>
        <v>1</v>
      </c>
      <c r="EU37">
        <f>IF(M37="X",1,IF(M37="x",1,IF(M37&lt;='Schuelereinst. Sinclair'!$B$5,1,0)))</f>
        <v>1</v>
      </c>
      <c r="EV37">
        <f>IF(O37="X",1,IF(O37="x",1,IF(O37&lt;='Schuelereinst. Sinclair'!$B$5,1,0)))</f>
        <v>1</v>
      </c>
      <c r="EW37">
        <f>IF(Q37="X",1,IF(Q37="x",1,IF(Q37&lt;='Schuelereinst. Sinclair'!$B$5,1,0)))</f>
        <v>1</v>
      </c>
      <c r="EX37">
        <f>IF(S37="X",1,IF(S37="x",1,IF(S37&lt;='Schuelereinst. Sinclair'!$B$5,1,0)))</f>
        <v>1</v>
      </c>
    </row>
    <row r="38" spans="1:154" hidden="1" x14ac:dyDescent="0.2">
      <c r="A38" s="109">
        <v>7</v>
      </c>
      <c r="B38" s="96"/>
      <c r="C38" s="109" t="str">
        <f t="shared" si="126"/>
        <v/>
      </c>
      <c r="D38" s="156" t="str">
        <f t="shared" si="127"/>
        <v/>
      </c>
      <c r="E38" s="156" t="str">
        <f t="shared" si="128"/>
        <v/>
      </c>
      <c r="F38" s="159"/>
      <c r="G38" s="176" t="str">
        <f t="shared" si="93"/>
        <v/>
      </c>
      <c r="H38" s="97"/>
      <c r="I38" s="129"/>
      <c r="J38" s="98"/>
      <c r="K38" s="129"/>
      <c r="L38" s="98"/>
      <c r="M38" s="129"/>
      <c r="N38" s="97"/>
      <c r="O38" s="129"/>
      <c r="P38" s="98"/>
      <c r="Q38" s="129"/>
      <c r="R38" s="98"/>
      <c r="S38" s="129"/>
      <c r="T38" s="131" t="str">
        <f t="shared" si="129"/>
        <v/>
      </c>
      <c r="U38" s="134" t="str">
        <f t="shared" si="130"/>
        <v/>
      </c>
      <c r="V38" s="134" t="str">
        <f t="shared" si="131"/>
        <v/>
      </c>
      <c r="W38" s="99"/>
      <c r="X38" s="95"/>
      <c r="Y38" s="119" t="str">
        <f t="shared" si="181"/>
        <v/>
      </c>
      <c r="Z38" s="100"/>
      <c r="AA38" s="95"/>
      <c r="AB38" s="95"/>
      <c r="AC38" s="122" t="str">
        <f t="shared" si="182"/>
        <v/>
      </c>
      <c r="AD38" s="100"/>
      <c r="AE38" s="95"/>
      <c r="AF38" s="95"/>
      <c r="AG38" s="214" t="str">
        <f t="shared" si="183"/>
        <v/>
      </c>
      <c r="AH38" s="125" t="str">
        <f t="shared" si="184"/>
        <v/>
      </c>
      <c r="AI38" s="126" t="str">
        <f t="shared" si="185"/>
        <v/>
      </c>
      <c r="AJ38" s="140" t="str">
        <f t="shared" si="94"/>
        <v/>
      </c>
      <c r="AK38" s="163" t="str">
        <f t="shared" si="95"/>
        <v/>
      </c>
      <c r="BI38" t="str">
        <f t="shared" si="96"/>
        <v/>
      </c>
      <c r="BK38" t="str">
        <f t="shared" si="132"/>
        <v/>
      </c>
      <c r="BL38" t="str">
        <f t="shared" si="133"/>
        <v/>
      </c>
      <c r="BM38" t="str">
        <f t="shared" si="134"/>
        <v/>
      </c>
      <c r="BN38" t="str">
        <f t="shared" si="135"/>
        <v/>
      </c>
      <c r="BO38" t="str">
        <f t="shared" si="97"/>
        <v/>
      </c>
      <c r="BP38" t="str">
        <f t="shared" si="98"/>
        <v/>
      </c>
      <c r="BQ38" s="47" t="str">
        <f t="shared" si="99"/>
        <v/>
      </c>
      <c r="BR38" t="str">
        <f t="shared" si="100"/>
        <v/>
      </c>
      <c r="BS38" t="str">
        <f t="shared" si="101"/>
        <v/>
      </c>
      <c r="BT38" t="str">
        <f t="shared" si="136"/>
        <v/>
      </c>
      <c r="BU38" t="str">
        <f>IF(BT38="","",IF(BT38="U9",'Schuelereinst. Sinclair'!$B$6,IF(BT38="U11",'Schuelereinst. Sinclair'!$B$7,IF(BT38="U13",'Schuelereinst. Sinclair'!$B$8,Wemm(BT38="U15",'Schuelereinst. Sinclair'!$B$9,"")))))</f>
        <v/>
      </c>
      <c r="BV38" s="28">
        <f t="shared" si="102"/>
        <v>0</v>
      </c>
      <c r="BW38" s="28">
        <f t="shared" si="103"/>
        <v>0</v>
      </c>
      <c r="BX38" s="28">
        <f t="shared" si="104"/>
        <v>0</v>
      </c>
      <c r="BY38" s="28">
        <f t="shared" si="105"/>
        <v>0</v>
      </c>
      <c r="BZ38" s="28">
        <f t="shared" si="106"/>
        <v>0</v>
      </c>
      <c r="CA38" s="28">
        <f t="shared" si="107"/>
        <v>0</v>
      </c>
      <c r="CB38" s="28">
        <f t="shared" si="137"/>
        <v>0</v>
      </c>
      <c r="CC38" s="28">
        <f t="shared" si="138"/>
        <v>0</v>
      </c>
      <c r="CD38" s="28">
        <f t="shared" si="139"/>
        <v>0</v>
      </c>
      <c r="CE38" s="28">
        <f t="shared" si="140"/>
        <v>0</v>
      </c>
      <c r="CF38">
        <f t="shared" si="141"/>
        <v>0</v>
      </c>
      <c r="CG38">
        <f t="shared" si="142"/>
        <v>0</v>
      </c>
      <c r="CH38">
        <f t="shared" si="143"/>
        <v>0</v>
      </c>
      <c r="CI38">
        <f t="shared" si="144"/>
        <v>0</v>
      </c>
      <c r="CJ38">
        <f t="shared" si="145"/>
        <v>0</v>
      </c>
      <c r="CK38">
        <f t="shared" si="108"/>
        <v>0</v>
      </c>
      <c r="CL38">
        <f t="shared" si="109"/>
        <v>0</v>
      </c>
      <c r="CM38">
        <f t="shared" si="146"/>
        <v>0</v>
      </c>
      <c r="CN38">
        <f t="shared" si="147"/>
        <v>0</v>
      </c>
      <c r="CO38">
        <f t="shared" si="148"/>
        <v>0</v>
      </c>
      <c r="CP38" s="5">
        <f t="shared" si="149"/>
        <v>0</v>
      </c>
      <c r="CR38" s="28">
        <f t="shared" si="110"/>
        <v>0</v>
      </c>
      <c r="CS38" s="28">
        <f t="shared" si="111"/>
        <v>0</v>
      </c>
      <c r="CT38" s="28">
        <f t="shared" si="112"/>
        <v>0</v>
      </c>
      <c r="CU38" s="28">
        <f t="shared" si="113"/>
        <v>0</v>
      </c>
      <c r="CV38" s="28">
        <f t="shared" si="114"/>
        <v>0</v>
      </c>
      <c r="CW38" s="28">
        <f t="shared" si="115"/>
        <v>0</v>
      </c>
      <c r="CX38" s="28">
        <f t="shared" si="150"/>
        <v>0</v>
      </c>
      <c r="CY38" s="28">
        <f t="shared" si="151"/>
        <v>0</v>
      </c>
      <c r="CZ38" s="28">
        <f t="shared" si="152"/>
        <v>0</v>
      </c>
      <c r="DA38" s="28">
        <f t="shared" si="153"/>
        <v>0</v>
      </c>
      <c r="DB38">
        <f t="shared" si="154"/>
        <v>0</v>
      </c>
      <c r="DC38">
        <f t="shared" si="155"/>
        <v>0</v>
      </c>
      <c r="DD38">
        <f t="shared" si="156"/>
        <v>0</v>
      </c>
      <c r="DE38">
        <f t="shared" si="157"/>
        <v>0</v>
      </c>
      <c r="DF38">
        <f t="shared" si="158"/>
        <v>0</v>
      </c>
      <c r="DG38">
        <f t="shared" si="159"/>
        <v>0</v>
      </c>
      <c r="DH38">
        <f t="shared" si="160"/>
        <v>0</v>
      </c>
      <c r="DI38">
        <f t="shared" si="161"/>
        <v>0</v>
      </c>
      <c r="DJ38">
        <f t="shared" si="162"/>
        <v>0</v>
      </c>
      <c r="DK38">
        <f t="shared" si="163"/>
        <v>0</v>
      </c>
      <c r="DL38" s="5">
        <f t="shared" si="164"/>
        <v>0</v>
      </c>
      <c r="DM38" s="48">
        <f t="shared" si="165"/>
        <v>0</v>
      </c>
      <c r="DN38" s="5">
        <f t="shared" si="166"/>
        <v>0</v>
      </c>
      <c r="DO38" s="5">
        <f t="shared" si="167"/>
        <v>0</v>
      </c>
      <c r="DQ38" s="48">
        <f t="shared" si="116"/>
        <v>999</v>
      </c>
      <c r="DR38" s="48">
        <f t="shared" si="117"/>
        <v>999</v>
      </c>
      <c r="DS38" s="48">
        <f t="shared" si="168"/>
        <v>999</v>
      </c>
      <c r="DT38">
        <f t="shared" si="118"/>
        <v>0</v>
      </c>
      <c r="DV38" s="48">
        <f t="shared" si="169"/>
        <v>0</v>
      </c>
      <c r="DW38" s="48">
        <f t="shared" si="170"/>
        <v>0</v>
      </c>
      <c r="DX38" s="48">
        <f t="shared" si="171"/>
        <v>0</v>
      </c>
      <c r="DY38" s="48">
        <f t="shared" si="172"/>
        <v>0</v>
      </c>
      <c r="DZ38">
        <f t="shared" si="119"/>
        <v>0</v>
      </c>
      <c r="EB38" s="48">
        <f t="shared" si="173"/>
        <v>0</v>
      </c>
      <c r="EC38" s="48">
        <f t="shared" si="174"/>
        <v>0</v>
      </c>
      <c r="ED38" s="48">
        <f t="shared" si="175"/>
        <v>0</v>
      </c>
      <c r="EE38" s="48">
        <f t="shared" si="176"/>
        <v>0</v>
      </c>
      <c r="EF38">
        <f t="shared" si="120"/>
        <v>0</v>
      </c>
      <c r="EG38">
        <f t="shared" si="121"/>
        <v>0</v>
      </c>
      <c r="EI38">
        <v>7</v>
      </c>
      <c r="EJ38" s="48">
        <f t="shared" si="177"/>
        <v>0</v>
      </c>
      <c r="EK38">
        <f t="shared" si="122"/>
        <v>0</v>
      </c>
      <c r="EL38">
        <f t="shared" si="178"/>
        <v>0</v>
      </c>
      <c r="EM38">
        <f t="shared" si="123"/>
        <v>0</v>
      </c>
      <c r="EN38">
        <f t="shared" si="179"/>
        <v>99999999</v>
      </c>
      <c r="EO38">
        <f t="shared" si="180"/>
        <v>99999999</v>
      </c>
      <c r="EP38">
        <f t="shared" si="124"/>
        <v>999</v>
      </c>
      <c r="EQ38">
        <f t="shared" si="125"/>
        <v>99999</v>
      </c>
      <c r="ES38">
        <f>IF(I38="X",1,IF(I38="x",1,IF(I38&lt;='Schuelereinst. Sinclair'!$B$5,1,0)))</f>
        <v>1</v>
      </c>
      <c r="ET38">
        <f>IF(K38="X",1,IF(K38="x",1,IF(K38&lt;='Schuelereinst. Sinclair'!$B$5,1,0)))</f>
        <v>1</v>
      </c>
      <c r="EU38">
        <f>IF(M38="X",1,IF(M38="x",1,IF(M38&lt;='Schuelereinst. Sinclair'!$B$5,1,0)))</f>
        <v>1</v>
      </c>
      <c r="EV38">
        <f>IF(O38="X",1,IF(O38="x",1,IF(O38&lt;='Schuelereinst. Sinclair'!$B$5,1,0)))</f>
        <v>1</v>
      </c>
      <c r="EW38">
        <f>IF(Q38="X",1,IF(Q38="x",1,IF(Q38&lt;='Schuelereinst. Sinclair'!$B$5,1,0)))</f>
        <v>1</v>
      </c>
      <c r="EX38">
        <f>IF(S38="X",1,IF(S38="x",1,IF(S38&lt;='Schuelereinst. Sinclair'!$B$5,1,0)))</f>
        <v>1</v>
      </c>
    </row>
    <row r="39" spans="1:154" hidden="1" x14ac:dyDescent="0.2">
      <c r="A39" s="109">
        <v>8</v>
      </c>
      <c r="B39" s="96"/>
      <c r="C39" s="109" t="str">
        <f t="shared" si="126"/>
        <v/>
      </c>
      <c r="D39" s="156" t="str">
        <f t="shared" si="127"/>
        <v/>
      </c>
      <c r="E39" s="156" t="str">
        <f t="shared" si="128"/>
        <v/>
      </c>
      <c r="F39" s="159"/>
      <c r="G39" s="176" t="str">
        <f t="shared" si="93"/>
        <v/>
      </c>
      <c r="H39" s="97"/>
      <c r="I39" s="129"/>
      <c r="J39" s="98"/>
      <c r="K39" s="129"/>
      <c r="L39" s="98"/>
      <c r="M39" s="129"/>
      <c r="N39" s="97"/>
      <c r="O39" s="129"/>
      <c r="P39" s="98"/>
      <c r="Q39" s="129"/>
      <c r="R39" s="98"/>
      <c r="S39" s="129"/>
      <c r="T39" s="131" t="str">
        <f t="shared" si="129"/>
        <v/>
      </c>
      <c r="U39" s="134" t="str">
        <f t="shared" si="130"/>
        <v/>
      </c>
      <c r="V39" s="134" t="str">
        <f t="shared" si="131"/>
        <v/>
      </c>
      <c r="W39" s="101"/>
      <c r="X39" s="95"/>
      <c r="Y39" s="119" t="str">
        <f t="shared" si="181"/>
        <v/>
      </c>
      <c r="Z39" s="100"/>
      <c r="AA39" s="95"/>
      <c r="AB39" s="95"/>
      <c r="AC39" s="122" t="str">
        <f t="shared" si="182"/>
        <v/>
      </c>
      <c r="AD39" s="100"/>
      <c r="AE39" s="95"/>
      <c r="AF39" s="95"/>
      <c r="AG39" s="214" t="str">
        <f t="shared" si="183"/>
        <v/>
      </c>
      <c r="AH39" s="125" t="str">
        <f t="shared" si="184"/>
        <v/>
      </c>
      <c r="AI39" s="126" t="str">
        <f t="shared" si="185"/>
        <v/>
      </c>
      <c r="AJ39" s="140" t="str">
        <f t="shared" si="94"/>
        <v/>
      </c>
      <c r="AK39" s="163" t="str">
        <f t="shared" si="95"/>
        <v/>
      </c>
      <c r="BI39" t="str">
        <f t="shared" si="96"/>
        <v/>
      </c>
      <c r="BK39" t="str">
        <f t="shared" si="132"/>
        <v/>
      </c>
      <c r="BL39" t="str">
        <f t="shared" si="133"/>
        <v/>
      </c>
      <c r="BM39" t="str">
        <f t="shared" si="134"/>
        <v/>
      </c>
      <c r="BN39" t="str">
        <f t="shared" si="135"/>
        <v/>
      </c>
      <c r="BO39" t="str">
        <f t="shared" si="97"/>
        <v/>
      </c>
      <c r="BP39" t="str">
        <f t="shared" si="98"/>
        <v/>
      </c>
      <c r="BQ39" s="47" t="str">
        <f t="shared" si="99"/>
        <v/>
      </c>
      <c r="BR39" t="str">
        <f t="shared" si="100"/>
        <v/>
      </c>
      <c r="BS39" t="str">
        <f t="shared" si="101"/>
        <v/>
      </c>
      <c r="BT39" t="str">
        <f t="shared" si="136"/>
        <v/>
      </c>
      <c r="BU39" t="str">
        <f>IF(BT39="","",IF(BT39="U9",'Schuelereinst. Sinclair'!$B$6,IF(BT39="U11",'Schuelereinst. Sinclair'!$B$7,IF(BT39="U13",'Schuelereinst. Sinclair'!$B$8,Wemm(BT39="U15",'Schuelereinst. Sinclair'!$B$9,"")))))</f>
        <v/>
      </c>
      <c r="BV39" s="28">
        <f t="shared" si="102"/>
        <v>0</v>
      </c>
      <c r="BW39" s="28">
        <f t="shared" si="103"/>
        <v>0</v>
      </c>
      <c r="BX39" s="28">
        <f t="shared" si="104"/>
        <v>0</v>
      </c>
      <c r="BY39" s="28">
        <f t="shared" si="105"/>
        <v>0</v>
      </c>
      <c r="BZ39" s="28">
        <f t="shared" si="106"/>
        <v>0</v>
      </c>
      <c r="CA39" s="28">
        <f t="shared" si="107"/>
        <v>0</v>
      </c>
      <c r="CB39" s="28">
        <f t="shared" si="137"/>
        <v>0</v>
      </c>
      <c r="CC39" s="28">
        <f t="shared" si="138"/>
        <v>0</v>
      </c>
      <c r="CD39" s="28">
        <f t="shared" si="139"/>
        <v>0</v>
      </c>
      <c r="CE39" s="28">
        <f t="shared" si="140"/>
        <v>0</v>
      </c>
      <c r="CF39">
        <f t="shared" si="141"/>
        <v>0</v>
      </c>
      <c r="CG39">
        <f t="shared" si="142"/>
        <v>0</v>
      </c>
      <c r="CH39">
        <f t="shared" si="143"/>
        <v>0</v>
      </c>
      <c r="CI39">
        <f t="shared" si="144"/>
        <v>0</v>
      </c>
      <c r="CJ39">
        <f t="shared" si="145"/>
        <v>0</v>
      </c>
      <c r="CK39">
        <f t="shared" si="108"/>
        <v>0</v>
      </c>
      <c r="CL39">
        <f t="shared" si="109"/>
        <v>0</v>
      </c>
      <c r="CM39">
        <f t="shared" si="146"/>
        <v>0</v>
      </c>
      <c r="CN39">
        <f t="shared" si="147"/>
        <v>0</v>
      </c>
      <c r="CO39">
        <f t="shared" si="148"/>
        <v>0</v>
      </c>
      <c r="CP39" s="5">
        <f t="shared" si="149"/>
        <v>0</v>
      </c>
      <c r="CR39" s="28">
        <f t="shared" si="110"/>
        <v>0</v>
      </c>
      <c r="CS39" s="28">
        <f t="shared" si="111"/>
        <v>0</v>
      </c>
      <c r="CT39" s="28">
        <f t="shared" si="112"/>
        <v>0</v>
      </c>
      <c r="CU39" s="28">
        <f t="shared" si="113"/>
        <v>0</v>
      </c>
      <c r="CV39" s="28">
        <f t="shared" si="114"/>
        <v>0</v>
      </c>
      <c r="CW39" s="28">
        <f t="shared" si="115"/>
        <v>0</v>
      </c>
      <c r="CX39" s="28">
        <f t="shared" si="150"/>
        <v>0</v>
      </c>
      <c r="CY39" s="28">
        <f t="shared" si="151"/>
        <v>0</v>
      </c>
      <c r="CZ39" s="28">
        <f t="shared" si="152"/>
        <v>0</v>
      </c>
      <c r="DA39" s="28">
        <f t="shared" si="153"/>
        <v>0</v>
      </c>
      <c r="DB39">
        <f t="shared" si="154"/>
        <v>0</v>
      </c>
      <c r="DC39">
        <f t="shared" si="155"/>
        <v>0</v>
      </c>
      <c r="DD39">
        <f t="shared" si="156"/>
        <v>0</v>
      </c>
      <c r="DE39">
        <f t="shared" si="157"/>
        <v>0</v>
      </c>
      <c r="DF39">
        <f t="shared" si="158"/>
        <v>0</v>
      </c>
      <c r="DG39">
        <f t="shared" si="159"/>
        <v>0</v>
      </c>
      <c r="DH39">
        <f t="shared" si="160"/>
        <v>0</v>
      </c>
      <c r="DI39">
        <f t="shared" si="161"/>
        <v>0</v>
      </c>
      <c r="DJ39">
        <f t="shared" si="162"/>
        <v>0</v>
      </c>
      <c r="DK39">
        <f t="shared" si="163"/>
        <v>0</v>
      </c>
      <c r="DL39" s="5">
        <f t="shared" si="164"/>
        <v>0</v>
      </c>
      <c r="DM39" s="48">
        <f t="shared" si="165"/>
        <v>0</v>
      </c>
      <c r="DN39" s="5">
        <f t="shared" si="166"/>
        <v>0</v>
      </c>
      <c r="DO39" s="5">
        <f t="shared" si="167"/>
        <v>0</v>
      </c>
      <c r="DQ39" s="48">
        <f t="shared" si="116"/>
        <v>999</v>
      </c>
      <c r="DR39" s="48">
        <f t="shared" si="117"/>
        <v>999</v>
      </c>
      <c r="DS39" s="48">
        <f t="shared" si="168"/>
        <v>999</v>
      </c>
      <c r="DT39">
        <f t="shared" si="118"/>
        <v>0</v>
      </c>
      <c r="DV39" s="48">
        <f t="shared" si="169"/>
        <v>0</v>
      </c>
      <c r="DW39" s="48">
        <f t="shared" si="170"/>
        <v>0</v>
      </c>
      <c r="DX39" s="48">
        <f t="shared" si="171"/>
        <v>0</v>
      </c>
      <c r="DY39" s="48">
        <f t="shared" si="172"/>
        <v>0</v>
      </c>
      <c r="DZ39">
        <f t="shared" si="119"/>
        <v>0</v>
      </c>
      <c r="EB39" s="48">
        <f t="shared" si="173"/>
        <v>0</v>
      </c>
      <c r="EC39" s="48">
        <f t="shared" si="174"/>
        <v>0</v>
      </c>
      <c r="ED39" s="48">
        <f t="shared" si="175"/>
        <v>0</v>
      </c>
      <c r="EE39" s="48">
        <f t="shared" si="176"/>
        <v>0</v>
      </c>
      <c r="EF39">
        <f t="shared" si="120"/>
        <v>0</v>
      </c>
      <c r="EG39">
        <f t="shared" si="121"/>
        <v>0</v>
      </c>
      <c r="EI39">
        <v>8</v>
      </c>
      <c r="EJ39" s="48">
        <f t="shared" si="177"/>
        <v>0</v>
      </c>
      <c r="EK39">
        <f t="shared" si="122"/>
        <v>0</v>
      </c>
      <c r="EL39">
        <f t="shared" si="178"/>
        <v>0</v>
      </c>
      <c r="EM39">
        <f t="shared" si="123"/>
        <v>0</v>
      </c>
      <c r="EN39">
        <f t="shared" si="179"/>
        <v>99999999</v>
      </c>
      <c r="EO39">
        <f t="shared" si="180"/>
        <v>99999999</v>
      </c>
      <c r="EP39">
        <f t="shared" si="124"/>
        <v>999</v>
      </c>
      <c r="EQ39">
        <f t="shared" si="125"/>
        <v>99999</v>
      </c>
      <c r="ES39">
        <f>IF(I39="X",1,IF(I39="x",1,IF(I39&lt;='Schuelereinst. Sinclair'!$B$5,1,0)))</f>
        <v>1</v>
      </c>
      <c r="ET39">
        <f>IF(K39="X",1,IF(K39="x",1,IF(K39&lt;='Schuelereinst. Sinclair'!$B$5,1,0)))</f>
        <v>1</v>
      </c>
      <c r="EU39">
        <f>IF(M39="X",1,IF(M39="x",1,IF(M39&lt;='Schuelereinst. Sinclair'!$B$5,1,0)))</f>
        <v>1</v>
      </c>
      <c r="EV39">
        <f>IF(O39="X",1,IF(O39="x",1,IF(O39&lt;='Schuelereinst. Sinclair'!$B$5,1,0)))</f>
        <v>1</v>
      </c>
      <c r="EW39">
        <f>IF(Q39="X",1,IF(Q39="x",1,IF(Q39&lt;='Schuelereinst. Sinclair'!$B$5,1,0)))</f>
        <v>1</v>
      </c>
      <c r="EX39">
        <f>IF(S39="X",1,IF(S39="x",1,IF(S39&lt;='Schuelereinst. Sinclair'!$B$5,1,0)))</f>
        <v>1</v>
      </c>
    </row>
    <row r="40" spans="1:154" hidden="1" x14ac:dyDescent="0.2">
      <c r="A40" s="109">
        <v>9</v>
      </c>
      <c r="B40" s="96"/>
      <c r="C40" s="109" t="str">
        <f t="shared" si="126"/>
        <v/>
      </c>
      <c r="D40" s="156" t="str">
        <f t="shared" si="127"/>
        <v/>
      </c>
      <c r="E40" s="156" t="str">
        <f t="shared" si="128"/>
        <v/>
      </c>
      <c r="F40" s="159"/>
      <c r="G40" s="176" t="str">
        <f t="shared" si="93"/>
        <v/>
      </c>
      <c r="H40" s="97"/>
      <c r="I40" s="129"/>
      <c r="J40" s="98"/>
      <c r="K40" s="129"/>
      <c r="L40" s="98"/>
      <c r="M40" s="129"/>
      <c r="N40" s="97"/>
      <c r="O40" s="129"/>
      <c r="P40" s="98"/>
      <c r="Q40" s="129"/>
      <c r="R40" s="98"/>
      <c r="S40" s="129"/>
      <c r="T40" s="131" t="str">
        <f t="shared" si="129"/>
        <v/>
      </c>
      <c r="U40" s="134" t="str">
        <f t="shared" si="130"/>
        <v/>
      </c>
      <c r="V40" s="134" t="str">
        <f t="shared" si="131"/>
        <v/>
      </c>
      <c r="W40" s="102"/>
      <c r="X40" s="103"/>
      <c r="Y40" s="119" t="str">
        <f t="shared" si="181"/>
        <v/>
      </c>
      <c r="Z40" s="100"/>
      <c r="AA40" s="95"/>
      <c r="AB40" s="95"/>
      <c r="AC40" s="122" t="str">
        <f t="shared" si="182"/>
        <v/>
      </c>
      <c r="AD40" s="100"/>
      <c r="AE40" s="95"/>
      <c r="AF40" s="95"/>
      <c r="AG40" s="214" t="str">
        <f t="shared" si="183"/>
        <v/>
      </c>
      <c r="AH40" s="125" t="str">
        <f t="shared" si="184"/>
        <v/>
      </c>
      <c r="AI40" s="126" t="str">
        <f t="shared" si="185"/>
        <v/>
      </c>
      <c r="AJ40" s="140" t="str">
        <f t="shared" si="94"/>
        <v/>
      </c>
      <c r="AK40" s="163" t="str">
        <f t="shared" si="95"/>
        <v/>
      </c>
      <c r="BI40" t="str">
        <f t="shared" si="96"/>
        <v/>
      </c>
      <c r="BK40" t="str">
        <f t="shared" si="132"/>
        <v/>
      </c>
      <c r="BL40" t="str">
        <f t="shared" si="133"/>
        <v/>
      </c>
      <c r="BM40" t="str">
        <f t="shared" si="134"/>
        <v/>
      </c>
      <c r="BN40" t="str">
        <f t="shared" si="135"/>
        <v/>
      </c>
      <c r="BO40" t="str">
        <f t="shared" si="97"/>
        <v/>
      </c>
      <c r="BP40" t="str">
        <f t="shared" si="98"/>
        <v/>
      </c>
      <c r="BQ40" s="47" t="str">
        <f t="shared" si="99"/>
        <v/>
      </c>
      <c r="BR40" t="str">
        <f t="shared" si="100"/>
        <v/>
      </c>
      <c r="BS40" t="str">
        <f t="shared" si="101"/>
        <v/>
      </c>
      <c r="BT40" t="str">
        <f t="shared" si="136"/>
        <v/>
      </c>
      <c r="BU40" t="str">
        <f>IF(BT40="","",IF(BT40="U9",'Schuelereinst. Sinclair'!$B$6,IF(BT40="U11",'Schuelereinst. Sinclair'!$B$7,IF(BT40="U13",'Schuelereinst. Sinclair'!$B$8,Wemm(BT40="U15",'Schuelereinst. Sinclair'!$B$9,"")))))</f>
        <v/>
      </c>
      <c r="BV40" s="28">
        <f t="shared" si="102"/>
        <v>0</v>
      </c>
      <c r="BW40" s="28">
        <f t="shared" si="103"/>
        <v>0</v>
      </c>
      <c r="BX40" s="28">
        <f t="shared" si="104"/>
        <v>0</v>
      </c>
      <c r="BY40" s="28">
        <f t="shared" si="105"/>
        <v>0</v>
      </c>
      <c r="BZ40" s="28">
        <f t="shared" si="106"/>
        <v>0</v>
      </c>
      <c r="CA40" s="28">
        <f t="shared" si="107"/>
        <v>0</v>
      </c>
      <c r="CB40" s="28">
        <f t="shared" si="137"/>
        <v>0</v>
      </c>
      <c r="CC40" s="28">
        <f t="shared" si="138"/>
        <v>0</v>
      </c>
      <c r="CD40" s="28">
        <f t="shared" si="139"/>
        <v>0</v>
      </c>
      <c r="CE40" s="28">
        <f t="shared" si="140"/>
        <v>0</v>
      </c>
      <c r="CF40">
        <f t="shared" si="141"/>
        <v>0</v>
      </c>
      <c r="CG40">
        <f t="shared" si="142"/>
        <v>0</v>
      </c>
      <c r="CH40">
        <f t="shared" si="143"/>
        <v>0</v>
      </c>
      <c r="CI40">
        <f t="shared" si="144"/>
        <v>0</v>
      </c>
      <c r="CJ40">
        <f t="shared" si="145"/>
        <v>0</v>
      </c>
      <c r="CK40">
        <f t="shared" si="108"/>
        <v>0</v>
      </c>
      <c r="CL40">
        <f t="shared" si="109"/>
        <v>0</v>
      </c>
      <c r="CM40">
        <f t="shared" si="146"/>
        <v>0</v>
      </c>
      <c r="CN40">
        <f t="shared" si="147"/>
        <v>0</v>
      </c>
      <c r="CO40">
        <f t="shared" si="148"/>
        <v>0</v>
      </c>
      <c r="CP40" s="5">
        <f t="shared" si="149"/>
        <v>0</v>
      </c>
      <c r="CR40" s="28">
        <f t="shared" si="110"/>
        <v>0</v>
      </c>
      <c r="CS40" s="28">
        <f t="shared" si="111"/>
        <v>0</v>
      </c>
      <c r="CT40" s="28">
        <f t="shared" si="112"/>
        <v>0</v>
      </c>
      <c r="CU40" s="28">
        <f t="shared" si="113"/>
        <v>0</v>
      </c>
      <c r="CV40" s="28">
        <f t="shared" si="114"/>
        <v>0</v>
      </c>
      <c r="CW40" s="28">
        <f t="shared" si="115"/>
        <v>0</v>
      </c>
      <c r="CX40" s="28">
        <f t="shared" si="150"/>
        <v>0</v>
      </c>
      <c r="CY40" s="28">
        <f t="shared" si="151"/>
        <v>0</v>
      </c>
      <c r="CZ40" s="28">
        <f t="shared" si="152"/>
        <v>0</v>
      </c>
      <c r="DA40" s="28">
        <f t="shared" si="153"/>
        <v>0</v>
      </c>
      <c r="DB40">
        <f t="shared" si="154"/>
        <v>0</v>
      </c>
      <c r="DC40">
        <f t="shared" si="155"/>
        <v>0</v>
      </c>
      <c r="DD40">
        <f t="shared" si="156"/>
        <v>0</v>
      </c>
      <c r="DE40">
        <f t="shared" si="157"/>
        <v>0</v>
      </c>
      <c r="DF40">
        <f t="shared" si="158"/>
        <v>0</v>
      </c>
      <c r="DG40">
        <f t="shared" si="159"/>
        <v>0</v>
      </c>
      <c r="DH40">
        <f t="shared" si="160"/>
        <v>0</v>
      </c>
      <c r="DI40">
        <f t="shared" si="161"/>
        <v>0</v>
      </c>
      <c r="DJ40">
        <f t="shared" si="162"/>
        <v>0</v>
      </c>
      <c r="DK40">
        <f t="shared" si="163"/>
        <v>0</v>
      </c>
      <c r="DL40" s="5">
        <f t="shared" si="164"/>
        <v>0</v>
      </c>
      <c r="DM40" s="48">
        <f t="shared" si="165"/>
        <v>0</v>
      </c>
      <c r="DN40" s="5">
        <f t="shared" si="166"/>
        <v>0</v>
      </c>
      <c r="DO40" s="5">
        <f t="shared" si="167"/>
        <v>0</v>
      </c>
      <c r="DQ40" s="48">
        <f t="shared" si="116"/>
        <v>999</v>
      </c>
      <c r="DR40" s="48">
        <f t="shared" si="117"/>
        <v>999</v>
      </c>
      <c r="DS40" s="48">
        <f t="shared" si="168"/>
        <v>999</v>
      </c>
      <c r="DT40">
        <f t="shared" si="118"/>
        <v>0</v>
      </c>
      <c r="DV40" s="48">
        <f t="shared" si="169"/>
        <v>0</v>
      </c>
      <c r="DW40" s="48">
        <f t="shared" si="170"/>
        <v>0</v>
      </c>
      <c r="DX40" s="48">
        <f t="shared" si="171"/>
        <v>0</v>
      </c>
      <c r="DY40" s="48">
        <f t="shared" si="172"/>
        <v>0</v>
      </c>
      <c r="DZ40">
        <f t="shared" si="119"/>
        <v>0</v>
      </c>
      <c r="EB40" s="48">
        <f t="shared" si="173"/>
        <v>0</v>
      </c>
      <c r="EC40" s="48">
        <f t="shared" si="174"/>
        <v>0</v>
      </c>
      <c r="ED40" s="48">
        <f t="shared" si="175"/>
        <v>0</v>
      </c>
      <c r="EE40" s="48">
        <f t="shared" si="176"/>
        <v>0</v>
      </c>
      <c r="EF40">
        <f t="shared" si="120"/>
        <v>0</v>
      </c>
      <c r="EG40">
        <f t="shared" si="121"/>
        <v>0</v>
      </c>
      <c r="EI40">
        <v>9</v>
      </c>
      <c r="EJ40" s="48">
        <f t="shared" si="177"/>
        <v>0</v>
      </c>
      <c r="EK40">
        <f t="shared" si="122"/>
        <v>0</v>
      </c>
      <c r="EL40">
        <f t="shared" si="178"/>
        <v>0</v>
      </c>
      <c r="EM40">
        <f t="shared" si="123"/>
        <v>0</v>
      </c>
      <c r="EN40">
        <f t="shared" si="179"/>
        <v>99999999</v>
      </c>
      <c r="EO40">
        <f t="shared" si="180"/>
        <v>99999999</v>
      </c>
      <c r="EP40">
        <f t="shared" si="124"/>
        <v>999</v>
      </c>
      <c r="EQ40">
        <f t="shared" si="125"/>
        <v>99999</v>
      </c>
      <c r="ES40">
        <f>IF(I40="X",1,IF(I40="x",1,IF(I40&lt;='Schuelereinst. Sinclair'!$B$5,1,0)))</f>
        <v>1</v>
      </c>
      <c r="ET40">
        <f>IF(K40="X",1,IF(K40="x",1,IF(K40&lt;='Schuelereinst. Sinclair'!$B$5,1,0)))</f>
        <v>1</v>
      </c>
      <c r="EU40">
        <f>IF(M40="X",1,IF(M40="x",1,IF(M40&lt;='Schuelereinst. Sinclair'!$B$5,1,0)))</f>
        <v>1</v>
      </c>
      <c r="EV40">
        <f>IF(O40="X",1,IF(O40="x",1,IF(O40&lt;='Schuelereinst. Sinclair'!$B$5,1,0)))</f>
        <v>1</v>
      </c>
      <c r="EW40">
        <f>IF(Q40="X",1,IF(Q40="x",1,IF(Q40&lt;='Schuelereinst. Sinclair'!$B$5,1,0)))</f>
        <v>1</v>
      </c>
      <c r="EX40">
        <f>IF(S40="X",1,IF(S40="x",1,IF(S40&lt;='Schuelereinst. Sinclair'!$B$5,1,0)))</f>
        <v>1</v>
      </c>
    </row>
    <row r="41" spans="1:154" hidden="1" x14ac:dyDescent="0.2">
      <c r="A41" s="109">
        <v>10</v>
      </c>
      <c r="B41" s="96"/>
      <c r="C41" s="109" t="str">
        <f t="shared" si="126"/>
        <v/>
      </c>
      <c r="D41" s="156" t="str">
        <f t="shared" si="127"/>
        <v/>
      </c>
      <c r="E41" s="156" t="str">
        <f t="shared" si="128"/>
        <v/>
      </c>
      <c r="F41" s="159"/>
      <c r="G41" s="176" t="str">
        <f t="shared" si="93"/>
        <v/>
      </c>
      <c r="H41" s="97"/>
      <c r="I41" s="129"/>
      <c r="J41" s="98"/>
      <c r="K41" s="129"/>
      <c r="L41" s="98"/>
      <c r="M41" s="129"/>
      <c r="N41" s="97"/>
      <c r="O41" s="129"/>
      <c r="P41" s="98"/>
      <c r="Q41" s="129"/>
      <c r="R41" s="98"/>
      <c r="S41" s="129"/>
      <c r="T41" s="131" t="str">
        <f t="shared" si="129"/>
        <v/>
      </c>
      <c r="U41" s="134" t="str">
        <f t="shared" si="130"/>
        <v/>
      </c>
      <c r="V41" s="134" t="str">
        <f t="shared" si="131"/>
        <v/>
      </c>
      <c r="W41" s="104"/>
      <c r="X41" s="105"/>
      <c r="Y41" s="119" t="str">
        <f t="shared" si="181"/>
        <v/>
      </c>
      <c r="Z41" s="100"/>
      <c r="AA41" s="95"/>
      <c r="AB41" s="95"/>
      <c r="AC41" s="122" t="str">
        <f t="shared" si="182"/>
        <v/>
      </c>
      <c r="AD41" s="100"/>
      <c r="AE41" s="95"/>
      <c r="AF41" s="95"/>
      <c r="AG41" s="214" t="str">
        <f t="shared" si="183"/>
        <v/>
      </c>
      <c r="AH41" s="125" t="str">
        <f t="shared" si="184"/>
        <v/>
      </c>
      <c r="AI41" s="126" t="str">
        <f t="shared" si="185"/>
        <v/>
      </c>
      <c r="AJ41" s="140" t="str">
        <f t="shared" si="94"/>
        <v/>
      </c>
      <c r="AK41" s="163" t="str">
        <f t="shared" si="95"/>
        <v/>
      </c>
      <c r="BI41" t="str">
        <f t="shared" si="96"/>
        <v/>
      </c>
      <c r="BK41" t="str">
        <f t="shared" si="132"/>
        <v/>
      </c>
      <c r="BL41" t="str">
        <f t="shared" si="133"/>
        <v/>
      </c>
      <c r="BM41" t="str">
        <f t="shared" si="134"/>
        <v/>
      </c>
      <c r="BN41" t="str">
        <f t="shared" si="135"/>
        <v/>
      </c>
      <c r="BO41" t="str">
        <f t="shared" si="97"/>
        <v/>
      </c>
      <c r="BP41" t="str">
        <f t="shared" si="98"/>
        <v/>
      </c>
      <c r="BQ41" s="47" t="str">
        <f t="shared" si="99"/>
        <v/>
      </c>
      <c r="BR41" t="str">
        <f t="shared" si="100"/>
        <v/>
      </c>
      <c r="BS41" t="str">
        <f t="shared" si="101"/>
        <v/>
      </c>
      <c r="BT41" t="str">
        <f t="shared" si="136"/>
        <v/>
      </c>
      <c r="BU41" t="str">
        <f>IF(BT41="","",IF(BT41="U9",'Schuelereinst. Sinclair'!$B$6,IF(BT41="U11",'Schuelereinst. Sinclair'!$B$7,IF(BT41="U13",'Schuelereinst. Sinclair'!$B$8,Wemm(BT41="U15",'Schuelereinst. Sinclair'!$B$9,"")))))</f>
        <v/>
      </c>
      <c r="BV41" s="28">
        <f t="shared" si="102"/>
        <v>0</v>
      </c>
      <c r="BW41" s="28">
        <f t="shared" si="103"/>
        <v>0</v>
      </c>
      <c r="BX41" s="28">
        <f t="shared" si="104"/>
        <v>0</v>
      </c>
      <c r="BY41" s="28">
        <f t="shared" si="105"/>
        <v>0</v>
      </c>
      <c r="BZ41" s="28">
        <f t="shared" si="106"/>
        <v>0</v>
      </c>
      <c r="CA41" s="28">
        <f t="shared" si="107"/>
        <v>0</v>
      </c>
      <c r="CB41" s="28">
        <f t="shared" si="137"/>
        <v>0</v>
      </c>
      <c r="CC41" s="28">
        <f t="shared" si="138"/>
        <v>0</v>
      </c>
      <c r="CD41" s="28">
        <f t="shared" si="139"/>
        <v>0</v>
      </c>
      <c r="CE41" s="28">
        <f t="shared" si="140"/>
        <v>0</v>
      </c>
      <c r="CF41">
        <f t="shared" si="141"/>
        <v>0</v>
      </c>
      <c r="CG41">
        <f t="shared" si="142"/>
        <v>0</v>
      </c>
      <c r="CH41">
        <f t="shared" si="143"/>
        <v>0</v>
      </c>
      <c r="CI41">
        <f t="shared" si="144"/>
        <v>0</v>
      </c>
      <c r="CJ41">
        <f t="shared" si="145"/>
        <v>0</v>
      </c>
      <c r="CK41">
        <f t="shared" si="108"/>
        <v>0</v>
      </c>
      <c r="CL41">
        <f t="shared" si="109"/>
        <v>0</v>
      </c>
      <c r="CM41">
        <f t="shared" si="146"/>
        <v>0</v>
      </c>
      <c r="CN41">
        <f t="shared" si="147"/>
        <v>0</v>
      </c>
      <c r="CO41">
        <f t="shared" si="148"/>
        <v>0</v>
      </c>
      <c r="CP41" s="5">
        <f t="shared" si="149"/>
        <v>0</v>
      </c>
      <c r="CR41" s="28">
        <f t="shared" si="110"/>
        <v>0</v>
      </c>
      <c r="CS41" s="28">
        <f t="shared" si="111"/>
        <v>0</v>
      </c>
      <c r="CT41" s="28">
        <f t="shared" si="112"/>
        <v>0</v>
      </c>
      <c r="CU41" s="28">
        <f t="shared" si="113"/>
        <v>0</v>
      </c>
      <c r="CV41" s="28">
        <f t="shared" si="114"/>
        <v>0</v>
      </c>
      <c r="CW41" s="28">
        <f t="shared" si="115"/>
        <v>0</v>
      </c>
      <c r="CX41" s="28">
        <f t="shared" si="150"/>
        <v>0</v>
      </c>
      <c r="CY41" s="28">
        <f t="shared" si="151"/>
        <v>0</v>
      </c>
      <c r="CZ41" s="28">
        <f t="shared" si="152"/>
        <v>0</v>
      </c>
      <c r="DA41" s="28">
        <f t="shared" si="153"/>
        <v>0</v>
      </c>
      <c r="DB41">
        <f t="shared" si="154"/>
        <v>0</v>
      </c>
      <c r="DC41">
        <f t="shared" si="155"/>
        <v>0</v>
      </c>
      <c r="DD41">
        <f t="shared" si="156"/>
        <v>0</v>
      </c>
      <c r="DE41">
        <f t="shared" si="157"/>
        <v>0</v>
      </c>
      <c r="DF41">
        <f t="shared" si="158"/>
        <v>0</v>
      </c>
      <c r="DG41">
        <f t="shared" si="159"/>
        <v>0</v>
      </c>
      <c r="DH41">
        <f t="shared" si="160"/>
        <v>0</v>
      </c>
      <c r="DI41">
        <f t="shared" si="161"/>
        <v>0</v>
      </c>
      <c r="DJ41">
        <f t="shared" si="162"/>
        <v>0</v>
      </c>
      <c r="DK41">
        <f t="shared" si="163"/>
        <v>0</v>
      </c>
      <c r="DL41" s="5">
        <f t="shared" si="164"/>
        <v>0</v>
      </c>
      <c r="DM41" s="48">
        <f t="shared" si="165"/>
        <v>0</v>
      </c>
      <c r="DN41" s="5">
        <f t="shared" si="166"/>
        <v>0</v>
      </c>
      <c r="DO41" s="5">
        <f t="shared" si="167"/>
        <v>0</v>
      </c>
      <c r="DQ41" s="48">
        <f t="shared" si="116"/>
        <v>999</v>
      </c>
      <c r="DR41" s="48">
        <f t="shared" si="117"/>
        <v>999</v>
      </c>
      <c r="DS41" s="48">
        <f t="shared" si="168"/>
        <v>999</v>
      </c>
      <c r="DT41">
        <f t="shared" si="118"/>
        <v>0</v>
      </c>
      <c r="DV41" s="48">
        <f t="shared" si="169"/>
        <v>0</v>
      </c>
      <c r="DW41" s="48">
        <f t="shared" si="170"/>
        <v>0</v>
      </c>
      <c r="DX41" s="48">
        <f t="shared" si="171"/>
        <v>0</v>
      </c>
      <c r="DY41" s="48">
        <f t="shared" si="172"/>
        <v>0</v>
      </c>
      <c r="DZ41">
        <f t="shared" si="119"/>
        <v>0</v>
      </c>
      <c r="EB41" s="48">
        <f t="shared" si="173"/>
        <v>0</v>
      </c>
      <c r="EC41" s="48">
        <f t="shared" si="174"/>
        <v>0</v>
      </c>
      <c r="ED41" s="48">
        <f t="shared" si="175"/>
        <v>0</v>
      </c>
      <c r="EE41" s="48">
        <f t="shared" si="176"/>
        <v>0</v>
      </c>
      <c r="EF41">
        <f t="shared" si="120"/>
        <v>0</v>
      </c>
      <c r="EG41">
        <f t="shared" si="121"/>
        <v>0</v>
      </c>
      <c r="EI41">
        <v>10</v>
      </c>
      <c r="EJ41" s="48">
        <f t="shared" si="177"/>
        <v>0</v>
      </c>
      <c r="EK41">
        <f t="shared" si="122"/>
        <v>0</v>
      </c>
      <c r="EL41">
        <f t="shared" si="178"/>
        <v>0</v>
      </c>
      <c r="EM41">
        <f t="shared" si="123"/>
        <v>0</v>
      </c>
      <c r="EN41">
        <f t="shared" si="179"/>
        <v>99999999</v>
      </c>
      <c r="EO41">
        <f t="shared" si="180"/>
        <v>99999999</v>
      </c>
      <c r="EP41">
        <f t="shared" si="124"/>
        <v>999</v>
      </c>
      <c r="EQ41">
        <f t="shared" si="125"/>
        <v>99999</v>
      </c>
      <c r="ES41">
        <f>IF(I41="X",1,IF(I41="x",1,IF(I41&lt;='Schuelereinst. Sinclair'!$B$5,1,0)))</f>
        <v>1</v>
      </c>
      <c r="ET41">
        <f>IF(K41="X",1,IF(K41="x",1,IF(K41&lt;='Schuelereinst. Sinclair'!$B$5,1,0)))</f>
        <v>1</v>
      </c>
      <c r="EU41">
        <f>IF(M41="X",1,IF(M41="x",1,IF(M41&lt;='Schuelereinst. Sinclair'!$B$5,1,0)))</f>
        <v>1</v>
      </c>
      <c r="EV41">
        <f>IF(O41="X",1,IF(O41="x",1,IF(O41&lt;='Schuelereinst. Sinclair'!$B$5,1,0)))</f>
        <v>1</v>
      </c>
      <c r="EW41">
        <f>IF(Q41="X",1,IF(Q41="x",1,IF(Q41&lt;='Schuelereinst. Sinclair'!$B$5,1,0)))</f>
        <v>1</v>
      </c>
      <c r="EX41">
        <f>IF(S41="X",1,IF(S41="x",1,IF(S41&lt;='Schuelereinst. Sinclair'!$B$5,1,0)))</f>
        <v>1</v>
      </c>
    </row>
    <row r="42" spans="1:154" hidden="1" x14ac:dyDescent="0.2">
      <c r="A42" s="109">
        <v>11</v>
      </c>
      <c r="B42" s="96"/>
      <c r="C42" s="109" t="str">
        <f t="shared" si="126"/>
        <v/>
      </c>
      <c r="D42" s="156" t="str">
        <f t="shared" si="127"/>
        <v/>
      </c>
      <c r="E42" s="156" t="str">
        <f t="shared" si="128"/>
        <v/>
      </c>
      <c r="F42" s="159"/>
      <c r="G42" s="176" t="str">
        <f t="shared" si="93"/>
        <v/>
      </c>
      <c r="H42" s="97"/>
      <c r="I42" s="129"/>
      <c r="J42" s="98"/>
      <c r="K42" s="129"/>
      <c r="L42" s="98"/>
      <c r="M42" s="129"/>
      <c r="N42" s="97"/>
      <c r="O42" s="129"/>
      <c r="P42" s="98"/>
      <c r="Q42" s="129"/>
      <c r="R42" s="98"/>
      <c r="S42" s="129"/>
      <c r="T42" s="131" t="str">
        <f t="shared" si="129"/>
        <v/>
      </c>
      <c r="U42" s="134" t="str">
        <f t="shared" si="130"/>
        <v/>
      </c>
      <c r="V42" s="134" t="str">
        <f t="shared" si="131"/>
        <v/>
      </c>
      <c r="W42" s="99"/>
      <c r="X42" s="95"/>
      <c r="Y42" s="119" t="str">
        <f t="shared" si="181"/>
        <v/>
      </c>
      <c r="Z42" s="100"/>
      <c r="AA42" s="95"/>
      <c r="AB42" s="95"/>
      <c r="AC42" s="122" t="str">
        <f t="shared" si="182"/>
        <v/>
      </c>
      <c r="AD42" s="100"/>
      <c r="AE42" s="95"/>
      <c r="AF42" s="95"/>
      <c r="AG42" s="214" t="str">
        <f t="shared" si="183"/>
        <v/>
      </c>
      <c r="AH42" s="125" t="str">
        <f t="shared" si="184"/>
        <v/>
      </c>
      <c r="AI42" s="126" t="str">
        <f t="shared" si="185"/>
        <v/>
      </c>
      <c r="AJ42" s="140" t="str">
        <f t="shared" si="94"/>
        <v/>
      </c>
      <c r="AK42" s="163" t="str">
        <f t="shared" si="95"/>
        <v/>
      </c>
      <c r="BI42" t="str">
        <f t="shared" si="96"/>
        <v/>
      </c>
      <c r="BK42" t="str">
        <f t="shared" si="132"/>
        <v/>
      </c>
      <c r="BL42" t="str">
        <f t="shared" si="133"/>
        <v/>
      </c>
      <c r="BM42" t="str">
        <f t="shared" si="134"/>
        <v/>
      </c>
      <c r="BN42" t="str">
        <f t="shared" si="135"/>
        <v/>
      </c>
      <c r="BO42" t="str">
        <f t="shared" si="97"/>
        <v/>
      </c>
      <c r="BP42" t="str">
        <f t="shared" si="98"/>
        <v/>
      </c>
      <c r="BQ42" s="47" t="str">
        <f t="shared" si="99"/>
        <v/>
      </c>
      <c r="BR42" t="str">
        <f t="shared" si="100"/>
        <v/>
      </c>
      <c r="BS42" t="str">
        <f t="shared" si="101"/>
        <v/>
      </c>
      <c r="BT42" t="str">
        <f t="shared" si="136"/>
        <v/>
      </c>
      <c r="BU42" t="str">
        <f>IF(BT42="","",IF(BT42="U9",'Schuelereinst. Sinclair'!$B$6,IF(BT42="U11",'Schuelereinst. Sinclair'!$B$7,IF(BT42="U13",'Schuelereinst. Sinclair'!$B$8,Wemm(BT42="U15",'Schuelereinst. Sinclair'!$B$9,"")))))</f>
        <v/>
      </c>
      <c r="BV42" s="28">
        <f t="shared" si="102"/>
        <v>0</v>
      </c>
      <c r="BW42" s="28">
        <f t="shared" si="103"/>
        <v>0</v>
      </c>
      <c r="BX42" s="28">
        <f t="shared" si="104"/>
        <v>0</v>
      </c>
      <c r="BY42" s="28">
        <f t="shared" si="105"/>
        <v>0</v>
      </c>
      <c r="BZ42" s="28">
        <f t="shared" si="106"/>
        <v>0</v>
      </c>
      <c r="CA42" s="28">
        <f t="shared" si="107"/>
        <v>0</v>
      </c>
      <c r="CB42" s="28">
        <f t="shared" si="137"/>
        <v>0</v>
      </c>
      <c r="CC42" s="28">
        <f t="shared" si="138"/>
        <v>0</v>
      </c>
      <c r="CD42" s="28">
        <f t="shared" si="139"/>
        <v>0</v>
      </c>
      <c r="CE42" s="28">
        <f t="shared" si="140"/>
        <v>0</v>
      </c>
      <c r="CF42">
        <f t="shared" si="141"/>
        <v>0</v>
      </c>
      <c r="CG42">
        <f t="shared" si="142"/>
        <v>0</v>
      </c>
      <c r="CH42">
        <f t="shared" si="143"/>
        <v>0</v>
      </c>
      <c r="CI42">
        <f t="shared" si="144"/>
        <v>0</v>
      </c>
      <c r="CJ42">
        <f t="shared" si="145"/>
        <v>0</v>
      </c>
      <c r="CK42">
        <f t="shared" si="108"/>
        <v>0</v>
      </c>
      <c r="CL42">
        <f t="shared" si="109"/>
        <v>0</v>
      </c>
      <c r="CM42">
        <f t="shared" si="146"/>
        <v>0</v>
      </c>
      <c r="CN42">
        <f t="shared" si="147"/>
        <v>0</v>
      </c>
      <c r="CO42">
        <f t="shared" si="148"/>
        <v>0</v>
      </c>
      <c r="CP42" s="5">
        <f t="shared" si="149"/>
        <v>0</v>
      </c>
      <c r="CR42" s="28">
        <f t="shared" si="110"/>
        <v>0</v>
      </c>
      <c r="CS42" s="28">
        <f t="shared" si="111"/>
        <v>0</v>
      </c>
      <c r="CT42" s="28">
        <f t="shared" si="112"/>
        <v>0</v>
      </c>
      <c r="CU42" s="28">
        <f t="shared" si="113"/>
        <v>0</v>
      </c>
      <c r="CV42" s="28">
        <f t="shared" si="114"/>
        <v>0</v>
      </c>
      <c r="CW42" s="28">
        <f t="shared" si="115"/>
        <v>0</v>
      </c>
      <c r="CX42" s="28">
        <f t="shared" si="150"/>
        <v>0</v>
      </c>
      <c r="CY42" s="28">
        <f t="shared" si="151"/>
        <v>0</v>
      </c>
      <c r="CZ42" s="28">
        <f t="shared" si="152"/>
        <v>0</v>
      </c>
      <c r="DA42" s="28">
        <f t="shared" si="153"/>
        <v>0</v>
      </c>
      <c r="DB42">
        <f t="shared" si="154"/>
        <v>0</v>
      </c>
      <c r="DC42">
        <f t="shared" si="155"/>
        <v>0</v>
      </c>
      <c r="DD42">
        <f t="shared" si="156"/>
        <v>0</v>
      </c>
      <c r="DE42">
        <f t="shared" si="157"/>
        <v>0</v>
      </c>
      <c r="DF42">
        <f t="shared" si="158"/>
        <v>0</v>
      </c>
      <c r="DG42">
        <f t="shared" si="159"/>
        <v>0</v>
      </c>
      <c r="DH42">
        <f t="shared" si="160"/>
        <v>0</v>
      </c>
      <c r="DI42">
        <f t="shared" si="161"/>
        <v>0</v>
      </c>
      <c r="DJ42">
        <f t="shared" si="162"/>
        <v>0</v>
      </c>
      <c r="DK42">
        <f t="shared" si="163"/>
        <v>0</v>
      </c>
      <c r="DL42" s="5">
        <f t="shared" si="164"/>
        <v>0</v>
      </c>
      <c r="DM42" s="48">
        <f t="shared" si="165"/>
        <v>0</v>
      </c>
      <c r="DN42" s="5">
        <f t="shared" si="166"/>
        <v>0</v>
      </c>
      <c r="DO42" s="5">
        <f t="shared" si="167"/>
        <v>0</v>
      </c>
      <c r="DQ42" s="48">
        <f t="shared" si="116"/>
        <v>999</v>
      </c>
      <c r="DR42" s="48">
        <f t="shared" si="117"/>
        <v>999</v>
      </c>
      <c r="DS42" s="48">
        <f t="shared" si="168"/>
        <v>999</v>
      </c>
      <c r="DT42">
        <f t="shared" si="118"/>
        <v>0</v>
      </c>
      <c r="DV42" s="48">
        <f t="shared" si="169"/>
        <v>0</v>
      </c>
      <c r="DW42" s="48">
        <f t="shared" si="170"/>
        <v>0</v>
      </c>
      <c r="DX42" s="48">
        <f t="shared" si="171"/>
        <v>0</v>
      </c>
      <c r="DY42" s="48">
        <f t="shared" si="172"/>
        <v>0</v>
      </c>
      <c r="DZ42">
        <f t="shared" si="119"/>
        <v>0</v>
      </c>
      <c r="EB42" s="48">
        <f t="shared" si="173"/>
        <v>0</v>
      </c>
      <c r="EC42" s="48">
        <f t="shared" si="174"/>
        <v>0</v>
      </c>
      <c r="ED42" s="48">
        <f t="shared" si="175"/>
        <v>0</v>
      </c>
      <c r="EE42" s="48">
        <f t="shared" si="176"/>
        <v>0</v>
      </c>
      <c r="EF42">
        <f t="shared" si="120"/>
        <v>0</v>
      </c>
      <c r="EG42">
        <f t="shared" si="121"/>
        <v>0</v>
      </c>
      <c r="EI42">
        <v>11</v>
      </c>
      <c r="EJ42" s="48">
        <f t="shared" si="177"/>
        <v>0</v>
      </c>
      <c r="EK42">
        <f t="shared" si="122"/>
        <v>0</v>
      </c>
      <c r="EL42">
        <f t="shared" si="178"/>
        <v>0</v>
      </c>
      <c r="EM42">
        <f t="shared" si="123"/>
        <v>0</v>
      </c>
      <c r="EN42">
        <f t="shared" si="179"/>
        <v>99999999</v>
      </c>
      <c r="EO42">
        <f t="shared" si="180"/>
        <v>99999999</v>
      </c>
      <c r="EP42">
        <f t="shared" si="124"/>
        <v>999</v>
      </c>
      <c r="EQ42">
        <f t="shared" si="125"/>
        <v>99999</v>
      </c>
      <c r="ES42">
        <f>IF(I42="X",1,IF(I42="x",1,IF(I42&lt;='Schuelereinst. Sinclair'!$B$5,1,0)))</f>
        <v>1</v>
      </c>
      <c r="ET42">
        <f>IF(K42="X",1,IF(K42="x",1,IF(K42&lt;='Schuelereinst. Sinclair'!$B$5,1,0)))</f>
        <v>1</v>
      </c>
      <c r="EU42">
        <f>IF(M42="X",1,IF(M42="x",1,IF(M42&lt;='Schuelereinst. Sinclair'!$B$5,1,0)))</f>
        <v>1</v>
      </c>
      <c r="EV42">
        <f>IF(O42="X",1,IF(O42="x",1,IF(O42&lt;='Schuelereinst. Sinclair'!$B$5,1,0)))</f>
        <v>1</v>
      </c>
      <c r="EW42">
        <f>IF(Q42="X",1,IF(Q42="x",1,IF(Q42&lt;='Schuelereinst. Sinclair'!$B$5,1,0)))</f>
        <v>1</v>
      </c>
      <c r="EX42">
        <f>IF(S42="X",1,IF(S42="x",1,IF(S42&lt;='Schuelereinst. Sinclair'!$B$5,1,0)))</f>
        <v>1</v>
      </c>
    </row>
    <row r="43" spans="1:154" hidden="1" x14ac:dyDescent="0.2">
      <c r="A43" s="109">
        <v>12</v>
      </c>
      <c r="B43" s="96"/>
      <c r="C43" s="109" t="str">
        <f t="shared" si="126"/>
        <v/>
      </c>
      <c r="D43" s="156" t="str">
        <f t="shared" si="127"/>
        <v/>
      </c>
      <c r="E43" s="156" t="str">
        <f t="shared" si="128"/>
        <v/>
      </c>
      <c r="F43" s="159"/>
      <c r="G43" s="176" t="str">
        <f t="shared" si="93"/>
        <v/>
      </c>
      <c r="H43" s="97"/>
      <c r="I43" s="129"/>
      <c r="J43" s="98"/>
      <c r="K43" s="129"/>
      <c r="L43" s="98"/>
      <c r="M43" s="129"/>
      <c r="N43" s="97"/>
      <c r="O43" s="129"/>
      <c r="P43" s="98"/>
      <c r="Q43" s="129"/>
      <c r="R43" s="98"/>
      <c r="S43" s="129"/>
      <c r="T43" s="131" t="str">
        <f t="shared" si="129"/>
        <v/>
      </c>
      <c r="U43" s="134" t="str">
        <f t="shared" si="130"/>
        <v/>
      </c>
      <c r="V43" s="134" t="str">
        <f t="shared" si="131"/>
        <v/>
      </c>
      <c r="W43" s="99"/>
      <c r="X43" s="95"/>
      <c r="Y43" s="119" t="str">
        <f t="shared" si="181"/>
        <v/>
      </c>
      <c r="Z43" s="100"/>
      <c r="AA43" s="95"/>
      <c r="AB43" s="95"/>
      <c r="AC43" s="122" t="str">
        <f t="shared" si="182"/>
        <v/>
      </c>
      <c r="AD43" s="100"/>
      <c r="AE43" s="95"/>
      <c r="AF43" s="95"/>
      <c r="AG43" s="214" t="str">
        <f t="shared" si="183"/>
        <v/>
      </c>
      <c r="AH43" s="125" t="str">
        <f t="shared" si="184"/>
        <v/>
      </c>
      <c r="AI43" s="126" t="str">
        <f t="shared" si="185"/>
        <v/>
      </c>
      <c r="AJ43" s="140" t="str">
        <f t="shared" si="94"/>
        <v/>
      </c>
      <c r="AK43" s="163" t="str">
        <f t="shared" si="95"/>
        <v/>
      </c>
      <c r="BI43" t="str">
        <f t="shared" si="96"/>
        <v/>
      </c>
      <c r="BK43" t="str">
        <f t="shared" si="132"/>
        <v/>
      </c>
      <c r="BL43" t="str">
        <f t="shared" si="133"/>
        <v/>
      </c>
      <c r="BM43" t="str">
        <f t="shared" si="134"/>
        <v/>
      </c>
      <c r="BN43" t="str">
        <f t="shared" si="135"/>
        <v/>
      </c>
      <c r="BO43" t="str">
        <f t="shared" si="97"/>
        <v/>
      </c>
      <c r="BP43" t="str">
        <f t="shared" si="98"/>
        <v/>
      </c>
      <c r="BQ43" s="47" t="str">
        <f t="shared" si="99"/>
        <v/>
      </c>
      <c r="BR43" t="str">
        <f t="shared" si="100"/>
        <v/>
      </c>
      <c r="BS43" t="str">
        <f t="shared" si="101"/>
        <v/>
      </c>
      <c r="BT43" t="str">
        <f t="shared" si="136"/>
        <v/>
      </c>
      <c r="BU43" t="str">
        <f>IF(BT43="","",IF(BT43="U9",'Schuelereinst. Sinclair'!$B$6,IF(BT43="U11",'Schuelereinst. Sinclair'!$B$7,IF(BT43="U13",'Schuelereinst. Sinclair'!$B$8,Wemm(BT43="U15",'Schuelereinst. Sinclair'!$B$9,"")))))</f>
        <v/>
      </c>
      <c r="BV43" s="28">
        <f t="shared" si="102"/>
        <v>0</v>
      </c>
      <c r="BW43" s="28">
        <f t="shared" si="103"/>
        <v>0</v>
      </c>
      <c r="BX43" s="28">
        <f t="shared" si="104"/>
        <v>0</v>
      </c>
      <c r="BY43" s="28">
        <f t="shared" si="105"/>
        <v>0</v>
      </c>
      <c r="BZ43" s="28">
        <f t="shared" si="106"/>
        <v>0</v>
      </c>
      <c r="CA43" s="28">
        <f t="shared" si="107"/>
        <v>0</v>
      </c>
      <c r="CB43" s="28">
        <f t="shared" si="137"/>
        <v>0</v>
      </c>
      <c r="CC43" s="28">
        <f t="shared" si="138"/>
        <v>0</v>
      </c>
      <c r="CD43" s="28">
        <f t="shared" si="139"/>
        <v>0</v>
      </c>
      <c r="CE43" s="28">
        <f t="shared" si="140"/>
        <v>0</v>
      </c>
      <c r="CF43">
        <f t="shared" si="141"/>
        <v>0</v>
      </c>
      <c r="CG43">
        <f t="shared" si="142"/>
        <v>0</v>
      </c>
      <c r="CH43">
        <f t="shared" si="143"/>
        <v>0</v>
      </c>
      <c r="CI43">
        <f t="shared" si="144"/>
        <v>0</v>
      </c>
      <c r="CJ43">
        <f t="shared" si="145"/>
        <v>0</v>
      </c>
      <c r="CK43">
        <f t="shared" si="108"/>
        <v>0</v>
      </c>
      <c r="CL43">
        <f t="shared" si="109"/>
        <v>0</v>
      </c>
      <c r="CM43">
        <f t="shared" si="146"/>
        <v>0</v>
      </c>
      <c r="CN43">
        <f t="shared" si="147"/>
        <v>0</v>
      </c>
      <c r="CO43">
        <f t="shared" si="148"/>
        <v>0</v>
      </c>
      <c r="CP43" s="5">
        <f t="shared" si="149"/>
        <v>0</v>
      </c>
      <c r="CR43" s="28">
        <f t="shared" si="110"/>
        <v>0</v>
      </c>
      <c r="CS43" s="28">
        <f t="shared" si="111"/>
        <v>0</v>
      </c>
      <c r="CT43" s="28">
        <f t="shared" si="112"/>
        <v>0</v>
      </c>
      <c r="CU43" s="28">
        <f t="shared" si="113"/>
        <v>0</v>
      </c>
      <c r="CV43" s="28">
        <f t="shared" si="114"/>
        <v>0</v>
      </c>
      <c r="CW43" s="28">
        <f t="shared" si="115"/>
        <v>0</v>
      </c>
      <c r="CX43" s="28">
        <f t="shared" si="150"/>
        <v>0</v>
      </c>
      <c r="CY43" s="28">
        <f t="shared" si="151"/>
        <v>0</v>
      </c>
      <c r="CZ43" s="28">
        <f t="shared" si="152"/>
        <v>0</v>
      </c>
      <c r="DA43" s="28">
        <f t="shared" si="153"/>
        <v>0</v>
      </c>
      <c r="DB43">
        <f t="shared" si="154"/>
        <v>0</v>
      </c>
      <c r="DC43">
        <f t="shared" si="155"/>
        <v>0</v>
      </c>
      <c r="DD43">
        <f t="shared" si="156"/>
        <v>0</v>
      </c>
      <c r="DE43">
        <f t="shared" si="157"/>
        <v>0</v>
      </c>
      <c r="DF43">
        <f t="shared" si="158"/>
        <v>0</v>
      </c>
      <c r="DG43">
        <f t="shared" si="159"/>
        <v>0</v>
      </c>
      <c r="DH43">
        <f t="shared" si="160"/>
        <v>0</v>
      </c>
      <c r="DI43">
        <f t="shared" si="161"/>
        <v>0</v>
      </c>
      <c r="DJ43">
        <f t="shared" si="162"/>
        <v>0</v>
      </c>
      <c r="DK43">
        <f t="shared" si="163"/>
        <v>0</v>
      </c>
      <c r="DL43" s="5">
        <f t="shared" si="164"/>
        <v>0</v>
      </c>
      <c r="DM43" s="48">
        <f t="shared" si="165"/>
        <v>0</v>
      </c>
      <c r="DN43" s="5">
        <f t="shared" si="166"/>
        <v>0</v>
      </c>
      <c r="DO43" s="5">
        <f t="shared" si="167"/>
        <v>0</v>
      </c>
      <c r="DQ43" s="48">
        <f t="shared" si="116"/>
        <v>999</v>
      </c>
      <c r="DR43" s="48">
        <f t="shared" si="117"/>
        <v>999</v>
      </c>
      <c r="DS43" s="48">
        <f t="shared" si="168"/>
        <v>999</v>
      </c>
      <c r="DT43">
        <f t="shared" si="118"/>
        <v>0</v>
      </c>
      <c r="DV43" s="48">
        <f t="shared" si="169"/>
        <v>0</v>
      </c>
      <c r="DW43" s="48">
        <f t="shared" si="170"/>
        <v>0</v>
      </c>
      <c r="DX43" s="48">
        <f t="shared" si="171"/>
        <v>0</v>
      </c>
      <c r="DY43" s="48">
        <f t="shared" si="172"/>
        <v>0</v>
      </c>
      <c r="DZ43">
        <f t="shared" si="119"/>
        <v>0</v>
      </c>
      <c r="EB43" s="48">
        <f t="shared" si="173"/>
        <v>0</v>
      </c>
      <c r="EC43" s="48">
        <f t="shared" si="174"/>
        <v>0</v>
      </c>
      <c r="ED43" s="48">
        <f t="shared" si="175"/>
        <v>0</v>
      </c>
      <c r="EE43" s="48">
        <f t="shared" si="176"/>
        <v>0</v>
      </c>
      <c r="EF43">
        <f t="shared" si="120"/>
        <v>0</v>
      </c>
      <c r="EG43">
        <f t="shared" si="121"/>
        <v>0</v>
      </c>
      <c r="EI43">
        <v>12</v>
      </c>
      <c r="EJ43" s="48">
        <f t="shared" si="177"/>
        <v>0</v>
      </c>
      <c r="EK43">
        <f t="shared" si="122"/>
        <v>0</v>
      </c>
      <c r="EL43">
        <f t="shared" si="178"/>
        <v>0</v>
      </c>
      <c r="EM43">
        <f t="shared" si="123"/>
        <v>0</v>
      </c>
      <c r="EN43">
        <f t="shared" si="179"/>
        <v>99999999</v>
      </c>
      <c r="EO43">
        <f t="shared" si="180"/>
        <v>99999999</v>
      </c>
      <c r="EP43">
        <f t="shared" si="124"/>
        <v>999</v>
      </c>
      <c r="EQ43">
        <f t="shared" si="125"/>
        <v>99999</v>
      </c>
      <c r="ES43">
        <f>IF(I43="X",1,IF(I43="x",1,IF(I43&lt;='Schuelereinst. Sinclair'!$B$5,1,0)))</f>
        <v>1</v>
      </c>
      <c r="ET43">
        <f>IF(K43="X",1,IF(K43="x",1,IF(K43&lt;='Schuelereinst. Sinclair'!$B$5,1,0)))</f>
        <v>1</v>
      </c>
      <c r="EU43">
        <f>IF(M43="X",1,IF(M43="x",1,IF(M43&lt;='Schuelereinst. Sinclair'!$B$5,1,0)))</f>
        <v>1</v>
      </c>
      <c r="EV43">
        <f>IF(O43="X",1,IF(O43="x",1,IF(O43&lt;='Schuelereinst. Sinclair'!$B$5,1,0)))</f>
        <v>1</v>
      </c>
      <c r="EW43">
        <f>IF(Q43="X",1,IF(Q43="x",1,IF(Q43&lt;='Schuelereinst. Sinclair'!$B$5,1,0)))</f>
        <v>1</v>
      </c>
      <c r="EX43">
        <f>IF(S43="X",1,IF(S43="x",1,IF(S43&lt;='Schuelereinst. Sinclair'!$B$5,1,0)))</f>
        <v>1</v>
      </c>
    </row>
    <row r="44" spans="1:154" hidden="1" x14ac:dyDescent="0.2">
      <c r="A44" s="109">
        <v>13</v>
      </c>
      <c r="B44" s="96"/>
      <c r="C44" s="109" t="str">
        <f t="shared" si="126"/>
        <v/>
      </c>
      <c r="D44" s="156" t="str">
        <f t="shared" si="127"/>
        <v/>
      </c>
      <c r="E44" s="156" t="str">
        <f t="shared" si="128"/>
        <v/>
      </c>
      <c r="F44" s="159"/>
      <c r="G44" s="176" t="str">
        <f t="shared" si="93"/>
        <v/>
      </c>
      <c r="H44" s="97"/>
      <c r="I44" s="129"/>
      <c r="J44" s="98"/>
      <c r="K44" s="129"/>
      <c r="L44" s="98"/>
      <c r="M44" s="129"/>
      <c r="N44" s="97"/>
      <c r="O44" s="129"/>
      <c r="P44" s="98"/>
      <c r="Q44" s="129"/>
      <c r="R44" s="98"/>
      <c r="S44" s="129"/>
      <c r="T44" s="131" t="str">
        <f t="shared" si="129"/>
        <v/>
      </c>
      <c r="U44" s="134" t="str">
        <f t="shared" si="130"/>
        <v/>
      </c>
      <c r="V44" s="134" t="str">
        <f t="shared" si="131"/>
        <v/>
      </c>
      <c r="W44" s="99"/>
      <c r="X44" s="95"/>
      <c r="Y44" s="119" t="str">
        <f t="shared" si="181"/>
        <v/>
      </c>
      <c r="Z44" s="100"/>
      <c r="AA44" s="95"/>
      <c r="AB44" s="95"/>
      <c r="AC44" s="122" t="str">
        <f t="shared" si="182"/>
        <v/>
      </c>
      <c r="AD44" s="100"/>
      <c r="AE44" s="95"/>
      <c r="AF44" s="95"/>
      <c r="AG44" s="214" t="str">
        <f t="shared" si="183"/>
        <v/>
      </c>
      <c r="AH44" s="125" t="str">
        <f t="shared" si="184"/>
        <v/>
      </c>
      <c r="AI44" s="126" t="str">
        <f t="shared" si="185"/>
        <v/>
      </c>
      <c r="AJ44" s="140" t="str">
        <f t="shared" si="94"/>
        <v/>
      </c>
      <c r="AK44" s="163" t="str">
        <f t="shared" si="95"/>
        <v/>
      </c>
      <c r="BI44" t="str">
        <f t="shared" si="96"/>
        <v/>
      </c>
      <c r="BK44" t="str">
        <f t="shared" si="132"/>
        <v/>
      </c>
      <c r="BL44" t="str">
        <f t="shared" si="133"/>
        <v/>
      </c>
      <c r="BM44" t="str">
        <f t="shared" si="134"/>
        <v/>
      </c>
      <c r="BN44" t="str">
        <f t="shared" si="135"/>
        <v/>
      </c>
      <c r="BO44" t="str">
        <f t="shared" si="97"/>
        <v/>
      </c>
      <c r="BP44" t="str">
        <f t="shared" si="98"/>
        <v/>
      </c>
      <c r="BQ44" s="47" t="str">
        <f t="shared" si="99"/>
        <v/>
      </c>
      <c r="BR44" t="str">
        <f t="shared" si="100"/>
        <v/>
      </c>
      <c r="BS44" t="str">
        <f t="shared" si="101"/>
        <v/>
      </c>
      <c r="BT44" t="str">
        <f t="shared" si="136"/>
        <v/>
      </c>
      <c r="BU44" t="str">
        <f>IF(BT44="","",IF(BT44="U9",'Schuelereinst. Sinclair'!$B$6,IF(BT44="U11",'Schuelereinst. Sinclair'!$B$7,IF(BT44="U13",'Schuelereinst. Sinclair'!$B$8,Wemm(BT44="U15",'Schuelereinst. Sinclair'!$B$9,"")))))</f>
        <v/>
      </c>
      <c r="BV44" s="28">
        <f t="shared" si="102"/>
        <v>0</v>
      </c>
      <c r="BW44" s="28">
        <f t="shared" si="103"/>
        <v>0</v>
      </c>
      <c r="BX44" s="28">
        <f t="shared" si="104"/>
        <v>0</v>
      </c>
      <c r="BY44" s="28">
        <f t="shared" si="105"/>
        <v>0</v>
      </c>
      <c r="BZ44" s="28">
        <f t="shared" si="106"/>
        <v>0</v>
      </c>
      <c r="CA44" s="28">
        <f t="shared" si="107"/>
        <v>0</v>
      </c>
      <c r="CB44" s="28">
        <f t="shared" si="137"/>
        <v>0</v>
      </c>
      <c r="CC44" s="28">
        <f t="shared" si="138"/>
        <v>0</v>
      </c>
      <c r="CD44" s="28">
        <f t="shared" si="139"/>
        <v>0</v>
      </c>
      <c r="CE44" s="28">
        <f t="shared" si="140"/>
        <v>0</v>
      </c>
      <c r="CF44">
        <f t="shared" si="141"/>
        <v>0</v>
      </c>
      <c r="CG44">
        <f t="shared" si="142"/>
        <v>0</v>
      </c>
      <c r="CH44">
        <f t="shared" si="143"/>
        <v>0</v>
      </c>
      <c r="CI44">
        <f t="shared" si="144"/>
        <v>0</v>
      </c>
      <c r="CJ44">
        <f t="shared" si="145"/>
        <v>0</v>
      </c>
      <c r="CK44">
        <f t="shared" si="108"/>
        <v>0</v>
      </c>
      <c r="CL44">
        <f t="shared" si="109"/>
        <v>0</v>
      </c>
      <c r="CM44">
        <f t="shared" si="146"/>
        <v>0</v>
      </c>
      <c r="CN44">
        <f t="shared" si="147"/>
        <v>0</v>
      </c>
      <c r="CO44">
        <f t="shared" si="148"/>
        <v>0</v>
      </c>
      <c r="CP44" s="5">
        <f t="shared" si="149"/>
        <v>0</v>
      </c>
      <c r="CR44" s="28">
        <f t="shared" si="110"/>
        <v>0</v>
      </c>
      <c r="CS44" s="28">
        <f t="shared" si="111"/>
        <v>0</v>
      </c>
      <c r="CT44" s="28">
        <f t="shared" si="112"/>
        <v>0</v>
      </c>
      <c r="CU44" s="28">
        <f t="shared" si="113"/>
        <v>0</v>
      </c>
      <c r="CV44" s="28">
        <f t="shared" si="114"/>
        <v>0</v>
      </c>
      <c r="CW44" s="28">
        <f t="shared" si="115"/>
        <v>0</v>
      </c>
      <c r="CX44" s="28">
        <f t="shared" si="150"/>
        <v>0</v>
      </c>
      <c r="CY44" s="28">
        <f t="shared" si="151"/>
        <v>0</v>
      </c>
      <c r="CZ44" s="28">
        <f t="shared" si="152"/>
        <v>0</v>
      </c>
      <c r="DA44" s="28">
        <f t="shared" si="153"/>
        <v>0</v>
      </c>
      <c r="DB44">
        <f t="shared" si="154"/>
        <v>0</v>
      </c>
      <c r="DC44">
        <f t="shared" si="155"/>
        <v>0</v>
      </c>
      <c r="DD44">
        <f t="shared" si="156"/>
        <v>0</v>
      </c>
      <c r="DE44">
        <f t="shared" si="157"/>
        <v>0</v>
      </c>
      <c r="DF44">
        <f t="shared" si="158"/>
        <v>0</v>
      </c>
      <c r="DG44">
        <f t="shared" si="159"/>
        <v>0</v>
      </c>
      <c r="DH44">
        <f t="shared" si="160"/>
        <v>0</v>
      </c>
      <c r="DI44">
        <f t="shared" si="161"/>
        <v>0</v>
      </c>
      <c r="DJ44">
        <f t="shared" si="162"/>
        <v>0</v>
      </c>
      <c r="DK44">
        <f t="shared" si="163"/>
        <v>0</v>
      </c>
      <c r="DL44" s="5">
        <f t="shared" si="164"/>
        <v>0</v>
      </c>
      <c r="DM44" s="48">
        <f t="shared" si="165"/>
        <v>0</v>
      </c>
      <c r="DN44" s="5">
        <f t="shared" si="166"/>
        <v>0</v>
      </c>
      <c r="DO44" s="5">
        <f t="shared" si="167"/>
        <v>0</v>
      </c>
      <c r="DQ44" s="48">
        <f t="shared" si="116"/>
        <v>999</v>
      </c>
      <c r="DR44" s="48">
        <f t="shared" si="117"/>
        <v>999</v>
      </c>
      <c r="DS44" s="48">
        <f t="shared" si="168"/>
        <v>999</v>
      </c>
      <c r="DT44">
        <f t="shared" si="118"/>
        <v>0</v>
      </c>
      <c r="DV44" s="48">
        <f t="shared" si="169"/>
        <v>0</v>
      </c>
      <c r="DW44" s="48">
        <f t="shared" si="170"/>
        <v>0</v>
      </c>
      <c r="DX44" s="48">
        <f t="shared" si="171"/>
        <v>0</v>
      </c>
      <c r="DY44" s="48">
        <f t="shared" si="172"/>
        <v>0</v>
      </c>
      <c r="DZ44">
        <f t="shared" si="119"/>
        <v>0</v>
      </c>
      <c r="EB44" s="48">
        <f t="shared" si="173"/>
        <v>0</v>
      </c>
      <c r="EC44" s="48">
        <f t="shared" si="174"/>
        <v>0</v>
      </c>
      <c r="ED44" s="48">
        <f t="shared" si="175"/>
        <v>0</v>
      </c>
      <c r="EE44" s="48">
        <f t="shared" si="176"/>
        <v>0</v>
      </c>
      <c r="EF44">
        <f t="shared" si="120"/>
        <v>0</v>
      </c>
      <c r="EG44">
        <f t="shared" si="121"/>
        <v>0</v>
      </c>
      <c r="EI44">
        <v>13</v>
      </c>
      <c r="EJ44" s="48">
        <f t="shared" si="177"/>
        <v>0</v>
      </c>
      <c r="EK44">
        <f t="shared" si="122"/>
        <v>0</v>
      </c>
      <c r="EL44">
        <f t="shared" si="178"/>
        <v>0</v>
      </c>
      <c r="EM44">
        <f t="shared" si="123"/>
        <v>0</v>
      </c>
      <c r="EN44">
        <f t="shared" si="179"/>
        <v>99999999</v>
      </c>
      <c r="EO44">
        <f t="shared" si="180"/>
        <v>99999999</v>
      </c>
      <c r="EP44">
        <f t="shared" si="124"/>
        <v>999</v>
      </c>
      <c r="EQ44">
        <f t="shared" si="125"/>
        <v>99999</v>
      </c>
      <c r="ES44">
        <f>IF(I44="X",1,IF(I44="x",1,IF(I44&lt;='Schuelereinst. Sinclair'!$B$5,1,0)))</f>
        <v>1</v>
      </c>
      <c r="ET44">
        <f>IF(K44="X",1,IF(K44="x",1,IF(K44&lt;='Schuelereinst. Sinclair'!$B$5,1,0)))</f>
        <v>1</v>
      </c>
      <c r="EU44">
        <f>IF(M44="X",1,IF(M44="x",1,IF(M44&lt;='Schuelereinst. Sinclair'!$B$5,1,0)))</f>
        <v>1</v>
      </c>
      <c r="EV44">
        <f>IF(O44="X",1,IF(O44="x",1,IF(O44&lt;='Schuelereinst. Sinclair'!$B$5,1,0)))</f>
        <v>1</v>
      </c>
      <c r="EW44">
        <f>IF(Q44="X",1,IF(Q44="x",1,IF(Q44&lt;='Schuelereinst. Sinclair'!$B$5,1,0)))</f>
        <v>1</v>
      </c>
      <c r="EX44">
        <f>IF(S44="X",1,IF(S44="x",1,IF(S44&lt;='Schuelereinst. Sinclair'!$B$5,1,0)))</f>
        <v>1</v>
      </c>
    </row>
    <row r="45" spans="1:154" hidden="1" x14ac:dyDescent="0.2">
      <c r="A45" s="109">
        <v>14</v>
      </c>
      <c r="B45" s="96"/>
      <c r="C45" s="109" t="str">
        <f t="shared" si="126"/>
        <v/>
      </c>
      <c r="D45" s="156" t="str">
        <f t="shared" si="127"/>
        <v/>
      </c>
      <c r="E45" s="156" t="str">
        <f t="shared" si="128"/>
        <v/>
      </c>
      <c r="F45" s="159"/>
      <c r="G45" s="176" t="str">
        <f t="shared" si="93"/>
        <v/>
      </c>
      <c r="H45" s="97"/>
      <c r="I45" s="129"/>
      <c r="J45" s="98"/>
      <c r="K45" s="129"/>
      <c r="L45" s="98"/>
      <c r="M45" s="129"/>
      <c r="N45" s="97"/>
      <c r="O45" s="129"/>
      <c r="P45" s="98"/>
      <c r="Q45" s="129"/>
      <c r="R45" s="98"/>
      <c r="S45" s="129"/>
      <c r="T45" s="131" t="str">
        <f t="shared" si="129"/>
        <v/>
      </c>
      <c r="U45" s="134" t="str">
        <f t="shared" si="130"/>
        <v/>
      </c>
      <c r="V45" s="134" t="str">
        <f t="shared" si="131"/>
        <v/>
      </c>
      <c r="W45" s="99"/>
      <c r="X45" s="95"/>
      <c r="Y45" s="119" t="str">
        <f t="shared" si="181"/>
        <v/>
      </c>
      <c r="Z45" s="100"/>
      <c r="AA45" s="95"/>
      <c r="AB45" s="95"/>
      <c r="AC45" s="122" t="str">
        <f t="shared" si="182"/>
        <v/>
      </c>
      <c r="AD45" s="100"/>
      <c r="AE45" s="95"/>
      <c r="AF45" s="95"/>
      <c r="AG45" s="214" t="str">
        <f t="shared" si="183"/>
        <v/>
      </c>
      <c r="AH45" s="125" t="str">
        <f t="shared" si="184"/>
        <v/>
      </c>
      <c r="AI45" s="126" t="str">
        <f t="shared" si="185"/>
        <v/>
      </c>
      <c r="AJ45" s="140" t="str">
        <f t="shared" si="94"/>
        <v/>
      </c>
      <c r="AK45" s="163" t="str">
        <f t="shared" si="95"/>
        <v/>
      </c>
      <c r="BI45" t="str">
        <f t="shared" si="96"/>
        <v/>
      </c>
      <c r="BK45" t="str">
        <f t="shared" si="132"/>
        <v/>
      </c>
      <c r="BL45" t="str">
        <f t="shared" si="133"/>
        <v/>
      </c>
      <c r="BM45" t="str">
        <f t="shared" si="134"/>
        <v/>
      </c>
      <c r="BN45" t="str">
        <f t="shared" si="135"/>
        <v/>
      </c>
      <c r="BO45" t="str">
        <f t="shared" si="97"/>
        <v/>
      </c>
      <c r="BP45" t="str">
        <f t="shared" si="98"/>
        <v/>
      </c>
      <c r="BQ45" s="47" t="str">
        <f t="shared" si="99"/>
        <v/>
      </c>
      <c r="BR45" t="str">
        <f t="shared" si="100"/>
        <v/>
      </c>
      <c r="BS45" t="str">
        <f t="shared" si="101"/>
        <v/>
      </c>
      <c r="BT45" t="str">
        <f t="shared" si="136"/>
        <v/>
      </c>
      <c r="BU45" t="str">
        <f>IF(BT45="","",IF(BT45="U9",'Schuelereinst. Sinclair'!$B$6,IF(BT45="U11",'Schuelereinst. Sinclair'!$B$7,IF(BT45="U13",'Schuelereinst. Sinclair'!$B$8,Wemm(BT45="U15",'Schuelereinst. Sinclair'!$B$9,"")))))</f>
        <v/>
      </c>
      <c r="BV45" s="28">
        <f t="shared" si="102"/>
        <v>0</v>
      </c>
      <c r="BW45" s="28">
        <f t="shared" si="103"/>
        <v>0</v>
      </c>
      <c r="BX45" s="28">
        <f t="shared" si="104"/>
        <v>0</v>
      </c>
      <c r="BY45" s="28">
        <f t="shared" si="105"/>
        <v>0</v>
      </c>
      <c r="BZ45" s="28">
        <f t="shared" si="106"/>
        <v>0</v>
      </c>
      <c r="CA45" s="28">
        <f t="shared" si="107"/>
        <v>0</v>
      </c>
      <c r="CB45" s="28">
        <f t="shared" si="137"/>
        <v>0</v>
      </c>
      <c r="CC45" s="28">
        <f t="shared" si="138"/>
        <v>0</v>
      </c>
      <c r="CD45" s="28">
        <f t="shared" si="139"/>
        <v>0</v>
      </c>
      <c r="CE45" s="28">
        <f t="shared" si="140"/>
        <v>0</v>
      </c>
      <c r="CF45">
        <f t="shared" si="141"/>
        <v>0</v>
      </c>
      <c r="CG45">
        <f t="shared" si="142"/>
        <v>0</v>
      </c>
      <c r="CH45">
        <f t="shared" si="143"/>
        <v>0</v>
      </c>
      <c r="CI45">
        <f t="shared" si="144"/>
        <v>0</v>
      </c>
      <c r="CJ45">
        <f t="shared" si="145"/>
        <v>0</v>
      </c>
      <c r="CK45">
        <f t="shared" si="108"/>
        <v>0</v>
      </c>
      <c r="CL45">
        <f t="shared" si="109"/>
        <v>0</v>
      </c>
      <c r="CM45">
        <f t="shared" si="146"/>
        <v>0</v>
      </c>
      <c r="CN45">
        <f t="shared" si="147"/>
        <v>0</v>
      </c>
      <c r="CO45">
        <f t="shared" si="148"/>
        <v>0</v>
      </c>
      <c r="CP45" s="5">
        <f t="shared" si="149"/>
        <v>0</v>
      </c>
      <c r="CR45" s="28">
        <f t="shared" si="110"/>
        <v>0</v>
      </c>
      <c r="CS45" s="28">
        <f t="shared" si="111"/>
        <v>0</v>
      </c>
      <c r="CT45" s="28">
        <f t="shared" si="112"/>
        <v>0</v>
      </c>
      <c r="CU45" s="28">
        <f t="shared" si="113"/>
        <v>0</v>
      </c>
      <c r="CV45" s="28">
        <f t="shared" si="114"/>
        <v>0</v>
      </c>
      <c r="CW45" s="28">
        <f t="shared" si="115"/>
        <v>0</v>
      </c>
      <c r="CX45" s="28">
        <f t="shared" si="150"/>
        <v>0</v>
      </c>
      <c r="CY45" s="28">
        <f t="shared" si="151"/>
        <v>0</v>
      </c>
      <c r="CZ45" s="28">
        <f t="shared" si="152"/>
        <v>0</v>
      </c>
      <c r="DA45" s="28">
        <f t="shared" si="153"/>
        <v>0</v>
      </c>
      <c r="DB45">
        <f t="shared" si="154"/>
        <v>0</v>
      </c>
      <c r="DC45">
        <f t="shared" si="155"/>
        <v>0</v>
      </c>
      <c r="DD45">
        <f t="shared" si="156"/>
        <v>0</v>
      </c>
      <c r="DE45">
        <f t="shared" si="157"/>
        <v>0</v>
      </c>
      <c r="DF45">
        <f t="shared" si="158"/>
        <v>0</v>
      </c>
      <c r="DG45">
        <f t="shared" si="159"/>
        <v>0</v>
      </c>
      <c r="DH45">
        <f t="shared" si="160"/>
        <v>0</v>
      </c>
      <c r="DI45">
        <f t="shared" si="161"/>
        <v>0</v>
      </c>
      <c r="DJ45">
        <f t="shared" si="162"/>
        <v>0</v>
      </c>
      <c r="DK45">
        <f t="shared" si="163"/>
        <v>0</v>
      </c>
      <c r="DL45" s="5">
        <f t="shared" si="164"/>
        <v>0</v>
      </c>
      <c r="DM45" s="48">
        <f t="shared" si="165"/>
        <v>0</v>
      </c>
      <c r="DN45" s="5">
        <f t="shared" si="166"/>
        <v>0</v>
      </c>
      <c r="DO45" s="5">
        <f t="shared" si="167"/>
        <v>0</v>
      </c>
      <c r="DQ45" s="48">
        <f t="shared" si="116"/>
        <v>999</v>
      </c>
      <c r="DR45" s="48">
        <f t="shared" si="117"/>
        <v>999</v>
      </c>
      <c r="DS45" s="48">
        <f t="shared" si="168"/>
        <v>999</v>
      </c>
      <c r="DT45">
        <f t="shared" si="118"/>
        <v>0</v>
      </c>
      <c r="DV45" s="48">
        <f t="shared" si="169"/>
        <v>0</v>
      </c>
      <c r="DW45" s="48">
        <f t="shared" si="170"/>
        <v>0</v>
      </c>
      <c r="DX45" s="48">
        <f t="shared" si="171"/>
        <v>0</v>
      </c>
      <c r="DY45" s="48">
        <f t="shared" si="172"/>
        <v>0</v>
      </c>
      <c r="DZ45">
        <f t="shared" si="119"/>
        <v>0</v>
      </c>
      <c r="EB45" s="48">
        <f t="shared" si="173"/>
        <v>0</v>
      </c>
      <c r="EC45" s="48">
        <f t="shared" si="174"/>
        <v>0</v>
      </c>
      <c r="ED45" s="48">
        <f t="shared" si="175"/>
        <v>0</v>
      </c>
      <c r="EE45" s="48">
        <f t="shared" si="176"/>
        <v>0</v>
      </c>
      <c r="EF45">
        <f t="shared" si="120"/>
        <v>0</v>
      </c>
      <c r="EG45">
        <f t="shared" si="121"/>
        <v>0</v>
      </c>
      <c r="EI45">
        <v>14</v>
      </c>
      <c r="EJ45" s="48">
        <f t="shared" si="177"/>
        <v>0</v>
      </c>
      <c r="EK45">
        <f t="shared" si="122"/>
        <v>0</v>
      </c>
      <c r="EL45">
        <f t="shared" si="178"/>
        <v>0</v>
      </c>
      <c r="EM45">
        <f t="shared" si="123"/>
        <v>0</v>
      </c>
      <c r="EN45">
        <f t="shared" si="179"/>
        <v>99999999</v>
      </c>
      <c r="EO45">
        <f t="shared" si="180"/>
        <v>99999999</v>
      </c>
      <c r="EP45">
        <f t="shared" si="124"/>
        <v>999</v>
      </c>
      <c r="EQ45">
        <f t="shared" si="125"/>
        <v>99999</v>
      </c>
      <c r="ES45">
        <f>IF(I45="X",1,IF(I45="x",1,IF(I45&lt;='Schuelereinst. Sinclair'!$B$5,1,0)))</f>
        <v>1</v>
      </c>
      <c r="ET45">
        <f>IF(K45="X",1,IF(K45="x",1,IF(K45&lt;='Schuelereinst. Sinclair'!$B$5,1,0)))</f>
        <v>1</v>
      </c>
      <c r="EU45">
        <f>IF(M45="X",1,IF(M45="x",1,IF(M45&lt;='Schuelereinst. Sinclair'!$B$5,1,0)))</f>
        <v>1</v>
      </c>
      <c r="EV45">
        <f>IF(O45="X",1,IF(O45="x",1,IF(O45&lt;='Schuelereinst. Sinclair'!$B$5,1,0)))</f>
        <v>1</v>
      </c>
      <c r="EW45">
        <f>IF(Q45="X",1,IF(Q45="x",1,IF(Q45&lt;='Schuelereinst. Sinclair'!$B$5,1,0)))</f>
        <v>1</v>
      </c>
      <c r="EX45">
        <f>IF(S45="X",1,IF(S45="x",1,IF(S45&lt;='Schuelereinst. Sinclair'!$B$5,1,0)))</f>
        <v>1</v>
      </c>
    </row>
    <row r="46" spans="1:154" hidden="1" x14ac:dyDescent="0.2">
      <c r="A46" s="109">
        <v>15</v>
      </c>
      <c r="B46" s="96"/>
      <c r="C46" s="109" t="str">
        <f t="shared" si="126"/>
        <v/>
      </c>
      <c r="D46" s="156" t="str">
        <f t="shared" si="127"/>
        <v/>
      </c>
      <c r="E46" s="156" t="str">
        <f t="shared" si="128"/>
        <v/>
      </c>
      <c r="F46" s="159"/>
      <c r="G46" s="176" t="str">
        <f t="shared" si="93"/>
        <v/>
      </c>
      <c r="H46" s="97"/>
      <c r="I46" s="129"/>
      <c r="J46" s="98"/>
      <c r="K46" s="129"/>
      <c r="L46" s="98"/>
      <c r="M46" s="129"/>
      <c r="N46" s="97"/>
      <c r="O46" s="129"/>
      <c r="P46" s="98"/>
      <c r="Q46" s="129"/>
      <c r="R46" s="98"/>
      <c r="S46" s="129"/>
      <c r="T46" s="131" t="str">
        <f t="shared" si="129"/>
        <v/>
      </c>
      <c r="U46" s="134" t="str">
        <f t="shared" si="130"/>
        <v/>
      </c>
      <c r="V46" s="134" t="str">
        <f t="shared" si="131"/>
        <v/>
      </c>
      <c r="W46" s="99"/>
      <c r="X46" s="95"/>
      <c r="Y46" s="119" t="str">
        <f t="shared" si="181"/>
        <v/>
      </c>
      <c r="Z46" s="100"/>
      <c r="AA46" s="95"/>
      <c r="AB46" s="95"/>
      <c r="AC46" s="122" t="str">
        <f t="shared" si="182"/>
        <v/>
      </c>
      <c r="AD46" s="100"/>
      <c r="AE46" s="95"/>
      <c r="AF46" s="95"/>
      <c r="AG46" s="214" t="str">
        <f t="shared" si="183"/>
        <v/>
      </c>
      <c r="AH46" s="125" t="str">
        <f t="shared" si="184"/>
        <v/>
      </c>
      <c r="AI46" s="126" t="str">
        <f t="shared" si="185"/>
        <v/>
      </c>
      <c r="AJ46" s="140" t="str">
        <f t="shared" si="94"/>
        <v/>
      </c>
      <c r="AK46" s="163" t="str">
        <f t="shared" si="95"/>
        <v/>
      </c>
      <c r="BI46" t="str">
        <f t="shared" si="96"/>
        <v/>
      </c>
      <c r="BK46" t="str">
        <f t="shared" si="132"/>
        <v/>
      </c>
      <c r="BL46" t="str">
        <f t="shared" si="133"/>
        <v/>
      </c>
      <c r="BM46" t="str">
        <f t="shared" si="134"/>
        <v/>
      </c>
      <c r="BN46" t="str">
        <f t="shared" si="135"/>
        <v/>
      </c>
      <c r="BO46" t="str">
        <f t="shared" si="97"/>
        <v/>
      </c>
      <c r="BP46" t="str">
        <f t="shared" si="98"/>
        <v/>
      </c>
      <c r="BQ46" s="47" t="str">
        <f t="shared" si="99"/>
        <v/>
      </c>
      <c r="BR46" t="str">
        <f t="shared" si="100"/>
        <v/>
      </c>
      <c r="BS46" t="str">
        <f t="shared" si="101"/>
        <v/>
      </c>
      <c r="BT46" t="str">
        <f t="shared" si="136"/>
        <v/>
      </c>
      <c r="BU46" t="str">
        <f>IF(BT46="","",IF(BT46="U9",'Schuelereinst. Sinclair'!$B$6,IF(BT46="U11",'Schuelereinst. Sinclair'!$B$7,IF(BT46="U13",'Schuelereinst. Sinclair'!$B$8,Wemm(BT46="U15",'Schuelereinst. Sinclair'!$B$9,"")))))</f>
        <v/>
      </c>
      <c r="BV46" s="28">
        <f t="shared" si="102"/>
        <v>0</v>
      </c>
      <c r="BW46" s="28">
        <f t="shared" si="103"/>
        <v>0</v>
      </c>
      <c r="BX46" s="28">
        <f t="shared" si="104"/>
        <v>0</v>
      </c>
      <c r="BY46" s="28">
        <f t="shared" si="105"/>
        <v>0</v>
      </c>
      <c r="BZ46" s="28">
        <f t="shared" si="106"/>
        <v>0</v>
      </c>
      <c r="CA46" s="28">
        <f t="shared" si="107"/>
        <v>0</v>
      </c>
      <c r="CB46" s="28">
        <f t="shared" si="137"/>
        <v>0</v>
      </c>
      <c r="CC46" s="28">
        <f t="shared" si="138"/>
        <v>0</v>
      </c>
      <c r="CD46" s="28">
        <f t="shared" si="139"/>
        <v>0</v>
      </c>
      <c r="CE46" s="28">
        <f t="shared" si="140"/>
        <v>0</v>
      </c>
      <c r="CF46">
        <f t="shared" si="141"/>
        <v>0</v>
      </c>
      <c r="CG46">
        <f t="shared" si="142"/>
        <v>0</v>
      </c>
      <c r="CH46">
        <f t="shared" si="143"/>
        <v>0</v>
      </c>
      <c r="CI46">
        <f t="shared" si="144"/>
        <v>0</v>
      </c>
      <c r="CJ46">
        <f t="shared" si="145"/>
        <v>0</v>
      </c>
      <c r="CK46">
        <f t="shared" si="108"/>
        <v>0</v>
      </c>
      <c r="CL46">
        <f t="shared" si="109"/>
        <v>0</v>
      </c>
      <c r="CM46">
        <f t="shared" si="146"/>
        <v>0</v>
      </c>
      <c r="CN46">
        <f t="shared" si="147"/>
        <v>0</v>
      </c>
      <c r="CO46">
        <f t="shared" si="148"/>
        <v>0</v>
      </c>
      <c r="CP46" s="5">
        <f t="shared" si="149"/>
        <v>0</v>
      </c>
      <c r="CR46" s="28">
        <f t="shared" si="110"/>
        <v>0</v>
      </c>
      <c r="CS46" s="28">
        <f t="shared" si="111"/>
        <v>0</v>
      </c>
      <c r="CT46" s="28">
        <f t="shared" si="112"/>
        <v>0</v>
      </c>
      <c r="CU46" s="28">
        <f t="shared" si="113"/>
        <v>0</v>
      </c>
      <c r="CV46" s="28">
        <f t="shared" si="114"/>
        <v>0</v>
      </c>
      <c r="CW46" s="28">
        <f t="shared" si="115"/>
        <v>0</v>
      </c>
      <c r="CX46" s="28">
        <f t="shared" si="150"/>
        <v>0</v>
      </c>
      <c r="CY46" s="28">
        <f t="shared" si="151"/>
        <v>0</v>
      </c>
      <c r="CZ46" s="28">
        <f t="shared" si="152"/>
        <v>0</v>
      </c>
      <c r="DA46" s="28">
        <f t="shared" si="153"/>
        <v>0</v>
      </c>
      <c r="DB46">
        <f t="shared" si="154"/>
        <v>0</v>
      </c>
      <c r="DC46">
        <f t="shared" si="155"/>
        <v>0</v>
      </c>
      <c r="DD46">
        <f t="shared" si="156"/>
        <v>0</v>
      </c>
      <c r="DE46">
        <f t="shared" si="157"/>
        <v>0</v>
      </c>
      <c r="DF46">
        <f t="shared" si="158"/>
        <v>0</v>
      </c>
      <c r="DG46">
        <f t="shared" si="159"/>
        <v>0</v>
      </c>
      <c r="DH46">
        <f t="shared" si="160"/>
        <v>0</v>
      </c>
      <c r="DI46">
        <f t="shared" si="161"/>
        <v>0</v>
      </c>
      <c r="DJ46">
        <f t="shared" si="162"/>
        <v>0</v>
      </c>
      <c r="DK46">
        <f t="shared" si="163"/>
        <v>0</v>
      </c>
      <c r="DL46" s="5">
        <f t="shared" si="164"/>
        <v>0</v>
      </c>
      <c r="DM46" s="48">
        <f t="shared" si="165"/>
        <v>0</v>
      </c>
      <c r="DN46" s="5">
        <f t="shared" si="166"/>
        <v>0</v>
      </c>
      <c r="DO46" s="5">
        <f t="shared" si="167"/>
        <v>0</v>
      </c>
      <c r="DQ46" s="48">
        <f t="shared" si="116"/>
        <v>999</v>
      </c>
      <c r="DR46" s="48">
        <f t="shared" si="117"/>
        <v>999</v>
      </c>
      <c r="DS46" s="48">
        <f t="shared" si="168"/>
        <v>999</v>
      </c>
      <c r="DT46">
        <f t="shared" si="118"/>
        <v>0</v>
      </c>
      <c r="DV46" s="48">
        <f t="shared" si="169"/>
        <v>0</v>
      </c>
      <c r="DW46" s="48">
        <f t="shared" si="170"/>
        <v>0</v>
      </c>
      <c r="DX46" s="48">
        <f t="shared" si="171"/>
        <v>0</v>
      </c>
      <c r="DY46" s="48">
        <f t="shared" si="172"/>
        <v>0</v>
      </c>
      <c r="DZ46">
        <f t="shared" si="119"/>
        <v>0</v>
      </c>
      <c r="EB46" s="48">
        <f t="shared" si="173"/>
        <v>0</v>
      </c>
      <c r="EC46" s="48">
        <f t="shared" si="174"/>
        <v>0</v>
      </c>
      <c r="ED46" s="48">
        <f t="shared" si="175"/>
        <v>0</v>
      </c>
      <c r="EE46" s="48">
        <f t="shared" si="176"/>
        <v>0</v>
      </c>
      <c r="EF46">
        <f t="shared" si="120"/>
        <v>0</v>
      </c>
      <c r="EG46">
        <f t="shared" si="121"/>
        <v>0</v>
      </c>
      <c r="EI46">
        <v>15</v>
      </c>
      <c r="EJ46" s="48">
        <f t="shared" si="177"/>
        <v>0</v>
      </c>
      <c r="EK46">
        <f t="shared" si="122"/>
        <v>0</v>
      </c>
      <c r="EL46">
        <f t="shared" si="178"/>
        <v>0</v>
      </c>
      <c r="EM46">
        <f t="shared" si="123"/>
        <v>0</v>
      </c>
      <c r="EN46">
        <f t="shared" si="179"/>
        <v>99999999</v>
      </c>
      <c r="EO46">
        <f t="shared" si="180"/>
        <v>99999999</v>
      </c>
      <c r="EP46">
        <f t="shared" si="124"/>
        <v>999</v>
      </c>
      <c r="EQ46">
        <f t="shared" si="125"/>
        <v>99999</v>
      </c>
      <c r="ES46">
        <f>IF(I46="X",1,IF(I46="x",1,IF(I46&lt;='Schuelereinst. Sinclair'!$B$5,1,0)))</f>
        <v>1</v>
      </c>
      <c r="ET46">
        <f>IF(K46="X",1,IF(K46="x",1,IF(K46&lt;='Schuelereinst. Sinclair'!$B$5,1,0)))</f>
        <v>1</v>
      </c>
      <c r="EU46">
        <f>IF(M46="X",1,IF(M46="x",1,IF(M46&lt;='Schuelereinst. Sinclair'!$B$5,1,0)))</f>
        <v>1</v>
      </c>
      <c r="EV46">
        <f>IF(O46="X",1,IF(O46="x",1,IF(O46&lt;='Schuelereinst. Sinclair'!$B$5,1,0)))</f>
        <v>1</v>
      </c>
      <c r="EW46">
        <f>IF(Q46="X",1,IF(Q46="x",1,IF(Q46&lt;='Schuelereinst. Sinclair'!$B$5,1,0)))</f>
        <v>1</v>
      </c>
      <c r="EX46">
        <f>IF(S46="X",1,IF(S46="x",1,IF(S46&lt;='Schuelereinst. Sinclair'!$B$5,1,0)))</f>
        <v>1</v>
      </c>
    </row>
    <row r="47" spans="1:154" hidden="1" x14ac:dyDescent="0.2">
      <c r="A47" s="109">
        <v>16</v>
      </c>
      <c r="B47" s="96"/>
      <c r="C47" s="109" t="str">
        <f t="shared" si="126"/>
        <v/>
      </c>
      <c r="D47" s="156" t="str">
        <f t="shared" si="127"/>
        <v/>
      </c>
      <c r="E47" s="156" t="str">
        <f t="shared" si="128"/>
        <v/>
      </c>
      <c r="F47" s="159"/>
      <c r="G47" s="176" t="str">
        <f t="shared" si="93"/>
        <v/>
      </c>
      <c r="H47" s="97"/>
      <c r="I47" s="129"/>
      <c r="J47" s="98"/>
      <c r="K47" s="129"/>
      <c r="L47" s="98"/>
      <c r="M47" s="129"/>
      <c r="N47" s="97"/>
      <c r="O47" s="129"/>
      <c r="P47" s="98"/>
      <c r="Q47" s="129"/>
      <c r="R47" s="98"/>
      <c r="S47" s="129"/>
      <c r="T47" s="131" t="str">
        <f t="shared" si="129"/>
        <v/>
      </c>
      <c r="U47" s="134" t="str">
        <f t="shared" si="130"/>
        <v/>
      </c>
      <c r="V47" s="134" t="str">
        <f t="shared" si="131"/>
        <v/>
      </c>
      <c r="W47" s="99"/>
      <c r="X47" s="95"/>
      <c r="Y47" s="119" t="str">
        <f t="shared" si="181"/>
        <v/>
      </c>
      <c r="Z47" s="100"/>
      <c r="AA47" s="95"/>
      <c r="AB47" s="95"/>
      <c r="AC47" s="122" t="str">
        <f t="shared" si="182"/>
        <v/>
      </c>
      <c r="AD47" s="100"/>
      <c r="AE47" s="95"/>
      <c r="AF47" s="95"/>
      <c r="AG47" s="214" t="str">
        <f t="shared" si="183"/>
        <v/>
      </c>
      <c r="AH47" s="125" t="str">
        <f t="shared" si="184"/>
        <v/>
      </c>
      <c r="AI47" s="126" t="str">
        <f t="shared" si="185"/>
        <v/>
      </c>
      <c r="AJ47" s="140" t="str">
        <f t="shared" si="94"/>
        <v/>
      </c>
      <c r="AK47" s="163" t="str">
        <f t="shared" si="95"/>
        <v/>
      </c>
      <c r="BI47" t="str">
        <f t="shared" si="96"/>
        <v/>
      </c>
      <c r="BK47" t="str">
        <f t="shared" si="132"/>
        <v/>
      </c>
      <c r="BL47" t="str">
        <f t="shared" si="133"/>
        <v/>
      </c>
      <c r="BM47" t="str">
        <f t="shared" si="134"/>
        <v/>
      </c>
      <c r="BN47" t="str">
        <f t="shared" si="135"/>
        <v/>
      </c>
      <c r="BO47" t="str">
        <f t="shared" si="97"/>
        <v/>
      </c>
      <c r="BP47" t="str">
        <f t="shared" si="98"/>
        <v/>
      </c>
      <c r="BQ47" s="47" t="str">
        <f t="shared" si="99"/>
        <v/>
      </c>
      <c r="BR47" t="str">
        <f t="shared" si="100"/>
        <v/>
      </c>
      <c r="BS47" t="str">
        <f t="shared" si="101"/>
        <v/>
      </c>
      <c r="BT47" t="str">
        <f t="shared" si="136"/>
        <v/>
      </c>
      <c r="BU47" t="str">
        <f>IF(BT47="","",IF(BT47="U9",'Schuelereinst. Sinclair'!$B$6,IF(BT47="U11",'Schuelereinst. Sinclair'!$B$7,IF(BT47="U13",'Schuelereinst. Sinclair'!$B$8,Wemm(BT47="U15",'Schuelereinst. Sinclair'!$B$9,"")))))</f>
        <v/>
      </c>
      <c r="BV47" s="28">
        <f t="shared" si="102"/>
        <v>0</v>
      </c>
      <c r="BW47" s="28">
        <f t="shared" si="103"/>
        <v>0</v>
      </c>
      <c r="BX47" s="28">
        <f t="shared" si="104"/>
        <v>0</v>
      </c>
      <c r="BY47" s="28">
        <f t="shared" si="105"/>
        <v>0</v>
      </c>
      <c r="BZ47" s="28">
        <f t="shared" si="106"/>
        <v>0</v>
      </c>
      <c r="CA47" s="28">
        <f t="shared" si="107"/>
        <v>0</v>
      </c>
      <c r="CB47" s="28">
        <f t="shared" si="137"/>
        <v>0</v>
      </c>
      <c r="CC47" s="28">
        <f t="shared" si="138"/>
        <v>0</v>
      </c>
      <c r="CD47" s="28">
        <f t="shared" si="139"/>
        <v>0</v>
      </c>
      <c r="CE47" s="28">
        <f t="shared" si="140"/>
        <v>0</v>
      </c>
      <c r="CF47">
        <f t="shared" si="141"/>
        <v>0</v>
      </c>
      <c r="CG47">
        <f t="shared" si="142"/>
        <v>0</v>
      </c>
      <c r="CH47">
        <f t="shared" si="143"/>
        <v>0</v>
      </c>
      <c r="CI47">
        <f t="shared" si="144"/>
        <v>0</v>
      </c>
      <c r="CJ47">
        <f t="shared" si="145"/>
        <v>0</v>
      </c>
      <c r="CK47">
        <f t="shared" si="108"/>
        <v>0</v>
      </c>
      <c r="CL47">
        <f t="shared" si="109"/>
        <v>0</v>
      </c>
      <c r="CM47">
        <f t="shared" si="146"/>
        <v>0</v>
      </c>
      <c r="CN47">
        <f t="shared" si="147"/>
        <v>0</v>
      </c>
      <c r="CO47">
        <f t="shared" si="148"/>
        <v>0</v>
      </c>
      <c r="CP47" s="5">
        <f t="shared" si="149"/>
        <v>0</v>
      </c>
      <c r="CR47" s="28">
        <f t="shared" si="110"/>
        <v>0</v>
      </c>
      <c r="CS47" s="28">
        <f t="shared" si="111"/>
        <v>0</v>
      </c>
      <c r="CT47" s="28">
        <f t="shared" si="112"/>
        <v>0</v>
      </c>
      <c r="CU47" s="28">
        <f t="shared" si="113"/>
        <v>0</v>
      </c>
      <c r="CV47" s="28">
        <f t="shared" si="114"/>
        <v>0</v>
      </c>
      <c r="CW47" s="28">
        <f t="shared" si="115"/>
        <v>0</v>
      </c>
      <c r="CX47" s="28">
        <f t="shared" si="150"/>
        <v>0</v>
      </c>
      <c r="CY47" s="28">
        <f t="shared" si="151"/>
        <v>0</v>
      </c>
      <c r="CZ47" s="28">
        <f t="shared" si="152"/>
        <v>0</v>
      </c>
      <c r="DA47" s="28">
        <f t="shared" si="153"/>
        <v>0</v>
      </c>
      <c r="DB47">
        <f t="shared" si="154"/>
        <v>0</v>
      </c>
      <c r="DC47">
        <f t="shared" si="155"/>
        <v>0</v>
      </c>
      <c r="DD47">
        <f t="shared" si="156"/>
        <v>0</v>
      </c>
      <c r="DE47">
        <f t="shared" si="157"/>
        <v>0</v>
      </c>
      <c r="DF47">
        <f t="shared" si="158"/>
        <v>0</v>
      </c>
      <c r="DG47">
        <f t="shared" si="159"/>
        <v>0</v>
      </c>
      <c r="DH47">
        <f t="shared" si="160"/>
        <v>0</v>
      </c>
      <c r="DI47">
        <f t="shared" si="161"/>
        <v>0</v>
      </c>
      <c r="DJ47">
        <f t="shared" si="162"/>
        <v>0</v>
      </c>
      <c r="DK47">
        <f t="shared" si="163"/>
        <v>0</v>
      </c>
      <c r="DL47" s="5">
        <f t="shared" si="164"/>
        <v>0</v>
      </c>
      <c r="DM47" s="48">
        <f t="shared" si="165"/>
        <v>0</v>
      </c>
      <c r="DN47" s="5">
        <f t="shared" si="166"/>
        <v>0</v>
      </c>
      <c r="DO47" s="5">
        <f t="shared" si="167"/>
        <v>0</v>
      </c>
      <c r="DQ47" s="48">
        <f t="shared" si="116"/>
        <v>999</v>
      </c>
      <c r="DR47" s="48">
        <f t="shared" si="117"/>
        <v>999</v>
      </c>
      <c r="DS47" s="48">
        <f t="shared" si="168"/>
        <v>999</v>
      </c>
      <c r="DT47">
        <f t="shared" si="118"/>
        <v>0</v>
      </c>
      <c r="DV47" s="48">
        <f t="shared" si="169"/>
        <v>0</v>
      </c>
      <c r="DW47" s="48">
        <f t="shared" si="170"/>
        <v>0</v>
      </c>
      <c r="DX47" s="48">
        <f t="shared" si="171"/>
        <v>0</v>
      </c>
      <c r="DY47" s="48">
        <f t="shared" si="172"/>
        <v>0</v>
      </c>
      <c r="DZ47">
        <f t="shared" si="119"/>
        <v>0</v>
      </c>
      <c r="EB47" s="48">
        <f t="shared" si="173"/>
        <v>0</v>
      </c>
      <c r="EC47" s="48">
        <f t="shared" si="174"/>
        <v>0</v>
      </c>
      <c r="ED47" s="48">
        <f t="shared" si="175"/>
        <v>0</v>
      </c>
      <c r="EE47" s="48">
        <f t="shared" si="176"/>
        <v>0</v>
      </c>
      <c r="EF47">
        <f t="shared" si="120"/>
        <v>0</v>
      </c>
      <c r="EG47">
        <f t="shared" si="121"/>
        <v>0</v>
      </c>
      <c r="EI47">
        <v>16</v>
      </c>
      <c r="EJ47" s="48">
        <f t="shared" si="177"/>
        <v>0</v>
      </c>
      <c r="EK47">
        <f t="shared" si="122"/>
        <v>0</v>
      </c>
      <c r="EL47">
        <f t="shared" si="178"/>
        <v>0</v>
      </c>
      <c r="EM47">
        <f t="shared" si="123"/>
        <v>0</v>
      </c>
      <c r="EN47">
        <f t="shared" si="179"/>
        <v>99999999</v>
      </c>
      <c r="EO47">
        <f t="shared" si="180"/>
        <v>99999999</v>
      </c>
      <c r="EP47">
        <f t="shared" si="124"/>
        <v>999</v>
      </c>
      <c r="EQ47">
        <f t="shared" si="125"/>
        <v>99999</v>
      </c>
      <c r="ES47">
        <f>IF(I47="X",1,IF(I47="x",1,IF(I47&lt;='Schuelereinst. Sinclair'!$B$5,1,0)))</f>
        <v>1</v>
      </c>
      <c r="ET47">
        <f>IF(K47="X",1,IF(K47="x",1,IF(K47&lt;='Schuelereinst. Sinclair'!$B$5,1,0)))</f>
        <v>1</v>
      </c>
      <c r="EU47">
        <f>IF(M47="X",1,IF(M47="x",1,IF(M47&lt;='Schuelereinst. Sinclair'!$B$5,1,0)))</f>
        <v>1</v>
      </c>
      <c r="EV47">
        <f>IF(O47="X",1,IF(O47="x",1,IF(O47&lt;='Schuelereinst. Sinclair'!$B$5,1,0)))</f>
        <v>1</v>
      </c>
      <c r="EW47">
        <f>IF(Q47="X",1,IF(Q47="x",1,IF(Q47&lt;='Schuelereinst. Sinclair'!$B$5,1,0)))</f>
        <v>1</v>
      </c>
      <c r="EX47">
        <f>IF(S47="X",1,IF(S47="x",1,IF(S47&lt;='Schuelereinst. Sinclair'!$B$5,1,0)))</f>
        <v>1</v>
      </c>
    </row>
    <row r="48" spans="1:154" hidden="1" x14ac:dyDescent="0.2">
      <c r="A48" s="109">
        <v>17</v>
      </c>
      <c r="B48" s="96"/>
      <c r="C48" s="109" t="str">
        <f t="shared" si="126"/>
        <v/>
      </c>
      <c r="D48" s="156" t="str">
        <f t="shared" si="127"/>
        <v/>
      </c>
      <c r="E48" s="156" t="str">
        <f t="shared" si="128"/>
        <v/>
      </c>
      <c r="F48" s="159"/>
      <c r="G48" s="176" t="str">
        <f t="shared" si="93"/>
        <v/>
      </c>
      <c r="H48" s="97"/>
      <c r="I48" s="129"/>
      <c r="J48" s="98"/>
      <c r="K48" s="129"/>
      <c r="L48" s="98"/>
      <c r="M48" s="129"/>
      <c r="N48" s="97"/>
      <c r="O48" s="129"/>
      <c r="P48" s="98"/>
      <c r="Q48" s="129"/>
      <c r="R48" s="98"/>
      <c r="S48" s="129"/>
      <c r="T48" s="131" t="str">
        <f t="shared" si="129"/>
        <v/>
      </c>
      <c r="U48" s="134" t="str">
        <f t="shared" si="130"/>
        <v/>
      </c>
      <c r="V48" s="134" t="str">
        <f t="shared" si="131"/>
        <v/>
      </c>
      <c r="W48" s="101"/>
      <c r="X48" s="95"/>
      <c r="Y48" s="119" t="str">
        <f t="shared" si="181"/>
        <v/>
      </c>
      <c r="Z48" s="100"/>
      <c r="AA48" s="95"/>
      <c r="AB48" s="95"/>
      <c r="AC48" s="122" t="str">
        <f t="shared" si="182"/>
        <v/>
      </c>
      <c r="AD48" s="100"/>
      <c r="AE48" s="95"/>
      <c r="AF48" s="95"/>
      <c r="AG48" s="214" t="str">
        <f t="shared" si="183"/>
        <v/>
      </c>
      <c r="AH48" s="125" t="str">
        <f t="shared" si="184"/>
        <v/>
      </c>
      <c r="AI48" s="126" t="str">
        <f t="shared" si="185"/>
        <v/>
      </c>
      <c r="AJ48" s="140" t="str">
        <f t="shared" si="94"/>
        <v/>
      </c>
      <c r="AK48" s="163" t="str">
        <f t="shared" si="95"/>
        <v/>
      </c>
      <c r="BI48" t="str">
        <f t="shared" si="96"/>
        <v/>
      </c>
      <c r="BK48" t="str">
        <f t="shared" si="132"/>
        <v/>
      </c>
      <c r="BL48" t="str">
        <f t="shared" si="133"/>
        <v/>
      </c>
      <c r="BM48" t="str">
        <f t="shared" si="134"/>
        <v/>
      </c>
      <c r="BN48" t="str">
        <f t="shared" si="135"/>
        <v/>
      </c>
      <c r="BO48" t="str">
        <f t="shared" si="97"/>
        <v/>
      </c>
      <c r="BP48" t="str">
        <f t="shared" si="98"/>
        <v/>
      </c>
      <c r="BQ48" s="47" t="str">
        <f t="shared" si="99"/>
        <v/>
      </c>
      <c r="BR48" t="str">
        <f t="shared" si="100"/>
        <v/>
      </c>
      <c r="BS48" t="str">
        <f t="shared" si="101"/>
        <v/>
      </c>
      <c r="BT48" t="str">
        <f t="shared" si="136"/>
        <v/>
      </c>
      <c r="BU48" t="str">
        <f>IF(BT48="","",IF(BT48="U9",'Schuelereinst. Sinclair'!$B$6,IF(BT48="U11",'Schuelereinst. Sinclair'!$B$7,IF(BT48="U13",'Schuelereinst. Sinclair'!$B$8,Wemm(BT48="U15",'Schuelereinst. Sinclair'!$B$9,"")))))</f>
        <v/>
      </c>
      <c r="BV48" s="28">
        <f t="shared" si="102"/>
        <v>0</v>
      </c>
      <c r="BW48" s="28">
        <f t="shared" si="103"/>
        <v>0</v>
      </c>
      <c r="BX48" s="28">
        <f t="shared" si="104"/>
        <v>0</v>
      </c>
      <c r="BY48" s="28">
        <f t="shared" si="105"/>
        <v>0</v>
      </c>
      <c r="BZ48" s="28">
        <f t="shared" si="106"/>
        <v>0</v>
      </c>
      <c r="CA48" s="28">
        <f t="shared" si="107"/>
        <v>0</v>
      </c>
      <c r="CB48" s="28">
        <f t="shared" si="137"/>
        <v>0</v>
      </c>
      <c r="CC48" s="28">
        <f t="shared" si="138"/>
        <v>0</v>
      </c>
      <c r="CD48" s="28">
        <f t="shared" si="139"/>
        <v>0</v>
      </c>
      <c r="CE48" s="28">
        <f t="shared" si="140"/>
        <v>0</v>
      </c>
      <c r="CF48">
        <f t="shared" si="141"/>
        <v>0</v>
      </c>
      <c r="CG48">
        <f t="shared" si="142"/>
        <v>0</v>
      </c>
      <c r="CH48">
        <f t="shared" si="143"/>
        <v>0</v>
      </c>
      <c r="CI48">
        <f t="shared" si="144"/>
        <v>0</v>
      </c>
      <c r="CJ48">
        <f t="shared" si="145"/>
        <v>0</v>
      </c>
      <c r="CK48">
        <f t="shared" si="108"/>
        <v>0</v>
      </c>
      <c r="CL48">
        <f t="shared" si="109"/>
        <v>0</v>
      </c>
      <c r="CM48">
        <f t="shared" si="146"/>
        <v>0</v>
      </c>
      <c r="CN48">
        <f t="shared" si="147"/>
        <v>0</v>
      </c>
      <c r="CO48">
        <f t="shared" si="148"/>
        <v>0</v>
      </c>
      <c r="CP48" s="5">
        <f t="shared" si="149"/>
        <v>0</v>
      </c>
      <c r="CR48" s="28">
        <f t="shared" si="110"/>
        <v>0</v>
      </c>
      <c r="CS48" s="28">
        <f t="shared" si="111"/>
        <v>0</v>
      </c>
      <c r="CT48" s="28">
        <f t="shared" si="112"/>
        <v>0</v>
      </c>
      <c r="CU48" s="28">
        <f t="shared" si="113"/>
        <v>0</v>
      </c>
      <c r="CV48" s="28">
        <f t="shared" si="114"/>
        <v>0</v>
      </c>
      <c r="CW48" s="28">
        <f t="shared" si="115"/>
        <v>0</v>
      </c>
      <c r="CX48" s="28">
        <f t="shared" si="150"/>
        <v>0</v>
      </c>
      <c r="CY48" s="28">
        <f t="shared" si="151"/>
        <v>0</v>
      </c>
      <c r="CZ48" s="28">
        <f t="shared" si="152"/>
        <v>0</v>
      </c>
      <c r="DA48" s="28">
        <f t="shared" si="153"/>
        <v>0</v>
      </c>
      <c r="DB48">
        <f t="shared" si="154"/>
        <v>0</v>
      </c>
      <c r="DC48">
        <f t="shared" si="155"/>
        <v>0</v>
      </c>
      <c r="DD48">
        <f t="shared" si="156"/>
        <v>0</v>
      </c>
      <c r="DE48">
        <f t="shared" si="157"/>
        <v>0</v>
      </c>
      <c r="DF48">
        <f t="shared" si="158"/>
        <v>0</v>
      </c>
      <c r="DG48">
        <f t="shared" si="159"/>
        <v>0</v>
      </c>
      <c r="DH48">
        <f t="shared" si="160"/>
        <v>0</v>
      </c>
      <c r="DI48">
        <f t="shared" si="161"/>
        <v>0</v>
      </c>
      <c r="DJ48">
        <f t="shared" si="162"/>
        <v>0</v>
      </c>
      <c r="DK48">
        <f t="shared" si="163"/>
        <v>0</v>
      </c>
      <c r="DL48" s="5">
        <f t="shared" si="164"/>
        <v>0</v>
      </c>
      <c r="DM48" s="48">
        <f t="shared" si="165"/>
        <v>0</v>
      </c>
      <c r="DN48" s="5">
        <f t="shared" si="166"/>
        <v>0</v>
      </c>
      <c r="DO48" s="5">
        <f t="shared" si="167"/>
        <v>0</v>
      </c>
      <c r="DQ48" s="48">
        <f t="shared" si="116"/>
        <v>999</v>
      </c>
      <c r="DR48" s="48">
        <f t="shared" si="117"/>
        <v>999</v>
      </c>
      <c r="DS48" s="48">
        <f t="shared" si="168"/>
        <v>999</v>
      </c>
      <c r="DT48">
        <f t="shared" si="118"/>
        <v>0</v>
      </c>
      <c r="DV48" s="48">
        <f t="shared" si="169"/>
        <v>0</v>
      </c>
      <c r="DW48" s="48">
        <f t="shared" si="170"/>
        <v>0</v>
      </c>
      <c r="DX48" s="48">
        <f t="shared" si="171"/>
        <v>0</v>
      </c>
      <c r="DY48" s="48">
        <f t="shared" si="172"/>
        <v>0</v>
      </c>
      <c r="DZ48">
        <f t="shared" si="119"/>
        <v>0</v>
      </c>
      <c r="EB48" s="48">
        <f t="shared" si="173"/>
        <v>0</v>
      </c>
      <c r="EC48" s="48">
        <f t="shared" si="174"/>
        <v>0</v>
      </c>
      <c r="ED48" s="48">
        <f t="shared" si="175"/>
        <v>0</v>
      </c>
      <c r="EE48" s="48">
        <f t="shared" si="176"/>
        <v>0</v>
      </c>
      <c r="EF48">
        <f t="shared" si="120"/>
        <v>0</v>
      </c>
      <c r="EG48">
        <f t="shared" si="121"/>
        <v>0</v>
      </c>
      <c r="EI48">
        <v>17</v>
      </c>
      <c r="EJ48" s="48">
        <f t="shared" si="177"/>
        <v>0</v>
      </c>
      <c r="EK48">
        <f t="shared" si="122"/>
        <v>0</v>
      </c>
      <c r="EL48">
        <f t="shared" si="178"/>
        <v>0</v>
      </c>
      <c r="EM48">
        <f t="shared" si="123"/>
        <v>0</v>
      </c>
      <c r="EN48">
        <f t="shared" si="179"/>
        <v>99999999</v>
      </c>
      <c r="EO48">
        <f t="shared" si="180"/>
        <v>99999999</v>
      </c>
      <c r="EP48">
        <f t="shared" si="124"/>
        <v>999</v>
      </c>
      <c r="EQ48">
        <f t="shared" si="125"/>
        <v>99999</v>
      </c>
      <c r="ES48">
        <f>IF(I48="X",1,IF(I48="x",1,IF(I48&lt;='Schuelereinst. Sinclair'!$B$5,1,0)))</f>
        <v>1</v>
      </c>
      <c r="ET48">
        <f>IF(K48="X",1,IF(K48="x",1,IF(K48&lt;='Schuelereinst. Sinclair'!$B$5,1,0)))</f>
        <v>1</v>
      </c>
      <c r="EU48">
        <f>IF(M48="X",1,IF(M48="x",1,IF(M48&lt;='Schuelereinst. Sinclair'!$B$5,1,0)))</f>
        <v>1</v>
      </c>
      <c r="EV48">
        <f>IF(O48="X",1,IF(O48="x",1,IF(O48&lt;='Schuelereinst. Sinclair'!$B$5,1,0)))</f>
        <v>1</v>
      </c>
      <c r="EW48">
        <f>IF(Q48="X",1,IF(Q48="x",1,IF(Q48&lt;='Schuelereinst. Sinclair'!$B$5,1,0)))</f>
        <v>1</v>
      </c>
      <c r="EX48">
        <f>IF(S48="X",1,IF(S48="x",1,IF(S48&lt;='Schuelereinst. Sinclair'!$B$5,1,0)))</f>
        <v>1</v>
      </c>
    </row>
    <row r="49" spans="1:154" hidden="1" x14ac:dyDescent="0.2">
      <c r="A49" s="109">
        <v>18</v>
      </c>
      <c r="B49" s="96"/>
      <c r="C49" s="109" t="str">
        <f t="shared" si="126"/>
        <v/>
      </c>
      <c r="D49" s="156" t="str">
        <f t="shared" si="127"/>
        <v/>
      </c>
      <c r="E49" s="156" t="str">
        <f t="shared" si="128"/>
        <v/>
      </c>
      <c r="F49" s="159"/>
      <c r="G49" s="176" t="str">
        <f t="shared" si="93"/>
        <v/>
      </c>
      <c r="H49" s="97"/>
      <c r="I49" s="129"/>
      <c r="J49" s="98"/>
      <c r="K49" s="129"/>
      <c r="L49" s="98"/>
      <c r="M49" s="129"/>
      <c r="N49" s="97"/>
      <c r="O49" s="129"/>
      <c r="P49" s="98"/>
      <c r="Q49" s="129"/>
      <c r="R49" s="98"/>
      <c r="S49" s="129"/>
      <c r="T49" s="131" t="str">
        <f t="shared" si="129"/>
        <v/>
      </c>
      <c r="U49" s="134" t="str">
        <f t="shared" si="130"/>
        <v/>
      </c>
      <c r="V49" s="134" t="str">
        <f t="shared" si="131"/>
        <v/>
      </c>
      <c r="W49" s="102"/>
      <c r="X49" s="103"/>
      <c r="Y49" s="119" t="str">
        <f t="shared" si="181"/>
        <v/>
      </c>
      <c r="Z49" s="100"/>
      <c r="AA49" s="95"/>
      <c r="AB49" s="95"/>
      <c r="AC49" s="122" t="str">
        <f t="shared" si="182"/>
        <v/>
      </c>
      <c r="AD49" s="100"/>
      <c r="AE49" s="95"/>
      <c r="AF49" s="95"/>
      <c r="AG49" s="214" t="str">
        <f t="shared" si="183"/>
        <v/>
      </c>
      <c r="AH49" s="125" t="str">
        <f t="shared" si="184"/>
        <v/>
      </c>
      <c r="AI49" s="126" t="str">
        <f t="shared" si="185"/>
        <v/>
      </c>
      <c r="AJ49" s="140" t="str">
        <f t="shared" si="94"/>
        <v/>
      </c>
      <c r="AK49" s="163" t="str">
        <f t="shared" si="95"/>
        <v/>
      </c>
      <c r="BI49" t="str">
        <f t="shared" si="96"/>
        <v/>
      </c>
      <c r="BK49" t="str">
        <f t="shared" si="132"/>
        <v/>
      </c>
      <c r="BL49" t="str">
        <f t="shared" si="133"/>
        <v/>
      </c>
      <c r="BM49" t="str">
        <f t="shared" si="134"/>
        <v/>
      </c>
      <c r="BN49" t="str">
        <f t="shared" si="135"/>
        <v/>
      </c>
      <c r="BO49" t="str">
        <f t="shared" si="97"/>
        <v/>
      </c>
      <c r="BP49" t="str">
        <f t="shared" si="98"/>
        <v/>
      </c>
      <c r="BQ49" s="47" t="str">
        <f t="shared" si="99"/>
        <v/>
      </c>
      <c r="BR49" t="str">
        <f t="shared" si="100"/>
        <v/>
      </c>
      <c r="BS49" t="str">
        <f t="shared" si="101"/>
        <v/>
      </c>
      <c r="BT49" t="str">
        <f t="shared" si="136"/>
        <v/>
      </c>
      <c r="BU49" t="str">
        <f>IF(BT49="","",IF(BT49="U9",'Schuelereinst. Sinclair'!$B$6,IF(BT49="U11",'Schuelereinst. Sinclair'!$B$7,IF(BT49="U13",'Schuelereinst. Sinclair'!$B$8,Wemm(BT49="U15",'Schuelereinst. Sinclair'!$B$9,"")))))</f>
        <v/>
      </c>
      <c r="BV49" s="28">
        <f t="shared" si="102"/>
        <v>0</v>
      </c>
      <c r="BW49" s="28">
        <f t="shared" si="103"/>
        <v>0</v>
      </c>
      <c r="BX49" s="28">
        <f t="shared" si="104"/>
        <v>0</v>
      </c>
      <c r="BY49" s="28">
        <f t="shared" si="105"/>
        <v>0</v>
      </c>
      <c r="BZ49" s="28">
        <f t="shared" si="106"/>
        <v>0</v>
      </c>
      <c r="CA49" s="28">
        <f t="shared" si="107"/>
        <v>0</v>
      </c>
      <c r="CB49" s="28">
        <f t="shared" si="137"/>
        <v>0</v>
      </c>
      <c r="CC49" s="28">
        <f t="shared" si="138"/>
        <v>0</v>
      </c>
      <c r="CD49" s="28">
        <f t="shared" si="139"/>
        <v>0</v>
      </c>
      <c r="CE49" s="28">
        <f t="shared" si="140"/>
        <v>0</v>
      </c>
      <c r="CF49">
        <f t="shared" si="141"/>
        <v>0</v>
      </c>
      <c r="CG49">
        <f t="shared" si="142"/>
        <v>0</v>
      </c>
      <c r="CH49">
        <f t="shared" si="143"/>
        <v>0</v>
      </c>
      <c r="CI49">
        <f t="shared" si="144"/>
        <v>0</v>
      </c>
      <c r="CJ49">
        <f t="shared" si="145"/>
        <v>0</v>
      </c>
      <c r="CK49">
        <f t="shared" si="108"/>
        <v>0</v>
      </c>
      <c r="CL49">
        <f t="shared" si="109"/>
        <v>0</v>
      </c>
      <c r="CM49">
        <f t="shared" si="146"/>
        <v>0</v>
      </c>
      <c r="CN49">
        <f t="shared" si="147"/>
        <v>0</v>
      </c>
      <c r="CO49">
        <f t="shared" si="148"/>
        <v>0</v>
      </c>
      <c r="CP49" s="5">
        <f t="shared" si="149"/>
        <v>0</v>
      </c>
      <c r="CR49" s="28">
        <f t="shared" si="110"/>
        <v>0</v>
      </c>
      <c r="CS49" s="28">
        <f t="shared" si="111"/>
        <v>0</v>
      </c>
      <c r="CT49" s="28">
        <f t="shared" si="112"/>
        <v>0</v>
      </c>
      <c r="CU49" s="28">
        <f t="shared" si="113"/>
        <v>0</v>
      </c>
      <c r="CV49" s="28">
        <f t="shared" si="114"/>
        <v>0</v>
      </c>
      <c r="CW49" s="28">
        <f t="shared" si="115"/>
        <v>0</v>
      </c>
      <c r="CX49" s="28">
        <f t="shared" si="150"/>
        <v>0</v>
      </c>
      <c r="CY49" s="28">
        <f t="shared" si="151"/>
        <v>0</v>
      </c>
      <c r="CZ49" s="28">
        <f t="shared" si="152"/>
        <v>0</v>
      </c>
      <c r="DA49" s="28">
        <f t="shared" si="153"/>
        <v>0</v>
      </c>
      <c r="DB49">
        <f t="shared" si="154"/>
        <v>0</v>
      </c>
      <c r="DC49">
        <f t="shared" si="155"/>
        <v>0</v>
      </c>
      <c r="DD49">
        <f t="shared" si="156"/>
        <v>0</v>
      </c>
      <c r="DE49">
        <f t="shared" si="157"/>
        <v>0</v>
      </c>
      <c r="DF49">
        <f t="shared" si="158"/>
        <v>0</v>
      </c>
      <c r="DG49">
        <f t="shared" si="159"/>
        <v>0</v>
      </c>
      <c r="DH49">
        <f t="shared" si="160"/>
        <v>0</v>
      </c>
      <c r="DI49">
        <f t="shared" si="161"/>
        <v>0</v>
      </c>
      <c r="DJ49">
        <f t="shared" si="162"/>
        <v>0</v>
      </c>
      <c r="DK49">
        <f t="shared" si="163"/>
        <v>0</v>
      </c>
      <c r="DL49" s="5">
        <f t="shared" si="164"/>
        <v>0</v>
      </c>
      <c r="DM49" s="48">
        <f t="shared" si="165"/>
        <v>0</v>
      </c>
      <c r="DN49" s="5">
        <f t="shared" si="166"/>
        <v>0</v>
      </c>
      <c r="DO49" s="5">
        <f t="shared" si="167"/>
        <v>0</v>
      </c>
      <c r="DQ49" s="48">
        <f t="shared" si="116"/>
        <v>999</v>
      </c>
      <c r="DR49" s="48">
        <f t="shared" si="117"/>
        <v>999</v>
      </c>
      <c r="DS49" s="48">
        <f t="shared" si="168"/>
        <v>999</v>
      </c>
      <c r="DT49">
        <f t="shared" si="118"/>
        <v>0</v>
      </c>
      <c r="DV49" s="48">
        <f t="shared" si="169"/>
        <v>0</v>
      </c>
      <c r="DW49" s="48">
        <f t="shared" si="170"/>
        <v>0</v>
      </c>
      <c r="DX49" s="48">
        <f t="shared" si="171"/>
        <v>0</v>
      </c>
      <c r="DY49" s="48">
        <f t="shared" si="172"/>
        <v>0</v>
      </c>
      <c r="DZ49">
        <f t="shared" si="119"/>
        <v>0</v>
      </c>
      <c r="EB49" s="48">
        <f t="shared" si="173"/>
        <v>0</v>
      </c>
      <c r="EC49" s="48">
        <f t="shared" si="174"/>
        <v>0</v>
      </c>
      <c r="ED49" s="48">
        <f t="shared" si="175"/>
        <v>0</v>
      </c>
      <c r="EE49" s="48">
        <f t="shared" si="176"/>
        <v>0</v>
      </c>
      <c r="EF49">
        <f t="shared" si="120"/>
        <v>0</v>
      </c>
      <c r="EG49">
        <f t="shared" si="121"/>
        <v>0</v>
      </c>
      <c r="EI49">
        <v>18</v>
      </c>
      <c r="EJ49" s="48">
        <f t="shared" si="177"/>
        <v>0</v>
      </c>
      <c r="EK49">
        <f t="shared" si="122"/>
        <v>0</v>
      </c>
      <c r="EL49">
        <f t="shared" si="178"/>
        <v>0</v>
      </c>
      <c r="EM49">
        <f t="shared" si="123"/>
        <v>0</v>
      </c>
      <c r="EN49">
        <f t="shared" si="179"/>
        <v>99999999</v>
      </c>
      <c r="EO49">
        <f t="shared" si="180"/>
        <v>99999999</v>
      </c>
      <c r="EP49">
        <f t="shared" si="124"/>
        <v>999</v>
      </c>
      <c r="EQ49">
        <f t="shared" si="125"/>
        <v>99999</v>
      </c>
      <c r="ES49">
        <f>IF(I49="X",1,IF(I49="x",1,IF(I49&lt;='Schuelereinst. Sinclair'!$B$5,1,0)))</f>
        <v>1</v>
      </c>
      <c r="ET49">
        <f>IF(K49="X",1,IF(K49="x",1,IF(K49&lt;='Schuelereinst. Sinclair'!$B$5,1,0)))</f>
        <v>1</v>
      </c>
      <c r="EU49">
        <f>IF(M49="X",1,IF(M49="x",1,IF(M49&lt;='Schuelereinst. Sinclair'!$B$5,1,0)))</f>
        <v>1</v>
      </c>
      <c r="EV49">
        <f>IF(O49="X",1,IF(O49="x",1,IF(O49&lt;='Schuelereinst. Sinclair'!$B$5,1,0)))</f>
        <v>1</v>
      </c>
      <c r="EW49">
        <f>IF(Q49="X",1,IF(Q49="x",1,IF(Q49&lt;='Schuelereinst. Sinclair'!$B$5,1,0)))</f>
        <v>1</v>
      </c>
      <c r="EX49">
        <f>IF(S49="X",1,IF(S49="x",1,IF(S49&lt;='Schuelereinst. Sinclair'!$B$5,1,0)))</f>
        <v>1</v>
      </c>
    </row>
    <row r="50" spans="1:154" hidden="1" x14ac:dyDescent="0.2">
      <c r="A50" s="109">
        <v>19</v>
      </c>
      <c r="B50" s="96"/>
      <c r="C50" s="109" t="str">
        <f t="shared" si="126"/>
        <v/>
      </c>
      <c r="D50" s="156" t="str">
        <f t="shared" si="127"/>
        <v/>
      </c>
      <c r="E50" s="156" t="str">
        <f t="shared" si="128"/>
        <v/>
      </c>
      <c r="F50" s="159"/>
      <c r="G50" s="176" t="str">
        <f t="shared" si="93"/>
        <v/>
      </c>
      <c r="H50" s="97"/>
      <c r="I50" s="129"/>
      <c r="J50" s="98"/>
      <c r="K50" s="129"/>
      <c r="L50" s="98"/>
      <c r="M50" s="129"/>
      <c r="N50" s="97"/>
      <c r="O50" s="129"/>
      <c r="P50" s="98"/>
      <c r="Q50" s="129"/>
      <c r="R50" s="98"/>
      <c r="S50" s="129"/>
      <c r="T50" s="131" t="str">
        <f t="shared" si="129"/>
        <v/>
      </c>
      <c r="U50" s="134" t="str">
        <f t="shared" si="130"/>
        <v/>
      </c>
      <c r="V50" s="134" t="str">
        <f t="shared" si="131"/>
        <v/>
      </c>
      <c r="W50" s="104"/>
      <c r="X50" s="105"/>
      <c r="Y50" s="119" t="str">
        <f t="shared" si="181"/>
        <v/>
      </c>
      <c r="Z50" s="100"/>
      <c r="AA50" s="95"/>
      <c r="AB50" s="95"/>
      <c r="AC50" s="122" t="str">
        <f t="shared" si="182"/>
        <v/>
      </c>
      <c r="AD50" s="100"/>
      <c r="AE50" s="95"/>
      <c r="AF50" s="95"/>
      <c r="AG50" s="214" t="str">
        <f t="shared" si="183"/>
        <v/>
      </c>
      <c r="AH50" s="125" t="str">
        <f t="shared" si="184"/>
        <v/>
      </c>
      <c r="AI50" s="126" t="str">
        <f t="shared" si="185"/>
        <v/>
      </c>
      <c r="AJ50" s="140" t="str">
        <f t="shared" si="94"/>
        <v/>
      </c>
      <c r="AK50" s="163" t="str">
        <f t="shared" si="95"/>
        <v/>
      </c>
      <c r="BI50" t="str">
        <f t="shared" si="96"/>
        <v/>
      </c>
      <c r="BK50" t="str">
        <f t="shared" si="132"/>
        <v/>
      </c>
      <c r="BL50" t="str">
        <f t="shared" si="133"/>
        <v/>
      </c>
      <c r="BM50" t="str">
        <f t="shared" si="134"/>
        <v/>
      </c>
      <c r="BN50" t="str">
        <f t="shared" si="135"/>
        <v/>
      </c>
      <c r="BO50" t="str">
        <f t="shared" si="97"/>
        <v/>
      </c>
      <c r="BP50" t="str">
        <f t="shared" si="98"/>
        <v/>
      </c>
      <c r="BQ50" s="47" t="str">
        <f t="shared" si="99"/>
        <v/>
      </c>
      <c r="BR50" t="str">
        <f t="shared" si="100"/>
        <v/>
      </c>
      <c r="BS50" t="str">
        <f t="shared" si="101"/>
        <v/>
      </c>
      <c r="BT50" t="str">
        <f t="shared" si="136"/>
        <v/>
      </c>
      <c r="BU50" t="str">
        <f>IF(BT50="","",IF(BT50="U9",'Schuelereinst. Sinclair'!$B$6,IF(BT50="U11",'Schuelereinst. Sinclair'!$B$7,IF(BT50="U13",'Schuelereinst. Sinclair'!$B$8,Wemm(BT50="U15",'Schuelereinst. Sinclair'!$B$9,"")))))</f>
        <v/>
      </c>
      <c r="BV50" s="28">
        <f t="shared" si="102"/>
        <v>0</v>
      </c>
      <c r="BW50" s="28">
        <f t="shared" si="103"/>
        <v>0</v>
      </c>
      <c r="BX50" s="28">
        <f t="shared" si="104"/>
        <v>0</v>
      </c>
      <c r="BY50" s="28">
        <f t="shared" si="105"/>
        <v>0</v>
      </c>
      <c r="BZ50" s="28">
        <f t="shared" si="106"/>
        <v>0</v>
      </c>
      <c r="CA50" s="28">
        <f t="shared" si="107"/>
        <v>0</v>
      </c>
      <c r="CB50" s="28">
        <f t="shared" si="137"/>
        <v>0</v>
      </c>
      <c r="CC50" s="28">
        <f t="shared" si="138"/>
        <v>0</v>
      </c>
      <c r="CD50" s="28">
        <f t="shared" si="139"/>
        <v>0</v>
      </c>
      <c r="CE50" s="28">
        <f t="shared" si="140"/>
        <v>0</v>
      </c>
      <c r="CF50">
        <f t="shared" si="141"/>
        <v>0</v>
      </c>
      <c r="CG50">
        <f t="shared" si="142"/>
        <v>0</v>
      </c>
      <c r="CH50">
        <f t="shared" si="143"/>
        <v>0</v>
      </c>
      <c r="CI50">
        <f t="shared" si="144"/>
        <v>0</v>
      </c>
      <c r="CJ50">
        <f t="shared" si="145"/>
        <v>0</v>
      </c>
      <c r="CK50">
        <f t="shared" si="108"/>
        <v>0</v>
      </c>
      <c r="CL50">
        <f t="shared" si="109"/>
        <v>0</v>
      </c>
      <c r="CM50">
        <f t="shared" si="146"/>
        <v>0</v>
      </c>
      <c r="CN50">
        <f t="shared" si="147"/>
        <v>0</v>
      </c>
      <c r="CO50">
        <f t="shared" si="148"/>
        <v>0</v>
      </c>
      <c r="CP50" s="5">
        <f t="shared" si="149"/>
        <v>0</v>
      </c>
      <c r="CR50" s="28">
        <f t="shared" si="110"/>
        <v>0</v>
      </c>
      <c r="CS50" s="28">
        <f t="shared" si="111"/>
        <v>0</v>
      </c>
      <c r="CT50" s="28">
        <f t="shared" si="112"/>
        <v>0</v>
      </c>
      <c r="CU50" s="28">
        <f t="shared" si="113"/>
        <v>0</v>
      </c>
      <c r="CV50" s="28">
        <f t="shared" si="114"/>
        <v>0</v>
      </c>
      <c r="CW50" s="28">
        <f t="shared" si="115"/>
        <v>0</v>
      </c>
      <c r="CX50" s="28">
        <f t="shared" si="150"/>
        <v>0</v>
      </c>
      <c r="CY50" s="28">
        <f t="shared" si="151"/>
        <v>0</v>
      </c>
      <c r="CZ50" s="28">
        <f t="shared" si="152"/>
        <v>0</v>
      </c>
      <c r="DA50" s="28">
        <f t="shared" si="153"/>
        <v>0</v>
      </c>
      <c r="DB50">
        <f t="shared" si="154"/>
        <v>0</v>
      </c>
      <c r="DC50">
        <f t="shared" si="155"/>
        <v>0</v>
      </c>
      <c r="DD50">
        <f t="shared" si="156"/>
        <v>0</v>
      </c>
      <c r="DE50">
        <f t="shared" si="157"/>
        <v>0</v>
      </c>
      <c r="DF50">
        <f t="shared" si="158"/>
        <v>0</v>
      </c>
      <c r="DG50">
        <f t="shared" si="159"/>
        <v>0</v>
      </c>
      <c r="DH50">
        <f t="shared" si="160"/>
        <v>0</v>
      </c>
      <c r="DI50">
        <f t="shared" si="161"/>
        <v>0</v>
      </c>
      <c r="DJ50">
        <f t="shared" si="162"/>
        <v>0</v>
      </c>
      <c r="DK50">
        <f t="shared" si="163"/>
        <v>0</v>
      </c>
      <c r="DL50" s="5">
        <f t="shared" si="164"/>
        <v>0</v>
      </c>
      <c r="DM50" s="48">
        <f t="shared" si="165"/>
        <v>0</v>
      </c>
      <c r="DN50" s="5">
        <f t="shared" si="166"/>
        <v>0</v>
      </c>
      <c r="DO50" s="5">
        <f t="shared" si="167"/>
        <v>0</v>
      </c>
      <c r="DQ50" s="48">
        <f t="shared" si="116"/>
        <v>999</v>
      </c>
      <c r="DR50" s="48">
        <f t="shared" si="117"/>
        <v>999</v>
      </c>
      <c r="DS50" s="48">
        <f t="shared" si="168"/>
        <v>999</v>
      </c>
      <c r="DT50">
        <f t="shared" si="118"/>
        <v>0</v>
      </c>
      <c r="DV50" s="48">
        <f t="shared" si="169"/>
        <v>0</v>
      </c>
      <c r="DW50" s="48">
        <f t="shared" si="170"/>
        <v>0</v>
      </c>
      <c r="DX50" s="48">
        <f t="shared" si="171"/>
        <v>0</v>
      </c>
      <c r="DY50" s="48">
        <f t="shared" si="172"/>
        <v>0</v>
      </c>
      <c r="DZ50">
        <f t="shared" si="119"/>
        <v>0</v>
      </c>
      <c r="EB50" s="48">
        <f t="shared" si="173"/>
        <v>0</v>
      </c>
      <c r="EC50" s="48">
        <f t="shared" si="174"/>
        <v>0</v>
      </c>
      <c r="ED50" s="48">
        <f t="shared" si="175"/>
        <v>0</v>
      </c>
      <c r="EE50" s="48">
        <f t="shared" si="176"/>
        <v>0</v>
      </c>
      <c r="EF50">
        <f t="shared" si="120"/>
        <v>0</v>
      </c>
      <c r="EG50">
        <f t="shared" si="121"/>
        <v>0</v>
      </c>
      <c r="EI50">
        <v>19</v>
      </c>
      <c r="EJ50" s="48">
        <f t="shared" si="177"/>
        <v>0</v>
      </c>
      <c r="EK50">
        <f t="shared" si="122"/>
        <v>0</v>
      </c>
      <c r="EL50">
        <f t="shared" si="178"/>
        <v>0</v>
      </c>
      <c r="EM50">
        <f t="shared" si="123"/>
        <v>0</v>
      </c>
      <c r="EN50">
        <f t="shared" si="179"/>
        <v>99999999</v>
      </c>
      <c r="EO50">
        <f t="shared" si="180"/>
        <v>99999999</v>
      </c>
      <c r="EP50">
        <f t="shared" si="124"/>
        <v>999</v>
      </c>
      <c r="EQ50">
        <f t="shared" si="125"/>
        <v>99999</v>
      </c>
      <c r="ES50">
        <f>IF(I50="X",1,IF(I50="x",1,IF(I50&lt;='Schuelereinst. Sinclair'!$B$5,1,0)))</f>
        <v>1</v>
      </c>
      <c r="ET50">
        <f>IF(K50="X",1,IF(K50="x",1,IF(K50&lt;='Schuelereinst. Sinclair'!$B$5,1,0)))</f>
        <v>1</v>
      </c>
      <c r="EU50">
        <f>IF(M50="X",1,IF(M50="x",1,IF(M50&lt;='Schuelereinst. Sinclair'!$B$5,1,0)))</f>
        <v>1</v>
      </c>
      <c r="EV50">
        <f>IF(O50="X",1,IF(O50="x",1,IF(O50&lt;='Schuelereinst. Sinclair'!$B$5,1,0)))</f>
        <v>1</v>
      </c>
      <c r="EW50">
        <f>IF(Q50="X",1,IF(Q50="x",1,IF(Q50&lt;='Schuelereinst. Sinclair'!$B$5,1,0)))</f>
        <v>1</v>
      </c>
      <c r="EX50">
        <f>IF(S50="X",1,IF(S50="x",1,IF(S50&lt;='Schuelereinst. Sinclair'!$B$5,1,0)))</f>
        <v>1</v>
      </c>
    </row>
    <row r="51" spans="1:154" ht="13.5" hidden="1" thickBot="1" x14ac:dyDescent="0.25">
      <c r="A51" s="110">
        <v>20</v>
      </c>
      <c r="B51" s="106"/>
      <c r="C51" s="110" t="str">
        <f t="shared" si="126"/>
        <v/>
      </c>
      <c r="D51" s="157" t="str">
        <f t="shared" si="127"/>
        <v/>
      </c>
      <c r="E51" s="157" t="str">
        <f t="shared" si="128"/>
        <v/>
      </c>
      <c r="F51" s="160"/>
      <c r="G51" s="177" t="str">
        <f t="shared" si="93"/>
        <v/>
      </c>
      <c r="H51" s="143"/>
      <c r="I51" s="144"/>
      <c r="J51" s="145"/>
      <c r="K51" s="144"/>
      <c r="L51" s="145"/>
      <c r="M51" s="144"/>
      <c r="N51" s="143"/>
      <c r="O51" s="144"/>
      <c r="P51" s="145"/>
      <c r="Q51" s="144"/>
      <c r="R51" s="145"/>
      <c r="S51" s="144"/>
      <c r="T51" s="132" t="str">
        <f t="shared" si="129"/>
        <v/>
      </c>
      <c r="U51" s="135" t="str">
        <f t="shared" si="130"/>
        <v/>
      </c>
      <c r="V51" s="135" t="str">
        <f t="shared" si="131"/>
        <v/>
      </c>
      <c r="W51" s="107"/>
      <c r="X51" s="146"/>
      <c r="Y51" s="120" t="str">
        <f>IF(B51="","",DT51 )</f>
        <v/>
      </c>
      <c r="Z51" s="147"/>
      <c r="AA51" s="146"/>
      <c r="AB51" s="146"/>
      <c r="AC51" s="148" t="str">
        <f t="shared" si="182"/>
        <v/>
      </c>
      <c r="AD51" s="147"/>
      <c r="AE51" s="146"/>
      <c r="AF51" s="146"/>
      <c r="AG51" s="215" t="str">
        <f>IF(B51="","",EF51)</f>
        <v/>
      </c>
      <c r="AH51" s="149" t="str">
        <f t="shared" si="184"/>
        <v/>
      </c>
      <c r="AI51" s="150" t="str">
        <f t="shared" si="185"/>
        <v/>
      </c>
      <c r="AJ51" s="141" t="str">
        <f t="shared" si="94"/>
        <v/>
      </c>
      <c r="AK51" s="164" t="str">
        <f t="shared" si="95"/>
        <v/>
      </c>
      <c r="BI51" t="str">
        <f t="shared" si="96"/>
        <v/>
      </c>
      <c r="BK51" t="str">
        <f t="shared" si="132"/>
        <v/>
      </c>
      <c r="BL51" t="str">
        <f t="shared" si="133"/>
        <v/>
      </c>
      <c r="BM51" t="str">
        <f t="shared" si="134"/>
        <v/>
      </c>
      <c r="BN51" t="str">
        <f t="shared" si="135"/>
        <v/>
      </c>
      <c r="BO51" t="str">
        <f t="shared" si="97"/>
        <v/>
      </c>
      <c r="BP51" t="str">
        <f t="shared" si="98"/>
        <v/>
      </c>
      <c r="BQ51" s="47" t="str">
        <f t="shared" si="99"/>
        <v/>
      </c>
      <c r="BR51" t="str">
        <f t="shared" si="100"/>
        <v/>
      </c>
      <c r="BS51" t="str">
        <f t="shared" si="101"/>
        <v/>
      </c>
      <c r="BT51" t="str">
        <f t="shared" si="136"/>
        <v/>
      </c>
      <c r="BU51" t="str">
        <f>IF(BT51="","",IF(BT51="U9",'Schuelereinst. Sinclair'!$B$6,IF(BT51="U11",'Schuelereinst. Sinclair'!$B$7,IF(BT51="U13",'Schuelereinst. Sinclair'!$B$8,Wemm(BT51="U15",'Schuelereinst. Sinclair'!$B$9,"")))))</f>
        <v/>
      </c>
      <c r="BV51" s="28">
        <f t="shared" si="102"/>
        <v>0</v>
      </c>
      <c r="BW51" s="28">
        <f t="shared" si="103"/>
        <v>0</v>
      </c>
      <c r="BX51" s="28">
        <f t="shared" si="104"/>
        <v>0</v>
      </c>
      <c r="BY51" s="28">
        <f t="shared" si="105"/>
        <v>0</v>
      </c>
      <c r="BZ51" s="28">
        <f t="shared" si="106"/>
        <v>0</v>
      </c>
      <c r="CA51" s="28">
        <f t="shared" si="107"/>
        <v>0</v>
      </c>
      <c r="CB51" s="28">
        <f t="shared" si="137"/>
        <v>0</v>
      </c>
      <c r="CC51" s="28">
        <f t="shared" si="138"/>
        <v>0</v>
      </c>
      <c r="CD51" s="28">
        <f t="shared" si="139"/>
        <v>0</v>
      </c>
      <c r="CE51" s="28">
        <f t="shared" si="140"/>
        <v>0</v>
      </c>
      <c r="CF51">
        <f t="shared" si="141"/>
        <v>0</v>
      </c>
      <c r="CG51">
        <f t="shared" si="142"/>
        <v>0</v>
      </c>
      <c r="CH51">
        <f t="shared" si="143"/>
        <v>0</v>
      </c>
      <c r="CI51">
        <f t="shared" si="144"/>
        <v>0</v>
      </c>
      <c r="CJ51">
        <f t="shared" si="145"/>
        <v>0</v>
      </c>
      <c r="CK51">
        <f t="shared" si="108"/>
        <v>0</v>
      </c>
      <c r="CL51">
        <f t="shared" si="109"/>
        <v>0</v>
      </c>
      <c r="CM51">
        <f t="shared" si="146"/>
        <v>0</v>
      </c>
      <c r="CN51">
        <f t="shared" si="147"/>
        <v>0</v>
      </c>
      <c r="CO51">
        <f t="shared" si="148"/>
        <v>0</v>
      </c>
      <c r="CP51" s="5">
        <f t="shared" si="149"/>
        <v>0</v>
      </c>
      <c r="CR51" s="28">
        <f t="shared" si="110"/>
        <v>0</v>
      </c>
      <c r="CS51" s="28">
        <f t="shared" si="111"/>
        <v>0</v>
      </c>
      <c r="CT51" s="28">
        <f t="shared" si="112"/>
        <v>0</v>
      </c>
      <c r="CU51" s="28">
        <f t="shared" si="113"/>
        <v>0</v>
      </c>
      <c r="CV51" s="28">
        <f t="shared" si="114"/>
        <v>0</v>
      </c>
      <c r="CW51" s="28">
        <f t="shared" si="115"/>
        <v>0</v>
      </c>
      <c r="CX51" s="28">
        <f t="shared" si="150"/>
        <v>0</v>
      </c>
      <c r="CY51" s="28">
        <f t="shared" si="151"/>
        <v>0</v>
      </c>
      <c r="CZ51" s="28">
        <f t="shared" si="152"/>
        <v>0</v>
      </c>
      <c r="DA51" s="28">
        <f t="shared" si="153"/>
        <v>0</v>
      </c>
      <c r="DB51">
        <f t="shared" si="154"/>
        <v>0</v>
      </c>
      <c r="DC51">
        <f t="shared" si="155"/>
        <v>0</v>
      </c>
      <c r="DD51">
        <f t="shared" si="156"/>
        <v>0</v>
      </c>
      <c r="DE51">
        <f t="shared" si="157"/>
        <v>0</v>
      </c>
      <c r="DF51">
        <f t="shared" si="158"/>
        <v>0</v>
      </c>
      <c r="DG51">
        <f t="shared" si="159"/>
        <v>0</v>
      </c>
      <c r="DH51">
        <f t="shared" si="160"/>
        <v>0</v>
      </c>
      <c r="DI51">
        <f t="shared" si="161"/>
        <v>0</v>
      </c>
      <c r="DJ51">
        <f t="shared" si="162"/>
        <v>0</v>
      </c>
      <c r="DK51">
        <f t="shared" si="163"/>
        <v>0</v>
      </c>
      <c r="DL51" s="5">
        <f t="shared" si="164"/>
        <v>0</v>
      </c>
      <c r="DM51" s="48">
        <f t="shared" si="165"/>
        <v>0</v>
      </c>
      <c r="DN51" s="5">
        <f t="shared" si="166"/>
        <v>0</v>
      </c>
      <c r="DO51" s="5">
        <f t="shared" si="167"/>
        <v>0</v>
      </c>
      <c r="DQ51" s="48">
        <f t="shared" si="116"/>
        <v>999</v>
      </c>
      <c r="DR51" s="48">
        <f t="shared" si="117"/>
        <v>999</v>
      </c>
      <c r="DS51" s="48">
        <f t="shared" si="168"/>
        <v>999</v>
      </c>
      <c r="DT51">
        <f t="shared" si="118"/>
        <v>0</v>
      </c>
      <c r="DV51" s="48">
        <f t="shared" si="169"/>
        <v>0</v>
      </c>
      <c r="DW51" s="48">
        <f t="shared" si="170"/>
        <v>0</v>
      </c>
      <c r="DX51" s="48">
        <f t="shared" si="171"/>
        <v>0</v>
      </c>
      <c r="DY51" s="48">
        <f t="shared" si="172"/>
        <v>0</v>
      </c>
      <c r="DZ51">
        <f t="shared" si="119"/>
        <v>0</v>
      </c>
      <c r="EB51" s="48">
        <f t="shared" si="173"/>
        <v>0</v>
      </c>
      <c r="EC51" s="48">
        <f t="shared" si="174"/>
        <v>0</v>
      </c>
      <c r="ED51" s="48">
        <f t="shared" si="175"/>
        <v>0</v>
      </c>
      <c r="EE51" s="48">
        <f t="shared" si="176"/>
        <v>0</v>
      </c>
      <c r="EF51">
        <f t="shared" si="120"/>
        <v>0</v>
      </c>
      <c r="EG51">
        <f t="shared" si="121"/>
        <v>0</v>
      </c>
      <c r="EI51">
        <v>20</v>
      </c>
      <c r="EJ51" s="48">
        <f t="shared" si="177"/>
        <v>0</v>
      </c>
      <c r="EK51">
        <f t="shared" si="122"/>
        <v>0</v>
      </c>
      <c r="EL51">
        <f t="shared" si="178"/>
        <v>0</v>
      </c>
      <c r="EM51">
        <f t="shared" si="123"/>
        <v>0</v>
      </c>
      <c r="EN51">
        <f t="shared" si="179"/>
        <v>99999999</v>
      </c>
      <c r="EO51">
        <f t="shared" si="180"/>
        <v>99999999</v>
      </c>
      <c r="EP51">
        <f t="shared" si="124"/>
        <v>999</v>
      </c>
      <c r="EQ51">
        <f t="shared" si="125"/>
        <v>99999</v>
      </c>
      <c r="ES51">
        <f>IF(I51="X",1,IF(I51="x",1,IF(I51&lt;='Schuelereinst. Sinclair'!$B$5,1,0)))</f>
        <v>1</v>
      </c>
      <c r="ET51">
        <f>IF(K51="X",1,IF(K51="x",1,IF(K51&lt;='Schuelereinst. Sinclair'!$B$5,1,0)))</f>
        <v>1</v>
      </c>
      <c r="EU51">
        <f>IF(M51="X",1,IF(M51="x",1,IF(M51&lt;='Schuelereinst. Sinclair'!$B$5,1,0)))</f>
        <v>1</v>
      </c>
      <c r="EV51">
        <f>IF(O51="X",1,IF(O51="x",1,IF(O51&lt;='Schuelereinst. Sinclair'!$B$5,1,0)))</f>
        <v>1</v>
      </c>
      <c r="EW51">
        <f>IF(Q51="X",1,IF(Q51="x",1,IF(Q51&lt;='Schuelereinst. Sinclair'!$B$5,1,0)))</f>
        <v>1</v>
      </c>
      <c r="EX51">
        <f>IF(S51="X",1,IF(S51="x",1,IF(S51&lt;='Schuelereinst. Sinclair'!$B$5,1,0)))</f>
        <v>1</v>
      </c>
    </row>
    <row r="52" spans="1:154" ht="13.5" thickBot="1" x14ac:dyDescent="0.25"/>
    <row r="53" spans="1:154" ht="16.5" thickBot="1" x14ac:dyDescent="0.3">
      <c r="A53" s="235" t="s">
        <v>2190</v>
      </c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7"/>
    </row>
    <row r="54" spans="1:154" x14ac:dyDescent="0.2">
      <c r="A54" s="246" t="s">
        <v>1968</v>
      </c>
      <c r="B54" s="248" t="s">
        <v>2111</v>
      </c>
      <c r="C54" s="228" t="s">
        <v>145</v>
      </c>
      <c r="D54" s="228" t="s">
        <v>2112</v>
      </c>
      <c r="E54" s="228" t="s">
        <v>2113</v>
      </c>
      <c r="F54" s="228" t="s">
        <v>2114</v>
      </c>
      <c r="G54" s="230" t="s">
        <v>1965</v>
      </c>
      <c r="H54" s="232" t="s">
        <v>141</v>
      </c>
      <c r="I54" s="233"/>
      <c r="J54" s="233"/>
      <c r="K54" s="233"/>
      <c r="L54" s="233"/>
      <c r="M54" s="234"/>
      <c r="N54" s="232" t="s">
        <v>146</v>
      </c>
      <c r="O54" s="233"/>
      <c r="P54" s="233"/>
      <c r="Q54" s="233"/>
      <c r="R54" s="233"/>
      <c r="S54" s="234"/>
      <c r="T54" s="258" t="s">
        <v>2115</v>
      </c>
      <c r="U54" s="260" t="s">
        <v>2116</v>
      </c>
      <c r="V54" s="116" t="s">
        <v>2124</v>
      </c>
      <c r="W54" s="238">
        <v>30</v>
      </c>
      <c r="X54" s="239"/>
      <c r="Y54" s="240"/>
      <c r="Z54" s="232" t="s">
        <v>2169</v>
      </c>
      <c r="AA54" s="233"/>
      <c r="AB54" s="233"/>
      <c r="AC54" s="234"/>
      <c r="AD54" s="241" t="s">
        <v>2117</v>
      </c>
      <c r="AE54" s="242"/>
      <c r="AF54" s="242"/>
      <c r="AG54" s="242"/>
      <c r="AH54" s="243"/>
      <c r="AI54" s="244" t="s">
        <v>2118</v>
      </c>
      <c r="AJ54" s="250" t="s">
        <v>2119</v>
      </c>
      <c r="AK54" s="252" t="s">
        <v>2120</v>
      </c>
    </row>
    <row r="55" spans="1:154" ht="13.5" thickBot="1" x14ac:dyDescent="0.25">
      <c r="A55" s="247"/>
      <c r="B55" s="249"/>
      <c r="C55" s="229"/>
      <c r="D55" s="229"/>
      <c r="E55" s="229"/>
      <c r="F55" s="229"/>
      <c r="G55" s="231"/>
      <c r="H55" s="254" t="s">
        <v>1969</v>
      </c>
      <c r="I55" s="255"/>
      <c r="J55" s="256" t="s">
        <v>1970</v>
      </c>
      <c r="K55" s="255"/>
      <c r="L55" s="256" t="s">
        <v>1971</v>
      </c>
      <c r="M55" s="257"/>
      <c r="N55" s="254" t="s">
        <v>1969</v>
      </c>
      <c r="O55" s="255"/>
      <c r="P55" s="256" t="s">
        <v>1970</v>
      </c>
      <c r="Q55" s="255"/>
      <c r="R55" s="256" t="s">
        <v>1971</v>
      </c>
      <c r="S55" s="257"/>
      <c r="T55" s="259"/>
      <c r="U55" s="261"/>
      <c r="V55" s="117" t="s">
        <v>2123</v>
      </c>
      <c r="W55" s="111" t="s">
        <v>1969</v>
      </c>
      <c r="X55" s="112" t="s">
        <v>1970</v>
      </c>
      <c r="Y55" s="113" t="s">
        <v>2120</v>
      </c>
      <c r="Z55" s="111" t="s">
        <v>1969</v>
      </c>
      <c r="AA55" s="112" t="s">
        <v>1970</v>
      </c>
      <c r="AB55" s="112" t="s">
        <v>1971</v>
      </c>
      <c r="AC55" s="113" t="s">
        <v>2120</v>
      </c>
      <c r="AD55" s="111" t="s">
        <v>1969</v>
      </c>
      <c r="AE55" s="112" t="s">
        <v>1970</v>
      </c>
      <c r="AF55" s="112" t="s">
        <v>1971</v>
      </c>
      <c r="AG55" s="216" t="s">
        <v>2209</v>
      </c>
      <c r="AH55" s="113" t="s">
        <v>2120</v>
      </c>
      <c r="AI55" s="245"/>
      <c r="AJ55" s="251"/>
      <c r="AK55" s="253"/>
    </row>
    <row r="56" spans="1:154" ht="13.5" thickBot="1" x14ac:dyDescent="0.25">
      <c r="A56" s="114" t="s">
        <v>2121</v>
      </c>
      <c r="B56" s="115"/>
      <c r="C56" s="115"/>
      <c r="D56" s="154"/>
      <c r="E56" s="154"/>
      <c r="F56" s="154"/>
      <c r="G56" s="154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54"/>
      <c r="AK56" s="161"/>
      <c r="BI56" s="73" t="s">
        <v>2129</v>
      </c>
      <c r="BN56" s="73" t="s">
        <v>2130</v>
      </c>
      <c r="BO56" s="73" t="s">
        <v>145</v>
      </c>
      <c r="BQ56" s="127" t="s">
        <v>2132</v>
      </c>
      <c r="BR56" s="73" t="s">
        <v>2133</v>
      </c>
      <c r="BS56" s="73" t="s">
        <v>2140</v>
      </c>
      <c r="BT56" s="73" t="s">
        <v>2123</v>
      </c>
      <c r="BU56" s="73" t="s">
        <v>2141</v>
      </c>
      <c r="CB56" s="73" t="s">
        <v>2125</v>
      </c>
      <c r="CC56" s="73" t="s">
        <v>2126</v>
      </c>
      <c r="CD56" s="73" t="s">
        <v>2127</v>
      </c>
      <c r="CE56" s="73" t="s">
        <v>2128</v>
      </c>
      <c r="CF56" s="73" t="s">
        <v>2138</v>
      </c>
      <c r="CG56" s="73" t="s">
        <v>2153</v>
      </c>
      <c r="CH56" s="73" t="s">
        <v>2154</v>
      </c>
      <c r="CI56" s="73" t="s">
        <v>2139</v>
      </c>
      <c r="CJ56" s="73" t="s">
        <v>2142</v>
      </c>
      <c r="CK56" s="73" t="s">
        <v>2143</v>
      </c>
      <c r="CL56" s="73" t="s">
        <v>2144</v>
      </c>
      <c r="CM56" s="73" t="s">
        <v>2145</v>
      </c>
      <c r="CN56" s="73" t="s">
        <v>2146</v>
      </c>
      <c r="CO56" s="73" t="s">
        <v>2147</v>
      </c>
      <c r="CP56" s="73" t="s">
        <v>2148</v>
      </c>
      <c r="CX56" s="73" t="s">
        <v>2149</v>
      </c>
      <c r="CY56" s="73" t="s">
        <v>2150</v>
      </c>
      <c r="CZ56" s="73" t="s">
        <v>2151</v>
      </c>
      <c r="DA56" s="73" t="s">
        <v>2155</v>
      </c>
      <c r="DB56" s="73" t="s">
        <v>2152</v>
      </c>
      <c r="DC56" s="73" t="s">
        <v>2156</v>
      </c>
      <c r="DD56" s="73" t="s">
        <v>2157</v>
      </c>
      <c r="DE56" s="73" t="s">
        <v>2158</v>
      </c>
      <c r="DF56" s="73" t="s">
        <v>2159</v>
      </c>
      <c r="DG56" s="73" t="s">
        <v>2160</v>
      </c>
      <c r="DH56" s="73" t="s">
        <v>2164</v>
      </c>
      <c r="DI56" s="73" t="s">
        <v>2161</v>
      </c>
      <c r="DJ56" s="73" t="s">
        <v>2162</v>
      </c>
      <c r="DK56" s="73" t="s">
        <v>2163</v>
      </c>
      <c r="DL56" s="73" t="s">
        <v>2168</v>
      </c>
      <c r="DM56" s="73" t="s">
        <v>2167</v>
      </c>
      <c r="DN56" s="73" t="s">
        <v>2165</v>
      </c>
      <c r="DO56" s="73" t="s">
        <v>2166</v>
      </c>
      <c r="DQ56" s="73" t="s">
        <v>2170</v>
      </c>
      <c r="DR56" s="73" t="s">
        <v>2171</v>
      </c>
      <c r="DS56" s="73" t="s">
        <v>2172</v>
      </c>
      <c r="DT56" s="73" t="s">
        <v>2173</v>
      </c>
      <c r="DV56" s="73" t="s">
        <v>2174</v>
      </c>
      <c r="DW56" s="73" t="s">
        <v>2175</v>
      </c>
      <c r="DX56" s="73" t="s">
        <v>2176</v>
      </c>
      <c r="DY56" s="73" t="s">
        <v>2177</v>
      </c>
      <c r="DZ56" s="73" t="s">
        <v>2178</v>
      </c>
      <c r="EB56" s="73" t="s">
        <v>2179</v>
      </c>
      <c r="EC56" s="73" t="s">
        <v>2180</v>
      </c>
      <c r="ED56" s="73" t="s">
        <v>2181</v>
      </c>
      <c r="EE56" s="73" t="s">
        <v>2182</v>
      </c>
      <c r="EF56" s="136" t="s">
        <v>2183</v>
      </c>
      <c r="EJ56" s="137" t="s">
        <v>147</v>
      </c>
      <c r="EK56" s="137" t="s">
        <v>2184</v>
      </c>
      <c r="EL56" s="137" t="s">
        <v>2185</v>
      </c>
      <c r="EM56" s="137" t="s">
        <v>2186</v>
      </c>
      <c r="EN56" s="137"/>
      <c r="EO56" s="137"/>
    </row>
    <row r="57" spans="1:154" ht="13.5" thickBot="1" x14ac:dyDescent="0.25">
      <c r="A57" s="108">
        <v>1</v>
      </c>
      <c r="B57" s="223" t="s">
        <v>1353</v>
      </c>
      <c r="C57" s="108" t="str">
        <f>BO57</f>
        <v>Koch Marielies</v>
      </c>
      <c r="D57" s="155" t="str">
        <f>BP57</f>
        <v>KRE</v>
      </c>
      <c r="E57" s="155">
        <f>BR57</f>
        <v>2002</v>
      </c>
      <c r="F57" s="224">
        <v>27.5</v>
      </c>
      <c r="G57" s="175">
        <f t="shared" ref="G57:G76" si="186">IF(B57="","",VLOOKUP(F57,Sinclair_schueler,IF(BN57="W",3,2)))</f>
        <v>2.8776999999999999</v>
      </c>
      <c r="H57" s="90">
        <v>15</v>
      </c>
      <c r="I57" s="128"/>
      <c r="J57" s="91">
        <v>16</v>
      </c>
      <c r="K57" s="128"/>
      <c r="L57" s="91">
        <v>17</v>
      </c>
      <c r="M57" s="128" t="s">
        <v>2085</v>
      </c>
      <c r="N57" s="90">
        <v>10</v>
      </c>
      <c r="O57" s="128"/>
      <c r="P57" s="91"/>
      <c r="Q57" s="128" t="s">
        <v>2085</v>
      </c>
      <c r="R57" s="91"/>
      <c r="S57" s="128" t="s">
        <v>2085</v>
      </c>
      <c r="T57" s="130">
        <f>IF(B57&lt;&gt;"",DM57,"")</f>
        <v>26</v>
      </c>
      <c r="U57" s="133">
        <f>IF(B57&lt;&gt;"",DN57,"")</f>
        <v>74.8202</v>
      </c>
      <c r="V57" s="133">
        <f>IF(B57&lt;&gt;"",DO57,"")</f>
        <v>74.8202</v>
      </c>
      <c r="W57" s="92">
        <v>6.4</v>
      </c>
      <c r="X57" s="93">
        <v>6</v>
      </c>
      <c r="Y57" s="118">
        <f>IF(B57="","",DT57 )</f>
        <v>90</v>
      </c>
      <c r="Z57" s="94">
        <v>5.69</v>
      </c>
      <c r="AA57" s="95">
        <v>5.7</v>
      </c>
      <c r="AB57" s="93">
        <v>5.51</v>
      </c>
      <c r="AC57" s="121">
        <f>IF(B57="","",DZ57)</f>
        <v>74</v>
      </c>
      <c r="AD57" s="94">
        <v>4.79</v>
      </c>
      <c r="AE57" s="95">
        <v>4.99</v>
      </c>
      <c r="AF57" s="93"/>
      <c r="AG57" s="213">
        <f>IF(B57="","",EF57)</f>
        <v>23</v>
      </c>
      <c r="AH57" s="123">
        <f>IF(B57="","",EG57)</f>
        <v>66.187100000000001</v>
      </c>
      <c r="AI57" s="124">
        <f>IF(SUM(V57,Y57,AC57,AH57)=0,"",SUM(V57,Y57,AC57,AH57))</f>
        <v>305.00729999999999</v>
      </c>
      <c r="AJ57" s="139">
        <f t="shared" ref="AJ57:AJ76" si="187">IF(B57="","",VLOOKUP(A57,U11W_PLATZ,2))</f>
        <v>1</v>
      </c>
      <c r="AK57" s="162">
        <f t="shared" ref="AK57:AK76" si="188">IF(SUM(AJ57)=0,"",VLOOKUP(AJ57,Punkte_Platz,2,FALSE))</f>
        <v>30</v>
      </c>
      <c r="BI57" t="str">
        <f t="shared" ref="BI57:BI76" si="189">IF(B57&lt;&gt;"",B57,"")</f>
        <v>W101</v>
      </c>
      <c r="BK57" t="str">
        <f>IF(UPPER(LEFT(TEXT(BI57,"####"),1))="W",BI57,IF(UPPER(LEFT(TEXT(BI57,"####"),1))="M",BI57,IF(UPPER(LEFT(TEXT(BI57,"####"),1))="X",BI57,"")))</f>
        <v>W101</v>
      </c>
      <c r="BL57" t="str">
        <f>IF(BI57&gt;0,IF(BK57="",BI57,""),"")</f>
        <v/>
      </c>
      <c r="BM57">
        <f>IF(BJ57&gt;"",IF(VLOOKUP(BJ57,Athl02,1)=BJ57,VLOOKUP(BJ57,Athl02,2),""),
IF(BK57&gt;"",IF(VLOOKUP(BK57,Athl06,1)=BK57,VLOOKUP(BK57,Athl06,2),""),
IF(BL57&lt;&gt;"",IF(VLOOKUP(BL57,Athl04,1)=BL57,VLOOKUP(BL57,Athl04,2),""),"")))</f>
        <v>452</v>
      </c>
      <c r="BN57" t="str">
        <f>IF(BM57&lt;&gt; "",VLOOKUP(BM57, Athl01, 3),"")</f>
        <v>W</v>
      </c>
      <c r="BO57" t="str">
        <f t="shared" ref="BO57:BO76" si="190">IF(BM57="","",VLOOKUP(BM57,Athl01,2))</f>
        <v>Koch Marielies</v>
      </c>
      <c r="BP57" t="str">
        <f t="shared" ref="BP57:BP76" si="191">IF(BM57="","",VLOOKUP(BM57,Athl01,$BP$4))</f>
        <v>KRE</v>
      </c>
      <c r="BQ57" s="47">
        <f t="shared" ref="BQ57:BQ76" si="192">IF(BM57="","",VLOOKUP(BM57,Athl01,4))</f>
        <v>37578</v>
      </c>
      <c r="BR57">
        <f t="shared" ref="BR57:BR76" si="193">IF(B57&lt;&gt;"",YEAR(BQ57),"")</f>
        <v>2002</v>
      </c>
      <c r="BS57">
        <f t="shared" ref="BS57:BS76" si="194">IF(BR57&lt;&gt;"",$BP$3-BR57,"")</f>
        <v>10</v>
      </c>
      <c r="BT57" t="str">
        <f>IF(BR57="","",IF(BS57&lt;=9,"U9",IF(BS57&lt;=11,"U11",IF(BS57&lt;=13,"U13",IF(BS57&lt;=15,"U15","nicht startberechtigt")))))</f>
        <v>U11</v>
      </c>
      <c r="BU57">
        <f>IF(BT57="","",IF(BT57="U9",'Schuelereinst. Sinclair'!$B$6,IF(BT57="U11",'Schuelereinst. Sinclair'!$B$7,IF(BT57="U13",'Schuelereinst. Sinclair'!$B$8,Wemm(BT57="U15",'Schuelereinst. Sinclair'!$B$9,"")))))</f>
        <v>0</v>
      </c>
      <c r="BV57" s="28">
        <f t="shared" ref="BV57:BV76" si="195">H57</f>
        <v>15</v>
      </c>
      <c r="BW57" s="28">
        <f t="shared" ref="BW57:BW76" si="196">I57</f>
        <v>0</v>
      </c>
      <c r="BX57" s="28">
        <f t="shared" ref="BX57:BX76" si="197">J57</f>
        <v>16</v>
      </c>
      <c r="BY57" s="28">
        <f t="shared" ref="BY57:BY76" si="198">K57</f>
        <v>0</v>
      </c>
      <c r="BZ57" s="28">
        <f t="shared" ref="BZ57:BZ76" si="199">L57</f>
        <v>17</v>
      </c>
      <c r="CA57" s="28" t="str">
        <f t="shared" ref="CA57:CA76" si="200">M57</f>
        <v>x</v>
      </c>
      <c r="CB57" s="28">
        <f>IF(BW57="x",0,IF(BW57="X",0,BV57))</f>
        <v>15</v>
      </c>
      <c r="CC57" s="28">
        <f>IF(BY57="x",0,IF(BY57="X",0,BX57))</f>
        <v>16</v>
      </c>
      <c r="CD57" s="28">
        <f>IF(CA57="x",0,IF(CA57="X",0,BZ57))</f>
        <v>0</v>
      </c>
      <c r="CE57" s="28">
        <f>MAX(CB57:CD57)</f>
        <v>16</v>
      </c>
      <c r="CF57">
        <f>IF(G57&lt;&gt;"",CB57*G57,0)</f>
        <v>43.165500000000002</v>
      </c>
      <c r="CG57">
        <f>IF(G57&lt;&gt;"",CC57*G57,0)</f>
        <v>46.043199999999999</v>
      </c>
      <c r="CH57">
        <f>IF(G57&lt;&gt;"",CD57*G57,0)</f>
        <v>0</v>
      </c>
      <c r="CI57">
        <f>IF(G57&lt;&gt;"",CE57*G57,0)</f>
        <v>46.043199999999999</v>
      </c>
      <c r="CJ57">
        <f>IF(I57="",0,IF(I57&lt;&gt;"x",IF(I57&lt;&gt;"X",I57*$BU57,0),0))</f>
        <v>0</v>
      </c>
      <c r="CK57">
        <f t="shared" ref="CK57:CK76" si="201">IF(K57="",0,IF(K57&lt;&gt;"x",IF(K57&lt;&gt;"X",K57*$BU57,0),0))</f>
        <v>0</v>
      </c>
      <c r="CL57">
        <f t="shared" ref="CL57:CL76" si="202">IF(M57="",0,IF(M57&lt;&gt;"x",IF(M57&lt;&gt;"X",M57*$BU57,0),0))</f>
        <v>0</v>
      </c>
      <c r="CM57">
        <f>CF57+CJ57</f>
        <v>43.165500000000002</v>
      </c>
      <c r="CN57">
        <f>CG57+CK57</f>
        <v>46.043199999999999</v>
      </c>
      <c r="CO57">
        <f>CH57+CL57</f>
        <v>0</v>
      </c>
      <c r="CP57" s="5">
        <f>MAX(CM57:CO57)</f>
        <v>46.043199999999999</v>
      </c>
      <c r="CR57" s="28">
        <f t="shared" ref="CR57:CR76" si="203">N57</f>
        <v>10</v>
      </c>
      <c r="CS57" s="28">
        <f t="shared" ref="CS57:CS76" si="204">O57</f>
        <v>0</v>
      </c>
      <c r="CT57" s="28">
        <f t="shared" ref="CT57:CT76" si="205">P57</f>
        <v>0</v>
      </c>
      <c r="CU57" s="28" t="str">
        <f t="shared" ref="CU57:CU76" si="206">Q57</f>
        <v>x</v>
      </c>
      <c r="CV57" s="28">
        <f t="shared" ref="CV57:CV76" si="207">R57</f>
        <v>0</v>
      </c>
      <c r="CW57" s="28" t="str">
        <f t="shared" ref="CW57:CW76" si="208">S57</f>
        <v>x</v>
      </c>
      <c r="CX57" s="28">
        <f>IF(CS57="x",0,IF(CS57="X",0,CR57))</f>
        <v>10</v>
      </c>
      <c r="CY57" s="28">
        <f>IF(CU57="x",0,IF(CU57="X",0,CT57))</f>
        <v>0</v>
      </c>
      <c r="CZ57" s="28">
        <f>IF(CW57="x",0,IF(CW57="X",0,CV57))</f>
        <v>0</v>
      </c>
      <c r="DA57" s="28">
        <f>MAX(CX57:CZ57)</f>
        <v>10</v>
      </c>
      <c r="DB57">
        <f>IF(G57&lt;&gt;"",CX57*G57,0)</f>
        <v>28.777000000000001</v>
      </c>
      <c r="DC57">
        <f>IF(G57&lt;&gt;"",CY57*G57,0)</f>
        <v>0</v>
      </c>
      <c r="DD57">
        <f>IF(G57&lt;&gt;"",CZ57*G57,0)</f>
        <v>0</v>
      </c>
      <c r="DE57">
        <f>IF(G57&lt;&gt;"",DA57*G57,0)</f>
        <v>28.777000000000001</v>
      </c>
      <c r="DF57">
        <f>IF(O57="",0,IF(O57&lt;&gt;"x",IF(O57&lt;&gt;"X",O57*$BU57,0),0))</f>
        <v>0</v>
      </c>
      <c r="DG57">
        <f>IF(Q57="",0,IF(Q57&lt;&gt;"x",IF(Q57&lt;&gt;"X",Q57*$BU57,0),0))</f>
        <v>0</v>
      </c>
      <c r="DH57">
        <f>IF(S57="",0,IF(S57&lt;&gt;"x",IF(S57&lt;&gt;"X",S57*$BU57,0),0))</f>
        <v>0</v>
      </c>
      <c r="DI57">
        <f>DB57+DF57</f>
        <v>28.777000000000001</v>
      </c>
      <c r="DJ57">
        <f>DC57+DG57</f>
        <v>0</v>
      </c>
      <c r="DK57">
        <f>DD57+DH57</f>
        <v>0</v>
      </c>
      <c r="DL57" s="5">
        <f>MAX(DI57:DK57)</f>
        <v>28.777000000000001</v>
      </c>
      <c r="DM57" s="48">
        <f>CE57+DA57</f>
        <v>26</v>
      </c>
      <c r="DN57" s="5">
        <f>CI57+DE57</f>
        <v>74.8202</v>
      </c>
      <c r="DO57" s="5">
        <f>CP57+DL57</f>
        <v>74.8202</v>
      </c>
      <c r="DQ57" s="48">
        <f t="shared" ref="DQ57:DQ76" si="209">IF(W57=0,999,W57)</f>
        <v>6.4</v>
      </c>
      <c r="DR57" s="48">
        <f t="shared" ref="DR57:DR76" si="210">IF(X57=0,999,X57)</f>
        <v>6</v>
      </c>
      <c r="DS57" s="48">
        <f>MIN(DQ57:DR57)</f>
        <v>6</v>
      </c>
      <c r="DT57">
        <f t="shared" ref="DT57:DT76" si="211">IF(DS57&gt;$DT$2,0,VLOOKUP(DS57,Sprint_Schueler,2))</f>
        <v>90</v>
      </c>
      <c r="DU57" s="48"/>
      <c r="DV57" s="48">
        <f>Z57</f>
        <v>5.69</v>
      </c>
      <c r="DW57" s="48">
        <f>AA57</f>
        <v>5.7</v>
      </c>
      <c r="DX57" s="48">
        <f>AB57</f>
        <v>5.51</v>
      </c>
      <c r="DY57" s="48">
        <f>MAX(DV57:DX57)</f>
        <v>5.7</v>
      </c>
      <c r="DZ57">
        <f t="shared" ref="DZ57:DZ76" si="212">VLOOKUP(DY57,Sprung_Schueler,2)</f>
        <v>74</v>
      </c>
      <c r="EB57" s="48">
        <f>AD57</f>
        <v>4.79</v>
      </c>
      <c r="EC57" s="48">
        <f>AE57</f>
        <v>4.99</v>
      </c>
      <c r="ED57" s="48">
        <f>AF57</f>
        <v>0</v>
      </c>
      <c r="EE57" s="48">
        <f>MAX(EB57:ED57)</f>
        <v>4.99</v>
      </c>
      <c r="EF57">
        <f t="shared" ref="EF57:EF76" si="213">VLOOKUP(EE57,Kugel_Schueler,2)</f>
        <v>23</v>
      </c>
      <c r="EG57">
        <f t="shared" ref="EG57:EG76" si="214">IF(EF57=0,0,IF($EG$3="Ja",EF57*G57,EF57))</f>
        <v>66.187100000000001</v>
      </c>
      <c r="EI57">
        <v>1</v>
      </c>
      <c r="EJ57" s="48">
        <f>IF(AI57&lt;&gt;"",ROUND(AI57,2),0)</f>
        <v>305.01</v>
      </c>
      <c r="EK57">
        <f t="shared" ref="EK57:EK76" si="215">IF(EJ57&gt;0,ROUND(EJ57*$EK$2+EI57,0),0)</f>
        <v>30501001</v>
      </c>
      <c r="EL57">
        <f>LARGE($EK$57:$EK$76,EI57)</f>
        <v>30501001</v>
      </c>
      <c r="EM57">
        <f t="shared" ref="EM57:EM76" si="216">MOD(EL57,$EK$3)</f>
        <v>1</v>
      </c>
      <c r="EN57">
        <f t="shared" ref="EN57:EN76" si="217">IF(EM57&gt;0,EM57*$EK$2+EI57,$EK$1)</f>
        <v>100001</v>
      </c>
      <c r="EO57">
        <f>SMALL($EN$57:$EN$76,EI57)</f>
        <v>100001</v>
      </c>
      <c r="EP57">
        <f t="shared" ref="EP57:EP76" si="218">(EO57-MOD(EO57,$EK$2))/$EK$2</f>
        <v>1</v>
      </c>
      <c r="EQ57">
        <f t="shared" ref="EQ57:EQ76" si="219">MOD(EO57,$EK$2)</f>
        <v>1</v>
      </c>
      <c r="ES57">
        <f>IF(I57="X",1,IF(I57="x",1,IF(I57&lt;='Schuelereinst. Sinclair'!$B$5,1,0)))</f>
        <v>1</v>
      </c>
      <c r="ET57">
        <f>IF(K57="X",1,IF(K57="x",1,IF(K57&lt;='Schuelereinst. Sinclair'!$B$5,1,0)))</f>
        <v>1</v>
      </c>
      <c r="EU57">
        <f>IF(M57="X",1,IF(M57="x",1,IF(M57&lt;='Schuelereinst. Sinclair'!$B$5,1,0)))</f>
        <v>1</v>
      </c>
      <c r="EV57">
        <f>IF(O57="X",1,IF(O57="x",1,IF(O57&lt;='Schuelereinst. Sinclair'!$B$5,1,0)))</f>
        <v>1</v>
      </c>
      <c r="EW57">
        <f>IF(Q57="X",1,IF(Q57="x",1,IF(Q57&lt;='Schuelereinst. Sinclair'!$B$5,1,0)))</f>
        <v>1</v>
      </c>
      <c r="EX57">
        <f>IF(S57="X",1,IF(S57="x",1,IF(S57&lt;='Schuelereinst. Sinclair'!$B$5,1,0)))</f>
        <v>1</v>
      </c>
    </row>
    <row r="58" spans="1:154" hidden="1" x14ac:dyDescent="0.2">
      <c r="A58" s="109">
        <v>2</v>
      </c>
      <c r="B58" s="138"/>
      <c r="C58" s="109" t="str">
        <f t="shared" ref="C58:C76" si="220">BO58</f>
        <v/>
      </c>
      <c r="D58" s="156" t="str">
        <f t="shared" ref="D58:D76" si="221">BP58</f>
        <v/>
      </c>
      <c r="E58" s="156" t="str">
        <f t="shared" ref="E58:E76" si="222">BR58</f>
        <v/>
      </c>
      <c r="F58" s="159"/>
      <c r="G58" s="176" t="str">
        <f t="shared" si="186"/>
        <v/>
      </c>
      <c r="H58" s="97"/>
      <c r="I58" s="129"/>
      <c r="J58" s="98"/>
      <c r="K58" s="129"/>
      <c r="L58" s="98"/>
      <c r="M58" s="129"/>
      <c r="N58" s="97"/>
      <c r="O58" s="129"/>
      <c r="P58" s="98"/>
      <c r="Q58" s="129"/>
      <c r="R58" s="98"/>
      <c r="S58" s="129"/>
      <c r="T58" s="131" t="str">
        <f t="shared" ref="T58:T76" si="223">IF(B58&lt;&gt;"",DM58,"")</f>
        <v/>
      </c>
      <c r="U58" s="134" t="str">
        <f t="shared" ref="U58:U76" si="224">IF(B58&lt;&gt;"",DN58,"")</f>
        <v/>
      </c>
      <c r="V58" s="134" t="str">
        <f t="shared" ref="V58:V76" si="225">IF(B58&lt;&gt;"",DO58,"")</f>
        <v/>
      </c>
      <c r="W58" s="99"/>
      <c r="X58" s="95"/>
      <c r="Y58" s="119" t="str">
        <f>IF(B58="","",DT58 )</f>
        <v/>
      </c>
      <c r="Z58" s="100"/>
      <c r="AA58" s="95"/>
      <c r="AB58" s="95"/>
      <c r="AC58" s="122" t="str">
        <f>IF(B58="","",DZ58)</f>
        <v/>
      </c>
      <c r="AD58" s="100"/>
      <c r="AE58" s="95"/>
      <c r="AF58" s="95"/>
      <c r="AG58" s="214" t="str">
        <f>IF(B58="","",EF58)</f>
        <v/>
      </c>
      <c r="AH58" s="125" t="str">
        <f>IF(B58="","",EG58)</f>
        <v/>
      </c>
      <c r="AI58" s="126" t="str">
        <f>IF(SUM(V58,Y58,AC58,AH58)=0,"",SUM(V58,Y58,AC58,AH58))</f>
        <v/>
      </c>
      <c r="AJ58" s="140" t="str">
        <f t="shared" si="187"/>
        <v/>
      </c>
      <c r="AK58" s="163" t="str">
        <f t="shared" si="188"/>
        <v/>
      </c>
      <c r="BI58" t="str">
        <f t="shared" si="189"/>
        <v/>
      </c>
      <c r="BK58" t="str">
        <f t="shared" ref="BK58:BK76" si="226">IF(UPPER(LEFT(TEXT(BI58,"####"),1))="W",BI58,IF(UPPER(LEFT(TEXT(BI58,"####"),1))="M",BI58,IF(UPPER(LEFT(TEXT(BI58,"####"),1))="X",BI58,"")))</f>
        <v/>
      </c>
      <c r="BL58" t="str">
        <f t="shared" ref="BL58:BL76" si="227">IF(BI58&gt;0,IF(BK58="",BI58,""),"")</f>
        <v/>
      </c>
      <c r="BM58" t="str">
        <f t="shared" ref="BM58:BM76" si="228">IF(BJ58&gt;"",IF(VLOOKUP(BJ58,Athl02,1)=BJ58,VLOOKUP(BJ58,Athl02,2),""),
IF(BK58&gt;"",IF(VLOOKUP(BK58,Athl06,1)=BK58,VLOOKUP(BK58,Athl06,2),""),
IF(BL58&lt;&gt;"",IF(VLOOKUP(BL58,Athl04,1)=BL58,VLOOKUP(BL58,Athl04,2),""),"")))</f>
        <v/>
      </c>
      <c r="BN58" t="str">
        <f t="shared" ref="BN58:BN76" si="229">IF(BM58&lt;&gt; "",VLOOKUP(BM58, Athl01, 3),"")</f>
        <v/>
      </c>
      <c r="BO58" t="str">
        <f t="shared" si="190"/>
        <v/>
      </c>
      <c r="BP58" t="str">
        <f t="shared" si="191"/>
        <v/>
      </c>
      <c r="BQ58" s="47" t="str">
        <f t="shared" si="192"/>
        <v/>
      </c>
      <c r="BR58" t="str">
        <f t="shared" si="193"/>
        <v/>
      </c>
      <c r="BS58" t="str">
        <f t="shared" si="194"/>
        <v/>
      </c>
      <c r="BT58" t="str">
        <f t="shared" ref="BT58:BT76" si="230">IF(BR58="","",IF(BS58&lt;=9,"U9",IF(BS58&lt;=11,"U11",IF(BS58&lt;=13,"U13",IF(BS58&lt;=15,"U15","nicht startberechtigt")))))</f>
        <v/>
      </c>
      <c r="BU58" t="str">
        <f>IF(BT58="","",IF(BT58="U9",'Schuelereinst. Sinclair'!$B$6,IF(BT58="U11",'Schuelereinst. Sinclair'!$B$7,IF(BT58="U13",'Schuelereinst. Sinclair'!$B$8,Wemm(BT58="U15",'Schuelereinst. Sinclair'!$B$9,"")))))</f>
        <v/>
      </c>
      <c r="BV58" s="28">
        <f t="shared" si="195"/>
        <v>0</v>
      </c>
      <c r="BW58" s="28">
        <f t="shared" si="196"/>
        <v>0</v>
      </c>
      <c r="BX58" s="28">
        <f t="shared" si="197"/>
        <v>0</v>
      </c>
      <c r="BY58" s="28">
        <f t="shared" si="198"/>
        <v>0</v>
      </c>
      <c r="BZ58" s="28">
        <f t="shared" si="199"/>
        <v>0</v>
      </c>
      <c r="CA58" s="28">
        <f t="shared" si="200"/>
        <v>0</v>
      </c>
      <c r="CB58" s="28">
        <f t="shared" ref="CB58:CB76" si="231">IF(BW58="x",0,IF(BW58="X",0,BV58))</f>
        <v>0</v>
      </c>
      <c r="CC58" s="28">
        <f t="shared" ref="CC58:CC76" si="232">IF(BY58="x",0,IF(BY58="X",0,BX58))</f>
        <v>0</v>
      </c>
      <c r="CD58" s="28">
        <f t="shared" ref="CD58:CD76" si="233">IF(CA58="x",0,IF(CA58="X",0,BZ58))</f>
        <v>0</v>
      </c>
      <c r="CE58" s="28">
        <f t="shared" ref="CE58:CE76" si="234">MAX(CB58:CD58)</f>
        <v>0</v>
      </c>
      <c r="CF58">
        <f t="shared" ref="CF58:CF76" si="235">IF(G58&lt;&gt;"",CB58*G58,0)</f>
        <v>0</v>
      </c>
      <c r="CG58">
        <f t="shared" ref="CG58:CG76" si="236">IF(G58&lt;&gt;"",CC58*G58,0)</f>
        <v>0</v>
      </c>
      <c r="CH58">
        <f t="shared" ref="CH58:CH76" si="237">IF(G58&lt;&gt;"",CD58*G58,0)</f>
        <v>0</v>
      </c>
      <c r="CI58">
        <f t="shared" ref="CI58:CI76" si="238">IF(G58&lt;&gt;"",CE58*G58,0)</f>
        <v>0</v>
      </c>
      <c r="CJ58">
        <f t="shared" ref="CJ58:CJ76" si="239">IF(I58="",0,IF(I58&lt;&gt;"x",IF(I58&lt;&gt;"X",I58*$BU58,0),0))</f>
        <v>0</v>
      </c>
      <c r="CK58">
        <f t="shared" si="201"/>
        <v>0</v>
      </c>
      <c r="CL58">
        <f t="shared" si="202"/>
        <v>0</v>
      </c>
      <c r="CM58">
        <f t="shared" ref="CM58:CM76" si="240">CF58+CJ58</f>
        <v>0</v>
      </c>
      <c r="CN58">
        <f t="shared" ref="CN58:CN76" si="241">CG58+CK58</f>
        <v>0</v>
      </c>
      <c r="CO58">
        <f t="shared" ref="CO58:CO76" si="242">CH58+CL58</f>
        <v>0</v>
      </c>
      <c r="CP58" s="5">
        <f t="shared" ref="CP58:CP76" si="243">MAX(CM58:CO58)</f>
        <v>0</v>
      </c>
      <c r="CR58" s="28">
        <f t="shared" si="203"/>
        <v>0</v>
      </c>
      <c r="CS58" s="28">
        <f t="shared" si="204"/>
        <v>0</v>
      </c>
      <c r="CT58" s="28">
        <f t="shared" si="205"/>
        <v>0</v>
      </c>
      <c r="CU58" s="28">
        <f t="shared" si="206"/>
        <v>0</v>
      </c>
      <c r="CV58" s="28">
        <f t="shared" si="207"/>
        <v>0</v>
      </c>
      <c r="CW58" s="28">
        <f t="shared" si="208"/>
        <v>0</v>
      </c>
      <c r="CX58" s="28">
        <f t="shared" ref="CX58:CX76" si="244">IF(CS58="x",0,IF(CS58="X",0,CR58))</f>
        <v>0</v>
      </c>
      <c r="CY58" s="28">
        <f t="shared" ref="CY58:CY76" si="245">IF(CU58="x",0,IF(CU58="X",0,CT58))</f>
        <v>0</v>
      </c>
      <c r="CZ58" s="28">
        <f t="shared" ref="CZ58:CZ76" si="246">IF(CW58="x",0,IF(CW58="X",0,CV58))</f>
        <v>0</v>
      </c>
      <c r="DA58" s="28">
        <f t="shared" ref="DA58:DA76" si="247">MAX(CX58:CZ58)</f>
        <v>0</v>
      </c>
      <c r="DB58">
        <f t="shared" ref="DB58:DB76" si="248">IF(G58&lt;&gt;"",CX58*G58,0)</f>
        <v>0</v>
      </c>
      <c r="DC58">
        <f t="shared" ref="DC58:DC76" si="249">IF(G58&lt;&gt;"",CY58*G58,0)</f>
        <v>0</v>
      </c>
      <c r="DD58">
        <f t="shared" ref="DD58:DD76" si="250">IF(G58&lt;&gt;"",CZ58*G58,0)</f>
        <v>0</v>
      </c>
      <c r="DE58">
        <f t="shared" ref="DE58:DE76" si="251">IF(G58&lt;&gt;"",DA58*G58,0)</f>
        <v>0</v>
      </c>
      <c r="DF58">
        <f t="shared" ref="DF58:DF76" si="252">IF(O58="",0,IF(O58&lt;&gt;"x",IF(O58&lt;&gt;"X",O58*$BU58,0),0))</f>
        <v>0</v>
      </c>
      <c r="DG58">
        <f t="shared" ref="DG58:DG76" si="253">IF(Q58="",0,IF(Q58&lt;&gt;"x",IF(Q58&lt;&gt;"X",Q58*$BU58,0),0))</f>
        <v>0</v>
      </c>
      <c r="DH58">
        <f t="shared" ref="DH58:DH76" si="254">IF(S58="",0,IF(S58&lt;&gt;"x",IF(S58&lt;&gt;"X",S58*$BU58,0),0))</f>
        <v>0</v>
      </c>
      <c r="DI58">
        <f t="shared" ref="DI58:DI76" si="255">DB58+DF58</f>
        <v>0</v>
      </c>
      <c r="DJ58">
        <f t="shared" ref="DJ58:DJ76" si="256">DC58+DG58</f>
        <v>0</v>
      </c>
      <c r="DK58">
        <f t="shared" ref="DK58:DK76" si="257">DD58+DH58</f>
        <v>0</v>
      </c>
      <c r="DL58" s="5">
        <f t="shared" ref="DL58:DL76" si="258">MAX(DI58:DK58)</f>
        <v>0</v>
      </c>
      <c r="DM58" s="48">
        <f t="shared" ref="DM58:DM76" si="259">CE58+DA58</f>
        <v>0</v>
      </c>
      <c r="DN58" s="5">
        <f t="shared" ref="DN58:DN76" si="260">CI58+DE58</f>
        <v>0</v>
      </c>
      <c r="DO58" s="5">
        <f t="shared" ref="DO58:DO76" si="261">CP58+DL58</f>
        <v>0</v>
      </c>
      <c r="DQ58" s="48">
        <f t="shared" si="209"/>
        <v>999</v>
      </c>
      <c r="DR58" s="48">
        <f t="shared" si="210"/>
        <v>999</v>
      </c>
      <c r="DS58" s="48">
        <f t="shared" ref="DS58:DS76" si="262">MIN(DQ58:DR58)</f>
        <v>999</v>
      </c>
      <c r="DT58">
        <f t="shared" si="211"/>
        <v>0</v>
      </c>
      <c r="DV58" s="48">
        <f t="shared" ref="DV58:DV76" si="263">Z58</f>
        <v>0</v>
      </c>
      <c r="DW58" s="48">
        <f t="shared" ref="DW58:DW76" si="264">AA58</f>
        <v>0</v>
      </c>
      <c r="DX58" s="48">
        <f t="shared" ref="DX58:DX76" si="265">AB58</f>
        <v>0</v>
      </c>
      <c r="DY58" s="48">
        <f t="shared" ref="DY58:DY76" si="266">MAX(DV58:DX58)</f>
        <v>0</v>
      </c>
      <c r="DZ58">
        <f t="shared" si="212"/>
        <v>0</v>
      </c>
      <c r="EB58" s="48">
        <f t="shared" ref="EB58:EB76" si="267">AD58</f>
        <v>0</v>
      </c>
      <c r="EC58" s="48">
        <f t="shared" ref="EC58:EC76" si="268">AE58</f>
        <v>0</v>
      </c>
      <c r="ED58" s="48">
        <f t="shared" ref="ED58:ED76" si="269">AF58</f>
        <v>0</v>
      </c>
      <c r="EE58" s="48">
        <f t="shared" ref="EE58:EE76" si="270">MAX(EB58:ED58)</f>
        <v>0</v>
      </c>
      <c r="EF58">
        <f t="shared" si="213"/>
        <v>0</v>
      </c>
      <c r="EG58">
        <f t="shared" si="214"/>
        <v>0</v>
      </c>
      <c r="EI58">
        <v>2</v>
      </c>
      <c r="EJ58" s="48">
        <f t="shared" ref="EJ58:EJ76" si="271">IF(AI58&lt;&gt;"",ROUND(AI58,2),0)</f>
        <v>0</v>
      </c>
      <c r="EK58">
        <f t="shared" si="215"/>
        <v>0</v>
      </c>
      <c r="EL58">
        <f t="shared" ref="EL58:EL77" si="272">LARGE($EK$57:$EK$76,EI58)</f>
        <v>0</v>
      </c>
      <c r="EM58">
        <f t="shared" si="216"/>
        <v>0</v>
      </c>
      <c r="EN58">
        <f t="shared" si="217"/>
        <v>99999999</v>
      </c>
      <c r="EO58">
        <f t="shared" ref="EO58:EO76" si="273">SMALL($EN$57:$EN$76,EI58)</f>
        <v>99999999</v>
      </c>
      <c r="EP58">
        <f t="shared" si="218"/>
        <v>999</v>
      </c>
      <c r="EQ58">
        <f t="shared" si="219"/>
        <v>99999</v>
      </c>
      <c r="ES58">
        <f>IF(I58="X",1,IF(I58="x",1,IF(I58&lt;='Schuelereinst. Sinclair'!$B$5,1,0)))</f>
        <v>1</v>
      </c>
      <c r="ET58">
        <f>IF(K58="X",1,IF(K58="x",1,IF(K58&lt;='Schuelereinst. Sinclair'!$B$5,1,0)))</f>
        <v>1</v>
      </c>
      <c r="EU58">
        <f>IF(M58="X",1,IF(M58="x",1,IF(M58&lt;='Schuelereinst. Sinclair'!$B$5,1,0)))</f>
        <v>1</v>
      </c>
      <c r="EV58">
        <f>IF(O58="X",1,IF(O58="x",1,IF(O58&lt;='Schuelereinst. Sinclair'!$B$5,1,0)))</f>
        <v>1</v>
      </c>
      <c r="EW58">
        <f>IF(Q58="X",1,IF(Q58="x",1,IF(Q58&lt;='Schuelereinst. Sinclair'!$B$5,1,0)))</f>
        <v>1</v>
      </c>
      <c r="EX58">
        <f>IF(S58="X",1,IF(S58="x",1,IF(S58&lt;='Schuelereinst. Sinclair'!$B$5,1,0)))</f>
        <v>1</v>
      </c>
    </row>
    <row r="59" spans="1:154" hidden="1" x14ac:dyDescent="0.2">
      <c r="A59" s="109">
        <v>3</v>
      </c>
      <c r="B59" s="138"/>
      <c r="C59" s="109" t="str">
        <f t="shared" si="220"/>
        <v/>
      </c>
      <c r="D59" s="156" t="str">
        <f t="shared" si="221"/>
        <v/>
      </c>
      <c r="E59" s="156" t="str">
        <f t="shared" si="222"/>
        <v/>
      </c>
      <c r="F59" s="159"/>
      <c r="G59" s="176" t="str">
        <f t="shared" si="186"/>
        <v/>
      </c>
      <c r="H59" s="97"/>
      <c r="I59" s="129"/>
      <c r="J59" s="98"/>
      <c r="K59" s="129"/>
      <c r="L59" s="98"/>
      <c r="M59" s="129"/>
      <c r="N59" s="97"/>
      <c r="O59" s="129"/>
      <c r="P59" s="98"/>
      <c r="Q59" s="129"/>
      <c r="R59" s="98"/>
      <c r="S59" s="129"/>
      <c r="T59" s="131" t="str">
        <f t="shared" si="223"/>
        <v/>
      </c>
      <c r="U59" s="134" t="str">
        <f t="shared" si="224"/>
        <v/>
      </c>
      <c r="V59" s="134" t="str">
        <f t="shared" si="225"/>
        <v/>
      </c>
      <c r="W59" s="99"/>
      <c r="X59" s="95"/>
      <c r="Y59" s="119" t="str">
        <f t="shared" ref="Y59:Y75" si="274">IF(B59="","",DT59 )</f>
        <v/>
      </c>
      <c r="Z59" s="100"/>
      <c r="AA59" s="95"/>
      <c r="AB59" s="95"/>
      <c r="AC59" s="122" t="str">
        <f t="shared" ref="AC59:AC76" si="275">IF(B59="","",DZ59)</f>
        <v/>
      </c>
      <c r="AD59" s="100"/>
      <c r="AE59" s="95"/>
      <c r="AF59" s="95"/>
      <c r="AG59" s="214" t="str">
        <f t="shared" ref="AG59:AG75" si="276">IF(B59="","",EF59)</f>
        <v/>
      </c>
      <c r="AH59" s="125" t="str">
        <f t="shared" ref="AH59:AH76" si="277">IF(B59="","",EG59)</f>
        <v/>
      </c>
      <c r="AI59" s="126" t="str">
        <f t="shared" ref="AI59:AI76" si="278">IF(SUM(V59,Y59,AC59,AH59)=0,"",SUM(V59,Y59,AC59,AH59))</f>
        <v/>
      </c>
      <c r="AJ59" s="140" t="str">
        <f t="shared" si="187"/>
        <v/>
      </c>
      <c r="AK59" s="163" t="str">
        <f t="shared" si="188"/>
        <v/>
      </c>
      <c r="BI59" t="str">
        <f t="shared" si="189"/>
        <v/>
      </c>
      <c r="BK59" t="str">
        <f t="shared" si="226"/>
        <v/>
      </c>
      <c r="BL59" t="str">
        <f t="shared" si="227"/>
        <v/>
      </c>
      <c r="BM59" t="str">
        <f t="shared" si="228"/>
        <v/>
      </c>
      <c r="BN59" t="str">
        <f t="shared" si="229"/>
        <v/>
      </c>
      <c r="BO59" t="str">
        <f t="shared" si="190"/>
        <v/>
      </c>
      <c r="BP59" t="str">
        <f t="shared" si="191"/>
        <v/>
      </c>
      <c r="BQ59" s="47" t="str">
        <f t="shared" si="192"/>
        <v/>
      </c>
      <c r="BR59" t="str">
        <f t="shared" si="193"/>
        <v/>
      </c>
      <c r="BS59" t="str">
        <f t="shared" si="194"/>
        <v/>
      </c>
      <c r="BT59" t="str">
        <f t="shared" si="230"/>
        <v/>
      </c>
      <c r="BU59" t="str">
        <f>IF(BT59="","",IF(BT59="U9",'Schuelereinst. Sinclair'!$B$6,IF(BT59="U11",'Schuelereinst. Sinclair'!$B$7,IF(BT59="U13",'Schuelereinst. Sinclair'!$B$8,Wemm(BT59="U15",'Schuelereinst. Sinclair'!$B$9,"")))))</f>
        <v/>
      </c>
      <c r="BV59" s="28">
        <f t="shared" si="195"/>
        <v>0</v>
      </c>
      <c r="BW59" s="28">
        <f t="shared" si="196"/>
        <v>0</v>
      </c>
      <c r="BX59" s="28">
        <f t="shared" si="197"/>
        <v>0</v>
      </c>
      <c r="BY59" s="28">
        <f t="shared" si="198"/>
        <v>0</v>
      </c>
      <c r="BZ59" s="28">
        <f t="shared" si="199"/>
        <v>0</v>
      </c>
      <c r="CA59" s="28">
        <f t="shared" si="200"/>
        <v>0</v>
      </c>
      <c r="CB59" s="28">
        <f t="shared" si="231"/>
        <v>0</v>
      </c>
      <c r="CC59" s="28">
        <f t="shared" si="232"/>
        <v>0</v>
      </c>
      <c r="CD59" s="28">
        <f t="shared" si="233"/>
        <v>0</v>
      </c>
      <c r="CE59" s="28">
        <f t="shared" si="234"/>
        <v>0</v>
      </c>
      <c r="CF59">
        <f t="shared" si="235"/>
        <v>0</v>
      </c>
      <c r="CG59">
        <f t="shared" si="236"/>
        <v>0</v>
      </c>
      <c r="CH59">
        <f t="shared" si="237"/>
        <v>0</v>
      </c>
      <c r="CI59">
        <f t="shared" si="238"/>
        <v>0</v>
      </c>
      <c r="CJ59">
        <f t="shared" si="239"/>
        <v>0</v>
      </c>
      <c r="CK59">
        <f t="shared" si="201"/>
        <v>0</v>
      </c>
      <c r="CL59">
        <f t="shared" si="202"/>
        <v>0</v>
      </c>
      <c r="CM59">
        <f t="shared" si="240"/>
        <v>0</v>
      </c>
      <c r="CN59">
        <f t="shared" si="241"/>
        <v>0</v>
      </c>
      <c r="CO59">
        <f t="shared" si="242"/>
        <v>0</v>
      </c>
      <c r="CP59" s="5">
        <f t="shared" si="243"/>
        <v>0</v>
      </c>
      <c r="CR59" s="28">
        <f t="shared" si="203"/>
        <v>0</v>
      </c>
      <c r="CS59" s="28">
        <f t="shared" si="204"/>
        <v>0</v>
      </c>
      <c r="CT59" s="28">
        <f t="shared" si="205"/>
        <v>0</v>
      </c>
      <c r="CU59" s="28">
        <f t="shared" si="206"/>
        <v>0</v>
      </c>
      <c r="CV59" s="28">
        <f t="shared" si="207"/>
        <v>0</v>
      </c>
      <c r="CW59" s="28">
        <f t="shared" si="208"/>
        <v>0</v>
      </c>
      <c r="CX59" s="28">
        <f t="shared" si="244"/>
        <v>0</v>
      </c>
      <c r="CY59" s="28">
        <f t="shared" si="245"/>
        <v>0</v>
      </c>
      <c r="CZ59" s="28">
        <f t="shared" si="246"/>
        <v>0</v>
      </c>
      <c r="DA59" s="28">
        <f t="shared" si="247"/>
        <v>0</v>
      </c>
      <c r="DB59">
        <f t="shared" si="248"/>
        <v>0</v>
      </c>
      <c r="DC59">
        <f t="shared" si="249"/>
        <v>0</v>
      </c>
      <c r="DD59">
        <f t="shared" si="250"/>
        <v>0</v>
      </c>
      <c r="DE59">
        <f t="shared" si="251"/>
        <v>0</v>
      </c>
      <c r="DF59">
        <f t="shared" si="252"/>
        <v>0</v>
      </c>
      <c r="DG59">
        <f t="shared" si="253"/>
        <v>0</v>
      </c>
      <c r="DH59">
        <f t="shared" si="254"/>
        <v>0</v>
      </c>
      <c r="DI59">
        <f t="shared" si="255"/>
        <v>0</v>
      </c>
      <c r="DJ59">
        <f t="shared" si="256"/>
        <v>0</v>
      </c>
      <c r="DK59">
        <f t="shared" si="257"/>
        <v>0</v>
      </c>
      <c r="DL59" s="5">
        <f t="shared" si="258"/>
        <v>0</v>
      </c>
      <c r="DM59" s="48">
        <f t="shared" si="259"/>
        <v>0</v>
      </c>
      <c r="DN59" s="5">
        <f t="shared" si="260"/>
        <v>0</v>
      </c>
      <c r="DO59" s="5">
        <f t="shared" si="261"/>
        <v>0</v>
      </c>
      <c r="DQ59" s="48">
        <f t="shared" si="209"/>
        <v>999</v>
      </c>
      <c r="DR59" s="48">
        <f t="shared" si="210"/>
        <v>999</v>
      </c>
      <c r="DS59" s="48">
        <f t="shared" si="262"/>
        <v>999</v>
      </c>
      <c r="DT59">
        <f t="shared" si="211"/>
        <v>0</v>
      </c>
      <c r="DV59" s="48">
        <f t="shared" si="263"/>
        <v>0</v>
      </c>
      <c r="DW59" s="48">
        <f t="shared" si="264"/>
        <v>0</v>
      </c>
      <c r="DX59" s="48">
        <f t="shared" si="265"/>
        <v>0</v>
      </c>
      <c r="DY59" s="48">
        <f t="shared" si="266"/>
        <v>0</v>
      </c>
      <c r="DZ59">
        <f t="shared" si="212"/>
        <v>0</v>
      </c>
      <c r="EB59" s="48">
        <f t="shared" si="267"/>
        <v>0</v>
      </c>
      <c r="EC59" s="48">
        <f t="shared" si="268"/>
        <v>0</v>
      </c>
      <c r="ED59" s="48">
        <f t="shared" si="269"/>
        <v>0</v>
      </c>
      <c r="EE59" s="48">
        <f t="shared" si="270"/>
        <v>0</v>
      </c>
      <c r="EF59">
        <f t="shared" si="213"/>
        <v>0</v>
      </c>
      <c r="EG59">
        <f t="shared" si="214"/>
        <v>0</v>
      </c>
      <c r="EI59">
        <v>3</v>
      </c>
      <c r="EJ59" s="48">
        <f t="shared" si="271"/>
        <v>0</v>
      </c>
      <c r="EK59">
        <f t="shared" si="215"/>
        <v>0</v>
      </c>
      <c r="EL59">
        <f t="shared" si="272"/>
        <v>0</v>
      </c>
      <c r="EM59">
        <f t="shared" si="216"/>
        <v>0</v>
      </c>
      <c r="EN59">
        <f t="shared" si="217"/>
        <v>99999999</v>
      </c>
      <c r="EO59">
        <f t="shared" si="273"/>
        <v>99999999</v>
      </c>
      <c r="EP59">
        <f t="shared" si="218"/>
        <v>999</v>
      </c>
      <c r="EQ59">
        <f t="shared" si="219"/>
        <v>99999</v>
      </c>
      <c r="ES59">
        <f>IF(I59="X",1,IF(I59="x",1,IF(I59&lt;='Schuelereinst. Sinclair'!$B$5,1,0)))</f>
        <v>1</v>
      </c>
      <c r="ET59">
        <f>IF(K59="X",1,IF(K59="x",1,IF(K59&lt;='Schuelereinst. Sinclair'!$B$5,1,0)))</f>
        <v>1</v>
      </c>
      <c r="EU59">
        <f>IF(M59="X",1,IF(M59="x",1,IF(M59&lt;='Schuelereinst. Sinclair'!$B$5,1,0)))</f>
        <v>1</v>
      </c>
      <c r="EV59">
        <f>IF(O59="X",1,IF(O59="x",1,IF(O59&lt;='Schuelereinst. Sinclair'!$B$5,1,0)))</f>
        <v>1</v>
      </c>
      <c r="EW59">
        <f>IF(Q59="X",1,IF(Q59="x",1,IF(Q59&lt;='Schuelereinst. Sinclair'!$B$5,1,0)))</f>
        <v>1</v>
      </c>
      <c r="EX59">
        <f>IF(S59="X",1,IF(S59="x",1,IF(S59&lt;='Schuelereinst. Sinclair'!$B$5,1,0)))</f>
        <v>1</v>
      </c>
    </row>
    <row r="60" spans="1:154" hidden="1" x14ac:dyDescent="0.2">
      <c r="A60" s="109">
        <v>4</v>
      </c>
      <c r="B60" s="138"/>
      <c r="C60" s="109" t="str">
        <f t="shared" si="220"/>
        <v/>
      </c>
      <c r="D60" s="156" t="str">
        <f t="shared" si="221"/>
        <v/>
      </c>
      <c r="E60" s="156" t="str">
        <f t="shared" si="222"/>
        <v/>
      </c>
      <c r="F60" s="159"/>
      <c r="G60" s="176" t="str">
        <f t="shared" si="186"/>
        <v/>
      </c>
      <c r="H60" s="97"/>
      <c r="I60" s="129"/>
      <c r="J60" s="98"/>
      <c r="K60" s="129"/>
      <c r="L60" s="98"/>
      <c r="M60" s="129"/>
      <c r="N60" s="97"/>
      <c r="O60" s="129"/>
      <c r="P60" s="98"/>
      <c r="Q60" s="129"/>
      <c r="R60" s="98"/>
      <c r="S60" s="129"/>
      <c r="T60" s="131" t="str">
        <f t="shared" si="223"/>
        <v/>
      </c>
      <c r="U60" s="134" t="str">
        <f t="shared" si="224"/>
        <v/>
      </c>
      <c r="V60" s="134" t="str">
        <f t="shared" si="225"/>
        <v/>
      </c>
      <c r="W60" s="99"/>
      <c r="X60" s="95"/>
      <c r="Y60" s="119" t="str">
        <f t="shared" si="274"/>
        <v/>
      </c>
      <c r="Z60" s="100"/>
      <c r="AA60" s="95"/>
      <c r="AB60" s="95"/>
      <c r="AC60" s="122" t="str">
        <f t="shared" si="275"/>
        <v/>
      </c>
      <c r="AD60" s="100"/>
      <c r="AE60" s="95"/>
      <c r="AF60" s="95"/>
      <c r="AG60" s="214" t="str">
        <f t="shared" si="276"/>
        <v/>
      </c>
      <c r="AH60" s="125" t="str">
        <f t="shared" si="277"/>
        <v/>
      </c>
      <c r="AI60" s="126" t="str">
        <f t="shared" si="278"/>
        <v/>
      </c>
      <c r="AJ60" s="140" t="str">
        <f t="shared" si="187"/>
        <v/>
      </c>
      <c r="AK60" s="163" t="str">
        <f t="shared" si="188"/>
        <v/>
      </c>
      <c r="BI60" t="str">
        <f t="shared" si="189"/>
        <v/>
      </c>
      <c r="BK60" t="str">
        <f t="shared" si="226"/>
        <v/>
      </c>
      <c r="BL60" t="str">
        <f t="shared" si="227"/>
        <v/>
      </c>
      <c r="BM60" t="str">
        <f t="shared" si="228"/>
        <v/>
      </c>
      <c r="BN60" t="str">
        <f t="shared" si="229"/>
        <v/>
      </c>
      <c r="BO60" t="str">
        <f t="shared" si="190"/>
        <v/>
      </c>
      <c r="BP60" t="str">
        <f t="shared" si="191"/>
        <v/>
      </c>
      <c r="BQ60" s="47" t="str">
        <f t="shared" si="192"/>
        <v/>
      </c>
      <c r="BR60" t="str">
        <f t="shared" si="193"/>
        <v/>
      </c>
      <c r="BS60" t="str">
        <f t="shared" si="194"/>
        <v/>
      </c>
      <c r="BT60" t="str">
        <f t="shared" si="230"/>
        <v/>
      </c>
      <c r="BU60" t="str">
        <f>IF(BT60="","",IF(BT60="U9",'Schuelereinst. Sinclair'!$B$6,IF(BT60="U11",'Schuelereinst. Sinclair'!$B$7,IF(BT60="U13",'Schuelereinst. Sinclair'!$B$8,Wemm(BT60="U15",'Schuelereinst. Sinclair'!$B$9,"")))))</f>
        <v/>
      </c>
      <c r="BV60" s="28">
        <f t="shared" si="195"/>
        <v>0</v>
      </c>
      <c r="BW60" s="28">
        <f t="shared" si="196"/>
        <v>0</v>
      </c>
      <c r="BX60" s="28">
        <f t="shared" si="197"/>
        <v>0</v>
      </c>
      <c r="BY60" s="28">
        <f t="shared" si="198"/>
        <v>0</v>
      </c>
      <c r="BZ60" s="28">
        <f t="shared" si="199"/>
        <v>0</v>
      </c>
      <c r="CA60" s="28">
        <f t="shared" si="200"/>
        <v>0</v>
      </c>
      <c r="CB60" s="28">
        <f t="shared" si="231"/>
        <v>0</v>
      </c>
      <c r="CC60" s="28">
        <f t="shared" si="232"/>
        <v>0</v>
      </c>
      <c r="CD60" s="28">
        <f t="shared" si="233"/>
        <v>0</v>
      </c>
      <c r="CE60" s="28">
        <f t="shared" si="234"/>
        <v>0</v>
      </c>
      <c r="CF60">
        <f t="shared" si="235"/>
        <v>0</v>
      </c>
      <c r="CG60">
        <f t="shared" si="236"/>
        <v>0</v>
      </c>
      <c r="CH60">
        <f t="shared" si="237"/>
        <v>0</v>
      </c>
      <c r="CI60">
        <f t="shared" si="238"/>
        <v>0</v>
      </c>
      <c r="CJ60">
        <f t="shared" si="239"/>
        <v>0</v>
      </c>
      <c r="CK60">
        <f t="shared" si="201"/>
        <v>0</v>
      </c>
      <c r="CL60">
        <f t="shared" si="202"/>
        <v>0</v>
      </c>
      <c r="CM60">
        <f t="shared" si="240"/>
        <v>0</v>
      </c>
      <c r="CN60">
        <f t="shared" si="241"/>
        <v>0</v>
      </c>
      <c r="CO60">
        <f t="shared" si="242"/>
        <v>0</v>
      </c>
      <c r="CP60" s="5">
        <f t="shared" si="243"/>
        <v>0</v>
      </c>
      <c r="CR60" s="28">
        <f t="shared" si="203"/>
        <v>0</v>
      </c>
      <c r="CS60" s="28">
        <f t="shared" si="204"/>
        <v>0</v>
      </c>
      <c r="CT60" s="28">
        <f t="shared" si="205"/>
        <v>0</v>
      </c>
      <c r="CU60" s="28">
        <f t="shared" si="206"/>
        <v>0</v>
      </c>
      <c r="CV60" s="28">
        <f t="shared" si="207"/>
        <v>0</v>
      </c>
      <c r="CW60" s="28">
        <f t="shared" si="208"/>
        <v>0</v>
      </c>
      <c r="CX60" s="28">
        <f t="shared" si="244"/>
        <v>0</v>
      </c>
      <c r="CY60" s="28">
        <f t="shared" si="245"/>
        <v>0</v>
      </c>
      <c r="CZ60" s="28">
        <f t="shared" si="246"/>
        <v>0</v>
      </c>
      <c r="DA60" s="28">
        <f t="shared" si="247"/>
        <v>0</v>
      </c>
      <c r="DB60">
        <f t="shared" si="248"/>
        <v>0</v>
      </c>
      <c r="DC60">
        <f t="shared" si="249"/>
        <v>0</v>
      </c>
      <c r="DD60">
        <f t="shared" si="250"/>
        <v>0</v>
      </c>
      <c r="DE60">
        <f t="shared" si="251"/>
        <v>0</v>
      </c>
      <c r="DF60">
        <f t="shared" si="252"/>
        <v>0</v>
      </c>
      <c r="DG60">
        <f t="shared" si="253"/>
        <v>0</v>
      </c>
      <c r="DH60">
        <f t="shared" si="254"/>
        <v>0</v>
      </c>
      <c r="DI60">
        <f t="shared" si="255"/>
        <v>0</v>
      </c>
      <c r="DJ60">
        <f t="shared" si="256"/>
        <v>0</v>
      </c>
      <c r="DK60">
        <f t="shared" si="257"/>
        <v>0</v>
      </c>
      <c r="DL60" s="5">
        <f t="shared" si="258"/>
        <v>0</v>
      </c>
      <c r="DM60" s="48">
        <f t="shared" si="259"/>
        <v>0</v>
      </c>
      <c r="DN60" s="5">
        <f t="shared" si="260"/>
        <v>0</v>
      </c>
      <c r="DO60" s="5">
        <f t="shared" si="261"/>
        <v>0</v>
      </c>
      <c r="DQ60" s="48">
        <f t="shared" si="209"/>
        <v>999</v>
      </c>
      <c r="DR60" s="48">
        <f t="shared" si="210"/>
        <v>999</v>
      </c>
      <c r="DS60" s="48">
        <f t="shared" si="262"/>
        <v>999</v>
      </c>
      <c r="DT60">
        <f t="shared" si="211"/>
        <v>0</v>
      </c>
      <c r="DV60" s="48">
        <f t="shared" si="263"/>
        <v>0</v>
      </c>
      <c r="DW60" s="48">
        <f t="shared" si="264"/>
        <v>0</v>
      </c>
      <c r="DX60" s="48">
        <f t="shared" si="265"/>
        <v>0</v>
      </c>
      <c r="DY60" s="48">
        <f t="shared" si="266"/>
        <v>0</v>
      </c>
      <c r="DZ60">
        <f t="shared" si="212"/>
        <v>0</v>
      </c>
      <c r="EB60" s="48">
        <f t="shared" si="267"/>
        <v>0</v>
      </c>
      <c r="EC60" s="48">
        <f t="shared" si="268"/>
        <v>0</v>
      </c>
      <c r="ED60" s="48">
        <f t="shared" si="269"/>
        <v>0</v>
      </c>
      <c r="EE60" s="48">
        <f t="shared" si="270"/>
        <v>0</v>
      </c>
      <c r="EF60">
        <f t="shared" si="213"/>
        <v>0</v>
      </c>
      <c r="EG60">
        <f t="shared" si="214"/>
        <v>0</v>
      </c>
      <c r="EI60">
        <v>4</v>
      </c>
      <c r="EJ60" s="48">
        <f t="shared" si="271"/>
        <v>0</v>
      </c>
      <c r="EK60">
        <f t="shared" si="215"/>
        <v>0</v>
      </c>
      <c r="EL60">
        <f t="shared" si="272"/>
        <v>0</v>
      </c>
      <c r="EM60">
        <f t="shared" si="216"/>
        <v>0</v>
      </c>
      <c r="EN60">
        <f t="shared" si="217"/>
        <v>99999999</v>
      </c>
      <c r="EO60">
        <f t="shared" si="273"/>
        <v>99999999</v>
      </c>
      <c r="EP60">
        <f t="shared" si="218"/>
        <v>999</v>
      </c>
      <c r="EQ60">
        <f t="shared" si="219"/>
        <v>99999</v>
      </c>
      <c r="ES60">
        <f>IF(I60="X",1,IF(I60="x",1,IF(I60&lt;='Schuelereinst. Sinclair'!$B$5,1,0)))</f>
        <v>1</v>
      </c>
      <c r="ET60">
        <f>IF(K60="X",1,IF(K60="x",1,IF(K60&lt;='Schuelereinst. Sinclair'!$B$5,1,0)))</f>
        <v>1</v>
      </c>
      <c r="EU60">
        <f>IF(M60="X",1,IF(M60="x",1,IF(M60&lt;='Schuelereinst. Sinclair'!$B$5,1,0)))</f>
        <v>1</v>
      </c>
      <c r="EV60">
        <f>IF(O60="X",1,IF(O60="x",1,IF(O60&lt;='Schuelereinst. Sinclair'!$B$5,1,0)))</f>
        <v>1</v>
      </c>
      <c r="EW60">
        <f>IF(Q60="X",1,IF(Q60="x",1,IF(Q60&lt;='Schuelereinst. Sinclair'!$B$5,1,0)))</f>
        <v>1</v>
      </c>
      <c r="EX60">
        <f>IF(S60="X",1,IF(S60="x",1,IF(S60&lt;='Schuelereinst. Sinclair'!$B$5,1,0)))</f>
        <v>1</v>
      </c>
    </row>
    <row r="61" spans="1:154" hidden="1" x14ac:dyDescent="0.2">
      <c r="A61" s="109">
        <v>5</v>
      </c>
      <c r="B61" s="96"/>
      <c r="C61" s="109" t="str">
        <f t="shared" si="220"/>
        <v/>
      </c>
      <c r="D61" s="156" t="str">
        <f t="shared" si="221"/>
        <v/>
      </c>
      <c r="E61" s="156" t="str">
        <f t="shared" si="222"/>
        <v/>
      </c>
      <c r="F61" s="159"/>
      <c r="G61" s="176" t="str">
        <f t="shared" si="186"/>
        <v/>
      </c>
      <c r="H61" s="97"/>
      <c r="I61" s="129"/>
      <c r="J61" s="98"/>
      <c r="K61" s="129"/>
      <c r="L61" s="98"/>
      <c r="M61" s="129"/>
      <c r="N61" s="97"/>
      <c r="O61" s="129"/>
      <c r="P61" s="98"/>
      <c r="Q61" s="129"/>
      <c r="R61" s="98"/>
      <c r="S61" s="129"/>
      <c r="T61" s="131" t="str">
        <f t="shared" si="223"/>
        <v/>
      </c>
      <c r="U61" s="134" t="str">
        <f t="shared" si="224"/>
        <v/>
      </c>
      <c r="V61" s="134" t="str">
        <f t="shared" si="225"/>
        <v/>
      </c>
      <c r="W61" s="99"/>
      <c r="X61" s="95"/>
      <c r="Y61" s="119" t="str">
        <f t="shared" si="274"/>
        <v/>
      </c>
      <c r="Z61" s="100"/>
      <c r="AA61" s="95"/>
      <c r="AB61" s="95"/>
      <c r="AC61" s="122" t="str">
        <f t="shared" si="275"/>
        <v/>
      </c>
      <c r="AD61" s="100"/>
      <c r="AE61" s="95"/>
      <c r="AF61" s="95"/>
      <c r="AG61" s="214" t="str">
        <f t="shared" si="276"/>
        <v/>
      </c>
      <c r="AH61" s="125" t="str">
        <f t="shared" si="277"/>
        <v/>
      </c>
      <c r="AI61" s="126" t="str">
        <f t="shared" si="278"/>
        <v/>
      </c>
      <c r="AJ61" s="140" t="str">
        <f t="shared" si="187"/>
        <v/>
      </c>
      <c r="AK61" s="163" t="str">
        <f t="shared" si="188"/>
        <v/>
      </c>
      <c r="BI61" t="str">
        <f t="shared" si="189"/>
        <v/>
      </c>
      <c r="BK61" t="str">
        <f t="shared" si="226"/>
        <v/>
      </c>
      <c r="BL61" t="str">
        <f t="shared" si="227"/>
        <v/>
      </c>
      <c r="BM61" t="str">
        <f t="shared" si="228"/>
        <v/>
      </c>
      <c r="BN61" t="str">
        <f t="shared" si="229"/>
        <v/>
      </c>
      <c r="BO61" t="str">
        <f t="shared" si="190"/>
        <v/>
      </c>
      <c r="BP61" t="str">
        <f t="shared" si="191"/>
        <v/>
      </c>
      <c r="BQ61" s="47" t="str">
        <f t="shared" si="192"/>
        <v/>
      </c>
      <c r="BR61" t="str">
        <f t="shared" si="193"/>
        <v/>
      </c>
      <c r="BS61" t="str">
        <f t="shared" si="194"/>
        <v/>
      </c>
      <c r="BT61" t="str">
        <f t="shared" si="230"/>
        <v/>
      </c>
      <c r="BU61" t="str">
        <f>IF(BT61="","",IF(BT61="U9",'Schuelereinst. Sinclair'!$B$6,IF(BT61="U11",'Schuelereinst. Sinclair'!$B$7,IF(BT61="U13",'Schuelereinst. Sinclair'!$B$8,Wemm(BT61="U15",'Schuelereinst. Sinclair'!$B$9,"")))))</f>
        <v/>
      </c>
      <c r="BV61" s="28">
        <f t="shared" si="195"/>
        <v>0</v>
      </c>
      <c r="BW61" s="28">
        <f t="shared" si="196"/>
        <v>0</v>
      </c>
      <c r="BX61" s="28">
        <f t="shared" si="197"/>
        <v>0</v>
      </c>
      <c r="BY61" s="28">
        <f t="shared" si="198"/>
        <v>0</v>
      </c>
      <c r="BZ61" s="28">
        <f t="shared" si="199"/>
        <v>0</v>
      </c>
      <c r="CA61" s="28">
        <f t="shared" si="200"/>
        <v>0</v>
      </c>
      <c r="CB61" s="28">
        <f t="shared" si="231"/>
        <v>0</v>
      </c>
      <c r="CC61" s="28">
        <f t="shared" si="232"/>
        <v>0</v>
      </c>
      <c r="CD61" s="28">
        <f t="shared" si="233"/>
        <v>0</v>
      </c>
      <c r="CE61" s="28">
        <f t="shared" si="234"/>
        <v>0</v>
      </c>
      <c r="CF61">
        <f t="shared" si="235"/>
        <v>0</v>
      </c>
      <c r="CG61">
        <f t="shared" si="236"/>
        <v>0</v>
      </c>
      <c r="CH61">
        <f t="shared" si="237"/>
        <v>0</v>
      </c>
      <c r="CI61">
        <f t="shared" si="238"/>
        <v>0</v>
      </c>
      <c r="CJ61">
        <f t="shared" si="239"/>
        <v>0</v>
      </c>
      <c r="CK61">
        <f t="shared" si="201"/>
        <v>0</v>
      </c>
      <c r="CL61">
        <f t="shared" si="202"/>
        <v>0</v>
      </c>
      <c r="CM61">
        <f t="shared" si="240"/>
        <v>0</v>
      </c>
      <c r="CN61">
        <f t="shared" si="241"/>
        <v>0</v>
      </c>
      <c r="CO61">
        <f t="shared" si="242"/>
        <v>0</v>
      </c>
      <c r="CP61" s="5">
        <f t="shared" si="243"/>
        <v>0</v>
      </c>
      <c r="CR61" s="28">
        <f t="shared" si="203"/>
        <v>0</v>
      </c>
      <c r="CS61" s="28">
        <f t="shared" si="204"/>
        <v>0</v>
      </c>
      <c r="CT61" s="28">
        <f t="shared" si="205"/>
        <v>0</v>
      </c>
      <c r="CU61" s="28">
        <f t="shared" si="206"/>
        <v>0</v>
      </c>
      <c r="CV61" s="28">
        <f t="shared" si="207"/>
        <v>0</v>
      </c>
      <c r="CW61" s="28">
        <f t="shared" si="208"/>
        <v>0</v>
      </c>
      <c r="CX61" s="28">
        <f t="shared" si="244"/>
        <v>0</v>
      </c>
      <c r="CY61" s="28">
        <f t="shared" si="245"/>
        <v>0</v>
      </c>
      <c r="CZ61" s="28">
        <f t="shared" si="246"/>
        <v>0</v>
      </c>
      <c r="DA61" s="28">
        <f t="shared" si="247"/>
        <v>0</v>
      </c>
      <c r="DB61">
        <f t="shared" si="248"/>
        <v>0</v>
      </c>
      <c r="DC61">
        <f t="shared" si="249"/>
        <v>0</v>
      </c>
      <c r="DD61">
        <f t="shared" si="250"/>
        <v>0</v>
      </c>
      <c r="DE61">
        <f t="shared" si="251"/>
        <v>0</v>
      </c>
      <c r="DF61">
        <f t="shared" si="252"/>
        <v>0</v>
      </c>
      <c r="DG61">
        <f t="shared" si="253"/>
        <v>0</v>
      </c>
      <c r="DH61">
        <f t="shared" si="254"/>
        <v>0</v>
      </c>
      <c r="DI61">
        <f t="shared" si="255"/>
        <v>0</v>
      </c>
      <c r="DJ61">
        <f t="shared" si="256"/>
        <v>0</v>
      </c>
      <c r="DK61">
        <f t="shared" si="257"/>
        <v>0</v>
      </c>
      <c r="DL61" s="5">
        <f t="shared" si="258"/>
        <v>0</v>
      </c>
      <c r="DM61" s="48">
        <f t="shared" si="259"/>
        <v>0</v>
      </c>
      <c r="DN61" s="5">
        <f t="shared" si="260"/>
        <v>0</v>
      </c>
      <c r="DO61" s="5">
        <f t="shared" si="261"/>
        <v>0</v>
      </c>
      <c r="DQ61" s="48">
        <f t="shared" si="209"/>
        <v>999</v>
      </c>
      <c r="DR61" s="48">
        <f t="shared" si="210"/>
        <v>999</v>
      </c>
      <c r="DS61" s="48">
        <f t="shared" si="262"/>
        <v>999</v>
      </c>
      <c r="DT61">
        <f t="shared" si="211"/>
        <v>0</v>
      </c>
      <c r="DV61" s="48">
        <f t="shared" si="263"/>
        <v>0</v>
      </c>
      <c r="DW61" s="48">
        <f t="shared" si="264"/>
        <v>0</v>
      </c>
      <c r="DX61" s="48">
        <f t="shared" si="265"/>
        <v>0</v>
      </c>
      <c r="DY61" s="48">
        <f t="shared" si="266"/>
        <v>0</v>
      </c>
      <c r="DZ61">
        <f t="shared" si="212"/>
        <v>0</v>
      </c>
      <c r="EB61" s="48">
        <f t="shared" si="267"/>
        <v>0</v>
      </c>
      <c r="EC61" s="48">
        <f t="shared" si="268"/>
        <v>0</v>
      </c>
      <c r="ED61" s="48">
        <f t="shared" si="269"/>
        <v>0</v>
      </c>
      <c r="EE61" s="48">
        <f t="shared" si="270"/>
        <v>0</v>
      </c>
      <c r="EF61">
        <f t="shared" si="213"/>
        <v>0</v>
      </c>
      <c r="EG61">
        <f t="shared" si="214"/>
        <v>0</v>
      </c>
      <c r="EI61">
        <v>5</v>
      </c>
      <c r="EJ61" s="48">
        <f t="shared" si="271"/>
        <v>0</v>
      </c>
      <c r="EK61">
        <f t="shared" si="215"/>
        <v>0</v>
      </c>
      <c r="EL61">
        <f t="shared" si="272"/>
        <v>0</v>
      </c>
      <c r="EM61">
        <f t="shared" si="216"/>
        <v>0</v>
      </c>
      <c r="EN61">
        <f t="shared" si="217"/>
        <v>99999999</v>
      </c>
      <c r="EO61">
        <f t="shared" si="273"/>
        <v>99999999</v>
      </c>
      <c r="EP61">
        <f t="shared" si="218"/>
        <v>999</v>
      </c>
      <c r="EQ61">
        <f t="shared" si="219"/>
        <v>99999</v>
      </c>
      <c r="ES61">
        <f>IF(I61="X",1,IF(I61="x",1,IF(I61&lt;='Schuelereinst. Sinclair'!$B$5,1,0)))</f>
        <v>1</v>
      </c>
      <c r="ET61">
        <f>IF(K61="X",1,IF(K61="x",1,IF(K61&lt;='Schuelereinst. Sinclair'!$B$5,1,0)))</f>
        <v>1</v>
      </c>
      <c r="EU61">
        <f>IF(M61="X",1,IF(M61="x",1,IF(M61&lt;='Schuelereinst. Sinclair'!$B$5,1,0)))</f>
        <v>1</v>
      </c>
      <c r="EV61">
        <f>IF(O61="X",1,IF(O61="x",1,IF(O61&lt;='Schuelereinst. Sinclair'!$B$5,1,0)))</f>
        <v>1</v>
      </c>
      <c r="EW61">
        <f>IF(Q61="X",1,IF(Q61="x",1,IF(Q61&lt;='Schuelereinst. Sinclair'!$B$5,1,0)))</f>
        <v>1</v>
      </c>
      <c r="EX61">
        <f>IF(S61="X",1,IF(S61="x",1,IF(S61&lt;='Schuelereinst. Sinclair'!$B$5,1,0)))</f>
        <v>1</v>
      </c>
    </row>
    <row r="62" spans="1:154" hidden="1" x14ac:dyDescent="0.2">
      <c r="A62" s="109">
        <v>6</v>
      </c>
      <c r="B62" s="96"/>
      <c r="C62" s="109" t="str">
        <f t="shared" si="220"/>
        <v/>
      </c>
      <c r="D62" s="156" t="str">
        <f t="shared" si="221"/>
        <v/>
      </c>
      <c r="E62" s="156" t="str">
        <f t="shared" si="222"/>
        <v/>
      </c>
      <c r="F62" s="159"/>
      <c r="G62" s="176" t="str">
        <f t="shared" si="186"/>
        <v/>
      </c>
      <c r="H62" s="97"/>
      <c r="I62" s="129"/>
      <c r="J62" s="98"/>
      <c r="K62" s="129"/>
      <c r="L62" s="98"/>
      <c r="M62" s="129"/>
      <c r="N62" s="97"/>
      <c r="O62" s="129"/>
      <c r="P62" s="98"/>
      <c r="Q62" s="129"/>
      <c r="R62" s="98"/>
      <c r="S62" s="129"/>
      <c r="T62" s="131" t="str">
        <f t="shared" si="223"/>
        <v/>
      </c>
      <c r="U62" s="134" t="str">
        <f t="shared" si="224"/>
        <v/>
      </c>
      <c r="V62" s="134" t="str">
        <f t="shared" si="225"/>
        <v/>
      </c>
      <c r="W62" s="99"/>
      <c r="X62" s="95"/>
      <c r="Y62" s="119" t="str">
        <f t="shared" si="274"/>
        <v/>
      </c>
      <c r="Z62" s="100"/>
      <c r="AA62" s="95"/>
      <c r="AB62" s="95"/>
      <c r="AC62" s="122" t="str">
        <f t="shared" si="275"/>
        <v/>
      </c>
      <c r="AD62" s="100"/>
      <c r="AE62" s="95"/>
      <c r="AF62" s="95"/>
      <c r="AG62" s="214" t="str">
        <f t="shared" si="276"/>
        <v/>
      </c>
      <c r="AH62" s="125" t="str">
        <f t="shared" si="277"/>
        <v/>
      </c>
      <c r="AI62" s="126" t="str">
        <f t="shared" si="278"/>
        <v/>
      </c>
      <c r="AJ62" s="140" t="str">
        <f t="shared" si="187"/>
        <v/>
      </c>
      <c r="AK62" s="163" t="str">
        <f t="shared" si="188"/>
        <v/>
      </c>
      <c r="BI62" t="str">
        <f t="shared" si="189"/>
        <v/>
      </c>
      <c r="BK62" t="str">
        <f t="shared" si="226"/>
        <v/>
      </c>
      <c r="BL62" t="str">
        <f t="shared" si="227"/>
        <v/>
      </c>
      <c r="BM62" t="str">
        <f t="shared" si="228"/>
        <v/>
      </c>
      <c r="BN62" t="str">
        <f t="shared" si="229"/>
        <v/>
      </c>
      <c r="BO62" t="str">
        <f t="shared" si="190"/>
        <v/>
      </c>
      <c r="BP62" t="str">
        <f t="shared" si="191"/>
        <v/>
      </c>
      <c r="BQ62" s="47" t="str">
        <f t="shared" si="192"/>
        <v/>
      </c>
      <c r="BR62" t="str">
        <f t="shared" si="193"/>
        <v/>
      </c>
      <c r="BS62" t="str">
        <f t="shared" si="194"/>
        <v/>
      </c>
      <c r="BT62" t="str">
        <f t="shared" si="230"/>
        <v/>
      </c>
      <c r="BU62" t="str">
        <f>IF(BT62="","",IF(BT62="U9",'Schuelereinst. Sinclair'!$B$6,IF(BT62="U11",'Schuelereinst. Sinclair'!$B$7,IF(BT62="U13",'Schuelereinst. Sinclair'!$B$8,Wemm(BT62="U15",'Schuelereinst. Sinclair'!$B$9,"")))))</f>
        <v/>
      </c>
      <c r="BV62" s="28">
        <f t="shared" si="195"/>
        <v>0</v>
      </c>
      <c r="BW62" s="28">
        <f t="shared" si="196"/>
        <v>0</v>
      </c>
      <c r="BX62" s="28">
        <f t="shared" si="197"/>
        <v>0</v>
      </c>
      <c r="BY62" s="28">
        <f t="shared" si="198"/>
        <v>0</v>
      </c>
      <c r="BZ62" s="28">
        <f t="shared" si="199"/>
        <v>0</v>
      </c>
      <c r="CA62" s="28">
        <f t="shared" si="200"/>
        <v>0</v>
      </c>
      <c r="CB62" s="28">
        <f t="shared" si="231"/>
        <v>0</v>
      </c>
      <c r="CC62" s="28">
        <f t="shared" si="232"/>
        <v>0</v>
      </c>
      <c r="CD62" s="28">
        <f t="shared" si="233"/>
        <v>0</v>
      </c>
      <c r="CE62" s="28">
        <f t="shared" si="234"/>
        <v>0</v>
      </c>
      <c r="CF62">
        <f t="shared" si="235"/>
        <v>0</v>
      </c>
      <c r="CG62">
        <f t="shared" si="236"/>
        <v>0</v>
      </c>
      <c r="CH62">
        <f t="shared" si="237"/>
        <v>0</v>
      </c>
      <c r="CI62">
        <f t="shared" si="238"/>
        <v>0</v>
      </c>
      <c r="CJ62">
        <f t="shared" si="239"/>
        <v>0</v>
      </c>
      <c r="CK62">
        <f t="shared" si="201"/>
        <v>0</v>
      </c>
      <c r="CL62">
        <f t="shared" si="202"/>
        <v>0</v>
      </c>
      <c r="CM62">
        <f t="shared" si="240"/>
        <v>0</v>
      </c>
      <c r="CN62">
        <f t="shared" si="241"/>
        <v>0</v>
      </c>
      <c r="CO62">
        <f t="shared" si="242"/>
        <v>0</v>
      </c>
      <c r="CP62" s="5">
        <f t="shared" si="243"/>
        <v>0</v>
      </c>
      <c r="CR62" s="28">
        <f t="shared" si="203"/>
        <v>0</v>
      </c>
      <c r="CS62" s="28">
        <f t="shared" si="204"/>
        <v>0</v>
      </c>
      <c r="CT62" s="28">
        <f t="shared" si="205"/>
        <v>0</v>
      </c>
      <c r="CU62" s="28">
        <f t="shared" si="206"/>
        <v>0</v>
      </c>
      <c r="CV62" s="28">
        <f t="shared" si="207"/>
        <v>0</v>
      </c>
      <c r="CW62" s="28">
        <f t="shared" si="208"/>
        <v>0</v>
      </c>
      <c r="CX62" s="28">
        <f t="shared" si="244"/>
        <v>0</v>
      </c>
      <c r="CY62" s="28">
        <f t="shared" si="245"/>
        <v>0</v>
      </c>
      <c r="CZ62" s="28">
        <f t="shared" si="246"/>
        <v>0</v>
      </c>
      <c r="DA62" s="28">
        <f t="shared" si="247"/>
        <v>0</v>
      </c>
      <c r="DB62">
        <f t="shared" si="248"/>
        <v>0</v>
      </c>
      <c r="DC62">
        <f t="shared" si="249"/>
        <v>0</v>
      </c>
      <c r="DD62">
        <f t="shared" si="250"/>
        <v>0</v>
      </c>
      <c r="DE62">
        <f t="shared" si="251"/>
        <v>0</v>
      </c>
      <c r="DF62">
        <f t="shared" si="252"/>
        <v>0</v>
      </c>
      <c r="DG62">
        <f t="shared" si="253"/>
        <v>0</v>
      </c>
      <c r="DH62">
        <f t="shared" si="254"/>
        <v>0</v>
      </c>
      <c r="DI62">
        <f t="shared" si="255"/>
        <v>0</v>
      </c>
      <c r="DJ62">
        <f t="shared" si="256"/>
        <v>0</v>
      </c>
      <c r="DK62">
        <f t="shared" si="257"/>
        <v>0</v>
      </c>
      <c r="DL62" s="5">
        <f t="shared" si="258"/>
        <v>0</v>
      </c>
      <c r="DM62" s="48">
        <f t="shared" si="259"/>
        <v>0</v>
      </c>
      <c r="DN62" s="5">
        <f t="shared" si="260"/>
        <v>0</v>
      </c>
      <c r="DO62" s="5">
        <f t="shared" si="261"/>
        <v>0</v>
      </c>
      <c r="DQ62" s="48">
        <f t="shared" si="209"/>
        <v>999</v>
      </c>
      <c r="DR62" s="48">
        <f t="shared" si="210"/>
        <v>999</v>
      </c>
      <c r="DS62" s="48">
        <f t="shared" si="262"/>
        <v>999</v>
      </c>
      <c r="DT62">
        <f t="shared" si="211"/>
        <v>0</v>
      </c>
      <c r="DV62" s="48">
        <f t="shared" si="263"/>
        <v>0</v>
      </c>
      <c r="DW62" s="48">
        <f t="shared" si="264"/>
        <v>0</v>
      </c>
      <c r="DX62" s="48">
        <f t="shared" si="265"/>
        <v>0</v>
      </c>
      <c r="DY62" s="48">
        <f t="shared" si="266"/>
        <v>0</v>
      </c>
      <c r="DZ62">
        <f t="shared" si="212"/>
        <v>0</v>
      </c>
      <c r="EB62" s="48">
        <f t="shared" si="267"/>
        <v>0</v>
      </c>
      <c r="EC62" s="48">
        <f t="shared" si="268"/>
        <v>0</v>
      </c>
      <c r="ED62" s="48">
        <f t="shared" si="269"/>
        <v>0</v>
      </c>
      <c r="EE62" s="48">
        <f t="shared" si="270"/>
        <v>0</v>
      </c>
      <c r="EF62">
        <f t="shared" si="213"/>
        <v>0</v>
      </c>
      <c r="EG62">
        <f t="shared" si="214"/>
        <v>0</v>
      </c>
      <c r="EI62">
        <v>6</v>
      </c>
      <c r="EJ62" s="48">
        <f t="shared" si="271"/>
        <v>0</v>
      </c>
      <c r="EK62">
        <f t="shared" si="215"/>
        <v>0</v>
      </c>
      <c r="EL62">
        <f t="shared" si="272"/>
        <v>0</v>
      </c>
      <c r="EM62">
        <f t="shared" si="216"/>
        <v>0</v>
      </c>
      <c r="EN62">
        <f t="shared" si="217"/>
        <v>99999999</v>
      </c>
      <c r="EO62">
        <f t="shared" si="273"/>
        <v>99999999</v>
      </c>
      <c r="EP62">
        <f t="shared" si="218"/>
        <v>999</v>
      </c>
      <c r="EQ62">
        <f t="shared" si="219"/>
        <v>99999</v>
      </c>
      <c r="ES62">
        <f>IF(I62="X",1,IF(I62="x",1,IF(I62&lt;='Schuelereinst. Sinclair'!$B$5,1,0)))</f>
        <v>1</v>
      </c>
      <c r="ET62">
        <f>IF(K62="X",1,IF(K62="x",1,IF(K62&lt;='Schuelereinst. Sinclair'!$B$5,1,0)))</f>
        <v>1</v>
      </c>
      <c r="EU62">
        <f>IF(M62="X",1,IF(M62="x",1,IF(M62&lt;='Schuelereinst. Sinclair'!$B$5,1,0)))</f>
        <v>1</v>
      </c>
      <c r="EV62">
        <f>IF(O62="X",1,IF(O62="x",1,IF(O62&lt;='Schuelereinst. Sinclair'!$B$5,1,0)))</f>
        <v>1</v>
      </c>
      <c r="EW62">
        <f>IF(Q62="X",1,IF(Q62="x",1,IF(Q62&lt;='Schuelereinst. Sinclair'!$B$5,1,0)))</f>
        <v>1</v>
      </c>
      <c r="EX62">
        <f>IF(S62="X",1,IF(S62="x",1,IF(S62&lt;='Schuelereinst. Sinclair'!$B$5,1,0)))</f>
        <v>1</v>
      </c>
    </row>
    <row r="63" spans="1:154" hidden="1" x14ac:dyDescent="0.2">
      <c r="A63" s="109">
        <v>7</v>
      </c>
      <c r="B63" s="96"/>
      <c r="C63" s="109" t="str">
        <f t="shared" si="220"/>
        <v/>
      </c>
      <c r="D63" s="156" t="str">
        <f t="shared" si="221"/>
        <v/>
      </c>
      <c r="E63" s="156" t="str">
        <f t="shared" si="222"/>
        <v/>
      </c>
      <c r="F63" s="159"/>
      <c r="G63" s="176" t="str">
        <f t="shared" si="186"/>
        <v/>
      </c>
      <c r="H63" s="97"/>
      <c r="I63" s="129"/>
      <c r="J63" s="98"/>
      <c r="K63" s="129"/>
      <c r="L63" s="98"/>
      <c r="M63" s="129"/>
      <c r="N63" s="97"/>
      <c r="O63" s="129"/>
      <c r="P63" s="98"/>
      <c r="Q63" s="129"/>
      <c r="R63" s="98"/>
      <c r="S63" s="129"/>
      <c r="T63" s="131" t="str">
        <f t="shared" si="223"/>
        <v/>
      </c>
      <c r="U63" s="134" t="str">
        <f t="shared" si="224"/>
        <v/>
      </c>
      <c r="V63" s="134" t="str">
        <f t="shared" si="225"/>
        <v/>
      </c>
      <c r="W63" s="99"/>
      <c r="X63" s="95"/>
      <c r="Y63" s="119" t="str">
        <f t="shared" si="274"/>
        <v/>
      </c>
      <c r="Z63" s="100"/>
      <c r="AA63" s="95"/>
      <c r="AB63" s="95"/>
      <c r="AC63" s="122" t="str">
        <f t="shared" si="275"/>
        <v/>
      </c>
      <c r="AD63" s="100"/>
      <c r="AE63" s="95"/>
      <c r="AF63" s="95"/>
      <c r="AG63" s="214" t="str">
        <f t="shared" si="276"/>
        <v/>
      </c>
      <c r="AH63" s="125" t="str">
        <f t="shared" si="277"/>
        <v/>
      </c>
      <c r="AI63" s="126" t="str">
        <f t="shared" si="278"/>
        <v/>
      </c>
      <c r="AJ63" s="140" t="str">
        <f t="shared" si="187"/>
        <v/>
      </c>
      <c r="AK63" s="163" t="str">
        <f t="shared" si="188"/>
        <v/>
      </c>
      <c r="BI63" t="str">
        <f t="shared" si="189"/>
        <v/>
      </c>
      <c r="BK63" t="str">
        <f t="shared" si="226"/>
        <v/>
      </c>
      <c r="BL63" t="str">
        <f t="shared" si="227"/>
        <v/>
      </c>
      <c r="BM63" t="str">
        <f t="shared" si="228"/>
        <v/>
      </c>
      <c r="BN63" t="str">
        <f t="shared" si="229"/>
        <v/>
      </c>
      <c r="BO63" t="str">
        <f t="shared" si="190"/>
        <v/>
      </c>
      <c r="BP63" t="str">
        <f t="shared" si="191"/>
        <v/>
      </c>
      <c r="BQ63" s="47" t="str">
        <f t="shared" si="192"/>
        <v/>
      </c>
      <c r="BR63" t="str">
        <f t="shared" si="193"/>
        <v/>
      </c>
      <c r="BS63" t="str">
        <f t="shared" si="194"/>
        <v/>
      </c>
      <c r="BT63" t="str">
        <f t="shared" si="230"/>
        <v/>
      </c>
      <c r="BU63" t="str">
        <f>IF(BT63="","",IF(BT63="U9",'Schuelereinst. Sinclair'!$B$6,IF(BT63="U11",'Schuelereinst. Sinclair'!$B$7,IF(BT63="U13",'Schuelereinst. Sinclair'!$B$8,Wemm(BT63="U15",'Schuelereinst. Sinclair'!$B$9,"")))))</f>
        <v/>
      </c>
      <c r="BV63" s="28">
        <f t="shared" si="195"/>
        <v>0</v>
      </c>
      <c r="BW63" s="28">
        <f t="shared" si="196"/>
        <v>0</v>
      </c>
      <c r="BX63" s="28">
        <f t="shared" si="197"/>
        <v>0</v>
      </c>
      <c r="BY63" s="28">
        <f t="shared" si="198"/>
        <v>0</v>
      </c>
      <c r="BZ63" s="28">
        <f t="shared" si="199"/>
        <v>0</v>
      </c>
      <c r="CA63" s="28">
        <f t="shared" si="200"/>
        <v>0</v>
      </c>
      <c r="CB63" s="28">
        <f t="shared" si="231"/>
        <v>0</v>
      </c>
      <c r="CC63" s="28">
        <f t="shared" si="232"/>
        <v>0</v>
      </c>
      <c r="CD63" s="28">
        <f t="shared" si="233"/>
        <v>0</v>
      </c>
      <c r="CE63" s="28">
        <f t="shared" si="234"/>
        <v>0</v>
      </c>
      <c r="CF63">
        <f t="shared" si="235"/>
        <v>0</v>
      </c>
      <c r="CG63">
        <f t="shared" si="236"/>
        <v>0</v>
      </c>
      <c r="CH63">
        <f t="shared" si="237"/>
        <v>0</v>
      </c>
      <c r="CI63">
        <f t="shared" si="238"/>
        <v>0</v>
      </c>
      <c r="CJ63">
        <f t="shared" si="239"/>
        <v>0</v>
      </c>
      <c r="CK63">
        <f t="shared" si="201"/>
        <v>0</v>
      </c>
      <c r="CL63">
        <f t="shared" si="202"/>
        <v>0</v>
      </c>
      <c r="CM63">
        <f t="shared" si="240"/>
        <v>0</v>
      </c>
      <c r="CN63">
        <f t="shared" si="241"/>
        <v>0</v>
      </c>
      <c r="CO63">
        <f t="shared" si="242"/>
        <v>0</v>
      </c>
      <c r="CP63" s="5">
        <f t="shared" si="243"/>
        <v>0</v>
      </c>
      <c r="CR63" s="28">
        <f t="shared" si="203"/>
        <v>0</v>
      </c>
      <c r="CS63" s="28">
        <f t="shared" si="204"/>
        <v>0</v>
      </c>
      <c r="CT63" s="28">
        <f t="shared" si="205"/>
        <v>0</v>
      </c>
      <c r="CU63" s="28">
        <f t="shared" si="206"/>
        <v>0</v>
      </c>
      <c r="CV63" s="28">
        <f t="shared" si="207"/>
        <v>0</v>
      </c>
      <c r="CW63" s="28">
        <f t="shared" si="208"/>
        <v>0</v>
      </c>
      <c r="CX63" s="28">
        <f t="shared" si="244"/>
        <v>0</v>
      </c>
      <c r="CY63" s="28">
        <f t="shared" si="245"/>
        <v>0</v>
      </c>
      <c r="CZ63" s="28">
        <f t="shared" si="246"/>
        <v>0</v>
      </c>
      <c r="DA63" s="28">
        <f t="shared" si="247"/>
        <v>0</v>
      </c>
      <c r="DB63">
        <f t="shared" si="248"/>
        <v>0</v>
      </c>
      <c r="DC63">
        <f t="shared" si="249"/>
        <v>0</v>
      </c>
      <c r="DD63">
        <f t="shared" si="250"/>
        <v>0</v>
      </c>
      <c r="DE63">
        <f t="shared" si="251"/>
        <v>0</v>
      </c>
      <c r="DF63">
        <f t="shared" si="252"/>
        <v>0</v>
      </c>
      <c r="DG63">
        <f t="shared" si="253"/>
        <v>0</v>
      </c>
      <c r="DH63">
        <f t="shared" si="254"/>
        <v>0</v>
      </c>
      <c r="DI63">
        <f t="shared" si="255"/>
        <v>0</v>
      </c>
      <c r="DJ63">
        <f t="shared" si="256"/>
        <v>0</v>
      </c>
      <c r="DK63">
        <f t="shared" si="257"/>
        <v>0</v>
      </c>
      <c r="DL63" s="5">
        <f t="shared" si="258"/>
        <v>0</v>
      </c>
      <c r="DM63" s="48">
        <f t="shared" si="259"/>
        <v>0</v>
      </c>
      <c r="DN63" s="5">
        <f t="shared" si="260"/>
        <v>0</v>
      </c>
      <c r="DO63" s="5">
        <f t="shared" si="261"/>
        <v>0</v>
      </c>
      <c r="DQ63" s="48">
        <f t="shared" si="209"/>
        <v>999</v>
      </c>
      <c r="DR63" s="48">
        <f t="shared" si="210"/>
        <v>999</v>
      </c>
      <c r="DS63" s="48">
        <f t="shared" si="262"/>
        <v>999</v>
      </c>
      <c r="DT63">
        <f t="shared" si="211"/>
        <v>0</v>
      </c>
      <c r="DV63" s="48">
        <f t="shared" si="263"/>
        <v>0</v>
      </c>
      <c r="DW63" s="48">
        <f t="shared" si="264"/>
        <v>0</v>
      </c>
      <c r="DX63" s="48">
        <f t="shared" si="265"/>
        <v>0</v>
      </c>
      <c r="DY63" s="48">
        <f t="shared" si="266"/>
        <v>0</v>
      </c>
      <c r="DZ63">
        <f t="shared" si="212"/>
        <v>0</v>
      </c>
      <c r="EB63" s="48">
        <f t="shared" si="267"/>
        <v>0</v>
      </c>
      <c r="EC63" s="48">
        <f t="shared" si="268"/>
        <v>0</v>
      </c>
      <c r="ED63" s="48">
        <f t="shared" si="269"/>
        <v>0</v>
      </c>
      <c r="EE63" s="48">
        <f t="shared" si="270"/>
        <v>0</v>
      </c>
      <c r="EF63">
        <f t="shared" si="213"/>
        <v>0</v>
      </c>
      <c r="EG63">
        <f t="shared" si="214"/>
        <v>0</v>
      </c>
      <c r="EI63">
        <v>7</v>
      </c>
      <c r="EJ63" s="48">
        <f t="shared" si="271"/>
        <v>0</v>
      </c>
      <c r="EK63">
        <f t="shared" si="215"/>
        <v>0</v>
      </c>
      <c r="EL63">
        <f t="shared" si="272"/>
        <v>0</v>
      </c>
      <c r="EM63">
        <f t="shared" si="216"/>
        <v>0</v>
      </c>
      <c r="EN63">
        <f t="shared" si="217"/>
        <v>99999999</v>
      </c>
      <c r="EO63">
        <f t="shared" si="273"/>
        <v>99999999</v>
      </c>
      <c r="EP63">
        <f t="shared" si="218"/>
        <v>999</v>
      </c>
      <c r="EQ63">
        <f t="shared" si="219"/>
        <v>99999</v>
      </c>
      <c r="ES63">
        <f>IF(I63="X",1,IF(I63="x",1,IF(I63&lt;='Schuelereinst. Sinclair'!$B$5,1,0)))</f>
        <v>1</v>
      </c>
      <c r="ET63">
        <f>IF(K63="X",1,IF(K63="x",1,IF(K63&lt;='Schuelereinst. Sinclair'!$B$5,1,0)))</f>
        <v>1</v>
      </c>
      <c r="EU63">
        <f>IF(M63="X",1,IF(M63="x",1,IF(M63&lt;='Schuelereinst. Sinclair'!$B$5,1,0)))</f>
        <v>1</v>
      </c>
      <c r="EV63">
        <f>IF(O63="X",1,IF(O63="x",1,IF(O63&lt;='Schuelereinst. Sinclair'!$B$5,1,0)))</f>
        <v>1</v>
      </c>
      <c r="EW63">
        <f>IF(Q63="X",1,IF(Q63="x",1,IF(Q63&lt;='Schuelereinst. Sinclair'!$B$5,1,0)))</f>
        <v>1</v>
      </c>
      <c r="EX63">
        <f>IF(S63="X",1,IF(S63="x",1,IF(S63&lt;='Schuelereinst. Sinclair'!$B$5,1,0)))</f>
        <v>1</v>
      </c>
    </row>
    <row r="64" spans="1:154" hidden="1" x14ac:dyDescent="0.2">
      <c r="A64" s="109">
        <v>8</v>
      </c>
      <c r="B64" s="96"/>
      <c r="C64" s="109" t="str">
        <f t="shared" si="220"/>
        <v/>
      </c>
      <c r="D64" s="156" t="str">
        <f t="shared" si="221"/>
        <v/>
      </c>
      <c r="E64" s="156" t="str">
        <f t="shared" si="222"/>
        <v/>
      </c>
      <c r="F64" s="159"/>
      <c r="G64" s="176" t="str">
        <f t="shared" si="186"/>
        <v/>
      </c>
      <c r="H64" s="97"/>
      <c r="I64" s="129"/>
      <c r="J64" s="98"/>
      <c r="K64" s="129"/>
      <c r="L64" s="98"/>
      <c r="M64" s="129"/>
      <c r="N64" s="97"/>
      <c r="O64" s="129"/>
      <c r="P64" s="98"/>
      <c r="Q64" s="129"/>
      <c r="R64" s="98"/>
      <c r="S64" s="129"/>
      <c r="T64" s="131" t="str">
        <f t="shared" si="223"/>
        <v/>
      </c>
      <c r="U64" s="134" t="str">
        <f t="shared" si="224"/>
        <v/>
      </c>
      <c r="V64" s="134" t="str">
        <f t="shared" si="225"/>
        <v/>
      </c>
      <c r="W64" s="101"/>
      <c r="X64" s="95"/>
      <c r="Y64" s="119" t="str">
        <f t="shared" si="274"/>
        <v/>
      </c>
      <c r="Z64" s="100"/>
      <c r="AA64" s="95"/>
      <c r="AB64" s="95"/>
      <c r="AC64" s="122" t="str">
        <f t="shared" si="275"/>
        <v/>
      </c>
      <c r="AD64" s="100"/>
      <c r="AE64" s="95"/>
      <c r="AF64" s="95"/>
      <c r="AG64" s="214" t="str">
        <f t="shared" si="276"/>
        <v/>
      </c>
      <c r="AH64" s="125" t="str">
        <f t="shared" si="277"/>
        <v/>
      </c>
      <c r="AI64" s="126" t="str">
        <f t="shared" si="278"/>
        <v/>
      </c>
      <c r="AJ64" s="140" t="str">
        <f t="shared" si="187"/>
        <v/>
      </c>
      <c r="AK64" s="163" t="str">
        <f t="shared" si="188"/>
        <v/>
      </c>
      <c r="BI64" t="str">
        <f t="shared" si="189"/>
        <v/>
      </c>
      <c r="BK64" t="str">
        <f t="shared" si="226"/>
        <v/>
      </c>
      <c r="BL64" t="str">
        <f t="shared" si="227"/>
        <v/>
      </c>
      <c r="BM64" t="str">
        <f t="shared" si="228"/>
        <v/>
      </c>
      <c r="BN64" t="str">
        <f t="shared" si="229"/>
        <v/>
      </c>
      <c r="BO64" t="str">
        <f t="shared" si="190"/>
        <v/>
      </c>
      <c r="BP64" t="str">
        <f t="shared" si="191"/>
        <v/>
      </c>
      <c r="BQ64" s="47" t="str">
        <f t="shared" si="192"/>
        <v/>
      </c>
      <c r="BR64" t="str">
        <f t="shared" si="193"/>
        <v/>
      </c>
      <c r="BS64" t="str">
        <f t="shared" si="194"/>
        <v/>
      </c>
      <c r="BT64" t="str">
        <f t="shared" si="230"/>
        <v/>
      </c>
      <c r="BU64" t="str">
        <f>IF(BT64="","",IF(BT64="U9",'Schuelereinst. Sinclair'!$B$6,IF(BT64="U11",'Schuelereinst. Sinclair'!$B$7,IF(BT64="U13",'Schuelereinst. Sinclair'!$B$8,Wemm(BT64="U15",'Schuelereinst. Sinclair'!$B$9,"")))))</f>
        <v/>
      </c>
      <c r="BV64" s="28">
        <f t="shared" si="195"/>
        <v>0</v>
      </c>
      <c r="BW64" s="28">
        <f t="shared" si="196"/>
        <v>0</v>
      </c>
      <c r="BX64" s="28">
        <f t="shared" si="197"/>
        <v>0</v>
      </c>
      <c r="BY64" s="28">
        <f t="shared" si="198"/>
        <v>0</v>
      </c>
      <c r="BZ64" s="28">
        <f t="shared" si="199"/>
        <v>0</v>
      </c>
      <c r="CA64" s="28">
        <f t="shared" si="200"/>
        <v>0</v>
      </c>
      <c r="CB64" s="28">
        <f t="shared" si="231"/>
        <v>0</v>
      </c>
      <c r="CC64" s="28">
        <f t="shared" si="232"/>
        <v>0</v>
      </c>
      <c r="CD64" s="28">
        <f t="shared" si="233"/>
        <v>0</v>
      </c>
      <c r="CE64" s="28">
        <f t="shared" si="234"/>
        <v>0</v>
      </c>
      <c r="CF64">
        <f t="shared" si="235"/>
        <v>0</v>
      </c>
      <c r="CG64">
        <f t="shared" si="236"/>
        <v>0</v>
      </c>
      <c r="CH64">
        <f t="shared" si="237"/>
        <v>0</v>
      </c>
      <c r="CI64">
        <f t="shared" si="238"/>
        <v>0</v>
      </c>
      <c r="CJ64">
        <f t="shared" si="239"/>
        <v>0</v>
      </c>
      <c r="CK64">
        <f t="shared" si="201"/>
        <v>0</v>
      </c>
      <c r="CL64">
        <f t="shared" si="202"/>
        <v>0</v>
      </c>
      <c r="CM64">
        <f t="shared" si="240"/>
        <v>0</v>
      </c>
      <c r="CN64">
        <f t="shared" si="241"/>
        <v>0</v>
      </c>
      <c r="CO64">
        <f t="shared" si="242"/>
        <v>0</v>
      </c>
      <c r="CP64" s="5">
        <f t="shared" si="243"/>
        <v>0</v>
      </c>
      <c r="CR64" s="28">
        <f t="shared" si="203"/>
        <v>0</v>
      </c>
      <c r="CS64" s="28">
        <f t="shared" si="204"/>
        <v>0</v>
      </c>
      <c r="CT64" s="28">
        <f t="shared" si="205"/>
        <v>0</v>
      </c>
      <c r="CU64" s="28">
        <f t="shared" si="206"/>
        <v>0</v>
      </c>
      <c r="CV64" s="28">
        <f t="shared" si="207"/>
        <v>0</v>
      </c>
      <c r="CW64" s="28">
        <f t="shared" si="208"/>
        <v>0</v>
      </c>
      <c r="CX64" s="28">
        <f t="shared" si="244"/>
        <v>0</v>
      </c>
      <c r="CY64" s="28">
        <f t="shared" si="245"/>
        <v>0</v>
      </c>
      <c r="CZ64" s="28">
        <f t="shared" si="246"/>
        <v>0</v>
      </c>
      <c r="DA64" s="28">
        <f t="shared" si="247"/>
        <v>0</v>
      </c>
      <c r="DB64">
        <f t="shared" si="248"/>
        <v>0</v>
      </c>
      <c r="DC64">
        <f t="shared" si="249"/>
        <v>0</v>
      </c>
      <c r="DD64">
        <f t="shared" si="250"/>
        <v>0</v>
      </c>
      <c r="DE64">
        <f t="shared" si="251"/>
        <v>0</v>
      </c>
      <c r="DF64">
        <f t="shared" si="252"/>
        <v>0</v>
      </c>
      <c r="DG64">
        <f t="shared" si="253"/>
        <v>0</v>
      </c>
      <c r="DH64">
        <f t="shared" si="254"/>
        <v>0</v>
      </c>
      <c r="DI64">
        <f t="shared" si="255"/>
        <v>0</v>
      </c>
      <c r="DJ64">
        <f t="shared" si="256"/>
        <v>0</v>
      </c>
      <c r="DK64">
        <f t="shared" si="257"/>
        <v>0</v>
      </c>
      <c r="DL64" s="5">
        <f t="shared" si="258"/>
        <v>0</v>
      </c>
      <c r="DM64" s="48">
        <f t="shared" si="259"/>
        <v>0</v>
      </c>
      <c r="DN64" s="5">
        <f t="shared" si="260"/>
        <v>0</v>
      </c>
      <c r="DO64" s="5">
        <f t="shared" si="261"/>
        <v>0</v>
      </c>
      <c r="DQ64" s="48">
        <f t="shared" si="209"/>
        <v>999</v>
      </c>
      <c r="DR64" s="48">
        <f t="shared" si="210"/>
        <v>999</v>
      </c>
      <c r="DS64" s="48">
        <f t="shared" si="262"/>
        <v>999</v>
      </c>
      <c r="DT64">
        <f t="shared" si="211"/>
        <v>0</v>
      </c>
      <c r="DV64" s="48">
        <f t="shared" si="263"/>
        <v>0</v>
      </c>
      <c r="DW64" s="48">
        <f t="shared" si="264"/>
        <v>0</v>
      </c>
      <c r="DX64" s="48">
        <f t="shared" si="265"/>
        <v>0</v>
      </c>
      <c r="DY64" s="48">
        <f t="shared" si="266"/>
        <v>0</v>
      </c>
      <c r="DZ64">
        <f t="shared" si="212"/>
        <v>0</v>
      </c>
      <c r="EB64" s="48">
        <f t="shared" si="267"/>
        <v>0</v>
      </c>
      <c r="EC64" s="48">
        <f t="shared" si="268"/>
        <v>0</v>
      </c>
      <c r="ED64" s="48">
        <f t="shared" si="269"/>
        <v>0</v>
      </c>
      <c r="EE64" s="48">
        <f t="shared" si="270"/>
        <v>0</v>
      </c>
      <c r="EF64">
        <f t="shared" si="213"/>
        <v>0</v>
      </c>
      <c r="EG64">
        <f t="shared" si="214"/>
        <v>0</v>
      </c>
      <c r="EI64">
        <v>8</v>
      </c>
      <c r="EJ64" s="48">
        <f t="shared" si="271"/>
        <v>0</v>
      </c>
      <c r="EK64">
        <f t="shared" si="215"/>
        <v>0</v>
      </c>
      <c r="EL64">
        <f t="shared" si="272"/>
        <v>0</v>
      </c>
      <c r="EM64">
        <f t="shared" si="216"/>
        <v>0</v>
      </c>
      <c r="EN64">
        <f t="shared" si="217"/>
        <v>99999999</v>
      </c>
      <c r="EO64">
        <f t="shared" si="273"/>
        <v>99999999</v>
      </c>
      <c r="EP64">
        <f t="shared" si="218"/>
        <v>999</v>
      </c>
      <c r="EQ64">
        <f t="shared" si="219"/>
        <v>99999</v>
      </c>
      <c r="ES64">
        <f>IF(I64="X",1,IF(I64="x",1,IF(I64&lt;='Schuelereinst. Sinclair'!$B$5,1,0)))</f>
        <v>1</v>
      </c>
      <c r="ET64">
        <f>IF(K64="X",1,IF(K64="x",1,IF(K64&lt;='Schuelereinst. Sinclair'!$B$5,1,0)))</f>
        <v>1</v>
      </c>
      <c r="EU64">
        <f>IF(M64="X",1,IF(M64="x",1,IF(M64&lt;='Schuelereinst. Sinclair'!$B$5,1,0)))</f>
        <v>1</v>
      </c>
      <c r="EV64">
        <f>IF(O64="X",1,IF(O64="x",1,IF(O64&lt;='Schuelereinst. Sinclair'!$B$5,1,0)))</f>
        <v>1</v>
      </c>
      <c r="EW64">
        <f>IF(Q64="X",1,IF(Q64="x",1,IF(Q64&lt;='Schuelereinst. Sinclair'!$B$5,1,0)))</f>
        <v>1</v>
      </c>
      <c r="EX64">
        <f>IF(S64="X",1,IF(S64="x",1,IF(S64&lt;='Schuelereinst. Sinclair'!$B$5,1,0)))</f>
        <v>1</v>
      </c>
    </row>
    <row r="65" spans="1:154" hidden="1" x14ac:dyDescent="0.2">
      <c r="A65" s="109">
        <v>9</v>
      </c>
      <c r="B65" s="96"/>
      <c r="C65" s="109" t="str">
        <f t="shared" si="220"/>
        <v/>
      </c>
      <c r="D65" s="156" t="str">
        <f t="shared" si="221"/>
        <v/>
      </c>
      <c r="E65" s="156" t="str">
        <f t="shared" si="222"/>
        <v/>
      </c>
      <c r="F65" s="159"/>
      <c r="G65" s="176" t="str">
        <f t="shared" si="186"/>
        <v/>
      </c>
      <c r="H65" s="97"/>
      <c r="I65" s="129"/>
      <c r="J65" s="98"/>
      <c r="K65" s="129"/>
      <c r="L65" s="98"/>
      <c r="M65" s="129"/>
      <c r="N65" s="97"/>
      <c r="O65" s="129"/>
      <c r="P65" s="98"/>
      <c r="Q65" s="129"/>
      <c r="R65" s="98"/>
      <c r="S65" s="129"/>
      <c r="T65" s="131" t="str">
        <f t="shared" si="223"/>
        <v/>
      </c>
      <c r="U65" s="134" t="str">
        <f t="shared" si="224"/>
        <v/>
      </c>
      <c r="V65" s="134" t="str">
        <f t="shared" si="225"/>
        <v/>
      </c>
      <c r="W65" s="102"/>
      <c r="X65" s="103"/>
      <c r="Y65" s="119" t="str">
        <f t="shared" si="274"/>
        <v/>
      </c>
      <c r="Z65" s="100"/>
      <c r="AA65" s="95"/>
      <c r="AB65" s="95"/>
      <c r="AC65" s="122" t="str">
        <f t="shared" si="275"/>
        <v/>
      </c>
      <c r="AD65" s="100"/>
      <c r="AE65" s="95"/>
      <c r="AF65" s="95"/>
      <c r="AG65" s="214" t="str">
        <f t="shared" si="276"/>
        <v/>
      </c>
      <c r="AH65" s="125" t="str">
        <f t="shared" si="277"/>
        <v/>
      </c>
      <c r="AI65" s="126" t="str">
        <f t="shared" si="278"/>
        <v/>
      </c>
      <c r="AJ65" s="140" t="str">
        <f t="shared" si="187"/>
        <v/>
      </c>
      <c r="AK65" s="163" t="str">
        <f t="shared" si="188"/>
        <v/>
      </c>
      <c r="BI65" t="str">
        <f t="shared" si="189"/>
        <v/>
      </c>
      <c r="BK65" t="str">
        <f t="shared" si="226"/>
        <v/>
      </c>
      <c r="BL65" t="str">
        <f t="shared" si="227"/>
        <v/>
      </c>
      <c r="BM65" t="str">
        <f t="shared" si="228"/>
        <v/>
      </c>
      <c r="BN65" t="str">
        <f t="shared" si="229"/>
        <v/>
      </c>
      <c r="BO65" t="str">
        <f t="shared" si="190"/>
        <v/>
      </c>
      <c r="BP65" t="str">
        <f t="shared" si="191"/>
        <v/>
      </c>
      <c r="BQ65" s="47" t="str">
        <f t="shared" si="192"/>
        <v/>
      </c>
      <c r="BR65" t="str">
        <f t="shared" si="193"/>
        <v/>
      </c>
      <c r="BS65" t="str">
        <f t="shared" si="194"/>
        <v/>
      </c>
      <c r="BT65" t="str">
        <f t="shared" si="230"/>
        <v/>
      </c>
      <c r="BU65" t="str">
        <f>IF(BT65="","",IF(BT65="U9",'Schuelereinst. Sinclair'!$B$6,IF(BT65="U11",'Schuelereinst. Sinclair'!$B$7,IF(BT65="U13",'Schuelereinst. Sinclair'!$B$8,Wemm(BT65="U15",'Schuelereinst. Sinclair'!$B$9,"")))))</f>
        <v/>
      </c>
      <c r="BV65" s="28">
        <f t="shared" si="195"/>
        <v>0</v>
      </c>
      <c r="BW65" s="28">
        <f t="shared" si="196"/>
        <v>0</v>
      </c>
      <c r="BX65" s="28">
        <f t="shared" si="197"/>
        <v>0</v>
      </c>
      <c r="BY65" s="28">
        <f t="shared" si="198"/>
        <v>0</v>
      </c>
      <c r="BZ65" s="28">
        <f t="shared" si="199"/>
        <v>0</v>
      </c>
      <c r="CA65" s="28">
        <f t="shared" si="200"/>
        <v>0</v>
      </c>
      <c r="CB65" s="28">
        <f t="shared" si="231"/>
        <v>0</v>
      </c>
      <c r="CC65" s="28">
        <f t="shared" si="232"/>
        <v>0</v>
      </c>
      <c r="CD65" s="28">
        <f t="shared" si="233"/>
        <v>0</v>
      </c>
      <c r="CE65" s="28">
        <f t="shared" si="234"/>
        <v>0</v>
      </c>
      <c r="CF65">
        <f t="shared" si="235"/>
        <v>0</v>
      </c>
      <c r="CG65">
        <f t="shared" si="236"/>
        <v>0</v>
      </c>
      <c r="CH65">
        <f t="shared" si="237"/>
        <v>0</v>
      </c>
      <c r="CI65">
        <f t="shared" si="238"/>
        <v>0</v>
      </c>
      <c r="CJ65">
        <f t="shared" si="239"/>
        <v>0</v>
      </c>
      <c r="CK65">
        <f t="shared" si="201"/>
        <v>0</v>
      </c>
      <c r="CL65">
        <f t="shared" si="202"/>
        <v>0</v>
      </c>
      <c r="CM65">
        <f t="shared" si="240"/>
        <v>0</v>
      </c>
      <c r="CN65">
        <f t="shared" si="241"/>
        <v>0</v>
      </c>
      <c r="CO65">
        <f t="shared" si="242"/>
        <v>0</v>
      </c>
      <c r="CP65" s="5">
        <f t="shared" si="243"/>
        <v>0</v>
      </c>
      <c r="CR65" s="28">
        <f t="shared" si="203"/>
        <v>0</v>
      </c>
      <c r="CS65" s="28">
        <f t="shared" si="204"/>
        <v>0</v>
      </c>
      <c r="CT65" s="28">
        <f t="shared" si="205"/>
        <v>0</v>
      </c>
      <c r="CU65" s="28">
        <f t="shared" si="206"/>
        <v>0</v>
      </c>
      <c r="CV65" s="28">
        <f t="shared" si="207"/>
        <v>0</v>
      </c>
      <c r="CW65" s="28">
        <f t="shared" si="208"/>
        <v>0</v>
      </c>
      <c r="CX65" s="28">
        <f t="shared" si="244"/>
        <v>0</v>
      </c>
      <c r="CY65" s="28">
        <f t="shared" si="245"/>
        <v>0</v>
      </c>
      <c r="CZ65" s="28">
        <f t="shared" si="246"/>
        <v>0</v>
      </c>
      <c r="DA65" s="28">
        <f t="shared" si="247"/>
        <v>0</v>
      </c>
      <c r="DB65">
        <f t="shared" si="248"/>
        <v>0</v>
      </c>
      <c r="DC65">
        <f t="shared" si="249"/>
        <v>0</v>
      </c>
      <c r="DD65">
        <f t="shared" si="250"/>
        <v>0</v>
      </c>
      <c r="DE65">
        <f t="shared" si="251"/>
        <v>0</v>
      </c>
      <c r="DF65">
        <f t="shared" si="252"/>
        <v>0</v>
      </c>
      <c r="DG65">
        <f t="shared" si="253"/>
        <v>0</v>
      </c>
      <c r="DH65">
        <f t="shared" si="254"/>
        <v>0</v>
      </c>
      <c r="DI65">
        <f t="shared" si="255"/>
        <v>0</v>
      </c>
      <c r="DJ65">
        <f t="shared" si="256"/>
        <v>0</v>
      </c>
      <c r="DK65">
        <f t="shared" si="257"/>
        <v>0</v>
      </c>
      <c r="DL65" s="5">
        <f t="shared" si="258"/>
        <v>0</v>
      </c>
      <c r="DM65" s="48">
        <f t="shared" si="259"/>
        <v>0</v>
      </c>
      <c r="DN65" s="5">
        <f t="shared" si="260"/>
        <v>0</v>
      </c>
      <c r="DO65" s="5">
        <f t="shared" si="261"/>
        <v>0</v>
      </c>
      <c r="DQ65" s="48">
        <f t="shared" si="209"/>
        <v>999</v>
      </c>
      <c r="DR65" s="48">
        <f t="shared" si="210"/>
        <v>999</v>
      </c>
      <c r="DS65" s="48">
        <f t="shared" si="262"/>
        <v>999</v>
      </c>
      <c r="DT65">
        <f t="shared" si="211"/>
        <v>0</v>
      </c>
      <c r="DV65" s="48">
        <f t="shared" si="263"/>
        <v>0</v>
      </c>
      <c r="DW65" s="48">
        <f t="shared" si="264"/>
        <v>0</v>
      </c>
      <c r="DX65" s="48">
        <f t="shared" si="265"/>
        <v>0</v>
      </c>
      <c r="DY65" s="48">
        <f t="shared" si="266"/>
        <v>0</v>
      </c>
      <c r="DZ65">
        <f t="shared" si="212"/>
        <v>0</v>
      </c>
      <c r="EB65" s="48">
        <f t="shared" si="267"/>
        <v>0</v>
      </c>
      <c r="EC65" s="48">
        <f t="shared" si="268"/>
        <v>0</v>
      </c>
      <c r="ED65" s="48">
        <f t="shared" si="269"/>
        <v>0</v>
      </c>
      <c r="EE65" s="48">
        <f t="shared" si="270"/>
        <v>0</v>
      </c>
      <c r="EF65">
        <f t="shared" si="213"/>
        <v>0</v>
      </c>
      <c r="EG65">
        <f t="shared" si="214"/>
        <v>0</v>
      </c>
      <c r="EI65">
        <v>9</v>
      </c>
      <c r="EJ65" s="48">
        <f t="shared" si="271"/>
        <v>0</v>
      </c>
      <c r="EK65">
        <f t="shared" si="215"/>
        <v>0</v>
      </c>
      <c r="EL65">
        <f t="shared" si="272"/>
        <v>0</v>
      </c>
      <c r="EM65">
        <f t="shared" si="216"/>
        <v>0</v>
      </c>
      <c r="EN65">
        <f t="shared" si="217"/>
        <v>99999999</v>
      </c>
      <c r="EO65">
        <f t="shared" si="273"/>
        <v>99999999</v>
      </c>
      <c r="EP65">
        <f t="shared" si="218"/>
        <v>999</v>
      </c>
      <c r="EQ65">
        <f t="shared" si="219"/>
        <v>99999</v>
      </c>
      <c r="ES65">
        <f>IF(I65="X",1,IF(I65="x",1,IF(I65&lt;='Schuelereinst. Sinclair'!$B$5,1,0)))</f>
        <v>1</v>
      </c>
      <c r="ET65">
        <f>IF(K65="X",1,IF(K65="x",1,IF(K65&lt;='Schuelereinst. Sinclair'!$B$5,1,0)))</f>
        <v>1</v>
      </c>
      <c r="EU65">
        <f>IF(M65="X",1,IF(M65="x",1,IF(M65&lt;='Schuelereinst. Sinclair'!$B$5,1,0)))</f>
        <v>1</v>
      </c>
      <c r="EV65">
        <f>IF(O65="X",1,IF(O65="x",1,IF(O65&lt;='Schuelereinst. Sinclair'!$B$5,1,0)))</f>
        <v>1</v>
      </c>
      <c r="EW65">
        <f>IF(Q65="X",1,IF(Q65="x",1,IF(Q65&lt;='Schuelereinst. Sinclair'!$B$5,1,0)))</f>
        <v>1</v>
      </c>
      <c r="EX65">
        <f>IF(S65="X",1,IF(S65="x",1,IF(S65&lt;='Schuelereinst. Sinclair'!$B$5,1,0)))</f>
        <v>1</v>
      </c>
    </row>
    <row r="66" spans="1:154" hidden="1" x14ac:dyDescent="0.2">
      <c r="A66" s="109">
        <v>10</v>
      </c>
      <c r="B66" s="96"/>
      <c r="C66" s="109" t="str">
        <f t="shared" si="220"/>
        <v/>
      </c>
      <c r="D66" s="156" t="str">
        <f t="shared" si="221"/>
        <v/>
      </c>
      <c r="E66" s="156" t="str">
        <f t="shared" si="222"/>
        <v/>
      </c>
      <c r="F66" s="159"/>
      <c r="G66" s="176" t="str">
        <f t="shared" si="186"/>
        <v/>
      </c>
      <c r="H66" s="97"/>
      <c r="I66" s="129"/>
      <c r="J66" s="98"/>
      <c r="K66" s="129"/>
      <c r="L66" s="98"/>
      <c r="M66" s="129"/>
      <c r="N66" s="97"/>
      <c r="O66" s="129"/>
      <c r="P66" s="98"/>
      <c r="Q66" s="129"/>
      <c r="R66" s="98"/>
      <c r="S66" s="129"/>
      <c r="T66" s="131" t="str">
        <f t="shared" si="223"/>
        <v/>
      </c>
      <c r="U66" s="134" t="str">
        <f t="shared" si="224"/>
        <v/>
      </c>
      <c r="V66" s="134" t="str">
        <f t="shared" si="225"/>
        <v/>
      </c>
      <c r="W66" s="104"/>
      <c r="X66" s="105"/>
      <c r="Y66" s="119" t="str">
        <f t="shared" si="274"/>
        <v/>
      </c>
      <c r="Z66" s="100"/>
      <c r="AA66" s="95"/>
      <c r="AB66" s="95"/>
      <c r="AC66" s="122" t="str">
        <f t="shared" si="275"/>
        <v/>
      </c>
      <c r="AD66" s="100"/>
      <c r="AE66" s="95"/>
      <c r="AF66" s="95"/>
      <c r="AG66" s="214" t="str">
        <f t="shared" si="276"/>
        <v/>
      </c>
      <c r="AH66" s="125" t="str">
        <f t="shared" si="277"/>
        <v/>
      </c>
      <c r="AI66" s="126" t="str">
        <f t="shared" si="278"/>
        <v/>
      </c>
      <c r="AJ66" s="140" t="str">
        <f t="shared" si="187"/>
        <v/>
      </c>
      <c r="AK66" s="163" t="str">
        <f t="shared" si="188"/>
        <v/>
      </c>
      <c r="BI66" t="str">
        <f t="shared" si="189"/>
        <v/>
      </c>
      <c r="BK66" t="str">
        <f t="shared" si="226"/>
        <v/>
      </c>
      <c r="BL66" t="str">
        <f t="shared" si="227"/>
        <v/>
      </c>
      <c r="BM66" t="str">
        <f t="shared" si="228"/>
        <v/>
      </c>
      <c r="BN66" t="str">
        <f t="shared" si="229"/>
        <v/>
      </c>
      <c r="BO66" t="str">
        <f t="shared" si="190"/>
        <v/>
      </c>
      <c r="BP66" t="str">
        <f t="shared" si="191"/>
        <v/>
      </c>
      <c r="BQ66" s="47" t="str">
        <f t="shared" si="192"/>
        <v/>
      </c>
      <c r="BR66" t="str">
        <f t="shared" si="193"/>
        <v/>
      </c>
      <c r="BS66" t="str">
        <f t="shared" si="194"/>
        <v/>
      </c>
      <c r="BT66" t="str">
        <f t="shared" si="230"/>
        <v/>
      </c>
      <c r="BU66" t="str">
        <f>IF(BT66="","",IF(BT66="U9",'Schuelereinst. Sinclair'!$B$6,IF(BT66="U11",'Schuelereinst. Sinclair'!$B$7,IF(BT66="U13",'Schuelereinst. Sinclair'!$B$8,Wemm(BT66="U15",'Schuelereinst. Sinclair'!$B$9,"")))))</f>
        <v/>
      </c>
      <c r="BV66" s="28">
        <f t="shared" si="195"/>
        <v>0</v>
      </c>
      <c r="BW66" s="28">
        <f t="shared" si="196"/>
        <v>0</v>
      </c>
      <c r="BX66" s="28">
        <f t="shared" si="197"/>
        <v>0</v>
      </c>
      <c r="BY66" s="28">
        <f t="shared" si="198"/>
        <v>0</v>
      </c>
      <c r="BZ66" s="28">
        <f t="shared" si="199"/>
        <v>0</v>
      </c>
      <c r="CA66" s="28">
        <f t="shared" si="200"/>
        <v>0</v>
      </c>
      <c r="CB66" s="28">
        <f t="shared" si="231"/>
        <v>0</v>
      </c>
      <c r="CC66" s="28">
        <f t="shared" si="232"/>
        <v>0</v>
      </c>
      <c r="CD66" s="28">
        <f t="shared" si="233"/>
        <v>0</v>
      </c>
      <c r="CE66" s="28">
        <f t="shared" si="234"/>
        <v>0</v>
      </c>
      <c r="CF66">
        <f t="shared" si="235"/>
        <v>0</v>
      </c>
      <c r="CG66">
        <f t="shared" si="236"/>
        <v>0</v>
      </c>
      <c r="CH66">
        <f t="shared" si="237"/>
        <v>0</v>
      </c>
      <c r="CI66">
        <f t="shared" si="238"/>
        <v>0</v>
      </c>
      <c r="CJ66">
        <f t="shared" si="239"/>
        <v>0</v>
      </c>
      <c r="CK66">
        <f t="shared" si="201"/>
        <v>0</v>
      </c>
      <c r="CL66">
        <f t="shared" si="202"/>
        <v>0</v>
      </c>
      <c r="CM66">
        <f t="shared" si="240"/>
        <v>0</v>
      </c>
      <c r="CN66">
        <f t="shared" si="241"/>
        <v>0</v>
      </c>
      <c r="CO66">
        <f t="shared" si="242"/>
        <v>0</v>
      </c>
      <c r="CP66" s="5">
        <f t="shared" si="243"/>
        <v>0</v>
      </c>
      <c r="CR66" s="28">
        <f t="shared" si="203"/>
        <v>0</v>
      </c>
      <c r="CS66" s="28">
        <f t="shared" si="204"/>
        <v>0</v>
      </c>
      <c r="CT66" s="28">
        <f t="shared" si="205"/>
        <v>0</v>
      </c>
      <c r="CU66" s="28">
        <f t="shared" si="206"/>
        <v>0</v>
      </c>
      <c r="CV66" s="28">
        <f t="shared" si="207"/>
        <v>0</v>
      </c>
      <c r="CW66" s="28">
        <f t="shared" si="208"/>
        <v>0</v>
      </c>
      <c r="CX66" s="28">
        <f t="shared" si="244"/>
        <v>0</v>
      </c>
      <c r="CY66" s="28">
        <f t="shared" si="245"/>
        <v>0</v>
      </c>
      <c r="CZ66" s="28">
        <f t="shared" si="246"/>
        <v>0</v>
      </c>
      <c r="DA66" s="28">
        <f t="shared" si="247"/>
        <v>0</v>
      </c>
      <c r="DB66">
        <f t="shared" si="248"/>
        <v>0</v>
      </c>
      <c r="DC66">
        <f t="shared" si="249"/>
        <v>0</v>
      </c>
      <c r="DD66">
        <f t="shared" si="250"/>
        <v>0</v>
      </c>
      <c r="DE66">
        <f t="shared" si="251"/>
        <v>0</v>
      </c>
      <c r="DF66">
        <f t="shared" si="252"/>
        <v>0</v>
      </c>
      <c r="DG66">
        <f t="shared" si="253"/>
        <v>0</v>
      </c>
      <c r="DH66">
        <f t="shared" si="254"/>
        <v>0</v>
      </c>
      <c r="DI66">
        <f t="shared" si="255"/>
        <v>0</v>
      </c>
      <c r="DJ66">
        <f t="shared" si="256"/>
        <v>0</v>
      </c>
      <c r="DK66">
        <f t="shared" si="257"/>
        <v>0</v>
      </c>
      <c r="DL66" s="5">
        <f t="shared" si="258"/>
        <v>0</v>
      </c>
      <c r="DM66" s="48">
        <f t="shared" si="259"/>
        <v>0</v>
      </c>
      <c r="DN66" s="5">
        <f t="shared" si="260"/>
        <v>0</v>
      </c>
      <c r="DO66" s="5">
        <f t="shared" si="261"/>
        <v>0</v>
      </c>
      <c r="DQ66" s="48">
        <f t="shared" si="209"/>
        <v>999</v>
      </c>
      <c r="DR66" s="48">
        <f t="shared" si="210"/>
        <v>999</v>
      </c>
      <c r="DS66" s="48">
        <f t="shared" si="262"/>
        <v>999</v>
      </c>
      <c r="DT66">
        <f t="shared" si="211"/>
        <v>0</v>
      </c>
      <c r="DV66" s="48">
        <f t="shared" si="263"/>
        <v>0</v>
      </c>
      <c r="DW66" s="48">
        <f t="shared" si="264"/>
        <v>0</v>
      </c>
      <c r="DX66" s="48">
        <f t="shared" si="265"/>
        <v>0</v>
      </c>
      <c r="DY66" s="48">
        <f t="shared" si="266"/>
        <v>0</v>
      </c>
      <c r="DZ66">
        <f t="shared" si="212"/>
        <v>0</v>
      </c>
      <c r="EB66" s="48">
        <f t="shared" si="267"/>
        <v>0</v>
      </c>
      <c r="EC66" s="48">
        <f t="shared" si="268"/>
        <v>0</v>
      </c>
      <c r="ED66" s="48">
        <f t="shared" si="269"/>
        <v>0</v>
      </c>
      <c r="EE66" s="48">
        <f t="shared" si="270"/>
        <v>0</v>
      </c>
      <c r="EF66">
        <f t="shared" si="213"/>
        <v>0</v>
      </c>
      <c r="EG66">
        <f t="shared" si="214"/>
        <v>0</v>
      </c>
      <c r="EI66">
        <v>10</v>
      </c>
      <c r="EJ66" s="48">
        <f t="shared" si="271"/>
        <v>0</v>
      </c>
      <c r="EK66">
        <f t="shared" si="215"/>
        <v>0</v>
      </c>
      <c r="EL66">
        <f t="shared" si="272"/>
        <v>0</v>
      </c>
      <c r="EM66">
        <f t="shared" si="216"/>
        <v>0</v>
      </c>
      <c r="EN66">
        <f t="shared" si="217"/>
        <v>99999999</v>
      </c>
      <c r="EO66">
        <f t="shared" si="273"/>
        <v>99999999</v>
      </c>
      <c r="EP66">
        <f t="shared" si="218"/>
        <v>999</v>
      </c>
      <c r="EQ66">
        <f t="shared" si="219"/>
        <v>99999</v>
      </c>
      <c r="ES66">
        <f>IF(I66="X",1,IF(I66="x",1,IF(I66&lt;='Schuelereinst. Sinclair'!$B$5,1,0)))</f>
        <v>1</v>
      </c>
      <c r="ET66">
        <f>IF(K66="X",1,IF(K66="x",1,IF(K66&lt;='Schuelereinst. Sinclair'!$B$5,1,0)))</f>
        <v>1</v>
      </c>
      <c r="EU66">
        <f>IF(M66="X",1,IF(M66="x",1,IF(M66&lt;='Schuelereinst. Sinclair'!$B$5,1,0)))</f>
        <v>1</v>
      </c>
      <c r="EV66">
        <f>IF(O66="X",1,IF(O66="x",1,IF(O66&lt;='Schuelereinst. Sinclair'!$B$5,1,0)))</f>
        <v>1</v>
      </c>
      <c r="EW66">
        <f>IF(Q66="X",1,IF(Q66="x",1,IF(Q66&lt;='Schuelereinst. Sinclair'!$B$5,1,0)))</f>
        <v>1</v>
      </c>
      <c r="EX66">
        <f>IF(S66="X",1,IF(S66="x",1,IF(S66&lt;='Schuelereinst. Sinclair'!$B$5,1,0)))</f>
        <v>1</v>
      </c>
    </row>
    <row r="67" spans="1:154" hidden="1" x14ac:dyDescent="0.2">
      <c r="A67" s="109">
        <v>11</v>
      </c>
      <c r="B67" s="96"/>
      <c r="C67" s="109" t="str">
        <f t="shared" si="220"/>
        <v/>
      </c>
      <c r="D67" s="156" t="str">
        <f t="shared" si="221"/>
        <v/>
      </c>
      <c r="E67" s="156" t="str">
        <f t="shared" si="222"/>
        <v/>
      </c>
      <c r="F67" s="159"/>
      <c r="G67" s="176" t="str">
        <f t="shared" si="186"/>
        <v/>
      </c>
      <c r="H67" s="97"/>
      <c r="I67" s="129"/>
      <c r="J67" s="98"/>
      <c r="K67" s="129"/>
      <c r="L67" s="98"/>
      <c r="M67" s="129"/>
      <c r="N67" s="97"/>
      <c r="O67" s="129"/>
      <c r="P67" s="98"/>
      <c r="Q67" s="129"/>
      <c r="R67" s="98"/>
      <c r="S67" s="129"/>
      <c r="T67" s="131" t="str">
        <f t="shared" si="223"/>
        <v/>
      </c>
      <c r="U67" s="134" t="str">
        <f t="shared" si="224"/>
        <v/>
      </c>
      <c r="V67" s="134" t="str">
        <f t="shared" si="225"/>
        <v/>
      </c>
      <c r="W67" s="99"/>
      <c r="X67" s="95"/>
      <c r="Y67" s="119" t="str">
        <f t="shared" si="274"/>
        <v/>
      </c>
      <c r="Z67" s="100"/>
      <c r="AA67" s="95"/>
      <c r="AB67" s="95"/>
      <c r="AC67" s="122" t="str">
        <f t="shared" si="275"/>
        <v/>
      </c>
      <c r="AD67" s="100"/>
      <c r="AE67" s="95"/>
      <c r="AF67" s="95"/>
      <c r="AG67" s="214" t="str">
        <f t="shared" si="276"/>
        <v/>
      </c>
      <c r="AH67" s="125" t="str">
        <f t="shared" si="277"/>
        <v/>
      </c>
      <c r="AI67" s="126" t="str">
        <f t="shared" si="278"/>
        <v/>
      </c>
      <c r="AJ67" s="140" t="str">
        <f t="shared" si="187"/>
        <v/>
      </c>
      <c r="AK67" s="163" t="str">
        <f t="shared" si="188"/>
        <v/>
      </c>
      <c r="BI67" t="str">
        <f t="shared" si="189"/>
        <v/>
      </c>
      <c r="BK67" t="str">
        <f t="shared" si="226"/>
        <v/>
      </c>
      <c r="BL67" t="str">
        <f t="shared" si="227"/>
        <v/>
      </c>
      <c r="BM67" t="str">
        <f t="shared" si="228"/>
        <v/>
      </c>
      <c r="BN67" t="str">
        <f t="shared" si="229"/>
        <v/>
      </c>
      <c r="BO67" t="str">
        <f t="shared" si="190"/>
        <v/>
      </c>
      <c r="BP67" t="str">
        <f t="shared" si="191"/>
        <v/>
      </c>
      <c r="BQ67" s="47" t="str">
        <f t="shared" si="192"/>
        <v/>
      </c>
      <c r="BR67" t="str">
        <f t="shared" si="193"/>
        <v/>
      </c>
      <c r="BS67" t="str">
        <f t="shared" si="194"/>
        <v/>
      </c>
      <c r="BT67" t="str">
        <f t="shared" si="230"/>
        <v/>
      </c>
      <c r="BU67" t="str">
        <f>IF(BT67="","",IF(BT67="U9",'Schuelereinst. Sinclair'!$B$6,IF(BT67="U11",'Schuelereinst. Sinclair'!$B$7,IF(BT67="U13",'Schuelereinst. Sinclair'!$B$8,Wemm(BT67="U15",'Schuelereinst. Sinclair'!$B$9,"")))))</f>
        <v/>
      </c>
      <c r="BV67" s="28">
        <f t="shared" si="195"/>
        <v>0</v>
      </c>
      <c r="BW67" s="28">
        <f t="shared" si="196"/>
        <v>0</v>
      </c>
      <c r="BX67" s="28">
        <f t="shared" si="197"/>
        <v>0</v>
      </c>
      <c r="BY67" s="28">
        <f t="shared" si="198"/>
        <v>0</v>
      </c>
      <c r="BZ67" s="28">
        <f t="shared" si="199"/>
        <v>0</v>
      </c>
      <c r="CA67" s="28">
        <f t="shared" si="200"/>
        <v>0</v>
      </c>
      <c r="CB67" s="28">
        <f t="shared" si="231"/>
        <v>0</v>
      </c>
      <c r="CC67" s="28">
        <f t="shared" si="232"/>
        <v>0</v>
      </c>
      <c r="CD67" s="28">
        <f t="shared" si="233"/>
        <v>0</v>
      </c>
      <c r="CE67" s="28">
        <f t="shared" si="234"/>
        <v>0</v>
      </c>
      <c r="CF67">
        <f t="shared" si="235"/>
        <v>0</v>
      </c>
      <c r="CG67">
        <f t="shared" si="236"/>
        <v>0</v>
      </c>
      <c r="CH67">
        <f t="shared" si="237"/>
        <v>0</v>
      </c>
      <c r="CI67">
        <f t="shared" si="238"/>
        <v>0</v>
      </c>
      <c r="CJ67">
        <f t="shared" si="239"/>
        <v>0</v>
      </c>
      <c r="CK67">
        <f t="shared" si="201"/>
        <v>0</v>
      </c>
      <c r="CL67">
        <f t="shared" si="202"/>
        <v>0</v>
      </c>
      <c r="CM67">
        <f t="shared" si="240"/>
        <v>0</v>
      </c>
      <c r="CN67">
        <f t="shared" si="241"/>
        <v>0</v>
      </c>
      <c r="CO67">
        <f t="shared" si="242"/>
        <v>0</v>
      </c>
      <c r="CP67" s="5">
        <f t="shared" si="243"/>
        <v>0</v>
      </c>
      <c r="CR67" s="28">
        <f t="shared" si="203"/>
        <v>0</v>
      </c>
      <c r="CS67" s="28">
        <f t="shared" si="204"/>
        <v>0</v>
      </c>
      <c r="CT67" s="28">
        <f t="shared" si="205"/>
        <v>0</v>
      </c>
      <c r="CU67" s="28">
        <f t="shared" si="206"/>
        <v>0</v>
      </c>
      <c r="CV67" s="28">
        <f t="shared" si="207"/>
        <v>0</v>
      </c>
      <c r="CW67" s="28">
        <f t="shared" si="208"/>
        <v>0</v>
      </c>
      <c r="CX67" s="28">
        <f t="shared" si="244"/>
        <v>0</v>
      </c>
      <c r="CY67" s="28">
        <f t="shared" si="245"/>
        <v>0</v>
      </c>
      <c r="CZ67" s="28">
        <f t="shared" si="246"/>
        <v>0</v>
      </c>
      <c r="DA67" s="28">
        <f t="shared" si="247"/>
        <v>0</v>
      </c>
      <c r="DB67">
        <f t="shared" si="248"/>
        <v>0</v>
      </c>
      <c r="DC67">
        <f t="shared" si="249"/>
        <v>0</v>
      </c>
      <c r="DD67">
        <f t="shared" si="250"/>
        <v>0</v>
      </c>
      <c r="DE67">
        <f t="shared" si="251"/>
        <v>0</v>
      </c>
      <c r="DF67">
        <f t="shared" si="252"/>
        <v>0</v>
      </c>
      <c r="DG67">
        <f t="shared" si="253"/>
        <v>0</v>
      </c>
      <c r="DH67">
        <f t="shared" si="254"/>
        <v>0</v>
      </c>
      <c r="DI67">
        <f t="shared" si="255"/>
        <v>0</v>
      </c>
      <c r="DJ67">
        <f t="shared" si="256"/>
        <v>0</v>
      </c>
      <c r="DK67">
        <f t="shared" si="257"/>
        <v>0</v>
      </c>
      <c r="DL67" s="5">
        <f t="shared" si="258"/>
        <v>0</v>
      </c>
      <c r="DM67" s="48">
        <f t="shared" si="259"/>
        <v>0</v>
      </c>
      <c r="DN67" s="5">
        <f t="shared" si="260"/>
        <v>0</v>
      </c>
      <c r="DO67" s="5">
        <f t="shared" si="261"/>
        <v>0</v>
      </c>
      <c r="DQ67" s="48">
        <f t="shared" si="209"/>
        <v>999</v>
      </c>
      <c r="DR67" s="48">
        <f t="shared" si="210"/>
        <v>999</v>
      </c>
      <c r="DS67" s="48">
        <f t="shared" si="262"/>
        <v>999</v>
      </c>
      <c r="DT67">
        <f t="shared" si="211"/>
        <v>0</v>
      </c>
      <c r="DV67" s="48">
        <f t="shared" si="263"/>
        <v>0</v>
      </c>
      <c r="DW67" s="48">
        <f t="shared" si="264"/>
        <v>0</v>
      </c>
      <c r="DX67" s="48">
        <f t="shared" si="265"/>
        <v>0</v>
      </c>
      <c r="DY67" s="48">
        <f t="shared" si="266"/>
        <v>0</v>
      </c>
      <c r="DZ67">
        <f t="shared" si="212"/>
        <v>0</v>
      </c>
      <c r="EB67" s="48">
        <f t="shared" si="267"/>
        <v>0</v>
      </c>
      <c r="EC67" s="48">
        <f t="shared" si="268"/>
        <v>0</v>
      </c>
      <c r="ED67" s="48">
        <f t="shared" si="269"/>
        <v>0</v>
      </c>
      <c r="EE67" s="48">
        <f t="shared" si="270"/>
        <v>0</v>
      </c>
      <c r="EF67">
        <f t="shared" si="213"/>
        <v>0</v>
      </c>
      <c r="EG67">
        <f t="shared" si="214"/>
        <v>0</v>
      </c>
      <c r="EI67">
        <v>11</v>
      </c>
      <c r="EJ67" s="48">
        <f t="shared" si="271"/>
        <v>0</v>
      </c>
      <c r="EK67">
        <f t="shared" si="215"/>
        <v>0</v>
      </c>
      <c r="EL67">
        <f t="shared" si="272"/>
        <v>0</v>
      </c>
      <c r="EM67">
        <f t="shared" si="216"/>
        <v>0</v>
      </c>
      <c r="EN67">
        <f t="shared" si="217"/>
        <v>99999999</v>
      </c>
      <c r="EO67">
        <f t="shared" si="273"/>
        <v>99999999</v>
      </c>
      <c r="EP67">
        <f t="shared" si="218"/>
        <v>999</v>
      </c>
      <c r="EQ67">
        <f t="shared" si="219"/>
        <v>99999</v>
      </c>
      <c r="ES67">
        <f>IF(I67="X",1,IF(I67="x",1,IF(I67&lt;='Schuelereinst. Sinclair'!$B$5,1,0)))</f>
        <v>1</v>
      </c>
      <c r="ET67">
        <f>IF(K67="X",1,IF(K67="x",1,IF(K67&lt;='Schuelereinst. Sinclair'!$B$5,1,0)))</f>
        <v>1</v>
      </c>
      <c r="EU67">
        <f>IF(M67="X",1,IF(M67="x",1,IF(M67&lt;='Schuelereinst. Sinclair'!$B$5,1,0)))</f>
        <v>1</v>
      </c>
      <c r="EV67">
        <f>IF(O67="X",1,IF(O67="x",1,IF(O67&lt;='Schuelereinst. Sinclair'!$B$5,1,0)))</f>
        <v>1</v>
      </c>
      <c r="EW67">
        <f>IF(Q67="X",1,IF(Q67="x",1,IF(Q67&lt;='Schuelereinst. Sinclair'!$B$5,1,0)))</f>
        <v>1</v>
      </c>
      <c r="EX67">
        <f>IF(S67="X",1,IF(S67="x",1,IF(S67&lt;='Schuelereinst. Sinclair'!$B$5,1,0)))</f>
        <v>1</v>
      </c>
    </row>
    <row r="68" spans="1:154" hidden="1" x14ac:dyDescent="0.2">
      <c r="A68" s="109">
        <v>12</v>
      </c>
      <c r="B68" s="96"/>
      <c r="C68" s="109" t="str">
        <f t="shared" si="220"/>
        <v/>
      </c>
      <c r="D68" s="156" t="str">
        <f t="shared" si="221"/>
        <v/>
      </c>
      <c r="E68" s="156" t="str">
        <f t="shared" si="222"/>
        <v/>
      </c>
      <c r="F68" s="159"/>
      <c r="G68" s="176" t="str">
        <f t="shared" si="186"/>
        <v/>
      </c>
      <c r="H68" s="97"/>
      <c r="I68" s="129"/>
      <c r="J68" s="98"/>
      <c r="K68" s="129"/>
      <c r="L68" s="98"/>
      <c r="M68" s="129"/>
      <c r="N68" s="97"/>
      <c r="O68" s="129"/>
      <c r="P68" s="98"/>
      <c r="Q68" s="129"/>
      <c r="R68" s="98"/>
      <c r="S68" s="129"/>
      <c r="T68" s="131" t="str">
        <f t="shared" si="223"/>
        <v/>
      </c>
      <c r="U68" s="134" t="str">
        <f t="shared" si="224"/>
        <v/>
      </c>
      <c r="V68" s="134" t="str">
        <f t="shared" si="225"/>
        <v/>
      </c>
      <c r="W68" s="99"/>
      <c r="X68" s="95"/>
      <c r="Y68" s="119" t="str">
        <f t="shared" si="274"/>
        <v/>
      </c>
      <c r="Z68" s="100"/>
      <c r="AA68" s="95"/>
      <c r="AB68" s="95"/>
      <c r="AC68" s="122" t="str">
        <f t="shared" si="275"/>
        <v/>
      </c>
      <c r="AD68" s="100"/>
      <c r="AE68" s="95"/>
      <c r="AF68" s="95"/>
      <c r="AG68" s="214" t="str">
        <f t="shared" si="276"/>
        <v/>
      </c>
      <c r="AH68" s="125" t="str">
        <f t="shared" si="277"/>
        <v/>
      </c>
      <c r="AI68" s="126" t="str">
        <f t="shared" si="278"/>
        <v/>
      </c>
      <c r="AJ68" s="140" t="str">
        <f t="shared" si="187"/>
        <v/>
      </c>
      <c r="AK68" s="163" t="str">
        <f t="shared" si="188"/>
        <v/>
      </c>
      <c r="BI68" t="str">
        <f t="shared" si="189"/>
        <v/>
      </c>
      <c r="BK68" t="str">
        <f t="shared" si="226"/>
        <v/>
      </c>
      <c r="BL68" t="str">
        <f t="shared" si="227"/>
        <v/>
      </c>
      <c r="BM68" t="str">
        <f t="shared" si="228"/>
        <v/>
      </c>
      <c r="BN68" t="str">
        <f t="shared" si="229"/>
        <v/>
      </c>
      <c r="BO68" t="str">
        <f t="shared" si="190"/>
        <v/>
      </c>
      <c r="BP68" t="str">
        <f t="shared" si="191"/>
        <v/>
      </c>
      <c r="BQ68" s="47" t="str">
        <f t="shared" si="192"/>
        <v/>
      </c>
      <c r="BR68" t="str">
        <f t="shared" si="193"/>
        <v/>
      </c>
      <c r="BS68" t="str">
        <f t="shared" si="194"/>
        <v/>
      </c>
      <c r="BT68" t="str">
        <f t="shared" si="230"/>
        <v/>
      </c>
      <c r="BU68" t="str">
        <f>IF(BT68="","",IF(BT68="U9",'Schuelereinst. Sinclair'!$B$6,IF(BT68="U11",'Schuelereinst. Sinclair'!$B$7,IF(BT68="U13",'Schuelereinst. Sinclair'!$B$8,Wemm(BT68="U15",'Schuelereinst. Sinclair'!$B$9,"")))))</f>
        <v/>
      </c>
      <c r="BV68" s="28">
        <f t="shared" si="195"/>
        <v>0</v>
      </c>
      <c r="BW68" s="28">
        <f t="shared" si="196"/>
        <v>0</v>
      </c>
      <c r="BX68" s="28">
        <f t="shared" si="197"/>
        <v>0</v>
      </c>
      <c r="BY68" s="28">
        <f t="shared" si="198"/>
        <v>0</v>
      </c>
      <c r="BZ68" s="28">
        <f t="shared" si="199"/>
        <v>0</v>
      </c>
      <c r="CA68" s="28">
        <f t="shared" si="200"/>
        <v>0</v>
      </c>
      <c r="CB68" s="28">
        <f t="shared" si="231"/>
        <v>0</v>
      </c>
      <c r="CC68" s="28">
        <f t="shared" si="232"/>
        <v>0</v>
      </c>
      <c r="CD68" s="28">
        <f t="shared" si="233"/>
        <v>0</v>
      </c>
      <c r="CE68" s="28">
        <f t="shared" si="234"/>
        <v>0</v>
      </c>
      <c r="CF68">
        <f t="shared" si="235"/>
        <v>0</v>
      </c>
      <c r="CG68">
        <f t="shared" si="236"/>
        <v>0</v>
      </c>
      <c r="CH68">
        <f t="shared" si="237"/>
        <v>0</v>
      </c>
      <c r="CI68">
        <f t="shared" si="238"/>
        <v>0</v>
      </c>
      <c r="CJ68">
        <f t="shared" si="239"/>
        <v>0</v>
      </c>
      <c r="CK68">
        <f t="shared" si="201"/>
        <v>0</v>
      </c>
      <c r="CL68">
        <f t="shared" si="202"/>
        <v>0</v>
      </c>
      <c r="CM68">
        <f t="shared" si="240"/>
        <v>0</v>
      </c>
      <c r="CN68">
        <f t="shared" si="241"/>
        <v>0</v>
      </c>
      <c r="CO68">
        <f t="shared" si="242"/>
        <v>0</v>
      </c>
      <c r="CP68" s="5">
        <f t="shared" si="243"/>
        <v>0</v>
      </c>
      <c r="CR68" s="28">
        <f t="shared" si="203"/>
        <v>0</v>
      </c>
      <c r="CS68" s="28">
        <f t="shared" si="204"/>
        <v>0</v>
      </c>
      <c r="CT68" s="28">
        <f t="shared" si="205"/>
        <v>0</v>
      </c>
      <c r="CU68" s="28">
        <f t="shared" si="206"/>
        <v>0</v>
      </c>
      <c r="CV68" s="28">
        <f t="shared" si="207"/>
        <v>0</v>
      </c>
      <c r="CW68" s="28">
        <f t="shared" si="208"/>
        <v>0</v>
      </c>
      <c r="CX68" s="28">
        <f t="shared" si="244"/>
        <v>0</v>
      </c>
      <c r="CY68" s="28">
        <f t="shared" si="245"/>
        <v>0</v>
      </c>
      <c r="CZ68" s="28">
        <f t="shared" si="246"/>
        <v>0</v>
      </c>
      <c r="DA68" s="28">
        <f t="shared" si="247"/>
        <v>0</v>
      </c>
      <c r="DB68">
        <f t="shared" si="248"/>
        <v>0</v>
      </c>
      <c r="DC68">
        <f t="shared" si="249"/>
        <v>0</v>
      </c>
      <c r="DD68">
        <f t="shared" si="250"/>
        <v>0</v>
      </c>
      <c r="DE68">
        <f t="shared" si="251"/>
        <v>0</v>
      </c>
      <c r="DF68">
        <f t="shared" si="252"/>
        <v>0</v>
      </c>
      <c r="DG68">
        <f t="shared" si="253"/>
        <v>0</v>
      </c>
      <c r="DH68">
        <f t="shared" si="254"/>
        <v>0</v>
      </c>
      <c r="DI68">
        <f t="shared" si="255"/>
        <v>0</v>
      </c>
      <c r="DJ68">
        <f t="shared" si="256"/>
        <v>0</v>
      </c>
      <c r="DK68">
        <f t="shared" si="257"/>
        <v>0</v>
      </c>
      <c r="DL68" s="5">
        <f t="shared" si="258"/>
        <v>0</v>
      </c>
      <c r="DM68" s="48">
        <f t="shared" si="259"/>
        <v>0</v>
      </c>
      <c r="DN68" s="5">
        <f t="shared" si="260"/>
        <v>0</v>
      </c>
      <c r="DO68" s="5">
        <f t="shared" si="261"/>
        <v>0</v>
      </c>
      <c r="DQ68" s="48">
        <f t="shared" si="209"/>
        <v>999</v>
      </c>
      <c r="DR68" s="48">
        <f t="shared" si="210"/>
        <v>999</v>
      </c>
      <c r="DS68" s="48">
        <f t="shared" si="262"/>
        <v>999</v>
      </c>
      <c r="DT68">
        <f t="shared" si="211"/>
        <v>0</v>
      </c>
      <c r="DV68" s="48">
        <f t="shared" si="263"/>
        <v>0</v>
      </c>
      <c r="DW68" s="48">
        <f t="shared" si="264"/>
        <v>0</v>
      </c>
      <c r="DX68" s="48">
        <f t="shared" si="265"/>
        <v>0</v>
      </c>
      <c r="DY68" s="48">
        <f t="shared" si="266"/>
        <v>0</v>
      </c>
      <c r="DZ68">
        <f t="shared" si="212"/>
        <v>0</v>
      </c>
      <c r="EB68" s="48">
        <f t="shared" si="267"/>
        <v>0</v>
      </c>
      <c r="EC68" s="48">
        <f t="shared" si="268"/>
        <v>0</v>
      </c>
      <c r="ED68" s="48">
        <f t="shared" si="269"/>
        <v>0</v>
      </c>
      <c r="EE68" s="48">
        <f t="shared" si="270"/>
        <v>0</v>
      </c>
      <c r="EF68">
        <f t="shared" si="213"/>
        <v>0</v>
      </c>
      <c r="EG68">
        <f t="shared" si="214"/>
        <v>0</v>
      </c>
      <c r="EI68">
        <v>12</v>
      </c>
      <c r="EJ68" s="48">
        <f t="shared" si="271"/>
        <v>0</v>
      </c>
      <c r="EK68">
        <f t="shared" si="215"/>
        <v>0</v>
      </c>
      <c r="EL68">
        <f t="shared" si="272"/>
        <v>0</v>
      </c>
      <c r="EM68">
        <f t="shared" si="216"/>
        <v>0</v>
      </c>
      <c r="EN68">
        <f t="shared" si="217"/>
        <v>99999999</v>
      </c>
      <c r="EO68">
        <f t="shared" si="273"/>
        <v>99999999</v>
      </c>
      <c r="EP68">
        <f t="shared" si="218"/>
        <v>999</v>
      </c>
      <c r="EQ68">
        <f t="shared" si="219"/>
        <v>99999</v>
      </c>
      <c r="ES68">
        <f>IF(I68="X",1,IF(I68="x",1,IF(I68&lt;='Schuelereinst. Sinclair'!$B$5,1,0)))</f>
        <v>1</v>
      </c>
      <c r="ET68">
        <f>IF(K68="X",1,IF(K68="x",1,IF(K68&lt;='Schuelereinst. Sinclair'!$B$5,1,0)))</f>
        <v>1</v>
      </c>
      <c r="EU68">
        <f>IF(M68="X",1,IF(M68="x",1,IF(M68&lt;='Schuelereinst. Sinclair'!$B$5,1,0)))</f>
        <v>1</v>
      </c>
      <c r="EV68">
        <f>IF(O68="X",1,IF(O68="x",1,IF(O68&lt;='Schuelereinst. Sinclair'!$B$5,1,0)))</f>
        <v>1</v>
      </c>
      <c r="EW68">
        <f>IF(Q68="X",1,IF(Q68="x",1,IF(Q68&lt;='Schuelereinst. Sinclair'!$B$5,1,0)))</f>
        <v>1</v>
      </c>
      <c r="EX68">
        <f>IF(S68="X",1,IF(S68="x",1,IF(S68&lt;='Schuelereinst. Sinclair'!$B$5,1,0)))</f>
        <v>1</v>
      </c>
    </row>
    <row r="69" spans="1:154" hidden="1" x14ac:dyDescent="0.2">
      <c r="A69" s="109">
        <v>13</v>
      </c>
      <c r="B69" s="96"/>
      <c r="C69" s="109" t="str">
        <f t="shared" si="220"/>
        <v/>
      </c>
      <c r="D69" s="156" t="str">
        <f t="shared" si="221"/>
        <v/>
      </c>
      <c r="E69" s="156" t="str">
        <f t="shared" si="222"/>
        <v/>
      </c>
      <c r="F69" s="159"/>
      <c r="G69" s="176" t="str">
        <f t="shared" si="186"/>
        <v/>
      </c>
      <c r="H69" s="97"/>
      <c r="I69" s="129"/>
      <c r="J69" s="98"/>
      <c r="K69" s="129"/>
      <c r="L69" s="98"/>
      <c r="M69" s="129"/>
      <c r="N69" s="97"/>
      <c r="O69" s="129"/>
      <c r="P69" s="98"/>
      <c r="Q69" s="129"/>
      <c r="R69" s="98"/>
      <c r="S69" s="129"/>
      <c r="T69" s="131" t="str">
        <f t="shared" si="223"/>
        <v/>
      </c>
      <c r="U69" s="134" t="str">
        <f t="shared" si="224"/>
        <v/>
      </c>
      <c r="V69" s="134" t="str">
        <f t="shared" si="225"/>
        <v/>
      </c>
      <c r="W69" s="99"/>
      <c r="X69" s="95"/>
      <c r="Y69" s="119" t="str">
        <f t="shared" si="274"/>
        <v/>
      </c>
      <c r="Z69" s="100"/>
      <c r="AA69" s="95"/>
      <c r="AB69" s="95"/>
      <c r="AC69" s="122" t="str">
        <f t="shared" si="275"/>
        <v/>
      </c>
      <c r="AD69" s="100"/>
      <c r="AE69" s="95"/>
      <c r="AF69" s="95"/>
      <c r="AG69" s="214" t="str">
        <f t="shared" si="276"/>
        <v/>
      </c>
      <c r="AH69" s="125" t="str">
        <f t="shared" si="277"/>
        <v/>
      </c>
      <c r="AI69" s="126" t="str">
        <f t="shared" si="278"/>
        <v/>
      </c>
      <c r="AJ69" s="140" t="str">
        <f t="shared" si="187"/>
        <v/>
      </c>
      <c r="AK69" s="163" t="str">
        <f t="shared" si="188"/>
        <v/>
      </c>
      <c r="BI69" t="str">
        <f t="shared" si="189"/>
        <v/>
      </c>
      <c r="BK69" t="str">
        <f t="shared" si="226"/>
        <v/>
      </c>
      <c r="BL69" t="str">
        <f t="shared" si="227"/>
        <v/>
      </c>
      <c r="BM69" t="str">
        <f t="shared" si="228"/>
        <v/>
      </c>
      <c r="BN69" t="str">
        <f t="shared" si="229"/>
        <v/>
      </c>
      <c r="BO69" t="str">
        <f t="shared" si="190"/>
        <v/>
      </c>
      <c r="BP69" t="str">
        <f t="shared" si="191"/>
        <v/>
      </c>
      <c r="BQ69" s="47" t="str">
        <f t="shared" si="192"/>
        <v/>
      </c>
      <c r="BR69" t="str">
        <f t="shared" si="193"/>
        <v/>
      </c>
      <c r="BS69" t="str">
        <f t="shared" si="194"/>
        <v/>
      </c>
      <c r="BT69" t="str">
        <f t="shared" si="230"/>
        <v/>
      </c>
      <c r="BU69" t="str">
        <f>IF(BT69="","",IF(BT69="U9",'Schuelereinst. Sinclair'!$B$6,IF(BT69="U11",'Schuelereinst. Sinclair'!$B$7,IF(BT69="U13",'Schuelereinst. Sinclair'!$B$8,Wemm(BT69="U15",'Schuelereinst. Sinclair'!$B$9,"")))))</f>
        <v/>
      </c>
      <c r="BV69" s="28">
        <f t="shared" si="195"/>
        <v>0</v>
      </c>
      <c r="BW69" s="28">
        <f t="shared" si="196"/>
        <v>0</v>
      </c>
      <c r="BX69" s="28">
        <f t="shared" si="197"/>
        <v>0</v>
      </c>
      <c r="BY69" s="28">
        <f t="shared" si="198"/>
        <v>0</v>
      </c>
      <c r="BZ69" s="28">
        <f t="shared" si="199"/>
        <v>0</v>
      </c>
      <c r="CA69" s="28">
        <f t="shared" si="200"/>
        <v>0</v>
      </c>
      <c r="CB69" s="28">
        <f t="shared" si="231"/>
        <v>0</v>
      </c>
      <c r="CC69" s="28">
        <f t="shared" si="232"/>
        <v>0</v>
      </c>
      <c r="CD69" s="28">
        <f t="shared" si="233"/>
        <v>0</v>
      </c>
      <c r="CE69" s="28">
        <f t="shared" si="234"/>
        <v>0</v>
      </c>
      <c r="CF69">
        <f t="shared" si="235"/>
        <v>0</v>
      </c>
      <c r="CG69">
        <f t="shared" si="236"/>
        <v>0</v>
      </c>
      <c r="CH69">
        <f t="shared" si="237"/>
        <v>0</v>
      </c>
      <c r="CI69">
        <f t="shared" si="238"/>
        <v>0</v>
      </c>
      <c r="CJ69">
        <f t="shared" si="239"/>
        <v>0</v>
      </c>
      <c r="CK69">
        <f t="shared" si="201"/>
        <v>0</v>
      </c>
      <c r="CL69">
        <f t="shared" si="202"/>
        <v>0</v>
      </c>
      <c r="CM69">
        <f t="shared" si="240"/>
        <v>0</v>
      </c>
      <c r="CN69">
        <f t="shared" si="241"/>
        <v>0</v>
      </c>
      <c r="CO69">
        <f t="shared" si="242"/>
        <v>0</v>
      </c>
      <c r="CP69" s="5">
        <f t="shared" si="243"/>
        <v>0</v>
      </c>
      <c r="CR69" s="28">
        <f t="shared" si="203"/>
        <v>0</v>
      </c>
      <c r="CS69" s="28">
        <f t="shared" si="204"/>
        <v>0</v>
      </c>
      <c r="CT69" s="28">
        <f t="shared" si="205"/>
        <v>0</v>
      </c>
      <c r="CU69" s="28">
        <f t="shared" si="206"/>
        <v>0</v>
      </c>
      <c r="CV69" s="28">
        <f t="shared" si="207"/>
        <v>0</v>
      </c>
      <c r="CW69" s="28">
        <f t="shared" si="208"/>
        <v>0</v>
      </c>
      <c r="CX69" s="28">
        <f t="shared" si="244"/>
        <v>0</v>
      </c>
      <c r="CY69" s="28">
        <f t="shared" si="245"/>
        <v>0</v>
      </c>
      <c r="CZ69" s="28">
        <f t="shared" si="246"/>
        <v>0</v>
      </c>
      <c r="DA69" s="28">
        <f t="shared" si="247"/>
        <v>0</v>
      </c>
      <c r="DB69">
        <f t="shared" si="248"/>
        <v>0</v>
      </c>
      <c r="DC69">
        <f t="shared" si="249"/>
        <v>0</v>
      </c>
      <c r="DD69">
        <f t="shared" si="250"/>
        <v>0</v>
      </c>
      <c r="DE69">
        <f t="shared" si="251"/>
        <v>0</v>
      </c>
      <c r="DF69">
        <f t="shared" si="252"/>
        <v>0</v>
      </c>
      <c r="DG69">
        <f t="shared" si="253"/>
        <v>0</v>
      </c>
      <c r="DH69">
        <f t="shared" si="254"/>
        <v>0</v>
      </c>
      <c r="DI69">
        <f t="shared" si="255"/>
        <v>0</v>
      </c>
      <c r="DJ69">
        <f t="shared" si="256"/>
        <v>0</v>
      </c>
      <c r="DK69">
        <f t="shared" si="257"/>
        <v>0</v>
      </c>
      <c r="DL69" s="5">
        <f t="shared" si="258"/>
        <v>0</v>
      </c>
      <c r="DM69" s="48">
        <f t="shared" si="259"/>
        <v>0</v>
      </c>
      <c r="DN69" s="5">
        <f t="shared" si="260"/>
        <v>0</v>
      </c>
      <c r="DO69" s="5">
        <f t="shared" si="261"/>
        <v>0</v>
      </c>
      <c r="DQ69" s="48">
        <f t="shared" si="209"/>
        <v>999</v>
      </c>
      <c r="DR69" s="48">
        <f t="shared" si="210"/>
        <v>999</v>
      </c>
      <c r="DS69" s="48">
        <f t="shared" si="262"/>
        <v>999</v>
      </c>
      <c r="DT69">
        <f t="shared" si="211"/>
        <v>0</v>
      </c>
      <c r="DV69" s="48">
        <f t="shared" si="263"/>
        <v>0</v>
      </c>
      <c r="DW69" s="48">
        <f t="shared" si="264"/>
        <v>0</v>
      </c>
      <c r="DX69" s="48">
        <f t="shared" si="265"/>
        <v>0</v>
      </c>
      <c r="DY69" s="48">
        <f t="shared" si="266"/>
        <v>0</v>
      </c>
      <c r="DZ69">
        <f t="shared" si="212"/>
        <v>0</v>
      </c>
      <c r="EB69" s="48">
        <f t="shared" si="267"/>
        <v>0</v>
      </c>
      <c r="EC69" s="48">
        <f t="shared" si="268"/>
        <v>0</v>
      </c>
      <c r="ED69" s="48">
        <f t="shared" si="269"/>
        <v>0</v>
      </c>
      <c r="EE69" s="48">
        <f t="shared" si="270"/>
        <v>0</v>
      </c>
      <c r="EF69">
        <f t="shared" si="213"/>
        <v>0</v>
      </c>
      <c r="EG69">
        <f t="shared" si="214"/>
        <v>0</v>
      </c>
      <c r="EI69">
        <v>13</v>
      </c>
      <c r="EJ69" s="48">
        <f t="shared" si="271"/>
        <v>0</v>
      </c>
      <c r="EK69">
        <f t="shared" si="215"/>
        <v>0</v>
      </c>
      <c r="EL69">
        <f t="shared" si="272"/>
        <v>0</v>
      </c>
      <c r="EM69">
        <f t="shared" si="216"/>
        <v>0</v>
      </c>
      <c r="EN69">
        <f t="shared" si="217"/>
        <v>99999999</v>
      </c>
      <c r="EO69">
        <f t="shared" si="273"/>
        <v>99999999</v>
      </c>
      <c r="EP69">
        <f t="shared" si="218"/>
        <v>999</v>
      </c>
      <c r="EQ69">
        <f t="shared" si="219"/>
        <v>99999</v>
      </c>
      <c r="ES69">
        <f>IF(I69="X",1,IF(I69="x",1,IF(I69&lt;='Schuelereinst. Sinclair'!$B$5,1,0)))</f>
        <v>1</v>
      </c>
      <c r="ET69">
        <f>IF(K69="X",1,IF(K69="x",1,IF(K69&lt;='Schuelereinst. Sinclair'!$B$5,1,0)))</f>
        <v>1</v>
      </c>
      <c r="EU69">
        <f>IF(M69="X",1,IF(M69="x",1,IF(M69&lt;='Schuelereinst. Sinclair'!$B$5,1,0)))</f>
        <v>1</v>
      </c>
      <c r="EV69">
        <f>IF(O69="X",1,IF(O69="x",1,IF(O69&lt;='Schuelereinst. Sinclair'!$B$5,1,0)))</f>
        <v>1</v>
      </c>
      <c r="EW69">
        <f>IF(Q69="X",1,IF(Q69="x",1,IF(Q69&lt;='Schuelereinst. Sinclair'!$B$5,1,0)))</f>
        <v>1</v>
      </c>
      <c r="EX69">
        <f>IF(S69="X",1,IF(S69="x",1,IF(S69&lt;='Schuelereinst. Sinclair'!$B$5,1,0)))</f>
        <v>1</v>
      </c>
    </row>
    <row r="70" spans="1:154" hidden="1" x14ac:dyDescent="0.2">
      <c r="A70" s="109">
        <v>14</v>
      </c>
      <c r="B70" s="96"/>
      <c r="C70" s="109" t="str">
        <f t="shared" si="220"/>
        <v/>
      </c>
      <c r="D70" s="156" t="str">
        <f t="shared" si="221"/>
        <v/>
      </c>
      <c r="E70" s="156" t="str">
        <f t="shared" si="222"/>
        <v/>
      </c>
      <c r="F70" s="159"/>
      <c r="G70" s="176" t="str">
        <f t="shared" si="186"/>
        <v/>
      </c>
      <c r="H70" s="97"/>
      <c r="I70" s="129"/>
      <c r="J70" s="98"/>
      <c r="K70" s="129"/>
      <c r="L70" s="98"/>
      <c r="M70" s="129"/>
      <c r="N70" s="97"/>
      <c r="O70" s="129"/>
      <c r="P70" s="98"/>
      <c r="Q70" s="129"/>
      <c r="R70" s="98"/>
      <c r="S70" s="129"/>
      <c r="T70" s="131" t="str">
        <f t="shared" si="223"/>
        <v/>
      </c>
      <c r="U70" s="134" t="str">
        <f t="shared" si="224"/>
        <v/>
      </c>
      <c r="V70" s="134" t="str">
        <f t="shared" si="225"/>
        <v/>
      </c>
      <c r="W70" s="99"/>
      <c r="X70" s="95"/>
      <c r="Y70" s="119" t="str">
        <f t="shared" si="274"/>
        <v/>
      </c>
      <c r="Z70" s="100"/>
      <c r="AA70" s="95"/>
      <c r="AB70" s="95"/>
      <c r="AC70" s="122" t="str">
        <f t="shared" si="275"/>
        <v/>
      </c>
      <c r="AD70" s="100"/>
      <c r="AE70" s="95"/>
      <c r="AF70" s="95"/>
      <c r="AG70" s="214" t="str">
        <f t="shared" si="276"/>
        <v/>
      </c>
      <c r="AH70" s="125" t="str">
        <f t="shared" si="277"/>
        <v/>
      </c>
      <c r="AI70" s="126" t="str">
        <f t="shared" si="278"/>
        <v/>
      </c>
      <c r="AJ70" s="140" t="str">
        <f t="shared" si="187"/>
        <v/>
      </c>
      <c r="AK70" s="163" t="str">
        <f t="shared" si="188"/>
        <v/>
      </c>
      <c r="BI70" t="str">
        <f t="shared" si="189"/>
        <v/>
      </c>
      <c r="BK70" t="str">
        <f t="shared" si="226"/>
        <v/>
      </c>
      <c r="BL70" t="str">
        <f t="shared" si="227"/>
        <v/>
      </c>
      <c r="BM70" t="str">
        <f t="shared" si="228"/>
        <v/>
      </c>
      <c r="BN70" t="str">
        <f t="shared" si="229"/>
        <v/>
      </c>
      <c r="BO70" t="str">
        <f t="shared" si="190"/>
        <v/>
      </c>
      <c r="BP70" t="str">
        <f t="shared" si="191"/>
        <v/>
      </c>
      <c r="BQ70" s="47" t="str">
        <f t="shared" si="192"/>
        <v/>
      </c>
      <c r="BR70" t="str">
        <f t="shared" si="193"/>
        <v/>
      </c>
      <c r="BS70" t="str">
        <f t="shared" si="194"/>
        <v/>
      </c>
      <c r="BT70" t="str">
        <f t="shared" si="230"/>
        <v/>
      </c>
      <c r="BU70" t="str">
        <f>IF(BT70="","",IF(BT70="U9",'Schuelereinst. Sinclair'!$B$6,IF(BT70="U11",'Schuelereinst. Sinclair'!$B$7,IF(BT70="U13",'Schuelereinst. Sinclair'!$B$8,Wemm(BT70="U15",'Schuelereinst. Sinclair'!$B$9,"")))))</f>
        <v/>
      </c>
      <c r="BV70" s="28">
        <f t="shared" si="195"/>
        <v>0</v>
      </c>
      <c r="BW70" s="28">
        <f t="shared" si="196"/>
        <v>0</v>
      </c>
      <c r="BX70" s="28">
        <f t="shared" si="197"/>
        <v>0</v>
      </c>
      <c r="BY70" s="28">
        <f t="shared" si="198"/>
        <v>0</v>
      </c>
      <c r="BZ70" s="28">
        <f t="shared" si="199"/>
        <v>0</v>
      </c>
      <c r="CA70" s="28">
        <f t="shared" si="200"/>
        <v>0</v>
      </c>
      <c r="CB70" s="28">
        <f t="shared" si="231"/>
        <v>0</v>
      </c>
      <c r="CC70" s="28">
        <f t="shared" si="232"/>
        <v>0</v>
      </c>
      <c r="CD70" s="28">
        <f t="shared" si="233"/>
        <v>0</v>
      </c>
      <c r="CE70" s="28">
        <f t="shared" si="234"/>
        <v>0</v>
      </c>
      <c r="CF70">
        <f t="shared" si="235"/>
        <v>0</v>
      </c>
      <c r="CG70">
        <f t="shared" si="236"/>
        <v>0</v>
      </c>
      <c r="CH70">
        <f t="shared" si="237"/>
        <v>0</v>
      </c>
      <c r="CI70">
        <f t="shared" si="238"/>
        <v>0</v>
      </c>
      <c r="CJ70">
        <f t="shared" si="239"/>
        <v>0</v>
      </c>
      <c r="CK70">
        <f t="shared" si="201"/>
        <v>0</v>
      </c>
      <c r="CL70">
        <f t="shared" si="202"/>
        <v>0</v>
      </c>
      <c r="CM70">
        <f t="shared" si="240"/>
        <v>0</v>
      </c>
      <c r="CN70">
        <f t="shared" si="241"/>
        <v>0</v>
      </c>
      <c r="CO70">
        <f t="shared" si="242"/>
        <v>0</v>
      </c>
      <c r="CP70" s="5">
        <f t="shared" si="243"/>
        <v>0</v>
      </c>
      <c r="CR70" s="28">
        <f t="shared" si="203"/>
        <v>0</v>
      </c>
      <c r="CS70" s="28">
        <f t="shared" si="204"/>
        <v>0</v>
      </c>
      <c r="CT70" s="28">
        <f t="shared" si="205"/>
        <v>0</v>
      </c>
      <c r="CU70" s="28">
        <f t="shared" si="206"/>
        <v>0</v>
      </c>
      <c r="CV70" s="28">
        <f t="shared" si="207"/>
        <v>0</v>
      </c>
      <c r="CW70" s="28">
        <f t="shared" si="208"/>
        <v>0</v>
      </c>
      <c r="CX70" s="28">
        <f t="shared" si="244"/>
        <v>0</v>
      </c>
      <c r="CY70" s="28">
        <f t="shared" si="245"/>
        <v>0</v>
      </c>
      <c r="CZ70" s="28">
        <f t="shared" si="246"/>
        <v>0</v>
      </c>
      <c r="DA70" s="28">
        <f t="shared" si="247"/>
        <v>0</v>
      </c>
      <c r="DB70">
        <f t="shared" si="248"/>
        <v>0</v>
      </c>
      <c r="DC70">
        <f t="shared" si="249"/>
        <v>0</v>
      </c>
      <c r="DD70">
        <f t="shared" si="250"/>
        <v>0</v>
      </c>
      <c r="DE70">
        <f t="shared" si="251"/>
        <v>0</v>
      </c>
      <c r="DF70">
        <f t="shared" si="252"/>
        <v>0</v>
      </c>
      <c r="DG70">
        <f t="shared" si="253"/>
        <v>0</v>
      </c>
      <c r="DH70">
        <f t="shared" si="254"/>
        <v>0</v>
      </c>
      <c r="DI70">
        <f t="shared" si="255"/>
        <v>0</v>
      </c>
      <c r="DJ70">
        <f t="shared" si="256"/>
        <v>0</v>
      </c>
      <c r="DK70">
        <f t="shared" si="257"/>
        <v>0</v>
      </c>
      <c r="DL70" s="5">
        <f t="shared" si="258"/>
        <v>0</v>
      </c>
      <c r="DM70" s="48">
        <f t="shared" si="259"/>
        <v>0</v>
      </c>
      <c r="DN70" s="5">
        <f t="shared" si="260"/>
        <v>0</v>
      </c>
      <c r="DO70" s="5">
        <f t="shared" si="261"/>
        <v>0</v>
      </c>
      <c r="DQ70" s="48">
        <f t="shared" si="209"/>
        <v>999</v>
      </c>
      <c r="DR70" s="48">
        <f t="shared" si="210"/>
        <v>999</v>
      </c>
      <c r="DS70" s="48">
        <f t="shared" si="262"/>
        <v>999</v>
      </c>
      <c r="DT70">
        <f t="shared" si="211"/>
        <v>0</v>
      </c>
      <c r="DV70" s="48">
        <f t="shared" si="263"/>
        <v>0</v>
      </c>
      <c r="DW70" s="48">
        <f t="shared" si="264"/>
        <v>0</v>
      </c>
      <c r="DX70" s="48">
        <f t="shared" si="265"/>
        <v>0</v>
      </c>
      <c r="DY70" s="48">
        <f t="shared" si="266"/>
        <v>0</v>
      </c>
      <c r="DZ70">
        <f t="shared" si="212"/>
        <v>0</v>
      </c>
      <c r="EB70" s="48">
        <f t="shared" si="267"/>
        <v>0</v>
      </c>
      <c r="EC70" s="48">
        <f t="shared" si="268"/>
        <v>0</v>
      </c>
      <c r="ED70" s="48">
        <f t="shared" si="269"/>
        <v>0</v>
      </c>
      <c r="EE70" s="48">
        <f t="shared" si="270"/>
        <v>0</v>
      </c>
      <c r="EF70">
        <f t="shared" si="213"/>
        <v>0</v>
      </c>
      <c r="EG70">
        <f t="shared" si="214"/>
        <v>0</v>
      </c>
      <c r="EI70">
        <v>14</v>
      </c>
      <c r="EJ70" s="48">
        <f t="shared" si="271"/>
        <v>0</v>
      </c>
      <c r="EK70">
        <f t="shared" si="215"/>
        <v>0</v>
      </c>
      <c r="EL70">
        <f t="shared" si="272"/>
        <v>0</v>
      </c>
      <c r="EM70">
        <f t="shared" si="216"/>
        <v>0</v>
      </c>
      <c r="EN70">
        <f t="shared" si="217"/>
        <v>99999999</v>
      </c>
      <c r="EO70">
        <f t="shared" si="273"/>
        <v>99999999</v>
      </c>
      <c r="EP70">
        <f t="shared" si="218"/>
        <v>999</v>
      </c>
      <c r="EQ70">
        <f t="shared" si="219"/>
        <v>99999</v>
      </c>
      <c r="ES70">
        <f>IF(I70="X",1,IF(I70="x",1,IF(I70&lt;='Schuelereinst. Sinclair'!$B$5,1,0)))</f>
        <v>1</v>
      </c>
      <c r="ET70">
        <f>IF(K70="X",1,IF(K70="x",1,IF(K70&lt;='Schuelereinst. Sinclair'!$B$5,1,0)))</f>
        <v>1</v>
      </c>
      <c r="EU70">
        <f>IF(M70="X",1,IF(M70="x",1,IF(M70&lt;='Schuelereinst. Sinclair'!$B$5,1,0)))</f>
        <v>1</v>
      </c>
      <c r="EV70">
        <f>IF(O70="X",1,IF(O70="x",1,IF(O70&lt;='Schuelereinst. Sinclair'!$B$5,1,0)))</f>
        <v>1</v>
      </c>
      <c r="EW70">
        <f>IF(Q70="X",1,IF(Q70="x",1,IF(Q70&lt;='Schuelereinst. Sinclair'!$B$5,1,0)))</f>
        <v>1</v>
      </c>
      <c r="EX70">
        <f>IF(S70="X",1,IF(S70="x",1,IF(S70&lt;='Schuelereinst. Sinclair'!$B$5,1,0)))</f>
        <v>1</v>
      </c>
    </row>
    <row r="71" spans="1:154" hidden="1" x14ac:dyDescent="0.2">
      <c r="A71" s="109">
        <v>15</v>
      </c>
      <c r="B71" s="96"/>
      <c r="C71" s="109" t="str">
        <f t="shared" si="220"/>
        <v/>
      </c>
      <c r="D71" s="156" t="str">
        <f t="shared" si="221"/>
        <v/>
      </c>
      <c r="E71" s="156" t="str">
        <f t="shared" si="222"/>
        <v/>
      </c>
      <c r="F71" s="159"/>
      <c r="G71" s="176" t="str">
        <f t="shared" si="186"/>
        <v/>
      </c>
      <c r="H71" s="97"/>
      <c r="I71" s="129"/>
      <c r="J71" s="98"/>
      <c r="K71" s="129"/>
      <c r="L71" s="98"/>
      <c r="M71" s="129"/>
      <c r="N71" s="97"/>
      <c r="O71" s="129"/>
      <c r="P71" s="98"/>
      <c r="Q71" s="129"/>
      <c r="R71" s="98"/>
      <c r="S71" s="129"/>
      <c r="T71" s="131" t="str">
        <f t="shared" si="223"/>
        <v/>
      </c>
      <c r="U71" s="134" t="str">
        <f t="shared" si="224"/>
        <v/>
      </c>
      <c r="V71" s="134" t="str">
        <f t="shared" si="225"/>
        <v/>
      </c>
      <c r="W71" s="99"/>
      <c r="X71" s="95"/>
      <c r="Y71" s="119" t="str">
        <f t="shared" si="274"/>
        <v/>
      </c>
      <c r="Z71" s="100"/>
      <c r="AA71" s="95"/>
      <c r="AB71" s="95"/>
      <c r="AC71" s="122" t="str">
        <f t="shared" si="275"/>
        <v/>
      </c>
      <c r="AD71" s="100"/>
      <c r="AE71" s="95"/>
      <c r="AF71" s="95"/>
      <c r="AG71" s="214" t="str">
        <f t="shared" si="276"/>
        <v/>
      </c>
      <c r="AH71" s="125" t="str">
        <f t="shared" si="277"/>
        <v/>
      </c>
      <c r="AI71" s="126" t="str">
        <f t="shared" si="278"/>
        <v/>
      </c>
      <c r="AJ71" s="140" t="str">
        <f t="shared" si="187"/>
        <v/>
      </c>
      <c r="AK71" s="163" t="str">
        <f t="shared" si="188"/>
        <v/>
      </c>
      <c r="BI71" t="str">
        <f t="shared" si="189"/>
        <v/>
      </c>
      <c r="BK71" t="str">
        <f t="shared" si="226"/>
        <v/>
      </c>
      <c r="BL71" t="str">
        <f t="shared" si="227"/>
        <v/>
      </c>
      <c r="BM71" t="str">
        <f t="shared" si="228"/>
        <v/>
      </c>
      <c r="BN71" t="str">
        <f t="shared" si="229"/>
        <v/>
      </c>
      <c r="BO71" t="str">
        <f t="shared" si="190"/>
        <v/>
      </c>
      <c r="BP71" t="str">
        <f t="shared" si="191"/>
        <v/>
      </c>
      <c r="BQ71" s="47" t="str">
        <f t="shared" si="192"/>
        <v/>
      </c>
      <c r="BR71" t="str">
        <f t="shared" si="193"/>
        <v/>
      </c>
      <c r="BS71" t="str">
        <f t="shared" si="194"/>
        <v/>
      </c>
      <c r="BT71" t="str">
        <f t="shared" si="230"/>
        <v/>
      </c>
      <c r="BU71" t="str">
        <f>IF(BT71="","",IF(BT71="U9",'Schuelereinst. Sinclair'!$B$6,IF(BT71="U11",'Schuelereinst. Sinclair'!$B$7,IF(BT71="U13",'Schuelereinst. Sinclair'!$B$8,Wemm(BT71="U15",'Schuelereinst. Sinclair'!$B$9,"")))))</f>
        <v/>
      </c>
      <c r="BV71" s="28">
        <f t="shared" si="195"/>
        <v>0</v>
      </c>
      <c r="BW71" s="28">
        <f t="shared" si="196"/>
        <v>0</v>
      </c>
      <c r="BX71" s="28">
        <f t="shared" si="197"/>
        <v>0</v>
      </c>
      <c r="BY71" s="28">
        <f t="shared" si="198"/>
        <v>0</v>
      </c>
      <c r="BZ71" s="28">
        <f t="shared" si="199"/>
        <v>0</v>
      </c>
      <c r="CA71" s="28">
        <f t="shared" si="200"/>
        <v>0</v>
      </c>
      <c r="CB71" s="28">
        <f t="shared" si="231"/>
        <v>0</v>
      </c>
      <c r="CC71" s="28">
        <f t="shared" si="232"/>
        <v>0</v>
      </c>
      <c r="CD71" s="28">
        <f t="shared" si="233"/>
        <v>0</v>
      </c>
      <c r="CE71" s="28">
        <f t="shared" si="234"/>
        <v>0</v>
      </c>
      <c r="CF71">
        <f t="shared" si="235"/>
        <v>0</v>
      </c>
      <c r="CG71">
        <f t="shared" si="236"/>
        <v>0</v>
      </c>
      <c r="CH71">
        <f t="shared" si="237"/>
        <v>0</v>
      </c>
      <c r="CI71">
        <f t="shared" si="238"/>
        <v>0</v>
      </c>
      <c r="CJ71">
        <f t="shared" si="239"/>
        <v>0</v>
      </c>
      <c r="CK71">
        <f t="shared" si="201"/>
        <v>0</v>
      </c>
      <c r="CL71">
        <f t="shared" si="202"/>
        <v>0</v>
      </c>
      <c r="CM71">
        <f t="shared" si="240"/>
        <v>0</v>
      </c>
      <c r="CN71">
        <f t="shared" si="241"/>
        <v>0</v>
      </c>
      <c r="CO71">
        <f t="shared" si="242"/>
        <v>0</v>
      </c>
      <c r="CP71" s="5">
        <f t="shared" si="243"/>
        <v>0</v>
      </c>
      <c r="CR71" s="28">
        <f t="shared" si="203"/>
        <v>0</v>
      </c>
      <c r="CS71" s="28">
        <f t="shared" si="204"/>
        <v>0</v>
      </c>
      <c r="CT71" s="28">
        <f t="shared" si="205"/>
        <v>0</v>
      </c>
      <c r="CU71" s="28">
        <f t="shared" si="206"/>
        <v>0</v>
      </c>
      <c r="CV71" s="28">
        <f t="shared" si="207"/>
        <v>0</v>
      </c>
      <c r="CW71" s="28">
        <f t="shared" si="208"/>
        <v>0</v>
      </c>
      <c r="CX71" s="28">
        <f t="shared" si="244"/>
        <v>0</v>
      </c>
      <c r="CY71" s="28">
        <f t="shared" si="245"/>
        <v>0</v>
      </c>
      <c r="CZ71" s="28">
        <f t="shared" si="246"/>
        <v>0</v>
      </c>
      <c r="DA71" s="28">
        <f t="shared" si="247"/>
        <v>0</v>
      </c>
      <c r="DB71">
        <f t="shared" si="248"/>
        <v>0</v>
      </c>
      <c r="DC71">
        <f t="shared" si="249"/>
        <v>0</v>
      </c>
      <c r="DD71">
        <f t="shared" si="250"/>
        <v>0</v>
      </c>
      <c r="DE71">
        <f t="shared" si="251"/>
        <v>0</v>
      </c>
      <c r="DF71">
        <f t="shared" si="252"/>
        <v>0</v>
      </c>
      <c r="DG71">
        <f t="shared" si="253"/>
        <v>0</v>
      </c>
      <c r="DH71">
        <f t="shared" si="254"/>
        <v>0</v>
      </c>
      <c r="DI71">
        <f t="shared" si="255"/>
        <v>0</v>
      </c>
      <c r="DJ71">
        <f t="shared" si="256"/>
        <v>0</v>
      </c>
      <c r="DK71">
        <f t="shared" si="257"/>
        <v>0</v>
      </c>
      <c r="DL71" s="5">
        <f t="shared" si="258"/>
        <v>0</v>
      </c>
      <c r="DM71" s="48">
        <f t="shared" si="259"/>
        <v>0</v>
      </c>
      <c r="DN71" s="5">
        <f t="shared" si="260"/>
        <v>0</v>
      </c>
      <c r="DO71" s="5">
        <f t="shared" si="261"/>
        <v>0</v>
      </c>
      <c r="DQ71" s="48">
        <f t="shared" si="209"/>
        <v>999</v>
      </c>
      <c r="DR71" s="48">
        <f t="shared" si="210"/>
        <v>999</v>
      </c>
      <c r="DS71" s="48">
        <f t="shared" si="262"/>
        <v>999</v>
      </c>
      <c r="DT71">
        <f t="shared" si="211"/>
        <v>0</v>
      </c>
      <c r="DV71" s="48">
        <f t="shared" si="263"/>
        <v>0</v>
      </c>
      <c r="DW71" s="48">
        <f t="shared" si="264"/>
        <v>0</v>
      </c>
      <c r="DX71" s="48">
        <f t="shared" si="265"/>
        <v>0</v>
      </c>
      <c r="DY71" s="48">
        <f t="shared" si="266"/>
        <v>0</v>
      </c>
      <c r="DZ71">
        <f t="shared" si="212"/>
        <v>0</v>
      </c>
      <c r="EB71" s="48">
        <f t="shared" si="267"/>
        <v>0</v>
      </c>
      <c r="EC71" s="48">
        <f t="shared" si="268"/>
        <v>0</v>
      </c>
      <c r="ED71" s="48">
        <f t="shared" si="269"/>
        <v>0</v>
      </c>
      <c r="EE71" s="48">
        <f t="shared" si="270"/>
        <v>0</v>
      </c>
      <c r="EF71">
        <f t="shared" si="213"/>
        <v>0</v>
      </c>
      <c r="EG71">
        <f t="shared" si="214"/>
        <v>0</v>
      </c>
      <c r="EI71">
        <v>15</v>
      </c>
      <c r="EJ71" s="48">
        <f t="shared" si="271"/>
        <v>0</v>
      </c>
      <c r="EK71">
        <f t="shared" si="215"/>
        <v>0</v>
      </c>
      <c r="EL71">
        <f t="shared" si="272"/>
        <v>0</v>
      </c>
      <c r="EM71">
        <f t="shared" si="216"/>
        <v>0</v>
      </c>
      <c r="EN71">
        <f t="shared" si="217"/>
        <v>99999999</v>
      </c>
      <c r="EO71">
        <f t="shared" si="273"/>
        <v>99999999</v>
      </c>
      <c r="EP71">
        <f t="shared" si="218"/>
        <v>999</v>
      </c>
      <c r="EQ71">
        <f t="shared" si="219"/>
        <v>99999</v>
      </c>
      <c r="ES71">
        <f>IF(I71="X",1,IF(I71="x",1,IF(I71&lt;='Schuelereinst. Sinclair'!$B$5,1,0)))</f>
        <v>1</v>
      </c>
      <c r="ET71">
        <f>IF(K71="X",1,IF(K71="x",1,IF(K71&lt;='Schuelereinst. Sinclair'!$B$5,1,0)))</f>
        <v>1</v>
      </c>
      <c r="EU71">
        <f>IF(M71="X",1,IF(M71="x",1,IF(M71&lt;='Schuelereinst. Sinclair'!$B$5,1,0)))</f>
        <v>1</v>
      </c>
      <c r="EV71">
        <f>IF(O71="X",1,IF(O71="x",1,IF(O71&lt;='Schuelereinst. Sinclair'!$B$5,1,0)))</f>
        <v>1</v>
      </c>
      <c r="EW71">
        <f>IF(Q71="X",1,IF(Q71="x",1,IF(Q71&lt;='Schuelereinst. Sinclair'!$B$5,1,0)))</f>
        <v>1</v>
      </c>
      <c r="EX71">
        <f>IF(S71="X",1,IF(S71="x",1,IF(S71&lt;='Schuelereinst. Sinclair'!$B$5,1,0)))</f>
        <v>1</v>
      </c>
    </row>
    <row r="72" spans="1:154" hidden="1" x14ac:dyDescent="0.2">
      <c r="A72" s="109">
        <v>16</v>
      </c>
      <c r="B72" s="96"/>
      <c r="C72" s="109" t="str">
        <f t="shared" si="220"/>
        <v/>
      </c>
      <c r="D72" s="156" t="str">
        <f t="shared" si="221"/>
        <v/>
      </c>
      <c r="E72" s="156" t="str">
        <f t="shared" si="222"/>
        <v/>
      </c>
      <c r="F72" s="159"/>
      <c r="G72" s="176" t="str">
        <f t="shared" si="186"/>
        <v/>
      </c>
      <c r="H72" s="97"/>
      <c r="I72" s="129"/>
      <c r="J72" s="98"/>
      <c r="K72" s="129"/>
      <c r="L72" s="98"/>
      <c r="M72" s="129"/>
      <c r="N72" s="97"/>
      <c r="O72" s="129"/>
      <c r="P72" s="98"/>
      <c r="Q72" s="129"/>
      <c r="R72" s="98"/>
      <c r="S72" s="129"/>
      <c r="T72" s="131" t="str">
        <f t="shared" si="223"/>
        <v/>
      </c>
      <c r="U72" s="134" t="str">
        <f t="shared" si="224"/>
        <v/>
      </c>
      <c r="V72" s="134" t="str">
        <f t="shared" si="225"/>
        <v/>
      </c>
      <c r="W72" s="99"/>
      <c r="X72" s="95"/>
      <c r="Y72" s="119" t="str">
        <f t="shared" si="274"/>
        <v/>
      </c>
      <c r="Z72" s="100"/>
      <c r="AA72" s="95"/>
      <c r="AB72" s="95"/>
      <c r="AC72" s="122" t="str">
        <f t="shared" si="275"/>
        <v/>
      </c>
      <c r="AD72" s="100"/>
      <c r="AE72" s="95"/>
      <c r="AF72" s="95"/>
      <c r="AG72" s="214" t="str">
        <f t="shared" si="276"/>
        <v/>
      </c>
      <c r="AH72" s="125" t="str">
        <f t="shared" si="277"/>
        <v/>
      </c>
      <c r="AI72" s="126" t="str">
        <f t="shared" si="278"/>
        <v/>
      </c>
      <c r="AJ72" s="140" t="str">
        <f t="shared" si="187"/>
        <v/>
      </c>
      <c r="AK72" s="163" t="str">
        <f t="shared" si="188"/>
        <v/>
      </c>
      <c r="BI72" t="str">
        <f t="shared" si="189"/>
        <v/>
      </c>
      <c r="BK72" t="str">
        <f t="shared" si="226"/>
        <v/>
      </c>
      <c r="BL72" t="str">
        <f t="shared" si="227"/>
        <v/>
      </c>
      <c r="BM72" t="str">
        <f t="shared" si="228"/>
        <v/>
      </c>
      <c r="BN72" t="str">
        <f t="shared" si="229"/>
        <v/>
      </c>
      <c r="BO72" t="str">
        <f t="shared" si="190"/>
        <v/>
      </c>
      <c r="BP72" t="str">
        <f t="shared" si="191"/>
        <v/>
      </c>
      <c r="BQ72" s="47" t="str">
        <f t="shared" si="192"/>
        <v/>
      </c>
      <c r="BR72" t="str">
        <f t="shared" si="193"/>
        <v/>
      </c>
      <c r="BS72" t="str">
        <f t="shared" si="194"/>
        <v/>
      </c>
      <c r="BT72" t="str">
        <f t="shared" si="230"/>
        <v/>
      </c>
      <c r="BU72" t="str">
        <f>IF(BT72="","",IF(BT72="U9",'Schuelereinst. Sinclair'!$B$6,IF(BT72="U11",'Schuelereinst. Sinclair'!$B$7,IF(BT72="U13",'Schuelereinst. Sinclair'!$B$8,Wemm(BT72="U15",'Schuelereinst. Sinclair'!$B$9,"")))))</f>
        <v/>
      </c>
      <c r="BV72" s="28">
        <f t="shared" si="195"/>
        <v>0</v>
      </c>
      <c r="BW72" s="28">
        <f t="shared" si="196"/>
        <v>0</v>
      </c>
      <c r="BX72" s="28">
        <f t="shared" si="197"/>
        <v>0</v>
      </c>
      <c r="BY72" s="28">
        <f t="shared" si="198"/>
        <v>0</v>
      </c>
      <c r="BZ72" s="28">
        <f t="shared" si="199"/>
        <v>0</v>
      </c>
      <c r="CA72" s="28">
        <f t="shared" si="200"/>
        <v>0</v>
      </c>
      <c r="CB72" s="28">
        <f t="shared" si="231"/>
        <v>0</v>
      </c>
      <c r="CC72" s="28">
        <f t="shared" si="232"/>
        <v>0</v>
      </c>
      <c r="CD72" s="28">
        <f t="shared" si="233"/>
        <v>0</v>
      </c>
      <c r="CE72" s="28">
        <f t="shared" si="234"/>
        <v>0</v>
      </c>
      <c r="CF72">
        <f t="shared" si="235"/>
        <v>0</v>
      </c>
      <c r="CG72">
        <f t="shared" si="236"/>
        <v>0</v>
      </c>
      <c r="CH72">
        <f t="shared" si="237"/>
        <v>0</v>
      </c>
      <c r="CI72">
        <f t="shared" si="238"/>
        <v>0</v>
      </c>
      <c r="CJ72">
        <f t="shared" si="239"/>
        <v>0</v>
      </c>
      <c r="CK72">
        <f t="shared" si="201"/>
        <v>0</v>
      </c>
      <c r="CL72">
        <f t="shared" si="202"/>
        <v>0</v>
      </c>
      <c r="CM72">
        <f t="shared" si="240"/>
        <v>0</v>
      </c>
      <c r="CN72">
        <f t="shared" si="241"/>
        <v>0</v>
      </c>
      <c r="CO72">
        <f t="shared" si="242"/>
        <v>0</v>
      </c>
      <c r="CP72" s="5">
        <f t="shared" si="243"/>
        <v>0</v>
      </c>
      <c r="CR72" s="28">
        <f t="shared" si="203"/>
        <v>0</v>
      </c>
      <c r="CS72" s="28">
        <f t="shared" si="204"/>
        <v>0</v>
      </c>
      <c r="CT72" s="28">
        <f t="shared" si="205"/>
        <v>0</v>
      </c>
      <c r="CU72" s="28">
        <f t="shared" si="206"/>
        <v>0</v>
      </c>
      <c r="CV72" s="28">
        <f t="shared" si="207"/>
        <v>0</v>
      </c>
      <c r="CW72" s="28">
        <f t="shared" si="208"/>
        <v>0</v>
      </c>
      <c r="CX72" s="28">
        <f t="shared" si="244"/>
        <v>0</v>
      </c>
      <c r="CY72" s="28">
        <f t="shared" si="245"/>
        <v>0</v>
      </c>
      <c r="CZ72" s="28">
        <f t="shared" si="246"/>
        <v>0</v>
      </c>
      <c r="DA72" s="28">
        <f t="shared" si="247"/>
        <v>0</v>
      </c>
      <c r="DB72">
        <f t="shared" si="248"/>
        <v>0</v>
      </c>
      <c r="DC72">
        <f t="shared" si="249"/>
        <v>0</v>
      </c>
      <c r="DD72">
        <f t="shared" si="250"/>
        <v>0</v>
      </c>
      <c r="DE72">
        <f t="shared" si="251"/>
        <v>0</v>
      </c>
      <c r="DF72">
        <f t="shared" si="252"/>
        <v>0</v>
      </c>
      <c r="DG72">
        <f t="shared" si="253"/>
        <v>0</v>
      </c>
      <c r="DH72">
        <f t="shared" si="254"/>
        <v>0</v>
      </c>
      <c r="DI72">
        <f t="shared" si="255"/>
        <v>0</v>
      </c>
      <c r="DJ72">
        <f t="shared" si="256"/>
        <v>0</v>
      </c>
      <c r="DK72">
        <f t="shared" si="257"/>
        <v>0</v>
      </c>
      <c r="DL72" s="5">
        <f t="shared" si="258"/>
        <v>0</v>
      </c>
      <c r="DM72" s="48">
        <f t="shared" si="259"/>
        <v>0</v>
      </c>
      <c r="DN72" s="5">
        <f t="shared" si="260"/>
        <v>0</v>
      </c>
      <c r="DO72" s="5">
        <f t="shared" si="261"/>
        <v>0</v>
      </c>
      <c r="DQ72" s="48">
        <f t="shared" si="209"/>
        <v>999</v>
      </c>
      <c r="DR72" s="48">
        <f t="shared" si="210"/>
        <v>999</v>
      </c>
      <c r="DS72" s="48">
        <f t="shared" si="262"/>
        <v>999</v>
      </c>
      <c r="DT72">
        <f t="shared" si="211"/>
        <v>0</v>
      </c>
      <c r="DV72" s="48">
        <f t="shared" si="263"/>
        <v>0</v>
      </c>
      <c r="DW72" s="48">
        <f t="shared" si="264"/>
        <v>0</v>
      </c>
      <c r="DX72" s="48">
        <f t="shared" si="265"/>
        <v>0</v>
      </c>
      <c r="DY72" s="48">
        <f t="shared" si="266"/>
        <v>0</v>
      </c>
      <c r="DZ72">
        <f t="shared" si="212"/>
        <v>0</v>
      </c>
      <c r="EB72" s="48">
        <f t="shared" si="267"/>
        <v>0</v>
      </c>
      <c r="EC72" s="48">
        <f t="shared" si="268"/>
        <v>0</v>
      </c>
      <c r="ED72" s="48">
        <f t="shared" si="269"/>
        <v>0</v>
      </c>
      <c r="EE72" s="48">
        <f t="shared" si="270"/>
        <v>0</v>
      </c>
      <c r="EF72">
        <f t="shared" si="213"/>
        <v>0</v>
      </c>
      <c r="EG72">
        <f t="shared" si="214"/>
        <v>0</v>
      </c>
      <c r="EI72">
        <v>16</v>
      </c>
      <c r="EJ72" s="48">
        <f t="shared" si="271"/>
        <v>0</v>
      </c>
      <c r="EK72">
        <f t="shared" si="215"/>
        <v>0</v>
      </c>
      <c r="EL72">
        <f t="shared" si="272"/>
        <v>0</v>
      </c>
      <c r="EM72">
        <f t="shared" si="216"/>
        <v>0</v>
      </c>
      <c r="EN72">
        <f t="shared" si="217"/>
        <v>99999999</v>
      </c>
      <c r="EO72">
        <f t="shared" si="273"/>
        <v>99999999</v>
      </c>
      <c r="EP72">
        <f t="shared" si="218"/>
        <v>999</v>
      </c>
      <c r="EQ72">
        <f t="shared" si="219"/>
        <v>99999</v>
      </c>
      <c r="ES72">
        <f>IF(I72="X",1,IF(I72="x",1,IF(I72&lt;='Schuelereinst. Sinclair'!$B$5,1,0)))</f>
        <v>1</v>
      </c>
      <c r="ET72">
        <f>IF(K72="X",1,IF(K72="x",1,IF(K72&lt;='Schuelereinst. Sinclair'!$B$5,1,0)))</f>
        <v>1</v>
      </c>
      <c r="EU72">
        <f>IF(M72="X",1,IF(M72="x",1,IF(M72&lt;='Schuelereinst. Sinclair'!$B$5,1,0)))</f>
        <v>1</v>
      </c>
      <c r="EV72">
        <f>IF(O72="X",1,IF(O72="x",1,IF(O72&lt;='Schuelereinst. Sinclair'!$B$5,1,0)))</f>
        <v>1</v>
      </c>
      <c r="EW72">
        <f>IF(Q72="X",1,IF(Q72="x",1,IF(Q72&lt;='Schuelereinst. Sinclair'!$B$5,1,0)))</f>
        <v>1</v>
      </c>
      <c r="EX72">
        <f>IF(S72="X",1,IF(S72="x",1,IF(S72&lt;='Schuelereinst. Sinclair'!$B$5,1,0)))</f>
        <v>1</v>
      </c>
    </row>
    <row r="73" spans="1:154" hidden="1" x14ac:dyDescent="0.2">
      <c r="A73" s="109">
        <v>17</v>
      </c>
      <c r="B73" s="96"/>
      <c r="C73" s="109" t="str">
        <f t="shared" si="220"/>
        <v/>
      </c>
      <c r="D73" s="156" t="str">
        <f t="shared" si="221"/>
        <v/>
      </c>
      <c r="E73" s="156" t="str">
        <f t="shared" si="222"/>
        <v/>
      </c>
      <c r="F73" s="159"/>
      <c r="G73" s="176" t="str">
        <f t="shared" si="186"/>
        <v/>
      </c>
      <c r="H73" s="97"/>
      <c r="I73" s="129"/>
      <c r="J73" s="98"/>
      <c r="K73" s="129"/>
      <c r="L73" s="98"/>
      <c r="M73" s="129"/>
      <c r="N73" s="97"/>
      <c r="O73" s="129"/>
      <c r="P73" s="98"/>
      <c r="Q73" s="129"/>
      <c r="R73" s="98"/>
      <c r="S73" s="129"/>
      <c r="T73" s="131" t="str">
        <f t="shared" si="223"/>
        <v/>
      </c>
      <c r="U73" s="134" t="str">
        <f t="shared" si="224"/>
        <v/>
      </c>
      <c r="V73" s="134" t="str">
        <f t="shared" si="225"/>
        <v/>
      </c>
      <c r="W73" s="101"/>
      <c r="X73" s="95"/>
      <c r="Y73" s="119" t="str">
        <f t="shared" si="274"/>
        <v/>
      </c>
      <c r="Z73" s="100"/>
      <c r="AA73" s="95"/>
      <c r="AB73" s="95"/>
      <c r="AC73" s="122" t="str">
        <f t="shared" si="275"/>
        <v/>
      </c>
      <c r="AD73" s="100"/>
      <c r="AE73" s="95"/>
      <c r="AF73" s="95"/>
      <c r="AG73" s="214" t="str">
        <f t="shared" si="276"/>
        <v/>
      </c>
      <c r="AH73" s="125" t="str">
        <f t="shared" si="277"/>
        <v/>
      </c>
      <c r="AI73" s="126" t="str">
        <f t="shared" si="278"/>
        <v/>
      </c>
      <c r="AJ73" s="140" t="str">
        <f t="shared" si="187"/>
        <v/>
      </c>
      <c r="AK73" s="163" t="str">
        <f t="shared" si="188"/>
        <v/>
      </c>
      <c r="BI73" t="str">
        <f t="shared" si="189"/>
        <v/>
      </c>
      <c r="BK73" t="str">
        <f t="shared" si="226"/>
        <v/>
      </c>
      <c r="BL73" t="str">
        <f t="shared" si="227"/>
        <v/>
      </c>
      <c r="BM73" t="str">
        <f t="shared" si="228"/>
        <v/>
      </c>
      <c r="BN73" t="str">
        <f t="shared" si="229"/>
        <v/>
      </c>
      <c r="BO73" t="str">
        <f t="shared" si="190"/>
        <v/>
      </c>
      <c r="BP73" t="str">
        <f t="shared" si="191"/>
        <v/>
      </c>
      <c r="BQ73" s="47" t="str">
        <f t="shared" si="192"/>
        <v/>
      </c>
      <c r="BR73" t="str">
        <f t="shared" si="193"/>
        <v/>
      </c>
      <c r="BS73" t="str">
        <f t="shared" si="194"/>
        <v/>
      </c>
      <c r="BT73" t="str">
        <f t="shared" si="230"/>
        <v/>
      </c>
      <c r="BU73" t="str">
        <f>IF(BT73="","",IF(BT73="U9",'Schuelereinst. Sinclair'!$B$6,IF(BT73="U11",'Schuelereinst. Sinclair'!$B$7,IF(BT73="U13",'Schuelereinst. Sinclair'!$B$8,Wemm(BT73="U15",'Schuelereinst. Sinclair'!$B$9,"")))))</f>
        <v/>
      </c>
      <c r="BV73" s="28">
        <f t="shared" si="195"/>
        <v>0</v>
      </c>
      <c r="BW73" s="28">
        <f t="shared" si="196"/>
        <v>0</v>
      </c>
      <c r="BX73" s="28">
        <f t="shared" si="197"/>
        <v>0</v>
      </c>
      <c r="BY73" s="28">
        <f t="shared" si="198"/>
        <v>0</v>
      </c>
      <c r="BZ73" s="28">
        <f t="shared" si="199"/>
        <v>0</v>
      </c>
      <c r="CA73" s="28">
        <f t="shared" si="200"/>
        <v>0</v>
      </c>
      <c r="CB73" s="28">
        <f t="shared" si="231"/>
        <v>0</v>
      </c>
      <c r="CC73" s="28">
        <f t="shared" si="232"/>
        <v>0</v>
      </c>
      <c r="CD73" s="28">
        <f t="shared" si="233"/>
        <v>0</v>
      </c>
      <c r="CE73" s="28">
        <f t="shared" si="234"/>
        <v>0</v>
      </c>
      <c r="CF73">
        <f t="shared" si="235"/>
        <v>0</v>
      </c>
      <c r="CG73">
        <f t="shared" si="236"/>
        <v>0</v>
      </c>
      <c r="CH73">
        <f t="shared" si="237"/>
        <v>0</v>
      </c>
      <c r="CI73">
        <f t="shared" si="238"/>
        <v>0</v>
      </c>
      <c r="CJ73">
        <f t="shared" si="239"/>
        <v>0</v>
      </c>
      <c r="CK73">
        <f t="shared" si="201"/>
        <v>0</v>
      </c>
      <c r="CL73">
        <f t="shared" si="202"/>
        <v>0</v>
      </c>
      <c r="CM73">
        <f t="shared" si="240"/>
        <v>0</v>
      </c>
      <c r="CN73">
        <f t="shared" si="241"/>
        <v>0</v>
      </c>
      <c r="CO73">
        <f t="shared" si="242"/>
        <v>0</v>
      </c>
      <c r="CP73" s="5">
        <f t="shared" si="243"/>
        <v>0</v>
      </c>
      <c r="CR73" s="28">
        <f t="shared" si="203"/>
        <v>0</v>
      </c>
      <c r="CS73" s="28">
        <f t="shared" si="204"/>
        <v>0</v>
      </c>
      <c r="CT73" s="28">
        <f t="shared" si="205"/>
        <v>0</v>
      </c>
      <c r="CU73" s="28">
        <f t="shared" si="206"/>
        <v>0</v>
      </c>
      <c r="CV73" s="28">
        <f t="shared" si="207"/>
        <v>0</v>
      </c>
      <c r="CW73" s="28">
        <f t="shared" si="208"/>
        <v>0</v>
      </c>
      <c r="CX73" s="28">
        <f t="shared" si="244"/>
        <v>0</v>
      </c>
      <c r="CY73" s="28">
        <f t="shared" si="245"/>
        <v>0</v>
      </c>
      <c r="CZ73" s="28">
        <f t="shared" si="246"/>
        <v>0</v>
      </c>
      <c r="DA73" s="28">
        <f t="shared" si="247"/>
        <v>0</v>
      </c>
      <c r="DB73">
        <f t="shared" si="248"/>
        <v>0</v>
      </c>
      <c r="DC73">
        <f t="shared" si="249"/>
        <v>0</v>
      </c>
      <c r="DD73">
        <f t="shared" si="250"/>
        <v>0</v>
      </c>
      <c r="DE73">
        <f t="shared" si="251"/>
        <v>0</v>
      </c>
      <c r="DF73">
        <f t="shared" si="252"/>
        <v>0</v>
      </c>
      <c r="DG73">
        <f t="shared" si="253"/>
        <v>0</v>
      </c>
      <c r="DH73">
        <f t="shared" si="254"/>
        <v>0</v>
      </c>
      <c r="DI73">
        <f t="shared" si="255"/>
        <v>0</v>
      </c>
      <c r="DJ73">
        <f t="shared" si="256"/>
        <v>0</v>
      </c>
      <c r="DK73">
        <f t="shared" si="257"/>
        <v>0</v>
      </c>
      <c r="DL73" s="5">
        <f t="shared" si="258"/>
        <v>0</v>
      </c>
      <c r="DM73" s="48">
        <f t="shared" si="259"/>
        <v>0</v>
      </c>
      <c r="DN73" s="5">
        <f t="shared" si="260"/>
        <v>0</v>
      </c>
      <c r="DO73" s="5">
        <f t="shared" si="261"/>
        <v>0</v>
      </c>
      <c r="DQ73" s="48">
        <f t="shared" si="209"/>
        <v>999</v>
      </c>
      <c r="DR73" s="48">
        <f t="shared" si="210"/>
        <v>999</v>
      </c>
      <c r="DS73" s="48">
        <f t="shared" si="262"/>
        <v>999</v>
      </c>
      <c r="DT73">
        <f t="shared" si="211"/>
        <v>0</v>
      </c>
      <c r="DV73" s="48">
        <f t="shared" si="263"/>
        <v>0</v>
      </c>
      <c r="DW73" s="48">
        <f t="shared" si="264"/>
        <v>0</v>
      </c>
      <c r="DX73" s="48">
        <f t="shared" si="265"/>
        <v>0</v>
      </c>
      <c r="DY73" s="48">
        <f t="shared" si="266"/>
        <v>0</v>
      </c>
      <c r="DZ73">
        <f t="shared" si="212"/>
        <v>0</v>
      </c>
      <c r="EB73" s="48">
        <f t="shared" si="267"/>
        <v>0</v>
      </c>
      <c r="EC73" s="48">
        <f t="shared" si="268"/>
        <v>0</v>
      </c>
      <c r="ED73" s="48">
        <f t="shared" si="269"/>
        <v>0</v>
      </c>
      <c r="EE73" s="48">
        <f t="shared" si="270"/>
        <v>0</v>
      </c>
      <c r="EF73">
        <f t="shared" si="213"/>
        <v>0</v>
      </c>
      <c r="EG73">
        <f t="shared" si="214"/>
        <v>0</v>
      </c>
      <c r="EI73">
        <v>17</v>
      </c>
      <c r="EJ73" s="48">
        <f t="shared" si="271"/>
        <v>0</v>
      </c>
      <c r="EK73">
        <f t="shared" si="215"/>
        <v>0</v>
      </c>
      <c r="EL73">
        <f t="shared" si="272"/>
        <v>0</v>
      </c>
      <c r="EM73">
        <f t="shared" si="216"/>
        <v>0</v>
      </c>
      <c r="EN73">
        <f t="shared" si="217"/>
        <v>99999999</v>
      </c>
      <c r="EO73">
        <f t="shared" si="273"/>
        <v>99999999</v>
      </c>
      <c r="EP73">
        <f t="shared" si="218"/>
        <v>999</v>
      </c>
      <c r="EQ73">
        <f t="shared" si="219"/>
        <v>99999</v>
      </c>
      <c r="ES73">
        <f>IF(I73="X",1,IF(I73="x",1,IF(I73&lt;='Schuelereinst. Sinclair'!$B$5,1,0)))</f>
        <v>1</v>
      </c>
      <c r="ET73">
        <f>IF(K73="X",1,IF(K73="x",1,IF(K73&lt;='Schuelereinst. Sinclair'!$B$5,1,0)))</f>
        <v>1</v>
      </c>
      <c r="EU73">
        <f>IF(M73="X",1,IF(M73="x",1,IF(M73&lt;='Schuelereinst. Sinclair'!$B$5,1,0)))</f>
        <v>1</v>
      </c>
      <c r="EV73">
        <f>IF(O73="X",1,IF(O73="x",1,IF(O73&lt;='Schuelereinst. Sinclair'!$B$5,1,0)))</f>
        <v>1</v>
      </c>
      <c r="EW73">
        <f>IF(Q73="X",1,IF(Q73="x",1,IF(Q73&lt;='Schuelereinst. Sinclair'!$B$5,1,0)))</f>
        <v>1</v>
      </c>
      <c r="EX73">
        <f>IF(S73="X",1,IF(S73="x",1,IF(S73&lt;='Schuelereinst. Sinclair'!$B$5,1,0)))</f>
        <v>1</v>
      </c>
    </row>
    <row r="74" spans="1:154" hidden="1" x14ac:dyDescent="0.2">
      <c r="A74" s="109">
        <v>18</v>
      </c>
      <c r="B74" s="96"/>
      <c r="C74" s="109" t="str">
        <f t="shared" si="220"/>
        <v/>
      </c>
      <c r="D74" s="156" t="str">
        <f t="shared" si="221"/>
        <v/>
      </c>
      <c r="E74" s="156" t="str">
        <f t="shared" si="222"/>
        <v/>
      </c>
      <c r="F74" s="159"/>
      <c r="G74" s="176" t="str">
        <f t="shared" si="186"/>
        <v/>
      </c>
      <c r="H74" s="97"/>
      <c r="I74" s="129"/>
      <c r="J74" s="98"/>
      <c r="K74" s="129"/>
      <c r="L74" s="98"/>
      <c r="M74" s="129"/>
      <c r="N74" s="97"/>
      <c r="O74" s="129"/>
      <c r="P74" s="98"/>
      <c r="Q74" s="129"/>
      <c r="R74" s="98"/>
      <c r="S74" s="129"/>
      <c r="T74" s="131" t="str">
        <f t="shared" si="223"/>
        <v/>
      </c>
      <c r="U74" s="134" t="str">
        <f t="shared" si="224"/>
        <v/>
      </c>
      <c r="V74" s="134" t="str">
        <f t="shared" si="225"/>
        <v/>
      </c>
      <c r="W74" s="102"/>
      <c r="X74" s="103"/>
      <c r="Y74" s="119" t="str">
        <f t="shared" si="274"/>
        <v/>
      </c>
      <c r="Z74" s="100"/>
      <c r="AA74" s="95"/>
      <c r="AB74" s="95"/>
      <c r="AC74" s="122" t="str">
        <f t="shared" si="275"/>
        <v/>
      </c>
      <c r="AD74" s="100"/>
      <c r="AE74" s="95"/>
      <c r="AF74" s="95"/>
      <c r="AG74" s="214" t="str">
        <f t="shared" si="276"/>
        <v/>
      </c>
      <c r="AH74" s="125" t="str">
        <f t="shared" si="277"/>
        <v/>
      </c>
      <c r="AI74" s="126" t="str">
        <f t="shared" si="278"/>
        <v/>
      </c>
      <c r="AJ74" s="140" t="str">
        <f t="shared" si="187"/>
        <v/>
      </c>
      <c r="AK74" s="163" t="str">
        <f t="shared" si="188"/>
        <v/>
      </c>
      <c r="BI74" t="str">
        <f t="shared" si="189"/>
        <v/>
      </c>
      <c r="BK74" t="str">
        <f t="shared" si="226"/>
        <v/>
      </c>
      <c r="BL74" t="str">
        <f t="shared" si="227"/>
        <v/>
      </c>
      <c r="BM74" t="str">
        <f t="shared" si="228"/>
        <v/>
      </c>
      <c r="BN74" t="str">
        <f t="shared" si="229"/>
        <v/>
      </c>
      <c r="BO74" t="str">
        <f t="shared" si="190"/>
        <v/>
      </c>
      <c r="BP74" t="str">
        <f t="shared" si="191"/>
        <v/>
      </c>
      <c r="BQ74" s="47" t="str">
        <f t="shared" si="192"/>
        <v/>
      </c>
      <c r="BR74" t="str">
        <f t="shared" si="193"/>
        <v/>
      </c>
      <c r="BS74" t="str">
        <f t="shared" si="194"/>
        <v/>
      </c>
      <c r="BT74" t="str">
        <f t="shared" si="230"/>
        <v/>
      </c>
      <c r="BU74" t="str">
        <f>IF(BT74="","",IF(BT74="U9",'Schuelereinst. Sinclair'!$B$6,IF(BT74="U11",'Schuelereinst. Sinclair'!$B$7,IF(BT74="U13",'Schuelereinst. Sinclair'!$B$8,Wemm(BT74="U15",'Schuelereinst. Sinclair'!$B$9,"")))))</f>
        <v/>
      </c>
      <c r="BV74" s="28">
        <f t="shared" si="195"/>
        <v>0</v>
      </c>
      <c r="BW74" s="28">
        <f t="shared" si="196"/>
        <v>0</v>
      </c>
      <c r="BX74" s="28">
        <f t="shared" si="197"/>
        <v>0</v>
      </c>
      <c r="BY74" s="28">
        <f t="shared" si="198"/>
        <v>0</v>
      </c>
      <c r="BZ74" s="28">
        <f t="shared" si="199"/>
        <v>0</v>
      </c>
      <c r="CA74" s="28">
        <f t="shared" si="200"/>
        <v>0</v>
      </c>
      <c r="CB74" s="28">
        <f t="shared" si="231"/>
        <v>0</v>
      </c>
      <c r="CC74" s="28">
        <f t="shared" si="232"/>
        <v>0</v>
      </c>
      <c r="CD74" s="28">
        <f t="shared" si="233"/>
        <v>0</v>
      </c>
      <c r="CE74" s="28">
        <f t="shared" si="234"/>
        <v>0</v>
      </c>
      <c r="CF74">
        <f t="shared" si="235"/>
        <v>0</v>
      </c>
      <c r="CG74">
        <f t="shared" si="236"/>
        <v>0</v>
      </c>
      <c r="CH74">
        <f t="shared" si="237"/>
        <v>0</v>
      </c>
      <c r="CI74">
        <f t="shared" si="238"/>
        <v>0</v>
      </c>
      <c r="CJ74">
        <f t="shared" si="239"/>
        <v>0</v>
      </c>
      <c r="CK74">
        <f t="shared" si="201"/>
        <v>0</v>
      </c>
      <c r="CL74">
        <f t="shared" si="202"/>
        <v>0</v>
      </c>
      <c r="CM74">
        <f t="shared" si="240"/>
        <v>0</v>
      </c>
      <c r="CN74">
        <f t="shared" si="241"/>
        <v>0</v>
      </c>
      <c r="CO74">
        <f t="shared" si="242"/>
        <v>0</v>
      </c>
      <c r="CP74" s="5">
        <f t="shared" si="243"/>
        <v>0</v>
      </c>
      <c r="CR74" s="28">
        <f t="shared" si="203"/>
        <v>0</v>
      </c>
      <c r="CS74" s="28">
        <f t="shared" si="204"/>
        <v>0</v>
      </c>
      <c r="CT74" s="28">
        <f t="shared" si="205"/>
        <v>0</v>
      </c>
      <c r="CU74" s="28">
        <f t="shared" si="206"/>
        <v>0</v>
      </c>
      <c r="CV74" s="28">
        <f t="shared" si="207"/>
        <v>0</v>
      </c>
      <c r="CW74" s="28">
        <f t="shared" si="208"/>
        <v>0</v>
      </c>
      <c r="CX74" s="28">
        <f t="shared" si="244"/>
        <v>0</v>
      </c>
      <c r="CY74" s="28">
        <f t="shared" si="245"/>
        <v>0</v>
      </c>
      <c r="CZ74" s="28">
        <f t="shared" si="246"/>
        <v>0</v>
      </c>
      <c r="DA74" s="28">
        <f t="shared" si="247"/>
        <v>0</v>
      </c>
      <c r="DB74">
        <f t="shared" si="248"/>
        <v>0</v>
      </c>
      <c r="DC74">
        <f t="shared" si="249"/>
        <v>0</v>
      </c>
      <c r="DD74">
        <f t="shared" si="250"/>
        <v>0</v>
      </c>
      <c r="DE74">
        <f t="shared" si="251"/>
        <v>0</v>
      </c>
      <c r="DF74">
        <f t="shared" si="252"/>
        <v>0</v>
      </c>
      <c r="DG74">
        <f t="shared" si="253"/>
        <v>0</v>
      </c>
      <c r="DH74">
        <f t="shared" si="254"/>
        <v>0</v>
      </c>
      <c r="DI74">
        <f t="shared" si="255"/>
        <v>0</v>
      </c>
      <c r="DJ74">
        <f t="shared" si="256"/>
        <v>0</v>
      </c>
      <c r="DK74">
        <f t="shared" si="257"/>
        <v>0</v>
      </c>
      <c r="DL74" s="5">
        <f t="shared" si="258"/>
        <v>0</v>
      </c>
      <c r="DM74" s="48">
        <f t="shared" si="259"/>
        <v>0</v>
      </c>
      <c r="DN74" s="5">
        <f t="shared" si="260"/>
        <v>0</v>
      </c>
      <c r="DO74" s="5">
        <f t="shared" si="261"/>
        <v>0</v>
      </c>
      <c r="DQ74" s="48">
        <f t="shared" si="209"/>
        <v>999</v>
      </c>
      <c r="DR74" s="48">
        <f t="shared" si="210"/>
        <v>999</v>
      </c>
      <c r="DS74" s="48">
        <f t="shared" si="262"/>
        <v>999</v>
      </c>
      <c r="DT74">
        <f t="shared" si="211"/>
        <v>0</v>
      </c>
      <c r="DV74" s="48">
        <f t="shared" si="263"/>
        <v>0</v>
      </c>
      <c r="DW74" s="48">
        <f t="shared" si="264"/>
        <v>0</v>
      </c>
      <c r="DX74" s="48">
        <f t="shared" si="265"/>
        <v>0</v>
      </c>
      <c r="DY74" s="48">
        <f t="shared" si="266"/>
        <v>0</v>
      </c>
      <c r="DZ74">
        <f t="shared" si="212"/>
        <v>0</v>
      </c>
      <c r="EB74" s="48">
        <f t="shared" si="267"/>
        <v>0</v>
      </c>
      <c r="EC74" s="48">
        <f t="shared" si="268"/>
        <v>0</v>
      </c>
      <c r="ED74" s="48">
        <f t="shared" si="269"/>
        <v>0</v>
      </c>
      <c r="EE74" s="48">
        <f t="shared" si="270"/>
        <v>0</v>
      </c>
      <c r="EF74">
        <f t="shared" si="213"/>
        <v>0</v>
      </c>
      <c r="EG74">
        <f t="shared" si="214"/>
        <v>0</v>
      </c>
      <c r="EI74">
        <v>18</v>
      </c>
      <c r="EJ74" s="48">
        <f t="shared" si="271"/>
        <v>0</v>
      </c>
      <c r="EK74">
        <f t="shared" si="215"/>
        <v>0</v>
      </c>
      <c r="EL74">
        <f t="shared" si="272"/>
        <v>0</v>
      </c>
      <c r="EM74">
        <f t="shared" si="216"/>
        <v>0</v>
      </c>
      <c r="EN74">
        <f t="shared" si="217"/>
        <v>99999999</v>
      </c>
      <c r="EO74">
        <f t="shared" si="273"/>
        <v>99999999</v>
      </c>
      <c r="EP74">
        <f t="shared" si="218"/>
        <v>999</v>
      </c>
      <c r="EQ74">
        <f t="shared" si="219"/>
        <v>99999</v>
      </c>
      <c r="ES74">
        <f>IF(I74="X",1,IF(I74="x",1,IF(I74&lt;='Schuelereinst. Sinclair'!$B$5,1,0)))</f>
        <v>1</v>
      </c>
      <c r="ET74">
        <f>IF(K74="X",1,IF(K74="x",1,IF(K74&lt;='Schuelereinst. Sinclair'!$B$5,1,0)))</f>
        <v>1</v>
      </c>
      <c r="EU74">
        <f>IF(M74="X",1,IF(M74="x",1,IF(M74&lt;='Schuelereinst. Sinclair'!$B$5,1,0)))</f>
        <v>1</v>
      </c>
      <c r="EV74">
        <f>IF(O74="X",1,IF(O74="x",1,IF(O74&lt;='Schuelereinst. Sinclair'!$B$5,1,0)))</f>
        <v>1</v>
      </c>
      <c r="EW74">
        <f>IF(Q74="X",1,IF(Q74="x",1,IF(Q74&lt;='Schuelereinst. Sinclair'!$B$5,1,0)))</f>
        <v>1</v>
      </c>
      <c r="EX74">
        <f>IF(S74="X",1,IF(S74="x",1,IF(S74&lt;='Schuelereinst. Sinclair'!$B$5,1,0)))</f>
        <v>1</v>
      </c>
    </row>
    <row r="75" spans="1:154" hidden="1" x14ac:dyDescent="0.2">
      <c r="A75" s="109">
        <v>19</v>
      </c>
      <c r="B75" s="96"/>
      <c r="C75" s="109" t="str">
        <f t="shared" si="220"/>
        <v/>
      </c>
      <c r="D75" s="156" t="str">
        <f t="shared" si="221"/>
        <v/>
      </c>
      <c r="E75" s="156" t="str">
        <f t="shared" si="222"/>
        <v/>
      </c>
      <c r="F75" s="159"/>
      <c r="G75" s="176" t="str">
        <f t="shared" si="186"/>
        <v/>
      </c>
      <c r="H75" s="97"/>
      <c r="I75" s="129"/>
      <c r="J75" s="98"/>
      <c r="K75" s="129"/>
      <c r="L75" s="98"/>
      <c r="M75" s="129"/>
      <c r="N75" s="97"/>
      <c r="O75" s="129"/>
      <c r="P75" s="98"/>
      <c r="Q75" s="129"/>
      <c r="R75" s="98"/>
      <c r="S75" s="129"/>
      <c r="T75" s="131" t="str">
        <f t="shared" si="223"/>
        <v/>
      </c>
      <c r="U75" s="134" t="str">
        <f t="shared" si="224"/>
        <v/>
      </c>
      <c r="V75" s="134" t="str">
        <f t="shared" si="225"/>
        <v/>
      </c>
      <c r="W75" s="104"/>
      <c r="X75" s="105"/>
      <c r="Y75" s="119" t="str">
        <f t="shared" si="274"/>
        <v/>
      </c>
      <c r="Z75" s="100"/>
      <c r="AA75" s="95"/>
      <c r="AB75" s="95"/>
      <c r="AC75" s="122" t="str">
        <f t="shared" si="275"/>
        <v/>
      </c>
      <c r="AD75" s="100"/>
      <c r="AE75" s="95"/>
      <c r="AF75" s="95"/>
      <c r="AG75" s="214" t="str">
        <f t="shared" si="276"/>
        <v/>
      </c>
      <c r="AH75" s="125" t="str">
        <f t="shared" si="277"/>
        <v/>
      </c>
      <c r="AI75" s="126" t="str">
        <f t="shared" si="278"/>
        <v/>
      </c>
      <c r="AJ75" s="140" t="str">
        <f t="shared" si="187"/>
        <v/>
      </c>
      <c r="AK75" s="163" t="str">
        <f t="shared" si="188"/>
        <v/>
      </c>
      <c r="BI75" t="str">
        <f t="shared" si="189"/>
        <v/>
      </c>
      <c r="BK75" t="str">
        <f t="shared" si="226"/>
        <v/>
      </c>
      <c r="BL75" t="str">
        <f t="shared" si="227"/>
        <v/>
      </c>
      <c r="BM75" t="str">
        <f t="shared" si="228"/>
        <v/>
      </c>
      <c r="BN75" t="str">
        <f t="shared" si="229"/>
        <v/>
      </c>
      <c r="BO75" t="str">
        <f t="shared" si="190"/>
        <v/>
      </c>
      <c r="BP75" t="str">
        <f t="shared" si="191"/>
        <v/>
      </c>
      <c r="BQ75" s="47" t="str">
        <f t="shared" si="192"/>
        <v/>
      </c>
      <c r="BR75" t="str">
        <f t="shared" si="193"/>
        <v/>
      </c>
      <c r="BS75" t="str">
        <f t="shared" si="194"/>
        <v/>
      </c>
      <c r="BT75" t="str">
        <f t="shared" si="230"/>
        <v/>
      </c>
      <c r="BU75" t="str">
        <f>IF(BT75="","",IF(BT75="U9",'Schuelereinst. Sinclair'!$B$6,IF(BT75="U11",'Schuelereinst. Sinclair'!$B$7,IF(BT75="U13",'Schuelereinst. Sinclair'!$B$8,Wemm(BT75="U15",'Schuelereinst. Sinclair'!$B$9,"")))))</f>
        <v/>
      </c>
      <c r="BV75" s="28">
        <f t="shared" si="195"/>
        <v>0</v>
      </c>
      <c r="BW75" s="28">
        <f t="shared" si="196"/>
        <v>0</v>
      </c>
      <c r="BX75" s="28">
        <f t="shared" si="197"/>
        <v>0</v>
      </c>
      <c r="BY75" s="28">
        <f t="shared" si="198"/>
        <v>0</v>
      </c>
      <c r="BZ75" s="28">
        <f t="shared" si="199"/>
        <v>0</v>
      </c>
      <c r="CA75" s="28">
        <f t="shared" si="200"/>
        <v>0</v>
      </c>
      <c r="CB75" s="28">
        <f t="shared" si="231"/>
        <v>0</v>
      </c>
      <c r="CC75" s="28">
        <f t="shared" si="232"/>
        <v>0</v>
      </c>
      <c r="CD75" s="28">
        <f t="shared" si="233"/>
        <v>0</v>
      </c>
      <c r="CE75" s="28">
        <f t="shared" si="234"/>
        <v>0</v>
      </c>
      <c r="CF75">
        <f t="shared" si="235"/>
        <v>0</v>
      </c>
      <c r="CG75">
        <f t="shared" si="236"/>
        <v>0</v>
      </c>
      <c r="CH75">
        <f t="shared" si="237"/>
        <v>0</v>
      </c>
      <c r="CI75">
        <f t="shared" si="238"/>
        <v>0</v>
      </c>
      <c r="CJ75">
        <f t="shared" si="239"/>
        <v>0</v>
      </c>
      <c r="CK75">
        <f t="shared" si="201"/>
        <v>0</v>
      </c>
      <c r="CL75">
        <f t="shared" si="202"/>
        <v>0</v>
      </c>
      <c r="CM75">
        <f t="shared" si="240"/>
        <v>0</v>
      </c>
      <c r="CN75">
        <f t="shared" si="241"/>
        <v>0</v>
      </c>
      <c r="CO75">
        <f t="shared" si="242"/>
        <v>0</v>
      </c>
      <c r="CP75" s="5">
        <f t="shared" si="243"/>
        <v>0</v>
      </c>
      <c r="CR75" s="28">
        <f t="shared" si="203"/>
        <v>0</v>
      </c>
      <c r="CS75" s="28">
        <f t="shared" si="204"/>
        <v>0</v>
      </c>
      <c r="CT75" s="28">
        <f t="shared" si="205"/>
        <v>0</v>
      </c>
      <c r="CU75" s="28">
        <f t="shared" si="206"/>
        <v>0</v>
      </c>
      <c r="CV75" s="28">
        <f t="shared" si="207"/>
        <v>0</v>
      </c>
      <c r="CW75" s="28">
        <f t="shared" si="208"/>
        <v>0</v>
      </c>
      <c r="CX75" s="28">
        <f t="shared" si="244"/>
        <v>0</v>
      </c>
      <c r="CY75" s="28">
        <f t="shared" si="245"/>
        <v>0</v>
      </c>
      <c r="CZ75" s="28">
        <f t="shared" si="246"/>
        <v>0</v>
      </c>
      <c r="DA75" s="28">
        <f t="shared" si="247"/>
        <v>0</v>
      </c>
      <c r="DB75">
        <f t="shared" si="248"/>
        <v>0</v>
      </c>
      <c r="DC75">
        <f t="shared" si="249"/>
        <v>0</v>
      </c>
      <c r="DD75">
        <f t="shared" si="250"/>
        <v>0</v>
      </c>
      <c r="DE75">
        <f t="shared" si="251"/>
        <v>0</v>
      </c>
      <c r="DF75">
        <f t="shared" si="252"/>
        <v>0</v>
      </c>
      <c r="DG75">
        <f t="shared" si="253"/>
        <v>0</v>
      </c>
      <c r="DH75">
        <f t="shared" si="254"/>
        <v>0</v>
      </c>
      <c r="DI75">
        <f t="shared" si="255"/>
        <v>0</v>
      </c>
      <c r="DJ75">
        <f t="shared" si="256"/>
        <v>0</v>
      </c>
      <c r="DK75">
        <f t="shared" si="257"/>
        <v>0</v>
      </c>
      <c r="DL75" s="5">
        <f t="shared" si="258"/>
        <v>0</v>
      </c>
      <c r="DM75" s="48">
        <f t="shared" si="259"/>
        <v>0</v>
      </c>
      <c r="DN75" s="5">
        <f t="shared" si="260"/>
        <v>0</v>
      </c>
      <c r="DO75" s="5">
        <f t="shared" si="261"/>
        <v>0</v>
      </c>
      <c r="DQ75" s="48">
        <f t="shared" si="209"/>
        <v>999</v>
      </c>
      <c r="DR75" s="48">
        <f t="shared" si="210"/>
        <v>999</v>
      </c>
      <c r="DS75" s="48">
        <f t="shared" si="262"/>
        <v>999</v>
      </c>
      <c r="DT75">
        <f t="shared" si="211"/>
        <v>0</v>
      </c>
      <c r="DV75" s="48">
        <f t="shared" si="263"/>
        <v>0</v>
      </c>
      <c r="DW75" s="48">
        <f t="shared" si="264"/>
        <v>0</v>
      </c>
      <c r="DX75" s="48">
        <f t="shared" si="265"/>
        <v>0</v>
      </c>
      <c r="DY75" s="48">
        <f t="shared" si="266"/>
        <v>0</v>
      </c>
      <c r="DZ75">
        <f t="shared" si="212"/>
        <v>0</v>
      </c>
      <c r="EB75" s="48">
        <f t="shared" si="267"/>
        <v>0</v>
      </c>
      <c r="EC75" s="48">
        <f t="shared" si="268"/>
        <v>0</v>
      </c>
      <c r="ED75" s="48">
        <f t="shared" si="269"/>
        <v>0</v>
      </c>
      <c r="EE75" s="48">
        <f t="shared" si="270"/>
        <v>0</v>
      </c>
      <c r="EF75">
        <f t="shared" si="213"/>
        <v>0</v>
      </c>
      <c r="EG75">
        <f t="shared" si="214"/>
        <v>0</v>
      </c>
      <c r="EI75">
        <v>19</v>
      </c>
      <c r="EJ75" s="48">
        <f t="shared" si="271"/>
        <v>0</v>
      </c>
      <c r="EK75">
        <f t="shared" si="215"/>
        <v>0</v>
      </c>
      <c r="EL75">
        <f t="shared" si="272"/>
        <v>0</v>
      </c>
      <c r="EM75">
        <f t="shared" si="216"/>
        <v>0</v>
      </c>
      <c r="EN75">
        <f t="shared" si="217"/>
        <v>99999999</v>
      </c>
      <c r="EO75">
        <f t="shared" si="273"/>
        <v>99999999</v>
      </c>
      <c r="EP75">
        <f t="shared" si="218"/>
        <v>999</v>
      </c>
      <c r="EQ75">
        <f t="shared" si="219"/>
        <v>99999</v>
      </c>
      <c r="ES75">
        <f>IF(I75="X",1,IF(I75="x",1,IF(I75&lt;='Schuelereinst. Sinclair'!$B$5,1,0)))</f>
        <v>1</v>
      </c>
      <c r="ET75">
        <f>IF(K75="X",1,IF(K75="x",1,IF(K75&lt;='Schuelereinst. Sinclair'!$B$5,1,0)))</f>
        <v>1</v>
      </c>
      <c r="EU75">
        <f>IF(M75="X",1,IF(M75="x",1,IF(M75&lt;='Schuelereinst. Sinclair'!$B$5,1,0)))</f>
        <v>1</v>
      </c>
      <c r="EV75">
        <f>IF(O75="X",1,IF(O75="x",1,IF(O75&lt;='Schuelereinst. Sinclair'!$B$5,1,0)))</f>
        <v>1</v>
      </c>
      <c r="EW75">
        <f>IF(Q75="X",1,IF(Q75="x",1,IF(Q75&lt;='Schuelereinst. Sinclair'!$B$5,1,0)))</f>
        <v>1</v>
      </c>
      <c r="EX75">
        <f>IF(S75="X",1,IF(S75="x",1,IF(S75&lt;='Schuelereinst. Sinclair'!$B$5,1,0)))</f>
        <v>1</v>
      </c>
    </row>
    <row r="76" spans="1:154" ht="13.5" hidden="1" thickBot="1" x14ac:dyDescent="0.25">
      <c r="A76" s="110">
        <v>20</v>
      </c>
      <c r="B76" s="106"/>
      <c r="C76" s="110" t="str">
        <f t="shared" si="220"/>
        <v/>
      </c>
      <c r="D76" s="157" t="str">
        <f t="shared" si="221"/>
        <v/>
      </c>
      <c r="E76" s="157" t="str">
        <f t="shared" si="222"/>
        <v/>
      </c>
      <c r="F76" s="160"/>
      <c r="G76" s="177" t="str">
        <f t="shared" si="186"/>
        <v/>
      </c>
      <c r="H76" s="143"/>
      <c r="I76" s="144"/>
      <c r="J76" s="145"/>
      <c r="K76" s="144"/>
      <c r="L76" s="145"/>
      <c r="M76" s="144"/>
      <c r="N76" s="143"/>
      <c r="O76" s="144"/>
      <c r="P76" s="145"/>
      <c r="Q76" s="144"/>
      <c r="R76" s="145"/>
      <c r="S76" s="144"/>
      <c r="T76" s="132" t="str">
        <f t="shared" si="223"/>
        <v/>
      </c>
      <c r="U76" s="135" t="str">
        <f t="shared" si="224"/>
        <v/>
      </c>
      <c r="V76" s="135" t="str">
        <f t="shared" si="225"/>
        <v/>
      </c>
      <c r="W76" s="107"/>
      <c r="X76" s="146"/>
      <c r="Y76" s="120" t="str">
        <f>IF(B76="","",DT76 )</f>
        <v/>
      </c>
      <c r="Z76" s="147"/>
      <c r="AA76" s="146"/>
      <c r="AB76" s="146"/>
      <c r="AC76" s="148" t="str">
        <f t="shared" si="275"/>
        <v/>
      </c>
      <c r="AD76" s="147"/>
      <c r="AE76" s="146"/>
      <c r="AF76" s="146"/>
      <c r="AG76" s="215" t="str">
        <f>IF(B76="","",EF76)</f>
        <v/>
      </c>
      <c r="AH76" s="149" t="str">
        <f t="shared" si="277"/>
        <v/>
      </c>
      <c r="AI76" s="150" t="str">
        <f t="shared" si="278"/>
        <v/>
      </c>
      <c r="AJ76" s="140" t="str">
        <f t="shared" si="187"/>
        <v/>
      </c>
      <c r="AK76" s="164" t="str">
        <f t="shared" si="188"/>
        <v/>
      </c>
      <c r="BI76" t="str">
        <f t="shared" si="189"/>
        <v/>
      </c>
      <c r="BK76" t="str">
        <f t="shared" si="226"/>
        <v/>
      </c>
      <c r="BL76" t="str">
        <f t="shared" si="227"/>
        <v/>
      </c>
      <c r="BM76" t="str">
        <f t="shared" si="228"/>
        <v/>
      </c>
      <c r="BN76" t="str">
        <f t="shared" si="229"/>
        <v/>
      </c>
      <c r="BO76" t="str">
        <f t="shared" si="190"/>
        <v/>
      </c>
      <c r="BP76" t="str">
        <f t="shared" si="191"/>
        <v/>
      </c>
      <c r="BQ76" s="47" t="str">
        <f t="shared" si="192"/>
        <v/>
      </c>
      <c r="BR76" t="str">
        <f t="shared" si="193"/>
        <v/>
      </c>
      <c r="BS76" t="str">
        <f t="shared" si="194"/>
        <v/>
      </c>
      <c r="BT76" t="str">
        <f t="shared" si="230"/>
        <v/>
      </c>
      <c r="BU76" t="str">
        <f>IF(BT76="","",IF(BT76="U9",'Schuelereinst. Sinclair'!$B$6,IF(BT76="U11",'Schuelereinst. Sinclair'!$B$7,IF(BT76="U13",'Schuelereinst. Sinclair'!$B$8,Wemm(BT76="U15",'Schuelereinst. Sinclair'!$B$9,"")))))</f>
        <v/>
      </c>
      <c r="BV76" s="28">
        <f t="shared" si="195"/>
        <v>0</v>
      </c>
      <c r="BW76" s="28">
        <f t="shared" si="196"/>
        <v>0</v>
      </c>
      <c r="BX76" s="28">
        <f t="shared" si="197"/>
        <v>0</v>
      </c>
      <c r="BY76" s="28">
        <f t="shared" si="198"/>
        <v>0</v>
      </c>
      <c r="BZ76" s="28">
        <f t="shared" si="199"/>
        <v>0</v>
      </c>
      <c r="CA76" s="28">
        <f t="shared" si="200"/>
        <v>0</v>
      </c>
      <c r="CB76" s="28">
        <f t="shared" si="231"/>
        <v>0</v>
      </c>
      <c r="CC76" s="28">
        <f t="shared" si="232"/>
        <v>0</v>
      </c>
      <c r="CD76" s="28">
        <f t="shared" si="233"/>
        <v>0</v>
      </c>
      <c r="CE76" s="28">
        <f t="shared" si="234"/>
        <v>0</v>
      </c>
      <c r="CF76">
        <f t="shared" si="235"/>
        <v>0</v>
      </c>
      <c r="CG76">
        <f t="shared" si="236"/>
        <v>0</v>
      </c>
      <c r="CH76">
        <f t="shared" si="237"/>
        <v>0</v>
      </c>
      <c r="CI76">
        <f t="shared" si="238"/>
        <v>0</v>
      </c>
      <c r="CJ76">
        <f t="shared" si="239"/>
        <v>0</v>
      </c>
      <c r="CK76">
        <f t="shared" si="201"/>
        <v>0</v>
      </c>
      <c r="CL76">
        <f t="shared" si="202"/>
        <v>0</v>
      </c>
      <c r="CM76">
        <f t="shared" si="240"/>
        <v>0</v>
      </c>
      <c r="CN76">
        <f t="shared" si="241"/>
        <v>0</v>
      </c>
      <c r="CO76">
        <f t="shared" si="242"/>
        <v>0</v>
      </c>
      <c r="CP76" s="5">
        <f t="shared" si="243"/>
        <v>0</v>
      </c>
      <c r="CR76" s="28">
        <f t="shared" si="203"/>
        <v>0</v>
      </c>
      <c r="CS76" s="28">
        <f t="shared" si="204"/>
        <v>0</v>
      </c>
      <c r="CT76" s="28">
        <f t="shared" si="205"/>
        <v>0</v>
      </c>
      <c r="CU76" s="28">
        <f t="shared" si="206"/>
        <v>0</v>
      </c>
      <c r="CV76" s="28">
        <f t="shared" si="207"/>
        <v>0</v>
      </c>
      <c r="CW76" s="28">
        <f t="shared" si="208"/>
        <v>0</v>
      </c>
      <c r="CX76" s="28">
        <f t="shared" si="244"/>
        <v>0</v>
      </c>
      <c r="CY76" s="28">
        <f t="shared" si="245"/>
        <v>0</v>
      </c>
      <c r="CZ76" s="28">
        <f t="shared" si="246"/>
        <v>0</v>
      </c>
      <c r="DA76" s="28">
        <f t="shared" si="247"/>
        <v>0</v>
      </c>
      <c r="DB76">
        <f t="shared" si="248"/>
        <v>0</v>
      </c>
      <c r="DC76">
        <f t="shared" si="249"/>
        <v>0</v>
      </c>
      <c r="DD76">
        <f t="shared" si="250"/>
        <v>0</v>
      </c>
      <c r="DE76">
        <f t="shared" si="251"/>
        <v>0</v>
      </c>
      <c r="DF76">
        <f t="shared" si="252"/>
        <v>0</v>
      </c>
      <c r="DG76">
        <f t="shared" si="253"/>
        <v>0</v>
      </c>
      <c r="DH76">
        <f t="shared" si="254"/>
        <v>0</v>
      </c>
      <c r="DI76">
        <f t="shared" si="255"/>
        <v>0</v>
      </c>
      <c r="DJ76">
        <f t="shared" si="256"/>
        <v>0</v>
      </c>
      <c r="DK76">
        <f t="shared" si="257"/>
        <v>0</v>
      </c>
      <c r="DL76" s="5">
        <f t="shared" si="258"/>
        <v>0</v>
      </c>
      <c r="DM76" s="48">
        <f t="shared" si="259"/>
        <v>0</v>
      </c>
      <c r="DN76" s="5">
        <f t="shared" si="260"/>
        <v>0</v>
      </c>
      <c r="DO76" s="5">
        <f t="shared" si="261"/>
        <v>0</v>
      </c>
      <c r="DQ76" s="48">
        <f t="shared" si="209"/>
        <v>999</v>
      </c>
      <c r="DR76" s="48">
        <f t="shared" si="210"/>
        <v>999</v>
      </c>
      <c r="DS76" s="48">
        <f t="shared" si="262"/>
        <v>999</v>
      </c>
      <c r="DT76">
        <f t="shared" si="211"/>
        <v>0</v>
      </c>
      <c r="DV76" s="48">
        <f t="shared" si="263"/>
        <v>0</v>
      </c>
      <c r="DW76" s="48">
        <f t="shared" si="264"/>
        <v>0</v>
      </c>
      <c r="DX76" s="48">
        <f t="shared" si="265"/>
        <v>0</v>
      </c>
      <c r="DY76" s="48">
        <f t="shared" si="266"/>
        <v>0</v>
      </c>
      <c r="DZ76">
        <f t="shared" si="212"/>
        <v>0</v>
      </c>
      <c r="EB76" s="48">
        <f t="shared" si="267"/>
        <v>0</v>
      </c>
      <c r="EC76" s="48">
        <f t="shared" si="268"/>
        <v>0</v>
      </c>
      <c r="ED76" s="48">
        <f t="shared" si="269"/>
        <v>0</v>
      </c>
      <c r="EE76" s="48">
        <f t="shared" si="270"/>
        <v>0</v>
      </c>
      <c r="EF76">
        <f t="shared" si="213"/>
        <v>0</v>
      </c>
      <c r="EG76">
        <f t="shared" si="214"/>
        <v>0</v>
      </c>
      <c r="EI76">
        <v>20</v>
      </c>
      <c r="EJ76" s="48">
        <f t="shared" si="271"/>
        <v>0</v>
      </c>
      <c r="EK76">
        <f t="shared" si="215"/>
        <v>0</v>
      </c>
      <c r="EL76">
        <f t="shared" si="272"/>
        <v>0</v>
      </c>
      <c r="EM76">
        <f t="shared" si="216"/>
        <v>0</v>
      </c>
      <c r="EN76">
        <f t="shared" si="217"/>
        <v>99999999</v>
      </c>
      <c r="EO76">
        <f t="shared" si="273"/>
        <v>99999999</v>
      </c>
      <c r="EP76">
        <f t="shared" si="218"/>
        <v>999</v>
      </c>
      <c r="EQ76">
        <f t="shared" si="219"/>
        <v>99999</v>
      </c>
      <c r="ES76">
        <f>IF(I76="X",1,IF(I76="x",1,IF(I76&lt;='Schuelereinst. Sinclair'!$B$5,1,0)))</f>
        <v>1</v>
      </c>
      <c r="ET76">
        <f>IF(K76="X",1,IF(K76="x",1,IF(K76&lt;='Schuelereinst. Sinclair'!$B$5,1,0)))</f>
        <v>1</v>
      </c>
      <c r="EU76">
        <f>IF(M76="X",1,IF(M76="x",1,IF(M76&lt;='Schuelereinst. Sinclair'!$B$5,1,0)))</f>
        <v>1</v>
      </c>
      <c r="EV76">
        <f>IF(O76="X",1,IF(O76="x",1,IF(O76&lt;='Schuelereinst. Sinclair'!$B$5,1,0)))</f>
        <v>1</v>
      </c>
      <c r="EW76">
        <f>IF(Q76="X",1,IF(Q76="x",1,IF(Q76&lt;='Schuelereinst. Sinclair'!$B$5,1,0)))</f>
        <v>1</v>
      </c>
      <c r="EX76">
        <f>IF(S76="X",1,IF(S76="x",1,IF(S76&lt;='Schuelereinst. Sinclair'!$B$5,1,0)))</f>
        <v>1</v>
      </c>
    </row>
    <row r="77" spans="1:154" ht="13.5" thickBot="1" x14ac:dyDescent="0.25">
      <c r="A77" s="114" t="s">
        <v>2122</v>
      </c>
      <c r="B77" s="115"/>
      <c r="C77" s="115"/>
      <c r="D77" s="154"/>
      <c r="E77" s="154"/>
      <c r="F77" s="154"/>
      <c r="G77" s="154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54"/>
      <c r="AK77" s="161"/>
      <c r="BI77" s="73" t="s">
        <v>2129</v>
      </c>
      <c r="BN77" s="73" t="s">
        <v>2130</v>
      </c>
      <c r="BO77" s="73" t="s">
        <v>145</v>
      </c>
      <c r="BQ77" s="127" t="s">
        <v>2132</v>
      </c>
      <c r="BR77" s="73" t="s">
        <v>2133</v>
      </c>
      <c r="BS77" s="73" t="s">
        <v>2140</v>
      </c>
      <c r="BT77" s="73" t="s">
        <v>2123</v>
      </c>
      <c r="BU77" s="73" t="s">
        <v>2141</v>
      </c>
      <c r="CB77" s="73" t="s">
        <v>2125</v>
      </c>
      <c r="CC77" s="73" t="s">
        <v>2126</v>
      </c>
      <c r="CD77" s="73" t="s">
        <v>2127</v>
      </c>
      <c r="CE77" s="73" t="s">
        <v>2128</v>
      </c>
      <c r="CF77" s="73" t="s">
        <v>2138</v>
      </c>
      <c r="CG77" s="73" t="s">
        <v>2153</v>
      </c>
      <c r="CH77" s="73" t="s">
        <v>2154</v>
      </c>
      <c r="CI77" s="73" t="s">
        <v>2139</v>
      </c>
      <c r="CJ77" s="73" t="s">
        <v>2142</v>
      </c>
      <c r="CK77" s="73" t="s">
        <v>2143</v>
      </c>
      <c r="CL77" s="73" t="s">
        <v>2144</v>
      </c>
      <c r="CM77" s="73" t="s">
        <v>2145</v>
      </c>
      <c r="CN77" s="73" t="s">
        <v>2146</v>
      </c>
      <c r="CO77" s="73" t="s">
        <v>2147</v>
      </c>
      <c r="CP77" s="73" t="s">
        <v>2148</v>
      </c>
      <c r="CX77" s="73" t="s">
        <v>2149</v>
      </c>
      <c r="CY77" s="73" t="s">
        <v>2150</v>
      </c>
      <c r="CZ77" s="73" t="s">
        <v>2151</v>
      </c>
      <c r="DA77" s="73" t="s">
        <v>2155</v>
      </c>
      <c r="DB77" s="73" t="s">
        <v>2152</v>
      </c>
      <c r="DC77" s="73" t="s">
        <v>2156</v>
      </c>
      <c r="DD77" s="73" t="s">
        <v>2157</v>
      </c>
      <c r="DE77" s="73" t="s">
        <v>2158</v>
      </c>
      <c r="DF77" s="73" t="s">
        <v>2159</v>
      </c>
      <c r="DG77" s="73" t="s">
        <v>2160</v>
      </c>
      <c r="DH77" s="73" t="s">
        <v>2164</v>
      </c>
      <c r="DI77" s="73" t="s">
        <v>2161</v>
      </c>
      <c r="DJ77" s="73" t="s">
        <v>2162</v>
      </c>
      <c r="DK77" s="73" t="s">
        <v>2163</v>
      </c>
      <c r="DL77" s="73" t="s">
        <v>2168</v>
      </c>
      <c r="DM77" s="73" t="s">
        <v>2167</v>
      </c>
      <c r="DN77" s="73" t="s">
        <v>2165</v>
      </c>
      <c r="DO77" s="73" t="s">
        <v>2166</v>
      </c>
      <c r="DQ77" s="73" t="s">
        <v>2170</v>
      </c>
      <c r="DR77" s="73" t="s">
        <v>2171</v>
      </c>
      <c r="DS77" s="73" t="s">
        <v>2172</v>
      </c>
      <c r="DT77" s="73" t="s">
        <v>2173</v>
      </c>
      <c r="DV77" s="73" t="s">
        <v>2174</v>
      </c>
      <c r="DW77" s="73" t="s">
        <v>2175</v>
      </c>
      <c r="DX77" s="73" t="s">
        <v>2176</v>
      </c>
      <c r="DY77" s="73" t="s">
        <v>2177</v>
      </c>
      <c r="DZ77" s="73" t="s">
        <v>2178</v>
      </c>
      <c r="EB77" s="73" t="s">
        <v>2179</v>
      </c>
      <c r="EC77" s="73" t="s">
        <v>2180</v>
      </c>
      <c r="ED77" s="73" t="s">
        <v>2181</v>
      </c>
      <c r="EE77" s="73" t="s">
        <v>2182</v>
      </c>
      <c r="EF77" s="136" t="s">
        <v>2183</v>
      </c>
      <c r="EJ77" s="137" t="s">
        <v>147</v>
      </c>
      <c r="EK77" s="137" t="s">
        <v>2184</v>
      </c>
      <c r="EL77" t="e">
        <f t="shared" si="272"/>
        <v>#NUM!</v>
      </c>
      <c r="EM77" s="137" t="s">
        <v>2186</v>
      </c>
      <c r="EN77" s="137"/>
      <c r="EO77" s="137"/>
    </row>
    <row r="78" spans="1:154" x14ac:dyDescent="0.2">
      <c r="A78" s="108">
        <v>1</v>
      </c>
      <c r="B78" s="223" t="s">
        <v>2194</v>
      </c>
      <c r="C78" s="108" t="str">
        <f>BO78</f>
        <v>Kanyka Mario</v>
      </c>
      <c r="D78" s="155" t="str">
        <f>BP78</f>
        <v>MÖD</v>
      </c>
      <c r="E78" s="155">
        <f>BR78</f>
        <v>2002</v>
      </c>
      <c r="F78" s="224">
        <v>29.7</v>
      </c>
      <c r="G78" s="175">
        <f t="shared" ref="G78:G97" si="279">IF(B78="","",VLOOKUP(F78,Sinclair_schueler,IF(BN78="W",3,2)))</f>
        <v>2.9007999999999998</v>
      </c>
      <c r="H78" s="90">
        <v>12</v>
      </c>
      <c r="I78" s="128"/>
      <c r="J78" s="91">
        <v>15</v>
      </c>
      <c r="K78" s="128"/>
      <c r="L78" s="91">
        <v>16</v>
      </c>
      <c r="M78" s="128"/>
      <c r="N78" s="90">
        <v>15</v>
      </c>
      <c r="O78" s="128"/>
      <c r="P78" s="91">
        <v>19</v>
      </c>
      <c r="Q78" s="128"/>
      <c r="R78" s="91">
        <v>22</v>
      </c>
      <c r="S78" s="128"/>
      <c r="T78" s="130">
        <f>IF(B78&lt;&gt;"",DM78,"")</f>
        <v>38</v>
      </c>
      <c r="U78" s="133">
        <f>IF(B78&lt;&gt;"",DN78,"")</f>
        <v>110.2304</v>
      </c>
      <c r="V78" s="133">
        <f>IF(B78&lt;&gt;"",DO78,"")</f>
        <v>110.2304</v>
      </c>
      <c r="W78" s="92">
        <v>6.1</v>
      </c>
      <c r="X78" s="93">
        <v>6.1</v>
      </c>
      <c r="Y78" s="118">
        <f>IF(B78="","",DT78 )</f>
        <v>88</v>
      </c>
      <c r="Z78" s="94">
        <v>5.61</v>
      </c>
      <c r="AA78" s="95">
        <v>5.76</v>
      </c>
      <c r="AB78" s="93">
        <v>5.82</v>
      </c>
      <c r="AC78" s="121">
        <f>IF(B78="","",DZ78)</f>
        <v>76.400000000000006</v>
      </c>
      <c r="AD78" s="94">
        <v>5.95</v>
      </c>
      <c r="AE78" s="95">
        <v>6.25</v>
      </c>
      <c r="AF78" s="93">
        <v>6.39</v>
      </c>
      <c r="AG78" s="213">
        <f>IF(B78="","",EF78)</f>
        <v>33.770000000000003</v>
      </c>
      <c r="AH78" s="123">
        <f>IF(B78="","",EG78)</f>
        <v>97.96001600000001</v>
      </c>
      <c r="AI78" s="124">
        <f>IF(SUM(V78,Y78,AC78,AH78)=0,"",SUM(V78,Y78,AC78,AH78))</f>
        <v>372.590416</v>
      </c>
      <c r="AJ78" s="139">
        <f t="shared" ref="AJ78:AJ97" si="280">IF(B78="","",VLOOKUP(A78,U11M_PLATZ,2))</f>
        <v>1</v>
      </c>
      <c r="AK78" s="162">
        <f t="shared" ref="AK78:AK97" si="281">IF(SUM(AJ78)=0,"",VLOOKUP(AJ78,Punkte_Platz,2,FALSE))</f>
        <v>30</v>
      </c>
      <c r="BI78" t="str">
        <f t="shared" ref="BI78:BI97" si="282">IF(B78&lt;&gt;"",B78,"")</f>
        <v>M377</v>
      </c>
      <c r="BK78" t="str">
        <f>IF(UPPER(LEFT(TEXT(BI78,"####"),1))="W",BI78,IF(UPPER(LEFT(TEXT(BI78,"####"),1))="M",BI78,IF(UPPER(LEFT(TEXT(BI78,"####"),1))="X",BI78,"")))</f>
        <v>M377</v>
      </c>
      <c r="BL78" t="str">
        <f>IF(BI78&gt;0,IF(BK78="",BI78,""),"")</f>
        <v/>
      </c>
      <c r="BM78">
        <f>IF(BJ78&gt;"",IF(VLOOKUP(BJ78,Athl02,1)=BJ78,VLOOKUP(BJ78,Athl02,2),""),
IF(BK78&gt;"",IF(VLOOKUP(BK78,Athl06,1)=BK78,VLOOKUP(BK78,Athl06,2),""),
IF(BL78&lt;&gt;"",IF(VLOOKUP(BL78,Athl04,1)=BL78,VLOOKUP(BL78,Athl04,2),""),"")))</f>
        <v>668</v>
      </c>
      <c r="BN78" t="str">
        <f>IF(BM78&lt;&gt; "",VLOOKUP(BM78, Athl01, 3),"")</f>
        <v>M</v>
      </c>
      <c r="BO78" t="str">
        <f t="shared" ref="BO78:BO97" si="283">IF(BM78="","",VLOOKUP(BM78,Athl01,2))</f>
        <v>Kanyka Mario</v>
      </c>
      <c r="BP78" t="str">
        <f t="shared" ref="BP78:BP97" si="284">IF(BM78="","",VLOOKUP(BM78,Athl01,$BP$4))</f>
        <v>MÖD</v>
      </c>
      <c r="BQ78" s="47">
        <f t="shared" ref="BQ78:BQ97" si="285">IF(BM78="","",VLOOKUP(BM78,Athl01,4))</f>
        <v>37287</v>
      </c>
      <c r="BR78">
        <f t="shared" ref="BR78:BR97" si="286">IF(B78&lt;&gt;"",YEAR(BQ78),"")</f>
        <v>2002</v>
      </c>
      <c r="BS78">
        <f t="shared" ref="BS78:BS97" si="287">IF(BR78&lt;&gt;"",$BP$3-BR78,"")</f>
        <v>10</v>
      </c>
      <c r="BT78" t="str">
        <f>IF(BR78="","",IF(BS78&lt;=9,"U9",IF(BS78&lt;=11,"U11",IF(BS78&lt;=13,"U13",IF(BS78&lt;=15,"U15","nicht startberechtigt")))))</f>
        <v>U11</v>
      </c>
      <c r="BU78">
        <f>IF(BT78="","",IF(BT78="U9",'Schuelereinst. Sinclair'!$B$6,IF(BT78="U11",'Schuelereinst. Sinclair'!$B$7,IF(BT78="U13",'Schuelereinst. Sinclair'!$B$8,Wemm(BT78="U15",'Schuelereinst. Sinclair'!$B$9,"")))))</f>
        <v>0</v>
      </c>
      <c r="BV78" s="28">
        <f t="shared" ref="BV78:BV97" si="288">H78</f>
        <v>12</v>
      </c>
      <c r="BW78" s="28">
        <f t="shared" ref="BW78:BW97" si="289">I78</f>
        <v>0</v>
      </c>
      <c r="BX78" s="28">
        <f t="shared" ref="BX78:BX97" si="290">J78</f>
        <v>15</v>
      </c>
      <c r="BY78" s="28">
        <f t="shared" ref="BY78:BY97" si="291">K78</f>
        <v>0</v>
      </c>
      <c r="BZ78" s="28">
        <f t="shared" ref="BZ78:BZ97" si="292">L78</f>
        <v>16</v>
      </c>
      <c r="CA78" s="28">
        <f t="shared" ref="CA78:CA97" si="293">M78</f>
        <v>0</v>
      </c>
      <c r="CB78" s="28">
        <f>IF(BW78="x",0,IF(BW78="X",0,BV78))</f>
        <v>12</v>
      </c>
      <c r="CC78" s="28">
        <f>IF(BY78="x",0,IF(BY78="X",0,BX78))</f>
        <v>15</v>
      </c>
      <c r="CD78" s="28">
        <f>IF(CA78="x",0,IF(CA78="X",0,BZ78))</f>
        <v>16</v>
      </c>
      <c r="CE78" s="28">
        <f>MAX(CB78:CD78)</f>
        <v>16</v>
      </c>
      <c r="CF78">
        <f>IF(G78&lt;&gt;"",CB78*G78,0)</f>
        <v>34.809599999999996</v>
      </c>
      <c r="CG78">
        <f>IF(G78&lt;&gt;"",CC78*G78,0)</f>
        <v>43.512</v>
      </c>
      <c r="CH78">
        <f>IF(G78&lt;&gt;"",CD78*G78,0)</f>
        <v>46.412799999999997</v>
      </c>
      <c r="CI78">
        <f>IF(G78&lt;&gt;"",CE78*G78,0)</f>
        <v>46.412799999999997</v>
      </c>
      <c r="CJ78">
        <f>IF(I78="",0,IF(I78&lt;&gt;"x",IF(I78&lt;&gt;"X",I78*$BU78,0),0))</f>
        <v>0</v>
      </c>
      <c r="CK78">
        <f t="shared" ref="CK78:CK97" si="294">IF(K78="",0,IF(K78&lt;&gt;"x",IF(K78&lt;&gt;"X",K78*$BU78,0),0))</f>
        <v>0</v>
      </c>
      <c r="CL78">
        <f t="shared" ref="CL78:CL97" si="295">IF(M78="",0,IF(M78&lt;&gt;"x",IF(M78&lt;&gt;"X",M78*$BU78,0),0))</f>
        <v>0</v>
      </c>
      <c r="CM78">
        <f>CF78+CJ78</f>
        <v>34.809599999999996</v>
      </c>
      <c r="CN78">
        <f>CG78+CK78</f>
        <v>43.512</v>
      </c>
      <c r="CO78">
        <f>CH78+CL78</f>
        <v>46.412799999999997</v>
      </c>
      <c r="CP78" s="5">
        <f>MAX(CM78:CO78)</f>
        <v>46.412799999999997</v>
      </c>
      <c r="CR78" s="28">
        <f t="shared" ref="CR78:CR97" si="296">N78</f>
        <v>15</v>
      </c>
      <c r="CS78" s="28">
        <f t="shared" ref="CS78:CS97" si="297">O78</f>
        <v>0</v>
      </c>
      <c r="CT78" s="28">
        <f t="shared" ref="CT78:CT97" si="298">P78</f>
        <v>19</v>
      </c>
      <c r="CU78" s="28">
        <f t="shared" ref="CU78:CU97" si="299">Q78</f>
        <v>0</v>
      </c>
      <c r="CV78" s="28">
        <f t="shared" ref="CV78:CV97" si="300">R78</f>
        <v>22</v>
      </c>
      <c r="CW78" s="28">
        <f t="shared" ref="CW78:CW97" si="301">S78</f>
        <v>0</v>
      </c>
      <c r="CX78" s="28">
        <f>IF(CS78="x",0,IF(CS78="X",0,CR78))</f>
        <v>15</v>
      </c>
      <c r="CY78" s="28">
        <f>IF(CU78="x",0,IF(CU78="X",0,CT78))</f>
        <v>19</v>
      </c>
      <c r="CZ78" s="28">
        <f>IF(CW78="x",0,IF(CW78="X",0,CV78))</f>
        <v>22</v>
      </c>
      <c r="DA78" s="28">
        <f>MAX(CX78:CZ78)</f>
        <v>22</v>
      </c>
      <c r="DB78">
        <f>IF(G78&lt;&gt;"",CX78*G78,0)</f>
        <v>43.512</v>
      </c>
      <c r="DC78">
        <f>IF(G78&lt;&gt;"",CY78*G78,0)</f>
        <v>55.115199999999994</v>
      </c>
      <c r="DD78">
        <f>IF(G78&lt;&gt;"",CZ78*G78,0)</f>
        <v>63.817599999999999</v>
      </c>
      <c r="DE78">
        <f>IF(G78&lt;&gt;"",DA78*G78,0)</f>
        <v>63.817599999999999</v>
      </c>
      <c r="DF78">
        <f>IF(O78="",0,IF(O78&lt;&gt;"x",IF(O78&lt;&gt;"X",O78*$BU78,0),0))</f>
        <v>0</v>
      </c>
      <c r="DG78">
        <f>IF(Q78="",0,IF(Q78&lt;&gt;"x",IF(Q78&lt;&gt;"X",Q78*$BU78,0),0))</f>
        <v>0</v>
      </c>
      <c r="DH78">
        <f>IF(S78="",0,IF(S78&lt;&gt;"x",IF(S78&lt;&gt;"X",S78*$BU78,0),0))</f>
        <v>0</v>
      </c>
      <c r="DI78">
        <f>DB78+DF78</f>
        <v>43.512</v>
      </c>
      <c r="DJ78">
        <f>DC78+DG78</f>
        <v>55.115199999999994</v>
      </c>
      <c r="DK78">
        <f>DD78+DH78</f>
        <v>63.817599999999999</v>
      </c>
      <c r="DL78" s="5">
        <f>MAX(DI78:DK78)</f>
        <v>63.817599999999999</v>
      </c>
      <c r="DM78" s="48">
        <f>CE78+DA78</f>
        <v>38</v>
      </c>
      <c r="DN78" s="5">
        <f>CI78+DE78</f>
        <v>110.2304</v>
      </c>
      <c r="DO78" s="5">
        <f>CP78+DL78</f>
        <v>110.2304</v>
      </c>
      <c r="DQ78" s="48">
        <f t="shared" ref="DQ78:DQ97" si="302">IF(W78=0,999,W78)</f>
        <v>6.1</v>
      </c>
      <c r="DR78" s="48">
        <f t="shared" ref="DR78:DR97" si="303">IF(X78=0,999,X78)</f>
        <v>6.1</v>
      </c>
      <c r="DS78" s="48">
        <f>MIN(DQ78:DR78)</f>
        <v>6.1</v>
      </c>
      <c r="DT78">
        <f t="shared" ref="DT78:DT97" si="304">IF(DS78&gt;$DT$2,0,VLOOKUP(DS78,Sprint_Schueler,2))</f>
        <v>88</v>
      </c>
      <c r="DU78" s="48"/>
      <c r="DV78" s="48">
        <f>Z78</f>
        <v>5.61</v>
      </c>
      <c r="DW78" s="48">
        <f>AA78</f>
        <v>5.76</v>
      </c>
      <c r="DX78" s="48">
        <f>AB78</f>
        <v>5.82</v>
      </c>
      <c r="DY78" s="48">
        <f>MAX(DV78:DX78)</f>
        <v>5.82</v>
      </c>
      <c r="DZ78">
        <f t="shared" ref="DZ78:DZ97" si="305">VLOOKUP(DY78,Sprung_Schueler,2)</f>
        <v>76.400000000000006</v>
      </c>
      <c r="EB78" s="48">
        <f>AD78</f>
        <v>5.95</v>
      </c>
      <c r="EC78" s="48">
        <f>AE78</f>
        <v>6.25</v>
      </c>
      <c r="ED78" s="48">
        <f>AF78</f>
        <v>6.39</v>
      </c>
      <c r="EE78" s="48">
        <f>MAX(EB78:ED78)</f>
        <v>6.39</v>
      </c>
      <c r="EF78">
        <f t="shared" ref="EF78:EF97" si="306">VLOOKUP(EE78,Kugel_Schueler,2)</f>
        <v>33.770000000000003</v>
      </c>
      <c r="EG78">
        <f t="shared" ref="EG78:EG97" si="307">IF(EF78=0,0,IF($EG$3="Ja",EF78*G78,EF78))</f>
        <v>97.96001600000001</v>
      </c>
      <c r="EI78">
        <v>1</v>
      </c>
      <c r="EJ78" s="48">
        <f>IF(AI78&lt;&gt;"",ROUND(AI78,2),0)</f>
        <v>372.59</v>
      </c>
      <c r="EK78">
        <f t="shared" ref="EK78:EK97" si="308">IF(EJ78&gt;0,ROUND(EJ78*$EK$2+EI78,0),0)</f>
        <v>37259001</v>
      </c>
      <c r="EL78">
        <f>LARGE($EK$78:$EK$97,EI78)</f>
        <v>37259001</v>
      </c>
      <c r="EM78">
        <f t="shared" ref="EM78:EM97" si="309">MOD(EL78,$EK$3)</f>
        <v>1</v>
      </c>
      <c r="EN78">
        <f t="shared" ref="EN78:EN97" si="310">IF(EM78&gt;0,EM78*$EK$2+EI78,$EK$1)</f>
        <v>100001</v>
      </c>
      <c r="EO78">
        <f>SMALL($EN$78:$EN$97,EI78)</f>
        <v>100001</v>
      </c>
      <c r="EP78">
        <f t="shared" ref="EP78:EP97" si="311">(EO78-MOD(EO78,$EK$2))/$EK$2</f>
        <v>1</v>
      </c>
      <c r="EQ78">
        <f t="shared" ref="EQ78:EQ97" si="312">MOD(EO78,$EK$2)</f>
        <v>1</v>
      </c>
      <c r="ES78">
        <f>IF(I78="X",1,IF(I78="x",1,IF(I78&lt;='Schuelereinst. Sinclair'!$B$5,1,0)))</f>
        <v>1</v>
      </c>
      <c r="ET78">
        <f>IF(K78="X",1,IF(K78="x",1,IF(K78&lt;='Schuelereinst. Sinclair'!$B$5,1,0)))</f>
        <v>1</v>
      </c>
      <c r="EU78">
        <f>IF(M78="X",1,IF(M78="x",1,IF(M78&lt;='Schuelereinst. Sinclair'!$B$5,1,0)))</f>
        <v>1</v>
      </c>
      <c r="EV78">
        <f>IF(O78="X",1,IF(O78="x",1,IF(O78&lt;='Schuelereinst. Sinclair'!$B$5,1,0)))</f>
        <v>1</v>
      </c>
      <c r="EW78">
        <f>IF(Q78="X",1,IF(Q78="x",1,IF(Q78&lt;='Schuelereinst. Sinclair'!$B$5,1,0)))</f>
        <v>1</v>
      </c>
      <c r="EX78">
        <f>IF(S78="X",1,IF(S78="x",1,IF(S78&lt;='Schuelereinst. Sinclair'!$B$5,1,0)))</f>
        <v>1</v>
      </c>
    </row>
    <row r="79" spans="1:154" ht="13.5" thickBot="1" x14ac:dyDescent="0.25">
      <c r="A79" s="109">
        <v>2</v>
      </c>
      <c r="B79" s="220" t="s">
        <v>1360</v>
      </c>
      <c r="C79" s="109" t="str">
        <f t="shared" ref="C79:C97" si="313">BO79</f>
        <v>Legel Thomas</v>
      </c>
      <c r="D79" s="156" t="str">
        <f t="shared" ref="D79:D97" si="314">BP79</f>
        <v>MÖD</v>
      </c>
      <c r="E79" s="156">
        <f t="shared" ref="E79:E97" si="315">BR79</f>
        <v>2002</v>
      </c>
      <c r="F79" s="221">
        <v>34.299999999999997</v>
      </c>
      <c r="G79" s="176">
        <f t="shared" si="279"/>
        <v>2.456</v>
      </c>
      <c r="H79" s="97">
        <v>10</v>
      </c>
      <c r="I79" s="129"/>
      <c r="J79" s="98">
        <v>12</v>
      </c>
      <c r="K79" s="129"/>
      <c r="L79" s="98">
        <v>15</v>
      </c>
      <c r="M79" s="129" t="s">
        <v>2085</v>
      </c>
      <c r="N79" s="97">
        <v>12</v>
      </c>
      <c r="O79" s="129"/>
      <c r="P79" s="98">
        <v>15</v>
      </c>
      <c r="Q79" s="129"/>
      <c r="R79" s="98">
        <v>17</v>
      </c>
      <c r="S79" s="129" t="s">
        <v>2085</v>
      </c>
      <c r="T79" s="131">
        <f t="shared" ref="T79:T97" si="316">IF(B79&lt;&gt;"",DM79,"")</f>
        <v>27</v>
      </c>
      <c r="U79" s="134">
        <f t="shared" ref="U79:U97" si="317">IF(B79&lt;&gt;"",DN79,"")</f>
        <v>66.311999999999998</v>
      </c>
      <c r="V79" s="134">
        <f t="shared" ref="V79:V97" si="318">IF(B79&lt;&gt;"",DO79,"")</f>
        <v>66.311999999999998</v>
      </c>
      <c r="W79" s="99">
        <v>7.1</v>
      </c>
      <c r="X79" s="95">
        <v>7</v>
      </c>
      <c r="Y79" s="119">
        <f>IF(B79="","",DT79 )</f>
        <v>65</v>
      </c>
      <c r="Z79" s="100">
        <v>4.2300000000000004</v>
      </c>
      <c r="AA79" s="95">
        <v>4.17</v>
      </c>
      <c r="AB79" s="95">
        <v>4.0599999999999996</v>
      </c>
      <c r="AC79" s="122">
        <f>IF(B79="","",DZ79)</f>
        <v>44.6</v>
      </c>
      <c r="AD79" s="100">
        <v>5.87</v>
      </c>
      <c r="AE79" s="95">
        <v>5.07</v>
      </c>
      <c r="AF79" s="95">
        <v>4.76</v>
      </c>
      <c r="AG79" s="214">
        <f>IF(B79="","",EF79)</f>
        <v>29.77</v>
      </c>
      <c r="AH79" s="125">
        <f>IF(B79="","",EG79)</f>
        <v>73.115120000000005</v>
      </c>
      <c r="AI79" s="126">
        <f>IF(SUM(V79,Y79,AC79,AH79)=0,"",SUM(V79,Y79,AC79,AH79))</f>
        <v>249.02712000000002</v>
      </c>
      <c r="AJ79" s="140">
        <f t="shared" si="280"/>
        <v>2</v>
      </c>
      <c r="AK79" s="163">
        <f t="shared" si="281"/>
        <v>20</v>
      </c>
      <c r="BI79" t="str">
        <f t="shared" si="282"/>
        <v>M343</v>
      </c>
      <c r="BK79" t="str">
        <f t="shared" ref="BK79:BK97" si="319">IF(UPPER(LEFT(TEXT(BI79,"####"),1))="W",BI79,IF(UPPER(LEFT(TEXT(BI79,"####"),1))="M",BI79,IF(UPPER(LEFT(TEXT(BI79,"####"),1))="X",BI79,"")))</f>
        <v>M343</v>
      </c>
      <c r="BL79" t="str">
        <f t="shared" ref="BL79:BL97" si="320">IF(BI79&gt;0,IF(BK79="",BI79,""),"")</f>
        <v/>
      </c>
      <c r="BM79">
        <f t="shared" ref="BM79:BM97" si="321">IF(BJ79&gt;"",IF(VLOOKUP(BJ79,Athl02,1)=BJ79,VLOOKUP(BJ79,Athl02,2),""),
IF(BK79&gt;"",IF(VLOOKUP(BK79,Athl06,1)=BK79,VLOOKUP(BK79,Athl06,2),""),
IF(BL79&lt;&gt;"",IF(VLOOKUP(BL79,Athl04,1)=BL79,VLOOKUP(BL79,Athl04,2),""),"")))</f>
        <v>454</v>
      </c>
      <c r="BN79" t="str">
        <f t="shared" ref="BN79:BN97" si="322">IF(BM79&lt;&gt; "",VLOOKUP(BM79, Athl01, 3),"")</f>
        <v>M</v>
      </c>
      <c r="BO79" t="str">
        <f t="shared" si="283"/>
        <v>Legel Thomas</v>
      </c>
      <c r="BP79" t="str">
        <f t="shared" si="284"/>
        <v>MÖD</v>
      </c>
      <c r="BQ79" s="47">
        <f t="shared" si="285"/>
        <v>37336</v>
      </c>
      <c r="BR79">
        <f t="shared" si="286"/>
        <v>2002</v>
      </c>
      <c r="BS79">
        <f t="shared" si="287"/>
        <v>10</v>
      </c>
      <c r="BT79" t="str">
        <f t="shared" ref="BT79:BT97" si="323">IF(BR79="","",IF(BS79&lt;=9,"U9",IF(BS79&lt;=11,"U11",IF(BS79&lt;=13,"U13",IF(BS79&lt;=15,"U15","nicht startberechtigt")))))</f>
        <v>U11</v>
      </c>
      <c r="BU79">
        <f>IF(BT79="","",IF(BT79="U9",'Schuelereinst. Sinclair'!$B$6,IF(BT79="U11",'Schuelereinst. Sinclair'!$B$7,IF(BT79="U13",'Schuelereinst. Sinclair'!$B$8,Wemm(BT79="U15",'Schuelereinst. Sinclair'!$B$9,"")))))</f>
        <v>0</v>
      </c>
      <c r="BV79" s="28">
        <f t="shared" si="288"/>
        <v>10</v>
      </c>
      <c r="BW79" s="28">
        <f t="shared" si="289"/>
        <v>0</v>
      </c>
      <c r="BX79" s="28">
        <f t="shared" si="290"/>
        <v>12</v>
      </c>
      <c r="BY79" s="28">
        <f t="shared" si="291"/>
        <v>0</v>
      </c>
      <c r="BZ79" s="28">
        <f t="shared" si="292"/>
        <v>15</v>
      </c>
      <c r="CA79" s="28" t="str">
        <f t="shared" si="293"/>
        <v>x</v>
      </c>
      <c r="CB79" s="28">
        <f t="shared" ref="CB79:CB97" si="324">IF(BW79="x",0,IF(BW79="X",0,BV79))</f>
        <v>10</v>
      </c>
      <c r="CC79" s="28">
        <f t="shared" ref="CC79:CC97" si="325">IF(BY79="x",0,IF(BY79="X",0,BX79))</f>
        <v>12</v>
      </c>
      <c r="CD79" s="28">
        <f t="shared" ref="CD79:CD97" si="326">IF(CA79="x",0,IF(CA79="X",0,BZ79))</f>
        <v>0</v>
      </c>
      <c r="CE79" s="28">
        <f t="shared" ref="CE79:CE97" si="327">MAX(CB79:CD79)</f>
        <v>12</v>
      </c>
      <c r="CF79">
        <f t="shared" ref="CF79:CF97" si="328">IF(G79&lt;&gt;"",CB79*G79,0)</f>
        <v>24.56</v>
      </c>
      <c r="CG79">
        <f t="shared" ref="CG79:CG97" si="329">IF(G79&lt;&gt;"",CC79*G79,0)</f>
        <v>29.472000000000001</v>
      </c>
      <c r="CH79">
        <f t="shared" ref="CH79:CH97" si="330">IF(G79&lt;&gt;"",CD79*G79,0)</f>
        <v>0</v>
      </c>
      <c r="CI79">
        <f t="shared" ref="CI79:CI97" si="331">IF(G79&lt;&gt;"",CE79*G79,0)</f>
        <v>29.472000000000001</v>
      </c>
      <c r="CJ79">
        <f t="shared" ref="CJ79:CJ97" si="332">IF(I79="",0,IF(I79&lt;&gt;"x",IF(I79&lt;&gt;"X",I79*$BU79,0),0))</f>
        <v>0</v>
      </c>
      <c r="CK79">
        <f t="shared" si="294"/>
        <v>0</v>
      </c>
      <c r="CL79">
        <f t="shared" si="295"/>
        <v>0</v>
      </c>
      <c r="CM79">
        <f t="shared" ref="CM79:CM97" si="333">CF79+CJ79</f>
        <v>24.56</v>
      </c>
      <c r="CN79">
        <f t="shared" ref="CN79:CN97" si="334">CG79+CK79</f>
        <v>29.472000000000001</v>
      </c>
      <c r="CO79">
        <f t="shared" ref="CO79:CO97" si="335">CH79+CL79</f>
        <v>0</v>
      </c>
      <c r="CP79" s="5">
        <f t="shared" ref="CP79:CP97" si="336">MAX(CM79:CO79)</f>
        <v>29.472000000000001</v>
      </c>
      <c r="CR79" s="28">
        <f t="shared" si="296"/>
        <v>12</v>
      </c>
      <c r="CS79" s="28">
        <f t="shared" si="297"/>
        <v>0</v>
      </c>
      <c r="CT79" s="28">
        <f t="shared" si="298"/>
        <v>15</v>
      </c>
      <c r="CU79" s="28">
        <f t="shared" si="299"/>
        <v>0</v>
      </c>
      <c r="CV79" s="28">
        <f t="shared" si="300"/>
        <v>17</v>
      </c>
      <c r="CW79" s="28" t="str">
        <f t="shared" si="301"/>
        <v>x</v>
      </c>
      <c r="CX79" s="28">
        <f t="shared" ref="CX79:CX97" si="337">IF(CS79="x",0,IF(CS79="X",0,CR79))</f>
        <v>12</v>
      </c>
      <c r="CY79" s="28">
        <f t="shared" ref="CY79:CY97" si="338">IF(CU79="x",0,IF(CU79="X",0,CT79))</f>
        <v>15</v>
      </c>
      <c r="CZ79" s="28">
        <f t="shared" ref="CZ79:CZ97" si="339">IF(CW79="x",0,IF(CW79="X",0,CV79))</f>
        <v>0</v>
      </c>
      <c r="DA79" s="28">
        <f t="shared" ref="DA79:DA97" si="340">MAX(CX79:CZ79)</f>
        <v>15</v>
      </c>
      <c r="DB79">
        <f t="shared" ref="DB79:DB97" si="341">IF(G79&lt;&gt;"",CX79*G79,0)</f>
        <v>29.472000000000001</v>
      </c>
      <c r="DC79">
        <f t="shared" ref="DC79:DC97" si="342">IF(G79&lt;&gt;"",CY79*G79,0)</f>
        <v>36.839999999999996</v>
      </c>
      <c r="DD79">
        <f t="shared" ref="DD79:DD97" si="343">IF(G79&lt;&gt;"",CZ79*G79,0)</f>
        <v>0</v>
      </c>
      <c r="DE79">
        <f t="shared" ref="DE79:DE97" si="344">IF(G79&lt;&gt;"",DA79*G79,0)</f>
        <v>36.839999999999996</v>
      </c>
      <c r="DF79">
        <f t="shared" ref="DF79:DF97" si="345">IF(O79="",0,IF(O79&lt;&gt;"x",IF(O79&lt;&gt;"X",O79*$BU79,0),0))</f>
        <v>0</v>
      </c>
      <c r="DG79">
        <f t="shared" ref="DG79:DG97" si="346">IF(Q79="",0,IF(Q79&lt;&gt;"x",IF(Q79&lt;&gt;"X",Q79*$BU79,0),0))</f>
        <v>0</v>
      </c>
      <c r="DH79">
        <f t="shared" ref="DH79:DH97" si="347">IF(S79="",0,IF(S79&lt;&gt;"x",IF(S79&lt;&gt;"X",S79*$BU79,0),0))</f>
        <v>0</v>
      </c>
      <c r="DI79">
        <f t="shared" ref="DI79:DI97" si="348">DB79+DF79</f>
        <v>29.472000000000001</v>
      </c>
      <c r="DJ79">
        <f t="shared" ref="DJ79:DJ97" si="349">DC79+DG79</f>
        <v>36.839999999999996</v>
      </c>
      <c r="DK79">
        <f t="shared" ref="DK79:DK97" si="350">DD79+DH79</f>
        <v>0</v>
      </c>
      <c r="DL79" s="5">
        <f t="shared" ref="DL79:DL97" si="351">MAX(DI79:DK79)</f>
        <v>36.839999999999996</v>
      </c>
      <c r="DM79" s="48">
        <f t="shared" ref="DM79:DM97" si="352">CE79+DA79</f>
        <v>27</v>
      </c>
      <c r="DN79" s="5">
        <f t="shared" ref="DN79:DN97" si="353">CI79+DE79</f>
        <v>66.311999999999998</v>
      </c>
      <c r="DO79" s="5">
        <f t="shared" ref="DO79:DO97" si="354">CP79+DL79</f>
        <v>66.311999999999998</v>
      </c>
      <c r="DQ79" s="48">
        <f t="shared" si="302"/>
        <v>7.1</v>
      </c>
      <c r="DR79" s="48">
        <f t="shared" si="303"/>
        <v>7</v>
      </c>
      <c r="DS79" s="48">
        <f t="shared" ref="DS79:DS97" si="355">MIN(DQ79:DR79)</f>
        <v>7</v>
      </c>
      <c r="DT79">
        <f t="shared" si="304"/>
        <v>65</v>
      </c>
      <c r="DV79" s="48">
        <f t="shared" ref="DV79:DV97" si="356">Z79</f>
        <v>4.2300000000000004</v>
      </c>
      <c r="DW79" s="48">
        <f t="shared" ref="DW79:DW97" si="357">AA79</f>
        <v>4.17</v>
      </c>
      <c r="DX79" s="48">
        <f t="shared" ref="DX79:DX97" si="358">AB79</f>
        <v>4.0599999999999996</v>
      </c>
      <c r="DY79" s="48">
        <f t="shared" ref="DY79:DY97" si="359">MAX(DV79:DX79)</f>
        <v>4.2300000000000004</v>
      </c>
      <c r="DZ79">
        <f t="shared" si="305"/>
        <v>44.6</v>
      </c>
      <c r="EB79" s="48">
        <f t="shared" ref="EB79:EB97" si="360">AD79</f>
        <v>5.87</v>
      </c>
      <c r="EC79" s="48">
        <f t="shared" ref="EC79:EC97" si="361">AE79</f>
        <v>5.07</v>
      </c>
      <c r="ED79" s="48">
        <f t="shared" ref="ED79:ED97" si="362">AF79</f>
        <v>4.76</v>
      </c>
      <c r="EE79" s="48">
        <f t="shared" ref="EE79:EE97" si="363">MAX(EB79:ED79)</f>
        <v>5.87</v>
      </c>
      <c r="EF79">
        <f t="shared" si="306"/>
        <v>29.77</v>
      </c>
      <c r="EG79">
        <f t="shared" si="307"/>
        <v>73.115120000000005</v>
      </c>
      <c r="EI79">
        <v>2</v>
      </c>
      <c r="EJ79" s="48">
        <f t="shared" ref="EJ79:EJ97" si="364">IF(AI79&lt;&gt;"",ROUND(AI79,2),0)</f>
        <v>249.03</v>
      </c>
      <c r="EK79">
        <f t="shared" si="308"/>
        <v>24903002</v>
      </c>
      <c r="EL79">
        <f t="shared" ref="EL79:EL97" si="365">LARGE($EK$78:$EK$97,EI79)</f>
        <v>24903002</v>
      </c>
      <c r="EM79">
        <f t="shared" si="309"/>
        <v>2</v>
      </c>
      <c r="EN79">
        <f t="shared" si="310"/>
        <v>200002</v>
      </c>
      <c r="EO79">
        <f t="shared" ref="EO79:EO97" si="366">SMALL($EN$78:$EN$97,EI79)</f>
        <v>200002</v>
      </c>
      <c r="EP79">
        <f t="shared" si="311"/>
        <v>2</v>
      </c>
      <c r="EQ79">
        <f t="shared" si="312"/>
        <v>2</v>
      </c>
      <c r="ES79">
        <f>IF(I79="X",1,IF(I79="x",1,IF(I79&lt;='Schuelereinst. Sinclair'!$B$5,1,0)))</f>
        <v>1</v>
      </c>
      <c r="ET79">
        <f>IF(K79="X",1,IF(K79="x",1,IF(K79&lt;='Schuelereinst. Sinclair'!$B$5,1,0)))</f>
        <v>1</v>
      </c>
      <c r="EU79">
        <f>IF(M79="X",1,IF(M79="x",1,IF(M79&lt;='Schuelereinst. Sinclair'!$B$5,1,0)))</f>
        <v>1</v>
      </c>
      <c r="EV79">
        <f>IF(O79="X",1,IF(O79="x",1,IF(O79&lt;='Schuelereinst. Sinclair'!$B$5,1,0)))</f>
        <v>1</v>
      </c>
      <c r="EW79">
        <f>IF(Q79="X",1,IF(Q79="x",1,IF(Q79&lt;='Schuelereinst. Sinclair'!$B$5,1,0)))</f>
        <v>1</v>
      </c>
      <c r="EX79">
        <f>IF(S79="X",1,IF(S79="x",1,IF(S79&lt;='Schuelereinst. Sinclair'!$B$5,1,0)))</f>
        <v>1</v>
      </c>
    </row>
    <row r="80" spans="1:154" hidden="1" x14ac:dyDescent="0.2">
      <c r="A80" s="109">
        <v>3</v>
      </c>
      <c r="B80" s="96"/>
      <c r="C80" s="109" t="str">
        <f t="shared" si="313"/>
        <v/>
      </c>
      <c r="D80" s="156" t="str">
        <f t="shared" si="314"/>
        <v/>
      </c>
      <c r="E80" s="156" t="str">
        <f t="shared" si="315"/>
        <v/>
      </c>
      <c r="F80" s="159"/>
      <c r="G80" s="176" t="str">
        <f t="shared" si="279"/>
        <v/>
      </c>
      <c r="H80" s="97"/>
      <c r="I80" s="129"/>
      <c r="J80" s="98"/>
      <c r="K80" s="129"/>
      <c r="L80" s="98"/>
      <c r="M80" s="129"/>
      <c r="N80" s="97"/>
      <c r="O80" s="129"/>
      <c r="P80" s="98"/>
      <c r="Q80" s="129"/>
      <c r="R80" s="98"/>
      <c r="S80" s="129"/>
      <c r="T80" s="131" t="str">
        <f t="shared" si="316"/>
        <v/>
      </c>
      <c r="U80" s="134" t="str">
        <f t="shared" si="317"/>
        <v/>
      </c>
      <c r="V80" s="134" t="str">
        <f t="shared" si="318"/>
        <v/>
      </c>
      <c r="W80" s="99"/>
      <c r="X80" s="95"/>
      <c r="Y80" s="119" t="str">
        <f t="shared" ref="Y80:Y96" si="367">IF(B80="","",DT80 )</f>
        <v/>
      </c>
      <c r="Z80" s="100"/>
      <c r="AA80" s="95"/>
      <c r="AB80" s="95"/>
      <c r="AC80" s="122" t="str">
        <f t="shared" ref="AC80:AC97" si="368">IF(B80="","",DZ80)</f>
        <v/>
      </c>
      <c r="AD80" s="100"/>
      <c r="AE80" s="95"/>
      <c r="AF80" s="95"/>
      <c r="AG80" s="214" t="str">
        <f t="shared" ref="AG80:AG96" si="369">IF(B80="","",EF80)</f>
        <v/>
      </c>
      <c r="AH80" s="125" t="str">
        <f t="shared" ref="AH80:AH97" si="370">IF(B80="","",EG80)</f>
        <v/>
      </c>
      <c r="AI80" s="126" t="str">
        <f t="shared" ref="AI80:AI97" si="371">IF(SUM(V80,Y80,AC80,AH80)=0,"",SUM(V80,Y80,AC80,AH80))</f>
        <v/>
      </c>
      <c r="AJ80" s="140" t="str">
        <f t="shared" si="280"/>
        <v/>
      </c>
      <c r="AK80" s="163" t="str">
        <f t="shared" si="281"/>
        <v/>
      </c>
      <c r="BI80" t="str">
        <f t="shared" si="282"/>
        <v/>
      </c>
      <c r="BK80" t="str">
        <f t="shared" si="319"/>
        <v/>
      </c>
      <c r="BL80" t="str">
        <f t="shared" si="320"/>
        <v/>
      </c>
      <c r="BM80" t="str">
        <f t="shared" si="321"/>
        <v/>
      </c>
      <c r="BN80" t="str">
        <f t="shared" si="322"/>
        <v/>
      </c>
      <c r="BO80" t="str">
        <f t="shared" si="283"/>
        <v/>
      </c>
      <c r="BP80" t="str">
        <f t="shared" si="284"/>
        <v/>
      </c>
      <c r="BQ80" s="47" t="str">
        <f t="shared" si="285"/>
        <v/>
      </c>
      <c r="BR80" t="str">
        <f t="shared" si="286"/>
        <v/>
      </c>
      <c r="BS80" t="str">
        <f t="shared" si="287"/>
        <v/>
      </c>
      <c r="BT80" t="str">
        <f t="shared" si="323"/>
        <v/>
      </c>
      <c r="BU80" t="str">
        <f>IF(BT80="","",IF(BT80="U9",'Schuelereinst. Sinclair'!$B$6,IF(BT80="U11",'Schuelereinst. Sinclair'!$B$7,IF(BT80="U13",'Schuelereinst. Sinclair'!$B$8,Wemm(BT80="U15",'Schuelereinst. Sinclair'!$B$9,"")))))</f>
        <v/>
      </c>
      <c r="BV80" s="28">
        <f t="shared" si="288"/>
        <v>0</v>
      </c>
      <c r="BW80" s="28">
        <f t="shared" si="289"/>
        <v>0</v>
      </c>
      <c r="BX80" s="28">
        <f t="shared" si="290"/>
        <v>0</v>
      </c>
      <c r="BY80" s="28">
        <f t="shared" si="291"/>
        <v>0</v>
      </c>
      <c r="BZ80" s="28">
        <f t="shared" si="292"/>
        <v>0</v>
      </c>
      <c r="CA80" s="28">
        <f t="shared" si="293"/>
        <v>0</v>
      </c>
      <c r="CB80" s="28">
        <f t="shared" si="324"/>
        <v>0</v>
      </c>
      <c r="CC80" s="28">
        <f t="shared" si="325"/>
        <v>0</v>
      </c>
      <c r="CD80" s="28">
        <f t="shared" si="326"/>
        <v>0</v>
      </c>
      <c r="CE80" s="28">
        <f t="shared" si="327"/>
        <v>0</v>
      </c>
      <c r="CF80">
        <f t="shared" si="328"/>
        <v>0</v>
      </c>
      <c r="CG80">
        <f t="shared" si="329"/>
        <v>0</v>
      </c>
      <c r="CH80">
        <f t="shared" si="330"/>
        <v>0</v>
      </c>
      <c r="CI80">
        <f t="shared" si="331"/>
        <v>0</v>
      </c>
      <c r="CJ80">
        <f t="shared" si="332"/>
        <v>0</v>
      </c>
      <c r="CK80">
        <f t="shared" si="294"/>
        <v>0</v>
      </c>
      <c r="CL80">
        <f t="shared" si="295"/>
        <v>0</v>
      </c>
      <c r="CM80">
        <f t="shared" si="333"/>
        <v>0</v>
      </c>
      <c r="CN80">
        <f t="shared" si="334"/>
        <v>0</v>
      </c>
      <c r="CO80">
        <f t="shared" si="335"/>
        <v>0</v>
      </c>
      <c r="CP80" s="5">
        <f t="shared" si="336"/>
        <v>0</v>
      </c>
      <c r="CR80" s="28">
        <f t="shared" si="296"/>
        <v>0</v>
      </c>
      <c r="CS80" s="28">
        <f t="shared" si="297"/>
        <v>0</v>
      </c>
      <c r="CT80" s="28">
        <f t="shared" si="298"/>
        <v>0</v>
      </c>
      <c r="CU80" s="28">
        <f t="shared" si="299"/>
        <v>0</v>
      </c>
      <c r="CV80" s="28">
        <f t="shared" si="300"/>
        <v>0</v>
      </c>
      <c r="CW80" s="28">
        <f t="shared" si="301"/>
        <v>0</v>
      </c>
      <c r="CX80" s="28">
        <f t="shared" si="337"/>
        <v>0</v>
      </c>
      <c r="CY80" s="28">
        <f t="shared" si="338"/>
        <v>0</v>
      </c>
      <c r="CZ80" s="28">
        <f t="shared" si="339"/>
        <v>0</v>
      </c>
      <c r="DA80" s="28">
        <f t="shared" si="340"/>
        <v>0</v>
      </c>
      <c r="DB80">
        <f t="shared" si="341"/>
        <v>0</v>
      </c>
      <c r="DC80">
        <f t="shared" si="342"/>
        <v>0</v>
      </c>
      <c r="DD80">
        <f t="shared" si="343"/>
        <v>0</v>
      </c>
      <c r="DE80">
        <f t="shared" si="344"/>
        <v>0</v>
      </c>
      <c r="DF80">
        <f t="shared" si="345"/>
        <v>0</v>
      </c>
      <c r="DG80">
        <f t="shared" si="346"/>
        <v>0</v>
      </c>
      <c r="DH80">
        <f t="shared" si="347"/>
        <v>0</v>
      </c>
      <c r="DI80">
        <f t="shared" si="348"/>
        <v>0</v>
      </c>
      <c r="DJ80">
        <f t="shared" si="349"/>
        <v>0</v>
      </c>
      <c r="DK80">
        <f t="shared" si="350"/>
        <v>0</v>
      </c>
      <c r="DL80" s="5">
        <f t="shared" si="351"/>
        <v>0</v>
      </c>
      <c r="DM80" s="48">
        <f t="shared" si="352"/>
        <v>0</v>
      </c>
      <c r="DN80" s="5">
        <f t="shared" si="353"/>
        <v>0</v>
      </c>
      <c r="DO80" s="5">
        <f t="shared" si="354"/>
        <v>0</v>
      </c>
      <c r="DQ80" s="48">
        <f t="shared" si="302"/>
        <v>999</v>
      </c>
      <c r="DR80" s="48">
        <f t="shared" si="303"/>
        <v>999</v>
      </c>
      <c r="DS80" s="48">
        <f t="shared" si="355"/>
        <v>999</v>
      </c>
      <c r="DT80">
        <f t="shared" si="304"/>
        <v>0</v>
      </c>
      <c r="DV80" s="48">
        <f t="shared" si="356"/>
        <v>0</v>
      </c>
      <c r="DW80" s="48">
        <f t="shared" si="357"/>
        <v>0</v>
      </c>
      <c r="DX80" s="48">
        <f t="shared" si="358"/>
        <v>0</v>
      </c>
      <c r="DY80" s="48">
        <f t="shared" si="359"/>
        <v>0</v>
      </c>
      <c r="DZ80">
        <f t="shared" si="305"/>
        <v>0</v>
      </c>
      <c r="EB80" s="48">
        <f t="shared" si="360"/>
        <v>0</v>
      </c>
      <c r="EC80" s="48">
        <f t="shared" si="361"/>
        <v>0</v>
      </c>
      <c r="ED80" s="48">
        <f t="shared" si="362"/>
        <v>0</v>
      </c>
      <c r="EE80" s="48">
        <f t="shared" si="363"/>
        <v>0</v>
      </c>
      <c r="EF80">
        <f t="shared" si="306"/>
        <v>0</v>
      </c>
      <c r="EG80">
        <f t="shared" si="307"/>
        <v>0</v>
      </c>
      <c r="EI80">
        <v>3</v>
      </c>
      <c r="EJ80" s="48">
        <f t="shared" si="364"/>
        <v>0</v>
      </c>
      <c r="EK80">
        <f t="shared" si="308"/>
        <v>0</v>
      </c>
      <c r="EL80">
        <f t="shared" si="365"/>
        <v>0</v>
      </c>
      <c r="EM80">
        <f t="shared" si="309"/>
        <v>0</v>
      </c>
      <c r="EN80">
        <f t="shared" si="310"/>
        <v>99999999</v>
      </c>
      <c r="EO80">
        <f t="shared" si="366"/>
        <v>99999999</v>
      </c>
      <c r="EP80">
        <f t="shared" si="311"/>
        <v>999</v>
      </c>
      <c r="EQ80">
        <f t="shared" si="312"/>
        <v>99999</v>
      </c>
      <c r="ES80">
        <f>IF(I80="X",1,IF(I80="x",1,IF(I80&lt;='Schuelereinst. Sinclair'!$B$5,1,0)))</f>
        <v>1</v>
      </c>
      <c r="ET80">
        <f>IF(K80="X",1,IF(K80="x",1,IF(K80&lt;='Schuelereinst. Sinclair'!$B$5,1,0)))</f>
        <v>1</v>
      </c>
      <c r="EU80">
        <f>IF(M80="X",1,IF(M80="x",1,IF(M80&lt;='Schuelereinst. Sinclair'!$B$5,1,0)))</f>
        <v>1</v>
      </c>
      <c r="EV80">
        <f>IF(O80="X",1,IF(O80="x",1,IF(O80&lt;='Schuelereinst. Sinclair'!$B$5,1,0)))</f>
        <v>1</v>
      </c>
      <c r="EW80">
        <f>IF(Q80="X",1,IF(Q80="x",1,IF(Q80&lt;='Schuelereinst. Sinclair'!$B$5,1,0)))</f>
        <v>1</v>
      </c>
      <c r="EX80">
        <f>IF(S80="X",1,IF(S80="x",1,IF(S80&lt;='Schuelereinst. Sinclair'!$B$5,1,0)))</f>
        <v>1</v>
      </c>
    </row>
    <row r="81" spans="1:154" hidden="1" x14ac:dyDescent="0.2">
      <c r="A81" s="109">
        <v>4</v>
      </c>
      <c r="B81" s="138"/>
      <c r="C81" s="109" t="str">
        <f t="shared" si="313"/>
        <v/>
      </c>
      <c r="D81" s="156" t="str">
        <f t="shared" si="314"/>
        <v/>
      </c>
      <c r="E81" s="156" t="str">
        <f t="shared" si="315"/>
        <v/>
      </c>
      <c r="F81" s="159"/>
      <c r="G81" s="176" t="str">
        <f t="shared" si="279"/>
        <v/>
      </c>
      <c r="H81" s="97"/>
      <c r="I81" s="129"/>
      <c r="J81" s="98"/>
      <c r="K81" s="129"/>
      <c r="L81" s="98"/>
      <c r="M81" s="129"/>
      <c r="N81" s="97"/>
      <c r="O81" s="129"/>
      <c r="P81" s="98"/>
      <c r="Q81" s="129"/>
      <c r="R81" s="98"/>
      <c r="S81" s="129"/>
      <c r="T81" s="131" t="str">
        <f t="shared" si="316"/>
        <v/>
      </c>
      <c r="U81" s="134" t="str">
        <f t="shared" si="317"/>
        <v/>
      </c>
      <c r="V81" s="134" t="str">
        <f t="shared" si="318"/>
        <v/>
      </c>
      <c r="W81" s="99"/>
      <c r="X81" s="95"/>
      <c r="Y81" s="119" t="str">
        <f t="shared" si="367"/>
        <v/>
      </c>
      <c r="Z81" s="100"/>
      <c r="AA81" s="95"/>
      <c r="AB81" s="95"/>
      <c r="AC81" s="122" t="str">
        <f t="shared" si="368"/>
        <v/>
      </c>
      <c r="AD81" s="100"/>
      <c r="AE81" s="95"/>
      <c r="AF81" s="95"/>
      <c r="AG81" s="214" t="str">
        <f t="shared" si="369"/>
        <v/>
      </c>
      <c r="AH81" s="125" t="str">
        <f t="shared" si="370"/>
        <v/>
      </c>
      <c r="AI81" s="126" t="str">
        <f t="shared" si="371"/>
        <v/>
      </c>
      <c r="AJ81" s="140" t="str">
        <f t="shared" si="280"/>
        <v/>
      </c>
      <c r="AK81" s="163" t="str">
        <f t="shared" si="281"/>
        <v/>
      </c>
      <c r="BI81" t="str">
        <f t="shared" si="282"/>
        <v/>
      </c>
      <c r="BK81" t="str">
        <f t="shared" si="319"/>
        <v/>
      </c>
      <c r="BL81" t="str">
        <f t="shared" si="320"/>
        <v/>
      </c>
      <c r="BM81" t="str">
        <f t="shared" si="321"/>
        <v/>
      </c>
      <c r="BN81" t="str">
        <f t="shared" si="322"/>
        <v/>
      </c>
      <c r="BO81" t="str">
        <f t="shared" si="283"/>
        <v/>
      </c>
      <c r="BP81" t="str">
        <f t="shared" si="284"/>
        <v/>
      </c>
      <c r="BQ81" s="47" t="str">
        <f t="shared" si="285"/>
        <v/>
      </c>
      <c r="BR81" t="str">
        <f t="shared" si="286"/>
        <v/>
      </c>
      <c r="BS81" t="str">
        <f t="shared" si="287"/>
        <v/>
      </c>
      <c r="BT81" t="str">
        <f t="shared" si="323"/>
        <v/>
      </c>
      <c r="BU81" t="str">
        <f>IF(BT81="","",IF(BT81="U9",'Schuelereinst. Sinclair'!$B$6,IF(BT81="U11",'Schuelereinst. Sinclair'!$B$7,IF(BT81="U13",'Schuelereinst. Sinclair'!$B$8,Wemm(BT81="U15",'Schuelereinst. Sinclair'!$B$9,"")))))</f>
        <v/>
      </c>
      <c r="BV81" s="28">
        <f t="shared" si="288"/>
        <v>0</v>
      </c>
      <c r="BW81" s="28">
        <f t="shared" si="289"/>
        <v>0</v>
      </c>
      <c r="BX81" s="28">
        <f t="shared" si="290"/>
        <v>0</v>
      </c>
      <c r="BY81" s="28">
        <f t="shared" si="291"/>
        <v>0</v>
      </c>
      <c r="BZ81" s="28">
        <f t="shared" si="292"/>
        <v>0</v>
      </c>
      <c r="CA81" s="28">
        <f t="shared" si="293"/>
        <v>0</v>
      </c>
      <c r="CB81" s="28">
        <f t="shared" si="324"/>
        <v>0</v>
      </c>
      <c r="CC81" s="28">
        <f t="shared" si="325"/>
        <v>0</v>
      </c>
      <c r="CD81" s="28">
        <f t="shared" si="326"/>
        <v>0</v>
      </c>
      <c r="CE81" s="28">
        <f t="shared" si="327"/>
        <v>0</v>
      </c>
      <c r="CF81">
        <f t="shared" si="328"/>
        <v>0</v>
      </c>
      <c r="CG81">
        <f t="shared" si="329"/>
        <v>0</v>
      </c>
      <c r="CH81">
        <f t="shared" si="330"/>
        <v>0</v>
      </c>
      <c r="CI81">
        <f t="shared" si="331"/>
        <v>0</v>
      </c>
      <c r="CJ81">
        <f t="shared" si="332"/>
        <v>0</v>
      </c>
      <c r="CK81">
        <f t="shared" si="294"/>
        <v>0</v>
      </c>
      <c r="CL81">
        <f t="shared" si="295"/>
        <v>0</v>
      </c>
      <c r="CM81">
        <f t="shared" si="333"/>
        <v>0</v>
      </c>
      <c r="CN81">
        <f t="shared" si="334"/>
        <v>0</v>
      </c>
      <c r="CO81">
        <f t="shared" si="335"/>
        <v>0</v>
      </c>
      <c r="CP81" s="5">
        <f t="shared" si="336"/>
        <v>0</v>
      </c>
      <c r="CR81" s="28">
        <f t="shared" si="296"/>
        <v>0</v>
      </c>
      <c r="CS81" s="28">
        <f t="shared" si="297"/>
        <v>0</v>
      </c>
      <c r="CT81" s="28">
        <f t="shared" si="298"/>
        <v>0</v>
      </c>
      <c r="CU81" s="28">
        <f t="shared" si="299"/>
        <v>0</v>
      </c>
      <c r="CV81" s="28">
        <f t="shared" si="300"/>
        <v>0</v>
      </c>
      <c r="CW81" s="28">
        <f t="shared" si="301"/>
        <v>0</v>
      </c>
      <c r="CX81" s="28">
        <f t="shared" si="337"/>
        <v>0</v>
      </c>
      <c r="CY81" s="28">
        <f t="shared" si="338"/>
        <v>0</v>
      </c>
      <c r="CZ81" s="28">
        <f t="shared" si="339"/>
        <v>0</v>
      </c>
      <c r="DA81" s="28">
        <f t="shared" si="340"/>
        <v>0</v>
      </c>
      <c r="DB81">
        <f t="shared" si="341"/>
        <v>0</v>
      </c>
      <c r="DC81">
        <f t="shared" si="342"/>
        <v>0</v>
      </c>
      <c r="DD81">
        <f t="shared" si="343"/>
        <v>0</v>
      </c>
      <c r="DE81">
        <f t="shared" si="344"/>
        <v>0</v>
      </c>
      <c r="DF81">
        <f t="shared" si="345"/>
        <v>0</v>
      </c>
      <c r="DG81">
        <f t="shared" si="346"/>
        <v>0</v>
      </c>
      <c r="DH81">
        <f t="shared" si="347"/>
        <v>0</v>
      </c>
      <c r="DI81">
        <f t="shared" si="348"/>
        <v>0</v>
      </c>
      <c r="DJ81">
        <f t="shared" si="349"/>
        <v>0</v>
      </c>
      <c r="DK81">
        <f t="shared" si="350"/>
        <v>0</v>
      </c>
      <c r="DL81" s="5">
        <f t="shared" si="351"/>
        <v>0</v>
      </c>
      <c r="DM81" s="48">
        <f t="shared" si="352"/>
        <v>0</v>
      </c>
      <c r="DN81" s="5">
        <f t="shared" si="353"/>
        <v>0</v>
      </c>
      <c r="DO81" s="5">
        <f t="shared" si="354"/>
        <v>0</v>
      </c>
      <c r="DQ81" s="48">
        <f t="shared" si="302"/>
        <v>999</v>
      </c>
      <c r="DR81" s="48">
        <f t="shared" si="303"/>
        <v>999</v>
      </c>
      <c r="DS81" s="48">
        <f t="shared" si="355"/>
        <v>999</v>
      </c>
      <c r="DT81">
        <f t="shared" si="304"/>
        <v>0</v>
      </c>
      <c r="DV81" s="48">
        <f t="shared" si="356"/>
        <v>0</v>
      </c>
      <c r="DW81" s="48">
        <f t="shared" si="357"/>
        <v>0</v>
      </c>
      <c r="DX81" s="48">
        <f t="shared" si="358"/>
        <v>0</v>
      </c>
      <c r="DY81" s="48">
        <f t="shared" si="359"/>
        <v>0</v>
      </c>
      <c r="DZ81">
        <f t="shared" si="305"/>
        <v>0</v>
      </c>
      <c r="EB81" s="48">
        <f t="shared" si="360"/>
        <v>0</v>
      </c>
      <c r="EC81" s="48">
        <f t="shared" si="361"/>
        <v>0</v>
      </c>
      <c r="ED81" s="48">
        <f t="shared" si="362"/>
        <v>0</v>
      </c>
      <c r="EE81" s="48">
        <f t="shared" si="363"/>
        <v>0</v>
      </c>
      <c r="EF81">
        <f t="shared" si="306"/>
        <v>0</v>
      </c>
      <c r="EG81">
        <f t="shared" si="307"/>
        <v>0</v>
      </c>
      <c r="EI81">
        <v>4</v>
      </c>
      <c r="EJ81" s="48">
        <f t="shared" si="364"/>
        <v>0</v>
      </c>
      <c r="EK81">
        <f t="shared" si="308"/>
        <v>0</v>
      </c>
      <c r="EL81">
        <f t="shared" si="365"/>
        <v>0</v>
      </c>
      <c r="EM81">
        <f t="shared" si="309"/>
        <v>0</v>
      </c>
      <c r="EN81">
        <f t="shared" si="310"/>
        <v>99999999</v>
      </c>
      <c r="EO81">
        <f t="shared" si="366"/>
        <v>99999999</v>
      </c>
      <c r="EP81">
        <f t="shared" si="311"/>
        <v>999</v>
      </c>
      <c r="EQ81">
        <f t="shared" si="312"/>
        <v>99999</v>
      </c>
      <c r="ES81">
        <f>IF(I81="X",1,IF(I81="x",1,IF(I81&lt;='Schuelereinst. Sinclair'!$B$5,1,0)))</f>
        <v>1</v>
      </c>
      <c r="ET81">
        <f>IF(K81="X",1,IF(K81="x",1,IF(K81&lt;='Schuelereinst. Sinclair'!$B$5,1,0)))</f>
        <v>1</v>
      </c>
      <c r="EU81">
        <f>IF(M81="X",1,IF(M81="x",1,IF(M81&lt;='Schuelereinst. Sinclair'!$B$5,1,0)))</f>
        <v>1</v>
      </c>
      <c r="EV81">
        <f>IF(O81="X",1,IF(O81="x",1,IF(O81&lt;='Schuelereinst. Sinclair'!$B$5,1,0)))</f>
        <v>1</v>
      </c>
      <c r="EW81">
        <f>IF(Q81="X",1,IF(Q81="x",1,IF(Q81&lt;='Schuelereinst. Sinclair'!$B$5,1,0)))</f>
        <v>1</v>
      </c>
      <c r="EX81">
        <f>IF(S81="X",1,IF(S81="x",1,IF(S81&lt;='Schuelereinst. Sinclair'!$B$5,1,0)))</f>
        <v>1</v>
      </c>
    </row>
    <row r="82" spans="1:154" hidden="1" x14ac:dyDescent="0.2">
      <c r="A82" s="109">
        <v>5</v>
      </c>
      <c r="B82" s="96"/>
      <c r="C82" s="109" t="str">
        <f t="shared" si="313"/>
        <v/>
      </c>
      <c r="D82" s="156" t="str">
        <f t="shared" si="314"/>
        <v/>
      </c>
      <c r="E82" s="156" t="str">
        <f t="shared" si="315"/>
        <v/>
      </c>
      <c r="F82" s="159"/>
      <c r="G82" s="176" t="str">
        <f t="shared" si="279"/>
        <v/>
      </c>
      <c r="H82" s="97"/>
      <c r="I82" s="129"/>
      <c r="J82" s="98"/>
      <c r="K82" s="129"/>
      <c r="L82" s="98"/>
      <c r="M82" s="129"/>
      <c r="N82" s="97"/>
      <c r="O82" s="129"/>
      <c r="P82" s="98"/>
      <c r="Q82" s="129"/>
      <c r="R82" s="98"/>
      <c r="S82" s="129"/>
      <c r="T82" s="131" t="str">
        <f t="shared" si="316"/>
        <v/>
      </c>
      <c r="U82" s="134" t="str">
        <f t="shared" si="317"/>
        <v/>
      </c>
      <c r="V82" s="134" t="str">
        <f t="shared" si="318"/>
        <v/>
      </c>
      <c r="W82" s="99"/>
      <c r="X82" s="95"/>
      <c r="Y82" s="119" t="str">
        <f t="shared" si="367"/>
        <v/>
      </c>
      <c r="Z82" s="100"/>
      <c r="AA82" s="95"/>
      <c r="AB82" s="95"/>
      <c r="AC82" s="122" t="str">
        <f t="shared" si="368"/>
        <v/>
      </c>
      <c r="AD82" s="100"/>
      <c r="AE82" s="95"/>
      <c r="AF82" s="95"/>
      <c r="AG82" s="214" t="str">
        <f t="shared" si="369"/>
        <v/>
      </c>
      <c r="AH82" s="125" t="str">
        <f t="shared" si="370"/>
        <v/>
      </c>
      <c r="AI82" s="126" t="str">
        <f t="shared" si="371"/>
        <v/>
      </c>
      <c r="AJ82" s="140" t="str">
        <f t="shared" si="280"/>
        <v/>
      </c>
      <c r="AK82" s="163" t="str">
        <f t="shared" si="281"/>
        <v/>
      </c>
      <c r="BI82" t="str">
        <f t="shared" si="282"/>
        <v/>
      </c>
      <c r="BK82" t="str">
        <f t="shared" si="319"/>
        <v/>
      </c>
      <c r="BL82" t="str">
        <f t="shared" si="320"/>
        <v/>
      </c>
      <c r="BM82" t="str">
        <f t="shared" si="321"/>
        <v/>
      </c>
      <c r="BN82" t="str">
        <f t="shared" si="322"/>
        <v/>
      </c>
      <c r="BO82" t="str">
        <f t="shared" si="283"/>
        <v/>
      </c>
      <c r="BP82" t="str">
        <f t="shared" si="284"/>
        <v/>
      </c>
      <c r="BQ82" s="47" t="str">
        <f t="shared" si="285"/>
        <v/>
      </c>
      <c r="BR82" t="str">
        <f t="shared" si="286"/>
        <v/>
      </c>
      <c r="BS82" t="str">
        <f t="shared" si="287"/>
        <v/>
      </c>
      <c r="BT82" t="str">
        <f t="shared" si="323"/>
        <v/>
      </c>
      <c r="BU82" t="str">
        <f>IF(BT82="","",IF(BT82="U9",'Schuelereinst. Sinclair'!$B$6,IF(BT82="U11",'Schuelereinst. Sinclair'!$B$7,IF(BT82="U13",'Schuelereinst. Sinclair'!$B$8,Wemm(BT82="U15",'Schuelereinst. Sinclair'!$B$9,"")))))</f>
        <v/>
      </c>
      <c r="BV82" s="28">
        <f t="shared" si="288"/>
        <v>0</v>
      </c>
      <c r="BW82" s="28">
        <f t="shared" si="289"/>
        <v>0</v>
      </c>
      <c r="BX82" s="28">
        <f t="shared" si="290"/>
        <v>0</v>
      </c>
      <c r="BY82" s="28">
        <f t="shared" si="291"/>
        <v>0</v>
      </c>
      <c r="BZ82" s="28">
        <f t="shared" si="292"/>
        <v>0</v>
      </c>
      <c r="CA82" s="28">
        <f t="shared" si="293"/>
        <v>0</v>
      </c>
      <c r="CB82" s="28">
        <f t="shared" si="324"/>
        <v>0</v>
      </c>
      <c r="CC82" s="28">
        <f t="shared" si="325"/>
        <v>0</v>
      </c>
      <c r="CD82" s="28">
        <f t="shared" si="326"/>
        <v>0</v>
      </c>
      <c r="CE82" s="28">
        <f t="shared" si="327"/>
        <v>0</v>
      </c>
      <c r="CF82">
        <f t="shared" si="328"/>
        <v>0</v>
      </c>
      <c r="CG82">
        <f t="shared" si="329"/>
        <v>0</v>
      </c>
      <c r="CH82">
        <f t="shared" si="330"/>
        <v>0</v>
      </c>
      <c r="CI82">
        <f t="shared" si="331"/>
        <v>0</v>
      </c>
      <c r="CJ82">
        <f t="shared" si="332"/>
        <v>0</v>
      </c>
      <c r="CK82">
        <f t="shared" si="294"/>
        <v>0</v>
      </c>
      <c r="CL82">
        <f t="shared" si="295"/>
        <v>0</v>
      </c>
      <c r="CM82">
        <f t="shared" si="333"/>
        <v>0</v>
      </c>
      <c r="CN82">
        <f t="shared" si="334"/>
        <v>0</v>
      </c>
      <c r="CO82">
        <f t="shared" si="335"/>
        <v>0</v>
      </c>
      <c r="CP82" s="5">
        <f t="shared" si="336"/>
        <v>0</v>
      </c>
      <c r="CR82" s="28">
        <f t="shared" si="296"/>
        <v>0</v>
      </c>
      <c r="CS82" s="28">
        <f t="shared" si="297"/>
        <v>0</v>
      </c>
      <c r="CT82" s="28">
        <f t="shared" si="298"/>
        <v>0</v>
      </c>
      <c r="CU82" s="28">
        <f t="shared" si="299"/>
        <v>0</v>
      </c>
      <c r="CV82" s="28">
        <f t="shared" si="300"/>
        <v>0</v>
      </c>
      <c r="CW82" s="28">
        <f t="shared" si="301"/>
        <v>0</v>
      </c>
      <c r="CX82" s="28">
        <f t="shared" si="337"/>
        <v>0</v>
      </c>
      <c r="CY82" s="28">
        <f t="shared" si="338"/>
        <v>0</v>
      </c>
      <c r="CZ82" s="28">
        <f t="shared" si="339"/>
        <v>0</v>
      </c>
      <c r="DA82" s="28">
        <f t="shared" si="340"/>
        <v>0</v>
      </c>
      <c r="DB82">
        <f t="shared" si="341"/>
        <v>0</v>
      </c>
      <c r="DC82">
        <f t="shared" si="342"/>
        <v>0</v>
      </c>
      <c r="DD82">
        <f t="shared" si="343"/>
        <v>0</v>
      </c>
      <c r="DE82">
        <f t="shared" si="344"/>
        <v>0</v>
      </c>
      <c r="DF82">
        <f t="shared" si="345"/>
        <v>0</v>
      </c>
      <c r="DG82">
        <f t="shared" si="346"/>
        <v>0</v>
      </c>
      <c r="DH82">
        <f t="shared" si="347"/>
        <v>0</v>
      </c>
      <c r="DI82">
        <f t="shared" si="348"/>
        <v>0</v>
      </c>
      <c r="DJ82">
        <f t="shared" si="349"/>
        <v>0</v>
      </c>
      <c r="DK82">
        <f t="shared" si="350"/>
        <v>0</v>
      </c>
      <c r="DL82" s="5">
        <f t="shared" si="351"/>
        <v>0</v>
      </c>
      <c r="DM82" s="48">
        <f t="shared" si="352"/>
        <v>0</v>
      </c>
      <c r="DN82" s="5">
        <f t="shared" si="353"/>
        <v>0</v>
      </c>
      <c r="DO82" s="5">
        <f t="shared" si="354"/>
        <v>0</v>
      </c>
      <c r="DQ82" s="48">
        <f t="shared" si="302"/>
        <v>999</v>
      </c>
      <c r="DR82" s="48">
        <f t="shared" si="303"/>
        <v>999</v>
      </c>
      <c r="DS82" s="48">
        <f t="shared" si="355"/>
        <v>999</v>
      </c>
      <c r="DT82">
        <f t="shared" si="304"/>
        <v>0</v>
      </c>
      <c r="DV82" s="48">
        <f t="shared" si="356"/>
        <v>0</v>
      </c>
      <c r="DW82" s="48">
        <f t="shared" si="357"/>
        <v>0</v>
      </c>
      <c r="DX82" s="48">
        <f t="shared" si="358"/>
        <v>0</v>
      </c>
      <c r="DY82" s="48">
        <f t="shared" si="359"/>
        <v>0</v>
      </c>
      <c r="DZ82">
        <f t="shared" si="305"/>
        <v>0</v>
      </c>
      <c r="EB82" s="48">
        <f t="shared" si="360"/>
        <v>0</v>
      </c>
      <c r="EC82" s="48">
        <f t="shared" si="361"/>
        <v>0</v>
      </c>
      <c r="ED82" s="48">
        <f t="shared" si="362"/>
        <v>0</v>
      </c>
      <c r="EE82" s="48">
        <f t="shared" si="363"/>
        <v>0</v>
      </c>
      <c r="EF82">
        <f t="shared" si="306"/>
        <v>0</v>
      </c>
      <c r="EG82">
        <f t="shared" si="307"/>
        <v>0</v>
      </c>
      <c r="EI82">
        <v>5</v>
      </c>
      <c r="EJ82" s="48">
        <f t="shared" si="364"/>
        <v>0</v>
      </c>
      <c r="EK82">
        <f t="shared" si="308"/>
        <v>0</v>
      </c>
      <c r="EL82">
        <f t="shared" si="365"/>
        <v>0</v>
      </c>
      <c r="EM82">
        <f t="shared" si="309"/>
        <v>0</v>
      </c>
      <c r="EN82">
        <f t="shared" si="310"/>
        <v>99999999</v>
      </c>
      <c r="EO82">
        <f t="shared" si="366"/>
        <v>99999999</v>
      </c>
      <c r="EP82">
        <f t="shared" si="311"/>
        <v>999</v>
      </c>
      <c r="EQ82">
        <f t="shared" si="312"/>
        <v>99999</v>
      </c>
      <c r="ES82">
        <f>IF(I82="X",1,IF(I82="x",1,IF(I82&lt;='Schuelereinst. Sinclair'!$B$5,1,0)))</f>
        <v>1</v>
      </c>
      <c r="ET82">
        <f>IF(K82="X",1,IF(K82="x",1,IF(K82&lt;='Schuelereinst. Sinclair'!$B$5,1,0)))</f>
        <v>1</v>
      </c>
      <c r="EU82">
        <f>IF(M82="X",1,IF(M82="x",1,IF(M82&lt;='Schuelereinst. Sinclair'!$B$5,1,0)))</f>
        <v>1</v>
      </c>
      <c r="EV82">
        <f>IF(O82="X",1,IF(O82="x",1,IF(O82&lt;='Schuelereinst. Sinclair'!$B$5,1,0)))</f>
        <v>1</v>
      </c>
      <c r="EW82">
        <f>IF(Q82="X",1,IF(Q82="x",1,IF(Q82&lt;='Schuelereinst. Sinclair'!$B$5,1,0)))</f>
        <v>1</v>
      </c>
      <c r="EX82">
        <f>IF(S82="X",1,IF(S82="x",1,IF(S82&lt;='Schuelereinst. Sinclair'!$B$5,1,0)))</f>
        <v>1</v>
      </c>
    </row>
    <row r="83" spans="1:154" hidden="1" x14ac:dyDescent="0.2">
      <c r="A83" s="109">
        <v>6</v>
      </c>
      <c r="B83" s="96"/>
      <c r="C83" s="109" t="str">
        <f t="shared" si="313"/>
        <v/>
      </c>
      <c r="D83" s="156" t="str">
        <f t="shared" si="314"/>
        <v/>
      </c>
      <c r="E83" s="156" t="str">
        <f t="shared" si="315"/>
        <v/>
      </c>
      <c r="F83" s="159"/>
      <c r="G83" s="176" t="str">
        <f t="shared" si="279"/>
        <v/>
      </c>
      <c r="H83" s="97"/>
      <c r="I83" s="129"/>
      <c r="J83" s="98"/>
      <c r="K83" s="129"/>
      <c r="L83" s="98"/>
      <c r="M83" s="129"/>
      <c r="N83" s="97"/>
      <c r="O83" s="129"/>
      <c r="P83" s="98"/>
      <c r="Q83" s="129"/>
      <c r="R83" s="98"/>
      <c r="S83" s="129"/>
      <c r="T83" s="131" t="str">
        <f t="shared" si="316"/>
        <v/>
      </c>
      <c r="U83" s="134" t="str">
        <f t="shared" si="317"/>
        <v/>
      </c>
      <c r="V83" s="134" t="str">
        <f t="shared" si="318"/>
        <v/>
      </c>
      <c r="W83" s="99"/>
      <c r="X83" s="95"/>
      <c r="Y83" s="119" t="str">
        <f t="shared" si="367"/>
        <v/>
      </c>
      <c r="Z83" s="100"/>
      <c r="AA83" s="95"/>
      <c r="AB83" s="95"/>
      <c r="AC83" s="122" t="str">
        <f t="shared" si="368"/>
        <v/>
      </c>
      <c r="AD83" s="100"/>
      <c r="AE83" s="95"/>
      <c r="AF83" s="95"/>
      <c r="AG83" s="214" t="str">
        <f t="shared" si="369"/>
        <v/>
      </c>
      <c r="AH83" s="125" t="str">
        <f t="shared" si="370"/>
        <v/>
      </c>
      <c r="AI83" s="126" t="str">
        <f t="shared" si="371"/>
        <v/>
      </c>
      <c r="AJ83" s="140" t="str">
        <f t="shared" si="280"/>
        <v/>
      </c>
      <c r="AK83" s="163" t="str">
        <f t="shared" si="281"/>
        <v/>
      </c>
      <c r="BI83" t="str">
        <f t="shared" si="282"/>
        <v/>
      </c>
      <c r="BK83" t="str">
        <f t="shared" si="319"/>
        <v/>
      </c>
      <c r="BL83" t="str">
        <f t="shared" si="320"/>
        <v/>
      </c>
      <c r="BM83" t="str">
        <f t="shared" si="321"/>
        <v/>
      </c>
      <c r="BN83" t="str">
        <f t="shared" si="322"/>
        <v/>
      </c>
      <c r="BO83" t="str">
        <f t="shared" si="283"/>
        <v/>
      </c>
      <c r="BP83" t="str">
        <f t="shared" si="284"/>
        <v/>
      </c>
      <c r="BQ83" s="47" t="str">
        <f t="shared" si="285"/>
        <v/>
      </c>
      <c r="BR83" t="str">
        <f t="shared" si="286"/>
        <v/>
      </c>
      <c r="BS83" t="str">
        <f t="shared" si="287"/>
        <v/>
      </c>
      <c r="BT83" t="str">
        <f t="shared" si="323"/>
        <v/>
      </c>
      <c r="BU83" t="str">
        <f>IF(BT83="","",IF(BT83="U9",'Schuelereinst. Sinclair'!$B$6,IF(BT83="U11",'Schuelereinst. Sinclair'!$B$7,IF(BT83="U13",'Schuelereinst. Sinclair'!$B$8,Wemm(BT83="U15",'Schuelereinst. Sinclair'!$B$9,"")))))</f>
        <v/>
      </c>
      <c r="BV83" s="28">
        <f t="shared" si="288"/>
        <v>0</v>
      </c>
      <c r="BW83" s="28">
        <f t="shared" si="289"/>
        <v>0</v>
      </c>
      <c r="BX83" s="28">
        <f t="shared" si="290"/>
        <v>0</v>
      </c>
      <c r="BY83" s="28">
        <f t="shared" si="291"/>
        <v>0</v>
      </c>
      <c r="BZ83" s="28">
        <f t="shared" si="292"/>
        <v>0</v>
      </c>
      <c r="CA83" s="28">
        <f t="shared" si="293"/>
        <v>0</v>
      </c>
      <c r="CB83" s="28">
        <f t="shared" si="324"/>
        <v>0</v>
      </c>
      <c r="CC83" s="28">
        <f t="shared" si="325"/>
        <v>0</v>
      </c>
      <c r="CD83" s="28">
        <f t="shared" si="326"/>
        <v>0</v>
      </c>
      <c r="CE83" s="28">
        <f t="shared" si="327"/>
        <v>0</v>
      </c>
      <c r="CF83">
        <f t="shared" si="328"/>
        <v>0</v>
      </c>
      <c r="CG83">
        <f t="shared" si="329"/>
        <v>0</v>
      </c>
      <c r="CH83">
        <f t="shared" si="330"/>
        <v>0</v>
      </c>
      <c r="CI83">
        <f t="shared" si="331"/>
        <v>0</v>
      </c>
      <c r="CJ83">
        <f t="shared" si="332"/>
        <v>0</v>
      </c>
      <c r="CK83">
        <f t="shared" si="294"/>
        <v>0</v>
      </c>
      <c r="CL83">
        <f t="shared" si="295"/>
        <v>0</v>
      </c>
      <c r="CM83">
        <f t="shared" si="333"/>
        <v>0</v>
      </c>
      <c r="CN83">
        <f t="shared" si="334"/>
        <v>0</v>
      </c>
      <c r="CO83">
        <f t="shared" si="335"/>
        <v>0</v>
      </c>
      <c r="CP83" s="5">
        <f t="shared" si="336"/>
        <v>0</v>
      </c>
      <c r="CR83" s="28">
        <f t="shared" si="296"/>
        <v>0</v>
      </c>
      <c r="CS83" s="28">
        <f t="shared" si="297"/>
        <v>0</v>
      </c>
      <c r="CT83" s="28">
        <f t="shared" si="298"/>
        <v>0</v>
      </c>
      <c r="CU83" s="28">
        <f t="shared" si="299"/>
        <v>0</v>
      </c>
      <c r="CV83" s="28">
        <f t="shared" si="300"/>
        <v>0</v>
      </c>
      <c r="CW83" s="28">
        <f t="shared" si="301"/>
        <v>0</v>
      </c>
      <c r="CX83" s="28">
        <f t="shared" si="337"/>
        <v>0</v>
      </c>
      <c r="CY83" s="28">
        <f t="shared" si="338"/>
        <v>0</v>
      </c>
      <c r="CZ83" s="28">
        <f t="shared" si="339"/>
        <v>0</v>
      </c>
      <c r="DA83" s="28">
        <f t="shared" si="340"/>
        <v>0</v>
      </c>
      <c r="DB83">
        <f t="shared" si="341"/>
        <v>0</v>
      </c>
      <c r="DC83">
        <f t="shared" si="342"/>
        <v>0</v>
      </c>
      <c r="DD83">
        <f t="shared" si="343"/>
        <v>0</v>
      </c>
      <c r="DE83">
        <f t="shared" si="344"/>
        <v>0</v>
      </c>
      <c r="DF83">
        <f t="shared" si="345"/>
        <v>0</v>
      </c>
      <c r="DG83">
        <f t="shared" si="346"/>
        <v>0</v>
      </c>
      <c r="DH83">
        <f t="shared" si="347"/>
        <v>0</v>
      </c>
      <c r="DI83">
        <f t="shared" si="348"/>
        <v>0</v>
      </c>
      <c r="DJ83">
        <f t="shared" si="349"/>
        <v>0</v>
      </c>
      <c r="DK83">
        <f t="shared" si="350"/>
        <v>0</v>
      </c>
      <c r="DL83" s="5">
        <f t="shared" si="351"/>
        <v>0</v>
      </c>
      <c r="DM83" s="48">
        <f t="shared" si="352"/>
        <v>0</v>
      </c>
      <c r="DN83" s="5">
        <f t="shared" si="353"/>
        <v>0</v>
      </c>
      <c r="DO83" s="5">
        <f t="shared" si="354"/>
        <v>0</v>
      </c>
      <c r="DQ83" s="48">
        <f t="shared" si="302"/>
        <v>999</v>
      </c>
      <c r="DR83" s="48">
        <f t="shared" si="303"/>
        <v>999</v>
      </c>
      <c r="DS83" s="48">
        <f t="shared" si="355"/>
        <v>999</v>
      </c>
      <c r="DT83">
        <f t="shared" si="304"/>
        <v>0</v>
      </c>
      <c r="DV83" s="48">
        <f t="shared" si="356"/>
        <v>0</v>
      </c>
      <c r="DW83" s="48">
        <f t="shared" si="357"/>
        <v>0</v>
      </c>
      <c r="DX83" s="48">
        <f t="shared" si="358"/>
        <v>0</v>
      </c>
      <c r="DY83" s="48">
        <f t="shared" si="359"/>
        <v>0</v>
      </c>
      <c r="DZ83">
        <f t="shared" si="305"/>
        <v>0</v>
      </c>
      <c r="EB83" s="48">
        <f t="shared" si="360"/>
        <v>0</v>
      </c>
      <c r="EC83" s="48">
        <f t="shared" si="361"/>
        <v>0</v>
      </c>
      <c r="ED83" s="48">
        <f t="shared" si="362"/>
        <v>0</v>
      </c>
      <c r="EE83" s="48">
        <f t="shared" si="363"/>
        <v>0</v>
      </c>
      <c r="EF83">
        <f t="shared" si="306"/>
        <v>0</v>
      </c>
      <c r="EG83">
        <f t="shared" si="307"/>
        <v>0</v>
      </c>
      <c r="EI83">
        <v>6</v>
      </c>
      <c r="EJ83" s="48">
        <f t="shared" si="364"/>
        <v>0</v>
      </c>
      <c r="EK83">
        <f t="shared" si="308"/>
        <v>0</v>
      </c>
      <c r="EL83">
        <f t="shared" si="365"/>
        <v>0</v>
      </c>
      <c r="EM83">
        <f t="shared" si="309"/>
        <v>0</v>
      </c>
      <c r="EN83">
        <f t="shared" si="310"/>
        <v>99999999</v>
      </c>
      <c r="EO83">
        <f t="shared" si="366"/>
        <v>99999999</v>
      </c>
      <c r="EP83">
        <f t="shared" si="311"/>
        <v>999</v>
      </c>
      <c r="EQ83">
        <f t="shared" si="312"/>
        <v>99999</v>
      </c>
      <c r="ES83">
        <f>IF(I83="X",1,IF(I83="x",1,IF(I83&lt;='Schuelereinst. Sinclair'!$B$5,1,0)))</f>
        <v>1</v>
      </c>
      <c r="ET83">
        <f>IF(K83="X",1,IF(K83="x",1,IF(K83&lt;='Schuelereinst. Sinclair'!$B$5,1,0)))</f>
        <v>1</v>
      </c>
      <c r="EU83">
        <f>IF(M83="X",1,IF(M83="x",1,IF(M83&lt;='Schuelereinst. Sinclair'!$B$5,1,0)))</f>
        <v>1</v>
      </c>
      <c r="EV83">
        <f>IF(O83="X",1,IF(O83="x",1,IF(O83&lt;='Schuelereinst. Sinclair'!$B$5,1,0)))</f>
        <v>1</v>
      </c>
      <c r="EW83">
        <f>IF(Q83="X",1,IF(Q83="x",1,IF(Q83&lt;='Schuelereinst. Sinclair'!$B$5,1,0)))</f>
        <v>1</v>
      </c>
      <c r="EX83">
        <f>IF(S83="X",1,IF(S83="x",1,IF(S83&lt;='Schuelereinst. Sinclair'!$B$5,1,0)))</f>
        <v>1</v>
      </c>
    </row>
    <row r="84" spans="1:154" hidden="1" x14ac:dyDescent="0.2">
      <c r="A84" s="109">
        <v>7</v>
      </c>
      <c r="B84" s="96"/>
      <c r="C84" s="109" t="str">
        <f t="shared" si="313"/>
        <v/>
      </c>
      <c r="D84" s="156" t="str">
        <f t="shared" si="314"/>
        <v/>
      </c>
      <c r="E84" s="156" t="str">
        <f t="shared" si="315"/>
        <v/>
      </c>
      <c r="F84" s="159"/>
      <c r="G84" s="176" t="str">
        <f t="shared" si="279"/>
        <v/>
      </c>
      <c r="H84" s="97"/>
      <c r="I84" s="129"/>
      <c r="J84" s="98"/>
      <c r="K84" s="129"/>
      <c r="L84" s="98"/>
      <c r="M84" s="129"/>
      <c r="N84" s="97"/>
      <c r="O84" s="129"/>
      <c r="P84" s="98"/>
      <c r="Q84" s="129"/>
      <c r="R84" s="98"/>
      <c r="S84" s="129"/>
      <c r="T84" s="131" t="str">
        <f t="shared" si="316"/>
        <v/>
      </c>
      <c r="U84" s="134" t="str">
        <f t="shared" si="317"/>
        <v/>
      </c>
      <c r="V84" s="134" t="str">
        <f t="shared" si="318"/>
        <v/>
      </c>
      <c r="W84" s="99"/>
      <c r="X84" s="95"/>
      <c r="Y84" s="119" t="str">
        <f t="shared" si="367"/>
        <v/>
      </c>
      <c r="Z84" s="100"/>
      <c r="AA84" s="95"/>
      <c r="AB84" s="95"/>
      <c r="AC84" s="122" t="str">
        <f t="shared" si="368"/>
        <v/>
      </c>
      <c r="AD84" s="100"/>
      <c r="AE84" s="95"/>
      <c r="AF84" s="95"/>
      <c r="AG84" s="214" t="str">
        <f t="shared" si="369"/>
        <v/>
      </c>
      <c r="AH84" s="125" t="str">
        <f t="shared" si="370"/>
        <v/>
      </c>
      <c r="AI84" s="126" t="str">
        <f t="shared" si="371"/>
        <v/>
      </c>
      <c r="AJ84" s="140" t="str">
        <f t="shared" si="280"/>
        <v/>
      </c>
      <c r="AK84" s="163" t="str">
        <f t="shared" si="281"/>
        <v/>
      </c>
      <c r="BI84" t="str">
        <f t="shared" si="282"/>
        <v/>
      </c>
      <c r="BK84" t="str">
        <f t="shared" si="319"/>
        <v/>
      </c>
      <c r="BL84" t="str">
        <f t="shared" si="320"/>
        <v/>
      </c>
      <c r="BM84" t="str">
        <f t="shared" si="321"/>
        <v/>
      </c>
      <c r="BN84" t="str">
        <f t="shared" si="322"/>
        <v/>
      </c>
      <c r="BO84" t="str">
        <f t="shared" si="283"/>
        <v/>
      </c>
      <c r="BP84" t="str">
        <f t="shared" si="284"/>
        <v/>
      </c>
      <c r="BQ84" s="47" t="str">
        <f t="shared" si="285"/>
        <v/>
      </c>
      <c r="BR84" t="str">
        <f t="shared" si="286"/>
        <v/>
      </c>
      <c r="BS84" t="str">
        <f t="shared" si="287"/>
        <v/>
      </c>
      <c r="BT84" t="str">
        <f t="shared" si="323"/>
        <v/>
      </c>
      <c r="BU84" t="str">
        <f>IF(BT84="","",IF(BT84="U9",'Schuelereinst. Sinclair'!$B$6,IF(BT84="U11",'Schuelereinst. Sinclair'!$B$7,IF(BT84="U13",'Schuelereinst. Sinclair'!$B$8,Wemm(BT84="U15",'Schuelereinst. Sinclair'!$B$9,"")))))</f>
        <v/>
      </c>
      <c r="BV84" s="28">
        <f t="shared" si="288"/>
        <v>0</v>
      </c>
      <c r="BW84" s="28">
        <f t="shared" si="289"/>
        <v>0</v>
      </c>
      <c r="BX84" s="28">
        <f t="shared" si="290"/>
        <v>0</v>
      </c>
      <c r="BY84" s="28">
        <f t="shared" si="291"/>
        <v>0</v>
      </c>
      <c r="BZ84" s="28">
        <f t="shared" si="292"/>
        <v>0</v>
      </c>
      <c r="CA84" s="28">
        <f t="shared" si="293"/>
        <v>0</v>
      </c>
      <c r="CB84" s="28">
        <f t="shared" si="324"/>
        <v>0</v>
      </c>
      <c r="CC84" s="28">
        <f t="shared" si="325"/>
        <v>0</v>
      </c>
      <c r="CD84" s="28">
        <f t="shared" si="326"/>
        <v>0</v>
      </c>
      <c r="CE84" s="28">
        <f t="shared" si="327"/>
        <v>0</v>
      </c>
      <c r="CF84">
        <f t="shared" si="328"/>
        <v>0</v>
      </c>
      <c r="CG84">
        <f t="shared" si="329"/>
        <v>0</v>
      </c>
      <c r="CH84">
        <f t="shared" si="330"/>
        <v>0</v>
      </c>
      <c r="CI84">
        <f t="shared" si="331"/>
        <v>0</v>
      </c>
      <c r="CJ84">
        <f t="shared" si="332"/>
        <v>0</v>
      </c>
      <c r="CK84">
        <f t="shared" si="294"/>
        <v>0</v>
      </c>
      <c r="CL84">
        <f t="shared" si="295"/>
        <v>0</v>
      </c>
      <c r="CM84">
        <f t="shared" si="333"/>
        <v>0</v>
      </c>
      <c r="CN84">
        <f t="shared" si="334"/>
        <v>0</v>
      </c>
      <c r="CO84">
        <f t="shared" si="335"/>
        <v>0</v>
      </c>
      <c r="CP84" s="5">
        <f t="shared" si="336"/>
        <v>0</v>
      </c>
      <c r="CR84" s="28">
        <f t="shared" si="296"/>
        <v>0</v>
      </c>
      <c r="CS84" s="28">
        <f t="shared" si="297"/>
        <v>0</v>
      </c>
      <c r="CT84" s="28">
        <f t="shared" si="298"/>
        <v>0</v>
      </c>
      <c r="CU84" s="28">
        <f t="shared" si="299"/>
        <v>0</v>
      </c>
      <c r="CV84" s="28">
        <f t="shared" si="300"/>
        <v>0</v>
      </c>
      <c r="CW84" s="28">
        <f t="shared" si="301"/>
        <v>0</v>
      </c>
      <c r="CX84" s="28">
        <f t="shared" si="337"/>
        <v>0</v>
      </c>
      <c r="CY84" s="28">
        <f t="shared" si="338"/>
        <v>0</v>
      </c>
      <c r="CZ84" s="28">
        <f t="shared" si="339"/>
        <v>0</v>
      </c>
      <c r="DA84" s="28">
        <f t="shared" si="340"/>
        <v>0</v>
      </c>
      <c r="DB84">
        <f t="shared" si="341"/>
        <v>0</v>
      </c>
      <c r="DC84">
        <f t="shared" si="342"/>
        <v>0</v>
      </c>
      <c r="DD84">
        <f t="shared" si="343"/>
        <v>0</v>
      </c>
      <c r="DE84">
        <f t="shared" si="344"/>
        <v>0</v>
      </c>
      <c r="DF84">
        <f t="shared" si="345"/>
        <v>0</v>
      </c>
      <c r="DG84">
        <f t="shared" si="346"/>
        <v>0</v>
      </c>
      <c r="DH84">
        <f t="shared" si="347"/>
        <v>0</v>
      </c>
      <c r="DI84">
        <f t="shared" si="348"/>
        <v>0</v>
      </c>
      <c r="DJ84">
        <f t="shared" si="349"/>
        <v>0</v>
      </c>
      <c r="DK84">
        <f t="shared" si="350"/>
        <v>0</v>
      </c>
      <c r="DL84" s="5">
        <f t="shared" si="351"/>
        <v>0</v>
      </c>
      <c r="DM84" s="48">
        <f t="shared" si="352"/>
        <v>0</v>
      </c>
      <c r="DN84" s="5">
        <f t="shared" si="353"/>
        <v>0</v>
      </c>
      <c r="DO84" s="5">
        <f t="shared" si="354"/>
        <v>0</v>
      </c>
      <c r="DQ84" s="48">
        <f t="shared" si="302"/>
        <v>999</v>
      </c>
      <c r="DR84" s="48">
        <f t="shared" si="303"/>
        <v>999</v>
      </c>
      <c r="DS84" s="48">
        <f t="shared" si="355"/>
        <v>999</v>
      </c>
      <c r="DT84">
        <f t="shared" si="304"/>
        <v>0</v>
      </c>
      <c r="DV84" s="48">
        <f t="shared" si="356"/>
        <v>0</v>
      </c>
      <c r="DW84" s="48">
        <f t="shared" si="357"/>
        <v>0</v>
      </c>
      <c r="DX84" s="48">
        <f t="shared" si="358"/>
        <v>0</v>
      </c>
      <c r="DY84" s="48">
        <f t="shared" si="359"/>
        <v>0</v>
      </c>
      <c r="DZ84">
        <f t="shared" si="305"/>
        <v>0</v>
      </c>
      <c r="EB84" s="48">
        <f t="shared" si="360"/>
        <v>0</v>
      </c>
      <c r="EC84" s="48">
        <f t="shared" si="361"/>
        <v>0</v>
      </c>
      <c r="ED84" s="48">
        <f t="shared" si="362"/>
        <v>0</v>
      </c>
      <c r="EE84" s="48">
        <f t="shared" si="363"/>
        <v>0</v>
      </c>
      <c r="EF84">
        <f t="shared" si="306"/>
        <v>0</v>
      </c>
      <c r="EG84">
        <f t="shared" si="307"/>
        <v>0</v>
      </c>
      <c r="EI84">
        <v>7</v>
      </c>
      <c r="EJ84" s="48">
        <f t="shared" si="364"/>
        <v>0</v>
      </c>
      <c r="EK84">
        <f t="shared" si="308"/>
        <v>0</v>
      </c>
      <c r="EL84">
        <f t="shared" si="365"/>
        <v>0</v>
      </c>
      <c r="EM84">
        <f t="shared" si="309"/>
        <v>0</v>
      </c>
      <c r="EN84">
        <f t="shared" si="310"/>
        <v>99999999</v>
      </c>
      <c r="EO84">
        <f t="shared" si="366"/>
        <v>99999999</v>
      </c>
      <c r="EP84">
        <f t="shared" si="311"/>
        <v>999</v>
      </c>
      <c r="EQ84">
        <f t="shared" si="312"/>
        <v>99999</v>
      </c>
      <c r="ES84">
        <f>IF(I84="X",1,IF(I84="x",1,IF(I84&lt;='Schuelereinst. Sinclair'!$B$5,1,0)))</f>
        <v>1</v>
      </c>
      <c r="ET84">
        <f>IF(K84="X",1,IF(K84="x",1,IF(K84&lt;='Schuelereinst. Sinclair'!$B$5,1,0)))</f>
        <v>1</v>
      </c>
      <c r="EU84">
        <f>IF(M84="X",1,IF(M84="x",1,IF(M84&lt;='Schuelereinst. Sinclair'!$B$5,1,0)))</f>
        <v>1</v>
      </c>
      <c r="EV84">
        <f>IF(O84="X",1,IF(O84="x",1,IF(O84&lt;='Schuelereinst. Sinclair'!$B$5,1,0)))</f>
        <v>1</v>
      </c>
      <c r="EW84">
        <f>IF(Q84="X",1,IF(Q84="x",1,IF(Q84&lt;='Schuelereinst. Sinclair'!$B$5,1,0)))</f>
        <v>1</v>
      </c>
      <c r="EX84">
        <f>IF(S84="X",1,IF(S84="x",1,IF(S84&lt;='Schuelereinst. Sinclair'!$B$5,1,0)))</f>
        <v>1</v>
      </c>
    </row>
    <row r="85" spans="1:154" hidden="1" x14ac:dyDescent="0.2">
      <c r="A85" s="109">
        <v>8</v>
      </c>
      <c r="B85" s="96"/>
      <c r="C85" s="109" t="str">
        <f t="shared" si="313"/>
        <v/>
      </c>
      <c r="D85" s="156" t="str">
        <f t="shared" si="314"/>
        <v/>
      </c>
      <c r="E85" s="156" t="str">
        <f t="shared" si="315"/>
        <v/>
      </c>
      <c r="F85" s="159"/>
      <c r="G85" s="176" t="str">
        <f t="shared" si="279"/>
        <v/>
      </c>
      <c r="H85" s="97"/>
      <c r="I85" s="129"/>
      <c r="J85" s="98"/>
      <c r="K85" s="129"/>
      <c r="L85" s="98"/>
      <c r="M85" s="129"/>
      <c r="N85" s="97"/>
      <c r="O85" s="129"/>
      <c r="P85" s="98"/>
      <c r="Q85" s="129"/>
      <c r="R85" s="98"/>
      <c r="S85" s="129"/>
      <c r="T85" s="131" t="str">
        <f t="shared" si="316"/>
        <v/>
      </c>
      <c r="U85" s="134" t="str">
        <f t="shared" si="317"/>
        <v/>
      </c>
      <c r="V85" s="134" t="str">
        <f t="shared" si="318"/>
        <v/>
      </c>
      <c r="W85" s="101"/>
      <c r="X85" s="95"/>
      <c r="Y85" s="119" t="str">
        <f t="shared" si="367"/>
        <v/>
      </c>
      <c r="Z85" s="100"/>
      <c r="AA85" s="95"/>
      <c r="AB85" s="95"/>
      <c r="AC85" s="122" t="str">
        <f t="shared" si="368"/>
        <v/>
      </c>
      <c r="AD85" s="100"/>
      <c r="AE85" s="95"/>
      <c r="AF85" s="95"/>
      <c r="AG85" s="214" t="str">
        <f t="shared" si="369"/>
        <v/>
      </c>
      <c r="AH85" s="125" t="str">
        <f t="shared" si="370"/>
        <v/>
      </c>
      <c r="AI85" s="126" t="str">
        <f t="shared" si="371"/>
        <v/>
      </c>
      <c r="AJ85" s="140" t="str">
        <f t="shared" si="280"/>
        <v/>
      </c>
      <c r="AK85" s="163" t="str">
        <f t="shared" si="281"/>
        <v/>
      </c>
      <c r="BI85" t="str">
        <f t="shared" si="282"/>
        <v/>
      </c>
      <c r="BK85" t="str">
        <f t="shared" si="319"/>
        <v/>
      </c>
      <c r="BL85" t="str">
        <f t="shared" si="320"/>
        <v/>
      </c>
      <c r="BM85" t="str">
        <f t="shared" si="321"/>
        <v/>
      </c>
      <c r="BN85" t="str">
        <f t="shared" si="322"/>
        <v/>
      </c>
      <c r="BO85" t="str">
        <f t="shared" si="283"/>
        <v/>
      </c>
      <c r="BP85" t="str">
        <f t="shared" si="284"/>
        <v/>
      </c>
      <c r="BQ85" s="47" t="str">
        <f t="shared" si="285"/>
        <v/>
      </c>
      <c r="BR85" t="str">
        <f t="shared" si="286"/>
        <v/>
      </c>
      <c r="BS85" t="str">
        <f t="shared" si="287"/>
        <v/>
      </c>
      <c r="BT85" t="str">
        <f t="shared" si="323"/>
        <v/>
      </c>
      <c r="BU85" t="str">
        <f>IF(BT85="","",IF(BT85="U9",'Schuelereinst. Sinclair'!$B$6,IF(BT85="U11",'Schuelereinst. Sinclair'!$B$7,IF(BT85="U13",'Schuelereinst. Sinclair'!$B$8,Wemm(BT85="U15",'Schuelereinst. Sinclair'!$B$9,"")))))</f>
        <v/>
      </c>
      <c r="BV85" s="28">
        <f t="shared" si="288"/>
        <v>0</v>
      </c>
      <c r="BW85" s="28">
        <f t="shared" si="289"/>
        <v>0</v>
      </c>
      <c r="BX85" s="28">
        <f t="shared" si="290"/>
        <v>0</v>
      </c>
      <c r="BY85" s="28">
        <f t="shared" si="291"/>
        <v>0</v>
      </c>
      <c r="BZ85" s="28">
        <f t="shared" si="292"/>
        <v>0</v>
      </c>
      <c r="CA85" s="28">
        <f t="shared" si="293"/>
        <v>0</v>
      </c>
      <c r="CB85" s="28">
        <f t="shared" si="324"/>
        <v>0</v>
      </c>
      <c r="CC85" s="28">
        <f t="shared" si="325"/>
        <v>0</v>
      </c>
      <c r="CD85" s="28">
        <f t="shared" si="326"/>
        <v>0</v>
      </c>
      <c r="CE85" s="28">
        <f t="shared" si="327"/>
        <v>0</v>
      </c>
      <c r="CF85">
        <f t="shared" si="328"/>
        <v>0</v>
      </c>
      <c r="CG85">
        <f t="shared" si="329"/>
        <v>0</v>
      </c>
      <c r="CH85">
        <f t="shared" si="330"/>
        <v>0</v>
      </c>
      <c r="CI85">
        <f t="shared" si="331"/>
        <v>0</v>
      </c>
      <c r="CJ85">
        <f t="shared" si="332"/>
        <v>0</v>
      </c>
      <c r="CK85">
        <f t="shared" si="294"/>
        <v>0</v>
      </c>
      <c r="CL85">
        <f t="shared" si="295"/>
        <v>0</v>
      </c>
      <c r="CM85">
        <f t="shared" si="333"/>
        <v>0</v>
      </c>
      <c r="CN85">
        <f t="shared" si="334"/>
        <v>0</v>
      </c>
      <c r="CO85">
        <f t="shared" si="335"/>
        <v>0</v>
      </c>
      <c r="CP85" s="5">
        <f t="shared" si="336"/>
        <v>0</v>
      </c>
      <c r="CR85" s="28">
        <f t="shared" si="296"/>
        <v>0</v>
      </c>
      <c r="CS85" s="28">
        <f t="shared" si="297"/>
        <v>0</v>
      </c>
      <c r="CT85" s="28">
        <f t="shared" si="298"/>
        <v>0</v>
      </c>
      <c r="CU85" s="28">
        <f t="shared" si="299"/>
        <v>0</v>
      </c>
      <c r="CV85" s="28">
        <f t="shared" si="300"/>
        <v>0</v>
      </c>
      <c r="CW85" s="28">
        <f t="shared" si="301"/>
        <v>0</v>
      </c>
      <c r="CX85" s="28">
        <f t="shared" si="337"/>
        <v>0</v>
      </c>
      <c r="CY85" s="28">
        <f t="shared" si="338"/>
        <v>0</v>
      </c>
      <c r="CZ85" s="28">
        <f t="shared" si="339"/>
        <v>0</v>
      </c>
      <c r="DA85" s="28">
        <f t="shared" si="340"/>
        <v>0</v>
      </c>
      <c r="DB85">
        <f t="shared" si="341"/>
        <v>0</v>
      </c>
      <c r="DC85">
        <f t="shared" si="342"/>
        <v>0</v>
      </c>
      <c r="DD85">
        <f t="shared" si="343"/>
        <v>0</v>
      </c>
      <c r="DE85">
        <f t="shared" si="344"/>
        <v>0</v>
      </c>
      <c r="DF85">
        <f t="shared" si="345"/>
        <v>0</v>
      </c>
      <c r="DG85">
        <f t="shared" si="346"/>
        <v>0</v>
      </c>
      <c r="DH85">
        <f t="shared" si="347"/>
        <v>0</v>
      </c>
      <c r="DI85">
        <f t="shared" si="348"/>
        <v>0</v>
      </c>
      <c r="DJ85">
        <f t="shared" si="349"/>
        <v>0</v>
      </c>
      <c r="DK85">
        <f t="shared" si="350"/>
        <v>0</v>
      </c>
      <c r="DL85" s="5">
        <f t="shared" si="351"/>
        <v>0</v>
      </c>
      <c r="DM85" s="48">
        <f t="shared" si="352"/>
        <v>0</v>
      </c>
      <c r="DN85" s="5">
        <f t="shared" si="353"/>
        <v>0</v>
      </c>
      <c r="DO85" s="5">
        <f t="shared" si="354"/>
        <v>0</v>
      </c>
      <c r="DQ85" s="48">
        <f t="shared" si="302"/>
        <v>999</v>
      </c>
      <c r="DR85" s="48">
        <f t="shared" si="303"/>
        <v>999</v>
      </c>
      <c r="DS85" s="48">
        <f t="shared" si="355"/>
        <v>999</v>
      </c>
      <c r="DT85">
        <f t="shared" si="304"/>
        <v>0</v>
      </c>
      <c r="DV85" s="48">
        <f t="shared" si="356"/>
        <v>0</v>
      </c>
      <c r="DW85" s="48">
        <f t="shared" si="357"/>
        <v>0</v>
      </c>
      <c r="DX85" s="48">
        <f t="shared" si="358"/>
        <v>0</v>
      </c>
      <c r="DY85" s="48">
        <f t="shared" si="359"/>
        <v>0</v>
      </c>
      <c r="DZ85">
        <f t="shared" si="305"/>
        <v>0</v>
      </c>
      <c r="EB85" s="48">
        <f t="shared" si="360"/>
        <v>0</v>
      </c>
      <c r="EC85" s="48">
        <f t="shared" si="361"/>
        <v>0</v>
      </c>
      <c r="ED85" s="48">
        <f t="shared" si="362"/>
        <v>0</v>
      </c>
      <c r="EE85" s="48">
        <f t="shared" si="363"/>
        <v>0</v>
      </c>
      <c r="EF85">
        <f t="shared" si="306"/>
        <v>0</v>
      </c>
      <c r="EG85">
        <f t="shared" si="307"/>
        <v>0</v>
      </c>
      <c r="EI85">
        <v>8</v>
      </c>
      <c r="EJ85" s="48">
        <f t="shared" si="364"/>
        <v>0</v>
      </c>
      <c r="EK85">
        <f t="shared" si="308"/>
        <v>0</v>
      </c>
      <c r="EL85">
        <f t="shared" si="365"/>
        <v>0</v>
      </c>
      <c r="EM85">
        <f t="shared" si="309"/>
        <v>0</v>
      </c>
      <c r="EN85">
        <f t="shared" si="310"/>
        <v>99999999</v>
      </c>
      <c r="EO85">
        <f t="shared" si="366"/>
        <v>99999999</v>
      </c>
      <c r="EP85">
        <f t="shared" si="311"/>
        <v>999</v>
      </c>
      <c r="EQ85">
        <f t="shared" si="312"/>
        <v>99999</v>
      </c>
      <c r="ES85">
        <f>IF(I85="X",1,IF(I85="x",1,IF(I85&lt;='Schuelereinst. Sinclair'!$B$5,1,0)))</f>
        <v>1</v>
      </c>
      <c r="ET85">
        <f>IF(K85="X",1,IF(K85="x",1,IF(K85&lt;='Schuelereinst. Sinclair'!$B$5,1,0)))</f>
        <v>1</v>
      </c>
      <c r="EU85">
        <f>IF(M85="X",1,IF(M85="x",1,IF(M85&lt;='Schuelereinst. Sinclair'!$B$5,1,0)))</f>
        <v>1</v>
      </c>
      <c r="EV85">
        <f>IF(O85="X",1,IF(O85="x",1,IF(O85&lt;='Schuelereinst. Sinclair'!$B$5,1,0)))</f>
        <v>1</v>
      </c>
      <c r="EW85">
        <f>IF(Q85="X",1,IF(Q85="x",1,IF(Q85&lt;='Schuelereinst. Sinclair'!$B$5,1,0)))</f>
        <v>1</v>
      </c>
      <c r="EX85">
        <f>IF(S85="X",1,IF(S85="x",1,IF(S85&lt;='Schuelereinst. Sinclair'!$B$5,1,0)))</f>
        <v>1</v>
      </c>
    </row>
    <row r="86" spans="1:154" hidden="1" x14ac:dyDescent="0.2">
      <c r="A86" s="109">
        <v>9</v>
      </c>
      <c r="B86" s="96"/>
      <c r="C86" s="109" t="str">
        <f t="shared" si="313"/>
        <v/>
      </c>
      <c r="D86" s="156" t="str">
        <f t="shared" si="314"/>
        <v/>
      </c>
      <c r="E86" s="156" t="str">
        <f t="shared" si="315"/>
        <v/>
      </c>
      <c r="F86" s="159"/>
      <c r="G86" s="176" t="str">
        <f t="shared" si="279"/>
        <v/>
      </c>
      <c r="H86" s="97"/>
      <c r="I86" s="129"/>
      <c r="J86" s="98"/>
      <c r="K86" s="129"/>
      <c r="L86" s="98"/>
      <c r="M86" s="129"/>
      <c r="N86" s="97"/>
      <c r="O86" s="129"/>
      <c r="P86" s="98"/>
      <c r="Q86" s="129"/>
      <c r="R86" s="98"/>
      <c r="S86" s="129"/>
      <c r="T86" s="131" t="str">
        <f t="shared" si="316"/>
        <v/>
      </c>
      <c r="U86" s="134" t="str">
        <f t="shared" si="317"/>
        <v/>
      </c>
      <c r="V86" s="134" t="str">
        <f t="shared" si="318"/>
        <v/>
      </c>
      <c r="W86" s="102"/>
      <c r="X86" s="103"/>
      <c r="Y86" s="119" t="str">
        <f t="shared" si="367"/>
        <v/>
      </c>
      <c r="Z86" s="100"/>
      <c r="AA86" s="95"/>
      <c r="AB86" s="95"/>
      <c r="AC86" s="122" t="str">
        <f t="shared" si="368"/>
        <v/>
      </c>
      <c r="AD86" s="100"/>
      <c r="AE86" s="95"/>
      <c r="AF86" s="95"/>
      <c r="AG86" s="214" t="str">
        <f t="shared" si="369"/>
        <v/>
      </c>
      <c r="AH86" s="125" t="str">
        <f t="shared" si="370"/>
        <v/>
      </c>
      <c r="AI86" s="126" t="str">
        <f t="shared" si="371"/>
        <v/>
      </c>
      <c r="AJ86" s="140" t="str">
        <f t="shared" si="280"/>
        <v/>
      </c>
      <c r="AK86" s="163" t="str">
        <f t="shared" si="281"/>
        <v/>
      </c>
      <c r="BI86" t="str">
        <f t="shared" si="282"/>
        <v/>
      </c>
      <c r="BK86" t="str">
        <f t="shared" si="319"/>
        <v/>
      </c>
      <c r="BL86" t="str">
        <f t="shared" si="320"/>
        <v/>
      </c>
      <c r="BM86" t="str">
        <f t="shared" si="321"/>
        <v/>
      </c>
      <c r="BN86" t="str">
        <f t="shared" si="322"/>
        <v/>
      </c>
      <c r="BO86" t="str">
        <f t="shared" si="283"/>
        <v/>
      </c>
      <c r="BP86" t="str">
        <f t="shared" si="284"/>
        <v/>
      </c>
      <c r="BQ86" s="47" t="str">
        <f t="shared" si="285"/>
        <v/>
      </c>
      <c r="BR86" t="str">
        <f t="shared" si="286"/>
        <v/>
      </c>
      <c r="BS86" t="str">
        <f t="shared" si="287"/>
        <v/>
      </c>
      <c r="BT86" t="str">
        <f t="shared" si="323"/>
        <v/>
      </c>
      <c r="BU86" t="str">
        <f>IF(BT86="","",IF(BT86="U9",'Schuelereinst. Sinclair'!$B$6,IF(BT86="U11",'Schuelereinst. Sinclair'!$B$7,IF(BT86="U13",'Schuelereinst. Sinclair'!$B$8,Wemm(BT86="U15",'Schuelereinst. Sinclair'!$B$9,"")))))</f>
        <v/>
      </c>
      <c r="BV86" s="28">
        <f t="shared" si="288"/>
        <v>0</v>
      </c>
      <c r="BW86" s="28">
        <f t="shared" si="289"/>
        <v>0</v>
      </c>
      <c r="BX86" s="28">
        <f t="shared" si="290"/>
        <v>0</v>
      </c>
      <c r="BY86" s="28">
        <f t="shared" si="291"/>
        <v>0</v>
      </c>
      <c r="BZ86" s="28">
        <f t="shared" si="292"/>
        <v>0</v>
      </c>
      <c r="CA86" s="28">
        <f t="shared" si="293"/>
        <v>0</v>
      </c>
      <c r="CB86" s="28">
        <f t="shared" si="324"/>
        <v>0</v>
      </c>
      <c r="CC86" s="28">
        <f t="shared" si="325"/>
        <v>0</v>
      </c>
      <c r="CD86" s="28">
        <f t="shared" si="326"/>
        <v>0</v>
      </c>
      <c r="CE86" s="28">
        <f t="shared" si="327"/>
        <v>0</v>
      </c>
      <c r="CF86">
        <f t="shared" si="328"/>
        <v>0</v>
      </c>
      <c r="CG86">
        <f t="shared" si="329"/>
        <v>0</v>
      </c>
      <c r="CH86">
        <f t="shared" si="330"/>
        <v>0</v>
      </c>
      <c r="CI86">
        <f t="shared" si="331"/>
        <v>0</v>
      </c>
      <c r="CJ86">
        <f t="shared" si="332"/>
        <v>0</v>
      </c>
      <c r="CK86">
        <f t="shared" si="294"/>
        <v>0</v>
      </c>
      <c r="CL86">
        <f t="shared" si="295"/>
        <v>0</v>
      </c>
      <c r="CM86">
        <f t="shared" si="333"/>
        <v>0</v>
      </c>
      <c r="CN86">
        <f t="shared" si="334"/>
        <v>0</v>
      </c>
      <c r="CO86">
        <f t="shared" si="335"/>
        <v>0</v>
      </c>
      <c r="CP86" s="5">
        <f t="shared" si="336"/>
        <v>0</v>
      </c>
      <c r="CR86" s="28">
        <f t="shared" si="296"/>
        <v>0</v>
      </c>
      <c r="CS86" s="28">
        <f t="shared" si="297"/>
        <v>0</v>
      </c>
      <c r="CT86" s="28">
        <f t="shared" si="298"/>
        <v>0</v>
      </c>
      <c r="CU86" s="28">
        <f t="shared" si="299"/>
        <v>0</v>
      </c>
      <c r="CV86" s="28">
        <f t="shared" si="300"/>
        <v>0</v>
      </c>
      <c r="CW86" s="28">
        <f t="shared" si="301"/>
        <v>0</v>
      </c>
      <c r="CX86" s="28">
        <f t="shared" si="337"/>
        <v>0</v>
      </c>
      <c r="CY86" s="28">
        <f t="shared" si="338"/>
        <v>0</v>
      </c>
      <c r="CZ86" s="28">
        <f t="shared" si="339"/>
        <v>0</v>
      </c>
      <c r="DA86" s="28">
        <f t="shared" si="340"/>
        <v>0</v>
      </c>
      <c r="DB86">
        <f t="shared" si="341"/>
        <v>0</v>
      </c>
      <c r="DC86">
        <f t="shared" si="342"/>
        <v>0</v>
      </c>
      <c r="DD86">
        <f t="shared" si="343"/>
        <v>0</v>
      </c>
      <c r="DE86">
        <f t="shared" si="344"/>
        <v>0</v>
      </c>
      <c r="DF86">
        <f t="shared" si="345"/>
        <v>0</v>
      </c>
      <c r="DG86">
        <f t="shared" si="346"/>
        <v>0</v>
      </c>
      <c r="DH86">
        <f t="shared" si="347"/>
        <v>0</v>
      </c>
      <c r="DI86">
        <f t="shared" si="348"/>
        <v>0</v>
      </c>
      <c r="DJ86">
        <f t="shared" si="349"/>
        <v>0</v>
      </c>
      <c r="DK86">
        <f t="shared" si="350"/>
        <v>0</v>
      </c>
      <c r="DL86" s="5">
        <f t="shared" si="351"/>
        <v>0</v>
      </c>
      <c r="DM86" s="48">
        <f t="shared" si="352"/>
        <v>0</v>
      </c>
      <c r="DN86" s="5">
        <f t="shared" si="353"/>
        <v>0</v>
      </c>
      <c r="DO86" s="5">
        <f t="shared" si="354"/>
        <v>0</v>
      </c>
      <c r="DQ86" s="48">
        <f t="shared" si="302"/>
        <v>999</v>
      </c>
      <c r="DR86" s="48">
        <f t="shared" si="303"/>
        <v>999</v>
      </c>
      <c r="DS86" s="48">
        <f t="shared" si="355"/>
        <v>999</v>
      </c>
      <c r="DT86">
        <f t="shared" si="304"/>
        <v>0</v>
      </c>
      <c r="DV86" s="48">
        <f t="shared" si="356"/>
        <v>0</v>
      </c>
      <c r="DW86" s="48">
        <f t="shared" si="357"/>
        <v>0</v>
      </c>
      <c r="DX86" s="48">
        <f t="shared" si="358"/>
        <v>0</v>
      </c>
      <c r="DY86" s="48">
        <f t="shared" si="359"/>
        <v>0</v>
      </c>
      <c r="DZ86">
        <f t="shared" si="305"/>
        <v>0</v>
      </c>
      <c r="EB86" s="48">
        <f t="shared" si="360"/>
        <v>0</v>
      </c>
      <c r="EC86" s="48">
        <f t="shared" si="361"/>
        <v>0</v>
      </c>
      <c r="ED86" s="48">
        <f t="shared" si="362"/>
        <v>0</v>
      </c>
      <c r="EE86" s="48">
        <f t="shared" si="363"/>
        <v>0</v>
      </c>
      <c r="EF86">
        <f t="shared" si="306"/>
        <v>0</v>
      </c>
      <c r="EG86">
        <f t="shared" si="307"/>
        <v>0</v>
      </c>
      <c r="EI86">
        <v>9</v>
      </c>
      <c r="EJ86" s="48">
        <f t="shared" si="364"/>
        <v>0</v>
      </c>
      <c r="EK86">
        <f t="shared" si="308"/>
        <v>0</v>
      </c>
      <c r="EL86">
        <f t="shared" si="365"/>
        <v>0</v>
      </c>
      <c r="EM86">
        <f t="shared" si="309"/>
        <v>0</v>
      </c>
      <c r="EN86">
        <f t="shared" si="310"/>
        <v>99999999</v>
      </c>
      <c r="EO86">
        <f t="shared" si="366"/>
        <v>99999999</v>
      </c>
      <c r="EP86">
        <f t="shared" si="311"/>
        <v>999</v>
      </c>
      <c r="EQ86">
        <f t="shared" si="312"/>
        <v>99999</v>
      </c>
      <c r="ES86">
        <f>IF(I86="X",1,IF(I86="x",1,IF(I86&lt;='Schuelereinst. Sinclair'!$B$5,1,0)))</f>
        <v>1</v>
      </c>
      <c r="ET86">
        <f>IF(K86="X",1,IF(K86="x",1,IF(K86&lt;='Schuelereinst. Sinclair'!$B$5,1,0)))</f>
        <v>1</v>
      </c>
      <c r="EU86">
        <f>IF(M86="X",1,IF(M86="x",1,IF(M86&lt;='Schuelereinst. Sinclair'!$B$5,1,0)))</f>
        <v>1</v>
      </c>
      <c r="EV86">
        <f>IF(O86="X",1,IF(O86="x",1,IF(O86&lt;='Schuelereinst. Sinclair'!$B$5,1,0)))</f>
        <v>1</v>
      </c>
      <c r="EW86">
        <f>IF(Q86="X",1,IF(Q86="x",1,IF(Q86&lt;='Schuelereinst. Sinclair'!$B$5,1,0)))</f>
        <v>1</v>
      </c>
      <c r="EX86">
        <f>IF(S86="X",1,IF(S86="x",1,IF(S86&lt;='Schuelereinst. Sinclair'!$B$5,1,0)))</f>
        <v>1</v>
      </c>
    </row>
    <row r="87" spans="1:154" hidden="1" x14ac:dyDescent="0.2">
      <c r="A87" s="109">
        <v>10</v>
      </c>
      <c r="B87" s="96"/>
      <c r="C87" s="109" t="str">
        <f t="shared" si="313"/>
        <v/>
      </c>
      <c r="D87" s="156" t="str">
        <f t="shared" si="314"/>
        <v/>
      </c>
      <c r="E87" s="156" t="str">
        <f t="shared" si="315"/>
        <v/>
      </c>
      <c r="F87" s="159"/>
      <c r="G87" s="176" t="str">
        <f t="shared" si="279"/>
        <v/>
      </c>
      <c r="H87" s="97"/>
      <c r="I87" s="129"/>
      <c r="J87" s="98"/>
      <c r="K87" s="129"/>
      <c r="L87" s="98"/>
      <c r="M87" s="129"/>
      <c r="N87" s="97"/>
      <c r="O87" s="129"/>
      <c r="P87" s="98"/>
      <c r="Q87" s="129"/>
      <c r="R87" s="98"/>
      <c r="S87" s="129"/>
      <c r="T87" s="131" t="str">
        <f t="shared" si="316"/>
        <v/>
      </c>
      <c r="U87" s="134" t="str">
        <f t="shared" si="317"/>
        <v/>
      </c>
      <c r="V87" s="134" t="str">
        <f t="shared" si="318"/>
        <v/>
      </c>
      <c r="W87" s="104"/>
      <c r="X87" s="105"/>
      <c r="Y87" s="119" t="str">
        <f t="shared" si="367"/>
        <v/>
      </c>
      <c r="Z87" s="100"/>
      <c r="AA87" s="95"/>
      <c r="AB87" s="95"/>
      <c r="AC87" s="122" t="str">
        <f t="shared" si="368"/>
        <v/>
      </c>
      <c r="AD87" s="100"/>
      <c r="AE87" s="95"/>
      <c r="AF87" s="95"/>
      <c r="AG87" s="214" t="str">
        <f t="shared" si="369"/>
        <v/>
      </c>
      <c r="AH87" s="125" t="str">
        <f t="shared" si="370"/>
        <v/>
      </c>
      <c r="AI87" s="126" t="str">
        <f t="shared" si="371"/>
        <v/>
      </c>
      <c r="AJ87" s="140" t="str">
        <f t="shared" si="280"/>
        <v/>
      </c>
      <c r="AK87" s="163" t="str">
        <f t="shared" si="281"/>
        <v/>
      </c>
      <c r="BI87" t="str">
        <f t="shared" si="282"/>
        <v/>
      </c>
      <c r="BK87" t="str">
        <f t="shared" si="319"/>
        <v/>
      </c>
      <c r="BL87" t="str">
        <f t="shared" si="320"/>
        <v/>
      </c>
      <c r="BM87" t="str">
        <f t="shared" si="321"/>
        <v/>
      </c>
      <c r="BN87" t="str">
        <f t="shared" si="322"/>
        <v/>
      </c>
      <c r="BO87" t="str">
        <f t="shared" si="283"/>
        <v/>
      </c>
      <c r="BP87" t="str">
        <f t="shared" si="284"/>
        <v/>
      </c>
      <c r="BQ87" s="47" t="str">
        <f t="shared" si="285"/>
        <v/>
      </c>
      <c r="BR87" t="str">
        <f t="shared" si="286"/>
        <v/>
      </c>
      <c r="BS87" t="str">
        <f t="shared" si="287"/>
        <v/>
      </c>
      <c r="BT87" t="str">
        <f t="shared" si="323"/>
        <v/>
      </c>
      <c r="BU87" t="str">
        <f>IF(BT87="","",IF(BT87="U9",'Schuelereinst. Sinclair'!$B$6,IF(BT87="U11",'Schuelereinst. Sinclair'!$B$7,IF(BT87="U13",'Schuelereinst. Sinclair'!$B$8,Wemm(BT87="U15",'Schuelereinst. Sinclair'!$B$9,"")))))</f>
        <v/>
      </c>
      <c r="BV87" s="28">
        <f t="shared" si="288"/>
        <v>0</v>
      </c>
      <c r="BW87" s="28">
        <f t="shared" si="289"/>
        <v>0</v>
      </c>
      <c r="BX87" s="28">
        <f t="shared" si="290"/>
        <v>0</v>
      </c>
      <c r="BY87" s="28">
        <f t="shared" si="291"/>
        <v>0</v>
      </c>
      <c r="BZ87" s="28">
        <f t="shared" si="292"/>
        <v>0</v>
      </c>
      <c r="CA87" s="28">
        <f t="shared" si="293"/>
        <v>0</v>
      </c>
      <c r="CB87" s="28">
        <f t="shared" si="324"/>
        <v>0</v>
      </c>
      <c r="CC87" s="28">
        <f t="shared" si="325"/>
        <v>0</v>
      </c>
      <c r="CD87" s="28">
        <f t="shared" si="326"/>
        <v>0</v>
      </c>
      <c r="CE87" s="28">
        <f t="shared" si="327"/>
        <v>0</v>
      </c>
      <c r="CF87">
        <f t="shared" si="328"/>
        <v>0</v>
      </c>
      <c r="CG87">
        <f t="shared" si="329"/>
        <v>0</v>
      </c>
      <c r="CH87">
        <f t="shared" si="330"/>
        <v>0</v>
      </c>
      <c r="CI87">
        <f t="shared" si="331"/>
        <v>0</v>
      </c>
      <c r="CJ87">
        <f t="shared" si="332"/>
        <v>0</v>
      </c>
      <c r="CK87">
        <f t="shared" si="294"/>
        <v>0</v>
      </c>
      <c r="CL87">
        <f t="shared" si="295"/>
        <v>0</v>
      </c>
      <c r="CM87">
        <f t="shared" si="333"/>
        <v>0</v>
      </c>
      <c r="CN87">
        <f t="shared" si="334"/>
        <v>0</v>
      </c>
      <c r="CO87">
        <f t="shared" si="335"/>
        <v>0</v>
      </c>
      <c r="CP87" s="5">
        <f t="shared" si="336"/>
        <v>0</v>
      </c>
      <c r="CR87" s="28">
        <f t="shared" si="296"/>
        <v>0</v>
      </c>
      <c r="CS87" s="28">
        <f t="shared" si="297"/>
        <v>0</v>
      </c>
      <c r="CT87" s="28">
        <f t="shared" si="298"/>
        <v>0</v>
      </c>
      <c r="CU87" s="28">
        <f t="shared" si="299"/>
        <v>0</v>
      </c>
      <c r="CV87" s="28">
        <f t="shared" si="300"/>
        <v>0</v>
      </c>
      <c r="CW87" s="28">
        <f t="shared" si="301"/>
        <v>0</v>
      </c>
      <c r="CX87" s="28">
        <f t="shared" si="337"/>
        <v>0</v>
      </c>
      <c r="CY87" s="28">
        <f t="shared" si="338"/>
        <v>0</v>
      </c>
      <c r="CZ87" s="28">
        <f t="shared" si="339"/>
        <v>0</v>
      </c>
      <c r="DA87" s="28">
        <f t="shared" si="340"/>
        <v>0</v>
      </c>
      <c r="DB87">
        <f t="shared" si="341"/>
        <v>0</v>
      </c>
      <c r="DC87">
        <f t="shared" si="342"/>
        <v>0</v>
      </c>
      <c r="DD87">
        <f t="shared" si="343"/>
        <v>0</v>
      </c>
      <c r="DE87">
        <f t="shared" si="344"/>
        <v>0</v>
      </c>
      <c r="DF87">
        <f t="shared" si="345"/>
        <v>0</v>
      </c>
      <c r="DG87">
        <f t="shared" si="346"/>
        <v>0</v>
      </c>
      <c r="DH87">
        <f t="shared" si="347"/>
        <v>0</v>
      </c>
      <c r="DI87">
        <f t="shared" si="348"/>
        <v>0</v>
      </c>
      <c r="DJ87">
        <f t="shared" si="349"/>
        <v>0</v>
      </c>
      <c r="DK87">
        <f t="shared" si="350"/>
        <v>0</v>
      </c>
      <c r="DL87" s="5">
        <f t="shared" si="351"/>
        <v>0</v>
      </c>
      <c r="DM87" s="48">
        <f t="shared" si="352"/>
        <v>0</v>
      </c>
      <c r="DN87" s="5">
        <f t="shared" si="353"/>
        <v>0</v>
      </c>
      <c r="DO87" s="5">
        <f t="shared" si="354"/>
        <v>0</v>
      </c>
      <c r="DQ87" s="48">
        <f t="shared" si="302"/>
        <v>999</v>
      </c>
      <c r="DR87" s="48">
        <f t="shared" si="303"/>
        <v>999</v>
      </c>
      <c r="DS87" s="48">
        <f t="shared" si="355"/>
        <v>999</v>
      </c>
      <c r="DT87">
        <f t="shared" si="304"/>
        <v>0</v>
      </c>
      <c r="DV87" s="48">
        <f t="shared" si="356"/>
        <v>0</v>
      </c>
      <c r="DW87" s="48">
        <f t="shared" si="357"/>
        <v>0</v>
      </c>
      <c r="DX87" s="48">
        <f t="shared" si="358"/>
        <v>0</v>
      </c>
      <c r="DY87" s="48">
        <f t="shared" si="359"/>
        <v>0</v>
      </c>
      <c r="DZ87">
        <f t="shared" si="305"/>
        <v>0</v>
      </c>
      <c r="EB87" s="48">
        <f t="shared" si="360"/>
        <v>0</v>
      </c>
      <c r="EC87" s="48">
        <f t="shared" si="361"/>
        <v>0</v>
      </c>
      <c r="ED87" s="48">
        <f t="shared" si="362"/>
        <v>0</v>
      </c>
      <c r="EE87" s="48">
        <f t="shared" si="363"/>
        <v>0</v>
      </c>
      <c r="EF87">
        <f t="shared" si="306"/>
        <v>0</v>
      </c>
      <c r="EG87">
        <f t="shared" si="307"/>
        <v>0</v>
      </c>
      <c r="EI87">
        <v>10</v>
      </c>
      <c r="EJ87" s="48">
        <f t="shared" si="364"/>
        <v>0</v>
      </c>
      <c r="EK87">
        <f t="shared" si="308"/>
        <v>0</v>
      </c>
      <c r="EL87">
        <f t="shared" si="365"/>
        <v>0</v>
      </c>
      <c r="EM87">
        <f t="shared" si="309"/>
        <v>0</v>
      </c>
      <c r="EN87">
        <f t="shared" si="310"/>
        <v>99999999</v>
      </c>
      <c r="EO87">
        <f t="shared" si="366"/>
        <v>99999999</v>
      </c>
      <c r="EP87">
        <f t="shared" si="311"/>
        <v>999</v>
      </c>
      <c r="EQ87">
        <f t="shared" si="312"/>
        <v>99999</v>
      </c>
      <c r="ES87">
        <f>IF(I87="X",1,IF(I87="x",1,IF(I87&lt;='Schuelereinst. Sinclair'!$B$5,1,0)))</f>
        <v>1</v>
      </c>
      <c r="ET87">
        <f>IF(K87="X",1,IF(K87="x",1,IF(K87&lt;='Schuelereinst. Sinclair'!$B$5,1,0)))</f>
        <v>1</v>
      </c>
      <c r="EU87">
        <f>IF(M87="X",1,IF(M87="x",1,IF(M87&lt;='Schuelereinst. Sinclair'!$B$5,1,0)))</f>
        <v>1</v>
      </c>
      <c r="EV87">
        <f>IF(O87="X",1,IF(O87="x",1,IF(O87&lt;='Schuelereinst. Sinclair'!$B$5,1,0)))</f>
        <v>1</v>
      </c>
      <c r="EW87">
        <f>IF(Q87="X",1,IF(Q87="x",1,IF(Q87&lt;='Schuelereinst. Sinclair'!$B$5,1,0)))</f>
        <v>1</v>
      </c>
      <c r="EX87">
        <f>IF(S87="X",1,IF(S87="x",1,IF(S87&lt;='Schuelereinst. Sinclair'!$B$5,1,0)))</f>
        <v>1</v>
      </c>
    </row>
    <row r="88" spans="1:154" hidden="1" x14ac:dyDescent="0.2">
      <c r="A88" s="109">
        <v>11</v>
      </c>
      <c r="B88" s="96"/>
      <c r="C88" s="109" t="str">
        <f t="shared" si="313"/>
        <v/>
      </c>
      <c r="D88" s="156" t="str">
        <f t="shared" si="314"/>
        <v/>
      </c>
      <c r="E88" s="156" t="str">
        <f t="shared" si="315"/>
        <v/>
      </c>
      <c r="F88" s="159"/>
      <c r="G88" s="176" t="str">
        <f t="shared" si="279"/>
        <v/>
      </c>
      <c r="H88" s="97"/>
      <c r="I88" s="129"/>
      <c r="J88" s="98"/>
      <c r="K88" s="129"/>
      <c r="L88" s="98"/>
      <c r="M88" s="129"/>
      <c r="N88" s="97"/>
      <c r="O88" s="129"/>
      <c r="P88" s="98"/>
      <c r="Q88" s="129"/>
      <c r="R88" s="98"/>
      <c r="S88" s="129"/>
      <c r="T88" s="131" t="str">
        <f t="shared" si="316"/>
        <v/>
      </c>
      <c r="U88" s="134" t="str">
        <f t="shared" si="317"/>
        <v/>
      </c>
      <c r="V88" s="134" t="str">
        <f t="shared" si="318"/>
        <v/>
      </c>
      <c r="W88" s="99"/>
      <c r="X88" s="95"/>
      <c r="Y88" s="119" t="str">
        <f t="shared" si="367"/>
        <v/>
      </c>
      <c r="Z88" s="100"/>
      <c r="AA88" s="95"/>
      <c r="AB88" s="95"/>
      <c r="AC88" s="122" t="str">
        <f t="shared" si="368"/>
        <v/>
      </c>
      <c r="AD88" s="100"/>
      <c r="AE88" s="95"/>
      <c r="AF88" s="95"/>
      <c r="AG88" s="214" t="str">
        <f t="shared" si="369"/>
        <v/>
      </c>
      <c r="AH88" s="125" t="str">
        <f t="shared" si="370"/>
        <v/>
      </c>
      <c r="AI88" s="126" t="str">
        <f t="shared" si="371"/>
        <v/>
      </c>
      <c r="AJ88" s="140" t="str">
        <f t="shared" si="280"/>
        <v/>
      </c>
      <c r="AK88" s="163" t="str">
        <f t="shared" si="281"/>
        <v/>
      </c>
      <c r="BI88" t="str">
        <f t="shared" si="282"/>
        <v/>
      </c>
      <c r="BK88" t="str">
        <f t="shared" si="319"/>
        <v/>
      </c>
      <c r="BL88" t="str">
        <f t="shared" si="320"/>
        <v/>
      </c>
      <c r="BM88" t="str">
        <f t="shared" si="321"/>
        <v/>
      </c>
      <c r="BN88" t="str">
        <f t="shared" si="322"/>
        <v/>
      </c>
      <c r="BO88" t="str">
        <f t="shared" si="283"/>
        <v/>
      </c>
      <c r="BP88" t="str">
        <f t="shared" si="284"/>
        <v/>
      </c>
      <c r="BQ88" s="47" t="str">
        <f t="shared" si="285"/>
        <v/>
      </c>
      <c r="BR88" t="str">
        <f t="shared" si="286"/>
        <v/>
      </c>
      <c r="BS88" t="str">
        <f t="shared" si="287"/>
        <v/>
      </c>
      <c r="BT88" t="str">
        <f t="shared" si="323"/>
        <v/>
      </c>
      <c r="BU88" t="str">
        <f>IF(BT88="","",IF(BT88="U9",'Schuelereinst. Sinclair'!$B$6,IF(BT88="U11",'Schuelereinst. Sinclair'!$B$7,IF(BT88="U13",'Schuelereinst. Sinclair'!$B$8,Wemm(BT88="U15",'Schuelereinst. Sinclair'!$B$9,"")))))</f>
        <v/>
      </c>
      <c r="BV88" s="28">
        <f t="shared" si="288"/>
        <v>0</v>
      </c>
      <c r="BW88" s="28">
        <f t="shared" si="289"/>
        <v>0</v>
      </c>
      <c r="BX88" s="28">
        <f t="shared" si="290"/>
        <v>0</v>
      </c>
      <c r="BY88" s="28">
        <f t="shared" si="291"/>
        <v>0</v>
      </c>
      <c r="BZ88" s="28">
        <f t="shared" si="292"/>
        <v>0</v>
      </c>
      <c r="CA88" s="28">
        <f t="shared" si="293"/>
        <v>0</v>
      </c>
      <c r="CB88" s="28">
        <f t="shared" si="324"/>
        <v>0</v>
      </c>
      <c r="CC88" s="28">
        <f t="shared" si="325"/>
        <v>0</v>
      </c>
      <c r="CD88" s="28">
        <f t="shared" si="326"/>
        <v>0</v>
      </c>
      <c r="CE88" s="28">
        <f t="shared" si="327"/>
        <v>0</v>
      </c>
      <c r="CF88">
        <f t="shared" si="328"/>
        <v>0</v>
      </c>
      <c r="CG88">
        <f t="shared" si="329"/>
        <v>0</v>
      </c>
      <c r="CH88">
        <f t="shared" si="330"/>
        <v>0</v>
      </c>
      <c r="CI88">
        <f t="shared" si="331"/>
        <v>0</v>
      </c>
      <c r="CJ88">
        <f t="shared" si="332"/>
        <v>0</v>
      </c>
      <c r="CK88">
        <f t="shared" si="294"/>
        <v>0</v>
      </c>
      <c r="CL88">
        <f t="shared" si="295"/>
        <v>0</v>
      </c>
      <c r="CM88">
        <f t="shared" si="333"/>
        <v>0</v>
      </c>
      <c r="CN88">
        <f t="shared" si="334"/>
        <v>0</v>
      </c>
      <c r="CO88">
        <f t="shared" si="335"/>
        <v>0</v>
      </c>
      <c r="CP88" s="5">
        <f t="shared" si="336"/>
        <v>0</v>
      </c>
      <c r="CR88" s="28">
        <f t="shared" si="296"/>
        <v>0</v>
      </c>
      <c r="CS88" s="28">
        <f t="shared" si="297"/>
        <v>0</v>
      </c>
      <c r="CT88" s="28">
        <f t="shared" si="298"/>
        <v>0</v>
      </c>
      <c r="CU88" s="28">
        <f t="shared" si="299"/>
        <v>0</v>
      </c>
      <c r="CV88" s="28">
        <f t="shared" si="300"/>
        <v>0</v>
      </c>
      <c r="CW88" s="28">
        <f t="shared" si="301"/>
        <v>0</v>
      </c>
      <c r="CX88" s="28">
        <f t="shared" si="337"/>
        <v>0</v>
      </c>
      <c r="CY88" s="28">
        <f t="shared" si="338"/>
        <v>0</v>
      </c>
      <c r="CZ88" s="28">
        <f t="shared" si="339"/>
        <v>0</v>
      </c>
      <c r="DA88" s="28">
        <f t="shared" si="340"/>
        <v>0</v>
      </c>
      <c r="DB88">
        <f t="shared" si="341"/>
        <v>0</v>
      </c>
      <c r="DC88">
        <f t="shared" si="342"/>
        <v>0</v>
      </c>
      <c r="DD88">
        <f t="shared" si="343"/>
        <v>0</v>
      </c>
      <c r="DE88">
        <f t="shared" si="344"/>
        <v>0</v>
      </c>
      <c r="DF88">
        <f t="shared" si="345"/>
        <v>0</v>
      </c>
      <c r="DG88">
        <f t="shared" si="346"/>
        <v>0</v>
      </c>
      <c r="DH88">
        <f t="shared" si="347"/>
        <v>0</v>
      </c>
      <c r="DI88">
        <f t="shared" si="348"/>
        <v>0</v>
      </c>
      <c r="DJ88">
        <f t="shared" si="349"/>
        <v>0</v>
      </c>
      <c r="DK88">
        <f t="shared" si="350"/>
        <v>0</v>
      </c>
      <c r="DL88" s="5">
        <f t="shared" si="351"/>
        <v>0</v>
      </c>
      <c r="DM88" s="48">
        <f t="shared" si="352"/>
        <v>0</v>
      </c>
      <c r="DN88" s="5">
        <f t="shared" si="353"/>
        <v>0</v>
      </c>
      <c r="DO88" s="5">
        <f t="shared" si="354"/>
        <v>0</v>
      </c>
      <c r="DQ88" s="48">
        <f t="shared" si="302"/>
        <v>999</v>
      </c>
      <c r="DR88" s="48">
        <f t="shared" si="303"/>
        <v>999</v>
      </c>
      <c r="DS88" s="48">
        <f t="shared" si="355"/>
        <v>999</v>
      </c>
      <c r="DT88">
        <f t="shared" si="304"/>
        <v>0</v>
      </c>
      <c r="DV88" s="48">
        <f t="shared" si="356"/>
        <v>0</v>
      </c>
      <c r="DW88" s="48">
        <f t="shared" si="357"/>
        <v>0</v>
      </c>
      <c r="DX88" s="48">
        <f t="shared" si="358"/>
        <v>0</v>
      </c>
      <c r="DY88" s="48">
        <f t="shared" si="359"/>
        <v>0</v>
      </c>
      <c r="DZ88">
        <f t="shared" si="305"/>
        <v>0</v>
      </c>
      <c r="EB88" s="48">
        <f t="shared" si="360"/>
        <v>0</v>
      </c>
      <c r="EC88" s="48">
        <f t="shared" si="361"/>
        <v>0</v>
      </c>
      <c r="ED88" s="48">
        <f t="shared" si="362"/>
        <v>0</v>
      </c>
      <c r="EE88" s="48">
        <f t="shared" si="363"/>
        <v>0</v>
      </c>
      <c r="EF88">
        <f t="shared" si="306"/>
        <v>0</v>
      </c>
      <c r="EG88">
        <f t="shared" si="307"/>
        <v>0</v>
      </c>
      <c r="EI88">
        <v>11</v>
      </c>
      <c r="EJ88" s="48">
        <f t="shared" si="364"/>
        <v>0</v>
      </c>
      <c r="EK88">
        <f t="shared" si="308"/>
        <v>0</v>
      </c>
      <c r="EL88">
        <f t="shared" si="365"/>
        <v>0</v>
      </c>
      <c r="EM88">
        <f t="shared" si="309"/>
        <v>0</v>
      </c>
      <c r="EN88">
        <f t="shared" si="310"/>
        <v>99999999</v>
      </c>
      <c r="EO88">
        <f t="shared" si="366"/>
        <v>99999999</v>
      </c>
      <c r="EP88">
        <f t="shared" si="311"/>
        <v>999</v>
      </c>
      <c r="EQ88">
        <f t="shared" si="312"/>
        <v>99999</v>
      </c>
      <c r="ES88">
        <f>IF(I88="X",1,IF(I88="x",1,IF(I88&lt;='Schuelereinst. Sinclair'!$B$5,1,0)))</f>
        <v>1</v>
      </c>
      <c r="ET88">
        <f>IF(K88="X",1,IF(K88="x",1,IF(K88&lt;='Schuelereinst. Sinclair'!$B$5,1,0)))</f>
        <v>1</v>
      </c>
      <c r="EU88">
        <f>IF(M88="X",1,IF(M88="x",1,IF(M88&lt;='Schuelereinst. Sinclair'!$B$5,1,0)))</f>
        <v>1</v>
      </c>
      <c r="EV88">
        <f>IF(O88="X",1,IF(O88="x",1,IF(O88&lt;='Schuelereinst. Sinclair'!$B$5,1,0)))</f>
        <v>1</v>
      </c>
      <c r="EW88">
        <f>IF(Q88="X",1,IF(Q88="x",1,IF(Q88&lt;='Schuelereinst. Sinclair'!$B$5,1,0)))</f>
        <v>1</v>
      </c>
      <c r="EX88">
        <f>IF(S88="X",1,IF(S88="x",1,IF(S88&lt;='Schuelereinst. Sinclair'!$B$5,1,0)))</f>
        <v>1</v>
      </c>
    </row>
    <row r="89" spans="1:154" hidden="1" x14ac:dyDescent="0.2">
      <c r="A89" s="109">
        <v>12</v>
      </c>
      <c r="B89" s="96"/>
      <c r="C89" s="109" t="str">
        <f t="shared" si="313"/>
        <v/>
      </c>
      <c r="D89" s="156" t="str">
        <f t="shared" si="314"/>
        <v/>
      </c>
      <c r="E89" s="156" t="str">
        <f t="shared" si="315"/>
        <v/>
      </c>
      <c r="F89" s="159"/>
      <c r="G89" s="176" t="str">
        <f t="shared" si="279"/>
        <v/>
      </c>
      <c r="H89" s="97"/>
      <c r="I89" s="129"/>
      <c r="J89" s="98"/>
      <c r="K89" s="129"/>
      <c r="L89" s="98"/>
      <c r="M89" s="129"/>
      <c r="N89" s="97"/>
      <c r="O89" s="129"/>
      <c r="P89" s="98"/>
      <c r="Q89" s="129"/>
      <c r="R89" s="98"/>
      <c r="S89" s="129"/>
      <c r="T89" s="131" t="str">
        <f t="shared" si="316"/>
        <v/>
      </c>
      <c r="U89" s="134" t="str">
        <f t="shared" si="317"/>
        <v/>
      </c>
      <c r="V89" s="134" t="str">
        <f t="shared" si="318"/>
        <v/>
      </c>
      <c r="W89" s="99"/>
      <c r="X89" s="95"/>
      <c r="Y89" s="119" t="str">
        <f t="shared" si="367"/>
        <v/>
      </c>
      <c r="Z89" s="100"/>
      <c r="AA89" s="95"/>
      <c r="AB89" s="95"/>
      <c r="AC89" s="122" t="str">
        <f t="shared" si="368"/>
        <v/>
      </c>
      <c r="AD89" s="100"/>
      <c r="AE89" s="95"/>
      <c r="AF89" s="95"/>
      <c r="AG89" s="214" t="str">
        <f t="shared" si="369"/>
        <v/>
      </c>
      <c r="AH89" s="125" t="str">
        <f t="shared" si="370"/>
        <v/>
      </c>
      <c r="AI89" s="126" t="str">
        <f t="shared" si="371"/>
        <v/>
      </c>
      <c r="AJ89" s="140" t="str">
        <f t="shared" si="280"/>
        <v/>
      </c>
      <c r="AK89" s="163" t="str">
        <f t="shared" si="281"/>
        <v/>
      </c>
      <c r="BI89" t="str">
        <f t="shared" si="282"/>
        <v/>
      </c>
      <c r="BK89" t="str">
        <f t="shared" si="319"/>
        <v/>
      </c>
      <c r="BL89" t="str">
        <f t="shared" si="320"/>
        <v/>
      </c>
      <c r="BM89" t="str">
        <f t="shared" si="321"/>
        <v/>
      </c>
      <c r="BN89" t="str">
        <f t="shared" si="322"/>
        <v/>
      </c>
      <c r="BO89" t="str">
        <f t="shared" si="283"/>
        <v/>
      </c>
      <c r="BP89" t="str">
        <f t="shared" si="284"/>
        <v/>
      </c>
      <c r="BQ89" s="47" t="str">
        <f t="shared" si="285"/>
        <v/>
      </c>
      <c r="BR89" t="str">
        <f t="shared" si="286"/>
        <v/>
      </c>
      <c r="BS89" t="str">
        <f t="shared" si="287"/>
        <v/>
      </c>
      <c r="BT89" t="str">
        <f t="shared" si="323"/>
        <v/>
      </c>
      <c r="BU89" t="str">
        <f>IF(BT89="","",IF(BT89="U9",'Schuelereinst. Sinclair'!$B$6,IF(BT89="U11",'Schuelereinst. Sinclair'!$B$7,IF(BT89="U13",'Schuelereinst. Sinclair'!$B$8,Wemm(BT89="U15",'Schuelereinst. Sinclair'!$B$9,"")))))</f>
        <v/>
      </c>
      <c r="BV89" s="28">
        <f t="shared" si="288"/>
        <v>0</v>
      </c>
      <c r="BW89" s="28">
        <f t="shared" si="289"/>
        <v>0</v>
      </c>
      <c r="BX89" s="28">
        <f t="shared" si="290"/>
        <v>0</v>
      </c>
      <c r="BY89" s="28">
        <f t="shared" si="291"/>
        <v>0</v>
      </c>
      <c r="BZ89" s="28">
        <f t="shared" si="292"/>
        <v>0</v>
      </c>
      <c r="CA89" s="28">
        <f t="shared" si="293"/>
        <v>0</v>
      </c>
      <c r="CB89" s="28">
        <f t="shared" si="324"/>
        <v>0</v>
      </c>
      <c r="CC89" s="28">
        <f t="shared" si="325"/>
        <v>0</v>
      </c>
      <c r="CD89" s="28">
        <f t="shared" si="326"/>
        <v>0</v>
      </c>
      <c r="CE89" s="28">
        <f t="shared" si="327"/>
        <v>0</v>
      </c>
      <c r="CF89">
        <f t="shared" si="328"/>
        <v>0</v>
      </c>
      <c r="CG89">
        <f t="shared" si="329"/>
        <v>0</v>
      </c>
      <c r="CH89">
        <f t="shared" si="330"/>
        <v>0</v>
      </c>
      <c r="CI89">
        <f t="shared" si="331"/>
        <v>0</v>
      </c>
      <c r="CJ89">
        <f t="shared" si="332"/>
        <v>0</v>
      </c>
      <c r="CK89">
        <f t="shared" si="294"/>
        <v>0</v>
      </c>
      <c r="CL89">
        <f t="shared" si="295"/>
        <v>0</v>
      </c>
      <c r="CM89">
        <f t="shared" si="333"/>
        <v>0</v>
      </c>
      <c r="CN89">
        <f t="shared" si="334"/>
        <v>0</v>
      </c>
      <c r="CO89">
        <f t="shared" si="335"/>
        <v>0</v>
      </c>
      <c r="CP89" s="5">
        <f t="shared" si="336"/>
        <v>0</v>
      </c>
      <c r="CR89" s="28">
        <f t="shared" si="296"/>
        <v>0</v>
      </c>
      <c r="CS89" s="28">
        <f t="shared" si="297"/>
        <v>0</v>
      </c>
      <c r="CT89" s="28">
        <f t="shared" si="298"/>
        <v>0</v>
      </c>
      <c r="CU89" s="28">
        <f t="shared" si="299"/>
        <v>0</v>
      </c>
      <c r="CV89" s="28">
        <f t="shared" si="300"/>
        <v>0</v>
      </c>
      <c r="CW89" s="28">
        <f t="shared" si="301"/>
        <v>0</v>
      </c>
      <c r="CX89" s="28">
        <f t="shared" si="337"/>
        <v>0</v>
      </c>
      <c r="CY89" s="28">
        <f t="shared" si="338"/>
        <v>0</v>
      </c>
      <c r="CZ89" s="28">
        <f t="shared" si="339"/>
        <v>0</v>
      </c>
      <c r="DA89" s="28">
        <f t="shared" si="340"/>
        <v>0</v>
      </c>
      <c r="DB89">
        <f t="shared" si="341"/>
        <v>0</v>
      </c>
      <c r="DC89">
        <f t="shared" si="342"/>
        <v>0</v>
      </c>
      <c r="DD89">
        <f t="shared" si="343"/>
        <v>0</v>
      </c>
      <c r="DE89">
        <f t="shared" si="344"/>
        <v>0</v>
      </c>
      <c r="DF89">
        <f t="shared" si="345"/>
        <v>0</v>
      </c>
      <c r="DG89">
        <f t="shared" si="346"/>
        <v>0</v>
      </c>
      <c r="DH89">
        <f t="shared" si="347"/>
        <v>0</v>
      </c>
      <c r="DI89">
        <f t="shared" si="348"/>
        <v>0</v>
      </c>
      <c r="DJ89">
        <f t="shared" si="349"/>
        <v>0</v>
      </c>
      <c r="DK89">
        <f t="shared" si="350"/>
        <v>0</v>
      </c>
      <c r="DL89" s="5">
        <f t="shared" si="351"/>
        <v>0</v>
      </c>
      <c r="DM89" s="48">
        <f t="shared" si="352"/>
        <v>0</v>
      </c>
      <c r="DN89" s="5">
        <f t="shared" si="353"/>
        <v>0</v>
      </c>
      <c r="DO89" s="5">
        <f t="shared" si="354"/>
        <v>0</v>
      </c>
      <c r="DQ89" s="48">
        <f t="shared" si="302"/>
        <v>999</v>
      </c>
      <c r="DR89" s="48">
        <f t="shared" si="303"/>
        <v>999</v>
      </c>
      <c r="DS89" s="48">
        <f t="shared" si="355"/>
        <v>999</v>
      </c>
      <c r="DT89">
        <f t="shared" si="304"/>
        <v>0</v>
      </c>
      <c r="DV89" s="48">
        <f t="shared" si="356"/>
        <v>0</v>
      </c>
      <c r="DW89" s="48">
        <f t="shared" si="357"/>
        <v>0</v>
      </c>
      <c r="DX89" s="48">
        <f t="shared" si="358"/>
        <v>0</v>
      </c>
      <c r="DY89" s="48">
        <f t="shared" si="359"/>
        <v>0</v>
      </c>
      <c r="DZ89">
        <f t="shared" si="305"/>
        <v>0</v>
      </c>
      <c r="EB89" s="48">
        <f t="shared" si="360"/>
        <v>0</v>
      </c>
      <c r="EC89" s="48">
        <f t="shared" si="361"/>
        <v>0</v>
      </c>
      <c r="ED89" s="48">
        <f t="shared" si="362"/>
        <v>0</v>
      </c>
      <c r="EE89" s="48">
        <f t="shared" si="363"/>
        <v>0</v>
      </c>
      <c r="EF89">
        <f t="shared" si="306"/>
        <v>0</v>
      </c>
      <c r="EG89">
        <f t="shared" si="307"/>
        <v>0</v>
      </c>
      <c r="EI89">
        <v>12</v>
      </c>
      <c r="EJ89" s="48">
        <f t="shared" si="364"/>
        <v>0</v>
      </c>
      <c r="EK89">
        <f t="shared" si="308"/>
        <v>0</v>
      </c>
      <c r="EL89">
        <f t="shared" si="365"/>
        <v>0</v>
      </c>
      <c r="EM89">
        <f t="shared" si="309"/>
        <v>0</v>
      </c>
      <c r="EN89">
        <f t="shared" si="310"/>
        <v>99999999</v>
      </c>
      <c r="EO89">
        <f t="shared" si="366"/>
        <v>99999999</v>
      </c>
      <c r="EP89">
        <f t="shared" si="311"/>
        <v>999</v>
      </c>
      <c r="EQ89">
        <f t="shared" si="312"/>
        <v>99999</v>
      </c>
      <c r="ES89">
        <f>IF(I89="X",1,IF(I89="x",1,IF(I89&lt;='Schuelereinst. Sinclair'!$B$5,1,0)))</f>
        <v>1</v>
      </c>
      <c r="ET89">
        <f>IF(K89="X",1,IF(K89="x",1,IF(K89&lt;='Schuelereinst. Sinclair'!$B$5,1,0)))</f>
        <v>1</v>
      </c>
      <c r="EU89">
        <f>IF(M89="X",1,IF(M89="x",1,IF(M89&lt;='Schuelereinst. Sinclair'!$B$5,1,0)))</f>
        <v>1</v>
      </c>
      <c r="EV89">
        <f>IF(O89="X",1,IF(O89="x",1,IF(O89&lt;='Schuelereinst. Sinclair'!$B$5,1,0)))</f>
        <v>1</v>
      </c>
      <c r="EW89">
        <f>IF(Q89="X",1,IF(Q89="x",1,IF(Q89&lt;='Schuelereinst. Sinclair'!$B$5,1,0)))</f>
        <v>1</v>
      </c>
      <c r="EX89">
        <f>IF(S89="X",1,IF(S89="x",1,IF(S89&lt;='Schuelereinst. Sinclair'!$B$5,1,0)))</f>
        <v>1</v>
      </c>
    </row>
    <row r="90" spans="1:154" hidden="1" x14ac:dyDescent="0.2">
      <c r="A90" s="109">
        <v>13</v>
      </c>
      <c r="B90" s="96"/>
      <c r="C90" s="109" t="str">
        <f t="shared" si="313"/>
        <v/>
      </c>
      <c r="D90" s="156" t="str">
        <f t="shared" si="314"/>
        <v/>
      </c>
      <c r="E90" s="156" t="str">
        <f t="shared" si="315"/>
        <v/>
      </c>
      <c r="F90" s="159"/>
      <c r="G90" s="176" t="str">
        <f t="shared" si="279"/>
        <v/>
      </c>
      <c r="H90" s="97"/>
      <c r="I90" s="129"/>
      <c r="J90" s="98"/>
      <c r="K90" s="129"/>
      <c r="L90" s="98"/>
      <c r="M90" s="129"/>
      <c r="N90" s="97"/>
      <c r="O90" s="129"/>
      <c r="P90" s="98"/>
      <c r="Q90" s="129"/>
      <c r="R90" s="98"/>
      <c r="S90" s="129"/>
      <c r="T90" s="131" t="str">
        <f t="shared" si="316"/>
        <v/>
      </c>
      <c r="U90" s="134" t="str">
        <f t="shared" si="317"/>
        <v/>
      </c>
      <c r="V90" s="134" t="str">
        <f t="shared" si="318"/>
        <v/>
      </c>
      <c r="W90" s="99"/>
      <c r="X90" s="95"/>
      <c r="Y90" s="119" t="str">
        <f t="shared" si="367"/>
        <v/>
      </c>
      <c r="Z90" s="100"/>
      <c r="AA90" s="95"/>
      <c r="AB90" s="95"/>
      <c r="AC90" s="122" t="str">
        <f t="shared" si="368"/>
        <v/>
      </c>
      <c r="AD90" s="100"/>
      <c r="AE90" s="95"/>
      <c r="AF90" s="95"/>
      <c r="AG90" s="214" t="str">
        <f t="shared" si="369"/>
        <v/>
      </c>
      <c r="AH90" s="125" t="str">
        <f t="shared" si="370"/>
        <v/>
      </c>
      <c r="AI90" s="126" t="str">
        <f t="shared" si="371"/>
        <v/>
      </c>
      <c r="AJ90" s="140" t="str">
        <f t="shared" si="280"/>
        <v/>
      </c>
      <c r="AK90" s="163" t="str">
        <f t="shared" si="281"/>
        <v/>
      </c>
      <c r="BI90" t="str">
        <f t="shared" si="282"/>
        <v/>
      </c>
      <c r="BK90" t="str">
        <f t="shared" si="319"/>
        <v/>
      </c>
      <c r="BL90" t="str">
        <f t="shared" si="320"/>
        <v/>
      </c>
      <c r="BM90" t="str">
        <f t="shared" si="321"/>
        <v/>
      </c>
      <c r="BN90" t="str">
        <f t="shared" si="322"/>
        <v/>
      </c>
      <c r="BO90" t="str">
        <f t="shared" si="283"/>
        <v/>
      </c>
      <c r="BP90" t="str">
        <f t="shared" si="284"/>
        <v/>
      </c>
      <c r="BQ90" s="47" t="str">
        <f t="shared" si="285"/>
        <v/>
      </c>
      <c r="BR90" t="str">
        <f t="shared" si="286"/>
        <v/>
      </c>
      <c r="BS90" t="str">
        <f t="shared" si="287"/>
        <v/>
      </c>
      <c r="BT90" t="str">
        <f t="shared" si="323"/>
        <v/>
      </c>
      <c r="BU90" t="str">
        <f>IF(BT90="","",IF(BT90="U9",'Schuelereinst. Sinclair'!$B$6,IF(BT90="U11",'Schuelereinst. Sinclair'!$B$7,IF(BT90="U13",'Schuelereinst. Sinclair'!$B$8,Wemm(BT90="U15",'Schuelereinst. Sinclair'!$B$9,"")))))</f>
        <v/>
      </c>
      <c r="BV90" s="28">
        <f t="shared" si="288"/>
        <v>0</v>
      </c>
      <c r="BW90" s="28">
        <f t="shared" si="289"/>
        <v>0</v>
      </c>
      <c r="BX90" s="28">
        <f t="shared" si="290"/>
        <v>0</v>
      </c>
      <c r="BY90" s="28">
        <f t="shared" si="291"/>
        <v>0</v>
      </c>
      <c r="BZ90" s="28">
        <f t="shared" si="292"/>
        <v>0</v>
      </c>
      <c r="CA90" s="28">
        <f t="shared" si="293"/>
        <v>0</v>
      </c>
      <c r="CB90" s="28">
        <f t="shared" si="324"/>
        <v>0</v>
      </c>
      <c r="CC90" s="28">
        <f t="shared" si="325"/>
        <v>0</v>
      </c>
      <c r="CD90" s="28">
        <f t="shared" si="326"/>
        <v>0</v>
      </c>
      <c r="CE90" s="28">
        <f t="shared" si="327"/>
        <v>0</v>
      </c>
      <c r="CF90">
        <f t="shared" si="328"/>
        <v>0</v>
      </c>
      <c r="CG90">
        <f t="shared" si="329"/>
        <v>0</v>
      </c>
      <c r="CH90">
        <f t="shared" si="330"/>
        <v>0</v>
      </c>
      <c r="CI90">
        <f t="shared" si="331"/>
        <v>0</v>
      </c>
      <c r="CJ90">
        <f t="shared" si="332"/>
        <v>0</v>
      </c>
      <c r="CK90">
        <f t="shared" si="294"/>
        <v>0</v>
      </c>
      <c r="CL90">
        <f t="shared" si="295"/>
        <v>0</v>
      </c>
      <c r="CM90">
        <f t="shared" si="333"/>
        <v>0</v>
      </c>
      <c r="CN90">
        <f t="shared" si="334"/>
        <v>0</v>
      </c>
      <c r="CO90">
        <f t="shared" si="335"/>
        <v>0</v>
      </c>
      <c r="CP90" s="5">
        <f t="shared" si="336"/>
        <v>0</v>
      </c>
      <c r="CR90" s="28">
        <f t="shared" si="296"/>
        <v>0</v>
      </c>
      <c r="CS90" s="28">
        <f t="shared" si="297"/>
        <v>0</v>
      </c>
      <c r="CT90" s="28">
        <f t="shared" si="298"/>
        <v>0</v>
      </c>
      <c r="CU90" s="28">
        <f t="shared" si="299"/>
        <v>0</v>
      </c>
      <c r="CV90" s="28">
        <f t="shared" si="300"/>
        <v>0</v>
      </c>
      <c r="CW90" s="28">
        <f t="shared" si="301"/>
        <v>0</v>
      </c>
      <c r="CX90" s="28">
        <f t="shared" si="337"/>
        <v>0</v>
      </c>
      <c r="CY90" s="28">
        <f t="shared" si="338"/>
        <v>0</v>
      </c>
      <c r="CZ90" s="28">
        <f t="shared" si="339"/>
        <v>0</v>
      </c>
      <c r="DA90" s="28">
        <f t="shared" si="340"/>
        <v>0</v>
      </c>
      <c r="DB90">
        <f t="shared" si="341"/>
        <v>0</v>
      </c>
      <c r="DC90">
        <f t="shared" si="342"/>
        <v>0</v>
      </c>
      <c r="DD90">
        <f t="shared" si="343"/>
        <v>0</v>
      </c>
      <c r="DE90">
        <f t="shared" si="344"/>
        <v>0</v>
      </c>
      <c r="DF90">
        <f t="shared" si="345"/>
        <v>0</v>
      </c>
      <c r="DG90">
        <f t="shared" si="346"/>
        <v>0</v>
      </c>
      <c r="DH90">
        <f t="shared" si="347"/>
        <v>0</v>
      </c>
      <c r="DI90">
        <f t="shared" si="348"/>
        <v>0</v>
      </c>
      <c r="DJ90">
        <f t="shared" si="349"/>
        <v>0</v>
      </c>
      <c r="DK90">
        <f t="shared" si="350"/>
        <v>0</v>
      </c>
      <c r="DL90" s="5">
        <f t="shared" si="351"/>
        <v>0</v>
      </c>
      <c r="DM90" s="48">
        <f t="shared" si="352"/>
        <v>0</v>
      </c>
      <c r="DN90" s="5">
        <f t="shared" si="353"/>
        <v>0</v>
      </c>
      <c r="DO90" s="5">
        <f t="shared" si="354"/>
        <v>0</v>
      </c>
      <c r="DQ90" s="48">
        <f t="shared" si="302"/>
        <v>999</v>
      </c>
      <c r="DR90" s="48">
        <f t="shared" si="303"/>
        <v>999</v>
      </c>
      <c r="DS90" s="48">
        <f t="shared" si="355"/>
        <v>999</v>
      </c>
      <c r="DT90">
        <f t="shared" si="304"/>
        <v>0</v>
      </c>
      <c r="DV90" s="48">
        <f t="shared" si="356"/>
        <v>0</v>
      </c>
      <c r="DW90" s="48">
        <f t="shared" si="357"/>
        <v>0</v>
      </c>
      <c r="DX90" s="48">
        <f t="shared" si="358"/>
        <v>0</v>
      </c>
      <c r="DY90" s="48">
        <f t="shared" si="359"/>
        <v>0</v>
      </c>
      <c r="DZ90">
        <f t="shared" si="305"/>
        <v>0</v>
      </c>
      <c r="EB90" s="48">
        <f t="shared" si="360"/>
        <v>0</v>
      </c>
      <c r="EC90" s="48">
        <f t="shared" si="361"/>
        <v>0</v>
      </c>
      <c r="ED90" s="48">
        <f t="shared" si="362"/>
        <v>0</v>
      </c>
      <c r="EE90" s="48">
        <f t="shared" si="363"/>
        <v>0</v>
      </c>
      <c r="EF90">
        <f t="shared" si="306"/>
        <v>0</v>
      </c>
      <c r="EG90">
        <f t="shared" si="307"/>
        <v>0</v>
      </c>
      <c r="EI90">
        <v>13</v>
      </c>
      <c r="EJ90" s="48">
        <f t="shared" si="364"/>
        <v>0</v>
      </c>
      <c r="EK90">
        <f t="shared" si="308"/>
        <v>0</v>
      </c>
      <c r="EL90">
        <f t="shared" si="365"/>
        <v>0</v>
      </c>
      <c r="EM90">
        <f t="shared" si="309"/>
        <v>0</v>
      </c>
      <c r="EN90">
        <f t="shared" si="310"/>
        <v>99999999</v>
      </c>
      <c r="EO90">
        <f t="shared" si="366"/>
        <v>99999999</v>
      </c>
      <c r="EP90">
        <f t="shared" si="311"/>
        <v>999</v>
      </c>
      <c r="EQ90">
        <f t="shared" si="312"/>
        <v>99999</v>
      </c>
      <c r="ES90">
        <f>IF(I90="X",1,IF(I90="x",1,IF(I90&lt;='Schuelereinst. Sinclair'!$B$5,1,0)))</f>
        <v>1</v>
      </c>
      <c r="ET90">
        <f>IF(K90="X",1,IF(K90="x",1,IF(K90&lt;='Schuelereinst. Sinclair'!$B$5,1,0)))</f>
        <v>1</v>
      </c>
      <c r="EU90">
        <f>IF(M90="X",1,IF(M90="x",1,IF(M90&lt;='Schuelereinst. Sinclair'!$B$5,1,0)))</f>
        <v>1</v>
      </c>
      <c r="EV90">
        <f>IF(O90="X",1,IF(O90="x",1,IF(O90&lt;='Schuelereinst. Sinclair'!$B$5,1,0)))</f>
        <v>1</v>
      </c>
      <c r="EW90">
        <f>IF(Q90="X",1,IF(Q90="x",1,IF(Q90&lt;='Schuelereinst. Sinclair'!$B$5,1,0)))</f>
        <v>1</v>
      </c>
      <c r="EX90">
        <f>IF(S90="X",1,IF(S90="x",1,IF(S90&lt;='Schuelereinst. Sinclair'!$B$5,1,0)))</f>
        <v>1</v>
      </c>
    </row>
    <row r="91" spans="1:154" hidden="1" x14ac:dyDescent="0.2">
      <c r="A91" s="109">
        <v>14</v>
      </c>
      <c r="B91" s="96"/>
      <c r="C91" s="109" t="str">
        <f t="shared" si="313"/>
        <v/>
      </c>
      <c r="D91" s="156" t="str">
        <f t="shared" si="314"/>
        <v/>
      </c>
      <c r="E91" s="156" t="str">
        <f t="shared" si="315"/>
        <v/>
      </c>
      <c r="F91" s="159"/>
      <c r="G91" s="176" t="str">
        <f t="shared" si="279"/>
        <v/>
      </c>
      <c r="H91" s="97"/>
      <c r="I91" s="129"/>
      <c r="J91" s="98"/>
      <c r="K91" s="129"/>
      <c r="L91" s="98"/>
      <c r="M91" s="129"/>
      <c r="N91" s="97"/>
      <c r="O91" s="129"/>
      <c r="P91" s="98"/>
      <c r="Q91" s="129"/>
      <c r="R91" s="98"/>
      <c r="S91" s="129"/>
      <c r="T91" s="131" t="str">
        <f t="shared" si="316"/>
        <v/>
      </c>
      <c r="U91" s="134" t="str">
        <f t="shared" si="317"/>
        <v/>
      </c>
      <c r="V91" s="134" t="str">
        <f t="shared" si="318"/>
        <v/>
      </c>
      <c r="W91" s="99"/>
      <c r="X91" s="95"/>
      <c r="Y91" s="119" t="str">
        <f t="shared" si="367"/>
        <v/>
      </c>
      <c r="Z91" s="100"/>
      <c r="AA91" s="95"/>
      <c r="AB91" s="95"/>
      <c r="AC91" s="122" t="str">
        <f t="shared" si="368"/>
        <v/>
      </c>
      <c r="AD91" s="100"/>
      <c r="AE91" s="95"/>
      <c r="AF91" s="95"/>
      <c r="AG91" s="214" t="str">
        <f t="shared" si="369"/>
        <v/>
      </c>
      <c r="AH91" s="125" t="str">
        <f t="shared" si="370"/>
        <v/>
      </c>
      <c r="AI91" s="126" t="str">
        <f t="shared" si="371"/>
        <v/>
      </c>
      <c r="AJ91" s="140" t="str">
        <f t="shared" si="280"/>
        <v/>
      </c>
      <c r="AK91" s="163" t="str">
        <f t="shared" si="281"/>
        <v/>
      </c>
      <c r="BI91" t="str">
        <f t="shared" si="282"/>
        <v/>
      </c>
      <c r="BK91" t="str">
        <f t="shared" si="319"/>
        <v/>
      </c>
      <c r="BL91" t="str">
        <f t="shared" si="320"/>
        <v/>
      </c>
      <c r="BM91" t="str">
        <f t="shared" si="321"/>
        <v/>
      </c>
      <c r="BN91" t="str">
        <f t="shared" si="322"/>
        <v/>
      </c>
      <c r="BO91" t="str">
        <f t="shared" si="283"/>
        <v/>
      </c>
      <c r="BP91" t="str">
        <f t="shared" si="284"/>
        <v/>
      </c>
      <c r="BQ91" s="47" t="str">
        <f t="shared" si="285"/>
        <v/>
      </c>
      <c r="BR91" t="str">
        <f t="shared" si="286"/>
        <v/>
      </c>
      <c r="BS91" t="str">
        <f t="shared" si="287"/>
        <v/>
      </c>
      <c r="BT91" t="str">
        <f t="shared" si="323"/>
        <v/>
      </c>
      <c r="BU91" t="str">
        <f>IF(BT91="","",IF(BT91="U9",'Schuelereinst. Sinclair'!$B$6,IF(BT91="U11",'Schuelereinst. Sinclair'!$B$7,IF(BT91="U13",'Schuelereinst. Sinclair'!$B$8,Wemm(BT91="U15",'Schuelereinst. Sinclair'!$B$9,"")))))</f>
        <v/>
      </c>
      <c r="BV91" s="28">
        <f t="shared" si="288"/>
        <v>0</v>
      </c>
      <c r="BW91" s="28">
        <f t="shared" si="289"/>
        <v>0</v>
      </c>
      <c r="BX91" s="28">
        <f t="shared" si="290"/>
        <v>0</v>
      </c>
      <c r="BY91" s="28">
        <f t="shared" si="291"/>
        <v>0</v>
      </c>
      <c r="BZ91" s="28">
        <f t="shared" si="292"/>
        <v>0</v>
      </c>
      <c r="CA91" s="28">
        <f t="shared" si="293"/>
        <v>0</v>
      </c>
      <c r="CB91" s="28">
        <f t="shared" si="324"/>
        <v>0</v>
      </c>
      <c r="CC91" s="28">
        <f t="shared" si="325"/>
        <v>0</v>
      </c>
      <c r="CD91" s="28">
        <f t="shared" si="326"/>
        <v>0</v>
      </c>
      <c r="CE91" s="28">
        <f t="shared" si="327"/>
        <v>0</v>
      </c>
      <c r="CF91">
        <f t="shared" si="328"/>
        <v>0</v>
      </c>
      <c r="CG91">
        <f t="shared" si="329"/>
        <v>0</v>
      </c>
      <c r="CH91">
        <f t="shared" si="330"/>
        <v>0</v>
      </c>
      <c r="CI91">
        <f t="shared" si="331"/>
        <v>0</v>
      </c>
      <c r="CJ91">
        <f t="shared" si="332"/>
        <v>0</v>
      </c>
      <c r="CK91">
        <f t="shared" si="294"/>
        <v>0</v>
      </c>
      <c r="CL91">
        <f t="shared" si="295"/>
        <v>0</v>
      </c>
      <c r="CM91">
        <f t="shared" si="333"/>
        <v>0</v>
      </c>
      <c r="CN91">
        <f t="shared" si="334"/>
        <v>0</v>
      </c>
      <c r="CO91">
        <f t="shared" si="335"/>
        <v>0</v>
      </c>
      <c r="CP91" s="5">
        <f t="shared" si="336"/>
        <v>0</v>
      </c>
      <c r="CR91" s="28">
        <f t="shared" si="296"/>
        <v>0</v>
      </c>
      <c r="CS91" s="28">
        <f t="shared" si="297"/>
        <v>0</v>
      </c>
      <c r="CT91" s="28">
        <f t="shared" si="298"/>
        <v>0</v>
      </c>
      <c r="CU91" s="28">
        <f t="shared" si="299"/>
        <v>0</v>
      </c>
      <c r="CV91" s="28">
        <f t="shared" si="300"/>
        <v>0</v>
      </c>
      <c r="CW91" s="28">
        <f t="shared" si="301"/>
        <v>0</v>
      </c>
      <c r="CX91" s="28">
        <f t="shared" si="337"/>
        <v>0</v>
      </c>
      <c r="CY91" s="28">
        <f t="shared" si="338"/>
        <v>0</v>
      </c>
      <c r="CZ91" s="28">
        <f t="shared" si="339"/>
        <v>0</v>
      </c>
      <c r="DA91" s="28">
        <f t="shared" si="340"/>
        <v>0</v>
      </c>
      <c r="DB91">
        <f t="shared" si="341"/>
        <v>0</v>
      </c>
      <c r="DC91">
        <f t="shared" si="342"/>
        <v>0</v>
      </c>
      <c r="DD91">
        <f t="shared" si="343"/>
        <v>0</v>
      </c>
      <c r="DE91">
        <f t="shared" si="344"/>
        <v>0</v>
      </c>
      <c r="DF91">
        <f t="shared" si="345"/>
        <v>0</v>
      </c>
      <c r="DG91">
        <f t="shared" si="346"/>
        <v>0</v>
      </c>
      <c r="DH91">
        <f t="shared" si="347"/>
        <v>0</v>
      </c>
      <c r="DI91">
        <f t="shared" si="348"/>
        <v>0</v>
      </c>
      <c r="DJ91">
        <f t="shared" si="349"/>
        <v>0</v>
      </c>
      <c r="DK91">
        <f t="shared" si="350"/>
        <v>0</v>
      </c>
      <c r="DL91" s="5">
        <f t="shared" si="351"/>
        <v>0</v>
      </c>
      <c r="DM91" s="48">
        <f t="shared" si="352"/>
        <v>0</v>
      </c>
      <c r="DN91" s="5">
        <f t="shared" si="353"/>
        <v>0</v>
      </c>
      <c r="DO91" s="5">
        <f t="shared" si="354"/>
        <v>0</v>
      </c>
      <c r="DQ91" s="48">
        <f t="shared" si="302"/>
        <v>999</v>
      </c>
      <c r="DR91" s="48">
        <f t="shared" si="303"/>
        <v>999</v>
      </c>
      <c r="DS91" s="48">
        <f t="shared" si="355"/>
        <v>999</v>
      </c>
      <c r="DT91">
        <f t="shared" si="304"/>
        <v>0</v>
      </c>
      <c r="DV91" s="48">
        <f t="shared" si="356"/>
        <v>0</v>
      </c>
      <c r="DW91" s="48">
        <f t="shared" si="357"/>
        <v>0</v>
      </c>
      <c r="DX91" s="48">
        <f t="shared" si="358"/>
        <v>0</v>
      </c>
      <c r="DY91" s="48">
        <f t="shared" si="359"/>
        <v>0</v>
      </c>
      <c r="DZ91">
        <f t="shared" si="305"/>
        <v>0</v>
      </c>
      <c r="EB91" s="48">
        <f t="shared" si="360"/>
        <v>0</v>
      </c>
      <c r="EC91" s="48">
        <f t="shared" si="361"/>
        <v>0</v>
      </c>
      <c r="ED91" s="48">
        <f t="shared" si="362"/>
        <v>0</v>
      </c>
      <c r="EE91" s="48">
        <f t="shared" si="363"/>
        <v>0</v>
      </c>
      <c r="EF91">
        <f t="shared" si="306"/>
        <v>0</v>
      </c>
      <c r="EG91">
        <f t="shared" si="307"/>
        <v>0</v>
      </c>
      <c r="EI91">
        <v>14</v>
      </c>
      <c r="EJ91" s="48">
        <f t="shared" si="364"/>
        <v>0</v>
      </c>
      <c r="EK91">
        <f t="shared" si="308"/>
        <v>0</v>
      </c>
      <c r="EL91">
        <f t="shared" si="365"/>
        <v>0</v>
      </c>
      <c r="EM91">
        <f t="shared" si="309"/>
        <v>0</v>
      </c>
      <c r="EN91">
        <f t="shared" si="310"/>
        <v>99999999</v>
      </c>
      <c r="EO91">
        <f t="shared" si="366"/>
        <v>99999999</v>
      </c>
      <c r="EP91">
        <f t="shared" si="311"/>
        <v>999</v>
      </c>
      <c r="EQ91">
        <f t="shared" si="312"/>
        <v>99999</v>
      </c>
      <c r="ES91">
        <f>IF(I91="X",1,IF(I91="x",1,IF(I91&lt;='Schuelereinst. Sinclair'!$B$5,1,0)))</f>
        <v>1</v>
      </c>
      <c r="ET91">
        <f>IF(K91="X",1,IF(K91="x",1,IF(K91&lt;='Schuelereinst. Sinclair'!$B$5,1,0)))</f>
        <v>1</v>
      </c>
      <c r="EU91">
        <f>IF(M91="X",1,IF(M91="x",1,IF(M91&lt;='Schuelereinst. Sinclair'!$B$5,1,0)))</f>
        <v>1</v>
      </c>
      <c r="EV91">
        <f>IF(O91="X",1,IF(O91="x",1,IF(O91&lt;='Schuelereinst. Sinclair'!$B$5,1,0)))</f>
        <v>1</v>
      </c>
      <c r="EW91">
        <f>IF(Q91="X",1,IF(Q91="x",1,IF(Q91&lt;='Schuelereinst. Sinclair'!$B$5,1,0)))</f>
        <v>1</v>
      </c>
      <c r="EX91">
        <f>IF(S91="X",1,IF(S91="x",1,IF(S91&lt;='Schuelereinst. Sinclair'!$B$5,1,0)))</f>
        <v>1</v>
      </c>
    </row>
    <row r="92" spans="1:154" hidden="1" x14ac:dyDescent="0.2">
      <c r="A92" s="109">
        <v>15</v>
      </c>
      <c r="B92" s="96"/>
      <c r="C92" s="109" t="str">
        <f t="shared" si="313"/>
        <v/>
      </c>
      <c r="D92" s="156" t="str">
        <f t="shared" si="314"/>
        <v/>
      </c>
      <c r="E92" s="156" t="str">
        <f t="shared" si="315"/>
        <v/>
      </c>
      <c r="F92" s="159"/>
      <c r="G92" s="176" t="str">
        <f t="shared" si="279"/>
        <v/>
      </c>
      <c r="H92" s="97"/>
      <c r="I92" s="129"/>
      <c r="J92" s="98"/>
      <c r="K92" s="129"/>
      <c r="L92" s="98"/>
      <c r="M92" s="129"/>
      <c r="N92" s="97"/>
      <c r="O92" s="129"/>
      <c r="P92" s="98"/>
      <c r="Q92" s="129"/>
      <c r="R92" s="98"/>
      <c r="S92" s="129"/>
      <c r="T92" s="131" t="str">
        <f t="shared" si="316"/>
        <v/>
      </c>
      <c r="U92" s="134" t="str">
        <f t="shared" si="317"/>
        <v/>
      </c>
      <c r="V92" s="134" t="str">
        <f t="shared" si="318"/>
        <v/>
      </c>
      <c r="W92" s="99"/>
      <c r="X92" s="95"/>
      <c r="Y92" s="119" t="str">
        <f t="shared" si="367"/>
        <v/>
      </c>
      <c r="Z92" s="100"/>
      <c r="AA92" s="95"/>
      <c r="AB92" s="95"/>
      <c r="AC92" s="122" t="str">
        <f t="shared" si="368"/>
        <v/>
      </c>
      <c r="AD92" s="100"/>
      <c r="AE92" s="95"/>
      <c r="AF92" s="95"/>
      <c r="AG92" s="214" t="str">
        <f t="shared" si="369"/>
        <v/>
      </c>
      <c r="AH92" s="125" t="str">
        <f t="shared" si="370"/>
        <v/>
      </c>
      <c r="AI92" s="126" t="str">
        <f t="shared" si="371"/>
        <v/>
      </c>
      <c r="AJ92" s="140" t="str">
        <f t="shared" si="280"/>
        <v/>
      </c>
      <c r="AK92" s="163" t="str">
        <f t="shared" si="281"/>
        <v/>
      </c>
      <c r="BI92" t="str">
        <f t="shared" si="282"/>
        <v/>
      </c>
      <c r="BK92" t="str">
        <f t="shared" si="319"/>
        <v/>
      </c>
      <c r="BL92" t="str">
        <f t="shared" si="320"/>
        <v/>
      </c>
      <c r="BM92" t="str">
        <f t="shared" si="321"/>
        <v/>
      </c>
      <c r="BN92" t="str">
        <f t="shared" si="322"/>
        <v/>
      </c>
      <c r="BO92" t="str">
        <f t="shared" si="283"/>
        <v/>
      </c>
      <c r="BP92" t="str">
        <f t="shared" si="284"/>
        <v/>
      </c>
      <c r="BQ92" s="47" t="str">
        <f t="shared" si="285"/>
        <v/>
      </c>
      <c r="BR92" t="str">
        <f t="shared" si="286"/>
        <v/>
      </c>
      <c r="BS92" t="str">
        <f t="shared" si="287"/>
        <v/>
      </c>
      <c r="BT92" t="str">
        <f t="shared" si="323"/>
        <v/>
      </c>
      <c r="BU92" t="str">
        <f>IF(BT92="","",IF(BT92="U9",'Schuelereinst. Sinclair'!$B$6,IF(BT92="U11",'Schuelereinst. Sinclair'!$B$7,IF(BT92="U13",'Schuelereinst. Sinclair'!$B$8,Wemm(BT92="U15",'Schuelereinst. Sinclair'!$B$9,"")))))</f>
        <v/>
      </c>
      <c r="BV92" s="28">
        <f t="shared" si="288"/>
        <v>0</v>
      </c>
      <c r="BW92" s="28">
        <f t="shared" si="289"/>
        <v>0</v>
      </c>
      <c r="BX92" s="28">
        <f t="shared" si="290"/>
        <v>0</v>
      </c>
      <c r="BY92" s="28">
        <f t="shared" si="291"/>
        <v>0</v>
      </c>
      <c r="BZ92" s="28">
        <f t="shared" si="292"/>
        <v>0</v>
      </c>
      <c r="CA92" s="28">
        <f t="shared" si="293"/>
        <v>0</v>
      </c>
      <c r="CB92" s="28">
        <f t="shared" si="324"/>
        <v>0</v>
      </c>
      <c r="CC92" s="28">
        <f t="shared" si="325"/>
        <v>0</v>
      </c>
      <c r="CD92" s="28">
        <f t="shared" si="326"/>
        <v>0</v>
      </c>
      <c r="CE92" s="28">
        <f t="shared" si="327"/>
        <v>0</v>
      </c>
      <c r="CF92">
        <f t="shared" si="328"/>
        <v>0</v>
      </c>
      <c r="CG92">
        <f t="shared" si="329"/>
        <v>0</v>
      </c>
      <c r="CH92">
        <f t="shared" si="330"/>
        <v>0</v>
      </c>
      <c r="CI92">
        <f t="shared" si="331"/>
        <v>0</v>
      </c>
      <c r="CJ92">
        <f t="shared" si="332"/>
        <v>0</v>
      </c>
      <c r="CK92">
        <f t="shared" si="294"/>
        <v>0</v>
      </c>
      <c r="CL92">
        <f t="shared" si="295"/>
        <v>0</v>
      </c>
      <c r="CM92">
        <f t="shared" si="333"/>
        <v>0</v>
      </c>
      <c r="CN92">
        <f t="shared" si="334"/>
        <v>0</v>
      </c>
      <c r="CO92">
        <f t="shared" si="335"/>
        <v>0</v>
      </c>
      <c r="CP92" s="5">
        <f t="shared" si="336"/>
        <v>0</v>
      </c>
      <c r="CR92" s="28">
        <f t="shared" si="296"/>
        <v>0</v>
      </c>
      <c r="CS92" s="28">
        <f t="shared" si="297"/>
        <v>0</v>
      </c>
      <c r="CT92" s="28">
        <f t="shared" si="298"/>
        <v>0</v>
      </c>
      <c r="CU92" s="28">
        <f t="shared" si="299"/>
        <v>0</v>
      </c>
      <c r="CV92" s="28">
        <f t="shared" si="300"/>
        <v>0</v>
      </c>
      <c r="CW92" s="28">
        <f t="shared" si="301"/>
        <v>0</v>
      </c>
      <c r="CX92" s="28">
        <f t="shared" si="337"/>
        <v>0</v>
      </c>
      <c r="CY92" s="28">
        <f t="shared" si="338"/>
        <v>0</v>
      </c>
      <c r="CZ92" s="28">
        <f t="shared" si="339"/>
        <v>0</v>
      </c>
      <c r="DA92" s="28">
        <f t="shared" si="340"/>
        <v>0</v>
      </c>
      <c r="DB92">
        <f t="shared" si="341"/>
        <v>0</v>
      </c>
      <c r="DC92">
        <f t="shared" si="342"/>
        <v>0</v>
      </c>
      <c r="DD92">
        <f t="shared" si="343"/>
        <v>0</v>
      </c>
      <c r="DE92">
        <f t="shared" si="344"/>
        <v>0</v>
      </c>
      <c r="DF92">
        <f t="shared" si="345"/>
        <v>0</v>
      </c>
      <c r="DG92">
        <f t="shared" si="346"/>
        <v>0</v>
      </c>
      <c r="DH92">
        <f t="shared" si="347"/>
        <v>0</v>
      </c>
      <c r="DI92">
        <f t="shared" si="348"/>
        <v>0</v>
      </c>
      <c r="DJ92">
        <f t="shared" si="349"/>
        <v>0</v>
      </c>
      <c r="DK92">
        <f t="shared" si="350"/>
        <v>0</v>
      </c>
      <c r="DL92" s="5">
        <f t="shared" si="351"/>
        <v>0</v>
      </c>
      <c r="DM92" s="48">
        <f t="shared" si="352"/>
        <v>0</v>
      </c>
      <c r="DN92" s="5">
        <f t="shared" si="353"/>
        <v>0</v>
      </c>
      <c r="DO92" s="5">
        <f t="shared" si="354"/>
        <v>0</v>
      </c>
      <c r="DQ92" s="48">
        <f t="shared" si="302"/>
        <v>999</v>
      </c>
      <c r="DR92" s="48">
        <f t="shared" si="303"/>
        <v>999</v>
      </c>
      <c r="DS92" s="48">
        <f t="shared" si="355"/>
        <v>999</v>
      </c>
      <c r="DT92">
        <f t="shared" si="304"/>
        <v>0</v>
      </c>
      <c r="DV92" s="48">
        <f t="shared" si="356"/>
        <v>0</v>
      </c>
      <c r="DW92" s="48">
        <f t="shared" si="357"/>
        <v>0</v>
      </c>
      <c r="DX92" s="48">
        <f t="shared" si="358"/>
        <v>0</v>
      </c>
      <c r="DY92" s="48">
        <f t="shared" si="359"/>
        <v>0</v>
      </c>
      <c r="DZ92">
        <f t="shared" si="305"/>
        <v>0</v>
      </c>
      <c r="EB92" s="48">
        <f t="shared" si="360"/>
        <v>0</v>
      </c>
      <c r="EC92" s="48">
        <f t="shared" si="361"/>
        <v>0</v>
      </c>
      <c r="ED92" s="48">
        <f t="shared" si="362"/>
        <v>0</v>
      </c>
      <c r="EE92" s="48">
        <f t="shared" si="363"/>
        <v>0</v>
      </c>
      <c r="EF92">
        <f t="shared" si="306"/>
        <v>0</v>
      </c>
      <c r="EG92">
        <f t="shared" si="307"/>
        <v>0</v>
      </c>
      <c r="EI92">
        <v>15</v>
      </c>
      <c r="EJ92" s="48">
        <f t="shared" si="364"/>
        <v>0</v>
      </c>
      <c r="EK92">
        <f t="shared" si="308"/>
        <v>0</v>
      </c>
      <c r="EL92">
        <f t="shared" si="365"/>
        <v>0</v>
      </c>
      <c r="EM92">
        <f t="shared" si="309"/>
        <v>0</v>
      </c>
      <c r="EN92">
        <f t="shared" si="310"/>
        <v>99999999</v>
      </c>
      <c r="EO92">
        <f t="shared" si="366"/>
        <v>99999999</v>
      </c>
      <c r="EP92">
        <f t="shared" si="311"/>
        <v>999</v>
      </c>
      <c r="EQ92">
        <f t="shared" si="312"/>
        <v>99999</v>
      </c>
      <c r="ES92">
        <f>IF(I92="X",1,IF(I92="x",1,IF(I92&lt;='Schuelereinst. Sinclair'!$B$5,1,0)))</f>
        <v>1</v>
      </c>
      <c r="ET92">
        <f>IF(K92="X",1,IF(K92="x",1,IF(K92&lt;='Schuelereinst. Sinclair'!$B$5,1,0)))</f>
        <v>1</v>
      </c>
      <c r="EU92">
        <f>IF(M92="X",1,IF(M92="x",1,IF(M92&lt;='Schuelereinst. Sinclair'!$B$5,1,0)))</f>
        <v>1</v>
      </c>
      <c r="EV92">
        <f>IF(O92="X",1,IF(O92="x",1,IF(O92&lt;='Schuelereinst. Sinclair'!$B$5,1,0)))</f>
        <v>1</v>
      </c>
      <c r="EW92">
        <f>IF(Q92="X",1,IF(Q92="x",1,IF(Q92&lt;='Schuelereinst. Sinclair'!$B$5,1,0)))</f>
        <v>1</v>
      </c>
      <c r="EX92">
        <f>IF(S92="X",1,IF(S92="x",1,IF(S92&lt;='Schuelereinst. Sinclair'!$B$5,1,0)))</f>
        <v>1</v>
      </c>
    </row>
    <row r="93" spans="1:154" hidden="1" x14ac:dyDescent="0.2">
      <c r="A93" s="109">
        <v>16</v>
      </c>
      <c r="B93" s="96"/>
      <c r="C93" s="109" t="str">
        <f t="shared" si="313"/>
        <v/>
      </c>
      <c r="D93" s="156" t="str">
        <f t="shared" si="314"/>
        <v/>
      </c>
      <c r="E93" s="156" t="str">
        <f t="shared" si="315"/>
        <v/>
      </c>
      <c r="F93" s="159"/>
      <c r="G93" s="176" t="str">
        <f t="shared" si="279"/>
        <v/>
      </c>
      <c r="H93" s="97"/>
      <c r="I93" s="129"/>
      <c r="J93" s="98"/>
      <c r="K93" s="129"/>
      <c r="L93" s="98"/>
      <c r="M93" s="129"/>
      <c r="N93" s="97"/>
      <c r="O93" s="129"/>
      <c r="P93" s="98"/>
      <c r="Q93" s="129"/>
      <c r="R93" s="98"/>
      <c r="S93" s="129"/>
      <c r="T93" s="131" t="str">
        <f t="shared" si="316"/>
        <v/>
      </c>
      <c r="U93" s="134" t="str">
        <f t="shared" si="317"/>
        <v/>
      </c>
      <c r="V93" s="134" t="str">
        <f t="shared" si="318"/>
        <v/>
      </c>
      <c r="W93" s="99"/>
      <c r="X93" s="95"/>
      <c r="Y93" s="119" t="str">
        <f t="shared" si="367"/>
        <v/>
      </c>
      <c r="Z93" s="100"/>
      <c r="AA93" s="95"/>
      <c r="AB93" s="95"/>
      <c r="AC93" s="122" t="str">
        <f t="shared" si="368"/>
        <v/>
      </c>
      <c r="AD93" s="100"/>
      <c r="AE93" s="95"/>
      <c r="AF93" s="95"/>
      <c r="AG93" s="214" t="str">
        <f t="shared" si="369"/>
        <v/>
      </c>
      <c r="AH93" s="125" t="str">
        <f t="shared" si="370"/>
        <v/>
      </c>
      <c r="AI93" s="126" t="str">
        <f t="shared" si="371"/>
        <v/>
      </c>
      <c r="AJ93" s="140" t="str">
        <f t="shared" si="280"/>
        <v/>
      </c>
      <c r="AK93" s="163" t="str">
        <f t="shared" si="281"/>
        <v/>
      </c>
      <c r="BI93" t="str">
        <f t="shared" si="282"/>
        <v/>
      </c>
      <c r="BK93" t="str">
        <f t="shared" si="319"/>
        <v/>
      </c>
      <c r="BL93" t="str">
        <f t="shared" si="320"/>
        <v/>
      </c>
      <c r="BM93" t="str">
        <f t="shared" si="321"/>
        <v/>
      </c>
      <c r="BN93" t="str">
        <f t="shared" si="322"/>
        <v/>
      </c>
      <c r="BO93" t="str">
        <f t="shared" si="283"/>
        <v/>
      </c>
      <c r="BP93" t="str">
        <f t="shared" si="284"/>
        <v/>
      </c>
      <c r="BQ93" s="47" t="str">
        <f t="shared" si="285"/>
        <v/>
      </c>
      <c r="BR93" t="str">
        <f t="shared" si="286"/>
        <v/>
      </c>
      <c r="BS93" t="str">
        <f t="shared" si="287"/>
        <v/>
      </c>
      <c r="BT93" t="str">
        <f t="shared" si="323"/>
        <v/>
      </c>
      <c r="BU93" t="str">
        <f>IF(BT93="","",IF(BT93="U9",'Schuelereinst. Sinclair'!$B$6,IF(BT93="U11",'Schuelereinst. Sinclair'!$B$7,IF(BT93="U13",'Schuelereinst. Sinclair'!$B$8,Wemm(BT93="U15",'Schuelereinst. Sinclair'!$B$9,"")))))</f>
        <v/>
      </c>
      <c r="BV93" s="28">
        <f t="shared" si="288"/>
        <v>0</v>
      </c>
      <c r="BW93" s="28">
        <f t="shared" si="289"/>
        <v>0</v>
      </c>
      <c r="BX93" s="28">
        <f t="shared" si="290"/>
        <v>0</v>
      </c>
      <c r="BY93" s="28">
        <f t="shared" si="291"/>
        <v>0</v>
      </c>
      <c r="BZ93" s="28">
        <f t="shared" si="292"/>
        <v>0</v>
      </c>
      <c r="CA93" s="28">
        <f t="shared" si="293"/>
        <v>0</v>
      </c>
      <c r="CB93" s="28">
        <f t="shared" si="324"/>
        <v>0</v>
      </c>
      <c r="CC93" s="28">
        <f t="shared" si="325"/>
        <v>0</v>
      </c>
      <c r="CD93" s="28">
        <f t="shared" si="326"/>
        <v>0</v>
      </c>
      <c r="CE93" s="28">
        <f t="shared" si="327"/>
        <v>0</v>
      </c>
      <c r="CF93">
        <f t="shared" si="328"/>
        <v>0</v>
      </c>
      <c r="CG93">
        <f t="shared" si="329"/>
        <v>0</v>
      </c>
      <c r="CH93">
        <f t="shared" si="330"/>
        <v>0</v>
      </c>
      <c r="CI93">
        <f t="shared" si="331"/>
        <v>0</v>
      </c>
      <c r="CJ93">
        <f t="shared" si="332"/>
        <v>0</v>
      </c>
      <c r="CK93">
        <f t="shared" si="294"/>
        <v>0</v>
      </c>
      <c r="CL93">
        <f t="shared" si="295"/>
        <v>0</v>
      </c>
      <c r="CM93">
        <f t="shared" si="333"/>
        <v>0</v>
      </c>
      <c r="CN93">
        <f t="shared" si="334"/>
        <v>0</v>
      </c>
      <c r="CO93">
        <f t="shared" si="335"/>
        <v>0</v>
      </c>
      <c r="CP93" s="5">
        <f t="shared" si="336"/>
        <v>0</v>
      </c>
      <c r="CR93" s="28">
        <f t="shared" si="296"/>
        <v>0</v>
      </c>
      <c r="CS93" s="28">
        <f t="shared" si="297"/>
        <v>0</v>
      </c>
      <c r="CT93" s="28">
        <f t="shared" si="298"/>
        <v>0</v>
      </c>
      <c r="CU93" s="28">
        <f t="shared" si="299"/>
        <v>0</v>
      </c>
      <c r="CV93" s="28">
        <f t="shared" si="300"/>
        <v>0</v>
      </c>
      <c r="CW93" s="28">
        <f t="shared" si="301"/>
        <v>0</v>
      </c>
      <c r="CX93" s="28">
        <f t="shared" si="337"/>
        <v>0</v>
      </c>
      <c r="CY93" s="28">
        <f t="shared" si="338"/>
        <v>0</v>
      </c>
      <c r="CZ93" s="28">
        <f t="shared" si="339"/>
        <v>0</v>
      </c>
      <c r="DA93" s="28">
        <f t="shared" si="340"/>
        <v>0</v>
      </c>
      <c r="DB93">
        <f t="shared" si="341"/>
        <v>0</v>
      </c>
      <c r="DC93">
        <f t="shared" si="342"/>
        <v>0</v>
      </c>
      <c r="DD93">
        <f t="shared" si="343"/>
        <v>0</v>
      </c>
      <c r="DE93">
        <f t="shared" si="344"/>
        <v>0</v>
      </c>
      <c r="DF93">
        <f t="shared" si="345"/>
        <v>0</v>
      </c>
      <c r="DG93">
        <f t="shared" si="346"/>
        <v>0</v>
      </c>
      <c r="DH93">
        <f t="shared" si="347"/>
        <v>0</v>
      </c>
      <c r="DI93">
        <f t="shared" si="348"/>
        <v>0</v>
      </c>
      <c r="DJ93">
        <f t="shared" si="349"/>
        <v>0</v>
      </c>
      <c r="DK93">
        <f t="shared" si="350"/>
        <v>0</v>
      </c>
      <c r="DL93" s="5">
        <f t="shared" si="351"/>
        <v>0</v>
      </c>
      <c r="DM93" s="48">
        <f t="shared" si="352"/>
        <v>0</v>
      </c>
      <c r="DN93" s="5">
        <f t="shared" si="353"/>
        <v>0</v>
      </c>
      <c r="DO93" s="5">
        <f t="shared" si="354"/>
        <v>0</v>
      </c>
      <c r="DQ93" s="48">
        <f t="shared" si="302"/>
        <v>999</v>
      </c>
      <c r="DR93" s="48">
        <f t="shared" si="303"/>
        <v>999</v>
      </c>
      <c r="DS93" s="48">
        <f t="shared" si="355"/>
        <v>999</v>
      </c>
      <c r="DT93">
        <f t="shared" si="304"/>
        <v>0</v>
      </c>
      <c r="DV93" s="48">
        <f t="shared" si="356"/>
        <v>0</v>
      </c>
      <c r="DW93" s="48">
        <f t="shared" si="357"/>
        <v>0</v>
      </c>
      <c r="DX93" s="48">
        <f t="shared" si="358"/>
        <v>0</v>
      </c>
      <c r="DY93" s="48">
        <f t="shared" si="359"/>
        <v>0</v>
      </c>
      <c r="DZ93">
        <f t="shared" si="305"/>
        <v>0</v>
      </c>
      <c r="EB93" s="48">
        <f t="shared" si="360"/>
        <v>0</v>
      </c>
      <c r="EC93" s="48">
        <f t="shared" si="361"/>
        <v>0</v>
      </c>
      <c r="ED93" s="48">
        <f t="shared" si="362"/>
        <v>0</v>
      </c>
      <c r="EE93" s="48">
        <f t="shared" si="363"/>
        <v>0</v>
      </c>
      <c r="EF93">
        <f t="shared" si="306"/>
        <v>0</v>
      </c>
      <c r="EG93">
        <f t="shared" si="307"/>
        <v>0</v>
      </c>
      <c r="EI93">
        <v>16</v>
      </c>
      <c r="EJ93" s="48">
        <f t="shared" si="364"/>
        <v>0</v>
      </c>
      <c r="EK93">
        <f t="shared" si="308"/>
        <v>0</v>
      </c>
      <c r="EL93">
        <f t="shared" si="365"/>
        <v>0</v>
      </c>
      <c r="EM93">
        <f t="shared" si="309"/>
        <v>0</v>
      </c>
      <c r="EN93">
        <f t="shared" si="310"/>
        <v>99999999</v>
      </c>
      <c r="EO93">
        <f t="shared" si="366"/>
        <v>99999999</v>
      </c>
      <c r="EP93">
        <f t="shared" si="311"/>
        <v>999</v>
      </c>
      <c r="EQ93">
        <f t="shared" si="312"/>
        <v>99999</v>
      </c>
      <c r="ES93">
        <f>IF(I93="X",1,IF(I93="x",1,IF(I93&lt;='Schuelereinst. Sinclair'!$B$5,1,0)))</f>
        <v>1</v>
      </c>
      <c r="ET93">
        <f>IF(K93="X",1,IF(K93="x",1,IF(K93&lt;='Schuelereinst. Sinclair'!$B$5,1,0)))</f>
        <v>1</v>
      </c>
      <c r="EU93">
        <f>IF(M93="X",1,IF(M93="x",1,IF(M93&lt;='Schuelereinst. Sinclair'!$B$5,1,0)))</f>
        <v>1</v>
      </c>
      <c r="EV93">
        <f>IF(O93="X",1,IF(O93="x",1,IF(O93&lt;='Schuelereinst. Sinclair'!$B$5,1,0)))</f>
        <v>1</v>
      </c>
      <c r="EW93">
        <f>IF(Q93="X",1,IF(Q93="x",1,IF(Q93&lt;='Schuelereinst. Sinclair'!$B$5,1,0)))</f>
        <v>1</v>
      </c>
      <c r="EX93">
        <f>IF(S93="X",1,IF(S93="x",1,IF(S93&lt;='Schuelereinst. Sinclair'!$B$5,1,0)))</f>
        <v>1</v>
      </c>
    </row>
    <row r="94" spans="1:154" hidden="1" x14ac:dyDescent="0.2">
      <c r="A94" s="109">
        <v>17</v>
      </c>
      <c r="B94" s="96"/>
      <c r="C94" s="109" t="str">
        <f t="shared" si="313"/>
        <v/>
      </c>
      <c r="D94" s="156" t="str">
        <f t="shared" si="314"/>
        <v/>
      </c>
      <c r="E94" s="156" t="str">
        <f t="shared" si="315"/>
        <v/>
      </c>
      <c r="F94" s="159"/>
      <c r="G94" s="176" t="str">
        <f t="shared" si="279"/>
        <v/>
      </c>
      <c r="H94" s="97"/>
      <c r="I94" s="129"/>
      <c r="J94" s="98"/>
      <c r="K94" s="129"/>
      <c r="L94" s="98"/>
      <c r="M94" s="129"/>
      <c r="N94" s="97"/>
      <c r="O94" s="129"/>
      <c r="P94" s="98"/>
      <c r="Q94" s="129"/>
      <c r="R94" s="98"/>
      <c r="S94" s="129"/>
      <c r="T94" s="131" t="str">
        <f t="shared" si="316"/>
        <v/>
      </c>
      <c r="U94" s="134" t="str">
        <f t="shared" si="317"/>
        <v/>
      </c>
      <c r="V94" s="134" t="str">
        <f t="shared" si="318"/>
        <v/>
      </c>
      <c r="W94" s="101"/>
      <c r="X94" s="95"/>
      <c r="Y94" s="119" t="str">
        <f t="shared" si="367"/>
        <v/>
      </c>
      <c r="Z94" s="100"/>
      <c r="AA94" s="95"/>
      <c r="AB94" s="95"/>
      <c r="AC94" s="122" t="str">
        <f t="shared" si="368"/>
        <v/>
      </c>
      <c r="AD94" s="100"/>
      <c r="AE94" s="95"/>
      <c r="AF94" s="95"/>
      <c r="AG94" s="214" t="str">
        <f t="shared" si="369"/>
        <v/>
      </c>
      <c r="AH94" s="125" t="str">
        <f t="shared" si="370"/>
        <v/>
      </c>
      <c r="AI94" s="126" t="str">
        <f t="shared" si="371"/>
        <v/>
      </c>
      <c r="AJ94" s="140" t="str">
        <f t="shared" si="280"/>
        <v/>
      </c>
      <c r="AK94" s="163" t="str">
        <f t="shared" si="281"/>
        <v/>
      </c>
      <c r="BI94" t="str">
        <f t="shared" si="282"/>
        <v/>
      </c>
      <c r="BK94" t="str">
        <f t="shared" si="319"/>
        <v/>
      </c>
      <c r="BL94" t="str">
        <f t="shared" si="320"/>
        <v/>
      </c>
      <c r="BM94" t="str">
        <f t="shared" si="321"/>
        <v/>
      </c>
      <c r="BN94" t="str">
        <f t="shared" si="322"/>
        <v/>
      </c>
      <c r="BO94" t="str">
        <f t="shared" si="283"/>
        <v/>
      </c>
      <c r="BP94" t="str">
        <f t="shared" si="284"/>
        <v/>
      </c>
      <c r="BQ94" s="47" t="str">
        <f t="shared" si="285"/>
        <v/>
      </c>
      <c r="BR94" t="str">
        <f t="shared" si="286"/>
        <v/>
      </c>
      <c r="BS94" t="str">
        <f t="shared" si="287"/>
        <v/>
      </c>
      <c r="BT94" t="str">
        <f t="shared" si="323"/>
        <v/>
      </c>
      <c r="BU94" t="str">
        <f>IF(BT94="","",IF(BT94="U9",'Schuelereinst. Sinclair'!$B$6,IF(BT94="U11",'Schuelereinst. Sinclair'!$B$7,IF(BT94="U13",'Schuelereinst. Sinclair'!$B$8,Wemm(BT94="U15",'Schuelereinst. Sinclair'!$B$9,"")))))</f>
        <v/>
      </c>
      <c r="BV94" s="28">
        <f t="shared" si="288"/>
        <v>0</v>
      </c>
      <c r="BW94" s="28">
        <f t="shared" si="289"/>
        <v>0</v>
      </c>
      <c r="BX94" s="28">
        <f t="shared" si="290"/>
        <v>0</v>
      </c>
      <c r="BY94" s="28">
        <f t="shared" si="291"/>
        <v>0</v>
      </c>
      <c r="BZ94" s="28">
        <f t="shared" si="292"/>
        <v>0</v>
      </c>
      <c r="CA94" s="28">
        <f t="shared" si="293"/>
        <v>0</v>
      </c>
      <c r="CB94" s="28">
        <f t="shared" si="324"/>
        <v>0</v>
      </c>
      <c r="CC94" s="28">
        <f t="shared" si="325"/>
        <v>0</v>
      </c>
      <c r="CD94" s="28">
        <f t="shared" si="326"/>
        <v>0</v>
      </c>
      <c r="CE94" s="28">
        <f t="shared" si="327"/>
        <v>0</v>
      </c>
      <c r="CF94">
        <f t="shared" si="328"/>
        <v>0</v>
      </c>
      <c r="CG94">
        <f t="shared" si="329"/>
        <v>0</v>
      </c>
      <c r="CH94">
        <f t="shared" si="330"/>
        <v>0</v>
      </c>
      <c r="CI94">
        <f t="shared" si="331"/>
        <v>0</v>
      </c>
      <c r="CJ94">
        <f t="shared" si="332"/>
        <v>0</v>
      </c>
      <c r="CK94">
        <f t="shared" si="294"/>
        <v>0</v>
      </c>
      <c r="CL94">
        <f t="shared" si="295"/>
        <v>0</v>
      </c>
      <c r="CM94">
        <f t="shared" si="333"/>
        <v>0</v>
      </c>
      <c r="CN94">
        <f t="shared" si="334"/>
        <v>0</v>
      </c>
      <c r="CO94">
        <f t="shared" si="335"/>
        <v>0</v>
      </c>
      <c r="CP94" s="5">
        <f t="shared" si="336"/>
        <v>0</v>
      </c>
      <c r="CR94" s="28">
        <f t="shared" si="296"/>
        <v>0</v>
      </c>
      <c r="CS94" s="28">
        <f t="shared" si="297"/>
        <v>0</v>
      </c>
      <c r="CT94" s="28">
        <f t="shared" si="298"/>
        <v>0</v>
      </c>
      <c r="CU94" s="28">
        <f t="shared" si="299"/>
        <v>0</v>
      </c>
      <c r="CV94" s="28">
        <f t="shared" si="300"/>
        <v>0</v>
      </c>
      <c r="CW94" s="28">
        <f t="shared" si="301"/>
        <v>0</v>
      </c>
      <c r="CX94" s="28">
        <f t="shared" si="337"/>
        <v>0</v>
      </c>
      <c r="CY94" s="28">
        <f t="shared" si="338"/>
        <v>0</v>
      </c>
      <c r="CZ94" s="28">
        <f t="shared" si="339"/>
        <v>0</v>
      </c>
      <c r="DA94" s="28">
        <f t="shared" si="340"/>
        <v>0</v>
      </c>
      <c r="DB94">
        <f t="shared" si="341"/>
        <v>0</v>
      </c>
      <c r="DC94">
        <f t="shared" si="342"/>
        <v>0</v>
      </c>
      <c r="DD94">
        <f t="shared" si="343"/>
        <v>0</v>
      </c>
      <c r="DE94">
        <f t="shared" si="344"/>
        <v>0</v>
      </c>
      <c r="DF94">
        <f t="shared" si="345"/>
        <v>0</v>
      </c>
      <c r="DG94">
        <f t="shared" si="346"/>
        <v>0</v>
      </c>
      <c r="DH94">
        <f t="shared" si="347"/>
        <v>0</v>
      </c>
      <c r="DI94">
        <f t="shared" si="348"/>
        <v>0</v>
      </c>
      <c r="DJ94">
        <f t="shared" si="349"/>
        <v>0</v>
      </c>
      <c r="DK94">
        <f t="shared" si="350"/>
        <v>0</v>
      </c>
      <c r="DL94" s="5">
        <f t="shared" si="351"/>
        <v>0</v>
      </c>
      <c r="DM94" s="48">
        <f t="shared" si="352"/>
        <v>0</v>
      </c>
      <c r="DN94" s="5">
        <f t="shared" si="353"/>
        <v>0</v>
      </c>
      <c r="DO94" s="5">
        <f t="shared" si="354"/>
        <v>0</v>
      </c>
      <c r="DQ94" s="48">
        <f t="shared" si="302"/>
        <v>999</v>
      </c>
      <c r="DR94" s="48">
        <f t="shared" si="303"/>
        <v>999</v>
      </c>
      <c r="DS94" s="48">
        <f t="shared" si="355"/>
        <v>999</v>
      </c>
      <c r="DT94">
        <f t="shared" si="304"/>
        <v>0</v>
      </c>
      <c r="DV94" s="48">
        <f t="shared" si="356"/>
        <v>0</v>
      </c>
      <c r="DW94" s="48">
        <f t="shared" si="357"/>
        <v>0</v>
      </c>
      <c r="DX94" s="48">
        <f t="shared" si="358"/>
        <v>0</v>
      </c>
      <c r="DY94" s="48">
        <f t="shared" si="359"/>
        <v>0</v>
      </c>
      <c r="DZ94">
        <f t="shared" si="305"/>
        <v>0</v>
      </c>
      <c r="EB94" s="48">
        <f t="shared" si="360"/>
        <v>0</v>
      </c>
      <c r="EC94" s="48">
        <f t="shared" si="361"/>
        <v>0</v>
      </c>
      <c r="ED94" s="48">
        <f t="shared" si="362"/>
        <v>0</v>
      </c>
      <c r="EE94" s="48">
        <f t="shared" si="363"/>
        <v>0</v>
      </c>
      <c r="EF94">
        <f t="shared" si="306"/>
        <v>0</v>
      </c>
      <c r="EG94">
        <f t="shared" si="307"/>
        <v>0</v>
      </c>
      <c r="EI94">
        <v>17</v>
      </c>
      <c r="EJ94" s="48">
        <f t="shared" si="364"/>
        <v>0</v>
      </c>
      <c r="EK94">
        <f t="shared" si="308"/>
        <v>0</v>
      </c>
      <c r="EL94">
        <f t="shared" si="365"/>
        <v>0</v>
      </c>
      <c r="EM94">
        <f t="shared" si="309"/>
        <v>0</v>
      </c>
      <c r="EN94">
        <f t="shared" si="310"/>
        <v>99999999</v>
      </c>
      <c r="EO94">
        <f t="shared" si="366"/>
        <v>99999999</v>
      </c>
      <c r="EP94">
        <f t="shared" si="311"/>
        <v>999</v>
      </c>
      <c r="EQ94">
        <f t="shared" si="312"/>
        <v>99999</v>
      </c>
      <c r="ES94">
        <f>IF(I94="X",1,IF(I94="x",1,IF(I94&lt;='Schuelereinst. Sinclair'!$B$5,1,0)))</f>
        <v>1</v>
      </c>
      <c r="ET94">
        <f>IF(K94="X",1,IF(K94="x",1,IF(K94&lt;='Schuelereinst. Sinclair'!$B$5,1,0)))</f>
        <v>1</v>
      </c>
      <c r="EU94">
        <f>IF(M94="X",1,IF(M94="x",1,IF(M94&lt;='Schuelereinst. Sinclair'!$B$5,1,0)))</f>
        <v>1</v>
      </c>
      <c r="EV94">
        <f>IF(O94="X",1,IF(O94="x",1,IF(O94&lt;='Schuelereinst. Sinclair'!$B$5,1,0)))</f>
        <v>1</v>
      </c>
      <c r="EW94">
        <f>IF(Q94="X",1,IF(Q94="x",1,IF(Q94&lt;='Schuelereinst. Sinclair'!$B$5,1,0)))</f>
        <v>1</v>
      </c>
      <c r="EX94">
        <f>IF(S94="X",1,IF(S94="x",1,IF(S94&lt;='Schuelereinst. Sinclair'!$B$5,1,0)))</f>
        <v>1</v>
      </c>
    </row>
    <row r="95" spans="1:154" hidden="1" x14ac:dyDescent="0.2">
      <c r="A95" s="109">
        <v>18</v>
      </c>
      <c r="B95" s="96"/>
      <c r="C95" s="109" t="str">
        <f t="shared" si="313"/>
        <v/>
      </c>
      <c r="D95" s="156" t="str">
        <f t="shared" si="314"/>
        <v/>
      </c>
      <c r="E95" s="156" t="str">
        <f t="shared" si="315"/>
        <v/>
      </c>
      <c r="F95" s="159"/>
      <c r="G95" s="176" t="str">
        <f t="shared" si="279"/>
        <v/>
      </c>
      <c r="H95" s="97"/>
      <c r="I95" s="129"/>
      <c r="J95" s="98"/>
      <c r="K95" s="129"/>
      <c r="L95" s="98"/>
      <c r="M95" s="129"/>
      <c r="N95" s="97"/>
      <c r="O95" s="129"/>
      <c r="P95" s="98"/>
      <c r="Q95" s="129"/>
      <c r="R95" s="98"/>
      <c r="S95" s="129"/>
      <c r="T95" s="131" t="str">
        <f t="shared" si="316"/>
        <v/>
      </c>
      <c r="U95" s="134" t="str">
        <f t="shared" si="317"/>
        <v/>
      </c>
      <c r="V95" s="134" t="str">
        <f t="shared" si="318"/>
        <v/>
      </c>
      <c r="W95" s="102"/>
      <c r="X95" s="103"/>
      <c r="Y95" s="119" t="str">
        <f t="shared" si="367"/>
        <v/>
      </c>
      <c r="Z95" s="100"/>
      <c r="AA95" s="95"/>
      <c r="AB95" s="95"/>
      <c r="AC95" s="122" t="str">
        <f t="shared" si="368"/>
        <v/>
      </c>
      <c r="AD95" s="100"/>
      <c r="AE95" s="95"/>
      <c r="AF95" s="95"/>
      <c r="AG95" s="214" t="str">
        <f t="shared" si="369"/>
        <v/>
      </c>
      <c r="AH95" s="125" t="str">
        <f t="shared" si="370"/>
        <v/>
      </c>
      <c r="AI95" s="126" t="str">
        <f t="shared" si="371"/>
        <v/>
      </c>
      <c r="AJ95" s="140" t="str">
        <f t="shared" si="280"/>
        <v/>
      </c>
      <c r="AK95" s="163" t="str">
        <f t="shared" si="281"/>
        <v/>
      </c>
      <c r="BI95" t="str">
        <f t="shared" si="282"/>
        <v/>
      </c>
      <c r="BK95" t="str">
        <f t="shared" si="319"/>
        <v/>
      </c>
      <c r="BL95" t="str">
        <f t="shared" si="320"/>
        <v/>
      </c>
      <c r="BM95" t="str">
        <f t="shared" si="321"/>
        <v/>
      </c>
      <c r="BN95" t="str">
        <f t="shared" si="322"/>
        <v/>
      </c>
      <c r="BO95" t="str">
        <f t="shared" si="283"/>
        <v/>
      </c>
      <c r="BP95" t="str">
        <f t="shared" si="284"/>
        <v/>
      </c>
      <c r="BQ95" s="47" t="str">
        <f t="shared" si="285"/>
        <v/>
      </c>
      <c r="BR95" t="str">
        <f t="shared" si="286"/>
        <v/>
      </c>
      <c r="BS95" t="str">
        <f t="shared" si="287"/>
        <v/>
      </c>
      <c r="BT95" t="str">
        <f t="shared" si="323"/>
        <v/>
      </c>
      <c r="BU95" t="str">
        <f>IF(BT95="","",IF(BT95="U9",'Schuelereinst. Sinclair'!$B$6,IF(BT95="U11",'Schuelereinst. Sinclair'!$B$7,IF(BT95="U13",'Schuelereinst. Sinclair'!$B$8,Wemm(BT95="U15",'Schuelereinst. Sinclair'!$B$9,"")))))</f>
        <v/>
      </c>
      <c r="BV95" s="28">
        <f t="shared" si="288"/>
        <v>0</v>
      </c>
      <c r="BW95" s="28">
        <f t="shared" si="289"/>
        <v>0</v>
      </c>
      <c r="BX95" s="28">
        <f t="shared" si="290"/>
        <v>0</v>
      </c>
      <c r="BY95" s="28">
        <f t="shared" si="291"/>
        <v>0</v>
      </c>
      <c r="BZ95" s="28">
        <f t="shared" si="292"/>
        <v>0</v>
      </c>
      <c r="CA95" s="28">
        <f t="shared" si="293"/>
        <v>0</v>
      </c>
      <c r="CB95" s="28">
        <f t="shared" si="324"/>
        <v>0</v>
      </c>
      <c r="CC95" s="28">
        <f t="shared" si="325"/>
        <v>0</v>
      </c>
      <c r="CD95" s="28">
        <f t="shared" si="326"/>
        <v>0</v>
      </c>
      <c r="CE95" s="28">
        <f t="shared" si="327"/>
        <v>0</v>
      </c>
      <c r="CF95">
        <f t="shared" si="328"/>
        <v>0</v>
      </c>
      <c r="CG95">
        <f t="shared" si="329"/>
        <v>0</v>
      </c>
      <c r="CH95">
        <f t="shared" si="330"/>
        <v>0</v>
      </c>
      <c r="CI95">
        <f t="shared" si="331"/>
        <v>0</v>
      </c>
      <c r="CJ95">
        <f t="shared" si="332"/>
        <v>0</v>
      </c>
      <c r="CK95">
        <f t="shared" si="294"/>
        <v>0</v>
      </c>
      <c r="CL95">
        <f t="shared" si="295"/>
        <v>0</v>
      </c>
      <c r="CM95">
        <f t="shared" si="333"/>
        <v>0</v>
      </c>
      <c r="CN95">
        <f t="shared" si="334"/>
        <v>0</v>
      </c>
      <c r="CO95">
        <f t="shared" si="335"/>
        <v>0</v>
      </c>
      <c r="CP95" s="5">
        <f t="shared" si="336"/>
        <v>0</v>
      </c>
      <c r="CR95" s="28">
        <f t="shared" si="296"/>
        <v>0</v>
      </c>
      <c r="CS95" s="28">
        <f t="shared" si="297"/>
        <v>0</v>
      </c>
      <c r="CT95" s="28">
        <f t="shared" si="298"/>
        <v>0</v>
      </c>
      <c r="CU95" s="28">
        <f t="shared" si="299"/>
        <v>0</v>
      </c>
      <c r="CV95" s="28">
        <f t="shared" si="300"/>
        <v>0</v>
      </c>
      <c r="CW95" s="28">
        <f t="shared" si="301"/>
        <v>0</v>
      </c>
      <c r="CX95" s="28">
        <f t="shared" si="337"/>
        <v>0</v>
      </c>
      <c r="CY95" s="28">
        <f t="shared" si="338"/>
        <v>0</v>
      </c>
      <c r="CZ95" s="28">
        <f t="shared" si="339"/>
        <v>0</v>
      </c>
      <c r="DA95" s="28">
        <f t="shared" si="340"/>
        <v>0</v>
      </c>
      <c r="DB95">
        <f t="shared" si="341"/>
        <v>0</v>
      </c>
      <c r="DC95">
        <f t="shared" si="342"/>
        <v>0</v>
      </c>
      <c r="DD95">
        <f t="shared" si="343"/>
        <v>0</v>
      </c>
      <c r="DE95">
        <f t="shared" si="344"/>
        <v>0</v>
      </c>
      <c r="DF95">
        <f t="shared" si="345"/>
        <v>0</v>
      </c>
      <c r="DG95">
        <f t="shared" si="346"/>
        <v>0</v>
      </c>
      <c r="DH95">
        <f t="shared" si="347"/>
        <v>0</v>
      </c>
      <c r="DI95">
        <f t="shared" si="348"/>
        <v>0</v>
      </c>
      <c r="DJ95">
        <f t="shared" si="349"/>
        <v>0</v>
      </c>
      <c r="DK95">
        <f t="shared" si="350"/>
        <v>0</v>
      </c>
      <c r="DL95" s="5">
        <f t="shared" si="351"/>
        <v>0</v>
      </c>
      <c r="DM95" s="48">
        <f t="shared" si="352"/>
        <v>0</v>
      </c>
      <c r="DN95" s="5">
        <f t="shared" si="353"/>
        <v>0</v>
      </c>
      <c r="DO95" s="5">
        <f t="shared" si="354"/>
        <v>0</v>
      </c>
      <c r="DQ95" s="48">
        <f t="shared" si="302"/>
        <v>999</v>
      </c>
      <c r="DR95" s="48">
        <f t="shared" si="303"/>
        <v>999</v>
      </c>
      <c r="DS95" s="48">
        <f t="shared" si="355"/>
        <v>999</v>
      </c>
      <c r="DT95">
        <f t="shared" si="304"/>
        <v>0</v>
      </c>
      <c r="DV95" s="48">
        <f t="shared" si="356"/>
        <v>0</v>
      </c>
      <c r="DW95" s="48">
        <f t="shared" si="357"/>
        <v>0</v>
      </c>
      <c r="DX95" s="48">
        <f t="shared" si="358"/>
        <v>0</v>
      </c>
      <c r="DY95" s="48">
        <f t="shared" si="359"/>
        <v>0</v>
      </c>
      <c r="DZ95">
        <f t="shared" si="305"/>
        <v>0</v>
      </c>
      <c r="EB95" s="48">
        <f t="shared" si="360"/>
        <v>0</v>
      </c>
      <c r="EC95" s="48">
        <f t="shared" si="361"/>
        <v>0</v>
      </c>
      <c r="ED95" s="48">
        <f t="shared" si="362"/>
        <v>0</v>
      </c>
      <c r="EE95" s="48">
        <f t="shared" si="363"/>
        <v>0</v>
      </c>
      <c r="EF95">
        <f t="shared" si="306"/>
        <v>0</v>
      </c>
      <c r="EG95">
        <f t="shared" si="307"/>
        <v>0</v>
      </c>
      <c r="EI95">
        <v>18</v>
      </c>
      <c r="EJ95" s="48">
        <f t="shared" si="364"/>
        <v>0</v>
      </c>
      <c r="EK95">
        <f t="shared" si="308"/>
        <v>0</v>
      </c>
      <c r="EL95">
        <f t="shared" si="365"/>
        <v>0</v>
      </c>
      <c r="EM95">
        <f t="shared" si="309"/>
        <v>0</v>
      </c>
      <c r="EN95">
        <f t="shared" si="310"/>
        <v>99999999</v>
      </c>
      <c r="EO95">
        <f t="shared" si="366"/>
        <v>99999999</v>
      </c>
      <c r="EP95">
        <f t="shared" si="311"/>
        <v>999</v>
      </c>
      <c r="EQ95">
        <f t="shared" si="312"/>
        <v>99999</v>
      </c>
      <c r="ES95">
        <f>IF(I95="X",1,IF(I95="x",1,IF(I95&lt;='Schuelereinst. Sinclair'!$B$5,1,0)))</f>
        <v>1</v>
      </c>
      <c r="ET95">
        <f>IF(K95="X",1,IF(K95="x",1,IF(K95&lt;='Schuelereinst. Sinclair'!$B$5,1,0)))</f>
        <v>1</v>
      </c>
      <c r="EU95">
        <f>IF(M95="X",1,IF(M95="x",1,IF(M95&lt;='Schuelereinst. Sinclair'!$B$5,1,0)))</f>
        <v>1</v>
      </c>
      <c r="EV95">
        <f>IF(O95="X",1,IF(O95="x",1,IF(O95&lt;='Schuelereinst. Sinclair'!$B$5,1,0)))</f>
        <v>1</v>
      </c>
      <c r="EW95">
        <f>IF(Q95="X",1,IF(Q95="x",1,IF(Q95&lt;='Schuelereinst. Sinclair'!$B$5,1,0)))</f>
        <v>1</v>
      </c>
      <c r="EX95">
        <f>IF(S95="X",1,IF(S95="x",1,IF(S95&lt;='Schuelereinst. Sinclair'!$B$5,1,0)))</f>
        <v>1</v>
      </c>
    </row>
    <row r="96" spans="1:154" hidden="1" x14ac:dyDescent="0.2">
      <c r="A96" s="109">
        <v>19</v>
      </c>
      <c r="B96" s="96"/>
      <c r="C96" s="109" t="str">
        <f t="shared" si="313"/>
        <v/>
      </c>
      <c r="D96" s="156" t="str">
        <f t="shared" si="314"/>
        <v/>
      </c>
      <c r="E96" s="156" t="str">
        <f t="shared" si="315"/>
        <v/>
      </c>
      <c r="F96" s="159"/>
      <c r="G96" s="176" t="str">
        <f t="shared" si="279"/>
        <v/>
      </c>
      <c r="H96" s="97"/>
      <c r="I96" s="129"/>
      <c r="J96" s="98"/>
      <c r="K96" s="129"/>
      <c r="L96" s="98"/>
      <c r="M96" s="129"/>
      <c r="N96" s="97"/>
      <c r="O96" s="129"/>
      <c r="P96" s="98"/>
      <c r="Q96" s="129"/>
      <c r="R96" s="98"/>
      <c r="S96" s="129"/>
      <c r="T96" s="131" t="str">
        <f t="shared" si="316"/>
        <v/>
      </c>
      <c r="U96" s="134" t="str">
        <f t="shared" si="317"/>
        <v/>
      </c>
      <c r="V96" s="134" t="str">
        <f t="shared" si="318"/>
        <v/>
      </c>
      <c r="W96" s="104"/>
      <c r="X96" s="105"/>
      <c r="Y96" s="119" t="str">
        <f t="shared" si="367"/>
        <v/>
      </c>
      <c r="Z96" s="100"/>
      <c r="AA96" s="95"/>
      <c r="AB96" s="95"/>
      <c r="AC96" s="122" t="str">
        <f t="shared" si="368"/>
        <v/>
      </c>
      <c r="AD96" s="100"/>
      <c r="AE96" s="95"/>
      <c r="AF96" s="95"/>
      <c r="AG96" s="214" t="str">
        <f t="shared" si="369"/>
        <v/>
      </c>
      <c r="AH96" s="125" t="str">
        <f t="shared" si="370"/>
        <v/>
      </c>
      <c r="AI96" s="126" t="str">
        <f t="shared" si="371"/>
        <v/>
      </c>
      <c r="AJ96" s="140" t="str">
        <f t="shared" si="280"/>
        <v/>
      </c>
      <c r="AK96" s="163" t="str">
        <f t="shared" si="281"/>
        <v/>
      </c>
      <c r="BI96" t="str">
        <f t="shared" si="282"/>
        <v/>
      </c>
      <c r="BK96" t="str">
        <f t="shared" si="319"/>
        <v/>
      </c>
      <c r="BL96" t="str">
        <f t="shared" si="320"/>
        <v/>
      </c>
      <c r="BM96" t="str">
        <f t="shared" si="321"/>
        <v/>
      </c>
      <c r="BN96" t="str">
        <f t="shared" si="322"/>
        <v/>
      </c>
      <c r="BO96" t="str">
        <f t="shared" si="283"/>
        <v/>
      </c>
      <c r="BP96" t="str">
        <f t="shared" si="284"/>
        <v/>
      </c>
      <c r="BQ96" s="47" t="str">
        <f t="shared" si="285"/>
        <v/>
      </c>
      <c r="BR96" t="str">
        <f t="shared" si="286"/>
        <v/>
      </c>
      <c r="BS96" t="str">
        <f t="shared" si="287"/>
        <v/>
      </c>
      <c r="BT96" t="str">
        <f t="shared" si="323"/>
        <v/>
      </c>
      <c r="BU96" t="str">
        <f>IF(BT96="","",IF(BT96="U9",'Schuelereinst. Sinclair'!$B$6,IF(BT96="U11",'Schuelereinst. Sinclair'!$B$7,IF(BT96="U13",'Schuelereinst. Sinclair'!$B$8,Wemm(BT96="U15",'Schuelereinst. Sinclair'!$B$9,"")))))</f>
        <v/>
      </c>
      <c r="BV96" s="28">
        <f t="shared" si="288"/>
        <v>0</v>
      </c>
      <c r="BW96" s="28">
        <f t="shared" si="289"/>
        <v>0</v>
      </c>
      <c r="BX96" s="28">
        <f t="shared" si="290"/>
        <v>0</v>
      </c>
      <c r="BY96" s="28">
        <f t="shared" si="291"/>
        <v>0</v>
      </c>
      <c r="BZ96" s="28">
        <f t="shared" si="292"/>
        <v>0</v>
      </c>
      <c r="CA96" s="28">
        <f t="shared" si="293"/>
        <v>0</v>
      </c>
      <c r="CB96" s="28">
        <f t="shared" si="324"/>
        <v>0</v>
      </c>
      <c r="CC96" s="28">
        <f t="shared" si="325"/>
        <v>0</v>
      </c>
      <c r="CD96" s="28">
        <f t="shared" si="326"/>
        <v>0</v>
      </c>
      <c r="CE96" s="28">
        <f t="shared" si="327"/>
        <v>0</v>
      </c>
      <c r="CF96">
        <f t="shared" si="328"/>
        <v>0</v>
      </c>
      <c r="CG96">
        <f t="shared" si="329"/>
        <v>0</v>
      </c>
      <c r="CH96">
        <f t="shared" si="330"/>
        <v>0</v>
      </c>
      <c r="CI96">
        <f t="shared" si="331"/>
        <v>0</v>
      </c>
      <c r="CJ96">
        <f t="shared" si="332"/>
        <v>0</v>
      </c>
      <c r="CK96">
        <f t="shared" si="294"/>
        <v>0</v>
      </c>
      <c r="CL96">
        <f t="shared" si="295"/>
        <v>0</v>
      </c>
      <c r="CM96">
        <f t="shared" si="333"/>
        <v>0</v>
      </c>
      <c r="CN96">
        <f t="shared" si="334"/>
        <v>0</v>
      </c>
      <c r="CO96">
        <f t="shared" si="335"/>
        <v>0</v>
      </c>
      <c r="CP96" s="5">
        <f t="shared" si="336"/>
        <v>0</v>
      </c>
      <c r="CR96" s="28">
        <f t="shared" si="296"/>
        <v>0</v>
      </c>
      <c r="CS96" s="28">
        <f t="shared" si="297"/>
        <v>0</v>
      </c>
      <c r="CT96" s="28">
        <f t="shared" si="298"/>
        <v>0</v>
      </c>
      <c r="CU96" s="28">
        <f t="shared" si="299"/>
        <v>0</v>
      </c>
      <c r="CV96" s="28">
        <f t="shared" si="300"/>
        <v>0</v>
      </c>
      <c r="CW96" s="28">
        <f t="shared" si="301"/>
        <v>0</v>
      </c>
      <c r="CX96" s="28">
        <f t="shared" si="337"/>
        <v>0</v>
      </c>
      <c r="CY96" s="28">
        <f t="shared" si="338"/>
        <v>0</v>
      </c>
      <c r="CZ96" s="28">
        <f t="shared" si="339"/>
        <v>0</v>
      </c>
      <c r="DA96" s="28">
        <f t="shared" si="340"/>
        <v>0</v>
      </c>
      <c r="DB96">
        <f t="shared" si="341"/>
        <v>0</v>
      </c>
      <c r="DC96">
        <f t="shared" si="342"/>
        <v>0</v>
      </c>
      <c r="DD96">
        <f t="shared" si="343"/>
        <v>0</v>
      </c>
      <c r="DE96">
        <f t="shared" si="344"/>
        <v>0</v>
      </c>
      <c r="DF96">
        <f t="shared" si="345"/>
        <v>0</v>
      </c>
      <c r="DG96">
        <f t="shared" si="346"/>
        <v>0</v>
      </c>
      <c r="DH96">
        <f t="shared" si="347"/>
        <v>0</v>
      </c>
      <c r="DI96">
        <f t="shared" si="348"/>
        <v>0</v>
      </c>
      <c r="DJ96">
        <f t="shared" si="349"/>
        <v>0</v>
      </c>
      <c r="DK96">
        <f t="shared" si="350"/>
        <v>0</v>
      </c>
      <c r="DL96" s="5">
        <f t="shared" si="351"/>
        <v>0</v>
      </c>
      <c r="DM96" s="48">
        <f t="shared" si="352"/>
        <v>0</v>
      </c>
      <c r="DN96" s="5">
        <f t="shared" si="353"/>
        <v>0</v>
      </c>
      <c r="DO96" s="5">
        <f t="shared" si="354"/>
        <v>0</v>
      </c>
      <c r="DQ96" s="48">
        <f t="shared" si="302"/>
        <v>999</v>
      </c>
      <c r="DR96" s="48">
        <f t="shared" si="303"/>
        <v>999</v>
      </c>
      <c r="DS96" s="48">
        <f t="shared" si="355"/>
        <v>999</v>
      </c>
      <c r="DT96">
        <f t="shared" si="304"/>
        <v>0</v>
      </c>
      <c r="DV96" s="48">
        <f t="shared" si="356"/>
        <v>0</v>
      </c>
      <c r="DW96" s="48">
        <f t="shared" si="357"/>
        <v>0</v>
      </c>
      <c r="DX96" s="48">
        <f t="shared" si="358"/>
        <v>0</v>
      </c>
      <c r="DY96" s="48">
        <f t="shared" si="359"/>
        <v>0</v>
      </c>
      <c r="DZ96">
        <f t="shared" si="305"/>
        <v>0</v>
      </c>
      <c r="EB96" s="48">
        <f t="shared" si="360"/>
        <v>0</v>
      </c>
      <c r="EC96" s="48">
        <f t="shared" si="361"/>
        <v>0</v>
      </c>
      <c r="ED96" s="48">
        <f t="shared" si="362"/>
        <v>0</v>
      </c>
      <c r="EE96" s="48">
        <f t="shared" si="363"/>
        <v>0</v>
      </c>
      <c r="EF96">
        <f t="shared" si="306"/>
        <v>0</v>
      </c>
      <c r="EG96">
        <f t="shared" si="307"/>
        <v>0</v>
      </c>
      <c r="EI96">
        <v>19</v>
      </c>
      <c r="EJ96" s="48">
        <f t="shared" si="364"/>
        <v>0</v>
      </c>
      <c r="EK96">
        <f t="shared" si="308"/>
        <v>0</v>
      </c>
      <c r="EL96">
        <f t="shared" si="365"/>
        <v>0</v>
      </c>
      <c r="EM96">
        <f t="shared" si="309"/>
        <v>0</v>
      </c>
      <c r="EN96">
        <f t="shared" si="310"/>
        <v>99999999</v>
      </c>
      <c r="EO96">
        <f t="shared" si="366"/>
        <v>99999999</v>
      </c>
      <c r="EP96">
        <f t="shared" si="311"/>
        <v>999</v>
      </c>
      <c r="EQ96">
        <f t="shared" si="312"/>
        <v>99999</v>
      </c>
      <c r="ES96">
        <f>IF(I96="X",1,IF(I96="x",1,IF(I96&lt;='Schuelereinst. Sinclair'!$B$5,1,0)))</f>
        <v>1</v>
      </c>
      <c r="ET96">
        <f>IF(K96="X",1,IF(K96="x",1,IF(K96&lt;='Schuelereinst. Sinclair'!$B$5,1,0)))</f>
        <v>1</v>
      </c>
      <c r="EU96">
        <f>IF(M96="X",1,IF(M96="x",1,IF(M96&lt;='Schuelereinst. Sinclair'!$B$5,1,0)))</f>
        <v>1</v>
      </c>
      <c r="EV96">
        <f>IF(O96="X",1,IF(O96="x",1,IF(O96&lt;='Schuelereinst. Sinclair'!$B$5,1,0)))</f>
        <v>1</v>
      </c>
      <c r="EW96">
        <f>IF(Q96="X",1,IF(Q96="x",1,IF(Q96&lt;='Schuelereinst. Sinclair'!$B$5,1,0)))</f>
        <v>1</v>
      </c>
      <c r="EX96">
        <f>IF(S96="X",1,IF(S96="x",1,IF(S96&lt;='Schuelereinst. Sinclair'!$B$5,1,0)))</f>
        <v>1</v>
      </c>
    </row>
    <row r="97" spans="1:154" ht="13.5" hidden="1" thickBot="1" x14ac:dyDescent="0.25">
      <c r="A97" s="110">
        <v>20</v>
      </c>
      <c r="B97" s="106"/>
      <c r="C97" s="110" t="str">
        <f t="shared" si="313"/>
        <v/>
      </c>
      <c r="D97" s="157" t="str">
        <f t="shared" si="314"/>
        <v/>
      </c>
      <c r="E97" s="157" t="str">
        <f t="shared" si="315"/>
        <v/>
      </c>
      <c r="F97" s="160"/>
      <c r="G97" s="177" t="str">
        <f t="shared" si="279"/>
        <v/>
      </c>
      <c r="H97" s="143"/>
      <c r="I97" s="144"/>
      <c r="J97" s="145"/>
      <c r="K97" s="144"/>
      <c r="L97" s="145"/>
      <c r="M97" s="144"/>
      <c r="N97" s="143"/>
      <c r="O97" s="144"/>
      <c r="P97" s="145"/>
      <c r="Q97" s="144"/>
      <c r="R97" s="145"/>
      <c r="S97" s="144"/>
      <c r="T97" s="132" t="str">
        <f t="shared" si="316"/>
        <v/>
      </c>
      <c r="U97" s="135" t="str">
        <f t="shared" si="317"/>
        <v/>
      </c>
      <c r="V97" s="135" t="str">
        <f t="shared" si="318"/>
        <v/>
      </c>
      <c r="W97" s="107"/>
      <c r="X97" s="146"/>
      <c r="Y97" s="120" t="str">
        <f>IF(B97="","",DT97 )</f>
        <v/>
      </c>
      <c r="Z97" s="147"/>
      <c r="AA97" s="146"/>
      <c r="AB97" s="146"/>
      <c r="AC97" s="148" t="str">
        <f t="shared" si="368"/>
        <v/>
      </c>
      <c r="AD97" s="147"/>
      <c r="AE97" s="146"/>
      <c r="AF97" s="146"/>
      <c r="AG97" s="215" t="str">
        <f>IF(B97="","",EF97)</f>
        <v/>
      </c>
      <c r="AH97" s="149" t="str">
        <f t="shared" si="370"/>
        <v/>
      </c>
      <c r="AI97" s="150" t="str">
        <f t="shared" si="371"/>
        <v/>
      </c>
      <c r="AJ97" s="141" t="str">
        <f t="shared" si="280"/>
        <v/>
      </c>
      <c r="AK97" s="164" t="str">
        <f t="shared" si="281"/>
        <v/>
      </c>
      <c r="BI97" t="str">
        <f t="shared" si="282"/>
        <v/>
      </c>
      <c r="BK97" t="str">
        <f t="shared" si="319"/>
        <v/>
      </c>
      <c r="BL97" t="str">
        <f t="shared" si="320"/>
        <v/>
      </c>
      <c r="BM97" t="str">
        <f t="shared" si="321"/>
        <v/>
      </c>
      <c r="BN97" t="str">
        <f t="shared" si="322"/>
        <v/>
      </c>
      <c r="BO97" t="str">
        <f t="shared" si="283"/>
        <v/>
      </c>
      <c r="BP97" t="str">
        <f t="shared" si="284"/>
        <v/>
      </c>
      <c r="BQ97" s="47" t="str">
        <f t="shared" si="285"/>
        <v/>
      </c>
      <c r="BR97" t="str">
        <f t="shared" si="286"/>
        <v/>
      </c>
      <c r="BS97" t="str">
        <f t="shared" si="287"/>
        <v/>
      </c>
      <c r="BT97" t="str">
        <f t="shared" si="323"/>
        <v/>
      </c>
      <c r="BU97" t="str">
        <f>IF(BT97="","",IF(BT97="U9",'Schuelereinst. Sinclair'!$B$6,IF(BT97="U11",'Schuelereinst. Sinclair'!$B$7,IF(BT97="U13",'Schuelereinst. Sinclair'!$B$8,Wemm(BT97="U15",'Schuelereinst. Sinclair'!$B$9,"")))))</f>
        <v/>
      </c>
      <c r="BV97" s="28">
        <f t="shared" si="288"/>
        <v>0</v>
      </c>
      <c r="BW97" s="28">
        <f t="shared" si="289"/>
        <v>0</v>
      </c>
      <c r="BX97" s="28">
        <f t="shared" si="290"/>
        <v>0</v>
      </c>
      <c r="BY97" s="28">
        <f t="shared" si="291"/>
        <v>0</v>
      </c>
      <c r="BZ97" s="28">
        <f t="shared" si="292"/>
        <v>0</v>
      </c>
      <c r="CA97" s="28">
        <f t="shared" si="293"/>
        <v>0</v>
      </c>
      <c r="CB97" s="28">
        <f t="shared" si="324"/>
        <v>0</v>
      </c>
      <c r="CC97" s="28">
        <f t="shared" si="325"/>
        <v>0</v>
      </c>
      <c r="CD97" s="28">
        <f t="shared" si="326"/>
        <v>0</v>
      </c>
      <c r="CE97" s="28">
        <f t="shared" si="327"/>
        <v>0</v>
      </c>
      <c r="CF97">
        <f t="shared" si="328"/>
        <v>0</v>
      </c>
      <c r="CG97">
        <f t="shared" si="329"/>
        <v>0</v>
      </c>
      <c r="CH97">
        <f t="shared" si="330"/>
        <v>0</v>
      </c>
      <c r="CI97">
        <f t="shared" si="331"/>
        <v>0</v>
      </c>
      <c r="CJ97">
        <f t="shared" si="332"/>
        <v>0</v>
      </c>
      <c r="CK97">
        <f t="shared" si="294"/>
        <v>0</v>
      </c>
      <c r="CL97">
        <f t="shared" si="295"/>
        <v>0</v>
      </c>
      <c r="CM97">
        <f t="shared" si="333"/>
        <v>0</v>
      </c>
      <c r="CN97">
        <f t="shared" si="334"/>
        <v>0</v>
      </c>
      <c r="CO97">
        <f t="shared" si="335"/>
        <v>0</v>
      </c>
      <c r="CP97" s="5">
        <f t="shared" si="336"/>
        <v>0</v>
      </c>
      <c r="CR97" s="28">
        <f t="shared" si="296"/>
        <v>0</v>
      </c>
      <c r="CS97" s="28">
        <f t="shared" si="297"/>
        <v>0</v>
      </c>
      <c r="CT97" s="28">
        <f t="shared" si="298"/>
        <v>0</v>
      </c>
      <c r="CU97" s="28">
        <f t="shared" si="299"/>
        <v>0</v>
      </c>
      <c r="CV97" s="28">
        <f t="shared" si="300"/>
        <v>0</v>
      </c>
      <c r="CW97" s="28">
        <f t="shared" si="301"/>
        <v>0</v>
      </c>
      <c r="CX97" s="28">
        <f t="shared" si="337"/>
        <v>0</v>
      </c>
      <c r="CY97" s="28">
        <f t="shared" si="338"/>
        <v>0</v>
      </c>
      <c r="CZ97" s="28">
        <f t="shared" si="339"/>
        <v>0</v>
      </c>
      <c r="DA97" s="28">
        <f t="shared" si="340"/>
        <v>0</v>
      </c>
      <c r="DB97">
        <f t="shared" si="341"/>
        <v>0</v>
      </c>
      <c r="DC97">
        <f t="shared" si="342"/>
        <v>0</v>
      </c>
      <c r="DD97">
        <f t="shared" si="343"/>
        <v>0</v>
      </c>
      <c r="DE97">
        <f t="shared" si="344"/>
        <v>0</v>
      </c>
      <c r="DF97">
        <f t="shared" si="345"/>
        <v>0</v>
      </c>
      <c r="DG97">
        <f t="shared" si="346"/>
        <v>0</v>
      </c>
      <c r="DH97">
        <f t="shared" si="347"/>
        <v>0</v>
      </c>
      <c r="DI97">
        <f t="shared" si="348"/>
        <v>0</v>
      </c>
      <c r="DJ97">
        <f t="shared" si="349"/>
        <v>0</v>
      </c>
      <c r="DK97">
        <f t="shared" si="350"/>
        <v>0</v>
      </c>
      <c r="DL97" s="5">
        <f t="shared" si="351"/>
        <v>0</v>
      </c>
      <c r="DM97" s="48">
        <f t="shared" si="352"/>
        <v>0</v>
      </c>
      <c r="DN97" s="5">
        <f t="shared" si="353"/>
        <v>0</v>
      </c>
      <c r="DO97" s="5">
        <f t="shared" si="354"/>
        <v>0</v>
      </c>
      <c r="DQ97" s="48">
        <f t="shared" si="302"/>
        <v>999</v>
      </c>
      <c r="DR97" s="48">
        <f t="shared" si="303"/>
        <v>999</v>
      </c>
      <c r="DS97" s="48">
        <f t="shared" si="355"/>
        <v>999</v>
      </c>
      <c r="DT97">
        <f t="shared" si="304"/>
        <v>0</v>
      </c>
      <c r="DV97" s="48">
        <f t="shared" si="356"/>
        <v>0</v>
      </c>
      <c r="DW97" s="48">
        <f t="shared" si="357"/>
        <v>0</v>
      </c>
      <c r="DX97" s="48">
        <f t="shared" si="358"/>
        <v>0</v>
      </c>
      <c r="DY97" s="48">
        <f t="shared" si="359"/>
        <v>0</v>
      </c>
      <c r="DZ97">
        <f t="shared" si="305"/>
        <v>0</v>
      </c>
      <c r="EB97" s="48">
        <f t="shared" si="360"/>
        <v>0</v>
      </c>
      <c r="EC97" s="48">
        <f t="shared" si="361"/>
        <v>0</v>
      </c>
      <c r="ED97" s="48">
        <f t="shared" si="362"/>
        <v>0</v>
      </c>
      <c r="EE97" s="48">
        <f t="shared" si="363"/>
        <v>0</v>
      </c>
      <c r="EF97">
        <f t="shared" si="306"/>
        <v>0</v>
      </c>
      <c r="EG97">
        <f t="shared" si="307"/>
        <v>0</v>
      </c>
      <c r="EI97">
        <v>20</v>
      </c>
      <c r="EJ97" s="48">
        <f t="shared" si="364"/>
        <v>0</v>
      </c>
      <c r="EK97">
        <f t="shared" si="308"/>
        <v>0</v>
      </c>
      <c r="EL97">
        <f t="shared" si="365"/>
        <v>0</v>
      </c>
      <c r="EM97">
        <f t="shared" si="309"/>
        <v>0</v>
      </c>
      <c r="EN97">
        <f t="shared" si="310"/>
        <v>99999999</v>
      </c>
      <c r="EO97">
        <f t="shared" si="366"/>
        <v>99999999</v>
      </c>
      <c r="EP97">
        <f t="shared" si="311"/>
        <v>999</v>
      </c>
      <c r="EQ97">
        <f t="shared" si="312"/>
        <v>99999</v>
      </c>
      <c r="ES97">
        <f>IF(I97="X",1,IF(I97="x",1,IF(I97&lt;='Schuelereinst. Sinclair'!$B$5,1,0)))</f>
        <v>1</v>
      </c>
      <c r="ET97">
        <f>IF(K97="X",1,IF(K97="x",1,IF(K97&lt;='Schuelereinst. Sinclair'!$B$5,1,0)))</f>
        <v>1</v>
      </c>
      <c r="EU97">
        <f>IF(M97="X",1,IF(M97="x",1,IF(M97&lt;='Schuelereinst. Sinclair'!$B$5,1,0)))</f>
        <v>1</v>
      </c>
      <c r="EV97">
        <f>IF(O97="X",1,IF(O97="x",1,IF(O97&lt;='Schuelereinst. Sinclair'!$B$5,1,0)))</f>
        <v>1</v>
      </c>
      <c r="EW97">
        <f>IF(Q97="X",1,IF(Q97="x",1,IF(Q97&lt;='Schuelereinst. Sinclair'!$B$5,1,0)))</f>
        <v>1</v>
      </c>
      <c r="EX97">
        <f>IF(S97="X",1,IF(S97="x",1,IF(S97&lt;='Schuelereinst. Sinclair'!$B$5,1,0)))</f>
        <v>1</v>
      </c>
    </row>
    <row r="98" spans="1:154" ht="13.5" hidden="1" thickBot="1" x14ac:dyDescent="0.25"/>
    <row r="99" spans="1:154" ht="16.5" thickBot="1" x14ac:dyDescent="0.3">
      <c r="A99" s="235" t="s">
        <v>2110</v>
      </c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7"/>
    </row>
    <row r="100" spans="1:154" x14ac:dyDescent="0.2">
      <c r="A100" s="246" t="s">
        <v>1968</v>
      </c>
      <c r="B100" s="248" t="s">
        <v>2111</v>
      </c>
      <c r="C100" s="228" t="s">
        <v>145</v>
      </c>
      <c r="D100" s="228" t="s">
        <v>2112</v>
      </c>
      <c r="E100" s="228" t="s">
        <v>2113</v>
      </c>
      <c r="F100" s="228" t="s">
        <v>2114</v>
      </c>
      <c r="G100" s="230" t="s">
        <v>1965</v>
      </c>
      <c r="H100" s="232" t="s">
        <v>141</v>
      </c>
      <c r="I100" s="233"/>
      <c r="J100" s="233"/>
      <c r="K100" s="233"/>
      <c r="L100" s="233"/>
      <c r="M100" s="234"/>
      <c r="N100" s="232" t="s">
        <v>146</v>
      </c>
      <c r="O100" s="233"/>
      <c r="P100" s="233"/>
      <c r="Q100" s="233"/>
      <c r="R100" s="233"/>
      <c r="S100" s="234"/>
      <c r="T100" s="258" t="s">
        <v>2115</v>
      </c>
      <c r="U100" s="260" t="s">
        <v>2116</v>
      </c>
      <c r="V100" s="116" t="s">
        <v>2124</v>
      </c>
      <c r="W100" s="238">
        <v>30</v>
      </c>
      <c r="X100" s="239"/>
      <c r="Y100" s="240"/>
      <c r="Z100" s="232" t="s">
        <v>2169</v>
      </c>
      <c r="AA100" s="233"/>
      <c r="AB100" s="233"/>
      <c r="AC100" s="234"/>
      <c r="AD100" s="241" t="s">
        <v>2117</v>
      </c>
      <c r="AE100" s="242"/>
      <c r="AF100" s="242"/>
      <c r="AG100" s="242"/>
      <c r="AH100" s="243"/>
      <c r="AI100" s="244" t="s">
        <v>2118</v>
      </c>
      <c r="AJ100" s="250" t="s">
        <v>2119</v>
      </c>
      <c r="AK100" s="252" t="s">
        <v>2120</v>
      </c>
    </row>
    <row r="101" spans="1:154" ht="13.5" thickBot="1" x14ac:dyDescent="0.25">
      <c r="A101" s="247"/>
      <c r="B101" s="249"/>
      <c r="C101" s="229"/>
      <c r="D101" s="229"/>
      <c r="E101" s="229"/>
      <c r="F101" s="229"/>
      <c r="G101" s="231"/>
      <c r="H101" s="254" t="s">
        <v>1969</v>
      </c>
      <c r="I101" s="255"/>
      <c r="J101" s="256" t="s">
        <v>1970</v>
      </c>
      <c r="K101" s="255"/>
      <c r="L101" s="256" t="s">
        <v>1971</v>
      </c>
      <c r="M101" s="257"/>
      <c r="N101" s="254" t="s">
        <v>1969</v>
      </c>
      <c r="O101" s="255"/>
      <c r="P101" s="256" t="s">
        <v>1970</v>
      </c>
      <c r="Q101" s="255"/>
      <c r="R101" s="256" t="s">
        <v>1971</v>
      </c>
      <c r="S101" s="257"/>
      <c r="T101" s="259"/>
      <c r="U101" s="261"/>
      <c r="V101" s="117" t="s">
        <v>2123</v>
      </c>
      <c r="W101" s="111" t="s">
        <v>1969</v>
      </c>
      <c r="X101" s="112" t="s">
        <v>1970</v>
      </c>
      <c r="Y101" s="113" t="s">
        <v>2120</v>
      </c>
      <c r="Z101" s="111" t="s">
        <v>1969</v>
      </c>
      <c r="AA101" s="112" t="s">
        <v>1970</v>
      </c>
      <c r="AB101" s="112" t="s">
        <v>1971</v>
      </c>
      <c r="AC101" s="113" t="s">
        <v>2120</v>
      </c>
      <c r="AD101" s="111" t="s">
        <v>1969</v>
      </c>
      <c r="AE101" s="112" t="s">
        <v>1970</v>
      </c>
      <c r="AF101" s="112" t="s">
        <v>1971</v>
      </c>
      <c r="AG101" s="216" t="s">
        <v>2209</v>
      </c>
      <c r="AH101" s="113" t="s">
        <v>2120</v>
      </c>
      <c r="AI101" s="245"/>
      <c r="AJ101" s="251"/>
      <c r="AK101" s="253"/>
    </row>
    <row r="102" spans="1:154" ht="13.5" thickBot="1" x14ac:dyDescent="0.25">
      <c r="A102" s="114" t="s">
        <v>2121</v>
      </c>
      <c r="B102" s="115"/>
      <c r="C102" s="115"/>
      <c r="D102" s="154"/>
      <c r="E102" s="154"/>
      <c r="F102" s="154"/>
      <c r="G102" s="154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54"/>
      <c r="AK102" s="161"/>
      <c r="BI102" s="73" t="s">
        <v>2129</v>
      </c>
      <c r="BN102" s="73" t="s">
        <v>2130</v>
      </c>
      <c r="BO102" s="73" t="s">
        <v>145</v>
      </c>
      <c r="BQ102" s="127" t="s">
        <v>2132</v>
      </c>
      <c r="BR102" s="73" t="s">
        <v>2133</v>
      </c>
      <c r="BS102" s="73" t="s">
        <v>2140</v>
      </c>
      <c r="BT102" s="73" t="s">
        <v>2123</v>
      </c>
      <c r="BU102" s="73" t="s">
        <v>2141</v>
      </c>
      <c r="CB102" s="73" t="s">
        <v>2125</v>
      </c>
      <c r="CC102" s="73" t="s">
        <v>2126</v>
      </c>
      <c r="CD102" s="73" t="s">
        <v>2127</v>
      </c>
      <c r="CE102" s="73" t="s">
        <v>2128</v>
      </c>
      <c r="CF102" s="73" t="s">
        <v>2138</v>
      </c>
      <c r="CG102" s="73" t="s">
        <v>2153</v>
      </c>
      <c r="CH102" s="73" t="s">
        <v>2154</v>
      </c>
      <c r="CI102" s="73" t="s">
        <v>2139</v>
      </c>
      <c r="CJ102" s="73" t="s">
        <v>2142</v>
      </c>
      <c r="CK102" s="73" t="s">
        <v>2143</v>
      </c>
      <c r="CL102" s="73" t="s">
        <v>2144</v>
      </c>
      <c r="CM102" s="73" t="s">
        <v>2145</v>
      </c>
      <c r="CN102" s="73" t="s">
        <v>2146</v>
      </c>
      <c r="CO102" s="73" t="s">
        <v>2147</v>
      </c>
      <c r="CP102" s="73" t="s">
        <v>2148</v>
      </c>
      <c r="CX102" s="73" t="s">
        <v>2149</v>
      </c>
      <c r="CY102" s="73" t="s">
        <v>2150</v>
      </c>
      <c r="CZ102" s="73" t="s">
        <v>2151</v>
      </c>
      <c r="DA102" s="73" t="s">
        <v>2155</v>
      </c>
      <c r="DB102" s="73" t="s">
        <v>2152</v>
      </c>
      <c r="DC102" s="73" t="s">
        <v>2156</v>
      </c>
      <c r="DD102" s="73" t="s">
        <v>2157</v>
      </c>
      <c r="DE102" s="73" t="s">
        <v>2158</v>
      </c>
      <c r="DF102" s="73" t="s">
        <v>2159</v>
      </c>
      <c r="DG102" s="73" t="s">
        <v>2160</v>
      </c>
      <c r="DH102" s="73" t="s">
        <v>2164</v>
      </c>
      <c r="DI102" s="73" t="s">
        <v>2161</v>
      </c>
      <c r="DJ102" s="73" t="s">
        <v>2162</v>
      </c>
      <c r="DK102" s="73" t="s">
        <v>2163</v>
      </c>
      <c r="DL102" s="73" t="s">
        <v>2168</v>
      </c>
      <c r="DM102" s="73" t="s">
        <v>2167</v>
      </c>
      <c r="DN102" s="73" t="s">
        <v>2165</v>
      </c>
      <c r="DO102" s="73" t="s">
        <v>2166</v>
      </c>
      <c r="DQ102" s="73" t="s">
        <v>2170</v>
      </c>
      <c r="DR102" s="73" t="s">
        <v>2171</v>
      </c>
      <c r="DS102" s="73" t="s">
        <v>2172</v>
      </c>
      <c r="DT102" s="73" t="s">
        <v>2173</v>
      </c>
      <c r="DV102" s="73" t="s">
        <v>2174</v>
      </c>
      <c r="DW102" s="73" t="s">
        <v>2175</v>
      </c>
      <c r="DX102" s="73" t="s">
        <v>2176</v>
      </c>
      <c r="DY102" s="73" t="s">
        <v>2177</v>
      </c>
      <c r="DZ102" s="73" t="s">
        <v>2178</v>
      </c>
      <c r="EB102" s="73" t="s">
        <v>2179</v>
      </c>
      <c r="EC102" s="73" t="s">
        <v>2180</v>
      </c>
      <c r="ED102" s="73" t="s">
        <v>2181</v>
      </c>
      <c r="EE102" s="73" t="s">
        <v>2182</v>
      </c>
      <c r="EF102" s="136" t="s">
        <v>2183</v>
      </c>
      <c r="EJ102" s="137" t="s">
        <v>147</v>
      </c>
      <c r="EK102" s="137" t="s">
        <v>2184</v>
      </c>
      <c r="EL102" s="137" t="s">
        <v>2185</v>
      </c>
      <c r="EM102" s="137" t="s">
        <v>2186</v>
      </c>
      <c r="EN102" s="137"/>
      <c r="EO102" s="137"/>
    </row>
    <row r="103" spans="1:154" x14ac:dyDescent="0.2">
      <c r="A103" s="108">
        <v>1</v>
      </c>
      <c r="B103" s="223" t="s">
        <v>1303</v>
      </c>
      <c r="C103" s="108" t="str">
        <f>BO103</f>
        <v>Fischer Sarah</v>
      </c>
      <c r="D103" s="155" t="str">
        <f>BP103</f>
        <v>KRE</v>
      </c>
      <c r="E103" s="155">
        <f>BR103</f>
        <v>2000</v>
      </c>
      <c r="F103" s="224">
        <v>51.5</v>
      </c>
      <c r="G103" s="175">
        <f t="shared" ref="G103:G122" si="372">IF(B103="","",VLOOKUP(F103,Sinclair_schueler,IF(BN103="W",3,2)))</f>
        <v>1.4387000000000001</v>
      </c>
      <c r="H103" s="90">
        <v>43</v>
      </c>
      <c r="I103" s="128"/>
      <c r="J103" s="91">
        <v>48</v>
      </c>
      <c r="K103" s="128" t="s">
        <v>2085</v>
      </c>
      <c r="L103" s="225"/>
      <c r="M103" s="128" t="s">
        <v>2085</v>
      </c>
      <c r="N103" s="90">
        <v>53</v>
      </c>
      <c r="O103" s="128"/>
      <c r="P103" s="91">
        <v>57</v>
      </c>
      <c r="Q103" s="128" t="s">
        <v>2085</v>
      </c>
      <c r="R103" s="91">
        <v>57</v>
      </c>
      <c r="S103" s="128"/>
      <c r="T103" s="130">
        <f>IF(B103&lt;&gt;"",DM103,"")</f>
        <v>100</v>
      </c>
      <c r="U103" s="133">
        <f>IF(B103&lt;&gt;"",DN103,"")</f>
        <v>143.87</v>
      </c>
      <c r="V103" s="133">
        <f>IF(B103&lt;&gt;"",DO103,"")</f>
        <v>143.87</v>
      </c>
      <c r="W103" s="92">
        <v>6.7</v>
      </c>
      <c r="X103" s="93">
        <v>6.4</v>
      </c>
      <c r="Y103" s="118">
        <f>IF(B103="","",DT103 )</f>
        <v>80</v>
      </c>
      <c r="Z103" s="94">
        <v>5.96</v>
      </c>
      <c r="AA103" s="95">
        <v>5.88</v>
      </c>
      <c r="AB103" s="93"/>
      <c r="AC103" s="121">
        <f>IF(B103="","",DZ103)</f>
        <v>79.2</v>
      </c>
      <c r="AD103" s="94">
        <v>6.7</v>
      </c>
      <c r="AE103" s="95">
        <v>5.7</v>
      </c>
      <c r="AF103" s="93">
        <v>6.5</v>
      </c>
      <c r="AG103" s="213">
        <f>IF(B103="","",EF103)</f>
        <v>36.15</v>
      </c>
      <c r="AH103" s="123">
        <f>IF(B103="","",EG103)</f>
        <v>52.009005000000002</v>
      </c>
      <c r="AI103" s="124">
        <f>IF(SUM(V103,Y103,AC103,AH103)=0,"",SUM(V103,Y103,AC103,AH103))</f>
        <v>355.079005</v>
      </c>
      <c r="AJ103" s="139">
        <f t="shared" ref="AJ103:AJ122" si="373">IF(B103="","",VLOOKUP(A103,U13W_PLATZ,2))</f>
        <v>1</v>
      </c>
      <c r="AK103" s="162">
        <f t="shared" ref="AK103:AK122" si="374">IF(SUM(AJ103)=0,"",VLOOKUP(AJ103,Punkte_Platz,2,FALSE))</f>
        <v>30</v>
      </c>
      <c r="BI103" t="str">
        <f t="shared" ref="BI103:BI122" si="375">IF(B103&lt;&gt;"",B103,"")</f>
        <v>W71</v>
      </c>
      <c r="BK103" t="str">
        <f>IF(UPPER(LEFT(TEXT(BI103,"####"),1))="W",BI103,IF(UPPER(LEFT(TEXT(BI103,"####"),1))="M",BI103,IF(UPPER(LEFT(TEXT(BI103,"####"),1))="X",BI103,"")))</f>
        <v>W71</v>
      </c>
      <c r="BL103" t="str">
        <f>IF(BI103&gt;0,IF(BK103="",BI103,""),"")</f>
        <v/>
      </c>
      <c r="BM103">
        <f>IF(BJ103&gt;"",IF(VLOOKUP(BJ103,Athl02,1)=BJ103,VLOOKUP(BJ103,Athl02,2),""),
IF(BK103&gt;"",IF(VLOOKUP(BK103,Athl06,1)=BK103,VLOOKUP(BK103,Athl06,2),""),
IF(BL103&lt;&gt;"",IF(VLOOKUP(BL103,Athl04,1)=BL103,VLOOKUP(BL103,Athl04,2),""),"")))</f>
        <v>435</v>
      </c>
      <c r="BN103" t="str">
        <f>IF(BM103&lt;&gt; "",VLOOKUP(BM103, Athl01, 3),"")</f>
        <v>W</v>
      </c>
      <c r="BO103" t="str">
        <f t="shared" ref="BO103:BO122" si="376">IF(BM103="","",VLOOKUP(BM103,Athl01,2))</f>
        <v>Fischer Sarah</v>
      </c>
      <c r="BP103" t="str">
        <f t="shared" ref="BP103:BP122" si="377">IF(BM103="","",VLOOKUP(BM103,Athl01,$BP$4))</f>
        <v>KRE</v>
      </c>
      <c r="BQ103" s="47">
        <f t="shared" ref="BQ103:BQ122" si="378">IF(BM103="","",VLOOKUP(BM103,Athl01,4))</f>
        <v>36839</v>
      </c>
      <c r="BR103">
        <f t="shared" ref="BR103:BR122" si="379">IF(B103&lt;&gt;"",YEAR(BQ103),"")</f>
        <v>2000</v>
      </c>
      <c r="BS103">
        <f t="shared" ref="BS103:BS122" si="380">IF(BR103&lt;&gt;"",$BP$3-BR103,"")</f>
        <v>12</v>
      </c>
      <c r="BT103" t="str">
        <f>IF(BR103="","",IF(BS103&lt;=9,"U9",IF(BS103&lt;=11,"U11",IF(BS103&lt;=13,"U13",IF(BS103&lt;=15,"U15","nicht startberechtigt")))))</f>
        <v>U13</v>
      </c>
      <c r="BU103">
        <f>IF(BT103="","",IF(BT103="U9",'Schuelereinst. Sinclair'!$B$6,IF(BT103="U11",'Schuelereinst. Sinclair'!$B$7,IF(BT103="U13",'Schuelereinst. Sinclair'!$B$8,Wemm(BT103="U15",'Schuelereinst. Sinclair'!$B$9,"")))))</f>
        <v>0</v>
      </c>
      <c r="BV103" s="28">
        <f t="shared" ref="BV103:CA103" si="381">H103</f>
        <v>43</v>
      </c>
      <c r="BW103" s="28">
        <f t="shared" si="381"/>
        <v>0</v>
      </c>
      <c r="BX103" s="28">
        <f t="shared" si="381"/>
        <v>48</v>
      </c>
      <c r="BY103" s="28" t="str">
        <f t="shared" si="381"/>
        <v>x</v>
      </c>
      <c r="BZ103" s="28">
        <f t="shared" si="381"/>
        <v>0</v>
      </c>
      <c r="CA103" s="28" t="str">
        <f t="shared" si="381"/>
        <v>x</v>
      </c>
      <c r="CB103" s="28">
        <f>IF(BW103="x",0,IF(BW103="X",0,BV103))</f>
        <v>43</v>
      </c>
      <c r="CC103" s="28">
        <f>IF(BY103="x",0,IF(BY103="X",0,BX103))</f>
        <v>0</v>
      </c>
      <c r="CD103" s="28">
        <f>IF(CA103="x",0,IF(CA103="X",0,BZ103))</f>
        <v>0</v>
      </c>
      <c r="CE103" s="28">
        <f>MAX(CB103:CD103)</f>
        <v>43</v>
      </c>
      <c r="CF103">
        <f>IF(G103&lt;&gt;"",CB103*G103,0)</f>
        <v>61.864100000000001</v>
      </c>
      <c r="CG103">
        <f>IF(G103&lt;&gt;"",CC103*G103,0)</f>
        <v>0</v>
      </c>
      <c r="CH103">
        <f>IF(G103&lt;&gt;"",CD103*G103,0)</f>
        <v>0</v>
      </c>
      <c r="CI103">
        <f>IF(G103&lt;&gt;"",CE103*G103,0)</f>
        <v>61.864100000000001</v>
      </c>
      <c r="CJ103">
        <f>IF(I103="",0,IF(I103&lt;&gt;"x",IF(I103&lt;&gt;"X",I103*$BU103,0),0))</f>
        <v>0</v>
      </c>
      <c r="CK103">
        <f t="shared" ref="CK103:CK122" si="382">IF(K103="",0,IF(K103&lt;&gt;"x",IF(K103&lt;&gt;"X",K103*$BU103,0),0))</f>
        <v>0</v>
      </c>
      <c r="CL103">
        <f t="shared" ref="CL103:CL122" si="383">IF(M103="",0,IF(M103&lt;&gt;"x",IF(M103&lt;&gt;"X",M103*$BU103,0),0))</f>
        <v>0</v>
      </c>
      <c r="CM103">
        <f>CF103+CJ103</f>
        <v>61.864100000000001</v>
      </c>
      <c r="CN103">
        <f>CG103+CK103</f>
        <v>0</v>
      </c>
      <c r="CO103">
        <f>CH103+CL103</f>
        <v>0</v>
      </c>
      <c r="CP103" s="5">
        <f>MAX(CM103:CO103)</f>
        <v>61.864100000000001</v>
      </c>
      <c r="CR103" s="28">
        <f t="shared" ref="CR103:CW103" si="384">N103</f>
        <v>53</v>
      </c>
      <c r="CS103" s="28">
        <f t="shared" si="384"/>
        <v>0</v>
      </c>
      <c r="CT103" s="28">
        <f t="shared" si="384"/>
        <v>57</v>
      </c>
      <c r="CU103" s="28" t="str">
        <f t="shared" si="384"/>
        <v>x</v>
      </c>
      <c r="CV103" s="28">
        <f t="shared" si="384"/>
        <v>57</v>
      </c>
      <c r="CW103" s="28">
        <f t="shared" si="384"/>
        <v>0</v>
      </c>
      <c r="CX103" s="28">
        <f>IF(CS103="x",0,IF(CS103="X",0,CR103))</f>
        <v>53</v>
      </c>
      <c r="CY103" s="28">
        <f>IF(CU103="x",0,IF(CU103="X",0,CT103))</f>
        <v>0</v>
      </c>
      <c r="CZ103" s="28">
        <f>IF(CW103="x",0,IF(CW103="X",0,CV103))</f>
        <v>57</v>
      </c>
      <c r="DA103" s="28">
        <f>MAX(CX103:CZ103)</f>
        <v>57</v>
      </c>
      <c r="DB103">
        <f>IF(G103&lt;&gt;"",CX103*G103,0)</f>
        <v>76.251100000000008</v>
      </c>
      <c r="DC103">
        <f>IF(G103&lt;&gt;"",CY103*G103,0)</f>
        <v>0</v>
      </c>
      <c r="DD103">
        <f>IF(G103&lt;&gt;"",CZ103*G103,0)</f>
        <v>82.005900000000011</v>
      </c>
      <c r="DE103">
        <f>IF(G103&lt;&gt;"",DA103*G103,0)</f>
        <v>82.005900000000011</v>
      </c>
      <c r="DF103">
        <f>IF(O103="",0,IF(O103&lt;&gt;"x",IF(O103&lt;&gt;"X",O103*$BU103,0),0))</f>
        <v>0</v>
      </c>
      <c r="DG103">
        <f>IF(Q103="",0,IF(Q103&lt;&gt;"x",IF(Q103&lt;&gt;"X",Q103*$BU103,0),0))</f>
        <v>0</v>
      </c>
      <c r="DH103">
        <f>IF(S103="",0,IF(S103&lt;&gt;"x",IF(S103&lt;&gt;"X",S103*$BU103,0),0))</f>
        <v>0</v>
      </c>
      <c r="DI103">
        <f>DB103+DF103</f>
        <v>76.251100000000008</v>
      </c>
      <c r="DJ103">
        <f>DC103+DG103</f>
        <v>0</v>
      </c>
      <c r="DK103">
        <f>DD103+DH103</f>
        <v>82.005900000000011</v>
      </c>
      <c r="DL103" s="5">
        <f>MAX(DI103:DK103)</f>
        <v>82.005900000000011</v>
      </c>
      <c r="DM103" s="48">
        <f>CE103+DA103</f>
        <v>100</v>
      </c>
      <c r="DN103" s="5">
        <f>CI103+DE103</f>
        <v>143.87</v>
      </c>
      <c r="DO103" s="5">
        <f>CP103+DL103</f>
        <v>143.87</v>
      </c>
      <c r="DQ103" s="48">
        <f t="shared" ref="DQ103:DQ122" si="385">IF(W103=0,999,W103)</f>
        <v>6.7</v>
      </c>
      <c r="DR103" s="48">
        <f t="shared" ref="DR103:DR122" si="386">IF(X103=0,999,X103)</f>
        <v>6.4</v>
      </c>
      <c r="DS103" s="48">
        <f>MIN(DQ103:DR103)</f>
        <v>6.4</v>
      </c>
      <c r="DT103">
        <f t="shared" ref="DT103:DT122" si="387">IF(DS103&gt;$DT$2,0,VLOOKUP(DS103,Sprint_Schueler,2))</f>
        <v>80</v>
      </c>
      <c r="DU103" s="48"/>
      <c r="DV103" s="48">
        <f>Z103</f>
        <v>5.96</v>
      </c>
      <c r="DW103" s="48">
        <f>AA103</f>
        <v>5.88</v>
      </c>
      <c r="DX103" s="48">
        <f>AB103</f>
        <v>0</v>
      </c>
      <c r="DY103" s="48">
        <f>MAX(DV103:DX103)</f>
        <v>5.96</v>
      </c>
      <c r="DZ103">
        <f t="shared" ref="DZ103:DZ143" si="388">VLOOKUP(DY103,Sprung_Schueler,2)</f>
        <v>79.2</v>
      </c>
      <c r="EB103" s="48">
        <f>AD103</f>
        <v>6.7</v>
      </c>
      <c r="EC103" s="48">
        <f>AE103</f>
        <v>5.7</v>
      </c>
      <c r="ED103" s="48">
        <f>AF103</f>
        <v>6.5</v>
      </c>
      <c r="EE103" s="48">
        <f>MAX(EB103:ED103)</f>
        <v>6.7</v>
      </c>
      <c r="EF103">
        <f t="shared" ref="EF103:EF143" si="389">VLOOKUP(EE103,Kugel_Schueler,2)</f>
        <v>36.15</v>
      </c>
      <c r="EG103">
        <f t="shared" ref="EG103:EG122" si="390">IF(EF103=0,0,IF($EG$3="Ja",EF103*G103,EF103))</f>
        <v>52.009005000000002</v>
      </c>
      <c r="EI103">
        <v>1</v>
      </c>
      <c r="EJ103" s="48">
        <f>IF(AI103&lt;&gt;"",ROUND(AI103,2),0)</f>
        <v>355.08</v>
      </c>
      <c r="EK103">
        <f t="shared" ref="EK103:EK122" si="391">IF(EJ103&gt;0,ROUND(EJ103*$EK$2+EI103,0),0)</f>
        <v>35508001</v>
      </c>
      <c r="EL103">
        <f>LARGE($EK$103:$EK$122,EI103)</f>
        <v>35508001</v>
      </c>
      <c r="EM103">
        <f t="shared" ref="EM103:EM122" si="392">MOD(EL103,$EK$3)</f>
        <v>1</v>
      </c>
      <c r="EN103">
        <f t="shared" ref="EN103:EN122" si="393">IF(EM103&gt;0,EM103*$EK$2+EI103,$EK$1)</f>
        <v>100001</v>
      </c>
      <c r="EO103">
        <f>SMALL($EN$103:$EN$122,EI103)</f>
        <v>100001</v>
      </c>
      <c r="EP103">
        <f t="shared" ref="EP103:EP122" si="394">(EO103-MOD(EO103,$EK$2))/$EK$2</f>
        <v>1</v>
      </c>
      <c r="EQ103">
        <f t="shared" ref="EQ103:EQ122" si="395">MOD(EO103,$EK$2)</f>
        <v>1</v>
      </c>
      <c r="ES103">
        <f>IF(I103="X",1,IF(I103="x",1,IF(I103&lt;='Schuelereinst. Sinclair'!$B$5,1,0)))</f>
        <v>1</v>
      </c>
      <c r="ET103">
        <f>IF(K103="X",1,IF(K103="x",1,IF(K103&lt;='Schuelereinst. Sinclair'!$B$5,1,0)))</f>
        <v>1</v>
      </c>
      <c r="EU103">
        <f>IF(M103="X",1,IF(M103="x",1,IF(M103&lt;='Schuelereinst. Sinclair'!$B$5,1,0)))</f>
        <v>1</v>
      </c>
      <c r="EV103">
        <f>IF(O103="X",1,IF(O103="x",1,IF(O103&lt;='Schuelereinst. Sinclair'!$B$5,1,0)))</f>
        <v>1</v>
      </c>
      <c r="EW103">
        <f>IF(Q103="X",1,IF(Q103="x",1,IF(Q103&lt;='Schuelereinst. Sinclair'!$B$5,1,0)))</f>
        <v>1</v>
      </c>
      <c r="EX103">
        <f>IF(S103="X",1,IF(S103="x",1,IF(S103&lt;='Schuelereinst. Sinclair'!$B$5,1,0)))</f>
        <v>1</v>
      </c>
    </row>
    <row r="104" spans="1:154" x14ac:dyDescent="0.2">
      <c r="A104" s="109">
        <v>2</v>
      </c>
      <c r="B104" s="220" t="s">
        <v>2403</v>
      </c>
      <c r="C104" s="109" t="str">
        <f t="shared" ref="C104:C122" si="396">BO104</f>
        <v>Zips Sara</v>
      </c>
      <c r="D104" s="156" t="str">
        <f t="shared" ref="D104:D122" si="397">BP104</f>
        <v>LAL</v>
      </c>
      <c r="E104" s="156">
        <f t="shared" ref="E104:E122" si="398">BR104</f>
        <v>1999</v>
      </c>
      <c r="F104" s="221">
        <v>39.700000000000003</v>
      </c>
      <c r="G104" s="176">
        <f t="shared" si="372"/>
        <v>1.8357000000000001</v>
      </c>
      <c r="H104" s="97">
        <v>15</v>
      </c>
      <c r="I104" s="129"/>
      <c r="J104" s="98">
        <v>17</v>
      </c>
      <c r="K104" s="129"/>
      <c r="L104" s="98">
        <v>18</v>
      </c>
      <c r="M104" s="129"/>
      <c r="N104" s="97">
        <v>20</v>
      </c>
      <c r="O104" s="129"/>
      <c r="P104" s="98">
        <v>22</v>
      </c>
      <c r="Q104" s="129"/>
      <c r="R104" s="98">
        <v>23</v>
      </c>
      <c r="S104" s="129"/>
      <c r="T104" s="131">
        <f t="shared" ref="T104:T122" si="399">IF(B104&lt;&gt;"",DM104,"")</f>
        <v>41</v>
      </c>
      <c r="U104" s="134">
        <f t="shared" ref="U104:U122" si="400">IF(B104&lt;&gt;"",DN104,"")</f>
        <v>75.2637</v>
      </c>
      <c r="V104" s="134">
        <f t="shared" ref="V104:V122" si="401">IF(B104&lt;&gt;"",DO104,"")</f>
        <v>75.2637</v>
      </c>
      <c r="W104" s="99">
        <v>5.8</v>
      </c>
      <c r="X104" s="95">
        <v>5.8</v>
      </c>
      <c r="Y104" s="119">
        <f>IF(B104="","",DT104 )</f>
        <v>95</v>
      </c>
      <c r="Z104" s="100">
        <v>5.97</v>
      </c>
      <c r="AA104" s="95">
        <v>5.78</v>
      </c>
      <c r="AB104" s="95">
        <v>5.36</v>
      </c>
      <c r="AC104" s="122">
        <f>IF(B104="","",DZ104)</f>
        <v>79.400000000000006</v>
      </c>
      <c r="AD104" s="100">
        <v>6.47</v>
      </c>
      <c r="AE104" s="95">
        <v>5.9</v>
      </c>
      <c r="AF104" s="95">
        <v>5.55</v>
      </c>
      <c r="AG104" s="214">
        <f>IF(B104="","",EF104)</f>
        <v>34.380000000000003</v>
      </c>
      <c r="AH104" s="125">
        <f>IF(B104="","",EG104)</f>
        <v>63.111366000000011</v>
      </c>
      <c r="AI104" s="126">
        <f>IF(SUM(V104,Y104,AC104,AH104)=0,"",SUM(V104,Y104,AC104,AH104))</f>
        <v>312.77506600000004</v>
      </c>
      <c r="AJ104" s="140">
        <f t="shared" si="373"/>
        <v>3</v>
      </c>
      <c r="AK104" s="163">
        <f t="shared" si="374"/>
        <v>16</v>
      </c>
      <c r="BI104" t="str">
        <f t="shared" si="375"/>
        <v>W121</v>
      </c>
      <c r="BK104" t="str">
        <f t="shared" ref="BK104:BK122" si="402">IF(UPPER(LEFT(TEXT(BI104,"####"),1))="W",BI104,IF(UPPER(LEFT(TEXT(BI104,"####"),1))="M",BI104,IF(UPPER(LEFT(TEXT(BI104,"####"),1))="X",BI104,"")))</f>
        <v>W121</v>
      </c>
      <c r="BL104" t="str">
        <f t="shared" ref="BL104:BL122" si="403">IF(BI104&gt;0,IF(BK104="",BI104,""),"")</f>
        <v/>
      </c>
      <c r="BM104">
        <f t="shared" ref="BM104:BM122" si="404">IF(BJ104&gt;"",IF(VLOOKUP(BJ104,Athl02,1)=BJ104,VLOOKUP(BJ104,Athl02,2),""),
IF(BK104&gt;"",IF(VLOOKUP(BK104,Athl06,1)=BK104,VLOOKUP(BK104,Athl06,2),""),
IF(BL104&lt;&gt;"",IF(VLOOKUP(BL104,Athl04,1)=BL104,VLOOKUP(BL104,Athl04,2),""),"")))</f>
        <v>725</v>
      </c>
      <c r="BN104" t="str">
        <f t="shared" ref="BN104:BN122" si="405">IF(BM104&lt;&gt; "",VLOOKUP(BM104, Athl01, 3),"")</f>
        <v>W</v>
      </c>
      <c r="BO104" t="str">
        <f t="shared" si="376"/>
        <v>Zips Sara</v>
      </c>
      <c r="BP104" t="str">
        <f t="shared" si="377"/>
        <v>LAL</v>
      </c>
      <c r="BQ104" s="47">
        <f t="shared" si="378"/>
        <v>36360</v>
      </c>
      <c r="BR104">
        <f t="shared" si="379"/>
        <v>1999</v>
      </c>
      <c r="BS104">
        <f t="shared" si="380"/>
        <v>13</v>
      </c>
      <c r="BT104" t="str">
        <f t="shared" ref="BT104:BT122" si="406">IF(BR104="","",IF(BS104&lt;=9,"U9",IF(BS104&lt;=11,"U11",IF(BS104&lt;=13,"U13",IF(BS104&lt;=15,"U15","nicht startberechtigt")))))</f>
        <v>U13</v>
      </c>
      <c r="BU104">
        <f>IF(BT104="","",IF(BT104="U9",'Schuelereinst. Sinclair'!$B$6,IF(BT104="U11",'Schuelereinst. Sinclair'!$B$7,IF(BT104="U13",'Schuelereinst. Sinclair'!$B$8,Wemm(BT104="U15",'Schuelereinst. Sinclair'!$B$9,"")))))</f>
        <v>0</v>
      </c>
      <c r="BV104" s="28">
        <f t="shared" ref="BV104:BV122" si="407">H104</f>
        <v>15</v>
      </c>
      <c r="BW104" s="28">
        <f t="shared" ref="BW104:BW122" si="408">I104</f>
        <v>0</v>
      </c>
      <c r="BX104" s="28">
        <f t="shared" ref="BX104:BX122" si="409">J104</f>
        <v>17</v>
      </c>
      <c r="BY104" s="28">
        <f t="shared" ref="BY104:BY122" si="410">K104</f>
        <v>0</v>
      </c>
      <c r="BZ104" s="28">
        <f t="shared" ref="BZ104:BZ122" si="411">L104</f>
        <v>18</v>
      </c>
      <c r="CA104" s="28">
        <f t="shared" ref="CA104:CA122" si="412">M104</f>
        <v>0</v>
      </c>
      <c r="CB104" s="28">
        <f t="shared" ref="CB104:CB122" si="413">IF(BW104="x",0,IF(BW104="X",0,BV104))</f>
        <v>15</v>
      </c>
      <c r="CC104" s="28">
        <f t="shared" ref="CC104:CC122" si="414">IF(BY104="x",0,IF(BY104="X",0,BX104))</f>
        <v>17</v>
      </c>
      <c r="CD104" s="28">
        <f t="shared" ref="CD104:CD122" si="415">IF(CA104="x",0,IF(CA104="X",0,BZ104))</f>
        <v>18</v>
      </c>
      <c r="CE104" s="28">
        <f t="shared" ref="CE104:CE122" si="416">MAX(CB104:CD104)</f>
        <v>18</v>
      </c>
      <c r="CF104">
        <f t="shared" ref="CF104:CF122" si="417">IF(G104&lt;&gt;"",CB104*G104,0)</f>
        <v>27.535500000000003</v>
      </c>
      <c r="CG104">
        <f t="shared" ref="CG104:CG122" si="418">IF(G104&lt;&gt;"",CC104*G104,0)</f>
        <v>31.206900000000001</v>
      </c>
      <c r="CH104">
        <f t="shared" ref="CH104:CH122" si="419">IF(G104&lt;&gt;"",CD104*G104,0)</f>
        <v>33.0426</v>
      </c>
      <c r="CI104">
        <f t="shared" ref="CI104:CI122" si="420">IF(G104&lt;&gt;"",CE104*G104,0)</f>
        <v>33.0426</v>
      </c>
      <c r="CJ104">
        <f t="shared" ref="CJ104:CJ122" si="421">IF(I104="",0,IF(I104&lt;&gt;"x",IF(I104&lt;&gt;"X",I104*$BU104,0),0))</f>
        <v>0</v>
      </c>
      <c r="CK104">
        <f t="shared" si="382"/>
        <v>0</v>
      </c>
      <c r="CL104">
        <f t="shared" si="383"/>
        <v>0</v>
      </c>
      <c r="CM104">
        <f t="shared" ref="CM104:CM122" si="422">CF104+CJ104</f>
        <v>27.535500000000003</v>
      </c>
      <c r="CN104">
        <f t="shared" ref="CN104:CN122" si="423">CG104+CK104</f>
        <v>31.206900000000001</v>
      </c>
      <c r="CO104">
        <f t="shared" ref="CO104:CO122" si="424">CH104+CL104</f>
        <v>33.0426</v>
      </c>
      <c r="CP104" s="5">
        <f t="shared" ref="CP104:CP122" si="425">MAX(CM104:CO104)</f>
        <v>33.0426</v>
      </c>
      <c r="CR104" s="28">
        <f t="shared" ref="CR104:CR122" si="426">N104</f>
        <v>20</v>
      </c>
      <c r="CS104" s="28">
        <f t="shared" ref="CS104:CS122" si="427">O104</f>
        <v>0</v>
      </c>
      <c r="CT104" s="28">
        <f t="shared" ref="CT104:CT122" si="428">P104</f>
        <v>22</v>
      </c>
      <c r="CU104" s="28">
        <f t="shared" ref="CU104:CU122" si="429">Q104</f>
        <v>0</v>
      </c>
      <c r="CV104" s="28">
        <f t="shared" ref="CV104:CV122" si="430">R104</f>
        <v>23</v>
      </c>
      <c r="CW104" s="28">
        <f t="shared" ref="CW104:CW122" si="431">S104</f>
        <v>0</v>
      </c>
      <c r="CX104" s="28">
        <f t="shared" ref="CX104:CX122" si="432">IF(CS104="x",0,IF(CS104="X",0,CR104))</f>
        <v>20</v>
      </c>
      <c r="CY104" s="28">
        <f t="shared" ref="CY104:CY122" si="433">IF(CU104="x",0,IF(CU104="X",0,CT104))</f>
        <v>22</v>
      </c>
      <c r="CZ104" s="28">
        <f t="shared" ref="CZ104:CZ122" si="434">IF(CW104="x",0,IF(CW104="X",0,CV104))</f>
        <v>23</v>
      </c>
      <c r="DA104" s="28">
        <f t="shared" ref="DA104:DA122" si="435">MAX(CX104:CZ104)</f>
        <v>23</v>
      </c>
      <c r="DB104">
        <f t="shared" ref="DB104:DB122" si="436">IF(G104&lt;&gt;"",CX104*G104,0)</f>
        <v>36.713999999999999</v>
      </c>
      <c r="DC104">
        <f t="shared" ref="DC104:DC122" si="437">IF(G104&lt;&gt;"",CY104*G104,0)</f>
        <v>40.385400000000004</v>
      </c>
      <c r="DD104">
        <f t="shared" ref="DD104:DD122" si="438">IF(G104&lt;&gt;"",CZ104*G104,0)</f>
        <v>42.2211</v>
      </c>
      <c r="DE104">
        <f t="shared" ref="DE104:DE122" si="439">IF(G104&lt;&gt;"",DA104*G104,0)</f>
        <v>42.2211</v>
      </c>
      <c r="DF104">
        <f t="shared" ref="DF104:DF122" si="440">IF(O104="",0,IF(O104&lt;&gt;"x",IF(O104&lt;&gt;"X",O104*$BU104,0),0))</f>
        <v>0</v>
      </c>
      <c r="DG104">
        <f t="shared" ref="DG104:DG122" si="441">IF(Q104="",0,IF(Q104&lt;&gt;"x",IF(Q104&lt;&gt;"X",Q104*$BU104,0),0))</f>
        <v>0</v>
      </c>
      <c r="DH104">
        <f t="shared" ref="DH104:DH122" si="442">IF(S104="",0,IF(S104&lt;&gt;"x",IF(S104&lt;&gt;"X",S104*$BU104,0),0))</f>
        <v>0</v>
      </c>
      <c r="DI104">
        <f t="shared" ref="DI104:DI122" si="443">DB104+DF104</f>
        <v>36.713999999999999</v>
      </c>
      <c r="DJ104">
        <f t="shared" ref="DJ104:DJ122" si="444">DC104+DG104</f>
        <v>40.385400000000004</v>
      </c>
      <c r="DK104">
        <f t="shared" ref="DK104:DK122" si="445">DD104+DH104</f>
        <v>42.2211</v>
      </c>
      <c r="DL104" s="5">
        <f t="shared" ref="DL104:DL122" si="446">MAX(DI104:DK104)</f>
        <v>42.2211</v>
      </c>
      <c r="DM104" s="48">
        <f t="shared" ref="DM104:DM122" si="447">CE104+DA104</f>
        <v>41</v>
      </c>
      <c r="DN104" s="5">
        <f t="shared" ref="DN104:DN122" si="448">CI104+DE104</f>
        <v>75.2637</v>
      </c>
      <c r="DO104" s="5">
        <f t="shared" ref="DO104:DO122" si="449">CP104+DL104</f>
        <v>75.2637</v>
      </c>
      <c r="DQ104" s="48">
        <f t="shared" si="385"/>
        <v>5.8</v>
      </c>
      <c r="DR104" s="48">
        <f t="shared" si="386"/>
        <v>5.8</v>
      </c>
      <c r="DS104" s="48">
        <f t="shared" ref="DS104:DS122" si="450">MIN(DQ104:DR104)</f>
        <v>5.8</v>
      </c>
      <c r="DT104">
        <f t="shared" si="387"/>
        <v>95</v>
      </c>
      <c r="DV104" s="48">
        <f t="shared" ref="DV104:DV122" si="451">Z104</f>
        <v>5.97</v>
      </c>
      <c r="DW104" s="48">
        <f t="shared" ref="DW104:DW122" si="452">AA104</f>
        <v>5.78</v>
      </c>
      <c r="DX104" s="48">
        <f t="shared" ref="DX104:DX122" si="453">AB104</f>
        <v>5.36</v>
      </c>
      <c r="DY104" s="48">
        <f t="shared" ref="DY104:DY122" si="454">MAX(DV104:DX104)</f>
        <v>5.97</v>
      </c>
      <c r="DZ104">
        <f t="shared" si="388"/>
        <v>79.400000000000006</v>
      </c>
      <c r="EB104" s="48">
        <f t="shared" ref="EB104:EB122" si="455">AD104</f>
        <v>6.47</v>
      </c>
      <c r="EC104" s="48">
        <f t="shared" ref="EC104:EC122" si="456">AE104</f>
        <v>5.9</v>
      </c>
      <c r="ED104" s="48">
        <f t="shared" ref="ED104:ED122" si="457">AF104</f>
        <v>5.55</v>
      </c>
      <c r="EE104" s="48">
        <f t="shared" ref="EE104:EE122" si="458">MAX(EB104:ED104)</f>
        <v>6.47</v>
      </c>
      <c r="EF104">
        <f t="shared" si="389"/>
        <v>34.380000000000003</v>
      </c>
      <c r="EG104">
        <f t="shared" si="390"/>
        <v>63.111366000000011</v>
      </c>
      <c r="EI104">
        <v>2</v>
      </c>
      <c r="EJ104" s="48">
        <f t="shared" ref="EJ104:EJ122" si="459">IF(AI104&lt;&gt;"",ROUND(AI104,2),0)</f>
        <v>312.77999999999997</v>
      </c>
      <c r="EK104">
        <f t="shared" si="391"/>
        <v>31278002</v>
      </c>
      <c r="EL104">
        <f t="shared" ref="EL104:EL122" si="460">LARGE($EK$103:$EK$122,EI104)</f>
        <v>31343003</v>
      </c>
      <c r="EM104">
        <f t="shared" si="392"/>
        <v>3</v>
      </c>
      <c r="EN104">
        <f t="shared" si="393"/>
        <v>300002</v>
      </c>
      <c r="EO104">
        <f t="shared" ref="EO104:EO122" si="461">SMALL($EN$103:$EN$122,EI104)</f>
        <v>200003</v>
      </c>
      <c r="EP104">
        <f t="shared" si="394"/>
        <v>2</v>
      </c>
      <c r="EQ104">
        <f t="shared" si="395"/>
        <v>3</v>
      </c>
      <c r="ES104">
        <f>IF(I104="X",1,IF(I104="x",1,IF(I104&lt;='Schuelereinst. Sinclair'!$B$5,1,0)))</f>
        <v>1</v>
      </c>
      <c r="ET104">
        <f>IF(K104="X",1,IF(K104="x",1,IF(K104&lt;='Schuelereinst. Sinclair'!$B$5,1,0)))</f>
        <v>1</v>
      </c>
      <c r="EU104">
        <f>IF(M104="X",1,IF(M104="x",1,IF(M104&lt;='Schuelereinst. Sinclair'!$B$5,1,0)))</f>
        <v>1</v>
      </c>
      <c r="EV104">
        <f>IF(O104="X",1,IF(O104="x",1,IF(O104&lt;='Schuelereinst. Sinclair'!$B$5,1,0)))</f>
        <v>1</v>
      </c>
      <c r="EW104">
        <f>IF(Q104="X",1,IF(Q104="x",1,IF(Q104&lt;='Schuelereinst. Sinclair'!$B$5,1,0)))</f>
        <v>1</v>
      </c>
      <c r="EX104">
        <f>IF(S104="X",1,IF(S104="x",1,IF(S104&lt;='Schuelereinst. Sinclair'!$B$5,1,0)))</f>
        <v>1</v>
      </c>
    </row>
    <row r="105" spans="1:154" x14ac:dyDescent="0.2">
      <c r="A105" s="109">
        <v>3</v>
      </c>
      <c r="B105" s="220" t="s">
        <v>2356</v>
      </c>
      <c r="C105" s="109" t="str">
        <f t="shared" si="396"/>
        <v>Ortlieb Hannah</v>
      </c>
      <c r="D105" s="156" t="str">
        <f t="shared" si="397"/>
        <v>LAL</v>
      </c>
      <c r="E105" s="156">
        <f t="shared" si="398"/>
        <v>2000</v>
      </c>
      <c r="F105" s="221">
        <v>39.5</v>
      </c>
      <c r="G105" s="176">
        <f t="shared" si="372"/>
        <v>1.8454999999999999</v>
      </c>
      <c r="H105" s="97">
        <v>15</v>
      </c>
      <c r="I105" s="129"/>
      <c r="J105" s="98">
        <v>17</v>
      </c>
      <c r="K105" s="129"/>
      <c r="L105" s="98">
        <v>18</v>
      </c>
      <c r="M105" s="129"/>
      <c r="N105" s="97">
        <v>20</v>
      </c>
      <c r="O105" s="129"/>
      <c r="P105" s="98">
        <v>22</v>
      </c>
      <c r="Q105" s="129"/>
      <c r="R105" s="98">
        <v>23</v>
      </c>
      <c r="S105" s="129" t="s">
        <v>2085</v>
      </c>
      <c r="T105" s="131">
        <f t="shared" si="399"/>
        <v>40</v>
      </c>
      <c r="U105" s="134">
        <f t="shared" si="400"/>
        <v>73.819999999999993</v>
      </c>
      <c r="V105" s="134">
        <f t="shared" si="401"/>
        <v>73.819999999999993</v>
      </c>
      <c r="W105" s="99">
        <v>6</v>
      </c>
      <c r="X105" s="95">
        <v>6.1</v>
      </c>
      <c r="Y105" s="119">
        <f t="shared" ref="Y105:Y121" si="462">IF(B105="","",DT105 )</f>
        <v>90</v>
      </c>
      <c r="Z105" s="100">
        <v>6.13</v>
      </c>
      <c r="AA105" s="95">
        <v>6.08</v>
      </c>
      <c r="AB105" s="95">
        <v>5.94</v>
      </c>
      <c r="AC105" s="122">
        <f t="shared" ref="AC105:AC122" si="463">IF(B105="","",DZ105)</f>
        <v>82.6</v>
      </c>
      <c r="AD105" s="100">
        <v>6.14</v>
      </c>
      <c r="AE105" s="95">
        <v>6.72</v>
      </c>
      <c r="AF105" s="95">
        <v>6.59</v>
      </c>
      <c r="AG105" s="214">
        <f t="shared" ref="AG105:AG121" si="464">IF(B105="","",EF105)</f>
        <v>36.31</v>
      </c>
      <c r="AH105" s="125">
        <f t="shared" ref="AH105:AH122" si="465">IF(B105="","",EG105)</f>
        <v>67.010104999999996</v>
      </c>
      <c r="AI105" s="126">
        <f t="shared" ref="AI105:AI122" si="466">IF(SUM(V105,Y105,AC105,AH105)=0,"",SUM(V105,Y105,AC105,AH105))</f>
        <v>313.43010499999997</v>
      </c>
      <c r="AJ105" s="140">
        <f t="shared" si="373"/>
        <v>2</v>
      </c>
      <c r="AK105" s="163">
        <f t="shared" si="374"/>
        <v>20</v>
      </c>
      <c r="BI105" t="str">
        <f t="shared" si="375"/>
        <v>W119</v>
      </c>
      <c r="BK105" t="str">
        <f t="shared" si="402"/>
        <v>W119</v>
      </c>
      <c r="BL105" t="str">
        <f t="shared" si="403"/>
        <v/>
      </c>
      <c r="BM105">
        <f t="shared" si="404"/>
        <v>706</v>
      </c>
      <c r="BN105" t="str">
        <f t="shared" si="405"/>
        <v>W</v>
      </c>
      <c r="BO105" t="str">
        <f t="shared" si="376"/>
        <v>Ortlieb Hannah</v>
      </c>
      <c r="BP105" t="str">
        <f t="shared" si="377"/>
        <v>LAL</v>
      </c>
      <c r="BQ105" s="47">
        <f t="shared" si="378"/>
        <v>36600</v>
      </c>
      <c r="BR105">
        <f t="shared" si="379"/>
        <v>2000</v>
      </c>
      <c r="BS105">
        <f t="shared" si="380"/>
        <v>12</v>
      </c>
      <c r="BT105" t="str">
        <f t="shared" si="406"/>
        <v>U13</v>
      </c>
      <c r="BU105">
        <f>IF(BT105="","",IF(BT105="U9",'Schuelereinst. Sinclair'!$B$6,IF(BT105="U11",'Schuelereinst. Sinclair'!$B$7,IF(BT105="U13",'Schuelereinst. Sinclair'!$B$8,Wemm(BT105="U15",'Schuelereinst. Sinclair'!$B$9,"")))))</f>
        <v>0</v>
      </c>
      <c r="BV105" s="28">
        <f t="shared" si="407"/>
        <v>15</v>
      </c>
      <c r="BW105" s="28">
        <f t="shared" si="408"/>
        <v>0</v>
      </c>
      <c r="BX105" s="28">
        <f t="shared" si="409"/>
        <v>17</v>
      </c>
      <c r="BY105" s="28">
        <f t="shared" si="410"/>
        <v>0</v>
      </c>
      <c r="BZ105" s="28">
        <f t="shared" si="411"/>
        <v>18</v>
      </c>
      <c r="CA105" s="28">
        <f t="shared" si="412"/>
        <v>0</v>
      </c>
      <c r="CB105" s="28">
        <f t="shared" si="413"/>
        <v>15</v>
      </c>
      <c r="CC105" s="28">
        <f t="shared" si="414"/>
        <v>17</v>
      </c>
      <c r="CD105" s="28">
        <f t="shared" si="415"/>
        <v>18</v>
      </c>
      <c r="CE105" s="28">
        <f t="shared" si="416"/>
        <v>18</v>
      </c>
      <c r="CF105">
        <f t="shared" si="417"/>
        <v>27.682499999999997</v>
      </c>
      <c r="CG105">
        <f t="shared" si="418"/>
        <v>31.3735</v>
      </c>
      <c r="CH105">
        <f t="shared" si="419"/>
        <v>33.219000000000001</v>
      </c>
      <c r="CI105">
        <f t="shared" si="420"/>
        <v>33.219000000000001</v>
      </c>
      <c r="CJ105">
        <f t="shared" si="421"/>
        <v>0</v>
      </c>
      <c r="CK105">
        <f t="shared" si="382"/>
        <v>0</v>
      </c>
      <c r="CL105">
        <f t="shared" si="383"/>
        <v>0</v>
      </c>
      <c r="CM105">
        <f t="shared" si="422"/>
        <v>27.682499999999997</v>
      </c>
      <c r="CN105">
        <f t="shared" si="423"/>
        <v>31.3735</v>
      </c>
      <c r="CO105">
        <f t="shared" si="424"/>
        <v>33.219000000000001</v>
      </c>
      <c r="CP105" s="5">
        <f t="shared" si="425"/>
        <v>33.219000000000001</v>
      </c>
      <c r="CR105" s="28">
        <f t="shared" si="426"/>
        <v>20</v>
      </c>
      <c r="CS105" s="28">
        <f t="shared" si="427"/>
        <v>0</v>
      </c>
      <c r="CT105" s="28">
        <f t="shared" si="428"/>
        <v>22</v>
      </c>
      <c r="CU105" s="28">
        <f t="shared" si="429"/>
        <v>0</v>
      </c>
      <c r="CV105" s="28">
        <f t="shared" si="430"/>
        <v>23</v>
      </c>
      <c r="CW105" s="28" t="str">
        <f t="shared" si="431"/>
        <v>x</v>
      </c>
      <c r="CX105" s="28">
        <f t="shared" si="432"/>
        <v>20</v>
      </c>
      <c r="CY105" s="28">
        <f t="shared" si="433"/>
        <v>22</v>
      </c>
      <c r="CZ105" s="28">
        <f t="shared" si="434"/>
        <v>0</v>
      </c>
      <c r="DA105" s="28">
        <f t="shared" si="435"/>
        <v>22</v>
      </c>
      <c r="DB105">
        <f t="shared" si="436"/>
        <v>36.909999999999997</v>
      </c>
      <c r="DC105">
        <f t="shared" si="437"/>
        <v>40.600999999999999</v>
      </c>
      <c r="DD105">
        <f t="shared" si="438"/>
        <v>0</v>
      </c>
      <c r="DE105">
        <f t="shared" si="439"/>
        <v>40.600999999999999</v>
      </c>
      <c r="DF105">
        <f t="shared" si="440"/>
        <v>0</v>
      </c>
      <c r="DG105">
        <f t="shared" si="441"/>
        <v>0</v>
      </c>
      <c r="DH105">
        <f t="shared" si="442"/>
        <v>0</v>
      </c>
      <c r="DI105">
        <f t="shared" si="443"/>
        <v>36.909999999999997</v>
      </c>
      <c r="DJ105">
        <f t="shared" si="444"/>
        <v>40.600999999999999</v>
      </c>
      <c r="DK105">
        <f t="shared" si="445"/>
        <v>0</v>
      </c>
      <c r="DL105" s="5">
        <f t="shared" si="446"/>
        <v>40.600999999999999</v>
      </c>
      <c r="DM105" s="48">
        <f t="shared" si="447"/>
        <v>40</v>
      </c>
      <c r="DN105" s="5">
        <f t="shared" si="448"/>
        <v>73.819999999999993</v>
      </c>
      <c r="DO105" s="5">
        <f t="shared" si="449"/>
        <v>73.819999999999993</v>
      </c>
      <c r="DQ105" s="48">
        <f t="shared" si="385"/>
        <v>6</v>
      </c>
      <c r="DR105" s="48">
        <f t="shared" si="386"/>
        <v>6.1</v>
      </c>
      <c r="DS105" s="48">
        <f t="shared" si="450"/>
        <v>6</v>
      </c>
      <c r="DT105">
        <f t="shared" si="387"/>
        <v>90</v>
      </c>
      <c r="DV105" s="48">
        <f t="shared" si="451"/>
        <v>6.13</v>
      </c>
      <c r="DW105" s="48">
        <f t="shared" si="452"/>
        <v>6.08</v>
      </c>
      <c r="DX105" s="48">
        <f t="shared" si="453"/>
        <v>5.94</v>
      </c>
      <c r="DY105" s="48">
        <f t="shared" si="454"/>
        <v>6.13</v>
      </c>
      <c r="DZ105">
        <f t="shared" si="388"/>
        <v>82.6</v>
      </c>
      <c r="EB105" s="48">
        <f t="shared" si="455"/>
        <v>6.14</v>
      </c>
      <c r="EC105" s="48">
        <f t="shared" si="456"/>
        <v>6.72</v>
      </c>
      <c r="ED105" s="48">
        <f t="shared" si="457"/>
        <v>6.59</v>
      </c>
      <c r="EE105" s="48">
        <f t="shared" si="458"/>
        <v>6.72</v>
      </c>
      <c r="EF105">
        <f t="shared" si="389"/>
        <v>36.31</v>
      </c>
      <c r="EG105">
        <f t="shared" si="390"/>
        <v>67.010104999999996</v>
      </c>
      <c r="EI105">
        <v>3</v>
      </c>
      <c r="EJ105" s="48">
        <f t="shared" si="459"/>
        <v>313.43</v>
      </c>
      <c r="EK105">
        <f t="shared" si="391"/>
        <v>31343003</v>
      </c>
      <c r="EL105">
        <f t="shared" si="460"/>
        <v>31278002</v>
      </c>
      <c r="EM105">
        <f t="shared" si="392"/>
        <v>2</v>
      </c>
      <c r="EN105">
        <f t="shared" si="393"/>
        <v>200003</v>
      </c>
      <c r="EO105">
        <f t="shared" si="461"/>
        <v>300002</v>
      </c>
      <c r="EP105">
        <f t="shared" si="394"/>
        <v>3</v>
      </c>
      <c r="EQ105">
        <f t="shared" si="395"/>
        <v>2</v>
      </c>
      <c r="ES105">
        <f>IF(I105="X",1,IF(I105="x",1,IF(I105&lt;='Schuelereinst. Sinclair'!$B$5,1,0)))</f>
        <v>1</v>
      </c>
      <c r="ET105">
        <f>IF(K105="X",1,IF(K105="x",1,IF(K105&lt;='Schuelereinst. Sinclair'!$B$5,1,0)))</f>
        <v>1</v>
      </c>
      <c r="EU105">
        <f>IF(M105="X",1,IF(M105="x",1,IF(M105&lt;='Schuelereinst. Sinclair'!$B$5,1,0)))</f>
        <v>1</v>
      </c>
      <c r="EV105">
        <f>IF(O105="X",1,IF(O105="x",1,IF(O105&lt;='Schuelereinst. Sinclair'!$B$5,1,0)))</f>
        <v>1</v>
      </c>
      <c r="EW105">
        <f>IF(Q105="X",1,IF(Q105="x",1,IF(Q105&lt;='Schuelereinst. Sinclair'!$B$5,1,0)))</f>
        <v>1</v>
      </c>
      <c r="EX105">
        <f>IF(S105="X",1,IF(S105="x",1,IF(S105&lt;='Schuelereinst. Sinclair'!$B$5,1,0)))</f>
        <v>1</v>
      </c>
    </row>
    <row r="106" spans="1:154" x14ac:dyDescent="0.2">
      <c r="A106" s="109">
        <v>4</v>
      </c>
      <c r="B106" s="220" t="s">
        <v>2353</v>
      </c>
      <c r="C106" s="109" t="str">
        <f t="shared" si="396"/>
        <v>Majer Sarah</v>
      </c>
      <c r="D106" s="156" t="str">
        <f t="shared" si="397"/>
        <v>LAL</v>
      </c>
      <c r="E106" s="156">
        <f t="shared" si="398"/>
        <v>2000</v>
      </c>
      <c r="F106" s="221">
        <v>37.700000000000003</v>
      </c>
      <c r="G106" s="176">
        <f t="shared" si="372"/>
        <v>1.9411</v>
      </c>
      <c r="H106" s="97">
        <v>15</v>
      </c>
      <c r="I106" s="129" t="s">
        <v>2085</v>
      </c>
      <c r="J106" s="98">
        <v>17</v>
      </c>
      <c r="K106" s="129"/>
      <c r="L106" s="98">
        <v>18</v>
      </c>
      <c r="M106" s="129"/>
      <c r="N106" s="97">
        <v>20</v>
      </c>
      <c r="O106" s="129"/>
      <c r="P106" s="98">
        <v>22</v>
      </c>
      <c r="Q106" s="129"/>
      <c r="R106" s="98">
        <v>23</v>
      </c>
      <c r="S106" s="129" t="s">
        <v>2085</v>
      </c>
      <c r="T106" s="131">
        <f t="shared" si="399"/>
        <v>40</v>
      </c>
      <c r="U106" s="134">
        <f t="shared" si="400"/>
        <v>77.644000000000005</v>
      </c>
      <c r="V106" s="134">
        <f t="shared" si="401"/>
        <v>77.644000000000005</v>
      </c>
      <c r="W106" s="99">
        <v>6</v>
      </c>
      <c r="X106" s="95">
        <v>5.9</v>
      </c>
      <c r="Y106" s="119">
        <f t="shared" si="462"/>
        <v>93</v>
      </c>
      <c r="Z106" s="100">
        <v>6.12</v>
      </c>
      <c r="AA106" s="95">
        <v>5.85</v>
      </c>
      <c r="AB106" s="95">
        <v>5.82</v>
      </c>
      <c r="AC106" s="122">
        <f t="shared" si="463"/>
        <v>82.4</v>
      </c>
      <c r="AD106" s="100">
        <v>5.55</v>
      </c>
      <c r="AE106" s="95">
        <v>5.3</v>
      </c>
      <c r="AF106" s="95">
        <v>5.5</v>
      </c>
      <c r="AG106" s="214">
        <f t="shared" si="464"/>
        <v>27.31</v>
      </c>
      <c r="AH106" s="125">
        <f t="shared" si="465"/>
        <v>53.011440999999998</v>
      </c>
      <c r="AI106" s="126">
        <f t="shared" si="466"/>
        <v>306.05544100000003</v>
      </c>
      <c r="AJ106" s="140">
        <f t="shared" si="373"/>
        <v>4</v>
      </c>
      <c r="AK106" s="163">
        <f t="shared" si="374"/>
        <v>12</v>
      </c>
      <c r="BI106" t="str">
        <f t="shared" si="375"/>
        <v>W118</v>
      </c>
      <c r="BK106" t="str">
        <f t="shared" si="402"/>
        <v>W118</v>
      </c>
      <c r="BL106" t="str">
        <f t="shared" si="403"/>
        <v/>
      </c>
      <c r="BM106">
        <f t="shared" si="404"/>
        <v>705</v>
      </c>
      <c r="BN106" t="str">
        <f t="shared" si="405"/>
        <v>W</v>
      </c>
      <c r="BO106" t="str">
        <f t="shared" si="376"/>
        <v>Majer Sarah</v>
      </c>
      <c r="BP106" t="str">
        <f t="shared" si="377"/>
        <v>LAL</v>
      </c>
      <c r="BQ106" s="47">
        <f t="shared" si="378"/>
        <v>36573</v>
      </c>
      <c r="BR106">
        <f t="shared" si="379"/>
        <v>2000</v>
      </c>
      <c r="BS106">
        <f t="shared" si="380"/>
        <v>12</v>
      </c>
      <c r="BT106" t="str">
        <f t="shared" si="406"/>
        <v>U13</v>
      </c>
      <c r="BU106">
        <f>IF(BT106="","",IF(BT106="U9",'Schuelereinst. Sinclair'!$B$6,IF(BT106="U11",'Schuelereinst. Sinclair'!$B$7,IF(BT106="U13",'Schuelereinst. Sinclair'!$B$8,Wemm(BT106="U15",'Schuelereinst. Sinclair'!$B$9,"")))))</f>
        <v>0</v>
      </c>
      <c r="BV106" s="28">
        <f t="shared" si="407"/>
        <v>15</v>
      </c>
      <c r="BW106" s="28" t="str">
        <f t="shared" si="408"/>
        <v>x</v>
      </c>
      <c r="BX106" s="28">
        <f t="shared" si="409"/>
        <v>17</v>
      </c>
      <c r="BY106" s="28">
        <f t="shared" si="410"/>
        <v>0</v>
      </c>
      <c r="BZ106" s="28">
        <f t="shared" si="411"/>
        <v>18</v>
      </c>
      <c r="CA106" s="28">
        <f t="shared" si="412"/>
        <v>0</v>
      </c>
      <c r="CB106" s="28">
        <f t="shared" si="413"/>
        <v>0</v>
      </c>
      <c r="CC106" s="28">
        <f t="shared" si="414"/>
        <v>17</v>
      </c>
      <c r="CD106" s="28">
        <f t="shared" si="415"/>
        <v>18</v>
      </c>
      <c r="CE106" s="28">
        <f t="shared" si="416"/>
        <v>18</v>
      </c>
      <c r="CF106">
        <f t="shared" si="417"/>
        <v>0</v>
      </c>
      <c r="CG106">
        <f t="shared" si="418"/>
        <v>32.998699999999999</v>
      </c>
      <c r="CH106">
        <f t="shared" si="419"/>
        <v>34.939799999999998</v>
      </c>
      <c r="CI106">
        <f t="shared" si="420"/>
        <v>34.939799999999998</v>
      </c>
      <c r="CJ106">
        <f t="shared" si="421"/>
        <v>0</v>
      </c>
      <c r="CK106">
        <f t="shared" si="382"/>
        <v>0</v>
      </c>
      <c r="CL106">
        <f t="shared" si="383"/>
        <v>0</v>
      </c>
      <c r="CM106">
        <f t="shared" si="422"/>
        <v>0</v>
      </c>
      <c r="CN106">
        <f t="shared" si="423"/>
        <v>32.998699999999999</v>
      </c>
      <c r="CO106">
        <f t="shared" si="424"/>
        <v>34.939799999999998</v>
      </c>
      <c r="CP106" s="5">
        <f t="shared" si="425"/>
        <v>34.939799999999998</v>
      </c>
      <c r="CR106" s="28">
        <f t="shared" si="426"/>
        <v>20</v>
      </c>
      <c r="CS106" s="28">
        <f t="shared" si="427"/>
        <v>0</v>
      </c>
      <c r="CT106" s="28">
        <f t="shared" si="428"/>
        <v>22</v>
      </c>
      <c r="CU106" s="28">
        <f t="shared" si="429"/>
        <v>0</v>
      </c>
      <c r="CV106" s="28">
        <f t="shared" si="430"/>
        <v>23</v>
      </c>
      <c r="CW106" s="28" t="str">
        <f t="shared" si="431"/>
        <v>x</v>
      </c>
      <c r="CX106" s="28">
        <f t="shared" si="432"/>
        <v>20</v>
      </c>
      <c r="CY106" s="28">
        <f t="shared" si="433"/>
        <v>22</v>
      </c>
      <c r="CZ106" s="28">
        <f t="shared" si="434"/>
        <v>0</v>
      </c>
      <c r="DA106" s="28">
        <f t="shared" si="435"/>
        <v>22</v>
      </c>
      <c r="DB106">
        <f t="shared" si="436"/>
        <v>38.822000000000003</v>
      </c>
      <c r="DC106">
        <f t="shared" si="437"/>
        <v>42.7042</v>
      </c>
      <c r="DD106">
        <f t="shared" si="438"/>
        <v>0</v>
      </c>
      <c r="DE106">
        <f t="shared" si="439"/>
        <v>42.7042</v>
      </c>
      <c r="DF106">
        <f t="shared" si="440"/>
        <v>0</v>
      </c>
      <c r="DG106">
        <f t="shared" si="441"/>
        <v>0</v>
      </c>
      <c r="DH106">
        <f t="shared" si="442"/>
        <v>0</v>
      </c>
      <c r="DI106">
        <f t="shared" si="443"/>
        <v>38.822000000000003</v>
      </c>
      <c r="DJ106">
        <f t="shared" si="444"/>
        <v>42.7042</v>
      </c>
      <c r="DK106">
        <f t="shared" si="445"/>
        <v>0</v>
      </c>
      <c r="DL106" s="5">
        <f t="shared" si="446"/>
        <v>42.7042</v>
      </c>
      <c r="DM106" s="48">
        <f t="shared" si="447"/>
        <v>40</v>
      </c>
      <c r="DN106" s="5">
        <f t="shared" si="448"/>
        <v>77.644000000000005</v>
      </c>
      <c r="DO106" s="5">
        <f t="shared" si="449"/>
        <v>77.644000000000005</v>
      </c>
      <c r="DQ106" s="48">
        <f t="shared" si="385"/>
        <v>6</v>
      </c>
      <c r="DR106" s="48">
        <f t="shared" si="386"/>
        <v>5.9</v>
      </c>
      <c r="DS106" s="48">
        <f t="shared" si="450"/>
        <v>5.9</v>
      </c>
      <c r="DT106">
        <f t="shared" si="387"/>
        <v>93</v>
      </c>
      <c r="DV106" s="48">
        <f t="shared" si="451"/>
        <v>6.12</v>
      </c>
      <c r="DW106" s="48">
        <f t="shared" si="452"/>
        <v>5.85</v>
      </c>
      <c r="DX106" s="48">
        <f t="shared" si="453"/>
        <v>5.82</v>
      </c>
      <c r="DY106" s="48">
        <f t="shared" si="454"/>
        <v>6.12</v>
      </c>
      <c r="DZ106">
        <f t="shared" si="388"/>
        <v>82.4</v>
      </c>
      <c r="EB106" s="48">
        <f t="shared" si="455"/>
        <v>5.55</v>
      </c>
      <c r="EC106" s="48">
        <f t="shared" si="456"/>
        <v>5.3</v>
      </c>
      <c r="ED106" s="48">
        <f t="shared" si="457"/>
        <v>5.5</v>
      </c>
      <c r="EE106" s="48">
        <f t="shared" si="458"/>
        <v>5.55</v>
      </c>
      <c r="EF106">
        <f t="shared" si="389"/>
        <v>27.31</v>
      </c>
      <c r="EG106">
        <f t="shared" si="390"/>
        <v>53.011440999999998</v>
      </c>
      <c r="EI106">
        <v>4</v>
      </c>
      <c r="EJ106" s="48">
        <f t="shared" si="459"/>
        <v>306.06</v>
      </c>
      <c r="EK106">
        <f t="shared" si="391"/>
        <v>30606004</v>
      </c>
      <c r="EL106">
        <f t="shared" si="460"/>
        <v>30606004</v>
      </c>
      <c r="EM106">
        <f t="shared" si="392"/>
        <v>4</v>
      </c>
      <c r="EN106">
        <f t="shared" si="393"/>
        <v>400004</v>
      </c>
      <c r="EO106">
        <f t="shared" si="461"/>
        <v>400004</v>
      </c>
      <c r="EP106">
        <f t="shared" si="394"/>
        <v>4</v>
      </c>
      <c r="EQ106">
        <f t="shared" si="395"/>
        <v>4</v>
      </c>
      <c r="ES106">
        <f>IF(I106="X",1,IF(I106="x",1,IF(I106&lt;='Schuelereinst. Sinclair'!$B$5,1,0)))</f>
        <v>1</v>
      </c>
      <c r="ET106">
        <f>IF(K106="X",1,IF(K106="x",1,IF(K106&lt;='Schuelereinst. Sinclair'!$B$5,1,0)))</f>
        <v>1</v>
      </c>
      <c r="EU106">
        <f>IF(M106="X",1,IF(M106="x",1,IF(M106&lt;='Schuelereinst. Sinclair'!$B$5,1,0)))</f>
        <v>1</v>
      </c>
      <c r="EV106">
        <f>IF(O106="X",1,IF(O106="x",1,IF(O106&lt;='Schuelereinst. Sinclair'!$B$5,1,0)))</f>
        <v>1</v>
      </c>
      <c r="EW106">
        <f>IF(Q106="X",1,IF(Q106="x",1,IF(Q106&lt;='Schuelereinst. Sinclair'!$B$5,1,0)))</f>
        <v>1</v>
      </c>
      <c r="EX106">
        <f>IF(S106="X",1,IF(S106="x",1,IF(S106&lt;='Schuelereinst. Sinclair'!$B$5,1,0)))</f>
        <v>1</v>
      </c>
    </row>
    <row r="107" spans="1:154" x14ac:dyDescent="0.2">
      <c r="A107" s="109">
        <v>5</v>
      </c>
      <c r="B107" s="220" t="s">
        <v>2397</v>
      </c>
      <c r="C107" s="109" t="str">
        <f t="shared" si="396"/>
        <v>Marschall Marianne</v>
      </c>
      <c r="D107" s="156" t="str">
        <f t="shared" si="397"/>
        <v>LAL</v>
      </c>
      <c r="E107" s="156">
        <f t="shared" si="398"/>
        <v>2000</v>
      </c>
      <c r="F107" s="221">
        <v>34.5</v>
      </c>
      <c r="G107" s="176">
        <f t="shared" si="372"/>
        <v>2.1484000000000001</v>
      </c>
      <c r="H107" s="97">
        <v>11</v>
      </c>
      <c r="I107" s="129"/>
      <c r="J107" s="98">
        <v>13</v>
      </c>
      <c r="K107" s="129" t="s">
        <v>2085</v>
      </c>
      <c r="L107" s="98">
        <v>13</v>
      </c>
      <c r="M107" s="129" t="s">
        <v>2085</v>
      </c>
      <c r="N107" s="97">
        <v>13</v>
      </c>
      <c r="O107" s="129"/>
      <c r="P107" s="98">
        <v>15</v>
      </c>
      <c r="Q107" s="129"/>
      <c r="R107" s="226"/>
      <c r="S107" s="129" t="s">
        <v>2085</v>
      </c>
      <c r="T107" s="131">
        <f t="shared" si="399"/>
        <v>26</v>
      </c>
      <c r="U107" s="134">
        <f t="shared" si="400"/>
        <v>55.858400000000003</v>
      </c>
      <c r="V107" s="134">
        <f t="shared" si="401"/>
        <v>55.858400000000003</v>
      </c>
      <c r="W107" s="99">
        <v>5.6</v>
      </c>
      <c r="X107" s="95">
        <v>5.6</v>
      </c>
      <c r="Y107" s="119">
        <f t="shared" si="462"/>
        <v>100</v>
      </c>
      <c r="Z107" s="100">
        <v>6.12</v>
      </c>
      <c r="AA107" s="95">
        <v>6.22</v>
      </c>
      <c r="AB107" s="95">
        <v>6.13</v>
      </c>
      <c r="AC107" s="122">
        <f t="shared" si="463"/>
        <v>84.4</v>
      </c>
      <c r="AD107" s="100">
        <v>5.61</v>
      </c>
      <c r="AE107" s="95">
        <v>5.22</v>
      </c>
      <c r="AF107" s="95">
        <v>5.2</v>
      </c>
      <c r="AG107" s="214">
        <f t="shared" si="464"/>
        <v>27.77</v>
      </c>
      <c r="AH107" s="125">
        <f t="shared" si="465"/>
        <v>59.661068</v>
      </c>
      <c r="AI107" s="126">
        <f t="shared" si="466"/>
        <v>299.91946800000005</v>
      </c>
      <c r="AJ107" s="140">
        <f t="shared" si="373"/>
        <v>5</v>
      </c>
      <c r="AK107" s="163">
        <f t="shared" si="374"/>
        <v>11</v>
      </c>
      <c r="BI107" t="str">
        <f t="shared" si="375"/>
        <v>W122</v>
      </c>
      <c r="BK107" t="str">
        <f t="shared" si="402"/>
        <v>W122</v>
      </c>
      <c r="BL107" t="str">
        <f t="shared" si="403"/>
        <v/>
      </c>
      <c r="BM107">
        <f t="shared" si="404"/>
        <v>723</v>
      </c>
      <c r="BN107" t="str">
        <f t="shared" si="405"/>
        <v>W</v>
      </c>
      <c r="BO107" t="str">
        <f t="shared" si="376"/>
        <v>Marschall Marianne</v>
      </c>
      <c r="BP107" t="str">
        <f t="shared" si="377"/>
        <v>LAL</v>
      </c>
      <c r="BQ107" s="47">
        <f t="shared" si="378"/>
        <v>36679</v>
      </c>
      <c r="BR107">
        <f t="shared" si="379"/>
        <v>2000</v>
      </c>
      <c r="BS107">
        <f t="shared" si="380"/>
        <v>12</v>
      </c>
      <c r="BT107" t="str">
        <f t="shared" si="406"/>
        <v>U13</v>
      </c>
      <c r="BU107">
        <f>IF(BT107="","",IF(BT107="U9",'Schuelereinst. Sinclair'!$B$6,IF(BT107="U11",'Schuelereinst. Sinclair'!$B$7,IF(BT107="U13",'Schuelereinst. Sinclair'!$B$8,Wemm(BT107="U15",'Schuelereinst. Sinclair'!$B$9,"")))))</f>
        <v>0</v>
      </c>
      <c r="BV107" s="28">
        <f t="shared" si="407"/>
        <v>11</v>
      </c>
      <c r="BW107" s="28">
        <f t="shared" si="408"/>
        <v>0</v>
      </c>
      <c r="BX107" s="28">
        <f t="shared" si="409"/>
        <v>13</v>
      </c>
      <c r="BY107" s="28" t="str">
        <f t="shared" si="410"/>
        <v>x</v>
      </c>
      <c r="BZ107" s="28">
        <f t="shared" si="411"/>
        <v>13</v>
      </c>
      <c r="CA107" s="28" t="str">
        <f t="shared" si="412"/>
        <v>x</v>
      </c>
      <c r="CB107" s="28">
        <f t="shared" si="413"/>
        <v>11</v>
      </c>
      <c r="CC107" s="28">
        <f t="shared" si="414"/>
        <v>0</v>
      </c>
      <c r="CD107" s="28">
        <f t="shared" si="415"/>
        <v>0</v>
      </c>
      <c r="CE107" s="28">
        <f t="shared" si="416"/>
        <v>11</v>
      </c>
      <c r="CF107">
        <f t="shared" si="417"/>
        <v>23.632400000000001</v>
      </c>
      <c r="CG107">
        <f t="shared" si="418"/>
        <v>0</v>
      </c>
      <c r="CH107">
        <f t="shared" si="419"/>
        <v>0</v>
      </c>
      <c r="CI107">
        <f t="shared" si="420"/>
        <v>23.632400000000001</v>
      </c>
      <c r="CJ107">
        <f t="shared" si="421"/>
        <v>0</v>
      </c>
      <c r="CK107">
        <f t="shared" si="382"/>
        <v>0</v>
      </c>
      <c r="CL107">
        <f t="shared" si="383"/>
        <v>0</v>
      </c>
      <c r="CM107">
        <f t="shared" si="422"/>
        <v>23.632400000000001</v>
      </c>
      <c r="CN107">
        <f t="shared" si="423"/>
        <v>0</v>
      </c>
      <c r="CO107">
        <f t="shared" si="424"/>
        <v>0</v>
      </c>
      <c r="CP107" s="5">
        <f t="shared" si="425"/>
        <v>23.632400000000001</v>
      </c>
      <c r="CR107" s="28">
        <f t="shared" si="426"/>
        <v>13</v>
      </c>
      <c r="CS107" s="28">
        <f t="shared" si="427"/>
        <v>0</v>
      </c>
      <c r="CT107" s="28">
        <f t="shared" si="428"/>
        <v>15</v>
      </c>
      <c r="CU107" s="28">
        <f t="shared" si="429"/>
        <v>0</v>
      </c>
      <c r="CV107" s="28">
        <f t="shared" si="430"/>
        <v>0</v>
      </c>
      <c r="CW107" s="28" t="str">
        <f t="shared" si="431"/>
        <v>x</v>
      </c>
      <c r="CX107" s="28">
        <f t="shared" si="432"/>
        <v>13</v>
      </c>
      <c r="CY107" s="28">
        <f t="shared" si="433"/>
        <v>15</v>
      </c>
      <c r="CZ107" s="28">
        <f t="shared" si="434"/>
        <v>0</v>
      </c>
      <c r="DA107" s="28">
        <f t="shared" si="435"/>
        <v>15</v>
      </c>
      <c r="DB107">
        <f t="shared" si="436"/>
        <v>27.929200000000002</v>
      </c>
      <c r="DC107">
        <f t="shared" si="437"/>
        <v>32.225999999999999</v>
      </c>
      <c r="DD107">
        <f t="shared" si="438"/>
        <v>0</v>
      </c>
      <c r="DE107">
        <f t="shared" si="439"/>
        <v>32.225999999999999</v>
      </c>
      <c r="DF107">
        <f t="shared" si="440"/>
        <v>0</v>
      </c>
      <c r="DG107">
        <f t="shared" si="441"/>
        <v>0</v>
      </c>
      <c r="DH107">
        <f t="shared" si="442"/>
        <v>0</v>
      </c>
      <c r="DI107">
        <f t="shared" si="443"/>
        <v>27.929200000000002</v>
      </c>
      <c r="DJ107">
        <f t="shared" si="444"/>
        <v>32.225999999999999</v>
      </c>
      <c r="DK107">
        <f t="shared" si="445"/>
        <v>0</v>
      </c>
      <c r="DL107" s="5">
        <f t="shared" si="446"/>
        <v>32.225999999999999</v>
      </c>
      <c r="DM107" s="48">
        <f t="shared" si="447"/>
        <v>26</v>
      </c>
      <c r="DN107" s="5">
        <f t="shared" si="448"/>
        <v>55.858400000000003</v>
      </c>
      <c r="DO107" s="5">
        <f t="shared" si="449"/>
        <v>55.858400000000003</v>
      </c>
      <c r="DQ107" s="48">
        <f t="shared" si="385"/>
        <v>5.6</v>
      </c>
      <c r="DR107" s="48">
        <f t="shared" si="386"/>
        <v>5.6</v>
      </c>
      <c r="DS107" s="48">
        <f t="shared" si="450"/>
        <v>5.6</v>
      </c>
      <c r="DT107">
        <f t="shared" si="387"/>
        <v>100</v>
      </c>
      <c r="DV107" s="48">
        <f t="shared" si="451"/>
        <v>6.12</v>
      </c>
      <c r="DW107" s="48">
        <f t="shared" si="452"/>
        <v>6.22</v>
      </c>
      <c r="DX107" s="48">
        <f t="shared" si="453"/>
        <v>6.13</v>
      </c>
      <c r="DY107" s="48">
        <f t="shared" si="454"/>
        <v>6.22</v>
      </c>
      <c r="DZ107">
        <f t="shared" si="388"/>
        <v>84.4</v>
      </c>
      <c r="EB107" s="48">
        <f t="shared" si="455"/>
        <v>5.61</v>
      </c>
      <c r="EC107" s="48">
        <f t="shared" si="456"/>
        <v>5.22</v>
      </c>
      <c r="ED107" s="48">
        <f t="shared" si="457"/>
        <v>5.2</v>
      </c>
      <c r="EE107" s="48">
        <f t="shared" si="458"/>
        <v>5.61</v>
      </c>
      <c r="EF107">
        <f t="shared" si="389"/>
        <v>27.77</v>
      </c>
      <c r="EG107">
        <f t="shared" si="390"/>
        <v>59.661068</v>
      </c>
      <c r="EI107">
        <v>5</v>
      </c>
      <c r="EJ107" s="48">
        <f t="shared" si="459"/>
        <v>299.92</v>
      </c>
      <c r="EK107">
        <f t="shared" si="391"/>
        <v>29992005</v>
      </c>
      <c r="EL107">
        <f t="shared" si="460"/>
        <v>29992005</v>
      </c>
      <c r="EM107">
        <f t="shared" si="392"/>
        <v>5</v>
      </c>
      <c r="EN107">
        <f t="shared" si="393"/>
        <v>500005</v>
      </c>
      <c r="EO107">
        <f t="shared" si="461"/>
        <v>500005</v>
      </c>
      <c r="EP107">
        <f t="shared" si="394"/>
        <v>5</v>
      </c>
      <c r="EQ107">
        <f t="shared" si="395"/>
        <v>5</v>
      </c>
      <c r="ES107">
        <f>IF(I107="X",1,IF(I107="x",1,IF(I107&lt;='Schuelereinst. Sinclair'!$B$5,1,0)))</f>
        <v>1</v>
      </c>
      <c r="ET107">
        <f>IF(K107="X",1,IF(K107="x",1,IF(K107&lt;='Schuelereinst. Sinclair'!$B$5,1,0)))</f>
        <v>1</v>
      </c>
      <c r="EU107">
        <f>IF(M107="X",1,IF(M107="x",1,IF(M107&lt;='Schuelereinst. Sinclair'!$B$5,1,0)))</f>
        <v>1</v>
      </c>
      <c r="EV107">
        <f>IF(O107="X",1,IF(O107="x",1,IF(O107&lt;='Schuelereinst. Sinclair'!$B$5,1,0)))</f>
        <v>1</v>
      </c>
      <c r="EW107">
        <f>IF(Q107="X",1,IF(Q107="x",1,IF(Q107&lt;='Schuelereinst. Sinclair'!$B$5,1,0)))</f>
        <v>1</v>
      </c>
      <c r="EX107">
        <f>IF(S107="X",1,IF(S107="x",1,IF(S107&lt;='Schuelereinst. Sinclair'!$B$5,1,0)))</f>
        <v>1</v>
      </c>
    </row>
    <row r="108" spans="1:154" ht="13.5" thickBot="1" x14ac:dyDescent="0.25">
      <c r="A108" s="109">
        <v>6</v>
      </c>
      <c r="B108" s="220" t="s">
        <v>2359</v>
      </c>
      <c r="C108" s="109" t="str">
        <f t="shared" si="396"/>
        <v>Bilalic Alisa</v>
      </c>
      <c r="D108" s="156" t="str">
        <f t="shared" si="397"/>
        <v>LAL</v>
      </c>
      <c r="E108" s="156">
        <f t="shared" si="398"/>
        <v>2000</v>
      </c>
      <c r="F108" s="221">
        <v>46.3</v>
      </c>
      <c r="G108" s="176">
        <f t="shared" si="372"/>
        <v>1.5775999999999999</v>
      </c>
      <c r="H108" s="97">
        <v>18</v>
      </c>
      <c r="I108" s="129" t="s">
        <v>2085</v>
      </c>
      <c r="J108" s="98">
        <v>18</v>
      </c>
      <c r="K108" s="129"/>
      <c r="L108" s="98">
        <v>20</v>
      </c>
      <c r="M108" s="129" t="s">
        <v>2085</v>
      </c>
      <c r="N108" s="97">
        <v>20</v>
      </c>
      <c r="O108" s="129"/>
      <c r="P108" s="98">
        <v>22</v>
      </c>
      <c r="Q108" s="129"/>
      <c r="R108" s="98">
        <v>23</v>
      </c>
      <c r="S108" s="129"/>
      <c r="T108" s="131">
        <f t="shared" si="399"/>
        <v>41</v>
      </c>
      <c r="U108" s="134">
        <f t="shared" si="400"/>
        <v>64.681600000000003</v>
      </c>
      <c r="V108" s="134">
        <f t="shared" si="401"/>
        <v>64.681600000000003</v>
      </c>
      <c r="W108" s="99">
        <v>6.2</v>
      </c>
      <c r="X108" s="95">
        <v>5.9</v>
      </c>
      <c r="Y108" s="119">
        <f t="shared" si="462"/>
        <v>93</v>
      </c>
      <c r="Z108" s="100">
        <v>5.54</v>
      </c>
      <c r="AA108" s="95">
        <v>5.32</v>
      </c>
      <c r="AB108" s="95">
        <v>5.33</v>
      </c>
      <c r="AC108" s="122">
        <f t="shared" si="463"/>
        <v>70.8</v>
      </c>
      <c r="AD108" s="100"/>
      <c r="AE108" s="95">
        <v>7.59</v>
      </c>
      <c r="AF108" s="95">
        <v>5.51</v>
      </c>
      <c r="AG108" s="214">
        <f t="shared" si="464"/>
        <v>43</v>
      </c>
      <c r="AH108" s="125">
        <f t="shared" si="465"/>
        <v>67.836799999999997</v>
      </c>
      <c r="AI108" s="126">
        <f t="shared" si="466"/>
        <v>296.3184</v>
      </c>
      <c r="AJ108" s="140">
        <f t="shared" si="373"/>
        <v>6</v>
      </c>
      <c r="AK108" s="163">
        <f t="shared" si="374"/>
        <v>10</v>
      </c>
      <c r="BI108" t="str">
        <f t="shared" si="375"/>
        <v>W120</v>
      </c>
      <c r="BK108" t="str">
        <f t="shared" si="402"/>
        <v>W120</v>
      </c>
      <c r="BL108" t="str">
        <f t="shared" si="403"/>
        <v/>
      </c>
      <c r="BM108">
        <f t="shared" si="404"/>
        <v>707</v>
      </c>
      <c r="BN108" t="str">
        <f t="shared" si="405"/>
        <v>W</v>
      </c>
      <c r="BO108" t="str">
        <f t="shared" si="376"/>
        <v>Bilalic Alisa</v>
      </c>
      <c r="BP108" t="str">
        <f t="shared" si="377"/>
        <v>LAL</v>
      </c>
      <c r="BQ108" s="47">
        <f t="shared" si="378"/>
        <v>36698</v>
      </c>
      <c r="BR108">
        <f t="shared" si="379"/>
        <v>2000</v>
      </c>
      <c r="BS108">
        <f t="shared" si="380"/>
        <v>12</v>
      </c>
      <c r="BT108" t="str">
        <f t="shared" si="406"/>
        <v>U13</v>
      </c>
      <c r="BU108">
        <f>IF(BT108="","",IF(BT108="U9",'Schuelereinst. Sinclair'!$B$6,IF(BT108="U11",'Schuelereinst. Sinclair'!$B$7,IF(BT108="U13",'Schuelereinst. Sinclair'!$B$8,Wemm(BT108="U15",'Schuelereinst. Sinclair'!$B$9,"")))))</f>
        <v>0</v>
      </c>
      <c r="BV108" s="28">
        <f t="shared" si="407"/>
        <v>18</v>
      </c>
      <c r="BW108" s="28" t="str">
        <f t="shared" si="408"/>
        <v>x</v>
      </c>
      <c r="BX108" s="28">
        <f t="shared" si="409"/>
        <v>18</v>
      </c>
      <c r="BY108" s="28">
        <f t="shared" si="410"/>
        <v>0</v>
      </c>
      <c r="BZ108" s="28">
        <f t="shared" si="411"/>
        <v>20</v>
      </c>
      <c r="CA108" s="28" t="str">
        <f t="shared" si="412"/>
        <v>x</v>
      </c>
      <c r="CB108" s="28">
        <f t="shared" si="413"/>
        <v>0</v>
      </c>
      <c r="CC108" s="28">
        <f t="shared" si="414"/>
        <v>18</v>
      </c>
      <c r="CD108" s="28">
        <f t="shared" si="415"/>
        <v>0</v>
      </c>
      <c r="CE108" s="28">
        <f t="shared" si="416"/>
        <v>18</v>
      </c>
      <c r="CF108">
        <f t="shared" si="417"/>
        <v>0</v>
      </c>
      <c r="CG108">
        <f t="shared" si="418"/>
        <v>28.396799999999999</v>
      </c>
      <c r="CH108">
        <f t="shared" si="419"/>
        <v>0</v>
      </c>
      <c r="CI108">
        <f t="shared" si="420"/>
        <v>28.396799999999999</v>
      </c>
      <c r="CJ108">
        <f t="shared" si="421"/>
        <v>0</v>
      </c>
      <c r="CK108">
        <f t="shared" si="382"/>
        <v>0</v>
      </c>
      <c r="CL108">
        <f t="shared" si="383"/>
        <v>0</v>
      </c>
      <c r="CM108">
        <f t="shared" si="422"/>
        <v>0</v>
      </c>
      <c r="CN108">
        <f t="shared" si="423"/>
        <v>28.396799999999999</v>
      </c>
      <c r="CO108">
        <f t="shared" si="424"/>
        <v>0</v>
      </c>
      <c r="CP108" s="5">
        <f t="shared" si="425"/>
        <v>28.396799999999999</v>
      </c>
      <c r="CR108" s="28">
        <f t="shared" si="426"/>
        <v>20</v>
      </c>
      <c r="CS108" s="28">
        <f t="shared" si="427"/>
        <v>0</v>
      </c>
      <c r="CT108" s="28">
        <f t="shared" si="428"/>
        <v>22</v>
      </c>
      <c r="CU108" s="28">
        <f t="shared" si="429"/>
        <v>0</v>
      </c>
      <c r="CV108" s="28">
        <f t="shared" si="430"/>
        <v>23</v>
      </c>
      <c r="CW108" s="28">
        <f t="shared" si="431"/>
        <v>0</v>
      </c>
      <c r="CX108" s="28">
        <f t="shared" si="432"/>
        <v>20</v>
      </c>
      <c r="CY108" s="28">
        <f t="shared" si="433"/>
        <v>22</v>
      </c>
      <c r="CZ108" s="28">
        <f t="shared" si="434"/>
        <v>23</v>
      </c>
      <c r="DA108" s="28">
        <f t="shared" si="435"/>
        <v>23</v>
      </c>
      <c r="DB108">
        <f t="shared" si="436"/>
        <v>31.552</v>
      </c>
      <c r="DC108">
        <f t="shared" si="437"/>
        <v>34.7072</v>
      </c>
      <c r="DD108">
        <f t="shared" si="438"/>
        <v>36.284799999999997</v>
      </c>
      <c r="DE108">
        <f t="shared" si="439"/>
        <v>36.284799999999997</v>
      </c>
      <c r="DF108">
        <f t="shared" si="440"/>
        <v>0</v>
      </c>
      <c r="DG108">
        <f t="shared" si="441"/>
        <v>0</v>
      </c>
      <c r="DH108">
        <f t="shared" si="442"/>
        <v>0</v>
      </c>
      <c r="DI108">
        <f t="shared" si="443"/>
        <v>31.552</v>
      </c>
      <c r="DJ108">
        <f t="shared" si="444"/>
        <v>34.7072</v>
      </c>
      <c r="DK108">
        <f t="shared" si="445"/>
        <v>36.284799999999997</v>
      </c>
      <c r="DL108" s="5">
        <f t="shared" si="446"/>
        <v>36.284799999999997</v>
      </c>
      <c r="DM108" s="48">
        <f t="shared" si="447"/>
        <v>41</v>
      </c>
      <c r="DN108" s="5">
        <f t="shared" si="448"/>
        <v>64.681600000000003</v>
      </c>
      <c r="DO108" s="5">
        <f t="shared" si="449"/>
        <v>64.681600000000003</v>
      </c>
      <c r="DQ108" s="48">
        <f t="shared" si="385"/>
        <v>6.2</v>
      </c>
      <c r="DR108" s="48">
        <f t="shared" si="386"/>
        <v>5.9</v>
      </c>
      <c r="DS108" s="48">
        <f t="shared" si="450"/>
        <v>5.9</v>
      </c>
      <c r="DT108">
        <f t="shared" si="387"/>
        <v>93</v>
      </c>
      <c r="DV108" s="48">
        <f t="shared" si="451"/>
        <v>5.54</v>
      </c>
      <c r="DW108" s="48">
        <f t="shared" si="452"/>
        <v>5.32</v>
      </c>
      <c r="DX108" s="48">
        <f t="shared" si="453"/>
        <v>5.33</v>
      </c>
      <c r="DY108" s="48">
        <f t="shared" si="454"/>
        <v>5.54</v>
      </c>
      <c r="DZ108">
        <f t="shared" si="388"/>
        <v>70.8</v>
      </c>
      <c r="EB108" s="48">
        <f t="shared" si="455"/>
        <v>0</v>
      </c>
      <c r="EC108" s="48">
        <f t="shared" si="456"/>
        <v>7.59</v>
      </c>
      <c r="ED108" s="48">
        <f t="shared" si="457"/>
        <v>5.51</v>
      </c>
      <c r="EE108" s="48">
        <f t="shared" si="458"/>
        <v>7.59</v>
      </c>
      <c r="EF108">
        <f t="shared" si="389"/>
        <v>43</v>
      </c>
      <c r="EG108">
        <f t="shared" si="390"/>
        <v>67.836799999999997</v>
      </c>
      <c r="EI108">
        <v>6</v>
      </c>
      <c r="EJ108" s="48">
        <f t="shared" si="459"/>
        <v>296.32</v>
      </c>
      <c r="EK108">
        <f t="shared" si="391"/>
        <v>29632006</v>
      </c>
      <c r="EL108">
        <f t="shared" si="460"/>
        <v>29632006</v>
      </c>
      <c r="EM108">
        <f t="shared" si="392"/>
        <v>6</v>
      </c>
      <c r="EN108">
        <f t="shared" si="393"/>
        <v>600006</v>
      </c>
      <c r="EO108">
        <f t="shared" si="461"/>
        <v>600006</v>
      </c>
      <c r="EP108">
        <f t="shared" si="394"/>
        <v>6</v>
      </c>
      <c r="EQ108">
        <f t="shared" si="395"/>
        <v>6</v>
      </c>
      <c r="ES108">
        <f>IF(I108="X",1,IF(I108="x",1,IF(I108&lt;='Schuelereinst. Sinclair'!$B$5,1,0)))</f>
        <v>1</v>
      </c>
      <c r="ET108">
        <f>IF(K108="X",1,IF(K108="x",1,IF(K108&lt;='Schuelereinst. Sinclair'!$B$5,1,0)))</f>
        <v>1</v>
      </c>
      <c r="EU108">
        <f>IF(M108="X",1,IF(M108="x",1,IF(M108&lt;='Schuelereinst. Sinclair'!$B$5,1,0)))</f>
        <v>1</v>
      </c>
      <c r="EV108">
        <f>IF(O108="X",1,IF(O108="x",1,IF(O108&lt;='Schuelereinst. Sinclair'!$B$5,1,0)))</f>
        <v>1</v>
      </c>
      <c r="EW108">
        <f>IF(Q108="X",1,IF(Q108="x",1,IF(Q108&lt;='Schuelereinst. Sinclair'!$B$5,1,0)))</f>
        <v>1</v>
      </c>
      <c r="EX108">
        <f>IF(S108="X",1,IF(S108="x",1,IF(S108&lt;='Schuelereinst. Sinclair'!$B$5,1,0)))</f>
        <v>1</v>
      </c>
    </row>
    <row r="109" spans="1:154" hidden="1" x14ac:dyDescent="0.2">
      <c r="A109" s="109">
        <v>7</v>
      </c>
      <c r="B109" s="96"/>
      <c r="C109" s="109" t="str">
        <f t="shared" si="396"/>
        <v/>
      </c>
      <c r="D109" s="156" t="str">
        <f t="shared" si="397"/>
        <v/>
      </c>
      <c r="E109" s="156" t="str">
        <f t="shared" si="398"/>
        <v/>
      </c>
      <c r="F109" s="159"/>
      <c r="G109" s="176" t="str">
        <f t="shared" si="372"/>
        <v/>
      </c>
      <c r="H109" s="97"/>
      <c r="I109" s="129"/>
      <c r="J109" s="98"/>
      <c r="K109" s="129"/>
      <c r="L109" s="98"/>
      <c r="M109" s="129"/>
      <c r="N109" s="97"/>
      <c r="O109" s="129"/>
      <c r="P109" s="98"/>
      <c r="Q109" s="129"/>
      <c r="R109" s="98"/>
      <c r="S109" s="129"/>
      <c r="T109" s="131" t="str">
        <f t="shared" si="399"/>
        <v/>
      </c>
      <c r="U109" s="134" t="str">
        <f t="shared" si="400"/>
        <v/>
      </c>
      <c r="V109" s="134" t="str">
        <f t="shared" si="401"/>
        <v/>
      </c>
      <c r="W109" s="99"/>
      <c r="X109" s="95"/>
      <c r="Y109" s="119" t="str">
        <f t="shared" si="462"/>
        <v/>
      </c>
      <c r="Z109" s="100"/>
      <c r="AA109" s="95"/>
      <c r="AB109" s="95"/>
      <c r="AC109" s="122" t="str">
        <f t="shared" si="463"/>
        <v/>
      </c>
      <c r="AD109" s="100"/>
      <c r="AE109" s="95"/>
      <c r="AF109" s="95"/>
      <c r="AG109" s="214" t="str">
        <f t="shared" si="464"/>
        <v/>
      </c>
      <c r="AH109" s="125" t="str">
        <f t="shared" si="465"/>
        <v/>
      </c>
      <c r="AI109" s="126" t="str">
        <f t="shared" si="466"/>
        <v/>
      </c>
      <c r="AJ109" s="140" t="str">
        <f t="shared" si="373"/>
        <v/>
      </c>
      <c r="AK109" s="163" t="str">
        <f t="shared" si="374"/>
        <v/>
      </c>
      <c r="BI109" t="str">
        <f t="shared" si="375"/>
        <v/>
      </c>
      <c r="BK109" t="str">
        <f t="shared" si="402"/>
        <v/>
      </c>
      <c r="BL109" t="str">
        <f t="shared" si="403"/>
        <v/>
      </c>
      <c r="BM109" t="str">
        <f t="shared" si="404"/>
        <v/>
      </c>
      <c r="BN109" t="str">
        <f t="shared" si="405"/>
        <v/>
      </c>
      <c r="BO109" t="str">
        <f t="shared" si="376"/>
        <v/>
      </c>
      <c r="BP109" t="str">
        <f t="shared" si="377"/>
        <v/>
      </c>
      <c r="BQ109" s="47" t="str">
        <f t="shared" si="378"/>
        <v/>
      </c>
      <c r="BR109" t="str">
        <f t="shared" si="379"/>
        <v/>
      </c>
      <c r="BS109" t="str">
        <f t="shared" si="380"/>
        <v/>
      </c>
      <c r="BT109" t="str">
        <f t="shared" si="406"/>
        <v/>
      </c>
      <c r="BU109" t="str">
        <f>IF(BT109="","",IF(BT109="U9",'Schuelereinst. Sinclair'!$B$6,IF(BT109="U11",'Schuelereinst. Sinclair'!$B$7,IF(BT109="U13",'Schuelereinst. Sinclair'!$B$8,Wemm(BT109="U15",'Schuelereinst. Sinclair'!$B$9,"")))))</f>
        <v/>
      </c>
      <c r="BV109" s="28">
        <f t="shared" si="407"/>
        <v>0</v>
      </c>
      <c r="BW109" s="28">
        <f t="shared" si="408"/>
        <v>0</v>
      </c>
      <c r="BX109" s="28">
        <f t="shared" si="409"/>
        <v>0</v>
      </c>
      <c r="BY109" s="28">
        <f t="shared" si="410"/>
        <v>0</v>
      </c>
      <c r="BZ109" s="28">
        <f t="shared" si="411"/>
        <v>0</v>
      </c>
      <c r="CA109" s="28">
        <f t="shared" si="412"/>
        <v>0</v>
      </c>
      <c r="CB109" s="28">
        <f t="shared" si="413"/>
        <v>0</v>
      </c>
      <c r="CC109" s="28">
        <f t="shared" si="414"/>
        <v>0</v>
      </c>
      <c r="CD109" s="28">
        <f t="shared" si="415"/>
        <v>0</v>
      </c>
      <c r="CE109" s="28">
        <f t="shared" si="416"/>
        <v>0</v>
      </c>
      <c r="CF109">
        <f t="shared" si="417"/>
        <v>0</v>
      </c>
      <c r="CG109">
        <f t="shared" si="418"/>
        <v>0</v>
      </c>
      <c r="CH109">
        <f t="shared" si="419"/>
        <v>0</v>
      </c>
      <c r="CI109">
        <f t="shared" si="420"/>
        <v>0</v>
      </c>
      <c r="CJ109">
        <f t="shared" si="421"/>
        <v>0</v>
      </c>
      <c r="CK109">
        <f t="shared" si="382"/>
        <v>0</v>
      </c>
      <c r="CL109">
        <f t="shared" si="383"/>
        <v>0</v>
      </c>
      <c r="CM109">
        <f t="shared" si="422"/>
        <v>0</v>
      </c>
      <c r="CN109">
        <f t="shared" si="423"/>
        <v>0</v>
      </c>
      <c r="CO109">
        <f t="shared" si="424"/>
        <v>0</v>
      </c>
      <c r="CP109" s="5">
        <f t="shared" si="425"/>
        <v>0</v>
      </c>
      <c r="CR109" s="28">
        <f t="shared" si="426"/>
        <v>0</v>
      </c>
      <c r="CS109" s="28">
        <f t="shared" si="427"/>
        <v>0</v>
      </c>
      <c r="CT109" s="28">
        <f t="shared" si="428"/>
        <v>0</v>
      </c>
      <c r="CU109" s="28">
        <f t="shared" si="429"/>
        <v>0</v>
      </c>
      <c r="CV109" s="28">
        <f t="shared" si="430"/>
        <v>0</v>
      </c>
      <c r="CW109" s="28">
        <f t="shared" si="431"/>
        <v>0</v>
      </c>
      <c r="CX109" s="28">
        <f t="shared" si="432"/>
        <v>0</v>
      </c>
      <c r="CY109" s="28">
        <f t="shared" si="433"/>
        <v>0</v>
      </c>
      <c r="CZ109" s="28">
        <f t="shared" si="434"/>
        <v>0</v>
      </c>
      <c r="DA109" s="28">
        <f t="shared" si="435"/>
        <v>0</v>
      </c>
      <c r="DB109">
        <f t="shared" si="436"/>
        <v>0</v>
      </c>
      <c r="DC109">
        <f t="shared" si="437"/>
        <v>0</v>
      </c>
      <c r="DD109">
        <f t="shared" si="438"/>
        <v>0</v>
      </c>
      <c r="DE109">
        <f t="shared" si="439"/>
        <v>0</v>
      </c>
      <c r="DF109">
        <f t="shared" si="440"/>
        <v>0</v>
      </c>
      <c r="DG109">
        <f t="shared" si="441"/>
        <v>0</v>
      </c>
      <c r="DH109">
        <f t="shared" si="442"/>
        <v>0</v>
      </c>
      <c r="DI109">
        <f t="shared" si="443"/>
        <v>0</v>
      </c>
      <c r="DJ109">
        <f t="shared" si="444"/>
        <v>0</v>
      </c>
      <c r="DK109">
        <f t="shared" si="445"/>
        <v>0</v>
      </c>
      <c r="DL109" s="5">
        <f t="shared" si="446"/>
        <v>0</v>
      </c>
      <c r="DM109" s="48">
        <f t="shared" si="447"/>
        <v>0</v>
      </c>
      <c r="DN109" s="5">
        <f t="shared" si="448"/>
        <v>0</v>
      </c>
      <c r="DO109" s="5">
        <f t="shared" si="449"/>
        <v>0</v>
      </c>
      <c r="DQ109" s="48">
        <f t="shared" si="385"/>
        <v>999</v>
      </c>
      <c r="DR109" s="48">
        <f t="shared" si="386"/>
        <v>999</v>
      </c>
      <c r="DS109" s="48">
        <f t="shared" si="450"/>
        <v>999</v>
      </c>
      <c r="DT109">
        <f t="shared" si="387"/>
        <v>0</v>
      </c>
      <c r="DV109" s="48">
        <f t="shared" si="451"/>
        <v>0</v>
      </c>
      <c r="DW109" s="48">
        <f t="shared" si="452"/>
        <v>0</v>
      </c>
      <c r="DX109" s="48">
        <f t="shared" si="453"/>
        <v>0</v>
      </c>
      <c r="DY109" s="48">
        <f t="shared" si="454"/>
        <v>0</v>
      </c>
      <c r="DZ109">
        <f t="shared" si="388"/>
        <v>0</v>
      </c>
      <c r="EB109" s="48">
        <f t="shared" si="455"/>
        <v>0</v>
      </c>
      <c r="EC109" s="48">
        <f t="shared" si="456"/>
        <v>0</v>
      </c>
      <c r="ED109" s="48">
        <f t="shared" si="457"/>
        <v>0</v>
      </c>
      <c r="EE109" s="48">
        <f t="shared" si="458"/>
        <v>0</v>
      </c>
      <c r="EF109">
        <f t="shared" si="389"/>
        <v>0</v>
      </c>
      <c r="EG109">
        <f t="shared" si="390"/>
        <v>0</v>
      </c>
      <c r="EI109">
        <v>7</v>
      </c>
      <c r="EJ109" s="48">
        <f t="shared" si="459"/>
        <v>0</v>
      </c>
      <c r="EK109">
        <f t="shared" si="391"/>
        <v>0</v>
      </c>
      <c r="EL109">
        <f t="shared" si="460"/>
        <v>0</v>
      </c>
      <c r="EM109">
        <f t="shared" si="392"/>
        <v>0</v>
      </c>
      <c r="EN109">
        <f t="shared" si="393"/>
        <v>99999999</v>
      </c>
      <c r="EO109">
        <f t="shared" si="461"/>
        <v>99999999</v>
      </c>
      <c r="EP109">
        <f t="shared" si="394"/>
        <v>999</v>
      </c>
      <c r="EQ109">
        <f t="shared" si="395"/>
        <v>99999</v>
      </c>
      <c r="ES109">
        <f>IF(I109="X",1,IF(I109="x",1,IF(I109&lt;='Schuelereinst. Sinclair'!$B$5,1,0)))</f>
        <v>1</v>
      </c>
      <c r="ET109">
        <f>IF(K109="X",1,IF(K109="x",1,IF(K109&lt;='Schuelereinst. Sinclair'!$B$5,1,0)))</f>
        <v>1</v>
      </c>
      <c r="EU109">
        <f>IF(M109="X",1,IF(M109="x",1,IF(M109&lt;='Schuelereinst. Sinclair'!$B$5,1,0)))</f>
        <v>1</v>
      </c>
      <c r="EV109">
        <f>IF(O109="X",1,IF(O109="x",1,IF(O109&lt;='Schuelereinst. Sinclair'!$B$5,1,0)))</f>
        <v>1</v>
      </c>
      <c r="EW109">
        <f>IF(Q109="X",1,IF(Q109="x",1,IF(Q109&lt;='Schuelereinst. Sinclair'!$B$5,1,0)))</f>
        <v>1</v>
      </c>
      <c r="EX109">
        <f>IF(S109="X",1,IF(S109="x",1,IF(S109&lt;='Schuelereinst. Sinclair'!$B$5,1,0)))</f>
        <v>1</v>
      </c>
    </row>
    <row r="110" spans="1:154" hidden="1" x14ac:dyDescent="0.2">
      <c r="A110" s="109">
        <v>8</v>
      </c>
      <c r="B110" s="96"/>
      <c r="C110" s="109" t="str">
        <f t="shared" si="396"/>
        <v/>
      </c>
      <c r="D110" s="156" t="str">
        <f t="shared" si="397"/>
        <v/>
      </c>
      <c r="E110" s="156" t="str">
        <f t="shared" si="398"/>
        <v/>
      </c>
      <c r="F110" s="159"/>
      <c r="G110" s="176" t="str">
        <f t="shared" si="372"/>
        <v/>
      </c>
      <c r="H110" s="97"/>
      <c r="I110" s="129"/>
      <c r="J110" s="98"/>
      <c r="K110" s="129"/>
      <c r="L110" s="98"/>
      <c r="M110" s="129"/>
      <c r="N110" s="97"/>
      <c r="O110" s="129"/>
      <c r="P110" s="98"/>
      <c r="Q110" s="129"/>
      <c r="R110" s="98"/>
      <c r="S110" s="129"/>
      <c r="T110" s="131" t="str">
        <f t="shared" si="399"/>
        <v/>
      </c>
      <c r="U110" s="134" t="str">
        <f t="shared" si="400"/>
        <v/>
      </c>
      <c r="V110" s="134" t="str">
        <f t="shared" si="401"/>
        <v/>
      </c>
      <c r="W110" s="101"/>
      <c r="X110" s="95"/>
      <c r="Y110" s="119" t="str">
        <f t="shared" si="462"/>
        <v/>
      </c>
      <c r="Z110" s="100"/>
      <c r="AA110" s="95"/>
      <c r="AB110" s="95"/>
      <c r="AC110" s="122" t="str">
        <f t="shared" si="463"/>
        <v/>
      </c>
      <c r="AD110" s="100"/>
      <c r="AE110" s="95"/>
      <c r="AF110" s="95"/>
      <c r="AG110" s="214" t="str">
        <f t="shared" si="464"/>
        <v/>
      </c>
      <c r="AH110" s="125" t="str">
        <f t="shared" si="465"/>
        <v/>
      </c>
      <c r="AI110" s="126" t="str">
        <f t="shared" si="466"/>
        <v/>
      </c>
      <c r="AJ110" s="140" t="str">
        <f t="shared" si="373"/>
        <v/>
      </c>
      <c r="AK110" s="163" t="str">
        <f t="shared" si="374"/>
        <v/>
      </c>
      <c r="BI110" t="str">
        <f t="shared" si="375"/>
        <v/>
      </c>
      <c r="BK110" t="str">
        <f t="shared" si="402"/>
        <v/>
      </c>
      <c r="BL110" t="str">
        <f t="shared" si="403"/>
        <v/>
      </c>
      <c r="BM110" t="str">
        <f t="shared" si="404"/>
        <v/>
      </c>
      <c r="BN110" t="str">
        <f t="shared" si="405"/>
        <v/>
      </c>
      <c r="BO110" t="str">
        <f t="shared" si="376"/>
        <v/>
      </c>
      <c r="BP110" t="str">
        <f t="shared" si="377"/>
        <v/>
      </c>
      <c r="BQ110" s="47" t="str">
        <f t="shared" si="378"/>
        <v/>
      </c>
      <c r="BR110" t="str">
        <f t="shared" si="379"/>
        <v/>
      </c>
      <c r="BS110" t="str">
        <f t="shared" si="380"/>
        <v/>
      </c>
      <c r="BT110" t="str">
        <f t="shared" si="406"/>
        <v/>
      </c>
      <c r="BU110" t="str">
        <f>IF(BT110="","",IF(BT110="U9",'Schuelereinst. Sinclair'!$B$6,IF(BT110="U11",'Schuelereinst. Sinclair'!$B$7,IF(BT110="U13",'Schuelereinst. Sinclair'!$B$8,Wemm(BT110="U15",'Schuelereinst. Sinclair'!$B$9,"")))))</f>
        <v/>
      </c>
      <c r="BV110" s="28">
        <f t="shared" si="407"/>
        <v>0</v>
      </c>
      <c r="BW110" s="28">
        <f t="shared" si="408"/>
        <v>0</v>
      </c>
      <c r="BX110" s="28">
        <f t="shared" si="409"/>
        <v>0</v>
      </c>
      <c r="BY110" s="28">
        <f t="shared" si="410"/>
        <v>0</v>
      </c>
      <c r="BZ110" s="28">
        <f t="shared" si="411"/>
        <v>0</v>
      </c>
      <c r="CA110" s="28">
        <f t="shared" si="412"/>
        <v>0</v>
      </c>
      <c r="CB110" s="28">
        <f t="shared" si="413"/>
        <v>0</v>
      </c>
      <c r="CC110" s="28">
        <f t="shared" si="414"/>
        <v>0</v>
      </c>
      <c r="CD110" s="28">
        <f t="shared" si="415"/>
        <v>0</v>
      </c>
      <c r="CE110" s="28">
        <f t="shared" si="416"/>
        <v>0</v>
      </c>
      <c r="CF110">
        <f t="shared" si="417"/>
        <v>0</v>
      </c>
      <c r="CG110">
        <f t="shared" si="418"/>
        <v>0</v>
      </c>
      <c r="CH110">
        <f t="shared" si="419"/>
        <v>0</v>
      </c>
      <c r="CI110">
        <f t="shared" si="420"/>
        <v>0</v>
      </c>
      <c r="CJ110">
        <f t="shared" si="421"/>
        <v>0</v>
      </c>
      <c r="CK110">
        <f t="shared" si="382"/>
        <v>0</v>
      </c>
      <c r="CL110">
        <f t="shared" si="383"/>
        <v>0</v>
      </c>
      <c r="CM110">
        <f t="shared" si="422"/>
        <v>0</v>
      </c>
      <c r="CN110">
        <f t="shared" si="423"/>
        <v>0</v>
      </c>
      <c r="CO110">
        <f t="shared" si="424"/>
        <v>0</v>
      </c>
      <c r="CP110" s="5">
        <f t="shared" si="425"/>
        <v>0</v>
      </c>
      <c r="CR110" s="28">
        <f t="shared" si="426"/>
        <v>0</v>
      </c>
      <c r="CS110" s="28">
        <f t="shared" si="427"/>
        <v>0</v>
      </c>
      <c r="CT110" s="28">
        <f t="shared" si="428"/>
        <v>0</v>
      </c>
      <c r="CU110" s="28">
        <f t="shared" si="429"/>
        <v>0</v>
      </c>
      <c r="CV110" s="28">
        <f t="shared" si="430"/>
        <v>0</v>
      </c>
      <c r="CW110" s="28">
        <f t="shared" si="431"/>
        <v>0</v>
      </c>
      <c r="CX110" s="28">
        <f t="shared" si="432"/>
        <v>0</v>
      </c>
      <c r="CY110" s="28">
        <f t="shared" si="433"/>
        <v>0</v>
      </c>
      <c r="CZ110" s="28">
        <f t="shared" si="434"/>
        <v>0</v>
      </c>
      <c r="DA110" s="28">
        <f t="shared" si="435"/>
        <v>0</v>
      </c>
      <c r="DB110">
        <f t="shared" si="436"/>
        <v>0</v>
      </c>
      <c r="DC110">
        <f t="shared" si="437"/>
        <v>0</v>
      </c>
      <c r="DD110">
        <f t="shared" si="438"/>
        <v>0</v>
      </c>
      <c r="DE110">
        <f t="shared" si="439"/>
        <v>0</v>
      </c>
      <c r="DF110">
        <f t="shared" si="440"/>
        <v>0</v>
      </c>
      <c r="DG110">
        <f t="shared" si="441"/>
        <v>0</v>
      </c>
      <c r="DH110">
        <f t="shared" si="442"/>
        <v>0</v>
      </c>
      <c r="DI110">
        <f t="shared" si="443"/>
        <v>0</v>
      </c>
      <c r="DJ110">
        <f t="shared" si="444"/>
        <v>0</v>
      </c>
      <c r="DK110">
        <f t="shared" si="445"/>
        <v>0</v>
      </c>
      <c r="DL110" s="5">
        <f t="shared" si="446"/>
        <v>0</v>
      </c>
      <c r="DM110" s="48">
        <f t="shared" si="447"/>
        <v>0</v>
      </c>
      <c r="DN110" s="5">
        <f t="shared" si="448"/>
        <v>0</v>
      </c>
      <c r="DO110" s="5">
        <f t="shared" si="449"/>
        <v>0</v>
      </c>
      <c r="DQ110" s="48">
        <f t="shared" si="385"/>
        <v>999</v>
      </c>
      <c r="DR110" s="48">
        <f t="shared" si="386"/>
        <v>999</v>
      </c>
      <c r="DS110" s="48">
        <f t="shared" si="450"/>
        <v>999</v>
      </c>
      <c r="DT110">
        <f t="shared" si="387"/>
        <v>0</v>
      </c>
      <c r="DV110" s="48">
        <f t="shared" si="451"/>
        <v>0</v>
      </c>
      <c r="DW110" s="48">
        <f t="shared" si="452"/>
        <v>0</v>
      </c>
      <c r="DX110" s="48">
        <f t="shared" si="453"/>
        <v>0</v>
      </c>
      <c r="DY110" s="48">
        <f t="shared" si="454"/>
        <v>0</v>
      </c>
      <c r="DZ110">
        <f t="shared" si="388"/>
        <v>0</v>
      </c>
      <c r="EB110" s="48">
        <f t="shared" si="455"/>
        <v>0</v>
      </c>
      <c r="EC110" s="48">
        <f t="shared" si="456"/>
        <v>0</v>
      </c>
      <c r="ED110" s="48">
        <f t="shared" si="457"/>
        <v>0</v>
      </c>
      <c r="EE110" s="48">
        <f t="shared" si="458"/>
        <v>0</v>
      </c>
      <c r="EF110">
        <f t="shared" si="389"/>
        <v>0</v>
      </c>
      <c r="EG110">
        <f t="shared" si="390"/>
        <v>0</v>
      </c>
      <c r="EI110">
        <v>8</v>
      </c>
      <c r="EJ110" s="48">
        <f t="shared" si="459"/>
        <v>0</v>
      </c>
      <c r="EK110">
        <f t="shared" si="391"/>
        <v>0</v>
      </c>
      <c r="EL110">
        <f t="shared" si="460"/>
        <v>0</v>
      </c>
      <c r="EM110">
        <f t="shared" si="392"/>
        <v>0</v>
      </c>
      <c r="EN110">
        <f t="shared" si="393"/>
        <v>99999999</v>
      </c>
      <c r="EO110">
        <f t="shared" si="461"/>
        <v>99999999</v>
      </c>
      <c r="EP110">
        <f t="shared" si="394"/>
        <v>999</v>
      </c>
      <c r="EQ110">
        <f t="shared" si="395"/>
        <v>99999</v>
      </c>
      <c r="ES110">
        <f>IF(I110="X",1,IF(I110="x",1,IF(I110&lt;='Schuelereinst. Sinclair'!$B$5,1,0)))</f>
        <v>1</v>
      </c>
      <c r="ET110">
        <f>IF(K110="X",1,IF(K110="x",1,IF(K110&lt;='Schuelereinst. Sinclair'!$B$5,1,0)))</f>
        <v>1</v>
      </c>
      <c r="EU110">
        <f>IF(M110="X",1,IF(M110="x",1,IF(M110&lt;='Schuelereinst. Sinclair'!$B$5,1,0)))</f>
        <v>1</v>
      </c>
      <c r="EV110">
        <f>IF(O110="X",1,IF(O110="x",1,IF(O110&lt;='Schuelereinst. Sinclair'!$B$5,1,0)))</f>
        <v>1</v>
      </c>
      <c r="EW110">
        <f>IF(Q110="X",1,IF(Q110="x",1,IF(Q110&lt;='Schuelereinst. Sinclair'!$B$5,1,0)))</f>
        <v>1</v>
      </c>
      <c r="EX110">
        <f>IF(S110="X",1,IF(S110="x",1,IF(S110&lt;='Schuelereinst. Sinclair'!$B$5,1,0)))</f>
        <v>1</v>
      </c>
    </row>
    <row r="111" spans="1:154" hidden="1" x14ac:dyDescent="0.2">
      <c r="A111" s="109">
        <v>9</v>
      </c>
      <c r="B111" s="96"/>
      <c r="C111" s="109" t="str">
        <f t="shared" si="396"/>
        <v/>
      </c>
      <c r="D111" s="156" t="str">
        <f t="shared" si="397"/>
        <v/>
      </c>
      <c r="E111" s="156" t="str">
        <f t="shared" si="398"/>
        <v/>
      </c>
      <c r="F111" s="159"/>
      <c r="G111" s="176" t="str">
        <f t="shared" si="372"/>
        <v/>
      </c>
      <c r="H111" s="97"/>
      <c r="I111" s="129"/>
      <c r="J111" s="98"/>
      <c r="K111" s="129"/>
      <c r="L111" s="98"/>
      <c r="M111" s="129"/>
      <c r="N111" s="97"/>
      <c r="O111" s="129"/>
      <c r="P111" s="98"/>
      <c r="Q111" s="129"/>
      <c r="R111" s="98"/>
      <c r="S111" s="129"/>
      <c r="T111" s="131" t="str">
        <f t="shared" si="399"/>
        <v/>
      </c>
      <c r="U111" s="134" t="str">
        <f t="shared" si="400"/>
        <v/>
      </c>
      <c r="V111" s="134" t="str">
        <f t="shared" si="401"/>
        <v/>
      </c>
      <c r="W111" s="102"/>
      <c r="X111" s="103"/>
      <c r="Y111" s="119" t="str">
        <f t="shared" si="462"/>
        <v/>
      </c>
      <c r="Z111" s="100"/>
      <c r="AA111" s="95"/>
      <c r="AB111" s="95"/>
      <c r="AC111" s="122" t="str">
        <f t="shared" si="463"/>
        <v/>
      </c>
      <c r="AD111" s="100"/>
      <c r="AE111" s="95"/>
      <c r="AF111" s="95"/>
      <c r="AG111" s="214" t="str">
        <f t="shared" si="464"/>
        <v/>
      </c>
      <c r="AH111" s="125" t="str">
        <f t="shared" si="465"/>
        <v/>
      </c>
      <c r="AI111" s="126" t="str">
        <f t="shared" si="466"/>
        <v/>
      </c>
      <c r="AJ111" s="140" t="str">
        <f t="shared" si="373"/>
        <v/>
      </c>
      <c r="AK111" s="163" t="str">
        <f t="shared" si="374"/>
        <v/>
      </c>
      <c r="BI111" t="str">
        <f t="shared" si="375"/>
        <v/>
      </c>
      <c r="BK111" t="str">
        <f t="shared" si="402"/>
        <v/>
      </c>
      <c r="BL111" t="str">
        <f t="shared" si="403"/>
        <v/>
      </c>
      <c r="BM111" t="str">
        <f t="shared" si="404"/>
        <v/>
      </c>
      <c r="BN111" t="str">
        <f t="shared" si="405"/>
        <v/>
      </c>
      <c r="BO111" t="str">
        <f t="shared" si="376"/>
        <v/>
      </c>
      <c r="BP111" t="str">
        <f t="shared" si="377"/>
        <v/>
      </c>
      <c r="BQ111" s="47" t="str">
        <f t="shared" si="378"/>
        <v/>
      </c>
      <c r="BR111" t="str">
        <f t="shared" si="379"/>
        <v/>
      </c>
      <c r="BS111" t="str">
        <f t="shared" si="380"/>
        <v/>
      </c>
      <c r="BT111" t="str">
        <f t="shared" si="406"/>
        <v/>
      </c>
      <c r="BU111" t="str">
        <f>IF(BT111="","",IF(BT111="U9",'Schuelereinst. Sinclair'!$B$6,IF(BT111="U11",'Schuelereinst. Sinclair'!$B$7,IF(BT111="U13",'Schuelereinst. Sinclair'!$B$8,Wemm(BT111="U15",'Schuelereinst. Sinclair'!$B$9,"")))))</f>
        <v/>
      </c>
      <c r="BV111" s="28">
        <f t="shared" si="407"/>
        <v>0</v>
      </c>
      <c r="BW111" s="28">
        <f t="shared" si="408"/>
        <v>0</v>
      </c>
      <c r="BX111" s="28">
        <f t="shared" si="409"/>
        <v>0</v>
      </c>
      <c r="BY111" s="28">
        <f t="shared" si="410"/>
        <v>0</v>
      </c>
      <c r="BZ111" s="28">
        <f t="shared" si="411"/>
        <v>0</v>
      </c>
      <c r="CA111" s="28">
        <f t="shared" si="412"/>
        <v>0</v>
      </c>
      <c r="CB111" s="28">
        <f t="shared" si="413"/>
        <v>0</v>
      </c>
      <c r="CC111" s="28">
        <f t="shared" si="414"/>
        <v>0</v>
      </c>
      <c r="CD111" s="28">
        <f t="shared" si="415"/>
        <v>0</v>
      </c>
      <c r="CE111" s="28">
        <f t="shared" si="416"/>
        <v>0</v>
      </c>
      <c r="CF111">
        <f t="shared" si="417"/>
        <v>0</v>
      </c>
      <c r="CG111">
        <f t="shared" si="418"/>
        <v>0</v>
      </c>
      <c r="CH111">
        <f t="shared" si="419"/>
        <v>0</v>
      </c>
      <c r="CI111">
        <f t="shared" si="420"/>
        <v>0</v>
      </c>
      <c r="CJ111">
        <f t="shared" si="421"/>
        <v>0</v>
      </c>
      <c r="CK111">
        <f t="shared" si="382"/>
        <v>0</v>
      </c>
      <c r="CL111">
        <f t="shared" si="383"/>
        <v>0</v>
      </c>
      <c r="CM111">
        <f t="shared" si="422"/>
        <v>0</v>
      </c>
      <c r="CN111">
        <f t="shared" si="423"/>
        <v>0</v>
      </c>
      <c r="CO111">
        <f t="shared" si="424"/>
        <v>0</v>
      </c>
      <c r="CP111" s="5">
        <f t="shared" si="425"/>
        <v>0</v>
      </c>
      <c r="CR111" s="28">
        <f t="shared" si="426"/>
        <v>0</v>
      </c>
      <c r="CS111" s="28">
        <f t="shared" si="427"/>
        <v>0</v>
      </c>
      <c r="CT111" s="28">
        <f t="shared" si="428"/>
        <v>0</v>
      </c>
      <c r="CU111" s="28">
        <f t="shared" si="429"/>
        <v>0</v>
      </c>
      <c r="CV111" s="28">
        <f t="shared" si="430"/>
        <v>0</v>
      </c>
      <c r="CW111" s="28">
        <f t="shared" si="431"/>
        <v>0</v>
      </c>
      <c r="CX111" s="28">
        <f t="shared" si="432"/>
        <v>0</v>
      </c>
      <c r="CY111" s="28">
        <f t="shared" si="433"/>
        <v>0</v>
      </c>
      <c r="CZ111" s="28">
        <f t="shared" si="434"/>
        <v>0</v>
      </c>
      <c r="DA111" s="28">
        <f t="shared" si="435"/>
        <v>0</v>
      </c>
      <c r="DB111">
        <f t="shared" si="436"/>
        <v>0</v>
      </c>
      <c r="DC111">
        <f t="shared" si="437"/>
        <v>0</v>
      </c>
      <c r="DD111">
        <f t="shared" si="438"/>
        <v>0</v>
      </c>
      <c r="DE111">
        <f t="shared" si="439"/>
        <v>0</v>
      </c>
      <c r="DF111">
        <f t="shared" si="440"/>
        <v>0</v>
      </c>
      <c r="DG111">
        <f t="shared" si="441"/>
        <v>0</v>
      </c>
      <c r="DH111">
        <f t="shared" si="442"/>
        <v>0</v>
      </c>
      <c r="DI111">
        <f t="shared" si="443"/>
        <v>0</v>
      </c>
      <c r="DJ111">
        <f t="shared" si="444"/>
        <v>0</v>
      </c>
      <c r="DK111">
        <f t="shared" si="445"/>
        <v>0</v>
      </c>
      <c r="DL111" s="5">
        <f t="shared" si="446"/>
        <v>0</v>
      </c>
      <c r="DM111" s="48">
        <f t="shared" si="447"/>
        <v>0</v>
      </c>
      <c r="DN111" s="5">
        <f t="shared" si="448"/>
        <v>0</v>
      </c>
      <c r="DO111" s="5">
        <f t="shared" si="449"/>
        <v>0</v>
      </c>
      <c r="DQ111" s="48">
        <f t="shared" si="385"/>
        <v>999</v>
      </c>
      <c r="DR111" s="48">
        <f t="shared" si="386"/>
        <v>999</v>
      </c>
      <c r="DS111" s="48">
        <f t="shared" si="450"/>
        <v>999</v>
      </c>
      <c r="DT111">
        <f t="shared" si="387"/>
        <v>0</v>
      </c>
      <c r="DV111" s="48">
        <f t="shared" si="451"/>
        <v>0</v>
      </c>
      <c r="DW111" s="48">
        <f t="shared" si="452"/>
        <v>0</v>
      </c>
      <c r="DX111" s="48">
        <f t="shared" si="453"/>
        <v>0</v>
      </c>
      <c r="DY111" s="48">
        <f t="shared" si="454"/>
        <v>0</v>
      </c>
      <c r="DZ111">
        <f t="shared" si="388"/>
        <v>0</v>
      </c>
      <c r="EB111" s="48">
        <f t="shared" si="455"/>
        <v>0</v>
      </c>
      <c r="EC111" s="48">
        <f t="shared" si="456"/>
        <v>0</v>
      </c>
      <c r="ED111" s="48">
        <f t="shared" si="457"/>
        <v>0</v>
      </c>
      <c r="EE111" s="48">
        <f t="shared" si="458"/>
        <v>0</v>
      </c>
      <c r="EF111">
        <f t="shared" si="389"/>
        <v>0</v>
      </c>
      <c r="EG111">
        <f t="shared" si="390"/>
        <v>0</v>
      </c>
      <c r="EI111">
        <v>9</v>
      </c>
      <c r="EJ111" s="48">
        <f t="shared" si="459"/>
        <v>0</v>
      </c>
      <c r="EK111">
        <f t="shared" si="391"/>
        <v>0</v>
      </c>
      <c r="EL111">
        <f t="shared" si="460"/>
        <v>0</v>
      </c>
      <c r="EM111">
        <f t="shared" si="392"/>
        <v>0</v>
      </c>
      <c r="EN111">
        <f t="shared" si="393"/>
        <v>99999999</v>
      </c>
      <c r="EO111">
        <f t="shared" si="461"/>
        <v>99999999</v>
      </c>
      <c r="EP111">
        <f t="shared" si="394"/>
        <v>999</v>
      </c>
      <c r="EQ111">
        <f t="shared" si="395"/>
        <v>99999</v>
      </c>
      <c r="ES111">
        <f>IF(I111="X",1,IF(I111="x",1,IF(I111&lt;='Schuelereinst. Sinclair'!$B$5,1,0)))</f>
        <v>1</v>
      </c>
      <c r="ET111">
        <f>IF(K111="X",1,IF(K111="x",1,IF(K111&lt;='Schuelereinst. Sinclair'!$B$5,1,0)))</f>
        <v>1</v>
      </c>
      <c r="EU111">
        <f>IF(M111="X",1,IF(M111="x",1,IF(M111&lt;='Schuelereinst. Sinclair'!$B$5,1,0)))</f>
        <v>1</v>
      </c>
      <c r="EV111">
        <f>IF(O111="X",1,IF(O111="x",1,IF(O111&lt;='Schuelereinst. Sinclair'!$B$5,1,0)))</f>
        <v>1</v>
      </c>
      <c r="EW111">
        <f>IF(Q111="X",1,IF(Q111="x",1,IF(Q111&lt;='Schuelereinst. Sinclair'!$B$5,1,0)))</f>
        <v>1</v>
      </c>
      <c r="EX111">
        <f>IF(S111="X",1,IF(S111="x",1,IF(S111&lt;='Schuelereinst. Sinclair'!$B$5,1,0)))</f>
        <v>1</v>
      </c>
    </row>
    <row r="112" spans="1:154" hidden="1" x14ac:dyDescent="0.2">
      <c r="A112" s="109">
        <v>10</v>
      </c>
      <c r="B112" s="96"/>
      <c r="C112" s="109" t="str">
        <f t="shared" si="396"/>
        <v/>
      </c>
      <c r="D112" s="156" t="str">
        <f t="shared" si="397"/>
        <v/>
      </c>
      <c r="E112" s="156" t="str">
        <f t="shared" si="398"/>
        <v/>
      </c>
      <c r="F112" s="159"/>
      <c r="G112" s="176" t="str">
        <f t="shared" si="372"/>
        <v/>
      </c>
      <c r="H112" s="97"/>
      <c r="I112" s="129"/>
      <c r="J112" s="98"/>
      <c r="K112" s="129"/>
      <c r="L112" s="98"/>
      <c r="M112" s="129"/>
      <c r="N112" s="97"/>
      <c r="O112" s="129"/>
      <c r="P112" s="98"/>
      <c r="Q112" s="129"/>
      <c r="R112" s="98"/>
      <c r="S112" s="129"/>
      <c r="T112" s="131" t="str">
        <f t="shared" si="399"/>
        <v/>
      </c>
      <c r="U112" s="134" t="str">
        <f t="shared" si="400"/>
        <v/>
      </c>
      <c r="V112" s="134" t="str">
        <f t="shared" si="401"/>
        <v/>
      </c>
      <c r="W112" s="104"/>
      <c r="X112" s="105"/>
      <c r="Y112" s="119" t="str">
        <f t="shared" si="462"/>
        <v/>
      </c>
      <c r="Z112" s="100"/>
      <c r="AA112" s="95"/>
      <c r="AB112" s="95"/>
      <c r="AC112" s="122" t="str">
        <f t="shared" si="463"/>
        <v/>
      </c>
      <c r="AD112" s="100"/>
      <c r="AE112" s="95"/>
      <c r="AF112" s="95"/>
      <c r="AG112" s="214" t="str">
        <f t="shared" si="464"/>
        <v/>
      </c>
      <c r="AH112" s="125" t="str">
        <f t="shared" si="465"/>
        <v/>
      </c>
      <c r="AI112" s="126" t="str">
        <f t="shared" si="466"/>
        <v/>
      </c>
      <c r="AJ112" s="140" t="str">
        <f t="shared" si="373"/>
        <v/>
      </c>
      <c r="AK112" s="163" t="str">
        <f t="shared" si="374"/>
        <v/>
      </c>
      <c r="BI112" t="str">
        <f t="shared" si="375"/>
        <v/>
      </c>
      <c r="BK112" t="str">
        <f t="shared" si="402"/>
        <v/>
      </c>
      <c r="BL112" t="str">
        <f t="shared" si="403"/>
        <v/>
      </c>
      <c r="BM112" t="str">
        <f t="shared" si="404"/>
        <v/>
      </c>
      <c r="BN112" t="str">
        <f t="shared" si="405"/>
        <v/>
      </c>
      <c r="BO112" t="str">
        <f t="shared" si="376"/>
        <v/>
      </c>
      <c r="BP112" t="str">
        <f t="shared" si="377"/>
        <v/>
      </c>
      <c r="BQ112" s="47" t="str">
        <f t="shared" si="378"/>
        <v/>
      </c>
      <c r="BR112" t="str">
        <f t="shared" si="379"/>
        <v/>
      </c>
      <c r="BS112" t="str">
        <f t="shared" si="380"/>
        <v/>
      </c>
      <c r="BT112" t="str">
        <f t="shared" si="406"/>
        <v/>
      </c>
      <c r="BU112" t="str">
        <f>IF(BT112="","",IF(BT112="U9",'Schuelereinst. Sinclair'!$B$6,IF(BT112="U11",'Schuelereinst. Sinclair'!$B$7,IF(BT112="U13",'Schuelereinst. Sinclair'!$B$8,Wemm(BT112="U15",'Schuelereinst. Sinclair'!$B$9,"")))))</f>
        <v/>
      </c>
      <c r="BV112" s="28">
        <f t="shared" si="407"/>
        <v>0</v>
      </c>
      <c r="BW112" s="28">
        <f t="shared" si="408"/>
        <v>0</v>
      </c>
      <c r="BX112" s="28">
        <f t="shared" si="409"/>
        <v>0</v>
      </c>
      <c r="BY112" s="28">
        <f t="shared" si="410"/>
        <v>0</v>
      </c>
      <c r="BZ112" s="28">
        <f t="shared" si="411"/>
        <v>0</v>
      </c>
      <c r="CA112" s="28">
        <f t="shared" si="412"/>
        <v>0</v>
      </c>
      <c r="CB112" s="28">
        <f t="shared" si="413"/>
        <v>0</v>
      </c>
      <c r="CC112" s="28">
        <f t="shared" si="414"/>
        <v>0</v>
      </c>
      <c r="CD112" s="28">
        <f t="shared" si="415"/>
        <v>0</v>
      </c>
      <c r="CE112" s="28">
        <f t="shared" si="416"/>
        <v>0</v>
      </c>
      <c r="CF112">
        <f t="shared" si="417"/>
        <v>0</v>
      </c>
      <c r="CG112">
        <f t="shared" si="418"/>
        <v>0</v>
      </c>
      <c r="CH112">
        <f t="shared" si="419"/>
        <v>0</v>
      </c>
      <c r="CI112">
        <f t="shared" si="420"/>
        <v>0</v>
      </c>
      <c r="CJ112">
        <f t="shared" si="421"/>
        <v>0</v>
      </c>
      <c r="CK112">
        <f t="shared" si="382"/>
        <v>0</v>
      </c>
      <c r="CL112">
        <f t="shared" si="383"/>
        <v>0</v>
      </c>
      <c r="CM112">
        <f t="shared" si="422"/>
        <v>0</v>
      </c>
      <c r="CN112">
        <f t="shared" si="423"/>
        <v>0</v>
      </c>
      <c r="CO112">
        <f t="shared" si="424"/>
        <v>0</v>
      </c>
      <c r="CP112" s="5">
        <f t="shared" si="425"/>
        <v>0</v>
      </c>
      <c r="CR112" s="28">
        <f t="shared" si="426"/>
        <v>0</v>
      </c>
      <c r="CS112" s="28">
        <f t="shared" si="427"/>
        <v>0</v>
      </c>
      <c r="CT112" s="28">
        <f t="shared" si="428"/>
        <v>0</v>
      </c>
      <c r="CU112" s="28">
        <f t="shared" si="429"/>
        <v>0</v>
      </c>
      <c r="CV112" s="28">
        <f t="shared" si="430"/>
        <v>0</v>
      </c>
      <c r="CW112" s="28">
        <f t="shared" si="431"/>
        <v>0</v>
      </c>
      <c r="CX112" s="28">
        <f t="shared" si="432"/>
        <v>0</v>
      </c>
      <c r="CY112" s="28">
        <f t="shared" si="433"/>
        <v>0</v>
      </c>
      <c r="CZ112" s="28">
        <f t="shared" si="434"/>
        <v>0</v>
      </c>
      <c r="DA112" s="28">
        <f t="shared" si="435"/>
        <v>0</v>
      </c>
      <c r="DB112">
        <f t="shared" si="436"/>
        <v>0</v>
      </c>
      <c r="DC112">
        <f t="shared" si="437"/>
        <v>0</v>
      </c>
      <c r="DD112">
        <f t="shared" si="438"/>
        <v>0</v>
      </c>
      <c r="DE112">
        <f t="shared" si="439"/>
        <v>0</v>
      </c>
      <c r="DF112">
        <f t="shared" si="440"/>
        <v>0</v>
      </c>
      <c r="DG112">
        <f t="shared" si="441"/>
        <v>0</v>
      </c>
      <c r="DH112">
        <f t="shared" si="442"/>
        <v>0</v>
      </c>
      <c r="DI112">
        <f t="shared" si="443"/>
        <v>0</v>
      </c>
      <c r="DJ112">
        <f t="shared" si="444"/>
        <v>0</v>
      </c>
      <c r="DK112">
        <f t="shared" si="445"/>
        <v>0</v>
      </c>
      <c r="DL112" s="5">
        <f t="shared" si="446"/>
        <v>0</v>
      </c>
      <c r="DM112" s="48">
        <f t="shared" si="447"/>
        <v>0</v>
      </c>
      <c r="DN112" s="5">
        <f t="shared" si="448"/>
        <v>0</v>
      </c>
      <c r="DO112" s="5">
        <f t="shared" si="449"/>
        <v>0</v>
      </c>
      <c r="DQ112" s="48">
        <f t="shared" si="385"/>
        <v>999</v>
      </c>
      <c r="DR112" s="48">
        <f t="shared" si="386"/>
        <v>999</v>
      </c>
      <c r="DS112" s="48">
        <f t="shared" si="450"/>
        <v>999</v>
      </c>
      <c r="DT112">
        <f t="shared" si="387"/>
        <v>0</v>
      </c>
      <c r="DV112" s="48">
        <f t="shared" si="451"/>
        <v>0</v>
      </c>
      <c r="DW112" s="48">
        <f t="shared" si="452"/>
        <v>0</v>
      </c>
      <c r="DX112" s="48">
        <f t="shared" si="453"/>
        <v>0</v>
      </c>
      <c r="DY112" s="48">
        <f t="shared" si="454"/>
        <v>0</v>
      </c>
      <c r="DZ112">
        <f t="shared" si="388"/>
        <v>0</v>
      </c>
      <c r="EB112" s="48">
        <f t="shared" si="455"/>
        <v>0</v>
      </c>
      <c r="EC112" s="48">
        <f t="shared" si="456"/>
        <v>0</v>
      </c>
      <c r="ED112" s="48">
        <f t="shared" si="457"/>
        <v>0</v>
      </c>
      <c r="EE112" s="48">
        <f t="shared" si="458"/>
        <v>0</v>
      </c>
      <c r="EF112">
        <f t="shared" si="389"/>
        <v>0</v>
      </c>
      <c r="EG112">
        <f t="shared" si="390"/>
        <v>0</v>
      </c>
      <c r="EI112">
        <v>10</v>
      </c>
      <c r="EJ112" s="48">
        <f t="shared" si="459"/>
        <v>0</v>
      </c>
      <c r="EK112">
        <f t="shared" si="391"/>
        <v>0</v>
      </c>
      <c r="EL112">
        <f t="shared" si="460"/>
        <v>0</v>
      </c>
      <c r="EM112">
        <f t="shared" si="392"/>
        <v>0</v>
      </c>
      <c r="EN112">
        <f t="shared" si="393"/>
        <v>99999999</v>
      </c>
      <c r="EO112">
        <f t="shared" si="461"/>
        <v>99999999</v>
      </c>
      <c r="EP112">
        <f t="shared" si="394"/>
        <v>999</v>
      </c>
      <c r="EQ112">
        <f t="shared" si="395"/>
        <v>99999</v>
      </c>
      <c r="ES112">
        <f>IF(I112="X",1,IF(I112="x",1,IF(I112&lt;='Schuelereinst. Sinclair'!$B$5,1,0)))</f>
        <v>1</v>
      </c>
      <c r="ET112">
        <f>IF(K112="X",1,IF(K112="x",1,IF(K112&lt;='Schuelereinst. Sinclair'!$B$5,1,0)))</f>
        <v>1</v>
      </c>
      <c r="EU112">
        <f>IF(M112="X",1,IF(M112="x",1,IF(M112&lt;='Schuelereinst. Sinclair'!$B$5,1,0)))</f>
        <v>1</v>
      </c>
      <c r="EV112">
        <f>IF(O112="X",1,IF(O112="x",1,IF(O112&lt;='Schuelereinst. Sinclair'!$B$5,1,0)))</f>
        <v>1</v>
      </c>
      <c r="EW112">
        <f>IF(Q112="X",1,IF(Q112="x",1,IF(Q112&lt;='Schuelereinst. Sinclair'!$B$5,1,0)))</f>
        <v>1</v>
      </c>
      <c r="EX112">
        <f>IF(S112="X",1,IF(S112="x",1,IF(S112&lt;='Schuelereinst. Sinclair'!$B$5,1,0)))</f>
        <v>1</v>
      </c>
    </row>
    <row r="113" spans="1:154" hidden="1" x14ac:dyDescent="0.2">
      <c r="A113" s="109">
        <v>11</v>
      </c>
      <c r="B113" s="96"/>
      <c r="C113" s="109" t="str">
        <f t="shared" si="396"/>
        <v/>
      </c>
      <c r="D113" s="156" t="str">
        <f t="shared" si="397"/>
        <v/>
      </c>
      <c r="E113" s="156" t="str">
        <f t="shared" si="398"/>
        <v/>
      </c>
      <c r="F113" s="159"/>
      <c r="G113" s="176" t="str">
        <f t="shared" si="372"/>
        <v/>
      </c>
      <c r="H113" s="97"/>
      <c r="I113" s="129"/>
      <c r="J113" s="98"/>
      <c r="K113" s="129"/>
      <c r="L113" s="98"/>
      <c r="M113" s="129"/>
      <c r="N113" s="97"/>
      <c r="O113" s="129"/>
      <c r="P113" s="98"/>
      <c r="Q113" s="129"/>
      <c r="R113" s="98"/>
      <c r="S113" s="129"/>
      <c r="T113" s="131" t="str">
        <f t="shared" si="399"/>
        <v/>
      </c>
      <c r="U113" s="134" t="str">
        <f t="shared" si="400"/>
        <v/>
      </c>
      <c r="V113" s="134" t="str">
        <f t="shared" si="401"/>
        <v/>
      </c>
      <c r="W113" s="99"/>
      <c r="X113" s="95"/>
      <c r="Y113" s="119" t="str">
        <f t="shared" si="462"/>
        <v/>
      </c>
      <c r="Z113" s="100"/>
      <c r="AA113" s="95"/>
      <c r="AB113" s="95"/>
      <c r="AC113" s="122" t="str">
        <f t="shared" si="463"/>
        <v/>
      </c>
      <c r="AD113" s="100"/>
      <c r="AE113" s="95"/>
      <c r="AF113" s="95"/>
      <c r="AG113" s="214" t="str">
        <f t="shared" si="464"/>
        <v/>
      </c>
      <c r="AH113" s="125" t="str">
        <f t="shared" si="465"/>
        <v/>
      </c>
      <c r="AI113" s="126" t="str">
        <f t="shared" si="466"/>
        <v/>
      </c>
      <c r="AJ113" s="140" t="str">
        <f t="shared" si="373"/>
        <v/>
      </c>
      <c r="AK113" s="163" t="str">
        <f t="shared" si="374"/>
        <v/>
      </c>
      <c r="BI113" t="str">
        <f t="shared" si="375"/>
        <v/>
      </c>
      <c r="BK113" t="str">
        <f t="shared" si="402"/>
        <v/>
      </c>
      <c r="BL113" t="str">
        <f t="shared" si="403"/>
        <v/>
      </c>
      <c r="BM113" t="str">
        <f t="shared" si="404"/>
        <v/>
      </c>
      <c r="BN113" t="str">
        <f t="shared" si="405"/>
        <v/>
      </c>
      <c r="BO113" t="str">
        <f t="shared" si="376"/>
        <v/>
      </c>
      <c r="BP113" t="str">
        <f t="shared" si="377"/>
        <v/>
      </c>
      <c r="BQ113" s="47" t="str">
        <f t="shared" si="378"/>
        <v/>
      </c>
      <c r="BR113" t="str">
        <f t="shared" si="379"/>
        <v/>
      </c>
      <c r="BS113" t="str">
        <f t="shared" si="380"/>
        <v/>
      </c>
      <c r="BT113" t="str">
        <f t="shared" si="406"/>
        <v/>
      </c>
      <c r="BU113" t="str">
        <f>IF(BT113="","",IF(BT113="U9",'Schuelereinst. Sinclair'!$B$6,IF(BT113="U11",'Schuelereinst. Sinclair'!$B$7,IF(BT113="U13",'Schuelereinst. Sinclair'!$B$8,Wemm(BT113="U15",'Schuelereinst. Sinclair'!$B$9,"")))))</f>
        <v/>
      </c>
      <c r="BV113" s="28">
        <f t="shared" si="407"/>
        <v>0</v>
      </c>
      <c r="BW113" s="28">
        <f t="shared" si="408"/>
        <v>0</v>
      </c>
      <c r="BX113" s="28">
        <f t="shared" si="409"/>
        <v>0</v>
      </c>
      <c r="BY113" s="28">
        <f t="shared" si="410"/>
        <v>0</v>
      </c>
      <c r="BZ113" s="28">
        <f t="shared" si="411"/>
        <v>0</v>
      </c>
      <c r="CA113" s="28">
        <f t="shared" si="412"/>
        <v>0</v>
      </c>
      <c r="CB113" s="28">
        <f t="shared" si="413"/>
        <v>0</v>
      </c>
      <c r="CC113" s="28">
        <f t="shared" si="414"/>
        <v>0</v>
      </c>
      <c r="CD113" s="28">
        <f t="shared" si="415"/>
        <v>0</v>
      </c>
      <c r="CE113" s="28">
        <f t="shared" si="416"/>
        <v>0</v>
      </c>
      <c r="CF113">
        <f t="shared" si="417"/>
        <v>0</v>
      </c>
      <c r="CG113">
        <f t="shared" si="418"/>
        <v>0</v>
      </c>
      <c r="CH113">
        <f t="shared" si="419"/>
        <v>0</v>
      </c>
      <c r="CI113">
        <f t="shared" si="420"/>
        <v>0</v>
      </c>
      <c r="CJ113">
        <f t="shared" si="421"/>
        <v>0</v>
      </c>
      <c r="CK113">
        <f t="shared" si="382"/>
        <v>0</v>
      </c>
      <c r="CL113">
        <f t="shared" si="383"/>
        <v>0</v>
      </c>
      <c r="CM113">
        <f t="shared" si="422"/>
        <v>0</v>
      </c>
      <c r="CN113">
        <f t="shared" si="423"/>
        <v>0</v>
      </c>
      <c r="CO113">
        <f t="shared" si="424"/>
        <v>0</v>
      </c>
      <c r="CP113" s="5">
        <f t="shared" si="425"/>
        <v>0</v>
      </c>
      <c r="CR113" s="28">
        <f t="shared" si="426"/>
        <v>0</v>
      </c>
      <c r="CS113" s="28">
        <f t="shared" si="427"/>
        <v>0</v>
      </c>
      <c r="CT113" s="28">
        <f t="shared" si="428"/>
        <v>0</v>
      </c>
      <c r="CU113" s="28">
        <f t="shared" si="429"/>
        <v>0</v>
      </c>
      <c r="CV113" s="28">
        <f t="shared" si="430"/>
        <v>0</v>
      </c>
      <c r="CW113" s="28">
        <f t="shared" si="431"/>
        <v>0</v>
      </c>
      <c r="CX113" s="28">
        <f t="shared" si="432"/>
        <v>0</v>
      </c>
      <c r="CY113" s="28">
        <f t="shared" si="433"/>
        <v>0</v>
      </c>
      <c r="CZ113" s="28">
        <f t="shared" si="434"/>
        <v>0</v>
      </c>
      <c r="DA113" s="28">
        <f t="shared" si="435"/>
        <v>0</v>
      </c>
      <c r="DB113">
        <f t="shared" si="436"/>
        <v>0</v>
      </c>
      <c r="DC113">
        <f t="shared" si="437"/>
        <v>0</v>
      </c>
      <c r="DD113">
        <f t="shared" si="438"/>
        <v>0</v>
      </c>
      <c r="DE113">
        <f t="shared" si="439"/>
        <v>0</v>
      </c>
      <c r="DF113">
        <f t="shared" si="440"/>
        <v>0</v>
      </c>
      <c r="DG113">
        <f t="shared" si="441"/>
        <v>0</v>
      </c>
      <c r="DH113">
        <f t="shared" si="442"/>
        <v>0</v>
      </c>
      <c r="DI113">
        <f t="shared" si="443"/>
        <v>0</v>
      </c>
      <c r="DJ113">
        <f t="shared" si="444"/>
        <v>0</v>
      </c>
      <c r="DK113">
        <f t="shared" si="445"/>
        <v>0</v>
      </c>
      <c r="DL113" s="5">
        <f t="shared" si="446"/>
        <v>0</v>
      </c>
      <c r="DM113" s="48">
        <f t="shared" si="447"/>
        <v>0</v>
      </c>
      <c r="DN113" s="5">
        <f t="shared" si="448"/>
        <v>0</v>
      </c>
      <c r="DO113" s="5">
        <f t="shared" si="449"/>
        <v>0</v>
      </c>
      <c r="DQ113" s="48">
        <f t="shared" si="385"/>
        <v>999</v>
      </c>
      <c r="DR113" s="48">
        <f t="shared" si="386"/>
        <v>999</v>
      </c>
      <c r="DS113" s="48">
        <f t="shared" si="450"/>
        <v>999</v>
      </c>
      <c r="DT113">
        <f t="shared" si="387"/>
        <v>0</v>
      </c>
      <c r="DV113" s="48">
        <f t="shared" si="451"/>
        <v>0</v>
      </c>
      <c r="DW113" s="48">
        <f t="shared" si="452"/>
        <v>0</v>
      </c>
      <c r="DX113" s="48">
        <f t="shared" si="453"/>
        <v>0</v>
      </c>
      <c r="DY113" s="48">
        <f t="shared" si="454"/>
        <v>0</v>
      </c>
      <c r="DZ113">
        <f t="shared" si="388"/>
        <v>0</v>
      </c>
      <c r="EB113" s="48">
        <f t="shared" si="455"/>
        <v>0</v>
      </c>
      <c r="EC113" s="48">
        <f t="shared" si="456"/>
        <v>0</v>
      </c>
      <c r="ED113" s="48">
        <f t="shared" si="457"/>
        <v>0</v>
      </c>
      <c r="EE113" s="48">
        <f t="shared" si="458"/>
        <v>0</v>
      </c>
      <c r="EF113">
        <f t="shared" si="389"/>
        <v>0</v>
      </c>
      <c r="EG113">
        <f t="shared" si="390"/>
        <v>0</v>
      </c>
      <c r="EI113">
        <v>11</v>
      </c>
      <c r="EJ113" s="48">
        <f t="shared" si="459"/>
        <v>0</v>
      </c>
      <c r="EK113">
        <f t="shared" si="391"/>
        <v>0</v>
      </c>
      <c r="EL113">
        <f t="shared" si="460"/>
        <v>0</v>
      </c>
      <c r="EM113">
        <f t="shared" si="392"/>
        <v>0</v>
      </c>
      <c r="EN113">
        <f t="shared" si="393"/>
        <v>99999999</v>
      </c>
      <c r="EO113">
        <f t="shared" si="461"/>
        <v>99999999</v>
      </c>
      <c r="EP113">
        <f t="shared" si="394"/>
        <v>999</v>
      </c>
      <c r="EQ113">
        <f t="shared" si="395"/>
        <v>99999</v>
      </c>
      <c r="ES113">
        <f>IF(I113="X",1,IF(I113="x",1,IF(I113&lt;='Schuelereinst. Sinclair'!$B$5,1,0)))</f>
        <v>1</v>
      </c>
      <c r="ET113">
        <f>IF(K113="X",1,IF(K113="x",1,IF(K113&lt;='Schuelereinst. Sinclair'!$B$5,1,0)))</f>
        <v>1</v>
      </c>
      <c r="EU113">
        <f>IF(M113="X",1,IF(M113="x",1,IF(M113&lt;='Schuelereinst. Sinclair'!$B$5,1,0)))</f>
        <v>1</v>
      </c>
      <c r="EV113">
        <f>IF(O113="X",1,IF(O113="x",1,IF(O113&lt;='Schuelereinst. Sinclair'!$B$5,1,0)))</f>
        <v>1</v>
      </c>
      <c r="EW113">
        <f>IF(Q113="X",1,IF(Q113="x",1,IF(Q113&lt;='Schuelereinst. Sinclair'!$B$5,1,0)))</f>
        <v>1</v>
      </c>
      <c r="EX113">
        <f>IF(S113="X",1,IF(S113="x",1,IF(S113&lt;='Schuelereinst. Sinclair'!$B$5,1,0)))</f>
        <v>1</v>
      </c>
    </row>
    <row r="114" spans="1:154" hidden="1" x14ac:dyDescent="0.2">
      <c r="A114" s="109">
        <v>12</v>
      </c>
      <c r="B114" s="96"/>
      <c r="C114" s="109" t="str">
        <f t="shared" si="396"/>
        <v/>
      </c>
      <c r="D114" s="156" t="str">
        <f t="shared" si="397"/>
        <v/>
      </c>
      <c r="E114" s="156" t="str">
        <f t="shared" si="398"/>
        <v/>
      </c>
      <c r="F114" s="159"/>
      <c r="G114" s="176" t="str">
        <f t="shared" si="372"/>
        <v/>
      </c>
      <c r="H114" s="97"/>
      <c r="I114" s="129"/>
      <c r="J114" s="98"/>
      <c r="K114" s="129"/>
      <c r="L114" s="98"/>
      <c r="M114" s="129"/>
      <c r="N114" s="97"/>
      <c r="O114" s="129"/>
      <c r="P114" s="98"/>
      <c r="Q114" s="129"/>
      <c r="R114" s="98"/>
      <c r="S114" s="129"/>
      <c r="T114" s="131" t="str">
        <f t="shared" si="399"/>
        <v/>
      </c>
      <c r="U114" s="134" t="str">
        <f t="shared" si="400"/>
        <v/>
      </c>
      <c r="V114" s="134" t="str">
        <f t="shared" si="401"/>
        <v/>
      </c>
      <c r="W114" s="99"/>
      <c r="X114" s="95"/>
      <c r="Y114" s="119" t="str">
        <f t="shared" si="462"/>
        <v/>
      </c>
      <c r="Z114" s="100"/>
      <c r="AA114" s="95"/>
      <c r="AB114" s="95"/>
      <c r="AC114" s="122" t="str">
        <f t="shared" si="463"/>
        <v/>
      </c>
      <c r="AD114" s="100"/>
      <c r="AE114" s="95"/>
      <c r="AF114" s="95"/>
      <c r="AG114" s="214" t="str">
        <f t="shared" si="464"/>
        <v/>
      </c>
      <c r="AH114" s="125" t="str">
        <f t="shared" si="465"/>
        <v/>
      </c>
      <c r="AI114" s="126" t="str">
        <f t="shared" si="466"/>
        <v/>
      </c>
      <c r="AJ114" s="140" t="str">
        <f t="shared" si="373"/>
        <v/>
      </c>
      <c r="AK114" s="163" t="str">
        <f t="shared" si="374"/>
        <v/>
      </c>
      <c r="BI114" t="str">
        <f t="shared" si="375"/>
        <v/>
      </c>
      <c r="BK114" t="str">
        <f t="shared" si="402"/>
        <v/>
      </c>
      <c r="BL114" t="str">
        <f t="shared" si="403"/>
        <v/>
      </c>
      <c r="BM114" t="str">
        <f t="shared" si="404"/>
        <v/>
      </c>
      <c r="BN114" t="str">
        <f t="shared" si="405"/>
        <v/>
      </c>
      <c r="BO114" t="str">
        <f t="shared" si="376"/>
        <v/>
      </c>
      <c r="BP114" t="str">
        <f t="shared" si="377"/>
        <v/>
      </c>
      <c r="BQ114" s="47" t="str">
        <f t="shared" si="378"/>
        <v/>
      </c>
      <c r="BR114" t="str">
        <f t="shared" si="379"/>
        <v/>
      </c>
      <c r="BS114" t="str">
        <f t="shared" si="380"/>
        <v/>
      </c>
      <c r="BT114" t="str">
        <f t="shared" si="406"/>
        <v/>
      </c>
      <c r="BU114" t="str">
        <f>IF(BT114="","",IF(BT114="U9",'Schuelereinst. Sinclair'!$B$6,IF(BT114="U11",'Schuelereinst. Sinclair'!$B$7,IF(BT114="U13",'Schuelereinst. Sinclair'!$B$8,Wemm(BT114="U15",'Schuelereinst. Sinclair'!$B$9,"")))))</f>
        <v/>
      </c>
      <c r="BV114" s="28">
        <f t="shared" si="407"/>
        <v>0</v>
      </c>
      <c r="BW114" s="28">
        <f t="shared" si="408"/>
        <v>0</v>
      </c>
      <c r="BX114" s="28">
        <f t="shared" si="409"/>
        <v>0</v>
      </c>
      <c r="BY114" s="28">
        <f t="shared" si="410"/>
        <v>0</v>
      </c>
      <c r="BZ114" s="28">
        <f t="shared" si="411"/>
        <v>0</v>
      </c>
      <c r="CA114" s="28">
        <f t="shared" si="412"/>
        <v>0</v>
      </c>
      <c r="CB114" s="28">
        <f t="shared" si="413"/>
        <v>0</v>
      </c>
      <c r="CC114" s="28">
        <f t="shared" si="414"/>
        <v>0</v>
      </c>
      <c r="CD114" s="28">
        <f t="shared" si="415"/>
        <v>0</v>
      </c>
      <c r="CE114" s="28">
        <f t="shared" si="416"/>
        <v>0</v>
      </c>
      <c r="CF114">
        <f t="shared" si="417"/>
        <v>0</v>
      </c>
      <c r="CG114">
        <f t="shared" si="418"/>
        <v>0</v>
      </c>
      <c r="CH114">
        <f t="shared" si="419"/>
        <v>0</v>
      </c>
      <c r="CI114">
        <f t="shared" si="420"/>
        <v>0</v>
      </c>
      <c r="CJ114">
        <f t="shared" si="421"/>
        <v>0</v>
      </c>
      <c r="CK114">
        <f t="shared" si="382"/>
        <v>0</v>
      </c>
      <c r="CL114">
        <f t="shared" si="383"/>
        <v>0</v>
      </c>
      <c r="CM114">
        <f t="shared" si="422"/>
        <v>0</v>
      </c>
      <c r="CN114">
        <f t="shared" si="423"/>
        <v>0</v>
      </c>
      <c r="CO114">
        <f t="shared" si="424"/>
        <v>0</v>
      </c>
      <c r="CP114" s="5">
        <f t="shared" si="425"/>
        <v>0</v>
      </c>
      <c r="CR114" s="28">
        <f t="shared" si="426"/>
        <v>0</v>
      </c>
      <c r="CS114" s="28">
        <f t="shared" si="427"/>
        <v>0</v>
      </c>
      <c r="CT114" s="28">
        <f t="shared" si="428"/>
        <v>0</v>
      </c>
      <c r="CU114" s="28">
        <f t="shared" si="429"/>
        <v>0</v>
      </c>
      <c r="CV114" s="28">
        <f t="shared" si="430"/>
        <v>0</v>
      </c>
      <c r="CW114" s="28">
        <f t="shared" si="431"/>
        <v>0</v>
      </c>
      <c r="CX114" s="28">
        <f t="shared" si="432"/>
        <v>0</v>
      </c>
      <c r="CY114" s="28">
        <f t="shared" si="433"/>
        <v>0</v>
      </c>
      <c r="CZ114" s="28">
        <f t="shared" si="434"/>
        <v>0</v>
      </c>
      <c r="DA114" s="28">
        <f t="shared" si="435"/>
        <v>0</v>
      </c>
      <c r="DB114">
        <f t="shared" si="436"/>
        <v>0</v>
      </c>
      <c r="DC114">
        <f t="shared" si="437"/>
        <v>0</v>
      </c>
      <c r="DD114">
        <f t="shared" si="438"/>
        <v>0</v>
      </c>
      <c r="DE114">
        <f t="shared" si="439"/>
        <v>0</v>
      </c>
      <c r="DF114">
        <f t="shared" si="440"/>
        <v>0</v>
      </c>
      <c r="DG114">
        <f t="shared" si="441"/>
        <v>0</v>
      </c>
      <c r="DH114">
        <f t="shared" si="442"/>
        <v>0</v>
      </c>
      <c r="DI114">
        <f t="shared" si="443"/>
        <v>0</v>
      </c>
      <c r="DJ114">
        <f t="shared" si="444"/>
        <v>0</v>
      </c>
      <c r="DK114">
        <f t="shared" si="445"/>
        <v>0</v>
      </c>
      <c r="DL114" s="5">
        <f t="shared" si="446"/>
        <v>0</v>
      </c>
      <c r="DM114" s="48">
        <f t="shared" si="447"/>
        <v>0</v>
      </c>
      <c r="DN114" s="5">
        <f t="shared" si="448"/>
        <v>0</v>
      </c>
      <c r="DO114" s="5">
        <f t="shared" si="449"/>
        <v>0</v>
      </c>
      <c r="DQ114" s="48">
        <f t="shared" si="385"/>
        <v>999</v>
      </c>
      <c r="DR114" s="48">
        <f t="shared" si="386"/>
        <v>999</v>
      </c>
      <c r="DS114" s="48">
        <f t="shared" si="450"/>
        <v>999</v>
      </c>
      <c r="DT114">
        <f t="shared" si="387"/>
        <v>0</v>
      </c>
      <c r="DV114" s="48">
        <f t="shared" si="451"/>
        <v>0</v>
      </c>
      <c r="DW114" s="48">
        <f t="shared" si="452"/>
        <v>0</v>
      </c>
      <c r="DX114" s="48">
        <f t="shared" si="453"/>
        <v>0</v>
      </c>
      <c r="DY114" s="48">
        <f t="shared" si="454"/>
        <v>0</v>
      </c>
      <c r="DZ114">
        <f t="shared" si="388"/>
        <v>0</v>
      </c>
      <c r="EB114" s="48">
        <f t="shared" si="455"/>
        <v>0</v>
      </c>
      <c r="EC114" s="48">
        <f t="shared" si="456"/>
        <v>0</v>
      </c>
      <c r="ED114" s="48">
        <f t="shared" si="457"/>
        <v>0</v>
      </c>
      <c r="EE114" s="48">
        <f t="shared" si="458"/>
        <v>0</v>
      </c>
      <c r="EF114">
        <f t="shared" si="389"/>
        <v>0</v>
      </c>
      <c r="EG114">
        <f t="shared" si="390"/>
        <v>0</v>
      </c>
      <c r="EI114">
        <v>12</v>
      </c>
      <c r="EJ114" s="48">
        <f t="shared" si="459"/>
        <v>0</v>
      </c>
      <c r="EK114">
        <f t="shared" si="391"/>
        <v>0</v>
      </c>
      <c r="EL114">
        <f t="shared" si="460"/>
        <v>0</v>
      </c>
      <c r="EM114">
        <f t="shared" si="392"/>
        <v>0</v>
      </c>
      <c r="EN114">
        <f t="shared" si="393"/>
        <v>99999999</v>
      </c>
      <c r="EO114">
        <f t="shared" si="461"/>
        <v>99999999</v>
      </c>
      <c r="EP114">
        <f t="shared" si="394"/>
        <v>999</v>
      </c>
      <c r="EQ114">
        <f t="shared" si="395"/>
        <v>99999</v>
      </c>
      <c r="ES114">
        <f>IF(I114="X",1,IF(I114="x",1,IF(I114&lt;='Schuelereinst. Sinclair'!$B$5,1,0)))</f>
        <v>1</v>
      </c>
      <c r="ET114">
        <f>IF(K114="X",1,IF(K114="x",1,IF(K114&lt;='Schuelereinst. Sinclair'!$B$5,1,0)))</f>
        <v>1</v>
      </c>
      <c r="EU114">
        <f>IF(M114="X",1,IF(M114="x",1,IF(M114&lt;='Schuelereinst. Sinclair'!$B$5,1,0)))</f>
        <v>1</v>
      </c>
      <c r="EV114">
        <f>IF(O114="X",1,IF(O114="x",1,IF(O114&lt;='Schuelereinst. Sinclair'!$B$5,1,0)))</f>
        <v>1</v>
      </c>
      <c r="EW114">
        <f>IF(Q114="X",1,IF(Q114="x",1,IF(Q114&lt;='Schuelereinst. Sinclair'!$B$5,1,0)))</f>
        <v>1</v>
      </c>
      <c r="EX114">
        <f>IF(S114="X",1,IF(S114="x",1,IF(S114&lt;='Schuelereinst. Sinclair'!$B$5,1,0)))</f>
        <v>1</v>
      </c>
    </row>
    <row r="115" spans="1:154" hidden="1" x14ac:dyDescent="0.2">
      <c r="A115" s="109">
        <v>13</v>
      </c>
      <c r="B115" s="96"/>
      <c r="C115" s="109" t="str">
        <f t="shared" si="396"/>
        <v/>
      </c>
      <c r="D115" s="156" t="str">
        <f t="shared" si="397"/>
        <v/>
      </c>
      <c r="E115" s="156" t="str">
        <f t="shared" si="398"/>
        <v/>
      </c>
      <c r="F115" s="159"/>
      <c r="G115" s="176" t="str">
        <f t="shared" si="372"/>
        <v/>
      </c>
      <c r="H115" s="97"/>
      <c r="I115" s="129"/>
      <c r="J115" s="98"/>
      <c r="K115" s="129"/>
      <c r="L115" s="98"/>
      <c r="M115" s="129"/>
      <c r="N115" s="97"/>
      <c r="O115" s="129"/>
      <c r="P115" s="98"/>
      <c r="Q115" s="129"/>
      <c r="R115" s="98"/>
      <c r="S115" s="129"/>
      <c r="T115" s="131" t="str">
        <f t="shared" si="399"/>
        <v/>
      </c>
      <c r="U115" s="134" t="str">
        <f t="shared" si="400"/>
        <v/>
      </c>
      <c r="V115" s="134" t="str">
        <f t="shared" si="401"/>
        <v/>
      </c>
      <c r="W115" s="99"/>
      <c r="X115" s="95"/>
      <c r="Y115" s="119" t="str">
        <f t="shared" si="462"/>
        <v/>
      </c>
      <c r="Z115" s="100"/>
      <c r="AA115" s="95"/>
      <c r="AB115" s="95"/>
      <c r="AC115" s="122" t="str">
        <f t="shared" si="463"/>
        <v/>
      </c>
      <c r="AD115" s="100"/>
      <c r="AE115" s="95"/>
      <c r="AF115" s="95"/>
      <c r="AG115" s="214" t="str">
        <f t="shared" si="464"/>
        <v/>
      </c>
      <c r="AH115" s="125" t="str">
        <f t="shared" si="465"/>
        <v/>
      </c>
      <c r="AI115" s="126" t="str">
        <f t="shared" si="466"/>
        <v/>
      </c>
      <c r="AJ115" s="140" t="str">
        <f t="shared" si="373"/>
        <v/>
      </c>
      <c r="AK115" s="163" t="str">
        <f t="shared" si="374"/>
        <v/>
      </c>
      <c r="BI115" t="str">
        <f t="shared" si="375"/>
        <v/>
      </c>
      <c r="BK115" t="str">
        <f t="shared" si="402"/>
        <v/>
      </c>
      <c r="BL115" t="str">
        <f t="shared" si="403"/>
        <v/>
      </c>
      <c r="BM115" t="str">
        <f t="shared" si="404"/>
        <v/>
      </c>
      <c r="BN115" t="str">
        <f t="shared" si="405"/>
        <v/>
      </c>
      <c r="BO115" t="str">
        <f t="shared" si="376"/>
        <v/>
      </c>
      <c r="BP115" t="str">
        <f t="shared" si="377"/>
        <v/>
      </c>
      <c r="BQ115" s="47" t="str">
        <f t="shared" si="378"/>
        <v/>
      </c>
      <c r="BR115" t="str">
        <f t="shared" si="379"/>
        <v/>
      </c>
      <c r="BS115" t="str">
        <f t="shared" si="380"/>
        <v/>
      </c>
      <c r="BT115" t="str">
        <f t="shared" si="406"/>
        <v/>
      </c>
      <c r="BU115" t="str">
        <f>IF(BT115="","",IF(BT115="U9",'Schuelereinst. Sinclair'!$B$6,IF(BT115="U11",'Schuelereinst. Sinclair'!$B$7,IF(BT115="U13",'Schuelereinst. Sinclair'!$B$8,Wemm(BT115="U15",'Schuelereinst. Sinclair'!$B$9,"")))))</f>
        <v/>
      </c>
      <c r="BV115" s="28">
        <f t="shared" si="407"/>
        <v>0</v>
      </c>
      <c r="BW115" s="28">
        <f t="shared" si="408"/>
        <v>0</v>
      </c>
      <c r="BX115" s="28">
        <f t="shared" si="409"/>
        <v>0</v>
      </c>
      <c r="BY115" s="28">
        <f t="shared" si="410"/>
        <v>0</v>
      </c>
      <c r="BZ115" s="28">
        <f t="shared" si="411"/>
        <v>0</v>
      </c>
      <c r="CA115" s="28">
        <f t="shared" si="412"/>
        <v>0</v>
      </c>
      <c r="CB115" s="28">
        <f t="shared" si="413"/>
        <v>0</v>
      </c>
      <c r="CC115" s="28">
        <f t="shared" si="414"/>
        <v>0</v>
      </c>
      <c r="CD115" s="28">
        <f t="shared" si="415"/>
        <v>0</v>
      </c>
      <c r="CE115" s="28">
        <f t="shared" si="416"/>
        <v>0</v>
      </c>
      <c r="CF115">
        <f t="shared" si="417"/>
        <v>0</v>
      </c>
      <c r="CG115">
        <f t="shared" si="418"/>
        <v>0</v>
      </c>
      <c r="CH115">
        <f t="shared" si="419"/>
        <v>0</v>
      </c>
      <c r="CI115">
        <f t="shared" si="420"/>
        <v>0</v>
      </c>
      <c r="CJ115">
        <f t="shared" si="421"/>
        <v>0</v>
      </c>
      <c r="CK115">
        <f t="shared" si="382"/>
        <v>0</v>
      </c>
      <c r="CL115">
        <f t="shared" si="383"/>
        <v>0</v>
      </c>
      <c r="CM115">
        <f t="shared" si="422"/>
        <v>0</v>
      </c>
      <c r="CN115">
        <f t="shared" si="423"/>
        <v>0</v>
      </c>
      <c r="CO115">
        <f t="shared" si="424"/>
        <v>0</v>
      </c>
      <c r="CP115" s="5">
        <f t="shared" si="425"/>
        <v>0</v>
      </c>
      <c r="CR115" s="28">
        <f t="shared" si="426"/>
        <v>0</v>
      </c>
      <c r="CS115" s="28">
        <f t="shared" si="427"/>
        <v>0</v>
      </c>
      <c r="CT115" s="28">
        <f t="shared" si="428"/>
        <v>0</v>
      </c>
      <c r="CU115" s="28">
        <f t="shared" si="429"/>
        <v>0</v>
      </c>
      <c r="CV115" s="28">
        <f t="shared" si="430"/>
        <v>0</v>
      </c>
      <c r="CW115" s="28">
        <f t="shared" si="431"/>
        <v>0</v>
      </c>
      <c r="CX115" s="28">
        <f t="shared" si="432"/>
        <v>0</v>
      </c>
      <c r="CY115" s="28">
        <f t="shared" si="433"/>
        <v>0</v>
      </c>
      <c r="CZ115" s="28">
        <f t="shared" si="434"/>
        <v>0</v>
      </c>
      <c r="DA115" s="28">
        <f t="shared" si="435"/>
        <v>0</v>
      </c>
      <c r="DB115">
        <f t="shared" si="436"/>
        <v>0</v>
      </c>
      <c r="DC115">
        <f t="shared" si="437"/>
        <v>0</v>
      </c>
      <c r="DD115">
        <f t="shared" si="438"/>
        <v>0</v>
      </c>
      <c r="DE115">
        <f t="shared" si="439"/>
        <v>0</v>
      </c>
      <c r="DF115">
        <f t="shared" si="440"/>
        <v>0</v>
      </c>
      <c r="DG115">
        <f t="shared" si="441"/>
        <v>0</v>
      </c>
      <c r="DH115">
        <f t="shared" si="442"/>
        <v>0</v>
      </c>
      <c r="DI115">
        <f t="shared" si="443"/>
        <v>0</v>
      </c>
      <c r="DJ115">
        <f t="shared" si="444"/>
        <v>0</v>
      </c>
      <c r="DK115">
        <f t="shared" si="445"/>
        <v>0</v>
      </c>
      <c r="DL115" s="5">
        <f t="shared" si="446"/>
        <v>0</v>
      </c>
      <c r="DM115" s="48">
        <f t="shared" si="447"/>
        <v>0</v>
      </c>
      <c r="DN115" s="5">
        <f t="shared" si="448"/>
        <v>0</v>
      </c>
      <c r="DO115" s="5">
        <f t="shared" si="449"/>
        <v>0</v>
      </c>
      <c r="DQ115" s="48">
        <f t="shared" si="385"/>
        <v>999</v>
      </c>
      <c r="DR115" s="48">
        <f t="shared" si="386"/>
        <v>999</v>
      </c>
      <c r="DS115" s="48">
        <f t="shared" si="450"/>
        <v>999</v>
      </c>
      <c r="DT115">
        <f t="shared" si="387"/>
        <v>0</v>
      </c>
      <c r="DV115" s="48">
        <f t="shared" si="451"/>
        <v>0</v>
      </c>
      <c r="DW115" s="48">
        <f t="shared" si="452"/>
        <v>0</v>
      </c>
      <c r="DX115" s="48">
        <f t="shared" si="453"/>
        <v>0</v>
      </c>
      <c r="DY115" s="48">
        <f t="shared" si="454"/>
        <v>0</v>
      </c>
      <c r="DZ115">
        <f t="shared" si="388"/>
        <v>0</v>
      </c>
      <c r="EB115" s="48">
        <f t="shared" si="455"/>
        <v>0</v>
      </c>
      <c r="EC115" s="48">
        <f t="shared" si="456"/>
        <v>0</v>
      </c>
      <c r="ED115" s="48">
        <f t="shared" si="457"/>
        <v>0</v>
      </c>
      <c r="EE115" s="48">
        <f t="shared" si="458"/>
        <v>0</v>
      </c>
      <c r="EF115">
        <f t="shared" si="389"/>
        <v>0</v>
      </c>
      <c r="EG115">
        <f t="shared" si="390"/>
        <v>0</v>
      </c>
      <c r="EI115">
        <v>13</v>
      </c>
      <c r="EJ115" s="48">
        <f t="shared" si="459"/>
        <v>0</v>
      </c>
      <c r="EK115">
        <f t="shared" si="391"/>
        <v>0</v>
      </c>
      <c r="EL115">
        <f t="shared" si="460"/>
        <v>0</v>
      </c>
      <c r="EM115">
        <f t="shared" si="392"/>
        <v>0</v>
      </c>
      <c r="EN115">
        <f t="shared" si="393"/>
        <v>99999999</v>
      </c>
      <c r="EO115">
        <f t="shared" si="461"/>
        <v>99999999</v>
      </c>
      <c r="EP115">
        <f t="shared" si="394"/>
        <v>999</v>
      </c>
      <c r="EQ115">
        <f t="shared" si="395"/>
        <v>99999</v>
      </c>
      <c r="ES115">
        <f>IF(I115="X",1,IF(I115="x",1,IF(I115&lt;='Schuelereinst. Sinclair'!$B$5,1,0)))</f>
        <v>1</v>
      </c>
      <c r="ET115">
        <f>IF(K115="X",1,IF(K115="x",1,IF(K115&lt;='Schuelereinst. Sinclair'!$B$5,1,0)))</f>
        <v>1</v>
      </c>
      <c r="EU115">
        <f>IF(M115="X",1,IF(M115="x",1,IF(M115&lt;='Schuelereinst. Sinclair'!$B$5,1,0)))</f>
        <v>1</v>
      </c>
      <c r="EV115">
        <f>IF(O115="X",1,IF(O115="x",1,IF(O115&lt;='Schuelereinst. Sinclair'!$B$5,1,0)))</f>
        <v>1</v>
      </c>
      <c r="EW115">
        <f>IF(Q115="X",1,IF(Q115="x",1,IF(Q115&lt;='Schuelereinst. Sinclair'!$B$5,1,0)))</f>
        <v>1</v>
      </c>
      <c r="EX115">
        <f>IF(S115="X",1,IF(S115="x",1,IF(S115&lt;='Schuelereinst. Sinclair'!$B$5,1,0)))</f>
        <v>1</v>
      </c>
    </row>
    <row r="116" spans="1:154" hidden="1" x14ac:dyDescent="0.2">
      <c r="A116" s="109">
        <v>14</v>
      </c>
      <c r="B116" s="96"/>
      <c r="C116" s="109" t="str">
        <f t="shared" si="396"/>
        <v/>
      </c>
      <c r="D116" s="156" t="str">
        <f t="shared" si="397"/>
        <v/>
      </c>
      <c r="E116" s="156" t="str">
        <f t="shared" si="398"/>
        <v/>
      </c>
      <c r="F116" s="159"/>
      <c r="G116" s="176" t="str">
        <f t="shared" si="372"/>
        <v/>
      </c>
      <c r="H116" s="97"/>
      <c r="I116" s="129"/>
      <c r="J116" s="98"/>
      <c r="K116" s="129"/>
      <c r="L116" s="98"/>
      <c r="M116" s="129"/>
      <c r="N116" s="97"/>
      <c r="O116" s="129"/>
      <c r="P116" s="98"/>
      <c r="Q116" s="129"/>
      <c r="R116" s="98"/>
      <c r="S116" s="129"/>
      <c r="T116" s="131" t="str">
        <f t="shared" si="399"/>
        <v/>
      </c>
      <c r="U116" s="134" t="str">
        <f t="shared" si="400"/>
        <v/>
      </c>
      <c r="V116" s="134" t="str">
        <f t="shared" si="401"/>
        <v/>
      </c>
      <c r="W116" s="99"/>
      <c r="X116" s="95"/>
      <c r="Y116" s="119" t="str">
        <f t="shared" si="462"/>
        <v/>
      </c>
      <c r="Z116" s="100"/>
      <c r="AA116" s="95"/>
      <c r="AB116" s="95"/>
      <c r="AC116" s="122" t="str">
        <f t="shared" si="463"/>
        <v/>
      </c>
      <c r="AD116" s="100"/>
      <c r="AE116" s="95"/>
      <c r="AF116" s="95"/>
      <c r="AG116" s="214" t="str">
        <f t="shared" si="464"/>
        <v/>
      </c>
      <c r="AH116" s="125" t="str">
        <f t="shared" si="465"/>
        <v/>
      </c>
      <c r="AI116" s="126" t="str">
        <f t="shared" si="466"/>
        <v/>
      </c>
      <c r="AJ116" s="140" t="str">
        <f t="shared" si="373"/>
        <v/>
      </c>
      <c r="AK116" s="163" t="str">
        <f t="shared" si="374"/>
        <v/>
      </c>
      <c r="BI116" t="str">
        <f t="shared" si="375"/>
        <v/>
      </c>
      <c r="BK116" t="str">
        <f t="shared" si="402"/>
        <v/>
      </c>
      <c r="BL116" t="str">
        <f t="shared" si="403"/>
        <v/>
      </c>
      <c r="BM116" t="str">
        <f t="shared" si="404"/>
        <v/>
      </c>
      <c r="BN116" t="str">
        <f t="shared" si="405"/>
        <v/>
      </c>
      <c r="BO116" t="str">
        <f t="shared" si="376"/>
        <v/>
      </c>
      <c r="BP116" t="str">
        <f t="shared" si="377"/>
        <v/>
      </c>
      <c r="BQ116" s="47" t="str">
        <f t="shared" si="378"/>
        <v/>
      </c>
      <c r="BR116" t="str">
        <f t="shared" si="379"/>
        <v/>
      </c>
      <c r="BS116" t="str">
        <f t="shared" si="380"/>
        <v/>
      </c>
      <c r="BT116" t="str">
        <f t="shared" si="406"/>
        <v/>
      </c>
      <c r="BU116" t="str">
        <f>IF(BT116="","",IF(BT116="U9",'Schuelereinst. Sinclair'!$B$6,IF(BT116="U11",'Schuelereinst. Sinclair'!$B$7,IF(BT116="U13",'Schuelereinst. Sinclair'!$B$8,Wemm(BT116="U15",'Schuelereinst. Sinclair'!$B$9,"")))))</f>
        <v/>
      </c>
      <c r="BV116" s="28">
        <f t="shared" si="407"/>
        <v>0</v>
      </c>
      <c r="BW116" s="28">
        <f t="shared" si="408"/>
        <v>0</v>
      </c>
      <c r="BX116" s="28">
        <f t="shared" si="409"/>
        <v>0</v>
      </c>
      <c r="BY116" s="28">
        <f t="shared" si="410"/>
        <v>0</v>
      </c>
      <c r="BZ116" s="28">
        <f t="shared" si="411"/>
        <v>0</v>
      </c>
      <c r="CA116" s="28">
        <f t="shared" si="412"/>
        <v>0</v>
      </c>
      <c r="CB116" s="28">
        <f t="shared" si="413"/>
        <v>0</v>
      </c>
      <c r="CC116" s="28">
        <f t="shared" si="414"/>
        <v>0</v>
      </c>
      <c r="CD116" s="28">
        <f t="shared" si="415"/>
        <v>0</v>
      </c>
      <c r="CE116" s="28">
        <f t="shared" si="416"/>
        <v>0</v>
      </c>
      <c r="CF116">
        <f t="shared" si="417"/>
        <v>0</v>
      </c>
      <c r="CG116">
        <f t="shared" si="418"/>
        <v>0</v>
      </c>
      <c r="CH116">
        <f t="shared" si="419"/>
        <v>0</v>
      </c>
      <c r="CI116">
        <f t="shared" si="420"/>
        <v>0</v>
      </c>
      <c r="CJ116">
        <f t="shared" si="421"/>
        <v>0</v>
      </c>
      <c r="CK116">
        <f t="shared" si="382"/>
        <v>0</v>
      </c>
      <c r="CL116">
        <f t="shared" si="383"/>
        <v>0</v>
      </c>
      <c r="CM116">
        <f t="shared" si="422"/>
        <v>0</v>
      </c>
      <c r="CN116">
        <f t="shared" si="423"/>
        <v>0</v>
      </c>
      <c r="CO116">
        <f t="shared" si="424"/>
        <v>0</v>
      </c>
      <c r="CP116" s="5">
        <f t="shared" si="425"/>
        <v>0</v>
      </c>
      <c r="CR116" s="28">
        <f t="shared" si="426"/>
        <v>0</v>
      </c>
      <c r="CS116" s="28">
        <f t="shared" si="427"/>
        <v>0</v>
      </c>
      <c r="CT116" s="28">
        <f t="shared" si="428"/>
        <v>0</v>
      </c>
      <c r="CU116" s="28">
        <f t="shared" si="429"/>
        <v>0</v>
      </c>
      <c r="CV116" s="28">
        <f t="shared" si="430"/>
        <v>0</v>
      </c>
      <c r="CW116" s="28">
        <f t="shared" si="431"/>
        <v>0</v>
      </c>
      <c r="CX116" s="28">
        <f t="shared" si="432"/>
        <v>0</v>
      </c>
      <c r="CY116" s="28">
        <f t="shared" si="433"/>
        <v>0</v>
      </c>
      <c r="CZ116" s="28">
        <f t="shared" si="434"/>
        <v>0</v>
      </c>
      <c r="DA116" s="28">
        <f t="shared" si="435"/>
        <v>0</v>
      </c>
      <c r="DB116">
        <f t="shared" si="436"/>
        <v>0</v>
      </c>
      <c r="DC116">
        <f t="shared" si="437"/>
        <v>0</v>
      </c>
      <c r="DD116">
        <f t="shared" si="438"/>
        <v>0</v>
      </c>
      <c r="DE116">
        <f t="shared" si="439"/>
        <v>0</v>
      </c>
      <c r="DF116">
        <f t="shared" si="440"/>
        <v>0</v>
      </c>
      <c r="DG116">
        <f t="shared" si="441"/>
        <v>0</v>
      </c>
      <c r="DH116">
        <f t="shared" si="442"/>
        <v>0</v>
      </c>
      <c r="DI116">
        <f t="shared" si="443"/>
        <v>0</v>
      </c>
      <c r="DJ116">
        <f t="shared" si="444"/>
        <v>0</v>
      </c>
      <c r="DK116">
        <f t="shared" si="445"/>
        <v>0</v>
      </c>
      <c r="DL116" s="5">
        <f t="shared" si="446"/>
        <v>0</v>
      </c>
      <c r="DM116" s="48">
        <f t="shared" si="447"/>
        <v>0</v>
      </c>
      <c r="DN116" s="5">
        <f t="shared" si="448"/>
        <v>0</v>
      </c>
      <c r="DO116" s="5">
        <f t="shared" si="449"/>
        <v>0</v>
      </c>
      <c r="DQ116" s="48">
        <f t="shared" si="385"/>
        <v>999</v>
      </c>
      <c r="DR116" s="48">
        <f t="shared" si="386"/>
        <v>999</v>
      </c>
      <c r="DS116" s="48">
        <f t="shared" si="450"/>
        <v>999</v>
      </c>
      <c r="DT116">
        <f t="shared" si="387"/>
        <v>0</v>
      </c>
      <c r="DV116" s="48">
        <f t="shared" si="451"/>
        <v>0</v>
      </c>
      <c r="DW116" s="48">
        <f t="shared" si="452"/>
        <v>0</v>
      </c>
      <c r="DX116" s="48">
        <f t="shared" si="453"/>
        <v>0</v>
      </c>
      <c r="DY116" s="48">
        <f t="shared" si="454"/>
        <v>0</v>
      </c>
      <c r="DZ116">
        <f t="shared" si="388"/>
        <v>0</v>
      </c>
      <c r="EB116" s="48">
        <f t="shared" si="455"/>
        <v>0</v>
      </c>
      <c r="EC116" s="48">
        <f t="shared" si="456"/>
        <v>0</v>
      </c>
      <c r="ED116" s="48">
        <f t="shared" si="457"/>
        <v>0</v>
      </c>
      <c r="EE116" s="48">
        <f t="shared" si="458"/>
        <v>0</v>
      </c>
      <c r="EF116">
        <f t="shared" si="389"/>
        <v>0</v>
      </c>
      <c r="EG116">
        <f t="shared" si="390"/>
        <v>0</v>
      </c>
      <c r="EI116">
        <v>14</v>
      </c>
      <c r="EJ116" s="48">
        <f t="shared" si="459"/>
        <v>0</v>
      </c>
      <c r="EK116">
        <f t="shared" si="391"/>
        <v>0</v>
      </c>
      <c r="EL116">
        <f t="shared" si="460"/>
        <v>0</v>
      </c>
      <c r="EM116">
        <f t="shared" si="392"/>
        <v>0</v>
      </c>
      <c r="EN116">
        <f t="shared" si="393"/>
        <v>99999999</v>
      </c>
      <c r="EO116">
        <f t="shared" si="461"/>
        <v>99999999</v>
      </c>
      <c r="EP116">
        <f t="shared" si="394"/>
        <v>999</v>
      </c>
      <c r="EQ116">
        <f t="shared" si="395"/>
        <v>99999</v>
      </c>
      <c r="ES116">
        <f>IF(I116="X",1,IF(I116="x",1,IF(I116&lt;='Schuelereinst. Sinclair'!$B$5,1,0)))</f>
        <v>1</v>
      </c>
      <c r="ET116">
        <f>IF(K116="X",1,IF(K116="x",1,IF(K116&lt;='Schuelereinst. Sinclair'!$B$5,1,0)))</f>
        <v>1</v>
      </c>
      <c r="EU116">
        <f>IF(M116="X",1,IF(M116="x",1,IF(M116&lt;='Schuelereinst. Sinclair'!$B$5,1,0)))</f>
        <v>1</v>
      </c>
      <c r="EV116">
        <f>IF(O116="X",1,IF(O116="x",1,IF(O116&lt;='Schuelereinst. Sinclair'!$B$5,1,0)))</f>
        <v>1</v>
      </c>
      <c r="EW116">
        <f>IF(Q116="X",1,IF(Q116="x",1,IF(Q116&lt;='Schuelereinst. Sinclair'!$B$5,1,0)))</f>
        <v>1</v>
      </c>
      <c r="EX116">
        <f>IF(S116="X",1,IF(S116="x",1,IF(S116&lt;='Schuelereinst. Sinclair'!$B$5,1,0)))</f>
        <v>1</v>
      </c>
    </row>
    <row r="117" spans="1:154" hidden="1" x14ac:dyDescent="0.2">
      <c r="A117" s="109">
        <v>15</v>
      </c>
      <c r="B117" s="96"/>
      <c r="C117" s="109" t="str">
        <f t="shared" si="396"/>
        <v/>
      </c>
      <c r="D117" s="156" t="str">
        <f t="shared" si="397"/>
        <v/>
      </c>
      <c r="E117" s="156" t="str">
        <f t="shared" si="398"/>
        <v/>
      </c>
      <c r="F117" s="159"/>
      <c r="G117" s="176" t="str">
        <f t="shared" si="372"/>
        <v/>
      </c>
      <c r="H117" s="97"/>
      <c r="I117" s="129"/>
      <c r="J117" s="98"/>
      <c r="K117" s="129"/>
      <c r="L117" s="98"/>
      <c r="M117" s="129"/>
      <c r="N117" s="97"/>
      <c r="O117" s="129"/>
      <c r="P117" s="98"/>
      <c r="Q117" s="129"/>
      <c r="R117" s="98"/>
      <c r="S117" s="129"/>
      <c r="T117" s="131" t="str">
        <f t="shared" si="399"/>
        <v/>
      </c>
      <c r="U117" s="134" t="str">
        <f t="shared" si="400"/>
        <v/>
      </c>
      <c r="V117" s="134" t="str">
        <f t="shared" si="401"/>
        <v/>
      </c>
      <c r="W117" s="99"/>
      <c r="X117" s="95"/>
      <c r="Y117" s="119" t="str">
        <f t="shared" si="462"/>
        <v/>
      </c>
      <c r="Z117" s="100"/>
      <c r="AA117" s="95"/>
      <c r="AB117" s="95"/>
      <c r="AC117" s="122" t="str">
        <f t="shared" si="463"/>
        <v/>
      </c>
      <c r="AD117" s="100"/>
      <c r="AE117" s="95"/>
      <c r="AF117" s="95"/>
      <c r="AG117" s="214" t="str">
        <f t="shared" si="464"/>
        <v/>
      </c>
      <c r="AH117" s="125" t="str">
        <f t="shared" si="465"/>
        <v/>
      </c>
      <c r="AI117" s="126" t="str">
        <f t="shared" si="466"/>
        <v/>
      </c>
      <c r="AJ117" s="140" t="str">
        <f t="shared" si="373"/>
        <v/>
      </c>
      <c r="AK117" s="163" t="str">
        <f t="shared" si="374"/>
        <v/>
      </c>
      <c r="BI117" t="str">
        <f t="shared" si="375"/>
        <v/>
      </c>
      <c r="BK117" t="str">
        <f t="shared" si="402"/>
        <v/>
      </c>
      <c r="BL117" t="str">
        <f t="shared" si="403"/>
        <v/>
      </c>
      <c r="BM117" t="str">
        <f t="shared" si="404"/>
        <v/>
      </c>
      <c r="BN117" t="str">
        <f t="shared" si="405"/>
        <v/>
      </c>
      <c r="BO117" t="str">
        <f t="shared" si="376"/>
        <v/>
      </c>
      <c r="BP117" t="str">
        <f t="shared" si="377"/>
        <v/>
      </c>
      <c r="BQ117" s="47" t="str">
        <f t="shared" si="378"/>
        <v/>
      </c>
      <c r="BR117" t="str">
        <f t="shared" si="379"/>
        <v/>
      </c>
      <c r="BS117" t="str">
        <f t="shared" si="380"/>
        <v/>
      </c>
      <c r="BT117" t="str">
        <f t="shared" si="406"/>
        <v/>
      </c>
      <c r="BU117" t="str">
        <f>IF(BT117="","",IF(BT117="U9",'Schuelereinst. Sinclair'!$B$6,IF(BT117="U11",'Schuelereinst. Sinclair'!$B$7,IF(BT117="U13",'Schuelereinst. Sinclair'!$B$8,Wemm(BT117="U15",'Schuelereinst. Sinclair'!$B$9,"")))))</f>
        <v/>
      </c>
      <c r="BV117" s="28">
        <f t="shared" si="407"/>
        <v>0</v>
      </c>
      <c r="BW117" s="28">
        <f t="shared" si="408"/>
        <v>0</v>
      </c>
      <c r="BX117" s="28">
        <f t="shared" si="409"/>
        <v>0</v>
      </c>
      <c r="BY117" s="28">
        <f t="shared" si="410"/>
        <v>0</v>
      </c>
      <c r="BZ117" s="28">
        <f t="shared" si="411"/>
        <v>0</v>
      </c>
      <c r="CA117" s="28">
        <f t="shared" si="412"/>
        <v>0</v>
      </c>
      <c r="CB117" s="28">
        <f t="shared" si="413"/>
        <v>0</v>
      </c>
      <c r="CC117" s="28">
        <f t="shared" si="414"/>
        <v>0</v>
      </c>
      <c r="CD117" s="28">
        <f t="shared" si="415"/>
        <v>0</v>
      </c>
      <c r="CE117" s="28">
        <f t="shared" si="416"/>
        <v>0</v>
      </c>
      <c r="CF117">
        <f t="shared" si="417"/>
        <v>0</v>
      </c>
      <c r="CG117">
        <f t="shared" si="418"/>
        <v>0</v>
      </c>
      <c r="CH117">
        <f t="shared" si="419"/>
        <v>0</v>
      </c>
      <c r="CI117">
        <f t="shared" si="420"/>
        <v>0</v>
      </c>
      <c r="CJ117">
        <f t="shared" si="421"/>
        <v>0</v>
      </c>
      <c r="CK117">
        <f t="shared" si="382"/>
        <v>0</v>
      </c>
      <c r="CL117">
        <f t="shared" si="383"/>
        <v>0</v>
      </c>
      <c r="CM117">
        <f t="shared" si="422"/>
        <v>0</v>
      </c>
      <c r="CN117">
        <f t="shared" si="423"/>
        <v>0</v>
      </c>
      <c r="CO117">
        <f t="shared" si="424"/>
        <v>0</v>
      </c>
      <c r="CP117" s="5">
        <f t="shared" si="425"/>
        <v>0</v>
      </c>
      <c r="CR117" s="28">
        <f t="shared" si="426"/>
        <v>0</v>
      </c>
      <c r="CS117" s="28">
        <f t="shared" si="427"/>
        <v>0</v>
      </c>
      <c r="CT117" s="28">
        <f t="shared" si="428"/>
        <v>0</v>
      </c>
      <c r="CU117" s="28">
        <f t="shared" si="429"/>
        <v>0</v>
      </c>
      <c r="CV117" s="28">
        <f t="shared" si="430"/>
        <v>0</v>
      </c>
      <c r="CW117" s="28">
        <f t="shared" si="431"/>
        <v>0</v>
      </c>
      <c r="CX117" s="28">
        <f t="shared" si="432"/>
        <v>0</v>
      </c>
      <c r="CY117" s="28">
        <f t="shared" si="433"/>
        <v>0</v>
      </c>
      <c r="CZ117" s="28">
        <f t="shared" si="434"/>
        <v>0</v>
      </c>
      <c r="DA117" s="28">
        <f t="shared" si="435"/>
        <v>0</v>
      </c>
      <c r="DB117">
        <f t="shared" si="436"/>
        <v>0</v>
      </c>
      <c r="DC117">
        <f t="shared" si="437"/>
        <v>0</v>
      </c>
      <c r="DD117">
        <f t="shared" si="438"/>
        <v>0</v>
      </c>
      <c r="DE117">
        <f t="shared" si="439"/>
        <v>0</v>
      </c>
      <c r="DF117">
        <f t="shared" si="440"/>
        <v>0</v>
      </c>
      <c r="DG117">
        <f t="shared" si="441"/>
        <v>0</v>
      </c>
      <c r="DH117">
        <f t="shared" si="442"/>
        <v>0</v>
      </c>
      <c r="DI117">
        <f t="shared" si="443"/>
        <v>0</v>
      </c>
      <c r="DJ117">
        <f t="shared" si="444"/>
        <v>0</v>
      </c>
      <c r="DK117">
        <f t="shared" si="445"/>
        <v>0</v>
      </c>
      <c r="DL117" s="5">
        <f t="shared" si="446"/>
        <v>0</v>
      </c>
      <c r="DM117" s="48">
        <f t="shared" si="447"/>
        <v>0</v>
      </c>
      <c r="DN117" s="5">
        <f t="shared" si="448"/>
        <v>0</v>
      </c>
      <c r="DO117" s="5">
        <f t="shared" si="449"/>
        <v>0</v>
      </c>
      <c r="DQ117" s="48">
        <f t="shared" si="385"/>
        <v>999</v>
      </c>
      <c r="DR117" s="48">
        <f t="shared" si="386"/>
        <v>999</v>
      </c>
      <c r="DS117" s="48">
        <f t="shared" si="450"/>
        <v>999</v>
      </c>
      <c r="DT117">
        <f t="shared" si="387"/>
        <v>0</v>
      </c>
      <c r="DV117" s="48">
        <f t="shared" si="451"/>
        <v>0</v>
      </c>
      <c r="DW117" s="48">
        <f t="shared" si="452"/>
        <v>0</v>
      </c>
      <c r="DX117" s="48">
        <f t="shared" si="453"/>
        <v>0</v>
      </c>
      <c r="DY117" s="48">
        <f t="shared" si="454"/>
        <v>0</v>
      </c>
      <c r="DZ117">
        <f t="shared" si="388"/>
        <v>0</v>
      </c>
      <c r="EB117" s="48">
        <f t="shared" si="455"/>
        <v>0</v>
      </c>
      <c r="EC117" s="48">
        <f t="shared" si="456"/>
        <v>0</v>
      </c>
      <c r="ED117" s="48">
        <f t="shared" si="457"/>
        <v>0</v>
      </c>
      <c r="EE117" s="48">
        <f t="shared" si="458"/>
        <v>0</v>
      </c>
      <c r="EF117">
        <f t="shared" si="389"/>
        <v>0</v>
      </c>
      <c r="EG117">
        <f t="shared" si="390"/>
        <v>0</v>
      </c>
      <c r="EI117">
        <v>15</v>
      </c>
      <c r="EJ117" s="48">
        <f t="shared" si="459"/>
        <v>0</v>
      </c>
      <c r="EK117">
        <f t="shared" si="391"/>
        <v>0</v>
      </c>
      <c r="EL117">
        <f t="shared" si="460"/>
        <v>0</v>
      </c>
      <c r="EM117">
        <f t="shared" si="392"/>
        <v>0</v>
      </c>
      <c r="EN117">
        <f t="shared" si="393"/>
        <v>99999999</v>
      </c>
      <c r="EO117">
        <f t="shared" si="461"/>
        <v>99999999</v>
      </c>
      <c r="EP117">
        <f t="shared" si="394"/>
        <v>999</v>
      </c>
      <c r="EQ117">
        <f t="shared" si="395"/>
        <v>99999</v>
      </c>
      <c r="ES117">
        <f>IF(I117="X",1,IF(I117="x",1,IF(I117&lt;='Schuelereinst. Sinclair'!$B$5,1,0)))</f>
        <v>1</v>
      </c>
      <c r="ET117">
        <f>IF(K117="X",1,IF(K117="x",1,IF(K117&lt;='Schuelereinst. Sinclair'!$B$5,1,0)))</f>
        <v>1</v>
      </c>
      <c r="EU117">
        <f>IF(M117="X",1,IF(M117="x",1,IF(M117&lt;='Schuelereinst. Sinclair'!$B$5,1,0)))</f>
        <v>1</v>
      </c>
      <c r="EV117">
        <f>IF(O117="X",1,IF(O117="x",1,IF(O117&lt;='Schuelereinst. Sinclair'!$B$5,1,0)))</f>
        <v>1</v>
      </c>
      <c r="EW117">
        <f>IF(Q117="X",1,IF(Q117="x",1,IF(Q117&lt;='Schuelereinst. Sinclair'!$B$5,1,0)))</f>
        <v>1</v>
      </c>
      <c r="EX117">
        <f>IF(S117="X",1,IF(S117="x",1,IF(S117&lt;='Schuelereinst. Sinclair'!$B$5,1,0)))</f>
        <v>1</v>
      </c>
    </row>
    <row r="118" spans="1:154" hidden="1" x14ac:dyDescent="0.2">
      <c r="A118" s="109">
        <v>16</v>
      </c>
      <c r="B118" s="96"/>
      <c r="C118" s="109" t="str">
        <f t="shared" si="396"/>
        <v/>
      </c>
      <c r="D118" s="156" t="str">
        <f t="shared" si="397"/>
        <v/>
      </c>
      <c r="E118" s="156" t="str">
        <f t="shared" si="398"/>
        <v/>
      </c>
      <c r="F118" s="159"/>
      <c r="G118" s="176" t="str">
        <f t="shared" si="372"/>
        <v/>
      </c>
      <c r="H118" s="97"/>
      <c r="I118" s="129"/>
      <c r="J118" s="98"/>
      <c r="K118" s="129"/>
      <c r="L118" s="98"/>
      <c r="M118" s="129"/>
      <c r="N118" s="97"/>
      <c r="O118" s="129"/>
      <c r="P118" s="98"/>
      <c r="Q118" s="129"/>
      <c r="R118" s="98"/>
      <c r="S118" s="129"/>
      <c r="T118" s="131" t="str">
        <f t="shared" si="399"/>
        <v/>
      </c>
      <c r="U118" s="134" t="str">
        <f t="shared" si="400"/>
        <v/>
      </c>
      <c r="V118" s="134" t="str">
        <f t="shared" si="401"/>
        <v/>
      </c>
      <c r="W118" s="99"/>
      <c r="X118" s="95"/>
      <c r="Y118" s="119" t="str">
        <f t="shared" si="462"/>
        <v/>
      </c>
      <c r="Z118" s="100"/>
      <c r="AA118" s="95"/>
      <c r="AB118" s="95"/>
      <c r="AC118" s="122" t="str">
        <f t="shared" si="463"/>
        <v/>
      </c>
      <c r="AD118" s="100"/>
      <c r="AE118" s="95"/>
      <c r="AF118" s="95"/>
      <c r="AG118" s="214" t="str">
        <f t="shared" si="464"/>
        <v/>
      </c>
      <c r="AH118" s="125" t="str">
        <f t="shared" si="465"/>
        <v/>
      </c>
      <c r="AI118" s="126" t="str">
        <f t="shared" si="466"/>
        <v/>
      </c>
      <c r="AJ118" s="140" t="str">
        <f t="shared" si="373"/>
        <v/>
      </c>
      <c r="AK118" s="163" t="str">
        <f t="shared" si="374"/>
        <v/>
      </c>
      <c r="BI118" t="str">
        <f t="shared" si="375"/>
        <v/>
      </c>
      <c r="BK118" t="str">
        <f t="shared" si="402"/>
        <v/>
      </c>
      <c r="BL118" t="str">
        <f t="shared" si="403"/>
        <v/>
      </c>
      <c r="BM118" t="str">
        <f t="shared" si="404"/>
        <v/>
      </c>
      <c r="BN118" t="str">
        <f t="shared" si="405"/>
        <v/>
      </c>
      <c r="BO118" t="str">
        <f t="shared" si="376"/>
        <v/>
      </c>
      <c r="BP118" t="str">
        <f t="shared" si="377"/>
        <v/>
      </c>
      <c r="BQ118" s="47" t="str">
        <f t="shared" si="378"/>
        <v/>
      </c>
      <c r="BR118" t="str">
        <f t="shared" si="379"/>
        <v/>
      </c>
      <c r="BS118" t="str">
        <f t="shared" si="380"/>
        <v/>
      </c>
      <c r="BT118" t="str">
        <f t="shared" si="406"/>
        <v/>
      </c>
      <c r="BU118" t="str">
        <f>IF(BT118="","",IF(BT118="U9",'Schuelereinst. Sinclair'!$B$6,IF(BT118="U11",'Schuelereinst. Sinclair'!$B$7,IF(BT118="U13",'Schuelereinst. Sinclair'!$B$8,Wemm(BT118="U15",'Schuelereinst. Sinclair'!$B$9,"")))))</f>
        <v/>
      </c>
      <c r="BV118" s="28">
        <f t="shared" si="407"/>
        <v>0</v>
      </c>
      <c r="BW118" s="28">
        <f t="shared" si="408"/>
        <v>0</v>
      </c>
      <c r="BX118" s="28">
        <f t="shared" si="409"/>
        <v>0</v>
      </c>
      <c r="BY118" s="28">
        <f t="shared" si="410"/>
        <v>0</v>
      </c>
      <c r="BZ118" s="28">
        <f t="shared" si="411"/>
        <v>0</v>
      </c>
      <c r="CA118" s="28">
        <f t="shared" si="412"/>
        <v>0</v>
      </c>
      <c r="CB118" s="28">
        <f t="shared" si="413"/>
        <v>0</v>
      </c>
      <c r="CC118" s="28">
        <f t="shared" si="414"/>
        <v>0</v>
      </c>
      <c r="CD118" s="28">
        <f t="shared" si="415"/>
        <v>0</v>
      </c>
      <c r="CE118" s="28">
        <f t="shared" si="416"/>
        <v>0</v>
      </c>
      <c r="CF118">
        <f t="shared" si="417"/>
        <v>0</v>
      </c>
      <c r="CG118">
        <f t="shared" si="418"/>
        <v>0</v>
      </c>
      <c r="CH118">
        <f t="shared" si="419"/>
        <v>0</v>
      </c>
      <c r="CI118">
        <f t="shared" si="420"/>
        <v>0</v>
      </c>
      <c r="CJ118">
        <f t="shared" si="421"/>
        <v>0</v>
      </c>
      <c r="CK118">
        <f t="shared" si="382"/>
        <v>0</v>
      </c>
      <c r="CL118">
        <f t="shared" si="383"/>
        <v>0</v>
      </c>
      <c r="CM118">
        <f t="shared" si="422"/>
        <v>0</v>
      </c>
      <c r="CN118">
        <f t="shared" si="423"/>
        <v>0</v>
      </c>
      <c r="CO118">
        <f t="shared" si="424"/>
        <v>0</v>
      </c>
      <c r="CP118" s="5">
        <f t="shared" si="425"/>
        <v>0</v>
      </c>
      <c r="CR118" s="28">
        <f t="shared" si="426"/>
        <v>0</v>
      </c>
      <c r="CS118" s="28">
        <f t="shared" si="427"/>
        <v>0</v>
      </c>
      <c r="CT118" s="28">
        <f t="shared" si="428"/>
        <v>0</v>
      </c>
      <c r="CU118" s="28">
        <f t="shared" si="429"/>
        <v>0</v>
      </c>
      <c r="CV118" s="28">
        <f t="shared" si="430"/>
        <v>0</v>
      </c>
      <c r="CW118" s="28">
        <f t="shared" si="431"/>
        <v>0</v>
      </c>
      <c r="CX118" s="28">
        <f t="shared" si="432"/>
        <v>0</v>
      </c>
      <c r="CY118" s="28">
        <f t="shared" si="433"/>
        <v>0</v>
      </c>
      <c r="CZ118" s="28">
        <f t="shared" si="434"/>
        <v>0</v>
      </c>
      <c r="DA118" s="28">
        <f t="shared" si="435"/>
        <v>0</v>
      </c>
      <c r="DB118">
        <f t="shared" si="436"/>
        <v>0</v>
      </c>
      <c r="DC118">
        <f t="shared" si="437"/>
        <v>0</v>
      </c>
      <c r="DD118">
        <f t="shared" si="438"/>
        <v>0</v>
      </c>
      <c r="DE118">
        <f t="shared" si="439"/>
        <v>0</v>
      </c>
      <c r="DF118">
        <f t="shared" si="440"/>
        <v>0</v>
      </c>
      <c r="DG118">
        <f t="shared" si="441"/>
        <v>0</v>
      </c>
      <c r="DH118">
        <f t="shared" si="442"/>
        <v>0</v>
      </c>
      <c r="DI118">
        <f t="shared" si="443"/>
        <v>0</v>
      </c>
      <c r="DJ118">
        <f t="shared" si="444"/>
        <v>0</v>
      </c>
      <c r="DK118">
        <f t="shared" si="445"/>
        <v>0</v>
      </c>
      <c r="DL118" s="5">
        <f t="shared" si="446"/>
        <v>0</v>
      </c>
      <c r="DM118" s="48">
        <f t="shared" si="447"/>
        <v>0</v>
      </c>
      <c r="DN118" s="5">
        <f t="shared" si="448"/>
        <v>0</v>
      </c>
      <c r="DO118" s="5">
        <f t="shared" si="449"/>
        <v>0</v>
      </c>
      <c r="DQ118" s="48">
        <f t="shared" si="385"/>
        <v>999</v>
      </c>
      <c r="DR118" s="48">
        <f t="shared" si="386"/>
        <v>999</v>
      </c>
      <c r="DS118" s="48">
        <f t="shared" si="450"/>
        <v>999</v>
      </c>
      <c r="DT118">
        <f t="shared" si="387"/>
        <v>0</v>
      </c>
      <c r="DV118" s="48">
        <f t="shared" si="451"/>
        <v>0</v>
      </c>
      <c r="DW118" s="48">
        <f t="shared" si="452"/>
        <v>0</v>
      </c>
      <c r="DX118" s="48">
        <f t="shared" si="453"/>
        <v>0</v>
      </c>
      <c r="DY118" s="48">
        <f t="shared" si="454"/>
        <v>0</v>
      </c>
      <c r="DZ118">
        <f t="shared" si="388"/>
        <v>0</v>
      </c>
      <c r="EB118" s="48">
        <f t="shared" si="455"/>
        <v>0</v>
      </c>
      <c r="EC118" s="48">
        <f t="shared" si="456"/>
        <v>0</v>
      </c>
      <c r="ED118" s="48">
        <f t="shared" si="457"/>
        <v>0</v>
      </c>
      <c r="EE118" s="48">
        <f t="shared" si="458"/>
        <v>0</v>
      </c>
      <c r="EF118">
        <f t="shared" si="389"/>
        <v>0</v>
      </c>
      <c r="EG118">
        <f t="shared" si="390"/>
        <v>0</v>
      </c>
      <c r="EI118">
        <v>16</v>
      </c>
      <c r="EJ118" s="48">
        <f t="shared" si="459"/>
        <v>0</v>
      </c>
      <c r="EK118">
        <f t="shared" si="391"/>
        <v>0</v>
      </c>
      <c r="EL118">
        <f t="shared" si="460"/>
        <v>0</v>
      </c>
      <c r="EM118">
        <f t="shared" si="392"/>
        <v>0</v>
      </c>
      <c r="EN118">
        <f t="shared" si="393"/>
        <v>99999999</v>
      </c>
      <c r="EO118">
        <f t="shared" si="461"/>
        <v>99999999</v>
      </c>
      <c r="EP118">
        <f t="shared" si="394"/>
        <v>999</v>
      </c>
      <c r="EQ118">
        <f t="shared" si="395"/>
        <v>99999</v>
      </c>
      <c r="ES118">
        <f>IF(I118="X",1,IF(I118="x",1,IF(I118&lt;='Schuelereinst. Sinclair'!$B$5,1,0)))</f>
        <v>1</v>
      </c>
      <c r="ET118">
        <f>IF(K118="X",1,IF(K118="x",1,IF(K118&lt;='Schuelereinst. Sinclair'!$B$5,1,0)))</f>
        <v>1</v>
      </c>
      <c r="EU118">
        <f>IF(M118="X",1,IF(M118="x",1,IF(M118&lt;='Schuelereinst. Sinclair'!$B$5,1,0)))</f>
        <v>1</v>
      </c>
      <c r="EV118">
        <f>IF(O118="X",1,IF(O118="x",1,IF(O118&lt;='Schuelereinst. Sinclair'!$B$5,1,0)))</f>
        <v>1</v>
      </c>
      <c r="EW118">
        <f>IF(Q118="X",1,IF(Q118="x",1,IF(Q118&lt;='Schuelereinst. Sinclair'!$B$5,1,0)))</f>
        <v>1</v>
      </c>
      <c r="EX118">
        <f>IF(S118="X",1,IF(S118="x",1,IF(S118&lt;='Schuelereinst. Sinclair'!$B$5,1,0)))</f>
        <v>1</v>
      </c>
    </row>
    <row r="119" spans="1:154" hidden="1" x14ac:dyDescent="0.2">
      <c r="A119" s="109">
        <v>17</v>
      </c>
      <c r="B119" s="96"/>
      <c r="C119" s="109" t="str">
        <f t="shared" si="396"/>
        <v/>
      </c>
      <c r="D119" s="156" t="str">
        <f t="shared" si="397"/>
        <v/>
      </c>
      <c r="E119" s="156" t="str">
        <f t="shared" si="398"/>
        <v/>
      </c>
      <c r="F119" s="159"/>
      <c r="G119" s="176" t="str">
        <f t="shared" si="372"/>
        <v/>
      </c>
      <c r="H119" s="97"/>
      <c r="I119" s="129"/>
      <c r="J119" s="98"/>
      <c r="K119" s="129"/>
      <c r="L119" s="98"/>
      <c r="M119" s="129"/>
      <c r="N119" s="97"/>
      <c r="O119" s="129"/>
      <c r="P119" s="98"/>
      <c r="Q119" s="129"/>
      <c r="R119" s="98"/>
      <c r="S119" s="129"/>
      <c r="T119" s="131" t="str">
        <f t="shared" si="399"/>
        <v/>
      </c>
      <c r="U119" s="134" t="str">
        <f t="shared" si="400"/>
        <v/>
      </c>
      <c r="V119" s="134" t="str">
        <f t="shared" si="401"/>
        <v/>
      </c>
      <c r="W119" s="101"/>
      <c r="X119" s="95"/>
      <c r="Y119" s="119" t="str">
        <f t="shared" si="462"/>
        <v/>
      </c>
      <c r="Z119" s="100"/>
      <c r="AA119" s="95"/>
      <c r="AB119" s="95"/>
      <c r="AC119" s="122" t="str">
        <f t="shared" si="463"/>
        <v/>
      </c>
      <c r="AD119" s="100"/>
      <c r="AE119" s="95"/>
      <c r="AF119" s="95"/>
      <c r="AG119" s="214" t="str">
        <f t="shared" si="464"/>
        <v/>
      </c>
      <c r="AH119" s="125" t="str">
        <f t="shared" si="465"/>
        <v/>
      </c>
      <c r="AI119" s="126" t="str">
        <f t="shared" si="466"/>
        <v/>
      </c>
      <c r="AJ119" s="140" t="str">
        <f t="shared" si="373"/>
        <v/>
      </c>
      <c r="AK119" s="163" t="str">
        <f t="shared" si="374"/>
        <v/>
      </c>
      <c r="BI119" t="str">
        <f t="shared" si="375"/>
        <v/>
      </c>
      <c r="BK119" t="str">
        <f t="shared" si="402"/>
        <v/>
      </c>
      <c r="BL119" t="str">
        <f t="shared" si="403"/>
        <v/>
      </c>
      <c r="BM119" t="str">
        <f t="shared" si="404"/>
        <v/>
      </c>
      <c r="BN119" t="str">
        <f t="shared" si="405"/>
        <v/>
      </c>
      <c r="BO119" t="str">
        <f t="shared" si="376"/>
        <v/>
      </c>
      <c r="BP119" t="str">
        <f t="shared" si="377"/>
        <v/>
      </c>
      <c r="BQ119" s="47" t="str">
        <f t="shared" si="378"/>
        <v/>
      </c>
      <c r="BR119" t="str">
        <f t="shared" si="379"/>
        <v/>
      </c>
      <c r="BS119" t="str">
        <f t="shared" si="380"/>
        <v/>
      </c>
      <c r="BT119" t="str">
        <f t="shared" si="406"/>
        <v/>
      </c>
      <c r="BU119" t="str">
        <f>IF(BT119="","",IF(BT119="U9",'Schuelereinst. Sinclair'!$B$6,IF(BT119="U11",'Schuelereinst. Sinclair'!$B$7,IF(BT119="U13",'Schuelereinst. Sinclair'!$B$8,Wemm(BT119="U15",'Schuelereinst. Sinclair'!$B$9,"")))))</f>
        <v/>
      </c>
      <c r="BV119" s="28">
        <f t="shared" si="407"/>
        <v>0</v>
      </c>
      <c r="BW119" s="28">
        <f t="shared" si="408"/>
        <v>0</v>
      </c>
      <c r="BX119" s="28">
        <f t="shared" si="409"/>
        <v>0</v>
      </c>
      <c r="BY119" s="28">
        <f t="shared" si="410"/>
        <v>0</v>
      </c>
      <c r="BZ119" s="28">
        <f t="shared" si="411"/>
        <v>0</v>
      </c>
      <c r="CA119" s="28">
        <f t="shared" si="412"/>
        <v>0</v>
      </c>
      <c r="CB119" s="28">
        <f t="shared" si="413"/>
        <v>0</v>
      </c>
      <c r="CC119" s="28">
        <f t="shared" si="414"/>
        <v>0</v>
      </c>
      <c r="CD119" s="28">
        <f t="shared" si="415"/>
        <v>0</v>
      </c>
      <c r="CE119" s="28">
        <f t="shared" si="416"/>
        <v>0</v>
      </c>
      <c r="CF119">
        <f t="shared" si="417"/>
        <v>0</v>
      </c>
      <c r="CG119">
        <f t="shared" si="418"/>
        <v>0</v>
      </c>
      <c r="CH119">
        <f t="shared" si="419"/>
        <v>0</v>
      </c>
      <c r="CI119">
        <f t="shared" si="420"/>
        <v>0</v>
      </c>
      <c r="CJ119">
        <f t="shared" si="421"/>
        <v>0</v>
      </c>
      <c r="CK119">
        <f t="shared" si="382"/>
        <v>0</v>
      </c>
      <c r="CL119">
        <f t="shared" si="383"/>
        <v>0</v>
      </c>
      <c r="CM119">
        <f t="shared" si="422"/>
        <v>0</v>
      </c>
      <c r="CN119">
        <f t="shared" si="423"/>
        <v>0</v>
      </c>
      <c r="CO119">
        <f t="shared" si="424"/>
        <v>0</v>
      </c>
      <c r="CP119" s="5">
        <f t="shared" si="425"/>
        <v>0</v>
      </c>
      <c r="CR119" s="28">
        <f t="shared" si="426"/>
        <v>0</v>
      </c>
      <c r="CS119" s="28">
        <f t="shared" si="427"/>
        <v>0</v>
      </c>
      <c r="CT119" s="28">
        <f t="shared" si="428"/>
        <v>0</v>
      </c>
      <c r="CU119" s="28">
        <f t="shared" si="429"/>
        <v>0</v>
      </c>
      <c r="CV119" s="28">
        <f t="shared" si="430"/>
        <v>0</v>
      </c>
      <c r="CW119" s="28">
        <f t="shared" si="431"/>
        <v>0</v>
      </c>
      <c r="CX119" s="28">
        <f t="shared" si="432"/>
        <v>0</v>
      </c>
      <c r="CY119" s="28">
        <f t="shared" si="433"/>
        <v>0</v>
      </c>
      <c r="CZ119" s="28">
        <f t="shared" si="434"/>
        <v>0</v>
      </c>
      <c r="DA119" s="28">
        <f t="shared" si="435"/>
        <v>0</v>
      </c>
      <c r="DB119">
        <f t="shared" si="436"/>
        <v>0</v>
      </c>
      <c r="DC119">
        <f t="shared" si="437"/>
        <v>0</v>
      </c>
      <c r="DD119">
        <f t="shared" si="438"/>
        <v>0</v>
      </c>
      <c r="DE119">
        <f t="shared" si="439"/>
        <v>0</v>
      </c>
      <c r="DF119">
        <f t="shared" si="440"/>
        <v>0</v>
      </c>
      <c r="DG119">
        <f t="shared" si="441"/>
        <v>0</v>
      </c>
      <c r="DH119">
        <f t="shared" si="442"/>
        <v>0</v>
      </c>
      <c r="DI119">
        <f t="shared" si="443"/>
        <v>0</v>
      </c>
      <c r="DJ119">
        <f t="shared" si="444"/>
        <v>0</v>
      </c>
      <c r="DK119">
        <f t="shared" si="445"/>
        <v>0</v>
      </c>
      <c r="DL119" s="5">
        <f t="shared" si="446"/>
        <v>0</v>
      </c>
      <c r="DM119" s="48">
        <f t="shared" si="447"/>
        <v>0</v>
      </c>
      <c r="DN119" s="5">
        <f t="shared" si="448"/>
        <v>0</v>
      </c>
      <c r="DO119" s="5">
        <f t="shared" si="449"/>
        <v>0</v>
      </c>
      <c r="DQ119" s="48">
        <f t="shared" si="385"/>
        <v>999</v>
      </c>
      <c r="DR119" s="48">
        <f t="shared" si="386"/>
        <v>999</v>
      </c>
      <c r="DS119" s="48">
        <f t="shared" si="450"/>
        <v>999</v>
      </c>
      <c r="DT119">
        <f t="shared" si="387"/>
        <v>0</v>
      </c>
      <c r="DV119" s="48">
        <f t="shared" si="451"/>
        <v>0</v>
      </c>
      <c r="DW119" s="48">
        <f t="shared" si="452"/>
        <v>0</v>
      </c>
      <c r="DX119" s="48">
        <f t="shared" si="453"/>
        <v>0</v>
      </c>
      <c r="DY119" s="48">
        <f t="shared" si="454"/>
        <v>0</v>
      </c>
      <c r="DZ119">
        <f t="shared" si="388"/>
        <v>0</v>
      </c>
      <c r="EB119" s="48">
        <f t="shared" si="455"/>
        <v>0</v>
      </c>
      <c r="EC119" s="48">
        <f t="shared" si="456"/>
        <v>0</v>
      </c>
      <c r="ED119" s="48">
        <f t="shared" si="457"/>
        <v>0</v>
      </c>
      <c r="EE119" s="48">
        <f t="shared" si="458"/>
        <v>0</v>
      </c>
      <c r="EF119">
        <f t="shared" si="389"/>
        <v>0</v>
      </c>
      <c r="EG119">
        <f t="shared" si="390"/>
        <v>0</v>
      </c>
      <c r="EI119">
        <v>17</v>
      </c>
      <c r="EJ119" s="48">
        <f t="shared" si="459"/>
        <v>0</v>
      </c>
      <c r="EK119">
        <f t="shared" si="391"/>
        <v>0</v>
      </c>
      <c r="EL119">
        <f t="shared" si="460"/>
        <v>0</v>
      </c>
      <c r="EM119">
        <f t="shared" si="392"/>
        <v>0</v>
      </c>
      <c r="EN119">
        <f t="shared" si="393"/>
        <v>99999999</v>
      </c>
      <c r="EO119">
        <f t="shared" si="461"/>
        <v>99999999</v>
      </c>
      <c r="EP119">
        <f t="shared" si="394"/>
        <v>999</v>
      </c>
      <c r="EQ119">
        <f t="shared" si="395"/>
        <v>99999</v>
      </c>
      <c r="ES119">
        <f>IF(I119="X",1,IF(I119="x",1,IF(I119&lt;='Schuelereinst. Sinclair'!$B$5,1,0)))</f>
        <v>1</v>
      </c>
      <c r="ET119">
        <f>IF(K119="X",1,IF(K119="x",1,IF(K119&lt;='Schuelereinst. Sinclair'!$B$5,1,0)))</f>
        <v>1</v>
      </c>
      <c r="EU119">
        <f>IF(M119="X",1,IF(M119="x",1,IF(M119&lt;='Schuelereinst. Sinclair'!$B$5,1,0)))</f>
        <v>1</v>
      </c>
      <c r="EV119">
        <f>IF(O119="X",1,IF(O119="x",1,IF(O119&lt;='Schuelereinst. Sinclair'!$B$5,1,0)))</f>
        <v>1</v>
      </c>
      <c r="EW119">
        <f>IF(Q119="X",1,IF(Q119="x",1,IF(Q119&lt;='Schuelereinst. Sinclair'!$B$5,1,0)))</f>
        <v>1</v>
      </c>
      <c r="EX119">
        <f>IF(S119="X",1,IF(S119="x",1,IF(S119&lt;='Schuelereinst. Sinclair'!$B$5,1,0)))</f>
        <v>1</v>
      </c>
    </row>
    <row r="120" spans="1:154" hidden="1" x14ac:dyDescent="0.2">
      <c r="A120" s="109">
        <v>18</v>
      </c>
      <c r="B120" s="96"/>
      <c r="C120" s="109" t="str">
        <f t="shared" si="396"/>
        <v/>
      </c>
      <c r="D120" s="156" t="str">
        <f t="shared" si="397"/>
        <v/>
      </c>
      <c r="E120" s="156" t="str">
        <f t="shared" si="398"/>
        <v/>
      </c>
      <c r="F120" s="159"/>
      <c r="G120" s="176" t="str">
        <f t="shared" si="372"/>
        <v/>
      </c>
      <c r="H120" s="97"/>
      <c r="I120" s="129"/>
      <c r="J120" s="98"/>
      <c r="K120" s="129"/>
      <c r="L120" s="98"/>
      <c r="M120" s="129"/>
      <c r="N120" s="97"/>
      <c r="O120" s="129"/>
      <c r="P120" s="98"/>
      <c r="Q120" s="129"/>
      <c r="R120" s="98"/>
      <c r="S120" s="129"/>
      <c r="T120" s="131" t="str">
        <f t="shared" si="399"/>
        <v/>
      </c>
      <c r="U120" s="134" t="str">
        <f t="shared" si="400"/>
        <v/>
      </c>
      <c r="V120" s="134" t="str">
        <f t="shared" si="401"/>
        <v/>
      </c>
      <c r="W120" s="102"/>
      <c r="X120" s="103"/>
      <c r="Y120" s="119" t="str">
        <f t="shared" si="462"/>
        <v/>
      </c>
      <c r="Z120" s="100"/>
      <c r="AA120" s="95"/>
      <c r="AB120" s="95"/>
      <c r="AC120" s="122" t="str">
        <f t="shared" si="463"/>
        <v/>
      </c>
      <c r="AD120" s="100"/>
      <c r="AE120" s="95"/>
      <c r="AF120" s="95"/>
      <c r="AG120" s="214" t="str">
        <f t="shared" si="464"/>
        <v/>
      </c>
      <c r="AH120" s="125" t="str">
        <f t="shared" si="465"/>
        <v/>
      </c>
      <c r="AI120" s="126" t="str">
        <f t="shared" si="466"/>
        <v/>
      </c>
      <c r="AJ120" s="140" t="str">
        <f t="shared" si="373"/>
        <v/>
      </c>
      <c r="AK120" s="163" t="str">
        <f t="shared" si="374"/>
        <v/>
      </c>
      <c r="BI120" t="str">
        <f t="shared" si="375"/>
        <v/>
      </c>
      <c r="BK120" t="str">
        <f t="shared" si="402"/>
        <v/>
      </c>
      <c r="BL120" t="str">
        <f t="shared" si="403"/>
        <v/>
      </c>
      <c r="BM120" t="str">
        <f t="shared" si="404"/>
        <v/>
      </c>
      <c r="BN120" t="str">
        <f t="shared" si="405"/>
        <v/>
      </c>
      <c r="BO120" t="str">
        <f t="shared" si="376"/>
        <v/>
      </c>
      <c r="BP120" t="str">
        <f t="shared" si="377"/>
        <v/>
      </c>
      <c r="BQ120" s="47" t="str">
        <f t="shared" si="378"/>
        <v/>
      </c>
      <c r="BR120" t="str">
        <f t="shared" si="379"/>
        <v/>
      </c>
      <c r="BS120" t="str">
        <f t="shared" si="380"/>
        <v/>
      </c>
      <c r="BT120" t="str">
        <f t="shared" si="406"/>
        <v/>
      </c>
      <c r="BU120" t="str">
        <f>IF(BT120="","",IF(BT120="U9",'Schuelereinst. Sinclair'!$B$6,IF(BT120="U11",'Schuelereinst. Sinclair'!$B$7,IF(BT120="U13",'Schuelereinst. Sinclair'!$B$8,Wemm(BT120="U15",'Schuelereinst. Sinclair'!$B$9,"")))))</f>
        <v/>
      </c>
      <c r="BV120" s="28">
        <f t="shared" si="407"/>
        <v>0</v>
      </c>
      <c r="BW120" s="28">
        <f t="shared" si="408"/>
        <v>0</v>
      </c>
      <c r="BX120" s="28">
        <f t="shared" si="409"/>
        <v>0</v>
      </c>
      <c r="BY120" s="28">
        <f t="shared" si="410"/>
        <v>0</v>
      </c>
      <c r="BZ120" s="28">
        <f t="shared" si="411"/>
        <v>0</v>
      </c>
      <c r="CA120" s="28">
        <f t="shared" si="412"/>
        <v>0</v>
      </c>
      <c r="CB120" s="28">
        <f t="shared" si="413"/>
        <v>0</v>
      </c>
      <c r="CC120" s="28">
        <f t="shared" si="414"/>
        <v>0</v>
      </c>
      <c r="CD120" s="28">
        <f t="shared" si="415"/>
        <v>0</v>
      </c>
      <c r="CE120" s="28">
        <f t="shared" si="416"/>
        <v>0</v>
      </c>
      <c r="CF120">
        <f t="shared" si="417"/>
        <v>0</v>
      </c>
      <c r="CG120">
        <f t="shared" si="418"/>
        <v>0</v>
      </c>
      <c r="CH120">
        <f t="shared" si="419"/>
        <v>0</v>
      </c>
      <c r="CI120">
        <f t="shared" si="420"/>
        <v>0</v>
      </c>
      <c r="CJ120">
        <f t="shared" si="421"/>
        <v>0</v>
      </c>
      <c r="CK120">
        <f t="shared" si="382"/>
        <v>0</v>
      </c>
      <c r="CL120">
        <f t="shared" si="383"/>
        <v>0</v>
      </c>
      <c r="CM120">
        <f t="shared" si="422"/>
        <v>0</v>
      </c>
      <c r="CN120">
        <f t="shared" si="423"/>
        <v>0</v>
      </c>
      <c r="CO120">
        <f t="shared" si="424"/>
        <v>0</v>
      </c>
      <c r="CP120" s="5">
        <f t="shared" si="425"/>
        <v>0</v>
      </c>
      <c r="CR120" s="28">
        <f t="shared" si="426"/>
        <v>0</v>
      </c>
      <c r="CS120" s="28">
        <f t="shared" si="427"/>
        <v>0</v>
      </c>
      <c r="CT120" s="28">
        <f t="shared" si="428"/>
        <v>0</v>
      </c>
      <c r="CU120" s="28">
        <f t="shared" si="429"/>
        <v>0</v>
      </c>
      <c r="CV120" s="28">
        <f t="shared" si="430"/>
        <v>0</v>
      </c>
      <c r="CW120" s="28">
        <f t="shared" si="431"/>
        <v>0</v>
      </c>
      <c r="CX120" s="28">
        <f t="shared" si="432"/>
        <v>0</v>
      </c>
      <c r="CY120" s="28">
        <f t="shared" si="433"/>
        <v>0</v>
      </c>
      <c r="CZ120" s="28">
        <f t="shared" si="434"/>
        <v>0</v>
      </c>
      <c r="DA120" s="28">
        <f t="shared" si="435"/>
        <v>0</v>
      </c>
      <c r="DB120">
        <f t="shared" si="436"/>
        <v>0</v>
      </c>
      <c r="DC120">
        <f t="shared" si="437"/>
        <v>0</v>
      </c>
      <c r="DD120">
        <f t="shared" si="438"/>
        <v>0</v>
      </c>
      <c r="DE120">
        <f t="shared" si="439"/>
        <v>0</v>
      </c>
      <c r="DF120">
        <f t="shared" si="440"/>
        <v>0</v>
      </c>
      <c r="DG120">
        <f t="shared" si="441"/>
        <v>0</v>
      </c>
      <c r="DH120">
        <f t="shared" si="442"/>
        <v>0</v>
      </c>
      <c r="DI120">
        <f t="shared" si="443"/>
        <v>0</v>
      </c>
      <c r="DJ120">
        <f t="shared" si="444"/>
        <v>0</v>
      </c>
      <c r="DK120">
        <f t="shared" si="445"/>
        <v>0</v>
      </c>
      <c r="DL120" s="5">
        <f t="shared" si="446"/>
        <v>0</v>
      </c>
      <c r="DM120" s="48">
        <f t="shared" si="447"/>
        <v>0</v>
      </c>
      <c r="DN120" s="5">
        <f t="shared" si="448"/>
        <v>0</v>
      </c>
      <c r="DO120" s="5">
        <f t="shared" si="449"/>
        <v>0</v>
      </c>
      <c r="DQ120" s="48">
        <f t="shared" si="385"/>
        <v>999</v>
      </c>
      <c r="DR120" s="48">
        <f t="shared" si="386"/>
        <v>999</v>
      </c>
      <c r="DS120" s="48">
        <f t="shared" si="450"/>
        <v>999</v>
      </c>
      <c r="DT120">
        <f t="shared" si="387"/>
        <v>0</v>
      </c>
      <c r="DV120" s="48">
        <f t="shared" si="451"/>
        <v>0</v>
      </c>
      <c r="DW120" s="48">
        <f t="shared" si="452"/>
        <v>0</v>
      </c>
      <c r="DX120" s="48">
        <f t="shared" si="453"/>
        <v>0</v>
      </c>
      <c r="DY120" s="48">
        <f t="shared" si="454"/>
        <v>0</v>
      </c>
      <c r="DZ120">
        <f t="shared" si="388"/>
        <v>0</v>
      </c>
      <c r="EB120" s="48">
        <f t="shared" si="455"/>
        <v>0</v>
      </c>
      <c r="EC120" s="48">
        <f t="shared" si="456"/>
        <v>0</v>
      </c>
      <c r="ED120" s="48">
        <f t="shared" si="457"/>
        <v>0</v>
      </c>
      <c r="EE120" s="48">
        <f t="shared" si="458"/>
        <v>0</v>
      </c>
      <c r="EF120">
        <f t="shared" si="389"/>
        <v>0</v>
      </c>
      <c r="EG120">
        <f t="shared" si="390"/>
        <v>0</v>
      </c>
      <c r="EI120">
        <v>18</v>
      </c>
      <c r="EJ120" s="48">
        <f t="shared" si="459"/>
        <v>0</v>
      </c>
      <c r="EK120">
        <f t="shared" si="391"/>
        <v>0</v>
      </c>
      <c r="EL120">
        <f t="shared" si="460"/>
        <v>0</v>
      </c>
      <c r="EM120">
        <f t="shared" si="392"/>
        <v>0</v>
      </c>
      <c r="EN120">
        <f t="shared" si="393"/>
        <v>99999999</v>
      </c>
      <c r="EO120">
        <f t="shared" si="461"/>
        <v>99999999</v>
      </c>
      <c r="EP120">
        <f t="shared" si="394"/>
        <v>999</v>
      </c>
      <c r="EQ120">
        <f t="shared" si="395"/>
        <v>99999</v>
      </c>
      <c r="ES120">
        <f>IF(I120="X",1,IF(I120="x",1,IF(I120&lt;='Schuelereinst. Sinclair'!$B$5,1,0)))</f>
        <v>1</v>
      </c>
      <c r="ET120">
        <f>IF(K120="X",1,IF(K120="x",1,IF(K120&lt;='Schuelereinst. Sinclair'!$B$5,1,0)))</f>
        <v>1</v>
      </c>
      <c r="EU120">
        <f>IF(M120="X",1,IF(M120="x",1,IF(M120&lt;='Schuelereinst. Sinclair'!$B$5,1,0)))</f>
        <v>1</v>
      </c>
      <c r="EV120">
        <f>IF(O120="X",1,IF(O120="x",1,IF(O120&lt;='Schuelereinst. Sinclair'!$B$5,1,0)))</f>
        <v>1</v>
      </c>
      <c r="EW120">
        <f>IF(Q120="X",1,IF(Q120="x",1,IF(Q120&lt;='Schuelereinst. Sinclair'!$B$5,1,0)))</f>
        <v>1</v>
      </c>
      <c r="EX120">
        <f>IF(S120="X",1,IF(S120="x",1,IF(S120&lt;='Schuelereinst. Sinclair'!$B$5,1,0)))</f>
        <v>1</v>
      </c>
    </row>
    <row r="121" spans="1:154" hidden="1" x14ac:dyDescent="0.2">
      <c r="A121" s="109">
        <v>19</v>
      </c>
      <c r="B121" s="96"/>
      <c r="C121" s="109" t="str">
        <f t="shared" si="396"/>
        <v/>
      </c>
      <c r="D121" s="156" t="str">
        <f t="shared" si="397"/>
        <v/>
      </c>
      <c r="E121" s="156" t="str">
        <f t="shared" si="398"/>
        <v/>
      </c>
      <c r="F121" s="159"/>
      <c r="G121" s="176" t="str">
        <f t="shared" si="372"/>
        <v/>
      </c>
      <c r="H121" s="97"/>
      <c r="I121" s="129"/>
      <c r="J121" s="98"/>
      <c r="K121" s="129"/>
      <c r="L121" s="98"/>
      <c r="M121" s="129"/>
      <c r="N121" s="97"/>
      <c r="O121" s="129"/>
      <c r="P121" s="98"/>
      <c r="Q121" s="129"/>
      <c r="R121" s="98"/>
      <c r="S121" s="129"/>
      <c r="T121" s="131" t="str">
        <f t="shared" si="399"/>
        <v/>
      </c>
      <c r="U121" s="134" t="str">
        <f t="shared" si="400"/>
        <v/>
      </c>
      <c r="V121" s="134" t="str">
        <f t="shared" si="401"/>
        <v/>
      </c>
      <c r="W121" s="104"/>
      <c r="X121" s="105"/>
      <c r="Y121" s="119" t="str">
        <f t="shared" si="462"/>
        <v/>
      </c>
      <c r="Z121" s="100"/>
      <c r="AA121" s="95"/>
      <c r="AB121" s="95"/>
      <c r="AC121" s="122" t="str">
        <f t="shared" si="463"/>
        <v/>
      </c>
      <c r="AD121" s="100"/>
      <c r="AE121" s="95"/>
      <c r="AF121" s="95"/>
      <c r="AG121" s="214" t="str">
        <f t="shared" si="464"/>
        <v/>
      </c>
      <c r="AH121" s="125" t="str">
        <f t="shared" si="465"/>
        <v/>
      </c>
      <c r="AI121" s="126" t="str">
        <f t="shared" si="466"/>
        <v/>
      </c>
      <c r="AJ121" s="140" t="str">
        <f t="shared" si="373"/>
        <v/>
      </c>
      <c r="AK121" s="163" t="str">
        <f t="shared" si="374"/>
        <v/>
      </c>
      <c r="BI121" t="str">
        <f t="shared" si="375"/>
        <v/>
      </c>
      <c r="BK121" t="str">
        <f t="shared" si="402"/>
        <v/>
      </c>
      <c r="BL121" t="str">
        <f t="shared" si="403"/>
        <v/>
      </c>
      <c r="BM121" t="str">
        <f t="shared" si="404"/>
        <v/>
      </c>
      <c r="BN121" t="str">
        <f t="shared" si="405"/>
        <v/>
      </c>
      <c r="BO121" t="str">
        <f t="shared" si="376"/>
        <v/>
      </c>
      <c r="BP121" t="str">
        <f t="shared" si="377"/>
        <v/>
      </c>
      <c r="BQ121" s="47" t="str">
        <f t="shared" si="378"/>
        <v/>
      </c>
      <c r="BR121" t="str">
        <f t="shared" si="379"/>
        <v/>
      </c>
      <c r="BS121" t="str">
        <f t="shared" si="380"/>
        <v/>
      </c>
      <c r="BT121" t="str">
        <f t="shared" si="406"/>
        <v/>
      </c>
      <c r="BU121" t="str">
        <f>IF(BT121="","",IF(BT121="U9",'Schuelereinst. Sinclair'!$B$6,IF(BT121="U11",'Schuelereinst. Sinclair'!$B$7,IF(BT121="U13",'Schuelereinst. Sinclair'!$B$8,Wemm(BT121="U15",'Schuelereinst. Sinclair'!$B$9,"")))))</f>
        <v/>
      </c>
      <c r="BV121" s="28">
        <f t="shared" si="407"/>
        <v>0</v>
      </c>
      <c r="BW121" s="28">
        <f t="shared" si="408"/>
        <v>0</v>
      </c>
      <c r="BX121" s="28">
        <f t="shared" si="409"/>
        <v>0</v>
      </c>
      <c r="BY121" s="28">
        <f t="shared" si="410"/>
        <v>0</v>
      </c>
      <c r="BZ121" s="28">
        <f t="shared" si="411"/>
        <v>0</v>
      </c>
      <c r="CA121" s="28">
        <f t="shared" si="412"/>
        <v>0</v>
      </c>
      <c r="CB121" s="28">
        <f t="shared" si="413"/>
        <v>0</v>
      </c>
      <c r="CC121" s="28">
        <f t="shared" si="414"/>
        <v>0</v>
      </c>
      <c r="CD121" s="28">
        <f t="shared" si="415"/>
        <v>0</v>
      </c>
      <c r="CE121" s="28">
        <f t="shared" si="416"/>
        <v>0</v>
      </c>
      <c r="CF121">
        <f t="shared" si="417"/>
        <v>0</v>
      </c>
      <c r="CG121">
        <f t="shared" si="418"/>
        <v>0</v>
      </c>
      <c r="CH121">
        <f t="shared" si="419"/>
        <v>0</v>
      </c>
      <c r="CI121">
        <f t="shared" si="420"/>
        <v>0</v>
      </c>
      <c r="CJ121">
        <f t="shared" si="421"/>
        <v>0</v>
      </c>
      <c r="CK121">
        <f t="shared" si="382"/>
        <v>0</v>
      </c>
      <c r="CL121">
        <f t="shared" si="383"/>
        <v>0</v>
      </c>
      <c r="CM121">
        <f t="shared" si="422"/>
        <v>0</v>
      </c>
      <c r="CN121">
        <f t="shared" si="423"/>
        <v>0</v>
      </c>
      <c r="CO121">
        <f t="shared" si="424"/>
        <v>0</v>
      </c>
      <c r="CP121" s="5">
        <f t="shared" si="425"/>
        <v>0</v>
      </c>
      <c r="CR121" s="28">
        <f t="shared" si="426"/>
        <v>0</v>
      </c>
      <c r="CS121" s="28">
        <f t="shared" si="427"/>
        <v>0</v>
      </c>
      <c r="CT121" s="28">
        <f t="shared" si="428"/>
        <v>0</v>
      </c>
      <c r="CU121" s="28">
        <f t="shared" si="429"/>
        <v>0</v>
      </c>
      <c r="CV121" s="28">
        <f t="shared" si="430"/>
        <v>0</v>
      </c>
      <c r="CW121" s="28">
        <f t="shared" si="431"/>
        <v>0</v>
      </c>
      <c r="CX121" s="28">
        <f t="shared" si="432"/>
        <v>0</v>
      </c>
      <c r="CY121" s="28">
        <f t="shared" si="433"/>
        <v>0</v>
      </c>
      <c r="CZ121" s="28">
        <f t="shared" si="434"/>
        <v>0</v>
      </c>
      <c r="DA121" s="28">
        <f t="shared" si="435"/>
        <v>0</v>
      </c>
      <c r="DB121">
        <f t="shared" si="436"/>
        <v>0</v>
      </c>
      <c r="DC121">
        <f t="shared" si="437"/>
        <v>0</v>
      </c>
      <c r="DD121">
        <f t="shared" si="438"/>
        <v>0</v>
      </c>
      <c r="DE121">
        <f t="shared" si="439"/>
        <v>0</v>
      </c>
      <c r="DF121">
        <f t="shared" si="440"/>
        <v>0</v>
      </c>
      <c r="DG121">
        <f t="shared" si="441"/>
        <v>0</v>
      </c>
      <c r="DH121">
        <f t="shared" si="442"/>
        <v>0</v>
      </c>
      <c r="DI121">
        <f t="shared" si="443"/>
        <v>0</v>
      </c>
      <c r="DJ121">
        <f t="shared" si="444"/>
        <v>0</v>
      </c>
      <c r="DK121">
        <f t="shared" si="445"/>
        <v>0</v>
      </c>
      <c r="DL121" s="5">
        <f t="shared" si="446"/>
        <v>0</v>
      </c>
      <c r="DM121" s="48">
        <f t="shared" si="447"/>
        <v>0</v>
      </c>
      <c r="DN121" s="5">
        <f t="shared" si="448"/>
        <v>0</v>
      </c>
      <c r="DO121" s="5">
        <f t="shared" si="449"/>
        <v>0</v>
      </c>
      <c r="DQ121" s="48">
        <f t="shared" si="385"/>
        <v>999</v>
      </c>
      <c r="DR121" s="48">
        <f t="shared" si="386"/>
        <v>999</v>
      </c>
      <c r="DS121" s="48">
        <f t="shared" si="450"/>
        <v>999</v>
      </c>
      <c r="DT121">
        <f t="shared" si="387"/>
        <v>0</v>
      </c>
      <c r="DV121" s="48">
        <f t="shared" si="451"/>
        <v>0</v>
      </c>
      <c r="DW121" s="48">
        <f t="shared" si="452"/>
        <v>0</v>
      </c>
      <c r="DX121" s="48">
        <f t="shared" si="453"/>
        <v>0</v>
      </c>
      <c r="DY121" s="48">
        <f t="shared" si="454"/>
        <v>0</v>
      </c>
      <c r="DZ121">
        <f t="shared" si="388"/>
        <v>0</v>
      </c>
      <c r="EB121" s="48">
        <f t="shared" si="455"/>
        <v>0</v>
      </c>
      <c r="EC121" s="48">
        <f t="shared" si="456"/>
        <v>0</v>
      </c>
      <c r="ED121" s="48">
        <f t="shared" si="457"/>
        <v>0</v>
      </c>
      <c r="EE121" s="48">
        <f t="shared" si="458"/>
        <v>0</v>
      </c>
      <c r="EF121">
        <f t="shared" si="389"/>
        <v>0</v>
      </c>
      <c r="EG121">
        <f t="shared" si="390"/>
        <v>0</v>
      </c>
      <c r="EI121">
        <v>19</v>
      </c>
      <c r="EJ121" s="48">
        <f t="shared" si="459"/>
        <v>0</v>
      </c>
      <c r="EK121">
        <f t="shared" si="391"/>
        <v>0</v>
      </c>
      <c r="EL121">
        <f t="shared" si="460"/>
        <v>0</v>
      </c>
      <c r="EM121">
        <f t="shared" si="392"/>
        <v>0</v>
      </c>
      <c r="EN121">
        <f t="shared" si="393"/>
        <v>99999999</v>
      </c>
      <c r="EO121">
        <f t="shared" si="461"/>
        <v>99999999</v>
      </c>
      <c r="EP121">
        <f t="shared" si="394"/>
        <v>999</v>
      </c>
      <c r="EQ121">
        <f t="shared" si="395"/>
        <v>99999</v>
      </c>
      <c r="ES121">
        <f>IF(I121="X",1,IF(I121="x",1,IF(I121&lt;='Schuelereinst. Sinclair'!$B$5,1,0)))</f>
        <v>1</v>
      </c>
      <c r="ET121">
        <f>IF(K121="X",1,IF(K121="x",1,IF(K121&lt;='Schuelereinst. Sinclair'!$B$5,1,0)))</f>
        <v>1</v>
      </c>
      <c r="EU121">
        <f>IF(M121="X",1,IF(M121="x",1,IF(M121&lt;='Schuelereinst. Sinclair'!$B$5,1,0)))</f>
        <v>1</v>
      </c>
      <c r="EV121">
        <f>IF(O121="X",1,IF(O121="x",1,IF(O121&lt;='Schuelereinst. Sinclair'!$B$5,1,0)))</f>
        <v>1</v>
      </c>
      <c r="EW121">
        <f>IF(Q121="X",1,IF(Q121="x",1,IF(Q121&lt;='Schuelereinst. Sinclair'!$B$5,1,0)))</f>
        <v>1</v>
      </c>
      <c r="EX121">
        <f>IF(S121="X",1,IF(S121="x",1,IF(S121&lt;='Schuelereinst. Sinclair'!$B$5,1,0)))</f>
        <v>1</v>
      </c>
    </row>
    <row r="122" spans="1:154" ht="13.5" hidden="1" thickBot="1" x14ac:dyDescent="0.25">
      <c r="A122" s="110">
        <v>20</v>
      </c>
      <c r="B122" s="106"/>
      <c r="C122" s="110" t="str">
        <f t="shared" si="396"/>
        <v/>
      </c>
      <c r="D122" s="157" t="str">
        <f t="shared" si="397"/>
        <v/>
      </c>
      <c r="E122" s="157" t="str">
        <f t="shared" si="398"/>
        <v/>
      </c>
      <c r="F122" s="160"/>
      <c r="G122" s="177" t="str">
        <f t="shared" si="372"/>
        <v/>
      </c>
      <c r="H122" s="143"/>
      <c r="I122" s="144"/>
      <c r="J122" s="145"/>
      <c r="K122" s="144"/>
      <c r="L122" s="145"/>
      <c r="M122" s="144"/>
      <c r="N122" s="143"/>
      <c r="O122" s="144"/>
      <c r="P122" s="145"/>
      <c r="Q122" s="144"/>
      <c r="R122" s="145"/>
      <c r="S122" s="144"/>
      <c r="T122" s="132" t="str">
        <f t="shared" si="399"/>
        <v/>
      </c>
      <c r="U122" s="135" t="str">
        <f t="shared" si="400"/>
        <v/>
      </c>
      <c r="V122" s="135" t="str">
        <f t="shared" si="401"/>
        <v/>
      </c>
      <c r="W122" s="107"/>
      <c r="X122" s="146"/>
      <c r="Y122" s="120" t="str">
        <f>IF(B122="","",DT122 )</f>
        <v/>
      </c>
      <c r="Z122" s="147"/>
      <c r="AA122" s="146"/>
      <c r="AB122" s="146"/>
      <c r="AC122" s="148" t="str">
        <f t="shared" si="463"/>
        <v/>
      </c>
      <c r="AD122" s="147"/>
      <c r="AE122" s="146"/>
      <c r="AF122" s="146"/>
      <c r="AG122" s="215" t="str">
        <f>IF(B122="","",EF122)</f>
        <v/>
      </c>
      <c r="AH122" s="149" t="str">
        <f t="shared" si="465"/>
        <v/>
      </c>
      <c r="AI122" s="150" t="str">
        <f t="shared" si="466"/>
        <v/>
      </c>
      <c r="AJ122" s="141" t="str">
        <f t="shared" si="373"/>
        <v/>
      </c>
      <c r="AK122" s="164" t="str">
        <f t="shared" si="374"/>
        <v/>
      </c>
      <c r="BI122" t="str">
        <f t="shared" si="375"/>
        <v/>
      </c>
      <c r="BK122" t="str">
        <f t="shared" si="402"/>
        <v/>
      </c>
      <c r="BL122" t="str">
        <f t="shared" si="403"/>
        <v/>
      </c>
      <c r="BM122" t="str">
        <f t="shared" si="404"/>
        <v/>
      </c>
      <c r="BN122" t="str">
        <f t="shared" si="405"/>
        <v/>
      </c>
      <c r="BO122" t="str">
        <f t="shared" si="376"/>
        <v/>
      </c>
      <c r="BP122" t="str">
        <f t="shared" si="377"/>
        <v/>
      </c>
      <c r="BQ122" s="47" t="str">
        <f t="shared" si="378"/>
        <v/>
      </c>
      <c r="BR122" t="str">
        <f t="shared" si="379"/>
        <v/>
      </c>
      <c r="BS122" t="str">
        <f t="shared" si="380"/>
        <v/>
      </c>
      <c r="BT122" t="str">
        <f t="shared" si="406"/>
        <v/>
      </c>
      <c r="BU122" t="str">
        <f>IF(BT122="","",IF(BT122="U9",'Schuelereinst. Sinclair'!$B$6,IF(BT122="U11",'Schuelereinst. Sinclair'!$B$7,IF(BT122="U13",'Schuelereinst. Sinclair'!$B$8,Wemm(BT122="U15",'Schuelereinst. Sinclair'!$B$9,"")))))</f>
        <v/>
      </c>
      <c r="BV122" s="28">
        <f t="shared" si="407"/>
        <v>0</v>
      </c>
      <c r="BW122" s="28">
        <f t="shared" si="408"/>
        <v>0</v>
      </c>
      <c r="BX122" s="28">
        <f t="shared" si="409"/>
        <v>0</v>
      </c>
      <c r="BY122" s="28">
        <f t="shared" si="410"/>
        <v>0</v>
      </c>
      <c r="BZ122" s="28">
        <f t="shared" si="411"/>
        <v>0</v>
      </c>
      <c r="CA122" s="28">
        <f t="shared" si="412"/>
        <v>0</v>
      </c>
      <c r="CB122" s="28">
        <f t="shared" si="413"/>
        <v>0</v>
      </c>
      <c r="CC122" s="28">
        <f t="shared" si="414"/>
        <v>0</v>
      </c>
      <c r="CD122" s="28">
        <f t="shared" si="415"/>
        <v>0</v>
      </c>
      <c r="CE122" s="28">
        <f t="shared" si="416"/>
        <v>0</v>
      </c>
      <c r="CF122">
        <f t="shared" si="417"/>
        <v>0</v>
      </c>
      <c r="CG122">
        <f t="shared" si="418"/>
        <v>0</v>
      </c>
      <c r="CH122">
        <f t="shared" si="419"/>
        <v>0</v>
      </c>
      <c r="CI122">
        <f t="shared" si="420"/>
        <v>0</v>
      </c>
      <c r="CJ122">
        <f t="shared" si="421"/>
        <v>0</v>
      </c>
      <c r="CK122">
        <f t="shared" si="382"/>
        <v>0</v>
      </c>
      <c r="CL122">
        <f t="shared" si="383"/>
        <v>0</v>
      </c>
      <c r="CM122">
        <f t="shared" si="422"/>
        <v>0</v>
      </c>
      <c r="CN122">
        <f t="shared" si="423"/>
        <v>0</v>
      </c>
      <c r="CO122">
        <f t="shared" si="424"/>
        <v>0</v>
      </c>
      <c r="CP122" s="5">
        <f t="shared" si="425"/>
        <v>0</v>
      </c>
      <c r="CR122" s="28">
        <f t="shared" si="426"/>
        <v>0</v>
      </c>
      <c r="CS122" s="28">
        <f t="shared" si="427"/>
        <v>0</v>
      </c>
      <c r="CT122" s="28">
        <f t="shared" si="428"/>
        <v>0</v>
      </c>
      <c r="CU122" s="28">
        <f t="shared" si="429"/>
        <v>0</v>
      </c>
      <c r="CV122" s="28">
        <f t="shared" si="430"/>
        <v>0</v>
      </c>
      <c r="CW122" s="28">
        <f t="shared" si="431"/>
        <v>0</v>
      </c>
      <c r="CX122" s="28">
        <f t="shared" si="432"/>
        <v>0</v>
      </c>
      <c r="CY122" s="28">
        <f t="shared" si="433"/>
        <v>0</v>
      </c>
      <c r="CZ122" s="28">
        <f t="shared" si="434"/>
        <v>0</v>
      </c>
      <c r="DA122" s="28">
        <f t="shared" si="435"/>
        <v>0</v>
      </c>
      <c r="DB122">
        <f t="shared" si="436"/>
        <v>0</v>
      </c>
      <c r="DC122">
        <f t="shared" si="437"/>
        <v>0</v>
      </c>
      <c r="DD122">
        <f t="shared" si="438"/>
        <v>0</v>
      </c>
      <c r="DE122">
        <f t="shared" si="439"/>
        <v>0</v>
      </c>
      <c r="DF122">
        <f t="shared" si="440"/>
        <v>0</v>
      </c>
      <c r="DG122">
        <f t="shared" si="441"/>
        <v>0</v>
      </c>
      <c r="DH122">
        <f t="shared" si="442"/>
        <v>0</v>
      </c>
      <c r="DI122">
        <f t="shared" si="443"/>
        <v>0</v>
      </c>
      <c r="DJ122">
        <f t="shared" si="444"/>
        <v>0</v>
      </c>
      <c r="DK122">
        <f t="shared" si="445"/>
        <v>0</v>
      </c>
      <c r="DL122" s="5">
        <f t="shared" si="446"/>
        <v>0</v>
      </c>
      <c r="DM122" s="48">
        <f t="shared" si="447"/>
        <v>0</v>
      </c>
      <c r="DN122" s="5">
        <f t="shared" si="448"/>
        <v>0</v>
      </c>
      <c r="DO122" s="5">
        <f t="shared" si="449"/>
        <v>0</v>
      </c>
      <c r="DQ122" s="48">
        <f t="shared" si="385"/>
        <v>999</v>
      </c>
      <c r="DR122" s="48">
        <f t="shared" si="386"/>
        <v>999</v>
      </c>
      <c r="DS122" s="48">
        <f t="shared" si="450"/>
        <v>999</v>
      </c>
      <c r="DT122">
        <f t="shared" si="387"/>
        <v>0</v>
      </c>
      <c r="DV122" s="48">
        <f t="shared" si="451"/>
        <v>0</v>
      </c>
      <c r="DW122" s="48">
        <f t="shared" si="452"/>
        <v>0</v>
      </c>
      <c r="DX122" s="48">
        <f t="shared" si="453"/>
        <v>0</v>
      </c>
      <c r="DY122" s="48">
        <f t="shared" si="454"/>
        <v>0</v>
      </c>
      <c r="DZ122">
        <f t="shared" si="388"/>
        <v>0</v>
      </c>
      <c r="EB122" s="48">
        <f t="shared" si="455"/>
        <v>0</v>
      </c>
      <c r="EC122" s="48">
        <f t="shared" si="456"/>
        <v>0</v>
      </c>
      <c r="ED122" s="48">
        <f t="shared" si="457"/>
        <v>0</v>
      </c>
      <c r="EE122" s="48">
        <f t="shared" si="458"/>
        <v>0</v>
      </c>
      <c r="EF122">
        <f t="shared" si="389"/>
        <v>0</v>
      </c>
      <c r="EG122">
        <f t="shared" si="390"/>
        <v>0</v>
      </c>
      <c r="EI122">
        <v>20</v>
      </c>
      <c r="EJ122" s="48">
        <f t="shared" si="459"/>
        <v>0</v>
      </c>
      <c r="EK122">
        <f t="shared" si="391"/>
        <v>0</v>
      </c>
      <c r="EL122">
        <f t="shared" si="460"/>
        <v>0</v>
      </c>
      <c r="EM122">
        <f t="shared" si="392"/>
        <v>0</v>
      </c>
      <c r="EN122">
        <f t="shared" si="393"/>
        <v>99999999</v>
      </c>
      <c r="EO122">
        <f t="shared" si="461"/>
        <v>99999999</v>
      </c>
      <c r="EP122">
        <f t="shared" si="394"/>
        <v>999</v>
      </c>
      <c r="EQ122">
        <f t="shared" si="395"/>
        <v>99999</v>
      </c>
      <c r="ES122">
        <f>IF(I122="X",1,IF(I122="x",1,IF(I122&lt;='Schuelereinst. Sinclair'!$B$5,1,0)))</f>
        <v>1</v>
      </c>
      <c r="ET122">
        <f>IF(K122="X",1,IF(K122="x",1,IF(K122&lt;='Schuelereinst. Sinclair'!$B$5,1,0)))</f>
        <v>1</v>
      </c>
      <c r="EU122">
        <f>IF(M122="X",1,IF(M122="x",1,IF(M122&lt;='Schuelereinst. Sinclair'!$B$5,1,0)))</f>
        <v>1</v>
      </c>
      <c r="EV122">
        <f>IF(O122="X",1,IF(O122="x",1,IF(O122&lt;='Schuelereinst. Sinclair'!$B$5,1,0)))</f>
        <v>1</v>
      </c>
      <c r="EW122">
        <f>IF(Q122="X",1,IF(Q122="x",1,IF(Q122&lt;='Schuelereinst. Sinclair'!$B$5,1,0)))</f>
        <v>1</v>
      </c>
      <c r="EX122">
        <f>IF(S122="X",1,IF(S122="x",1,IF(S122&lt;='Schuelereinst. Sinclair'!$B$5,1,0)))</f>
        <v>1</v>
      </c>
    </row>
    <row r="123" spans="1:154" ht="13.5" thickBot="1" x14ac:dyDescent="0.25">
      <c r="A123" s="114" t="s">
        <v>2191</v>
      </c>
      <c r="B123" s="115"/>
      <c r="C123" s="115"/>
      <c r="D123" s="154"/>
      <c r="E123" s="154"/>
      <c r="F123" s="154"/>
      <c r="G123" s="154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54"/>
      <c r="AK123" s="161"/>
      <c r="BI123" s="73" t="s">
        <v>2129</v>
      </c>
      <c r="BN123" s="73" t="s">
        <v>2130</v>
      </c>
      <c r="BO123" s="73" t="s">
        <v>145</v>
      </c>
      <c r="BQ123" s="127" t="s">
        <v>2132</v>
      </c>
      <c r="BR123" s="73" t="s">
        <v>2133</v>
      </c>
      <c r="BS123" s="73" t="s">
        <v>2140</v>
      </c>
      <c r="BT123" s="73" t="s">
        <v>2123</v>
      </c>
      <c r="BU123" s="73" t="s">
        <v>2141</v>
      </c>
      <c r="CB123" s="73" t="s">
        <v>2125</v>
      </c>
      <c r="CC123" s="73" t="s">
        <v>2126</v>
      </c>
      <c r="CD123" s="73" t="s">
        <v>2127</v>
      </c>
      <c r="CE123" s="73" t="s">
        <v>2128</v>
      </c>
      <c r="CF123" s="73" t="s">
        <v>2138</v>
      </c>
      <c r="CG123" s="73" t="s">
        <v>2153</v>
      </c>
      <c r="CH123" s="73" t="s">
        <v>2154</v>
      </c>
      <c r="CI123" s="73" t="s">
        <v>2139</v>
      </c>
      <c r="CJ123" s="73" t="s">
        <v>2142</v>
      </c>
      <c r="CK123" s="73" t="s">
        <v>2143</v>
      </c>
      <c r="CL123" s="73" t="s">
        <v>2144</v>
      </c>
      <c r="CM123" s="73" t="s">
        <v>2145</v>
      </c>
      <c r="CN123" s="73" t="s">
        <v>2146</v>
      </c>
      <c r="CO123" s="73" t="s">
        <v>2147</v>
      </c>
      <c r="CP123" s="73" t="s">
        <v>2148</v>
      </c>
      <c r="CX123" s="73" t="s">
        <v>2149</v>
      </c>
      <c r="CY123" s="73" t="s">
        <v>2150</v>
      </c>
      <c r="CZ123" s="73" t="s">
        <v>2151</v>
      </c>
      <c r="DA123" s="73" t="s">
        <v>2155</v>
      </c>
      <c r="DB123" s="73" t="s">
        <v>2152</v>
      </c>
      <c r="DC123" s="73" t="s">
        <v>2156</v>
      </c>
      <c r="DD123" s="73" t="s">
        <v>2157</v>
      </c>
      <c r="DE123" s="73" t="s">
        <v>2158</v>
      </c>
      <c r="DF123" s="73" t="s">
        <v>2159</v>
      </c>
      <c r="DG123" s="73" t="s">
        <v>2160</v>
      </c>
      <c r="DH123" s="73" t="s">
        <v>2164</v>
      </c>
      <c r="DI123" s="73" t="s">
        <v>2161</v>
      </c>
      <c r="DJ123" s="73" t="s">
        <v>2162</v>
      </c>
      <c r="DK123" s="73" t="s">
        <v>2163</v>
      </c>
      <c r="DL123" s="73" t="s">
        <v>2168</v>
      </c>
      <c r="DM123" s="73" t="s">
        <v>2167</v>
      </c>
      <c r="DN123" s="73" t="s">
        <v>2165</v>
      </c>
      <c r="DO123" s="73" t="s">
        <v>2166</v>
      </c>
      <c r="DQ123" s="73" t="s">
        <v>2170</v>
      </c>
      <c r="DR123" s="73" t="s">
        <v>2171</v>
      </c>
      <c r="DS123" s="73" t="s">
        <v>2172</v>
      </c>
      <c r="DT123" s="73" t="s">
        <v>2173</v>
      </c>
      <c r="DV123" s="73" t="s">
        <v>2174</v>
      </c>
      <c r="DW123" s="73" t="s">
        <v>2175</v>
      </c>
      <c r="DX123" s="73" t="s">
        <v>2176</v>
      </c>
      <c r="DY123" s="73" t="s">
        <v>2177</v>
      </c>
      <c r="DZ123" s="73" t="s">
        <v>2178</v>
      </c>
      <c r="EB123" s="73" t="s">
        <v>2179</v>
      </c>
      <c r="EC123" s="73" t="s">
        <v>2180</v>
      </c>
      <c r="ED123" s="73" t="s">
        <v>2181</v>
      </c>
      <c r="EE123" s="73" t="s">
        <v>2182</v>
      </c>
      <c r="EF123" s="136" t="s">
        <v>2183</v>
      </c>
      <c r="EJ123" s="137" t="s">
        <v>147</v>
      </c>
      <c r="EK123" s="137" t="s">
        <v>2184</v>
      </c>
      <c r="EL123" s="137" t="s">
        <v>2185</v>
      </c>
      <c r="EM123" s="137" t="s">
        <v>2186</v>
      </c>
      <c r="EN123" s="137"/>
      <c r="EO123" s="137"/>
    </row>
    <row r="124" spans="1:154" x14ac:dyDescent="0.2">
      <c r="A124" s="108">
        <v>1</v>
      </c>
      <c r="B124" s="223" t="s">
        <v>87</v>
      </c>
      <c r="C124" s="108" t="str">
        <f>BO124</f>
        <v>Aflenzer Maximilian</v>
      </c>
      <c r="D124" s="155" t="str">
        <f>BP124</f>
        <v>LAL</v>
      </c>
      <c r="E124" s="155">
        <f>BR124</f>
        <v>1999</v>
      </c>
      <c r="F124" s="224">
        <v>43.2</v>
      </c>
      <c r="G124" s="175">
        <f t="shared" ref="G124:G143" si="467">IF(B124="","",VLOOKUP(F124,Sinclair_schueler,IF(BN124="W",3,2)))</f>
        <v>1.9374</v>
      </c>
      <c r="H124" s="90">
        <v>20</v>
      </c>
      <c r="I124" s="128"/>
      <c r="J124" s="91">
        <v>23</v>
      </c>
      <c r="K124" s="128"/>
      <c r="L124" s="91">
        <v>25</v>
      </c>
      <c r="M124" s="128"/>
      <c r="N124" s="90">
        <v>27</v>
      </c>
      <c r="O124" s="128"/>
      <c r="P124" s="91">
        <v>30</v>
      </c>
      <c r="Q124" s="128" t="s">
        <v>2085</v>
      </c>
      <c r="R124" s="91">
        <v>30</v>
      </c>
      <c r="S124" s="128"/>
      <c r="T124" s="130">
        <f>IF(B124&lt;&gt;"",DM124,"")</f>
        <v>55</v>
      </c>
      <c r="U124" s="133">
        <f>IF(B124&lt;&gt;"",DN124,"")</f>
        <v>106.557</v>
      </c>
      <c r="V124" s="133">
        <f>IF(B124&lt;&gt;"",DO124,"")</f>
        <v>106.557</v>
      </c>
      <c r="W124" s="92">
        <v>5.7</v>
      </c>
      <c r="X124" s="93">
        <v>5.7</v>
      </c>
      <c r="Y124" s="118">
        <f>IF(B124="","",DT124 )</f>
        <v>98</v>
      </c>
      <c r="Z124" s="94">
        <v>6.12</v>
      </c>
      <c r="AA124" s="95">
        <v>6.11</v>
      </c>
      <c r="AB124" s="93">
        <v>6.28</v>
      </c>
      <c r="AC124" s="121">
        <f>IF(B124="","",DZ124)</f>
        <v>85.6</v>
      </c>
      <c r="AD124" s="94">
        <v>7.19</v>
      </c>
      <c r="AE124" s="95">
        <v>6.97</v>
      </c>
      <c r="AF124" s="93">
        <v>6.93</v>
      </c>
      <c r="AG124" s="213">
        <f>IF(B124="","",EF124)</f>
        <v>39.92</v>
      </c>
      <c r="AH124" s="123">
        <f>IF(B124="","",EG124)</f>
        <v>77.341008000000002</v>
      </c>
      <c r="AI124" s="124">
        <f>IF(SUM(V124,Y124,AC124,AH124)=0,"",SUM(V124,Y124,AC124,AH124))</f>
        <v>367.49800800000003</v>
      </c>
      <c r="AJ124" s="139">
        <f t="shared" ref="AJ124:AJ143" si="468">IF(B124="","",VLOOKUP(A124,U13M_PLATZ,2))</f>
        <v>2</v>
      </c>
      <c r="AK124" s="162">
        <f t="shared" ref="AK124:AK143" si="469">IF(SUM(AJ124)=0,"",VLOOKUP(AJ124,Punkte_Platz,2,FALSE))</f>
        <v>20</v>
      </c>
      <c r="BI124" t="str">
        <f t="shared" ref="BI124:BI143" si="470">IF(B124&lt;&gt;"",B124,"")</f>
        <v>M380</v>
      </c>
      <c r="BK124" t="str">
        <f>IF(UPPER(LEFT(TEXT(BI124,"####"),1))="W",BI124,IF(UPPER(LEFT(TEXT(BI124,"####"),1))="M",BI124,IF(UPPER(LEFT(TEXT(BI124,"####"),1))="X",BI124,"")))</f>
        <v>M380</v>
      </c>
      <c r="BL124" t="str">
        <f>IF(BI124&gt;0,IF(BK124="",BI124,""),"")</f>
        <v/>
      </c>
      <c r="BM124">
        <f>IF(BJ124&gt;"",IF(VLOOKUP(BJ124,Athl02,1)=BJ124,VLOOKUP(BJ124,Athl02,2),""),
IF(BK124&gt;"",IF(VLOOKUP(BK124,Athl06,1)=BK124,VLOOKUP(BK124,Athl06,2),""),
IF(BL124&lt;&gt;"",IF(VLOOKUP(BL124,Athl04,1)=BL124,VLOOKUP(BL124,Athl04,2),""),"")))</f>
        <v>617</v>
      </c>
      <c r="BN124" t="str">
        <f>IF(BM124&lt;&gt; "",VLOOKUP(BM124, Athl01, 3),"")</f>
        <v>M</v>
      </c>
      <c r="BO124" t="str">
        <f t="shared" ref="BO124:BO143" si="471">IF(BM124="","",VLOOKUP(BM124,Athl01,2))</f>
        <v>Aflenzer Maximilian</v>
      </c>
      <c r="BP124" t="str">
        <f t="shared" ref="BP124:BP143" si="472">IF(BM124="","",VLOOKUP(BM124,Athl01,$BP$4))</f>
        <v>LAL</v>
      </c>
      <c r="BQ124" s="47">
        <f t="shared" ref="BQ124:BQ143" si="473">IF(BM124="","",VLOOKUP(BM124,Athl01,4))</f>
        <v>36249</v>
      </c>
      <c r="BR124">
        <f t="shared" ref="BR124:BR143" si="474">IF(B124&lt;&gt;"",YEAR(BQ124),"")</f>
        <v>1999</v>
      </c>
      <c r="BS124">
        <f t="shared" ref="BS124:BS143" si="475">IF(BR124&lt;&gt;"",$BP$3-BR124,"")</f>
        <v>13</v>
      </c>
      <c r="BT124" t="str">
        <f>IF(BR124="","",IF(BS124&lt;=9,"U9",IF(BS124&lt;=11,"U11",IF(BS124&lt;=13,"U13",IF(BS124&lt;=15,"U15","nicht startberechtigt")))))</f>
        <v>U13</v>
      </c>
      <c r="BU124">
        <f>IF(BT124="","",IF(BT124="U9",'Schuelereinst. Sinclair'!$B$6,IF(BT124="U11",'Schuelereinst. Sinclair'!$B$7,IF(BT124="U13",'Schuelereinst. Sinclair'!$B$8,Wemm(BT124="U15",'Schuelereinst. Sinclair'!$B$9,"")))))</f>
        <v>0</v>
      </c>
      <c r="BV124" s="28">
        <f t="shared" ref="BV124:BV143" si="476">H124</f>
        <v>20</v>
      </c>
      <c r="BW124" s="28">
        <f t="shared" ref="BW124:BW143" si="477">I124</f>
        <v>0</v>
      </c>
      <c r="BX124" s="28">
        <f t="shared" ref="BX124:BX143" si="478">J124</f>
        <v>23</v>
      </c>
      <c r="BY124" s="28">
        <f t="shared" ref="BY124:BY143" si="479">K124</f>
        <v>0</v>
      </c>
      <c r="BZ124" s="28">
        <f t="shared" ref="BZ124:BZ143" si="480">L124</f>
        <v>25</v>
      </c>
      <c r="CA124" s="28">
        <f t="shared" ref="CA124:CA143" si="481">M124</f>
        <v>0</v>
      </c>
      <c r="CB124" s="28">
        <f>IF(BW124="x",0,IF(BW124="X",0,BV124))</f>
        <v>20</v>
      </c>
      <c r="CC124" s="28">
        <f>IF(BY124="x",0,IF(BY124="X",0,BX124))</f>
        <v>23</v>
      </c>
      <c r="CD124" s="28">
        <f>IF(CA124="x",0,IF(CA124="X",0,BZ124))</f>
        <v>25</v>
      </c>
      <c r="CE124" s="28">
        <f>MAX(CB124:CD124)</f>
        <v>25</v>
      </c>
      <c r="CF124">
        <f>IF(G124&lt;&gt;"",CB124*G124,0)</f>
        <v>38.747999999999998</v>
      </c>
      <c r="CG124">
        <f>IF(G124&lt;&gt;"",CC124*G124,0)</f>
        <v>44.560200000000002</v>
      </c>
      <c r="CH124">
        <f>IF(G124&lt;&gt;"",CD124*G124,0)</f>
        <v>48.435000000000002</v>
      </c>
      <c r="CI124">
        <f>IF(G124&lt;&gt;"",CE124*G124,0)</f>
        <v>48.435000000000002</v>
      </c>
      <c r="CJ124">
        <f>IF(I124="",0,IF(I124&lt;&gt;"x",IF(I124&lt;&gt;"X",I124*$BU124,0),0))</f>
        <v>0</v>
      </c>
      <c r="CK124">
        <f t="shared" ref="CK124:CK143" si="482">IF(K124="",0,IF(K124&lt;&gt;"x",IF(K124&lt;&gt;"X",K124*$BU124,0),0))</f>
        <v>0</v>
      </c>
      <c r="CL124">
        <f t="shared" ref="CL124:CL143" si="483">IF(M124="",0,IF(M124&lt;&gt;"x",IF(M124&lt;&gt;"X",M124*$BU124,0),0))</f>
        <v>0</v>
      </c>
      <c r="CM124">
        <f>CF124+CJ124</f>
        <v>38.747999999999998</v>
      </c>
      <c r="CN124">
        <f>CG124+CK124</f>
        <v>44.560200000000002</v>
      </c>
      <c r="CO124">
        <f>CH124+CL124</f>
        <v>48.435000000000002</v>
      </c>
      <c r="CP124" s="5">
        <f>MAX(CM124:CO124)</f>
        <v>48.435000000000002</v>
      </c>
      <c r="CR124" s="28">
        <f t="shared" ref="CR124:CR143" si="484">N124</f>
        <v>27</v>
      </c>
      <c r="CS124" s="28">
        <f t="shared" ref="CS124:CS143" si="485">O124</f>
        <v>0</v>
      </c>
      <c r="CT124" s="28">
        <f t="shared" ref="CT124:CT143" si="486">P124</f>
        <v>30</v>
      </c>
      <c r="CU124" s="28" t="str">
        <f t="shared" ref="CU124:CU143" si="487">Q124</f>
        <v>x</v>
      </c>
      <c r="CV124" s="28">
        <f t="shared" ref="CV124:CV143" si="488">R124</f>
        <v>30</v>
      </c>
      <c r="CW124" s="28">
        <f t="shared" ref="CW124:CW143" si="489">S124</f>
        <v>0</v>
      </c>
      <c r="CX124" s="28">
        <f>IF(CS124="x",0,IF(CS124="X",0,CR124))</f>
        <v>27</v>
      </c>
      <c r="CY124" s="28">
        <f>IF(CU124="x",0,IF(CU124="X",0,CT124))</f>
        <v>0</v>
      </c>
      <c r="CZ124" s="28">
        <f>IF(CW124="x",0,IF(CW124="X",0,CV124))</f>
        <v>30</v>
      </c>
      <c r="DA124" s="28">
        <f>MAX(CX124:CZ124)</f>
        <v>30</v>
      </c>
      <c r="DB124">
        <f>IF(G124&lt;&gt;"",CX124*G124,0)</f>
        <v>52.309800000000003</v>
      </c>
      <c r="DC124">
        <f>IF(G124&lt;&gt;"",CY124*G124,0)</f>
        <v>0</v>
      </c>
      <c r="DD124">
        <f>IF(G124&lt;&gt;"",CZ124*G124,0)</f>
        <v>58.122</v>
      </c>
      <c r="DE124">
        <f>IF(G124&lt;&gt;"",DA124*G124,0)</f>
        <v>58.122</v>
      </c>
      <c r="DF124">
        <f>IF(O124="",0,IF(O124&lt;&gt;"x",IF(O124&lt;&gt;"X",O124*$BU124,0),0))</f>
        <v>0</v>
      </c>
      <c r="DG124">
        <f>IF(Q124="",0,IF(Q124&lt;&gt;"x",IF(Q124&lt;&gt;"X",Q124*$BU124,0),0))</f>
        <v>0</v>
      </c>
      <c r="DH124">
        <f>IF(S124="",0,IF(S124&lt;&gt;"x",IF(S124&lt;&gt;"X",S124*$BU124,0),0))</f>
        <v>0</v>
      </c>
      <c r="DI124">
        <f>DB124+DF124</f>
        <v>52.309800000000003</v>
      </c>
      <c r="DJ124">
        <f>DC124+DG124</f>
        <v>0</v>
      </c>
      <c r="DK124">
        <f>DD124+DH124</f>
        <v>58.122</v>
      </c>
      <c r="DL124" s="5">
        <f>MAX(DI124:DK124)</f>
        <v>58.122</v>
      </c>
      <c r="DM124" s="48">
        <f>CE124+DA124</f>
        <v>55</v>
      </c>
      <c r="DN124" s="5">
        <f>CI124+DE124</f>
        <v>106.557</v>
      </c>
      <c r="DO124" s="5">
        <f>CP124+DL124</f>
        <v>106.557</v>
      </c>
      <c r="DQ124" s="48">
        <f t="shared" ref="DQ124:DQ143" si="490">IF(W124=0,999,W124)</f>
        <v>5.7</v>
      </c>
      <c r="DR124" s="48">
        <f t="shared" ref="DR124:DR143" si="491">IF(X124=0,999,X124)</f>
        <v>5.7</v>
      </c>
      <c r="DS124" s="48">
        <f>MIN(DQ124:DR124)</f>
        <v>5.7</v>
      </c>
      <c r="DT124">
        <f t="shared" ref="DT124:DT143" si="492">IF(DS124&gt;$DT$2,0,VLOOKUP(DS124,Sprint_Schueler,2))</f>
        <v>98</v>
      </c>
      <c r="DU124" s="48"/>
      <c r="DV124" s="48">
        <f>Z124</f>
        <v>6.12</v>
      </c>
      <c r="DW124" s="48">
        <f>AA124</f>
        <v>6.11</v>
      </c>
      <c r="DX124" s="48">
        <f>AB124</f>
        <v>6.28</v>
      </c>
      <c r="DY124" s="48">
        <f>MAX(DV124:DX124)</f>
        <v>6.28</v>
      </c>
      <c r="DZ124">
        <f t="shared" si="388"/>
        <v>85.6</v>
      </c>
      <c r="EB124" s="48">
        <f>AD124</f>
        <v>7.19</v>
      </c>
      <c r="EC124" s="48">
        <f>AE124</f>
        <v>6.97</v>
      </c>
      <c r="ED124" s="48">
        <f>AF124</f>
        <v>6.93</v>
      </c>
      <c r="EE124" s="48">
        <f>MAX(EB124:ED124)</f>
        <v>7.19</v>
      </c>
      <c r="EF124">
        <f t="shared" si="389"/>
        <v>39.92</v>
      </c>
      <c r="EG124">
        <f t="shared" ref="EG124:EG143" si="493">IF(EF124=0,0,IF($EG$3="Ja",EF124*G124,EF124))</f>
        <v>77.341008000000002</v>
      </c>
      <c r="EI124">
        <v>1</v>
      </c>
      <c r="EJ124" s="48">
        <f>IF(AI124&lt;&gt;"",ROUND(AI124,2),0)</f>
        <v>367.5</v>
      </c>
      <c r="EK124">
        <f t="shared" ref="EK124:EK143" si="494">IF(EJ124&gt;0,ROUND(EJ124*$EK$2+EI124,0),0)</f>
        <v>36750001</v>
      </c>
      <c r="EL124">
        <f>LARGE($EK$124:$EK$143,EI124)</f>
        <v>47954010</v>
      </c>
      <c r="EM124">
        <f t="shared" ref="EM124:EM143" si="495">MOD(EL124,$EK$3)</f>
        <v>10</v>
      </c>
      <c r="EN124">
        <f t="shared" ref="EN124:EN143" si="496">IF(EM124&gt;0,EM124*$EK$2+EI124,$EK$1)</f>
        <v>1000001</v>
      </c>
      <c r="EO124">
        <f>SMALL($EN$124:$EN$143,EI124)</f>
        <v>100002</v>
      </c>
      <c r="EP124">
        <f t="shared" ref="EP124:EP143" si="497">(EO124-MOD(EO124,$EK$2))/$EK$2</f>
        <v>1</v>
      </c>
      <c r="EQ124">
        <f t="shared" ref="EQ124:EQ143" si="498">MOD(EO124,$EK$2)</f>
        <v>2</v>
      </c>
      <c r="ES124">
        <f>IF(I124="X",1,IF(I124="x",1,IF(I124&lt;='Schuelereinst. Sinclair'!$B$5,1,0)))</f>
        <v>1</v>
      </c>
      <c r="ET124">
        <f>IF(K124="X",1,IF(K124="x",1,IF(K124&lt;='Schuelereinst. Sinclair'!$B$5,1,0)))</f>
        <v>1</v>
      </c>
      <c r="EU124">
        <f>IF(M124="X",1,IF(M124="x",1,IF(M124&lt;='Schuelereinst. Sinclair'!$B$5,1,0)))</f>
        <v>1</v>
      </c>
      <c r="EV124">
        <f>IF(O124="X",1,IF(O124="x",1,IF(O124&lt;='Schuelereinst. Sinclair'!$B$5,1,0)))</f>
        <v>1</v>
      </c>
      <c r="EW124">
        <f>IF(Q124="X",1,IF(Q124="x",1,IF(Q124&lt;='Schuelereinst. Sinclair'!$B$5,1,0)))</f>
        <v>1</v>
      </c>
      <c r="EX124">
        <f>IF(S124="X",1,IF(S124="x",1,IF(S124&lt;='Schuelereinst. Sinclair'!$B$5,1,0)))</f>
        <v>1</v>
      </c>
    </row>
    <row r="125" spans="1:154" x14ac:dyDescent="0.2">
      <c r="A125" s="109">
        <v>2</v>
      </c>
      <c r="B125" s="220" t="s">
        <v>2313</v>
      </c>
      <c r="C125" s="109" t="str">
        <f t="shared" ref="C125:C143" si="499">BO125</f>
        <v>Goldschmidt Mathias</v>
      </c>
      <c r="D125" s="156" t="str">
        <f t="shared" ref="D125:D143" si="500">BP125</f>
        <v>LAL</v>
      </c>
      <c r="E125" s="156">
        <f t="shared" ref="E125:E143" si="501">BR125</f>
        <v>1999</v>
      </c>
      <c r="F125" s="221">
        <v>41.6</v>
      </c>
      <c r="G125" s="176">
        <f t="shared" si="467"/>
        <v>2.0091000000000001</v>
      </c>
      <c r="H125" s="97">
        <v>13</v>
      </c>
      <c r="I125" s="129"/>
      <c r="J125" s="98">
        <v>15</v>
      </c>
      <c r="K125" s="129"/>
      <c r="L125" s="98">
        <v>16</v>
      </c>
      <c r="M125" s="129"/>
      <c r="N125" s="97">
        <v>18</v>
      </c>
      <c r="O125" s="129"/>
      <c r="P125" s="98">
        <v>20</v>
      </c>
      <c r="Q125" s="129" t="s">
        <v>2085</v>
      </c>
      <c r="R125" s="98">
        <v>20</v>
      </c>
      <c r="S125" s="129" t="s">
        <v>2085</v>
      </c>
      <c r="T125" s="131">
        <f t="shared" ref="T125:T143" si="502">IF(B125&lt;&gt;"",DM125,"")</f>
        <v>34</v>
      </c>
      <c r="U125" s="134">
        <f t="shared" ref="U125:U143" si="503">IF(B125&lt;&gt;"",DN125,"")</f>
        <v>68.309400000000011</v>
      </c>
      <c r="V125" s="134">
        <f t="shared" ref="V125:V143" si="504">IF(B125&lt;&gt;"",DO125,"")</f>
        <v>68.309400000000011</v>
      </c>
      <c r="W125" s="99">
        <v>6.5</v>
      </c>
      <c r="X125" s="95">
        <v>6.5</v>
      </c>
      <c r="Y125" s="119">
        <f>IF(B125="","",DT125 )</f>
        <v>78</v>
      </c>
      <c r="Z125" s="100">
        <v>4.62</v>
      </c>
      <c r="AA125" s="95">
        <v>5.34</v>
      </c>
      <c r="AB125" s="227">
        <v>4.5</v>
      </c>
      <c r="AC125" s="122">
        <f>IF(B125="","",DZ125)</f>
        <v>66.8</v>
      </c>
      <c r="AD125" s="100">
        <v>3.47</v>
      </c>
      <c r="AE125" s="95">
        <v>5.12</v>
      </c>
      <c r="AF125" s="95">
        <v>5</v>
      </c>
      <c r="AG125" s="214">
        <f>IF(B125="","",EF125)</f>
        <v>24</v>
      </c>
      <c r="AH125" s="125">
        <f>IF(B125="","",EG125)</f>
        <v>48.218400000000003</v>
      </c>
      <c r="AI125" s="126">
        <f>IF(SUM(V125,Y125,AC125,AH125)=0,"",SUM(V125,Y125,AC125,AH125))</f>
        <v>261.32780000000002</v>
      </c>
      <c r="AJ125" s="140">
        <f t="shared" si="468"/>
        <v>10</v>
      </c>
      <c r="AK125" s="163">
        <f t="shared" si="469"/>
        <v>6</v>
      </c>
      <c r="BI125" t="str">
        <f t="shared" si="470"/>
        <v>M396</v>
      </c>
      <c r="BK125" t="str">
        <f t="shared" ref="BK125:BK143" si="505">IF(UPPER(LEFT(TEXT(BI125,"####"),1))="W",BI125,IF(UPPER(LEFT(TEXT(BI125,"####"),1))="M",BI125,IF(UPPER(LEFT(TEXT(BI125,"####"),1))="X",BI125,"")))</f>
        <v>M396</v>
      </c>
      <c r="BL125" t="str">
        <f t="shared" ref="BL125:BL143" si="506">IF(BI125&gt;0,IF(BK125="",BI125,""),"")</f>
        <v/>
      </c>
      <c r="BM125">
        <f t="shared" ref="BM125:BM143" si="507">IF(BJ125&gt;"",IF(VLOOKUP(BJ125,Athl02,1)=BJ125,VLOOKUP(BJ125,Athl02,2),""),
IF(BK125&gt;"",IF(VLOOKUP(BK125,Athl06,1)=BK125,VLOOKUP(BK125,Athl06,2),""),
IF(BL125&lt;&gt;"",IF(VLOOKUP(BL125,Athl04,1)=BL125,VLOOKUP(BL125,Athl04,2),""),"")))</f>
        <v>692</v>
      </c>
      <c r="BN125" t="str">
        <f t="shared" ref="BN125:BN143" si="508">IF(BM125&lt;&gt; "",VLOOKUP(BM125, Athl01, 3),"")</f>
        <v>M</v>
      </c>
      <c r="BO125" t="str">
        <f t="shared" si="471"/>
        <v>Goldschmidt Mathias</v>
      </c>
      <c r="BP125" t="str">
        <f t="shared" si="472"/>
        <v>LAL</v>
      </c>
      <c r="BQ125" s="47">
        <f t="shared" si="473"/>
        <v>36376</v>
      </c>
      <c r="BR125">
        <f t="shared" si="474"/>
        <v>1999</v>
      </c>
      <c r="BS125">
        <f t="shared" si="475"/>
        <v>13</v>
      </c>
      <c r="BT125" t="str">
        <f t="shared" ref="BT125:BT143" si="509">IF(BR125="","",IF(BS125&lt;=9,"U9",IF(BS125&lt;=11,"U11",IF(BS125&lt;=13,"U13",IF(BS125&lt;=15,"U15","nicht startberechtigt")))))</f>
        <v>U13</v>
      </c>
      <c r="BU125">
        <f>IF(BT125="","",IF(BT125="U9",'Schuelereinst. Sinclair'!$B$6,IF(BT125="U11",'Schuelereinst. Sinclair'!$B$7,IF(BT125="U13",'Schuelereinst. Sinclair'!$B$8,Wemm(BT125="U15",'Schuelereinst. Sinclair'!$B$9,"")))))</f>
        <v>0</v>
      </c>
      <c r="BV125" s="28">
        <f t="shared" si="476"/>
        <v>13</v>
      </c>
      <c r="BW125" s="28">
        <f t="shared" si="477"/>
        <v>0</v>
      </c>
      <c r="BX125" s="28">
        <f t="shared" si="478"/>
        <v>15</v>
      </c>
      <c r="BY125" s="28">
        <f t="shared" si="479"/>
        <v>0</v>
      </c>
      <c r="BZ125" s="28">
        <f t="shared" si="480"/>
        <v>16</v>
      </c>
      <c r="CA125" s="28">
        <f t="shared" si="481"/>
        <v>0</v>
      </c>
      <c r="CB125" s="28">
        <f t="shared" ref="CB125:CB143" si="510">IF(BW125="x",0,IF(BW125="X",0,BV125))</f>
        <v>13</v>
      </c>
      <c r="CC125" s="28">
        <f t="shared" ref="CC125:CC143" si="511">IF(BY125="x",0,IF(BY125="X",0,BX125))</f>
        <v>15</v>
      </c>
      <c r="CD125" s="28">
        <f t="shared" ref="CD125:CD143" si="512">IF(CA125="x",0,IF(CA125="X",0,BZ125))</f>
        <v>16</v>
      </c>
      <c r="CE125" s="28">
        <f t="shared" ref="CE125:CE143" si="513">MAX(CB125:CD125)</f>
        <v>16</v>
      </c>
      <c r="CF125">
        <f t="shared" ref="CF125:CF143" si="514">IF(G125&lt;&gt;"",CB125*G125,0)</f>
        <v>26.118300000000001</v>
      </c>
      <c r="CG125">
        <f t="shared" ref="CG125:CG143" si="515">IF(G125&lt;&gt;"",CC125*G125,0)</f>
        <v>30.136500000000002</v>
      </c>
      <c r="CH125">
        <f t="shared" ref="CH125:CH143" si="516">IF(G125&lt;&gt;"",CD125*G125,0)</f>
        <v>32.145600000000002</v>
      </c>
      <c r="CI125">
        <f t="shared" ref="CI125:CI143" si="517">IF(G125&lt;&gt;"",CE125*G125,0)</f>
        <v>32.145600000000002</v>
      </c>
      <c r="CJ125">
        <f t="shared" ref="CJ125:CJ143" si="518">IF(I125="",0,IF(I125&lt;&gt;"x",IF(I125&lt;&gt;"X",I125*$BU125,0),0))</f>
        <v>0</v>
      </c>
      <c r="CK125">
        <f t="shared" si="482"/>
        <v>0</v>
      </c>
      <c r="CL125">
        <f t="shared" si="483"/>
        <v>0</v>
      </c>
      <c r="CM125">
        <f t="shared" ref="CM125:CM143" si="519">CF125+CJ125</f>
        <v>26.118300000000001</v>
      </c>
      <c r="CN125">
        <f t="shared" ref="CN125:CN143" si="520">CG125+CK125</f>
        <v>30.136500000000002</v>
      </c>
      <c r="CO125">
        <f t="shared" ref="CO125:CO143" si="521">CH125+CL125</f>
        <v>32.145600000000002</v>
      </c>
      <c r="CP125" s="5">
        <f t="shared" ref="CP125:CP143" si="522">MAX(CM125:CO125)</f>
        <v>32.145600000000002</v>
      </c>
      <c r="CR125" s="28">
        <f t="shared" si="484"/>
        <v>18</v>
      </c>
      <c r="CS125" s="28">
        <f t="shared" si="485"/>
        <v>0</v>
      </c>
      <c r="CT125" s="28">
        <f t="shared" si="486"/>
        <v>20</v>
      </c>
      <c r="CU125" s="28" t="str">
        <f t="shared" si="487"/>
        <v>x</v>
      </c>
      <c r="CV125" s="28">
        <f t="shared" si="488"/>
        <v>20</v>
      </c>
      <c r="CW125" s="28" t="str">
        <f t="shared" si="489"/>
        <v>x</v>
      </c>
      <c r="CX125" s="28">
        <f t="shared" ref="CX125:CX143" si="523">IF(CS125="x",0,IF(CS125="X",0,CR125))</f>
        <v>18</v>
      </c>
      <c r="CY125" s="28">
        <f t="shared" ref="CY125:CY143" si="524">IF(CU125="x",0,IF(CU125="X",0,CT125))</f>
        <v>0</v>
      </c>
      <c r="CZ125" s="28">
        <f t="shared" ref="CZ125:CZ143" si="525">IF(CW125="x",0,IF(CW125="X",0,CV125))</f>
        <v>0</v>
      </c>
      <c r="DA125" s="28">
        <f t="shared" ref="DA125:DA143" si="526">MAX(CX125:CZ125)</f>
        <v>18</v>
      </c>
      <c r="DB125">
        <f t="shared" ref="DB125:DB143" si="527">IF(G125&lt;&gt;"",CX125*G125,0)</f>
        <v>36.163800000000002</v>
      </c>
      <c r="DC125">
        <f t="shared" ref="DC125:DC143" si="528">IF(G125&lt;&gt;"",CY125*G125,0)</f>
        <v>0</v>
      </c>
      <c r="DD125">
        <f t="shared" ref="DD125:DD143" si="529">IF(G125&lt;&gt;"",CZ125*G125,0)</f>
        <v>0</v>
      </c>
      <c r="DE125">
        <f t="shared" ref="DE125:DE143" si="530">IF(G125&lt;&gt;"",DA125*G125,0)</f>
        <v>36.163800000000002</v>
      </c>
      <c r="DF125">
        <f t="shared" ref="DF125:DF143" si="531">IF(O125="",0,IF(O125&lt;&gt;"x",IF(O125&lt;&gt;"X",O125*$BU125,0),0))</f>
        <v>0</v>
      </c>
      <c r="DG125">
        <f t="shared" ref="DG125:DG143" si="532">IF(Q125="",0,IF(Q125&lt;&gt;"x",IF(Q125&lt;&gt;"X",Q125*$BU125,0),0))</f>
        <v>0</v>
      </c>
      <c r="DH125">
        <f t="shared" ref="DH125:DH143" si="533">IF(S125="",0,IF(S125&lt;&gt;"x",IF(S125&lt;&gt;"X",S125*$BU125,0),0))</f>
        <v>0</v>
      </c>
      <c r="DI125">
        <f t="shared" ref="DI125:DI143" si="534">DB125+DF125</f>
        <v>36.163800000000002</v>
      </c>
      <c r="DJ125">
        <f t="shared" ref="DJ125:DJ143" si="535">DC125+DG125</f>
        <v>0</v>
      </c>
      <c r="DK125">
        <f t="shared" ref="DK125:DK143" si="536">DD125+DH125</f>
        <v>0</v>
      </c>
      <c r="DL125" s="5">
        <f t="shared" ref="DL125:DL143" si="537">MAX(DI125:DK125)</f>
        <v>36.163800000000002</v>
      </c>
      <c r="DM125" s="48">
        <f t="shared" ref="DM125:DM143" si="538">CE125+DA125</f>
        <v>34</v>
      </c>
      <c r="DN125" s="5">
        <f t="shared" ref="DN125:DN143" si="539">CI125+DE125</f>
        <v>68.309400000000011</v>
      </c>
      <c r="DO125" s="5">
        <f t="shared" ref="DO125:DO143" si="540">CP125+DL125</f>
        <v>68.309400000000011</v>
      </c>
      <c r="DQ125" s="48">
        <f t="shared" si="490"/>
        <v>6.5</v>
      </c>
      <c r="DR125" s="48">
        <f t="shared" si="491"/>
        <v>6.5</v>
      </c>
      <c r="DS125" s="48">
        <f t="shared" ref="DS125:DS143" si="541">MIN(DQ125:DR125)</f>
        <v>6.5</v>
      </c>
      <c r="DT125">
        <f t="shared" si="492"/>
        <v>78</v>
      </c>
      <c r="DV125" s="48">
        <f t="shared" ref="DV125:DV143" si="542">Z125</f>
        <v>4.62</v>
      </c>
      <c r="DW125" s="48">
        <f t="shared" ref="DW125:DW143" si="543">AA125</f>
        <v>5.34</v>
      </c>
      <c r="DX125" s="48">
        <f t="shared" ref="DX125:DX143" si="544">AB125</f>
        <v>4.5</v>
      </c>
      <c r="DY125" s="48">
        <f t="shared" ref="DY125:DY143" si="545">MAX(DV125:DX125)</f>
        <v>5.34</v>
      </c>
      <c r="DZ125">
        <f t="shared" si="388"/>
        <v>66.8</v>
      </c>
      <c r="EB125" s="48">
        <f t="shared" ref="EB125:EB143" si="546">AD125</f>
        <v>3.47</v>
      </c>
      <c r="EC125" s="48">
        <f t="shared" ref="EC125:EC143" si="547">AE125</f>
        <v>5.12</v>
      </c>
      <c r="ED125" s="48">
        <f t="shared" ref="ED125:ED143" si="548">AF125</f>
        <v>5</v>
      </c>
      <c r="EE125" s="48">
        <f t="shared" ref="EE125:EE143" si="549">MAX(EB125:ED125)</f>
        <v>5.12</v>
      </c>
      <c r="EF125">
        <f t="shared" si="389"/>
        <v>24</v>
      </c>
      <c r="EG125">
        <f t="shared" si="493"/>
        <v>48.218400000000003</v>
      </c>
      <c r="EI125">
        <v>2</v>
      </c>
      <c r="EJ125" s="48">
        <f t="shared" ref="EJ125:EJ143" si="550">IF(AI125&lt;&gt;"",ROUND(AI125,2),0)</f>
        <v>261.33</v>
      </c>
      <c r="EK125">
        <f t="shared" si="494"/>
        <v>26133002</v>
      </c>
      <c r="EL125">
        <f t="shared" ref="EL125:EL143" si="551">LARGE($EK$124:$EK$143,EI125)</f>
        <v>36750001</v>
      </c>
      <c r="EM125">
        <f t="shared" si="495"/>
        <v>1</v>
      </c>
      <c r="EN125">
        <f t="shared" si="496"/>
        <v>100002</v>
      </c>
      <c r="EO125">
        <f t="shared" ref="EO125:EO143" si="552">SMALL($EN$124:$EN$143,EI125)</f>
        <v>200010</v>
      </c>
      <c r="EP125">
        <f t="shared" si="497"/>
        <v>2</v>
      </c>
      <c r="EQ125">
        <f t="shared" si="498"/>
        <v>10</v>
      </c>
      <c r="ES125">
        <f>IF(I125="X",1,IF(I125="x",1,IF(I125&lt;='Schuelereinst. Sinclair'!$B$5,1,0)))</f>
        <v>1</v>
      </c>
      <c r="ET125">
        <f>IF(K125="X",1,IF(K125="x",1,IF(K125&lt;='Schuelereinst. Sinclair'!$B$5,1,0)))</f>
        <v>1</v>
      </c>
      <c r="EU125">
        <f>IF(M125="X",1,IF(M125="x",1,IF(M125&lt;='Schuelereinst. Sinclair'!$B$5,1,0)))</f>
        <v>1</v>
      </c>
      <c r="EV125">
        <f>IF(O125="X",1,IF(O125="x",1,IF(O125&lt;='Schuelereinst. Sinclair'!$B$5,1,0)))</f>
        <v>1</v>
      </c>
      <c r="EW125">
        <f>IF(Q125="X",1,IF(Q125="x",1,IF(Q125&lt;='Schuelereinst. Sinclair'!$B$5,1,0)))</f>
        <v>1</v>
      </c>
      <c r="EX125">
        <f>IF(S125="X",1,IF(S125="x",1,IF(S125&lt;='Schuelereinst. Sinclair'!$B$5,1,0)))</f>
        <v>1</v>
      </c>
    </row>
    <row r="126" spans="1:154" x14ac:dyDescent="0.2">
      <c r="A126" s="109">
        <v>3</v>
      </c>
      <c r="B126" s="220" t="s">
        <v>2316</v>
      </c>
      <c r="C126" s="109" t="str">
        <f t="shared" si="499"/>
        <v>Goldschmidt Michael</v>
      </c>
      <c r="D126" s="156" t="str">
        <f t="shared" si="500"/>
        <v>LAL</v>
      </c>
      <c r="E126" s="156">
        <f t="shared" si="501"/>
        <v>1999</v>
      </c>
      <c r="F126" s="221">
        <v>42.5</v>
      </c>
      <c r="G126" s="176">
        <f t="shared" si="467"/>
        <v>1.9679</v>
      </c>
      <c r="H126" s="97">
        <v>13</v>
      </c>
      <c r="I126" s="129"/>
      <c r="J126" s="98">
        <v>15</v>
      </c>
      <c r="K126" s="129"/>
      <c r="L126" s="98">
        <v>16</v>
      </c>
      <c r="M126" s="129"/>
      <c r="N126" s="97">
        <v>18</v>
      </c>
      <c r="O126" s="129"/>
      <c r="P126" s="98">
        <v>20</v>
      </c>
      <c r="Q126" s="129"/>
      <c r="R126" s="98">
        <v>21</v>
      </c>
      <c r="S126" s="129"/>
      <c r="T126" s="131">
        <f t="shared" si="502"/>
        <v>37</v>
      </c>
      <c r="U126" s="134">
        <f t="shared" si="503"/>
        <v>72.812299999999993</v>
      </c>
      <c r="V126" s="134">
        <f t="shared" si="504"/>
        <v>72.812299999999993</v>
      </c>
      <c r="W126" s="99">
        <v>6.2</v>
      </c>
      <c r="X126" s="95">
        <v>6.3</v>
      </c>
      <c r="Y126" s="119">
        <f t="shared" ref="Y126:Y142" si="553">IF(B126="","",DT126 )</f>
        <v>85</v>
      </c>
      <c r="Z126" s="100">
        <v>4.8099999999999996</v>
      </c>
      <c r="AA126" s="95"/>
      <c r="AB126" s="95">
        <v>5.13</v>
      </c>
      <c r="AC126" s="122">
        <f t="shared" ref="AC126:AC143" si="554">IF(B126="","",DZ126)</f>
        <v>62.6</v>
      </c>
      <c r="AD126" s="100"/>
      <c r="AE126" s="95">
        <v>5.46</v>
      </c>
      <c r="AF126" s="95">
        <v>5.57</v>
      </c>
      <c r="AG126" s="214">
        <f t="shared" ref="AG126:AG142" si="555">IF(B126="","",EF126)</f>
        <v>27.46</v>
      </c>
      <c r="AH126" s="125">
        <f t="shared" ref="AH126:AH143" si="556">IF(B126="","",EG126)</f>
        <v>54.038533999999999</v>
      </c>
      <c r="AI126" s="126">
        <f t="shared" ref="AI126:AI143" si="557">IF(SUM(V126,Y126,AC126,AH126)=0,"",SUM(V126,Y126,AC126,AH126))</f>
        <v>274.45083399999999</v>
      </c>
      <c r="AJ126" s="140">
        <f t="shared" si="468"/>
        <v>8</v>
      </c>
      <c r="AK126" s="163">
        <f t="shared" si="469"/>
        <v>8</v>
      </c>
      <c r="BI126" t="str">
        <f t="shared" si="470"/>
        <v>M397</v>
      </c>
      <c r="BK126" t="str">
        <f t="shared" si="505"/>
        <v>M397</v>
      </c>
      <c r="BL126" t="str">
        <f t="shared" si="506"/>
        <v/>
      </c>
      <c r="BM126">
        <f t="shared" si="507"/>
        <v>693</v>
      </c>
      <c r="BN126" t="str">
        <f t="shared" si="508"/>
        <v>M</v>
      </c>
      <c r="BO126" t="str">
        <f t="shared" si="471"/>
        <v>Goldschmidt Michael</v>
      </c>
      <c r="BP126" t="str">
        <f t="shared" si="472"/>
        <v>LAL</v>
      </c>
      <c r="BQ126" s="47">
        <f t="shared" si="473"/>
        <v>36376</v>
      </c>
      <c r="BR126">
        <f t="shared" si="474"/>
        <v>1999</v>
      </c>
      <c r="BS126">
        <f t="shared" si="475"/>
        <v>13</v>
      </c>
      <c r="BT126" t="str">
        <f t="shared" si="509"/>
        <v>U13</v>
      </c>
      <c r="BU126">
        <f>IF(BT126="","",IF(BT126="U9",'Schuelereinst. Sinclair'!$B$6,IF(BT126="U11",'Schuelereinst. Sinclair'!$B$7,IF(BT126="U13",'Schuelereinst. Sinclair'!$B$8,Wemm(BT126="U15",'Schuelereinst. Sinclair'!$B$9,"")))))</f>
        <v>0</v>
      </c>
      <c r="BV126" s="28">
        <f t="shared" si="476"/>
        <v>13</v>
      </c>
      <c r="BW126" s="28">
        <f t="shared" si="477"/>
        <v>0</v>
      </c>
      <c r="BX126" s="28">
        <f t="shared" si="478"/>
        <v>15</v>
      </c>
      <c r="BY126" s="28">
        <f t="shared" si="479"/>
        <v>0</v>
      </c>
      <c r="BZ126" s="28">
        <f t="shared" si="480"/>
        <v>16</v>
      </c>
      <c r="CA126" s="28">
        <f t="shared" si="481"/>
        <v>0</v>
      </c>
      <c r="CB126" s="28">
        <f t="shared" si="510"/>
        <v>13</v>
      </c>
      <c r="CC126" s="28">
        <f t="shared" si="511"/>
        <v>15</v>
      </c>
      <c r="CD126" s="28">
        <f t="shared" si="512"/>
        <v>16</v>
      </c>
      <c r="CE126" s="28">
        <f t="shared" si="513"/>
        <v>16</v>
      </c>
      <c r="CF126">
        <f t="shared" si="514"/>
        <v>25.582699999999999</v>
      </c>
      <c r="CG126">
        <f t="shared" si="515"/>
        <v>29.5185</v>
      </c>
      <c r="CH126">
        <f t="shared" si="516"/>
        <v>31.4864</v>
      </c>
      <c r="CI126">
        <f t="shared" si="517"/>
        <v>31.4864</v>
      </c>
      <c r="CJ126">
        <f t="shared" si="518"/>
        <v>0</v>
      </c>
      <c r="CK126">
        <f t="shared" si="482"/>
        <v>0</v>
      </c>
      <c r="CL126">
        <f t="shared" si="483"/>
        <v>0</v>
      </c>
      <c r="CM126">
        <f t="shared" si="519"/>
        <v>25.582699999999999</v>
      </c>
      <c r="CN126">
        <f t="shared" si="520"/>
        <v>29.5185</v>
      </c>
      <c r="CO126">
        <f t="shared" si="521"/>
        <v>31.4864</v>
      </c>
      <c r="CP126" s="5">
        <f t="shared" si="522"/>
        <v>31.4864</v>
      </c>
      <c r="CR126" s="28">
        <f t="shared" si="484"/>
        <v>18</v>
      </c>
      <c r="CS126" s="28">
        <f t="shared" si="485"/>
        <v>0</v>
      </c>
      <c r="CT126" s="28">
        <f t="shared" si="486"/>
        <v>20</v>
      </c>
      <c r="CU126" s="28">
        <f t="shared" si="487"/>
        <v>0</v>
      </c>
      <c r="CV126" s="28">
        <f t="shared" si="488"/>
        <v>21</v>
      </c>
      <c r="CW126" s="28">
        <f t="shared" si="489"/>
        <v>0</v>
      </c>
      <c r="CX126" s="28">
        <f t="shared" si="523"/>
        <v>18</v>
      </c>
      <c r="CY126" s="28">
        <f t="shared" si="524"/>
        <v>20</v>
      </c>
      <c r="CZ126" s="28">
        <f t="shared" si="525"/>
        <v>21</v>
      </c>
      <c r="DA126" s="28">
        <f t="shared" si="526"/>
        <v>21</v>
      </c>
      <c r="DB126">
        <f t="shared" si="527"/>
        <v>35.422199999999997</v>
      </c>
      <c r="DC126">
        <f t="shared" si="528"/>
        <v>39.357999999999997</v>
      </c>
      <c r="DD126">
        <f t="shared" si="529"/>
        <v>41.325899999999997</v>
      </c>
      <c r="DE126">
        <f t="shared" si="530"/>
        <v>41.325899999999997</v>
      </c>
      <c r="DF126">
        <f t="shared" si="531"/>
        <v>0</v>
      </c>
      <c r="DG126">
        <f t="shared" si="532"/>
        <v>0</v>
      </c>
      <c r="DH126">
        <f t="shared" si="533"/>
        <v>0</v>
      </c>
      <c r="DI126">
        <f t="shared" si="534"/>
        <v>35.422199999999997</v>
      </c>
      <c r="DJ126">
        <f t="shared" si="535"/>
        <v>39.357999999999997</v>
      </c>
      <c r="DK126">
        <f t="shared" si="536"/>
        <v>41.325899999999997</v>
      </c>
      <c r="DL126" s="5">
        <f t="shared" si="537"/>
        <v>41.325899999999997</v>
      </c>
      <c r="DM126" s="48">
        <f t="shared" si="538"/>
        <v>37</v>
      </c>
      <c r="DN126" s="5">
        <f t="shared" si="539"/>
        <v>72.812299999999993</v>
      </c>
      <c r="DO126" s="5">
        <f t="shared" si="540"/>
        <v>72.812299999999993</v>
      </c>
      <c r="DQ126" s="48">
        <f t="shared" si="490"/>
        <v>6.2</v>
      </c>
      <c r="DR126" s="48">
        <f t="shared" si="491"/>
        <v>6.3</v>
      </c>
      <c r="DS126" s="48">
        <f t="shared" si="541"/>
        <v>6.2</v>
      </c>
      <c r="DT126">
        <f t="shared" si="492"/>
        <v>85</v>
      </c>
      <c r="DV126" s="48">
        <f t="shared" si="542"/>
        <v>4.8099999999999996</v>
      </c>
      <c r="DW126" s="48">
        <f t="shared" si="543"/>
        <v>0</v>
      </c>
      <c r="DX126" s="48">
        <f t="shared" si="544"/>
        <v>5.13</v>
      </c>
      <c r="DY126" s="48">
        <f t="shared" si="545"/>
        <v>5.13</v>
      </c>
      <c r="DZ126">
        <f t="shared" si="388"/>
        <v>62.6</v>
      </c>
      <c r="EB126" s="48">
        <f t="shared" si="546"/>
        <v>0</v>
      </c>
      <c r="EC126" s="48">
        <f t="shared" si="547"/>
        <v>5.46</v>
      </c>
      <c r="ED126" s="48">
        <f t="shared" si="548"/>
        <v>5.57</v>
      </c>
      <c r="EE126" s="48">
        <f t="shared" si="549"/>
        <v>5.57</v>
      </c>
      <c r="EF126">
        <f t="shared" si="389"/>
        <v>27.46</v>
      </c>
      <c r="EG126">
        <f t="shared" si="493"/>
        <v>54.038533999999999</v>
      </c>
      <c r="EI126">
        <v>3</v>
      </c>
      <c r="EJ126" s="48">
        <f t="shared" si="550"/>
        <v>274.45</v>
      </c>
      <c r="EK126">
        <f t="shared" si="494"/>
        <v>27445003</v>
      </c>
      <c r="EL126">
        <f t="shared" si="551"/>
        <v>36440007</v>
      </c>
      <c r="EM126">
        <f t="shared" si="495"/>
        <v>7</v>
      </c>
      <c r="EN126">
        <f t="shared" si="496"/>
        <v>700003</v>
      </c>
      <c r="EO126">
        <f t="shared" si="552"/>
        <v>300008</v>
      </c>
      <c r="EP126">
        <f t="shared" si="497"/>
        <v>3</v>
      </c>
      <c r="EQ126">
        <f t="shared" si="498"/>
        <v>8</v>
      </c>
      <c r="ES126">
        <f>IF(I126="X",1,IF(I126="x",1,IF(I126&lt;='Schuelereinst. Sinclair'!$B$5,1,0)))</f>
        <v>1</v>
      </c>
      <c r="ET126">
        <f>IF(K126="X",1,IF(K126="x",1,IF(K126&lt;='Schuelereinst. Sinclair'!$B$5,1,0)))</f>
        <v>1</v>
      </c>
      <c r="EU126">
        <f>IF(M126="X",1,IF(M126="x",1,IF(M126&lt;='Schuelereinst. Sinclair'!$B$5,1,0)))</f>
        <v>1</v>
      </c>
      <c r="EV126">
        <f>IF(O126="X",1,IF(O126="x",1,IF(O126&lt;='Schuelereinst. Sinclair'!$B$5,1,0)))</f>
        <v>1</v>
      </c>
      <c r="EW126">
        <f>IF(Q126="X",1,IF(Q126="x",1,IF(Q126&lt;='Schuelereinst. Sinclair'!$B$5,1,0)))</f>
        <v>1</v>
      </c>
      <c r="EX126">
        <f>IF(S126="X",1,IF(S126="x",1,IF(S126&lt;='Schuelereinst. Sinclair'!$B$5,1,0)))</f>
        <v>1</v>
      </c>
    </row>
    <row r="127" spans="1:154" x14ac:dyDescent="0.2">
      <c r="A127" s="109">
        <v>4</v>
      </c>
      <c r="B127" s="220" t="s">
        <v>2319</v>
      </c>
      <c r="C127" s="109" t="str">
        <f t="shared" si="499"/>
        <v>Gregor Matthias</v>
      </c>
      <c r="D127" s="156" t="str">
        <f t="shared" si="500"/>
        <v>LAL</v>
      </c>
      <c r="E127" s="156">
        <f t="shared" si="501"/>
        <v>1999</v>
      </c>
      <c r="F127" s="221">
        <v>39</v>
      </c>
      <c r="G127" s="176">
        <f t="shared" si="467"/>
        <v>2.1425999999999998</v>
      </c>
      <c r="H127" s="97">
        <v>15</v>
      </c>
      <c r="I127" s="129" t="s">
        <v>2085</v>
      </c>
      <c r="J127" s="98">
        <v>15</v>
      </c>
      <c r="K127" s="129"/>
      <c r="L127" s="98">
        <v>16</v>
      </c>
      <c r="M127" s="129"/>
      <c r="N127" s="97">
        <v>18</v>
      </c>
      <c r="O127" s="129"/>
      <c r="P127" s="98">
        <v>20</v>
      </c>
      <c r="Q127" s="129"/>
      <c r="R127" s="98">
        <v>21</v>
      </c>
      <c r="S127" s="129"/>
      <c r="T127" s="131">
        <f t="shared" si="502"/>
        <v>37</v>
      </c>
      <c r="U127" s="134">
        <f t="shared" si="503"/>
        <v>79.276199999999989</v>
      </c>
      <c r="V127" s="134">
        <f t="shared" si="504"/>
        <v>79.276199999999989</v>
      </c>
      <c r="W127" s="99">
        <v>5.9</v>
      </c>
      <c r="X127" s="95">
        <v>6.1</v>
      </c>
      <c r="Y127" s="119">
        <f t="shared" si="553"/>
        <v>93</v>
      </c>
      <c r="Z127" s="100">
        <v>5.0199999999999996</v>
      </c>
      <c r="AA127" s="95">
        <v>5.18</v>
      </c>
      <c r="AB127" s="95">
        <v>4.9400000000000004</v>
      </c>
      <c r="AC127" s="122">
        <f t="shared" si="554"/>
        <v>63.6</v>
      </c>
      <c r="AD127" s="100">
        <v>5.09</v>
      </c>
      <c r="AE127" s="95"/>
      <c r="AF127" s="95">
        <v>5.49</v>
      </c>
      <c r="AG127" s="214">
        <f t="shared" si="555"/>
        <v>26.85</v>
      </c>
      <c r="AH127" s="125">
        <f t="shared" si="556"/>
        <v>57.52881</v>
      </c>
      <c r="AI127" s="126">
        <f t="shared" si="557"/>
        <v>293.40501</v>
      </c>
      <c r="AJ127" s="140">
        <f t="shared" si="468"/>
        <v>7</v>
      </c>
      <c r="AK127" s="163">
        <f t="shared" si="469"/>
        <v>9</v>
      </c>
      <c r="BI127" t="str">
        <f t="shared" si="470"/>
        <v>M398</v>
      </c>
      <c r="BK127" t="str">
        <f t="shared" si="505"/>
        <v>M398</v>
      </c>
      <c r="BL127" t="str">
        <f t="shared" si="506"/>
        <v/>
      </c>
      <c r="BM127">
        <f t="shared" si="507"/>
        <v>694</v>
      </c>
      <c r="BN127" t="str">
        <f t="shared" si="508"/>
        <v>M</v>
      </c>
      <c r="BO127" t="str">
        <f t="shared" si="471"/>
        <v>Gregor Matthias</v>
      </c>
      <c r="BP127" t="str">
        <f t="shared" si="472"/>
        <v>LAL</v>
      </c>
      <c r="BQ127" s="47">
        <f t="shared" si="473"/>
        <v>36488</v>
      </c>
      <c r="BR127">
        <f t="shared" si="474"/>
        <v>1999</v>
      </c>
      <c r="BS127">
        <f t="shared" si="475"/>
        <v>13</v>
      </c>
      <c r="BT127" t="str">
        <f t="shared" si="509"/>
        <v>U13</v>
      </c>
      <c r="BU127">
        <f>IF(BT127="","",IF(BT127="U9",'Schuelereinst. Sinclair'!$B$6,IF(BT127="U11",'Schuelereinst. Sinclair'!$B$7,IF(BT127="U13",'Schuelereinst. Sinclair'!$B$8,Wemm(BT127="U15",'Schuelereinst. Sinclair'!$B$9,"")))))</f>
        <v>0</v>
      </c>
      <c r="BV127" s="28">
        <f t="shared" si="476"/>
        <v>15</v>
      </c>
      <c r="BW127" s="28" t="str">
        <f t="shared" si="477"/>
        <v>x</v>
      </c>
      <c r="BX127" s="28">
        <f t="shared" si="478"/>
        <v>15</v>
      </c>
      <c r="BY127" s="28">
        <f t="shared" si="479"/>
        <v>0</v>
      </c>
      <c r="BZ127" s="28">
        <f t="shared" si="480"/>
        <v>16</v>
      </c>
      <c r="CA127" s="28">
        <f t="shared" si="481"/>
        <v>0</v>
      </c>
      <c r="CB127" s="28">
        <f t="shared" si="510"/>
        <v>0</v>
      </c>
      <c r="CC127" s="28">
        <f t="shared" si="511"/>
        <v>15</v>
      </c>
      <c r="CD127" s="28">
        <f t="shared" si="512"/>
        <v>16</v>
      </c>
      <c r="CE127" s="28">
        <f t="shared" si="513"/>
        <v>16</v>
      </c>
      <c r="CF127">
        <f t="shared" si="514"/>
        <v>0</v>
      </c>
      <c r="CG127">
        <f t="shared" si="515"/>
        <v>32.138999999999996</v>
      </c>
      <c r="CH127">
        <f t="shared" si="516"/>
        <v>34.281599999999997</v>
      </c>
      <c r="CI127">
        <f t="shared" si="517"/>
        <v>34.281599999999997</v>
      </c>
      <c r="CJ127">
        <f t="shared" si="518"/>
        <v>0</v>
      </c>
      <c r="CK127">
        <f t="shared" si="482"/>
        <v>0</v>
      </c>
      <c r="CL127">
        <f t="shared" si="483"/>
        <v>0</v>
      </c>
      <c r="CM127">
        <f t="shared" si="519"/>
        <v>0</v>
      </c>
      <c r="CN127">
        <f t="shared" si="520"/>
        <v>32.138999999999996</v>
      </c>
      <c r="CO127">
        <f t="shared" si="521"/>
        <v>34.281599999999997</v>
      </c>
      <c r="CP127" s="5">
        <f t="shared" si="522"/>
        <v>34.281599999999997</v>
      </c>
      <c r="CR127" s="28">
        <f t="shared" si="484"/>
        <v>18</v>
      </c>
      <c r="CS127" s="28">
        <f t="shared" si="485"/>
        <v>0</v>
      </c>
      <c r="CT127" s="28">
        <f t="shared" si="486"/>
        <v>20</v>
      </c>
      <c r="CU127" s="28">
        <f t="shared" si="487"/>
        <v>0</v>
      </c>
      <c r="CV127" s="28">
        <f t="shared" si="488"/>
        <v>21</v>
      </c>
      <c r="CW127" s="28">
        <f t="shared" si="489"/>
        <v>0</v>
      </c>
      <c r="CX127" s="28">
        <f t="shared" si="523"/>
        <v>18</v>
      </c>
      <c r="CY127" s="28">
        <f t="shared" si="524"/>
        <v>20</v>
      </c>
      <c r="CZ127" s="28">
        <f t="shared" si="525"/>
        <v>21</v>
      </c>
      <c r="DA127" s="28">
        <f t="shared" si="526"/>
        <v>21</v>
      </c>
      <c r="DB127">
        <f t="shared" si="527"/>
        <v>38.566800000000001</v>
      </c>
      <c r="DC127">
        <f t="shared" si="528"/>
        <v>42.851999999999997</v>
      </c>
      <c r="DD127">
        <f t="shared" si="529"/>
        <v>44.994599999999998</v>
      </c>
      <c r="DE127">
        <f t="shared" si="530"/>
        <v>44.994599999999998</v>
      </c>
      <c r="DF127">
        <f t="shared" si="531"/>
        <v>0</v>
      </c>
      <c r="DG127">
        <f t="shared" si="532"/>
        <v>0</v>
      </c>
      <c r="DH127">
        <f t="shared" si="533"/>
        <v>0</v>
      </c>
      <c r="DI127">
        <f t="shared" si="534"/>
        <v>38.566800000000001</v>
      </c>
      <c r="DJ127">
        <f t="shared" si="535"/>
        <v>42.851999999999997</v>
      </c>
      <c r="DK127">
        <f t="shared" si="536"/>
        <v>44.994599999999998</v>
      </c>
      <c r="DL127" s="5">
        <f t="shared" si="537"/>
        <v>44.994599999999998</v>
      </c>
      <c r="DM127" s="48">
        <f t="shared" si="538"/>
        <v>37</v>
      </c>
      <c r="DN127" s="5">
        <f t="shared" si="539"/>
        <v>79.276199999999989</v>
      </c>
      <c r="DO127" s="5">
        <f t="shared" si="540"/>
        <v>79.276199999999989</v>
      </c>
      <c r="DQ127" s="48">
        <f t="shared" si="490"/>
        <v>5.9</v>
      </c>
      <c r="DR127" s="48">
        <f t="shared" si="491"/>
        <v>6.1</v>
      </c>
      <c r="DS127" s="48">
        <f t="shared" si="541"/>
        <v>5.9</v>
      </c>
      <c r="DT127">
        <f t="shared" si="492"/>
        <v>93</v>
      </c>
      <c r="DV127" s="48">
        <f t="shared" si="542"/>
        <v>5.0199999999999996</v>
      </c>
      <c r="DW127" s="48">
        <f t="shared" si="543"/>
        <v>5.18</v>
      </c>
      <c r="DX127" s="48">
        <f t="shared" si="544"/>
        <v>4.9400000000000004</v>
      </c>
      <c r="DY127" s="48">
        <f t="shared" si="545"/>
        <v>5.18</v>
      </c>
      <c r="DZ127">
        <f t="shared" si="388"/>
        <v>63.6</v>
      </c>
      <c r="EB127" s="48">
        <f t="shared" si="546"/>
        <v>5.09</v>
      </c>
      <c r="EC127" s="48">
        <f t="shared" si="547"/>
        <v>0</v>
      </c>
      <c r="ED127" s="48">
        <f t="shared" si="548"/>
        <v>5.49</v>
      </c>
      <c r="EE127" s="48">
        <f t="shared" si="549"/>
        <v>5.49</v>
      </c>
      <c r="EF127">
        <f t="shared" si="389"/>
        <v>26.85</v>
      </c>
      <c r="EG127">
        <f t="shared" si="493"/>
        <v>57.52881</v>
      </c>
      <c r="EI127">
        <v>4</v>
      </c>
      <c r="EJ127" s="48">
        <f t="shared" si="550"/>
        <v>293.41000000000003</v>
      </c>
      <c r="EK127">
        <f t="shared" si="494"/>
        <v>29341004</v>
      </c>
      <c r="EL127">
        <f t="shared" si="551"/>
        <v>33521006</v>
      </c>
      <c r="EM127">
        <f t="shared" si="495"/>
        <v>6</v>
      </c>
      <c r="EN127">
        <f t="shared" si="496"/>
        <v>600004</v>
      </c>
      <c r="EO127">
        <f t="shared" si="552"/>
        <v>400007</v>
      </c>
      <c r="EP127">
        <f t="shared" si="497"/>
        <v>4</v>
      </c>
      <c r="EQ127">
        <f t="shared" si="498"/>
        <v>7</v>
      </c>
      <c r="ES127">
        <f>IF(I127="X",1,IF(I127="x",1,IF(I127&lt;='Schuelereinst. Sinclair'!$B$5,1,0)))</f>
        <v>1</v>
      </c>
      <c r="ET127">
        <f>IF(K127="X",1,IF(K127="x",1,IF(K127&lt;='Schuelereinst. Sinclair'!$B$5,1,0)))</f>
        <v>1</v>
      </c>
      <c r="EU127">
        <f>IF(M127="X",1,IF(M127="x",1,IF(M127&lt;='Schuelereinst. Sinclair'!$B$5,1,0)))</f>
        <v>1</v>
      </c>
      <c r="EV127">
        <f>IF(O127="X",1,IF(O127="x",1,IF(O127&lt;='Schuelereinst. Sinclair'!$B$5,1,0)))</f>
        <v>1</v>
      </c>
      <c r="EW127">
        <f>IF(Q127="X",1,IF(Q127="x",1,IF(Q127&lt;='Schuelereinst. Sinclair'!$B$5,1,0)))</f>
        <v>1</v>
      </c>
      <c r="EX127">
        <f>IF(S127="X",1,IF(S127="x",1,IF(S127&lt;='Schuelereinst. Sinclair'!$B$5,1,0)))</f>
        <v>1</v>
      </c>
    </row>
    <row r="128" spans="1:154" x14ac:dyDescent="0.2">
      <c r="A128" s="109">
        <v>5</v>
      </c>
      <c r="B128" s="220" t="s">
        <v>2400</v>
      </c>
      <c r="C128" s="109" t="str">
        <f t="shared" si="499"/>
        <v>Musel Benjamin</v>
      </c>
      <c r="D128" s="156" t="str">
        <f t="shared" si="500"/>
        <v>LAL</v>
      </c>
      <c r="E128" s="156">
        <f t="shared" si="501"/>
        <v>2000</v>
      </c>
      <c r="F128" s="221">
        <v>31.9</v>
      </c>
      <c r="G128" s="176">
        <f t="shared" si="467"/>
        <v>2.6661000000000001</v>
      </c>
      <c r="H128" s="97">
        <v>13</v>
      </c>
      <c r="I128" s="129"/>
      <c r="J128" s="98">
        <v>15</v>
      </c>
      <c r="K128" s="129"/>
      <c r="L128" s="98">
        <v>16</v>
      </c>
      <c r="M128" s="129" t="s">
        <v>2085</v>
      </c>
      <c r="N128" s="97">
        <v>15</v>
      </c>
      <c r="O128" s="129"/>
      <c r="P128" s="98">
        <v>17</v>
      </c>
      <c r="Q128" s="129"/>
      <c r="R128" s="98">
        <v>18</v>
      </c>
      <c r="S128" s="129"/>
      <c r="T128" s="131">
        <f t="shared" si="502"/>
        <v>33</v>
      </c>
      <c r="U128" s="134">
        <f t="shared" si="503"/>
        <v>87.981300000000005</v>
      </c>
      <c r="V128" s="134">
        <f t="shared" si="504"/>
        <v>87.981300000000005</v>
      </c>
      <c r="W128" s="99">
        <v>5.6</v>
      </c>
      <c r="X128" s="95">
        <v>5.9</v>
      </c>
      <c r="Y128" s="119">
        <f t="shared" si="553"/>
        <v>100</v>
      </c>
      <c r="Z128" s="100">
        <v>5.73</v>
      </c>
      <c r="AA128" s="95">
        <v>5.6</v>
      </c>
      <c r="AB128" s="95">
        <v>5.53</v>
      </c>
      <c r="AC128" s="122">
        <f t="shared" si="554"/>
        <v>74.599999999999994</v>
      </c>
      <c r="AD128" s="100">
        <v>5.0999999999999996</v>
      </c>
      <c r="AE128" s="95">
        <v>5.13</v>
      </c>
      <c r="AF128" s="95">
        <v>4.53</v>
      </c>
      <c r="AG128" s="214">
        <f t="shared" si="555"/>
        <v>24.08</v>
      </c>
      <c r="AH128" s="125">
        <f t="shared" si="556"/>
        <v>64.199687999999995</v>
      </c>
      <c r="AI128" s="126">
        <f t="shared" si="557"/>
        <v>326.78098799999998</v>
      </c>
      <c r="AJ128" s="140">
        <f t="shared" si="468"/>
        <v>5</v>
      </c>
      <c r="AK128" s="163">
        <f t="shared" si="469"/>
        <v>11</v>
      </c>
      <c r="BI128" t="str">
        <f t="shared" si="470"/>
        <v>M405</v>
      </c>
      <c r="BK128" t="str">
        <f t="shared" si="505"/>
        <v>M405</v>
      </c>
      <c r="BL128" t="str">
        <f t="shared" si="506"/>
        <v/>
      </c>
      <c r="BM128">
        <f t="shared" si="507"/>
        <v>724</v>
      </c>
      <c r="BN128" t="str">
        <f t="shared" si="508"/>
        <v>M</v>
      </c>
      <c r="BO128" t="str">
        <f t="shared" si="471"/>
        <v>Musel Benjamin</v>
      </c>
      <c r="BP128" t="str">
        <f t="shared" si="472"/>
        <v>LAL</v>
      </c>
      <c r="BQ128" s="47">
        <f t="shared" si="473"/>
        <v>36579</v>
      </c>
      <c r="BR128">
        <f t="shared" si="474"/>
        <v>2000</v>
      </c>
      <c r="BS128">
        <f t="shared" si="475"/>
        <v>12</v>
      </c>
      <c r="BT128" t="str">
        <f t="shared" si="509"/>
        <v>U13</v>
      </c>
      <c r="BU128">
        <f>IF(BT128="","",IF(BT128="U9",'Schuelereinst. Sinclair'!$B$6,IF(BT128="U11",'Schuelereinst. Sinclair'!$B$7,IF(BT128="U13",'Schuelereinst. Sinclair'!$B$8,Wemm(BT128="U15",'Schuelereinst. Sinclair'!$B$9,"")))))</f>
        <v>0</v>
      </c>
      <c r="BV128" s="28">
        <f t="shared" si="476"/>
        <v>13</v>
      </c>
      <c r="BW128" s="28">
        <f t="shared" si="477"/>
        <v>0</v>
      </c>
      <c r="BX128" s="28">
        <f t="shared" si="478"/>
        <v>15</v>
      </c>
      <c r="BY128" s="28">
        <f t="shared" si="479"/>
        <v>0</v>
      </c>
      <c r="BZ128" s="28">
        <f t="shared" si="480"/>
        <v>16</v>
      </c>
      <c r="CA128" s="28" t="str">
        <f t="shared" si="481"/>
        <v>x</v>
      </c>
      <c r="CB128" s="28">
        <f t="shared" si="510"/>
        <v>13</v>
      </c>
      <c r="CC128" s="28">
        <f t="shared" si="511"/>
        <v>15</v>
      </c>
      <c r="CD128" s="28">
        <f t="shared" si="512"/>
        <v>0</v>
      </c>
      <c r="CE128" s="28">
        <f t="shared" si="513"/>
        <v>15</v>
      </c>
      <c r="CF128">
        <f t="shared" si="514"/>
        <v>34.659300000000002</v>
      </c>
      <c r="CG128">
        <f t="shared" si="515"/>
        <v>39.991500000000002</v>
      </c>
      <c r="CH128">
        <f t="shared" si="516"/>
        <v>0</v>
      </c>
      <c r="CI128">
        <f t="shared" si="517"/>
        <v>39.991500000000002</v>
      </c>
      <c r="CJ128">
        <f t="shared" si="518"/>
        <v>0</v>
      </c>
      <c r="CK128">
        <f t="shared" si="482"/>
        <v>0</v>
      </c>
      <c r="CL128">
        <f t="shared" si="483"/>
        <v>0</v>
      </c>
      <c r="CM128">
        <f t="shared" si="519"/>
        <v>34.659300000000002</v>
      </c>
      <c r="CN128">
        <f t="shared" si="520"/>
        <v>39.991500000000002</v>
      </c>
      <c r="CO128">
        <f t="shared" si="521"/>
        <v>0</v>
      </c>
      <c r="CP128" s="5">
        <f t="shared" si="522"/>
        <v>39.991500000000002</v>
      </c>
      <c r="CR128" s="28">
        <f t="shared" si="484"/>
        <v>15</v>
      </c>
      <c r="CS128" s="28">
        <f t="shared" si="485"/>
        <v>0</v>
      </c>
      <c r="CT128" s="28">
        <f t="shared" si="486"/>
        <v>17</v>
      </c>
      <c r="CU128" s="28">
        <f t="shared" si="487"/>
        <v>0</v>
      </c>
      <c r="CV128" s="28">
        <f t="shared" si="488"/>
        <v>18</v>
      </c>
      <c r="CW128" s="28">
        <f t="shared" si="489"/>
        <v>0</v>
      </c>
      <c r="CX128" s="28">
        <f t="shared" si="523"/>
        <v>15</v>
      </c>
      <c r="CY128" s="28">
        <f t="shared" si="524"/>
        <v>17</v>
      </c>
      <c r="CZ128" s="28">
        <f t="shared" si="525"/>
        <v>18</v>
      </c>
      <c r="DA128" s="28">
        <f t="shared" si="526"/>
        <v>18</v>
      </c>
      <c r="DB128">
        <f t="shared" si="527"/>
        <v>39.991500000000002</v>
      </c>
      <c r="DC128">
        <f t="shared" si="528"/>
        <v>45.323700000000002</v>
      </c>
      <c r="DD128">
        <f t="shared" si="529"/>
        <v>47.989800000000002</v>
      </c>
      <c r="DE128">
        <f t="shared" si="530"/>
        <v>47.989800000000002</v>
      </c>
      <c r="DF128">
        <f t="shared" si="531"/>
        <v>0</v>
      </c>
      <c r="DG128">
        <f t="shared" si="532"/>
        <v>0</v>
      </c>
      <c r="DH128">
        <f t="shared" si="533"/>
        <v>0</v>
      </c>
      <c r="DI128">
        <f t="shared" si="534"/>
        <v>39.991500000000002</v>
      </c>
      <c r="DJ128">
        <f t="shared" si="535"/>
        <v>45.323700000000002</v>
      </c>
      <c r="DK128">
        <f t="shared" si="536"/>
        <v>47.989800000000002</v>
      </c>
      <c r="DL128" s="5">
        <f t="shared" si="537"/>
        <v>47.989800000000002</v>
      </c>
      <c r="DM128" s="48">
        <f t="shared" si="538"/>
        <v>33</v>
      </c>
      <c r="DN128" s="5">
        <f t="shared" si="539"/>
        <v>87.981300000000005</v>
      </c>
      <c r="DO128" s="5">
        <f t="shared" si="540"/>
        <v>87.981300000000005</v>
      </c>
      <c r="DQ128" s="48">
        <f t="shared" si="490"/>
        <v>5.6</v>
      </c>
      <c r="DR128" s="48">
        <f t="shared" si="491"/>
        <v>5.9</v>
      </c>
      <c r="DS128" s="48">
        <f t="shared" si="541"/>
        <v>5.6</v>
      </c>
      <c r="DT128">
        <f t="shared" si="492"/>
        <v>100</v>
      </c>
      <c r="DV128" s="48">
        <f t="shared" si="542"/>
        <v>5.73</v>
      </c>
      <c r="DW128" s="48">
        <f t="shared" si="543"/>
        <v>5.6</v>
      </c>
      <c r="DX128" s="48">
        <f t="shared" si="544"/>
        <v>5.53</v>
      </c>
      <c r="DY128" s="48">
        <f t="shared" si="545"/>
        <v>5.73</v>
      </c>
      <c r="DZ128">
        <f t="shared" si="388"/>
        <v>74.599999999999994</v>
      </c>
      <c r="EB128" s="48">
        <f t="shared" si="546"/>
        <v>5.0999999999999996</v>
      </c>
      <c r="EC128" s="48">
        <f t="shared" si="547"/>
        <v>5.13</v>
      </c>
      <c r="ED128" s="48">
        <f t="shared" si="548"/>
        <v>4.53</v>
      </c>
      <c r="EE128" s="48">
        <f t="shared" si="549"/>
        <v>5.13</v>
      </c>
      <c r="EF128">
        <f t="shared" si="389"/>
        <v>24.08</v>
      </c>
      <c r="EG128">
        <f t="shared" si="493"/>
        <v>64.199687999999995</v>
      </c>
      <c r="EI128">
        <v>5</v>
      </c>
      <c r="EJ128" s="48">
        <f t="shared" si="550"/>
        <v>326.77999999999997</v>
      </c>
      <c r="EK128">
        <f t="shared" si="494"/>
        <v>32678005</v>
      </c>
      <c r="EL128">
        <f t="shared" si="551"/>
        <v>32678005</v>
      </c>
      <c r="EM128">
        <f t="shared" si="495"/>
        <v>5</v>
      </c>
      <c r="EN128">
        <f t="shared" si="496"/>
        <v>500005</v>
      </c>
      <c r="EO128">
        <f t="shared" si="552"/>
        <v>500005</v>
      </c>
      <c r="EP128">
        <f t="shared" si="497"/>
        <v>5</v>
      </c>
      <c r="EQ128">
        <f t="shared" si="498"/>
        <v>5</v>
      </c>
      <c r="ES128">
        <f>IF(I128="X",1,IF(I128="x",1,IF(I128&lt;='Schuelereinst. Sinclair'!$B$5,1,0)))</f>
        <v>1</v>
      </c>
      <c r="ET128">
        <f>IF(K128="X",1,IF(K128="x",1,IF(K128&lt;='Schuelereinst. Sinclair'!$B$5,1,0)))</f>
        <v>1</v>
      </c>
      <c r="EU128">
        <f>IF(M128="X",1,IF(M128="x",1,IF(M128&lt;='Schuelereinst. Sinclair'!$B$5,1,0)))</f>
        <v>1</v>
      </c>
      <c r="EV128">
        <f>IF(O128="X",1,IF(O128="x",1,IF(O128&lt;='Schuelereinst. Sinclair'!$B$5,1,0)))</f>
        <v>1</v>
      </c>
      <c r="EW128">
        <f>IF(Q128="X",1,IF(Q128="x",1,IF(Q128&lt;='Schuelereinst. Sinclair'!$B$5,1,0)))</f>
        <v>1</v>
      </c>
      <c r="EX128">
        <f>IF(S128="X",1,IF(S128="x",1,IF(S128&lt;='Schuelereinst. Sinclair'!$B$5,1,0)))</f>
        <v>1</v>
      </c>
    </row>
    <row r="129" spans="1:154" x14ac:dyDescent="0.2">
      <c r="A129" s="109">
        <v>6</v>
      </c>
      <c r="B129" s="220" t="s">
        <v>2310</v>
      </c>
      <c r="C129" s="109" t="str">
        <f t="shared" si="499"/>
        <v>Moldaschl Georg</v>
      </c>
      <c r="D129" s="156" t="str">
        <f t="shared" si="500"/>
        <v>LAL</v>
      </c>
      <c r="E129" s="156">
        <f t="shared" si="501"/>
        <v>1999</v>
      </c>
      <c r="F129" s="221">
        <v>65.8</v>
      </c>
      <c r="G129" s="176">
        <f t="shared" si="467"/>
        <v>1.3801000000000001</v>
      </c>
      <c r="H129" s="97">
        <v>25</v>
      </c>
      <c r="I129" s="129"/>
      <c r="J129" s="98">
        <v>28</v>
      </c>
      <c r="K129" s="129"/>
      <c r="L129" s="98">
        <v>30</v>
      </c>
      <c r="M129" s="129" t="s">
        <v>2085</v>
      </c>
      <c r="N129" s="97">
        <v>35</v>
      </c>
      <c r="O129" s="129"/>
      <c r="P129" s="98">
        <v>40</v>
      </c>
      <c r="Q129" s="129"/>
      <c r="R129" s="98">
        <v>43</v>
      </c>
      <c r="S129" s="129" t="s">
        <v>2085</v>
      </c>
      <c r="T129" s="131">
        <f t="shared" si="502"/>
        <v>68</v>
      </c>
      <c r="U129" s="134">
        <f t="shared" si="503"/>
        <v>93.846800000000002</v>
      </c>
      <c r="V129" s="134">
        <f t="shared" si="504"/>
        <v>93.846800000000002</v>
      </c>
      <c r="W129" s="99">
        <v>5.8</v>
      </c>
      <c r="X129" s="95">
        <v>6</v>
      </c>
      <c r="Y129" s="119">
        <f t="shared" si="553"/>
        <v>95</v>
      </c>
      <c r="Z129" s="100">
        <v>5.46</v>
      </c>
      <c r="AA129" s="95">
        <v>5.73</v>
      </c>
      <c r="AB129" s="95">
        <v>5.71</v>
      </c>
      <c r="AC129" s="122">
        <f t="shared" si="554"/>
        <v>74.599999999999994</v>
      </c>
      <c r="AD129" s="100">
        <v>8</v>
      </c>
      <c r="AE129" s="95">
        <v>8.27</v>
      </c>
      <c r="AF129" s="95">
        <v>8.76</v>
      </c>
      <c r="AG129" s="214">
        <f t="shared" si="555"/>
        <v>52</v>
      </c>
      <c r="AH129" s="125">
        <f t="shared" si="556"/>
        <v>71.765200000000007</v>
      </c>
      <c r="AI129" s="126">
        <f t="shared" si="557"/>
        <v>335.21199999999999</v>
      </c>
      <c r="AJ129" s="140">
        <f t="shared" si="468"/>
        <v>4</v>
      </c>
      <c r="AK129" s="163">
        <f t="shared" si="469"/>
        <v>12</v>
      </c>
      <c r="BI129" t="str">
        <f t="shared" si="470"/>
        <v>M395</v>
      </c>
      <c r="BK129" t="str">
        <f t="shared" si="505"/>
        <v>M395</v>
      </c>
      <c r="BL129" t="str">
        <f t="shared" si="506"/>
        <v/>
      </c>
      <c r="BM129">
        <f t="shared" si="507"/>
        <v>691</v>
      </c>
      <c r="BN129" t="str">
        <f t="shared" si="508"/>
        <v>M</v>
      </c>
      <c r="BO129" t="str">
        <f t="shared" si="471"/>
        <v>Moldaschl Georg</v>
      </c>
      <c r="BP129" t="str">
        <f t="shared" si="472"/>
        <v>LAL</v>
      </c>
      <c r="BQ129" s="47">
        <f t="shared" si="473"/>
        <v>36362</v>
      </c>
      <c r="BR129">
        <f t="shared" si="474"/>
        <v>1999</v>
      </c>
      <c r="BS129">
        <f t="shared" si="475"/>
        <v>13</v>
      </c>
      <c r="BT129" t="str">
        <f t="shared" si="509"/>
        <v>U13</v>
      </c>
      <c r="BU129">
        <f>IF(BT129="","",IF(BT129="U9",'Schuelereinst. Sinclair'!$B$6,IF(BT129="U11",'Schuelereinst. Sinclair'!$B$7,IF(BT129="U13",'Schuelereinst. Sinclair'!$B$8,Wemm(BT129="U15",'Schuelereinst. Sinclair'!$B$9,"")))))</f>
        <v>0</v>
      </c>
      <c r="BV129" s="28">
        <f t="shared" si="476"/>
        <v>25</v>
      </c>
      <c r="BW129" s="28">
        <f t="shared" si="477"/>
        <v>0</v>
      </c>
      <c r="BX129" s="28">
        <f t="shared" si="478"/>
        <v>28</v>
      </c>
      <c r="BY129" s="28">
        <f t="shared" si="479"/>
        <v>0</v>
      </c>
      <c r="BZ129" s="28">
        <f t="shared" si="480"/>
        <v>30</v>
      </c>
      <c r="CA129" s="28" t="str">
        <f t="shared" si="481"/>
        <v>x</v>
      </c>
      <c r="CB129" s="28">
        <f t="shared" si="510"/>
        <v>25</v>
      </c>
      <c r="CC129" s="28">
        <f t="shared" si="511"/>
        <v>28</v>
      </c>
      <c r="CD129" s="28">
        <f t="shared" si="512"/>
        <v>0</v>
      </c>
      <c r="CE129" s="28">
        <f t="shared" si="513"/>
        <v>28</v>
      </c>
      <c r="CF129">
        <f t="shared" si="514"/>
        <v>34.502500000000005</v>
      </c>
      <c r="CG129">
        <f t="shared" si="515"/>
        <v>38.642800000000001</v>
      </c>
      <c r="CH129">
        <f t="shared" si="516"/>
        <v>0</v>
      </c>
      <c r="CI129">
        <f t="shared" si="517"/>
        <v>38.642800000000001</v>
      </c>
      <c r="CJ129">
        <f t="shared" si="518"/>
        <v>0</v>
      </c>
      <c r="CK129">
        <f t="shared" si="482"/>
        <v>0</v>
      </c>
      <c r="CL129">
        <f t="shared" si="483"/>
        <v>0</v>
      </c>
      <c r="CM129">
        <f t="shared" si="519"/>
        <v>34.502500000000005</v>
      </c>
      <c r="CN129">
        <f t="shared" si="520"/>
        <v>38.642800000000001</v>
      </c>
      <c r="CO129">
        <f t="shared" si="521"/>
        <v>0</v>
      </c>
      <c r="CP129" s="5">
        <f t="shared" si="522"/>
        <v>38.642800000000001</v>
      </c>
      <c r="CR129" s="28">
        <f t="shared" si="484"/>
        <v>35</v>
      </c>
      <c r="CS129" s="28">
        <f t="shared" si="485"/>
        <v>0</v>
      </c>
      <c r="CT129" s="28">
        <f t="shared" si="486"/>
        <v>40</v>
      </c>
      <c r="CU129" s="28">
        <f t="shared" si="487"/>
        <v>0</v>
      </c>
      <c r="CV129" s="28">
        <f t="shared" si="488"/>
        <v>43</v>
      </c>
      <c r="CW129" s="28" t="str">
        <f t="shared" si="489"/>
        <v>x</v>
      </c>
      <c r="CX129" s="28">
        <f t="shared" si="523"/>
        <v>35</v>
      </c>
      <c r="CY129" s="28">
        <f t="shared" si="524"/>
        <v>40</v>
      </c>
      <c r="CZ129" s="28">
        <f t="shared" si="525"/>
        <v>0</v>
      </c>
      <c r="DA129" s="28">
        <f t="shared" si="526"/>
        <v>40</v>
      </c>
      <c r="DB129">
        <f t="shared" si="527"/>
        <v>48.303500000000007</v>
      </c>
      <c r="DC129">
        <f t="shared" si="528"/>
        <v>55.204000000000008</v>
      </c>
      <c r="DD129">
        <f t="shared" si="529"/>
        <v>0</v>
      </c>
      <c r="DE129">
        <f t="shared" si="530"/>
        <v>55.204000000000008</v>
      </c>
      <c r="DF129">
        <f t="shared" si="531"/>
        <v>0</v>
      </c>
      <c r="DG129">
        <f t="shared" si="532"/>
        <v>0</v>
      </c>
      <c r="DH129">
        <f t="shared" si="533"/>
        <v>0</v>
      </c>
      <c r="DI129">
        <f t="shared" si="534"/>
        <v>48.303500000000007</v>
      </c>
      <c r="DJ129">
        <f t="shared" si="535"/>
        <v>55.204000000000008</v>
      </c>
      <c r="DK129">
        <f t="shared" si="536"/>
        <v>0</v>
      </c>
      <c r="DL129" s="5">
        <f t="shared" si="537"/>
        <v>55.204000000000008</v>
      </c>
      <c r="DM129" s="48">
        <f t="shared" si="538"/>
        <v>68</v>
      </c>
      <c r="DN129" s="5">
        <f t="shared" si="539"/>
        <v>93.846800000000002</v>
      </c>
      <c r="DO129" s="5">
        <f t="shared" si="540"/>
        <v>93.846800000000002</v>
      </c>
      <c r="DQ129" s="48">
        <f t="shared" si="490"/>
        <v>5.8</v>
      </c>
      <c r="DR129" s="48">
        <f t="shared" si="491"/>
        <v>6</v>
      </c>
      <c r="DS129" s="48">
        <f t="shared" si="541"/>
        <v>5.8</v>
      </c>
      <c r="DT129">
        <f t="shared" si="492"/>
        <v>95</v>
      </c>
      <c r="DV129" s="48">
        <f t="shared" si="542"/>
        <v>5.46</v>
      </c>
      <c r="DW129" s="48">
        <f t="shared" si="543"/>
        <v>5.73</v>
      </c>
      <c r="DX129" s="48">
        <f t="shared" si="544"/>
        <v>5.71</v>
      </c>
      <c r="DY129" s="48">
        <f t="shared" si="545"/>
        <v>5.73</v>
      </c>
      <c r="DZ129">
        <f t="shared" si="388"/>
        <v>74.599999999999994</v>
      </c>
      <c r="EB129" s="48">
        <f t="shared" si="546"/>
        <v>8</v>
      </c>
      <c r="EC129" s="48">
        <f t="shared" si="547"/>
        <v>8.27</v>
      </c>
      <c r="ED129" s="48">
        <f t="shared" si="548"/>
        <v>8.76</v>
      </c>
      <c r="EE129" s="48">
        <f t="shared" si="549"/>
        <v>8.76</v>
      </c>
      <c r="EF129">
        <f t="shared" si="389"/>
        <v>52</v>
      </c>
      <c r="EG129">
        <f t="shared" si="493"/>
        <v>71.765200000000007</v>
      </c>
      <c r="EI129">
        <v>6</v>
      </c>
      <c r="EJ129" s="48">
        <f t="shared" si="550"/>
        <v>335.21</v>
      </c>
      <c r="EK129">
        <f t="shared" si="494"/>
        <v>33521006</v>
      </c>
      <c r="EL129">
        <f t="shared" si="551"/>
        <v>31588009</v>
      </c>
      <c r="EM129">
        <f t="shared" si="495"/>
        <v>9</v>
      </c>
      <c r="EN129">
        <f t="shared" si="496"/>
        <v>900006</v>
      </c>
      <c r="EO129">
        <f t="shared" si="552"/>
        <v>600004</v>
      </c>
      <c r="EP129">
        <f t="shared" si="497"/>
        <v>6</v>
      </c>
      <c r="EQ129">
        <f t="shared" si="498"/>
        <v>4</v>
      </c>
      <c r="ES129">
        <f>IF(I129="X",1,IF(I129="x",1,IF(I129&lt;='Schuelereinst. Sinclair'!$B$5,1,0)))</f>
        <v>1</v>
      </c>
      <c r="ET129">
        <f>IF(K129="X",1,IF(K129="x",1,IF(K129&lt;='Schuelereinst. Sinclair'!$B$5,1,0)))</f>
        <v>1</v>
      </c>
      <c r="EU129">
        <f>IF(M129="X",1,IF(M129="x",1,IF(M129&lt;='Schuelereinst. Sinclair'!$B$5,1,0)))</f>
        <v>1</v>
      </c>
      <c r="EV129">
        <f>IF(O129="X",1,IF(O129="x",1,IF(O129&lt;='Schuelereinst. Sinclair'!$B$5,1,0)))</f>
        <v>1</v>
      </c>
      <c r="EW129">
        <f>IF(Q129="X",1,IF(Q129="x",1,IF(Q129&lt;='Schuelereinst. Sinclair'!$B$5,1,0)))</f>
        <v>1</v>
      </c>
      <c r="EX129">
        <f>IF(S129="X",1,IF(S129="x",1,IF(S129&lt;='Schuelereinst. Sinclair'!$B$5,1,0)))</f>
        <v>1</v>
      </c>
    </row>
    <row r="130" spans="1:154" x14ac:dyDescent="0.2">
      <c r="A130" s="109">
        <v>7</v>
      </c>
      <c r="B130" s="220" t="s">
        <v>2213</v>
      </c>
      <c r="C130" s="109" t="str">
        <f t="shared" si="499"/>
        <v>Wielander Mommo</v>
      </c>
      <c r="D130" s="156" t="str">
        <f t="shared" si="500"/>
        <v>LAL</v>
      </c>
      <c r="E130" s="156">
        <f t="shared" si="501"/>
        <v>2000</v>
      </c>
      <c r="F130" s="221">
        <v>37.700000000000003</v>
      </c>
      <c r="G130" s="176">
        <f t="shared" si="467"/>
        <v>2.2187999999999999</v>
      </c>
      <c r="H130" s="97">
        <v>17</v>
      </c>
      <c r="I130" s="129"/>
      <c r="J130" s="98">
        <v>18</v>
      </c>
      <c r="K130" s="129"/>
      <c r="L130" s="98">
        <v>20</v>
      </c>
      <c r="M130" s="129"/>
      <c r="N130" s="97">
        <v>23</v>
      </c>
      <c r="O130" s="129"/>
      <c r="P130" s="98">
        <v>25</v>
      </c>
      <c r="Q130" s="129"/>
      <c r="R130" s="98">
        <v>27</v>
      </c>
      <c r="S130" s="129"/>
      <c r="T130" s="131">
        <f t="shared" si="502"/>
        <v>47</v>
      </c>
      <c r="U130" s="134">
        <f t="shared" si="503"/>
        <v>104.28359999999999</v>
      </c>
      <c r="V130" s="134">
        <f t="shared" si="504"/>
        <v>104.28359999999999</v>
      </c>
      <c r="W130" s="99">
        <v>5.9</v>
      </c>
      <c r="X130" s="95">
        <v>5.9</v>
      </c>
      <c r="Y130" s="119">
        <f t="shared" si="553"/>
        <v>93</v>
      </c>
      <c r="Z130" s="100">
        <v>6.08</v>
      </c>
      <c r="AA130" s="95">
        <v>6.06</v>
      </c>
      <c r="AB130" s="95">
        <v>6.04</v>
      </c>
      <c r="AC130" s="122">
        <f t="shared" si="554"/>
        <v>81.599999999999994</v>
      </c>
      <c r="AD130" s="100">
        <v>6.85</v>
      </c>
      <c r="AE130" s="95">
        <v>7.01</v>
      </c>
      <c r="AF130" s="95">
        <v>6.23</v>
      </c>
      <c r="AG130" s="214">
        <f t="shared" si="555"/>
        <v>38.54</v>
      </c>
      <c r="AH130" s="125">
        <f t="shared" si="556"/>
        <v>85.512551999999999</v>
      </c>
      <c r="AI130" s="126">
        <f t="shared" si="557"/>
        <v>364.39615200000003</v>
      </c>
      <c r="AJ130" s="140">
        <f t="shared" si="468"/>
        <v>3</v>
      </c>
      <c r="AK130" s="163">
        <f t="shared" si="469"/>
        <v>16</v>
      </c>
      <c r="BI130" t="str">
        <f t="shared" si="470"/>
        <v>M399</v>
      </c>
      <c r="BK130" t="str">
        <f t="shared" si="505"/>
        <v>M399</v>
      </c>
      <c r="BL130" t="str">
        <f t="shared" si="506"/>
        <v/>
      </c>
      <c r="BM130">
        <f t="shared" si="507"/>
        <v>640</v>
      </c>
      <c r="BN130" t="str">
        <f t="shared" si="508"/>
        <v>M</v>
      </c>
      <c r="BO130" t="str">
        <f t="shared" si="471"/>
        <v>Wielander Mommo</v>
      </c>
      <c r="BP130" t="str">
        <f t="shared" si="472"/>
        <v>LAL</v>
      </c>
      <c r="BQ130" s="47">
        <f t="shared" si="473"/>
        <v>36585</v>
      </c>
      <c r="BR130">
        <f t="shared" si="474"/>
        <v>2000</v>
      </c>
      <c r="BS130">
        <f t="shared" si="475"/>
        <v>12</v>
      </c>
      <c r="BT130" t="str">
        <f t="shared" si="509"/>
        <v>U13</v>
      </c>
      <c r="BU130">
        <f>IF(BT130="","",IF(BT130="U9",'Schuelereinst. Sinclair'!$B$6,IF(BT130="U11",'Schuelereinst. Sinclair'!$B$7,IF(BT130="U13",'Schuelereinst. Sinclair'!$B$8,Wemm(BT130="U15",'Schuelereinst. Sinclair'!$B$9,"")))))</f>
        <v>0</v>
      </c>
      <c r="BV130" s="28">
        <f t="shared" si="476"/>
        <v>17</v>
      </c>
      <c r="BW130" s="28">
        <f t="shared" si="477"/>
        <v>0</v>
      </c>
      <c r="BX130" s="28">
        <f t="shared" si="478"/>
        <v>18</v>
      </c>
      <c r="BY130" s="28">
        <f t="shared" si="479"/>
        <v>0</v>
      </c>
      <c r="BZ130" s="28">
        <f t="shared" si="480"/>
        <v>20</v>
      </c>
      <c r="CA130" s="28">
        <f t="shared" si="481"/>
        <v>0</v>
      </c>
      <c r="CB130" s="28">
        <f t="shared" si="510"/>
        <v>17</v>
      </c>
      <c r="CC130" s="28">
        <f t="shared" si="511"/>
        <v>18</v>
      </c>
      <c r="CD130" s="28">
        <f t="shared" si="512"/>
        <v>20</v>
      </c>
      <c r="CE130" s="28">
        <f t="shared" si="513"/>
        <v>20</v>
      </c>
      <c r="CF130">
        <f t="shared" si="514"/>
        <v>37.7196</v>
      </c>
      <c r="CG130">
        <f t="shared" si="515"/>
        <v>39.938400000000001</v>
      </c>
      <c r="CH130">
        <f t="shared" si="516"/>
        <v>44.375999999999998</v>
      </c>
      <c r="CI130">
        <f t="shared" si="517"/>
        <v>44.375999999999998</v>
      </c>
      <c r="CJ130">
        <f t="shared" si="518"/>
        <v>0</v>
      </c>
      <c r="CK130">
        <f t="shared" si="482"/>
        <v>0</v>
      </c>
      <c r="CL130">
        <f t="shared" si="483"/>
        <v>0</v>
      </c>
      <c r="CM130">
        <f t="shared" si="519"/>
        <v>37.7196</v>
      </c>
      <c r="CN130">
        <f t="shared" si="520"/>
        <v>39.938400000000001</v>
      </c>
      <c r="CO130">
        <f t="shared" si="521"/>
        <v>44.375999999999998</v>
      </c>
      <c r="CP130" s="5">
        <f t="shared" si="522"/>
        <v>44.375999999999998</v>
      </c>
      <c r="CR130" s="28">
        <f t="shared" si="484"/>
        <v>23</v>
      </c>
      <c r="CS130" s="28">
        <f t="shared" si="485"/>
        <v>0</v>
      </c>
      <c r="CT130" s="28">
        <f t="shared" si="486"/>
        <v>25</v>
      </c>
      <c r="CU130" s="28">
        <f t="shared" si="487"/>
        <v>0</v>
      </c>
      <c r="CV130" s="28">
        <f t="shared" si="488"/>
        <v>27</v>
      </c>
      <c r="CW130" s="28">
        <f t="shared" si="489"/>
        <v>0</v>
      </c>
      <c r="CX130" s="28">
        <f t="shared" si="523"/>
        <v>23</v>
      </c>
      <c r="CY130" s="28">
        <f t="shared" si="524"/>
        <v>25</v>
      </c>
      <c r="CZ130" s="28">
        <f t="shared" si="525"/>
        <v>27</v>
      </c>
      <c r="DA130" s="28">
        <f t="shared" si="526"/>
        <v>27</v>
      </c>
      <c r="DB130">
        <f t="shared" si="527"/>
        <v>51.032399999999996</v>
      </c>
      <c r="DC130">
        <f t="shared" si="528"/>
        <v>55.47</v>
      </c>
      <c r="DD130">
        <f t="shared" si="529"/>
        <v>59.907599999999995</v>
      </c>
      <c r="DE130">
        <f t="shared" si="530"/>
        <v>59.907599999999995</v>
      </c>
      <c r="DF130">
        <f t="shared" si="531"/>
        <v>0</v>
      </c>
      <c r="DG130">
        <f t="shared" si="532"/>
        <v>0</v>
      </c>
      <c r="DH130">
        <f t="shared" si="533"/>
        <v>0</v>
      </c>
      <c r="DI130">
        <f t="shared" si="534"/>
        <v>51.032399999999996</v>
      </c>
      <c r="DJ130">
        <f t="shared" si="535"/>
        <v>55.47</v>
      </c>
      <c r="DK130">
        <f t="shared" si="536"/>
        <v>59.907599999999995</v>
      </c>
      <c r="DL130" s="5">
        <f t="shared" si="537"/>
        <v>59.907599999999995</v>
      </c>
      <c r="DM130" s="48">
        <f t="shared" si="538"/>
        <v>47</v>
      </c>
      <c r="DN130" s="5">
        <f t="shared" si="539"/>
        <v>104.28359999999999</v>
      </c>
      <c r="DO130" s="5">
        <f t="shared" si="540"/>
        <v>104.28359999999999</v>
      </c>
      <c r="DQ130" s="48">
        <f t="shared" si="490"/>
        <v>5.9</v>
      </c>
      <c r="DR130" s="48">
        <f t="shared" si="491"/>
        <v>5.9</v>
      </c>
      <c r="DS130" s="48">
        <f t="shared" si="541"/>
        <v>5.9</v>
      </c>
      <c r="DT130">
        <f t="shared" si="492"/>
        <v>93</v>
      </c>
      <c r="DV130" s="48">
        <f t="shared" si="542"/>
        <v>6.08</v>
      </c>
      <c r="DW130" s="48">
        <f t="shared" si="543"/>
        <v>6.06</v>
      </c>
      <c r="DX130" s="48">
        <f t="shared" si="544"/>
        <v>6.04</v>
      </c>
      <c r="DY130" s="48">
        <f t="shared" si="545"/>
        <v>6.08</v>
      </c>
      <c r="DZ130">
        <f t="shared" si="388"/>
        <v>81.599999999999994</v>
      </c>
      <c r="EB130" s="48">
        <f t="shared" si="546"/>
        <v>6.85</v>
      </c>
      <c r="EC130" s="48">
        <f t="shared" si="547"/>
        <v>7.01</v>
      </c>
      <c r="ED130" s="48">
        <f t="shared" si="548"/>
        <v>6.23</v>
      </c>
      <c r="EE130" s="48">
        <f t="shared" si="549"/>
        <v>7.01</v>
      </c>
      <c r="EF130">
        <f t="shared" si="389"/>
        <v>38.54</v>
      </c>
      <c r="EG130">
        <f t="shared" si="493"/>
        <v>85.512551999999999</v>
      </c>
      <c r="EI130">
        <v>7</v>
      </c>
      <c r="EJ130" s="48">
        <f t="shared" si="550"/>
        <v>364.4</v>
      </c>
      <c r="EK130">
        <f t="shared" si="494"/>
        <v>36440007</v>
      </c>
      <c r="EL130">
        <f t="shared" si="551"/>
        <v>29341004</v>
      </c>
      <c r="EM130">
        <f t="shared" si="495"/>
        <v>4</v>
      </c>
      <c r="EN130">
        <f t="shared" si="496"/>
        <v>400007</v>
      </c>
      <c r="EO130">
        <f t="shared" si="552"/>
        <v>700003</v>
      </c>
      <c r="EP130">
        <f t="shared" si="497"/>
        <v>7</v>
      </c>
      <c r="EQ130">
        <f t="shared" si="498"/>
        <v>3</v>
      </c>
      <c r="ES130">
        <f>IF(I130="X",1,IF(I130="x",1,IF(I130&lt;='Schuelereinst. Sinclair'!$B$5,1,0)))</f>
        <v>1</v>
      </c>
      <c r="ET130">
        <f>IF(K130="X",1,IF(K130="x",1,IF(K130&lt;='Schuelereinst. Sinclair'!$B$5,1,0)))</f>
        <v>1</v>
      </c>
      <c r="EU130">
        <f>IF(M130="X",1,IF(M130="x",1,IF(M130&lt;='Schuelereinst. Sinclair'!$B$5,1,0)))</f>
        <v>1</v>
      </c>
      <c r="EV130">
        <f>IF(O130="X",1,IF(O130="x",1,IF(O130&lt;='Schuelereinst. Sinclair'!$B$5,1,0)))</f>
        <v>1</v>
      </c>
      <c r="EW130">
        <f>IF(Q130="X",1,IF(Q130="x",1,IF(Q130&lt;='Schuelereinst. Sinclair'!$B$5,1,0)))</f>
        <v>1</v>
      </c>
      <c r="EX130">
        <f>IF(S130="X",1,IF(S130="x",1,IF(S130&lt;='Schuelereinst. Sinclair'!$B$5,1,0)))</f>
        <v>1</v>
      </c>
    </row>
    <row r="131" spans="1:154" x14ac:dyDescent="0.2">
      <c r="A131" s="109">
        <v>8</v>
      </c>
      <c r="B131" s="220" t="s">
        <v>2328</v>
      </c>
      <c r="C131" s="109" t="str">
        <f t="shared" si="499"/>
        <v>Bilalic Anes</v>
      </c>
      <c r="D131" s="156" t="str">
        <f t="shared" si="500"/>
        <v>LAL</v>
      </c>
      <c r="E131" s="156">
        <f t="shared" si="501"/>
        <v>2000</v>
      </c>
      <c r="F131" s="221">
        <v>54</v>
      </c>
      <c r="G131" s="176">
        <f t="shared" si="467"/>
        <v>1.5943000000000001</v>
      </c>
      <c r="H131" s="97">
        <v>18</v>
      </c>
      <c r="I131" s="129"/>
      <c r="J131" s="98">
        <v>20</v>
      </c>
      <c r="K131" s="129" t="s">
        <v>2085</v>
      </c>
      <c r="L131" s="98">
        <v>20</v>
      </c>
      <c r="M131" s="129" t="s">
        <v>2085</v>
      </c>
      <c r="N131" s="97">
        <v>20</v>
      </c>
      <c r="O131" s="129"/>
      <c r="P131" s="98">
        <v>23</v>
      </c>
      <c r="Q131" s="129"/>
      <c r="R131" s="98">
        <v>25</v>
      </c>
      <c r="S131" s="129"/>
      <c r="T131" s="131">
        <f t="shared" si="502"/>
        <v>43</v>
      </c>
      <c r="U131" s="134">
        <f t="shared" si="503"/>
        <v>68.554900000000004</v>
      </c>
      <c r="V131" s="134">
        <f t="shared" si="504"/>
        <v>68.554900000000004</v>
      </c>
      <c r="W131" s="101">
        <v>6.3</v>
      </c>
      <c r="X131" s="95">
        <v>6.2</v>
      </c>
      <c r="Y131" s="119">
        <f t="shared" si="553"/>
        <v>85</v>
      </c>
      <c r="Z131" s="100">
        <v>5.0199999999999996</v>
      </c>
      <c r="AA131" s="95">
        <v>5.0199999999999996</v>
      </c>
      <c r="AB131" s="95">
        <v>4.95</v>
      </c>
      <c r="AC131" s="122">
        <f t="shared" si="554"/>
        <v>60.4</v>
      </c>
      <c r="AD131" s="100">
        <v>5.41</v>
      </c>
      <c r="AE131" s="95">
        <v>5.86</v>
      </c>
      <c r="AF131" s="95">
        <v>6.06</v>
      </c>
      <c r="AG131" s="214">
        <f t="shared" si="555"/>
        <v>31.23</v>
      </c>
      <c r="AH131" s="125">
        <f t="shared" si="556"/>
        <v>49.789989000000006</v>
      </c>
      <c r="AI131" s="126">
        <f t="shared" si="557"/>
        <v>263.744889</v>
      </c>
      <c r="AJ131" s="140">
        <f t="shared" si="468"/>
        <v>9</v>
      </c>
      <c r="AK131" s="163">
        <f t="shared" si="469"/>
        <v>7</v>
      </c>
      <c r="BI131" t="str">
        <f t="shared" si="470"/>
        <v>M402</v>
      </c>
      <c r="BK131" t="str">
        <f t="shared" si="505"/>
        <v>M402</v>
      </c>
      <c r="BL131" t="str">
        <f t="shared" si="506"/>
        <v/>
      </c>
      <c r="BM131">
        <f t="shared" si="507"/>
        <v>697</v>
      </c>
      <c r="BN131" t="str">
        <f t="shared" si="508"/>
        <v>M</v>
      </c>
      <c r="BO131" t="str">
        <f t="shared" si="471"/>
        <v>Bilalic Anes</v>
      </c>
      <c r="BP131" t="str">
        <f t="shared" si="472"/>
        <v>LAL</v>
      </c>
      <c r="BQ131" s="47">
        <f t="shared" si="473"/>
        <v>36698</v>
      </c>
      <c r="BR131">
        <f t="shared" si="474"/>
        <v>2000</v>
      </c>
      <c r="BS131">
        <f t="shared" si="475"/>
        <v>12</v>
      </c>
      <c r="BT131" t="str">
        <f t="shared" si="509"/>
        <v>U13</v>
      </c>
      <c r="BU131">
        <f>IF(BT131="","",IF(BT131="U9",'Schuelereinst. Sinclair'!$B$6,IF(BT131="U11",'Schuelereinst. Sinclair'!$B$7,IF(BT131="U13",'Schuelereinst. Sinclair'!$B$8,Wemm(BT131="U15",'Schuelereinst. Sinclair'!$B$9,"")))))</f>
        <v>0</v>
      </c>
      <c r="BV131" s="28">
        <f t="shared" si="476"/>
        <v>18</v>
      </c>
      <c r="BW131" s="28">
        <f t="shared" si="477"/>
        <v>0</v>
      </c>
      <c r="BX131" s="28">
        <f t="shared" si="478"/>
        <v>20</v>
      </c>
      <c r="BY131" s="28" t="str">
        <f t="shared" si="479"/>
        <v>x</v>
      </c>
      <c r="BZ131" s="28">
        <f t="shared" si="480"/>
        <v>20</v>
      </c>
      <c r="CA131" s="28" t="str">
        <f t="shared" si="481"/>
        <v>x</v>
      </c>
      <c r="CB131" s="28">
        <f t="shared" si="510"/>
        <v>18</v>
      </c>
      <c r="CC131" s="28">
        <f t="shared" si="511"/>
        <v>0</v>
      </c>
      <c r="CD131" s="28">
        <f t="shared" si="512"/>
        <v>0</v>
      </c>
      <c r="CE131" s="28">
        <f t="shared" si="513"/>
        <v>18</v>
      </c>
      <c r="CF131">
        <f t="shared" si="514"/>
        <v>28.697400000000002</v>
      </c>
      <c r="CG131">
        <f t="shared" si="515"/>
        <v>0</v>
      </c>
      <c r="CH131">
        <f t="shared" si="516"/>
        <v>0</v>
      </c>
      <c r="CI131">
        <f t="shared" si="517"/>
        <v>28.697400000000002</v>
      </c>
      <c r="CJ131">
        <f t="shared" si="518"/>
        <v>0</v>
      </c>
      <c r="CK131">
        <f t="shared" si="482"/>
        <v>0</v>
      </c>
      <c r="CL131">
        <f t="shared" si="483"/>
        <v>0</v>
      </c>
      <c r="CM131">
        <f t="shared" si="519"/>
        <v>28.697400000000002</v>
      </c>
      <c r="CN131">
        <f t="shared" si="520"/>
        <v>0</v>
      </c>
      <c r="CO131">
        <f t="shared" si="521"/>
        <v>0</v>
      </c>
      <c r="CP131" s="5">
        <f t="shared" si="522"/>
        <v>28.697400000000002</v>
      </c>
      <c r="CR131" s="28">
        <f t="shared" si="484"/>
        <v>20</v>
      </c>
      <c r="CS131" s="28">
        <f t="shared" si="485"/>
        <v>0</v>
      </c>
      <c r="CT131" s="28">
        <f t="shared" si="486"/>
        <v>23</v>
      </c>
      <c r="CU131" s="28">
        <f t="shared" si="487"/>
        <v>0</v>
      </c>
      <c r="CV131" s="28">
        <f t="shared" si="488"/>
        <v>25</v>
      </c>
      <c r="CW131" s="28">
        <f t="shared" si="489"/>
        <v>0</v>
      </c>
      <c r="CX131" s="28">
        <f t="shared" si="523"/>
        <v>20</v>
      </c>
      <c r="CY131" s="28">
        <f t="shared" si="524"/>
        <v>23</v>
      </c>
      <c r="CZ131" s="28">
        <f t="shared" si="525"/>
        <v>25</v>
      </c>
      <c r="DA131" s="28">
        <f t="shared" si="526"/>
        <v>25</v>
      </c>
      <c r="DB131">
        <f t="shared" si="527"/>
        <v>31.886000000000003</v>
      </c>
      <c r="DC131">
        <f t="shared" si="528"/>
        <v>36.668900000000001</v>
      </c>
      <c r="DD131">
        <f t="shared" si="529"/>
        <v>39.857500000000002</v>
      </c>
      <c r="DE131">
        <f t="shared" si="530"/>
        <v>39.857500000000002</v>
      </c>
      <c r="DF131">
        <f t="shared" si="531"/>
        <v>0</v>
      </c>
      <c r="DG131">
        <f t="shared" si="532"/>
        <v>0</v>
      </c>
      <c r="DH131">
        <f t="shared" si="533"/>
        <v>0</v>
      </c>
      <c r="DI131">
        <f t="shared" si="534"/>
        <v>31.886000000000003</v>
      </c>
      <c r="DJ131">
        <f t="shared" si="535"/>
        <v>36.668900000000001</v>
      </c>
      <c r="DK131">
        <f t="shared" si="536"/>
        <v>39.857500000000002</v>
      </c>
      <c r="DL131" s="5">
        <f t="shared" si="537"/>
        <v>39.857500000000002</v>
      </c>
      <c r="DM131" s="48">
        <f t="shared" si="538"/>
        <v>43</v>
      </c>
      <c r="DN131" s="5">
        <f t="shared" si="539"/>
        <v>68.554900000000004</v>
      </c>
      <c r="DO131" s="5">
        <f t="shared" si="540"/>
        <v>68.554900000000004</v>
      </c>
      <c r="DQ131" s="48">
        <f t="shared" si="490"/>
        <v>6.3</v>
      </c>
      <c r="DR131" s="48">
        <f t="shared" si="491"/>
        <v>6.2</v>
      </c>
      <c r="DS131" s="48">
        <f t="shared" si="541"/>
        <v>6.2</v>
      </c>
      <c r="DT131">
        <f t="shared" si="492"/>
        <v>85</v>
      </c>
      <c r="DV131" s="48">
        <f t="shared" si="542"/>
        <v>5.0199999999999996</v>
      </c>
      <c r="DW131" s="48">
        <f t="shared" si="543"/>
        <v>5.0199999999999996</v>
      </c>
      <c r="DX131" s="48">
        <f t="shared" si="544"/>
        <v>4.95</v>
      </c>
      <c r="DY131" s="48">
        <f t="shared" si="545"/>
        <v>5.0199999999999996</v>
      </c>
      <c r="DZ131">
        <f t="shared" si="388"/>
        <v>60.4</v>
      </c>
      <c r="EB131" s="48">
        <f t="shared" si="546"/>
        <v>5.41</v>
      </c>
      <c r="EC131" s="48">
        <f t="shared" si="547"/>
        <v>5.86</v>
      </c>
      <c r="ED131" s="48">
        <f t="shared" si="548"/>
        <v>6.06</v>
      </c>
      <c r="EE131" s="48">
        <f t="shared" si="549"/>
        <v>6.06</v>
      </c>
      <c r="EF131">
        <f t="shared" si="389"/>
        <v>31.23</v>
      </c>
      <c r="EG131">
        <f t="shared" si="493"/>
        <v>49.789989000000006</v>
      </c>
      <c r="EI131">
        <v>8</v>
      </c>
      <c r="EJ131" s="48">
        <f t="shared" si="550"/>
        <v>263.74</v>
      </c>
      <c r="EK131">
        <f t="shared" si="494"/>
        <v>26374008</v>
      </c>
      <c r="EL131">
        <f t="shared" si="551"/>
        <v>27445003</v>
      </c>
      <c r="EM131">
        <f t="shared" si="495"/>
        <v>3</v>
      </c>
      <c r="EN131">
        <f t="shared" si="496"/>
        <v>300008</v>
      </c>
      <c r="EO131">
        <f t="shared" si="552"/>
        <v>800009</v>
      </c>
      <c r="EP131">
        <f t="shared" si="497"/>
        <v>8</v>
      </c>
      <c r="EQ131">
        <f t="shared" si="498"/>
        <v>9</v>
      </c>
      <c r="ES131">
        <f>IF(I131="X",1,IF(I131="x",1,IF(I131&lt;='Schuelereinst. Sinclair'!$B$5,1,0)))</f>
        <v>1</v>
      </c>
      <c r="ET131">
        <f>IF(K131="X",1,IF(K131="x",1,IF(K131&lt;='Schuelereinst. Sinclair'!$B$5,1,0)))</f>
        <v>1</v>
      </c>
      <c r="EU131">
        <f>IF(M131="X",1,IF(M131="x",1,IF(M131&lt;='Schuelereinst. Sinclair'!$B$5,1,0)))</f>
        <v>1</v>
      </c>
      <c r="EV131">
        <f>IF(O131="X",1,IF(O131="x",1,IF(O131&lt;='Schuelereinst. Sinclair'!$B$5,1,0)))</f>
        <v>1</v>
      </c>
      <c r="EW131">
        <f>IF(Q131="X",1,IF(Q131="x",1,IF(Q131&lt;='Schuelereinst. Sinclair'!$B$5,1,0)))</f>
        <v>1</v>
      </c>
      <c r="EX131">
        <f>IF(S131="X",1,IF(S131="x",1,IF(S131&lt;='Schuelereinst. Sinclair'!$B$5,1,0)))</f>
        <v>1</v>
      </c>
    </row>
    <row r="132" spans="1:154" x14ac:dyDescent="0.2">
      <c r="A132" s="109">
        <v>9</v>
      </c>
      <c r="B132" s="220" t="s">
        <v>2325</v>
      </c>
      <c r="C132" s="109" t="str">
        <f t="shared" si="499"/>
        <v>Hengl Mario</v>
      </c>
      <c r="D132" s="156" t="str">
        <f t="shared" si="500"/>
        <v>LAL</v>
      </c>
      <c r="E132" s="156">
        <f t="shared" si="501"/>
        <v>2000</v>
      </c>
      <c r="F132" s="221">
        <v>35</v>
      </c>
      <c r="G132" s="176">
        <f t="shared" si="467"/>
        <v>2.4020000000000001</v>
      </c>
      <c r="H132" s="97">
        <v>13</v>
      </c>
      <c r="I132" s="129"/>
      <c r="J132" s="98">
        <v>15</v>
      </c>
      <c r="K132" s="129"/>
      <c r="L132" s="98">
        <v>16</v>
      </c>
      <c r="M132" s="129"/>
      <c r="N132" s="97">
        <v>18</v>
      </c>
      <c r="O132" s="129" t="s">
        <v>2085</v>
      </c>
      <c r="P132" s="98">
        <v>18</v>
      </c>
      <c r="Q132" s="129"/>
      <c r="R132" s="98">
        <v>19</v>
      </c>
      <c r="S132" s="129"/>
      <c r="T132" s="131">
        <f t="shared" si="502"/>
        <v>35</v>
      </c>
      <c r="U132" s="134">
        <f t="shared" si="503"/>
        <v>84.070000000000007</v>
      </c>
      <c r="V132" s="134">
        <f t="shared" si="504"/>
        <v>84.070000000000007</v>
      </c>
      <c r="W132" s="102">
        <v>5.7</v>
      </c>
      <c r="X132" s="103">
        <v>5.8</v>
      </c>
      <c r="Y132" s="119">
        <f t="shared" si="553"/>
        <v>98</v>
      </c>
      <c r="Z132" s="100">
        <v>5.55</v>
      </c>
      <c r="AA132" s="95">
        <v>5.33</v>
      </c>
      <c r="AB132" s="95"/>
      <c r="AC132" s="122">
        <f t="shared" si="554"/>
        <v>71</v>
      </c>
      <c r="AD132" s="100">
        <v>5.4</v>
      </c>
      <c r="AE132" s="95">
        <v>4.95</v>
      </c>
      <c r="AF132" s="95"/>
      <c r="AG132" s="214">
        <f t="shared" si="555"/>
        <v>26.15</v>
      </c>
      <c r="AH132" s="125">
        <f t="shared" si="556"/>
        <v>62.8123</v>
      </c>
      <c r="AI132" s="126">
        <f t="shared" si="557"/>
        <v>315.88229999999999</v>
      </c>
      <c r="AJ132" s="140">
        <f t="shared" si="468"/>
        <v>6</v>
      </c>
      <c r="AK132" s="163">
        <f t="shared" si="469"/>
        <v>10</v>
      </c>
      <c r="BI132" t="str">
        <f t="shared" si="470"/>
        <v>M401</v>
      </c>
      <c r="BK132" t="str">
        <f t="shared" si="505"/>
        <v>M401</v>
      </c>
      <c r="BL132" t="str">
        <f t="shared" si="506"/>
        <v/>
      </c>
      <c r="BM132">
        <f t="shared" si="507"/>
        <v>696</v>
      </c>
      <c r="BN132" t="str">
        <f t="shared" si="508"/>
        <v>M</v>
      </c>
      <c r="BO132" t="str">
        <f t="shared" si="471"/>
        <v>Hengl Mario</v>
      </c>
      <c r="BP132" t="str">
        <f t="shared" si="472"/>
        <v>LAL</v>
      </c>
      <c r="BQ132" s="47">
        <f t="shared" si="473"/>
        <v>36680</v>
      </c>
      <c r="BR132">
        <f t="shared" si="474"/>
        <v>2000</v>
      </c>
      <c r="BS132">
        <f t="shared" si="475"/>
        <v>12</v>
      </c>
      <c r="BT132" t="str">
        <f t="shared" si="509"/>
        <v>U13</v>
      </c>
      <c r="BU132">
        <f>IF(BT132="","",IF(BT132="U9",'Schuelereinst. Sinclair'!$B$6,IF(BT132="U11",'Schuelereinst. Sinclair'!$B$7,IF(BT132="U13",'Schuelereinst. Sinclair'!$B$8,Wemm(BT132="U15",'Schuelereinst. Sinclair'!$B$9,"")))))</f>
        <v>0</v>
      </c>
      <c r="BV132" s="28">
        <f t="shared" si="476"/>
        <v>13</v>
      </c>
      <c r="BW132" s="28">
        <f t="shared" si="477"/>
        <v>0</v>
      </c>
      <c r="BX132" s="28">
        <f t="shared" si="478"/>
        <v>15</v>
      </c>
      <c r="BY132" s="28">
        <f t="shared" si="479"/>
        <v>0</v>
      </c>
      <c r="BZ132" s="28">
        <f t="shared" si="480"/>
        <v>16</v>
      </c>
      <c r="CA132" s="28">
        <f t="shared" si="481"/>
        <v>0</v>
      </c>
      <c r="CB132" s="28">
        <f t="shared" si="510"/>
        <v>13</v>
      </c>
      <c r="CC132" s="28">
        <f t="shared" si="511"/>
        <v>15</v>
      </c>
      <c r="CD132" s="28">
        <f t="shared" si="512"/>
        <v>16</v>
      </c>
      <c r="CE132" s="28">
        <f t="shared" si="513"/>
        <v>16</v>
      </c>
      <c r="CF132">
        <f t="shared" si="514"/>
        <v>31.226000000000003</v>
      </c>
      <c r="CG132">
        <f t="shared" si="515"/>
        <v>36.03</v>
      </c>
      <c r="CH132">
        <f t="shared" si="516"/>
        <v>38.432000000000002</v>
      </c>
      <c r="CI132">
        <f t="shared" si="517"/>
        <v>38.432000000000002</v>
      </c>
      <c r="CJ132">
        <f t="shared" si="518"/>
        <v>0</v>
      </c>
      <c r="CK132">
        <f t="shared" si="482"/>
        <v>0</v>
      </c>
      <c r="CL132">
        <f t="shared" si="483"/>
        <v>0</v>
      </c>
      <c r="CM132">
        <f t="shared" si="519"/>
        <v>31.226000000000003</v>
      </c>
      <c r="CN132">
        <f t="shared" si="520"/>
        <v>36.03</v>
      </c>
      <c r="CO132">
        <f t="shared" si="521"/>
        <v>38.432000000000002</v>
      </c>
      <c r="CP132" s="5">
        <f t="shared" si="522"/>
        <v>38.432000000000002</v>
      </c>
      <c r="CR132" s="28">
        <f t="shared" si="484"/>
        <v>18</v>
      </c>
      <c r="CS132" s="28" t="str">
        <f t="shared" si="485"/>
        <v>x</v>
      </c>
      <c r="CT132" s="28">
        <f t="shared" si="486"/>
        <v>18</v>
      </c>
      <c r="CU132" s="28">
        <f t="shared" si="487"/>
        <v>0</v>
      </c>
      <c r="CV132" s="28">
        <f t="shared" si="488"/>
        <v>19</v>
      </c>
      <c r="CW132" s="28">
        <f t="shared" si="489"/>
        <v>0</v>
      </c>
      <c r="CX132" s="28">
        <f t="shared" si="523"/>
        <v>0</v>
      </c>
      <c r="CY132" s="28">
        <f t="shared" si="524"/>
        <v>18</v>
      </c>
      <c r="CZ132" s="28">
        <f t="shared" si="525"/>
        <v>19</v>
      </c>
      <c r="DA132" s="28">
        <f t="shared" si="526"/>
        <v>19</v>
      </c>
      <c r="DB132">
        <f t="shared" si="527"/>
        <v>0</v>
      </c>
      <c r="DC132">
        <f t="shared" si="528"/>
        <v>43.236000000000004</v>
      </c>
      <c r="DD132">
        <f t="shared" si="529"/>
        <v>45.638000000000005</v>
      </c>
      <c r="DE132">
        <f t="shared" si="530"/>
        <v>45.638000000000005</v>
      </c>
      <c r="DF132">
        <f t="shared" si="531"/>
        <v>0</v>
      </c>
      <c r="DG132">
        <f t="shared" si="532"/>
        <v>0</v>
      </c>
      <c r="DH132">
        <f t="shared" si="533"/>
        <v>0</v>
      </c>
      <c r="DI132">
        <f t="shared" si="534"/>
        <v>0</v>
      </c>
      <c r="DJ132">
        <f t="shared" si="535"/>
        <v>43.236000000000004</v>
      </c>
      <c r="DK132">
        <f t="shared" si="536"/>
        <v>45.638000000000005</v>
      </c>
      <c r="DL132" s="5">
        <f t="shared" si="537"/>
        <v>45.638000000000005</v>
      </c>
      <c r="DM132" s="48">
        <f t="shared" si="538"/>
        <v>35</v>
      </c>
      <c r="DN132" s="5">
        <f t="shared" si="539"/>
        <v>84.070000000000007</v>
      </c>
      <c r="DO132" s="5">
        <f t="shared" si="540"/>
        <v>84.070000000000007</v>
      </c>
      <c r="DQ132" s="48">
        <f t="shared" si="490"/>
        <v>5.7</v>
      </c>
      <c r="DR132" s="48">
        <f t="shared" si="491"/>
        <v>5.8</v>
      </c>
      <c r="DS132" s="48">
        <f t="shared" si="541"/>
        <v>5.7</v>
      </c>
      <c r="DT132">
        <f t="shared" si="492"/>
        <v>98</v>
      </c>
      <c r="DV132" s="48">
        <f t="shared" si="542"/>
        <v>5.55</v>
      </c>
      <c r="DW132" s="48">
        <f t="shared" si="543"/>
        <v>5.33</v>
      </c>
      <c r="DX132" s="48">
        <f t="shared" si="544"/>
        <v>0</v>
      </c>
      <c r="DY132" s="48">
        <f t="shared" si="545"/>
        <v>5.55</v>
      </c>
      <c r="DZ132">
        <f t="shared" si="388"/>
        <v>71</v>
      </c>
      <c r="EB132" s="48">
        <f t="shared" si="546"/>
        <v>5.4</v>
      </c>
      <c r="EC132" s="48">
        <f t="shared" si="547"/>
        <v>4.95</v>
      </c>
      <c r="ED132" s="48">
        <f t="shared" si="548"/>
        <v>0</v>
      </c>
      <c r="EE132" s="48">
        <f t="shared" si="549"/>
        <v>5.4</v>
      </c>
      <c r="EF132">
        <f t="shared" si="389"/>
        <v>26.15</v>
      </c>
      <c r="EG132">
        <f t="shared" si="493"/>
        <v>62.8123</v>
      </c>
      <c r="EI132">
        <v>9</v>
      </c>
      <c r="EJ132" s="48">
        <f t="shared" si="550"/>
        <v>315.88</v>
      </c>
      <c r="EK132">
        <f t="shared" si="494"/>
        <v>31588009</v>
      </c>
      <c r="EL132">
        <f t="shared" si="551"/>
        <v>26374008</v>
      </c>
      <c r="EM132">
        <f t="shared" si="495"/>
        <v>8</v>
      </c>
      <c r="EN132">
        <f t="shared" si="496"/>
        <v>800009</v>
      </c>
      <c r="EO132">
        <f t="shared" si="552"/>
        <v>900006</v>
      </c>
      <c r="EP132">
        <f t="shared" si="497"/>
        <v>9</v>
      </c>
      <c r="EQ132">
        <f t="shared" si="498"/>
        <v>6</v>
      </c>
      <c r="ES132">
        <f>IF(I132="X",1,IF(I132="x",1,IF(I132&lt;='Schuelereinst. Sinclair'!$B$5,1,0)))</f>
        <v>1</v>
      </c>
      <c r="ET132">
        <f>IF(K132="X",1,IF(K132="x",1,IF(K132&lt;='Schuelereinst. Sinclair'!$B$5,1,0)))</f>
        <v>1</v>
      </c>
      <c r="EU132">
        <f>IF(M132="X",1,IF(M132="x",1,IF(M132&lt;='Schuelereinst. Sinclair'!$B$5,1,0)))</f>
        <v>1</v>
      </c>
      <c r="EV132">
        <f>IF(O132="X",1,IF(O132="x",1,IF(O132&lt;='Schuelereinst. Sinclair'!$B$5,1,0)))</f>
        <v>1</v>
      </c>
      <c r="EW132">
        <f>IF(Q132="X",1,IF(Q132="x",1,IF(Q132&lt;='Schuelereinst. Sinclair'!$B$5,1,0)))</f>
        <v>1</v>
      </c>
      <c r="EX132">
        <f>IF(S132="X",1,IF(S132="x",1,IF(S132&lt;='Schuelereinst. Sinclair'!$B$5,1,0)))</f>
        <v>1</v>
      </c>
    </row>
    <row r="133" spans="1:154" ht="13.5" thickBot="1" x14ac:dyDescent="0.25">
      <c r="A133" s="109">
        <v>10</v>
      </c>
      <c r="B133" s="220" t="s">
        <v>2019</v>
      </c>
      <c r="C133" s="109" t="str">
        <f t="shared" si="499"/>
        <v>Steinbrecher Roman</v>
      </c>
      <c r="D133" s="156" t="str">
        <f t="shared" si="500"/>
        <v>OMV</v>
      </c>
      <c r="E133" s="156">
        <f t="shared" si="501"/>
        <v>1999</v>
      </c>
      <c r="F133" s="221">
        <v>56.3</v>
      </c>
      <c r="G133" s="176">
        <f t="shared" si="467"/>
        <v>1.5430999999999999</v>
      </c>
      <c r="H133" s="97">
        <v>50</v>
      </c>
      <c r="I133" s="129"/>
      <c r="J133" s="98">
        <v>53</v>
      </c>
      <c r="K133" s="129" t="s">
        <v>2085</v>
      </c>
      <c r="L133" s="98">
        <v>55</v>
      </c>
      <c r="M133" s="129"/>
      <c r="N133" s="97">
        <v>62</v>
      </c>
      <c r="O133" s="129"/>
      <c r="P133" s="98">
        <v>66</v>
      </c>
      <c r="Q133" s="129"/>
      <c r="R133" s="98">
        <v>70</v>
      </c>
      <c r="S133" s="129"/>
      <c r="T133" s="131">
        <f t="shared" si="502"/>
        <v>125</v>
      </c>
      <c r="U133" s="134">
        <f t="shared" si="503"/>
        <v>192.88749999999999</v>
      </c>
      <c r="V133" s="134">
        <f t="shared" si="504"/>
        <v>192.88749999999999</v>
      </c>
      <c r="W133" s="104">
        <v>5.6</v>
      </c>
      <c r="X133" s="105">
        <v>5.6</v>
      </c>
      <c r="Y133" s="119">
        <f t="shared" si="553"/>
        <v>100</v>
      </c>
      <c r="Z133" s="100">
        <v>7.05</v>
      </c>
      <c r="AA133" s="95">
        <v>7.05</v>
      </c>
      <c r="AB133" s="95">
        <v>7.06</v>
      </c>
      <c r="AC133" s="122">
        <f t="shared" si="554"/>
        <v>101.2</v>
      </c>
      <c r="AD133" s="100">
        <v>9.15</v>
      </c>
      <c r="AE133" s="95">
        <v>9.1999999999999993</v>
      </c>
      <c r="AF133" s="95">
        <v>8.64</v>
      </c>
      <c r="AG133" s="214">
        <f t="shared" si="555"/>
        <v>55.38</v>
      </c>
      <c r="AH133" s="125">
        <f t="shared" si="556"/>
        <v>85.456878000000003</v>
      </c>
      <c r="AI133" s="126">
        <f t="shared" si="557"/>
        <v>479.54437799999999</v>
      </c>
      <c r="AJ133" s="140">
        <f t="shared" si="468"/>
        <v>1</v>
      </c>
      <c r="AK133" s="163">
        <f t="shared" si="469"/>
        <v>30</v>
      </c>
      <c r="BI133" t="str">
        <f t="shared" si="470"/>
        <v>M370</v>
      </c>
      <c r="BK133" t="str">
        <f t="shared" si="505"/>
        <v>M370</v>
      </c>
      <c r="BL133" t="str">
        <f t="shared" si="506"/>
        <v/>
      </c>
      <c r="BM133">
        <f t="shared" si="507"/>
        <v>561</v>
      </c>
      <c r="BN133" t="str">
        <f t="shared" si="508"/>
        <v>M</v>
      </c>
      <c r="BO133" t="str">
        <f t="shared" si="471"/>
        <v>Steinbrecher Roman</v>
      </c>
      <c r="BP133" t="str">
        <f t="shared" si="472"/>
        <v>OMV</v>
      </c>
      <c r="BQ133" s="47">
        <f t="shared" si="473"/>
        <v>36298</v>
      </c>
      <c r="BR133">
        <f t="shared" si="474"/>
        <v>1999</v>
      </c>
      <c r="BS133">
        <f t="shared" si="475"/>
        <v>13</v>
      </c>
      <c r="BT133" t="str">
        <f t="shared" si="509"/>
        <v>U13</v>
      </c>
      <c r="BU133">
        <f>IF(BT133="","",IF(BT133="U9",'Schuelereinst. Sinclair'!$B$6,IF(BT133="U11",'Schuelereinst. Sinclair'!$B$7,IF(BT133="U13",'Schuelereinst. Sinclair'!$B$8,Wemm(BT133="U15",'Schuelereinst. Sinclair'!$B$9,"")))))</f>
        <v>0</v>
      </c>
      <c r="BV133" s="28">
        <f t="shared" si="476"/>
        <v>50</v>
      </c>
      <c r="BW133" s="28">
        <f t="shared" si="477"/>
        <v>0</v>
      </c>
      <c r="BX133" s="28">
        <f t="shared" si="478"/>
        <v>53</v>
      </c>
      <c r="BY133" s="28" t="str">
        <f t="shared" si="479"/>
        <v>x</v>
      </c>
      <c r="BZ133" s="28">
        <f t="shared" si="480"/>
        <v>55</v>
      </c>
      <c r="CA133" s="28">
        <f t="shared" si="481"/>
        <v>0</v>
      </c>
      <c r="CB133" s="28">
        <f t="shared" si="510"/>
        <v>50</v>
      </c>
      <c r="CC133" s="28">
        <f t="shared" si="511"/>
        <v>0</v>
      </c>
      <c r="CD133" s="28">
        <f t="shared" si="512"/>
        <v>55</v>
      </c>
      <c r="CE133" s="28">
        <f t="shared" si="513"/>
        <v>55</v>
      </c>
      <c r="CF133">
        <f t="shared" si="514"/>
        <v>77.155000000000001</v>
      </c>
      <c r="CG133">
        <f t="shared" si="515"/>
        <v>0</v>
      </c>
      <c r="CH133">
        <f t="shared" si="516"/>
        <v>84.870499999999993</v>
      </c>
      <c r="CI133">
        <f t="shared" si="517"/>
        <v>84.870499999999993</v>
      </c>
      <c r="CJ133">
        <f t="shared" si="518"/>
        <v>0</v>
      </c>
      <c r="CK133">
        <f t="shared" si="482"/>
        <v>0</v>
      </c>
      <c r="CL133">
        <f t="shared" si="483"/>
        <v>0</v>
      </c>
      <c r="CM133">
        <f t="shared" si="519"/>
        <v>77.155000000000001</v>
      </c>
      <c r="CN133">
        <f t="shared" si="520"/>
        <v>0</v>
      </c>
      <c r="CO133">
        <f t="shared" si="521"/>
        <v>84.870499999999993</v>
      </c>
      <c r="CP133" s="5">
        <f t="shared" si="522"/>
        <v>84.870499999999993</v>
      </c>
      <c r="CR133" s="28">
        <f t="shared" si="484"/>
        <v>62</v>
      </c>
      <c r="CS133" s="28">
        <f t="shared" si="485"/>
        <v>0</v>
      </c>
      <c r="CT133" s="28">
        <f t="shared" si="486"/>
        <v>66</v>
      </c>
      <c r="CU133" s="28">
        <f t="shared" si="487"/>
        <v>0</v>
      </c>
      <c r="CV133" s="28">
        <f t="shared" si="488"/>
        <v>70</v>
      </c>
      <c r="CW133" s="28">
        <f t="shared" si="489"/>
        <v>0</v>
      </c>
      <c r="CX133" s="28">
        <f t="shared" si="523"/>
        <v>62</v>
      </c>
      <c r="CY133" s="28">
        <f t="shared" si="524"/>
        <v>66</v>
      </c>
      <c r="CZ133" s="28">
        <f t="shared" si="525"/>
        <v>70</v>
      </c>
      <c r="DA133" s="28">
        <f t="shared" si="526"/>
        <v>70</v>
      </c>
      <c r="DB133">
        <f t="shared" si="527"/>
        <v>95.672199999999989</v>
      </c>
      <c r="DC133">
        <f t="shared" si="528"/>
        <v>101.8446</v>
      </c>
      <c r="DD133">
        <f t="shared" si="529"/>
        <v>108.017</v>
      </c>
      <c r="DE133">
        <f t="shared" si="530"/>
        <v>108.017</v>
      </c>
      <c r="DF133">
        <f t="shared" si="531"/>
        <v>0</v>
      </c>
      <c r="DG133">
        <f t="shared" si="532"/>
        <v>0</v>
      </c>
      <c r="DH133">
        <f t="shared" si="533"/>
        <v>0</v>
      </c>
      <c r="DI133">
        <f t="shared" si="534"/>
        <v>95.672199999999989</v>
      </c>
      <c r="DJ133">
        <f t="shared" si="535"/>
        <v>101.8446</v>
      </c>
      <c r="DK133">
        <f t="shared" si="536"/>
        <v>108.017</v>
      </c>
      <c r="DL133" s="5">
        <f t="shared" si="537"/>
        <v>108.017</v>
      </c>
      <c r="DM133" s="48">
        <f t="shared" si="538"/>
        <v>125</v>
      </c>
      <c r="DN133" s="5">
        <f t="shared" si="539"/>
        <v>192.88749999999999</v>
      </c>
      <c r="DO133" s="5">
        <f t="shared" si="540"/>
        <v>192.88749999999999</v>
      </c>
      <c r="DQ133" s="48">
        <f t="shared" si="490"/>
        <v>5.6</v>
      </c>
      <c r="DR133" s="48">
        <f t="shared" si="491"/>
        <v>5.6</v>
      </c>
      <c r="DS133" s="48">
        <f t="shared" si="541"/>
        <v>5.6</v>
      </c>
      <c r="DT133">
        <f t="shared" si="492"/>
        <v>100</v>
      </c>
      <c r="DV133" s="48">
        <f t="shared" si="542"/>
        <v>7.05</v>
      </c>
      <c r="DW133" s="48">
        <f t="shared" si="543"/>
        <v>7.05</v>
      </c>
      <c r="DX133" s="48">
        <f t="shared" si="544"/>
        <v>7.06</v>
      </c>
      <c r="DY133" s="48">
        <f t="shared" si="545"/>
        <v>7.06</v>
      </c>
      <c r="DZ133">
        <f t="shared" si="388"/>
        <v>101.2</v>
      </c>
      <c r="EB133" s="48">
        <f t="shared" si="546"/>
        <v>9.15</v>
      </c>
      <c r="EC133" s="48">
        <f t="shared" si="547"/>
        <v>9.1999999999999993</v>
      </c>
      <c r="ED133" s="48">
        <f t="shared" si="548"/>
        <v>8.64</v>
      </c>
      <c r="EE133" s="48">
        <f t="shared" si="549"/>
        <v>9.1999999999999993</v>
      </c>
      <c r="EF133">
        <f t="shared" si="389"/>
        <v>55.38</v>
      </c>
      <c r="EG133">
        <f t="shared" si="493"/>
        <v>85.456878000000003</v>
      </c>
      <c r="EI133">
        <v>10</v>
      </c>
      <c r="EJ133" s="48">
        <f t="shared" si="550"/>
        <v>479.54</v>
      </c>
      <c r="EK133">
        <f t="shared" si="494"/>
        <v>47954010</v>
      </c>
      <c r="EL133">
        <f t="shared" si="551"/>
        <v>26133002</v>
      </c>
      <c r="EM133">
        <f t="shared" si="495"/>
        <v>2</v>
      </c>
      <c r="EN133">
        <f t="shared" si="496"/>
        <v>200010</v>
      </c>
      <c r="EO133">
        <f t="shared" si="552"/>
        <v>1000001</v>
      </c>
      <c r="EP133">
        <f t="shared" si="497"/>
        <v>10</v>
      </c>
      <c r="EQ133">
        <f t="shared" si="498"/>
        <v>1</v>
      </c>
      <c r="ES133">
        <f>IF(I133="X",1,IF(I133="x",1,IF(I133&lt;='Schuelereinst. Sinclair'!$B$5,1,0)))</f>
        <v>1</v>
      </c>
      <c r="ET133">
        <f>IF(K133="X",1,IF(K133="x",1,IF(K133&lt;='Schuelereinst. Sinclair'!$B$5,1,0)))</f>
        <v>1</v>
      </c>
      <c r="EU133">
        <f>IF(M133="X",1,IF(M133="x",1,IF(M133&lt;='Schuelereinst. Sinclair'!$B$5,1,0)))</f>
        <v>1</v>
      </c>
      <c r="EV133">
        <f>IF(O133="X",1,IF(O133="x",1,IF(O133&lt;='Schuelereinst. Sinclair'!$B$5,1,0)))</f>
        <v>1</v>
      </c>
      <c r="EW133">
        <f>IF(Q133="X",1,IF(Q133="x",1,IF(Q133&lt;='Schuelereinst. Sinclair'!$B$5,1,0)))</f>
        <v>1</v>
      </c>
      <c r="EX133">
        <f>IF(S133="X",1,IF(S133="x",1,IF(S133&lt;='Schuelereinst. Sinclair'!$B$5,1,0)))</f>
        <v>1</v>
      </c>
    </row>
    <row r="134" spans="1:154" hidden="1" x14ac:dyDescent="0.2">
      <c r="A134" s="109">
        <v>11</v>
      </c>
      <c r="B134" s="96"/>
      <c r="C134" s="109" t="str">
        <f t="shared" si="499"/>
        <v/>
      </c>
      <c r="D134" s="156" t="str">
        <f t="shared" si="500"/>
        <v/>
      </c>
      <c r="E134" s="156" t="str">
        <f t="shared" si="501"/>
        <v/>
      </c>
      <c r="F134" s="159"/>
      <c r="G134" s="176" t="str">
        <f t="shared" si="467"/>
        <v/>
      </c>
      <c r="H134" s="97"/>
      <c r="I134" s="129"/>
      <c r="J134" s="98"/>
      <c r="K134" s="129"/>
      <c r="L134" s="98"/>
      <c r="M134" s="129"/>
      <c r="N134" s="97"/>
      <c r="O134" s="129"/>
      <c r="P134" s="98"/>
      <c r="Q134" s="129"/>
      <c r="R134" s="98"/>
      <c r="S134" s="129"/>
      <c r="T134" s="131" t="str">
        <f t="shared" si="502"/>
        <v/>
      </c>
      <c r="U134" s="134" t="str">
        <f t="shared" si="503"/>
        <v/>
      </c>
      <c r="V134" s="134" t="str">
        <f t="shared" si="504"/>
        <v/>
      </c>
      <c r="W134" s="99"/>
      <c r="X134" s="95"/>
      <c r="Y134" s="119" t="str">
        <f t="shared" si="553"/>
        <v/>
      </c>
      <c r="Z134" s="100"/>
      <c r="AA134" s="95"/>
      <c r="AB134" s="95"/>
      <c r="AC134" s="122" t="str">
        <f t="shared" si="554"/>
        <v/>
      </c>
      <c r="AD134" s="100"/>
      <c r="AE134" s="95"/>
      <c r="AF134" s="95"/>
      <c r="AG134" s="214" t="str">
        <f t="shared" si="555"/>
        <v/>
      </c>
      <c r="AH134" s="125" t="str">
        <f t="shared" si="556"/>
        <v/>
      </c>
      <c r="AI134" s="126" t="str">
        <f t="shared" si="557"/>
        <v/>
      </c>
      <c r="AJ134" s="140" t="str">
        <f t="shared" si="468"/>
        <v/>
      </c>
      <c r="AK134" s="163" t="str">
        <f t="shared" si="469"/>
        <v/>
      </c>
      <c r="BI134" t="str">
        <f t="shared" si="470"/>
        <v/>
      </c>
      <c r="BK134" t="str">
        <f t="shared" si="505"/>
        <v/>
      </c>
      <c r="BL134" t="str">
        <f t="shared" si="506"/>
        <v/>
      </c>
      <c r="BM134" t="str">
        <f t="shared" si="507"/>
        <v/>
      </c>
      <c r="BN134" t="str">
        <f t="shared" si="508"/>
        <v/>
      </c>
      <c r="BO134" t="str">
        <f t="shared" si="471"/>
        <v/>
      </c>
      <c r="BP134" t="str">
        <f t="shared" si="472"/>
        <v/>
      </c>
      <c r="BQ134" s="47" t="str">
        <f t="shared" si="473"/>
        <v/>
      </c>
      <c r="BR134" t="str">
        <f t="shared" si="474"/>
        <v/>
      </c>
      <c r="BS134" t="str">
        <f t="shared" si="475"/>
        <v/>
      </c>
      <c r="BT134" t="str">
        <f t="shared" si="509"/>
        <v/>
      </c>
      <c r="BU134" t="str">
        <f>IF(BT134="","",IF(BT134="U9",'Schuelereinst. Sinclair'!$B$6,IF(BT134="U11",'Schuelereinst. Sinclair'!$B$7,IF(BT134="U13",'Schuelereinst. Sinclair'!$B$8,Wemm(BT134="U15",'Schuelereinst. Sinclair'!$B$9,"")))))</f>
        <v/>
      </c>
      <c r="BV134" s="28">
        <f t="shared" si="476"/>
        <v>0</v>
      </c>
      <c r="BW134" s="28">
        <f t="shared" si="477"/>
        <v>0</v>
      </c>
      <c r="BX134" s="28">
        <f t="shared" si="478"/>
        <v>0</v>
      </c>
      <c r="BY134" s="28">
        <f t="shared" si="479"/>
        <v>0</v>
      </c>
      <c r="BZ134" s="28">
        <f t="shared" si="480"/>
        <v>0</v>
      </c>
      <c r="CA134" s="28">
        <f t="shared" si="481"/>
        <v>0</v>
      </c>
      <c r="CB134" s="28">
        <f t="shared" si="510"/>
        <v>0</v>
      </c>
      <c r="CC134" s="28">
        <f t="shared" si="511"/>
        <v>0</v>
      </c>
      <c r="CD134" s="28">
        <f t="shared" si="512"/>
        <v>0</v>
      </c>
      <c r="CE134" s="28">
        <f t="shared" si="513"/>
        <v>0</v>
      </c>
      <c r="CF134">
        <f t="shared" si="514"/>
        <v>0</v>
      </c>
      <c r="CG134">
        <f t="shared" si="515"/>
        <v>0</v>
      </c>
      <c r="CH134">
        <f t="shared" si="516"/>
        <v>0</v>
      </c>
      <c r="CI134">
        <f t="shared" si="517"/>
        <v>0</v>
      </c>
      <c r="CJ134">
        <f t="shared" si="518"/>
        <v>0</v>
      </c>
      <c r="CK134">
        <f t="shared" si="482"/>
        <v>0</v>
      </c>
      <c r="CL134">
        <f t="shared" si="483"/>
        <v>0</v>
      </c>
      <c r="CM134">
        <f t="shared" si="519"/>
        <v>0</v>
      </c>
      <c r="CN134">
        <f t="shared" si="520"/>
        <v>0</v>
      </c>
      <c r="CO134">
        <f t="shared" si="521"/>
        <v>0</v>
      </c>
      <c r="CP134" s="5">
        <f t="shared" si="522"/>
        <v>0</v>
      </c>
      <c r="CR134" s="28">
        <f t="shared" si="484"/>
        <v>0</v>
      </c>
      <c r="CS134" s="28">
        <f t="shared" si="485"/>
        <v>0</v>
      </c>
      <c r="CT134" s="28">
        <f t="shared" si="486"/>
        <v>0</v>
      </c>
      <c r="CU134" s="28">
        <f t="shared" si="487"/>
        <v>0</v>
      </c>
      <c r="CV134" s="28">
        <f t="shared" si="488"/>
        <v>0</v>
      </c>
      <c r="CW134" s="28">
        <f t="shared" si="489"/>
        <v>0</v>
      </c>
      <c r="CX134" s="28">
        <f t="shared" si="523"/>
        <v>0</v>
      </c>
      <c r="CY134" s="28">
        <f t="shared" si="524"/>
        <v>0</v>
      </c>
      <c r="CZ134" s="28">
        <f t="shared" si="525"/>
        <v>0</v>
      </c>
      <c r="DA134" s="28">
        <f t="shared" si="526"/>
        <v>0</v>
      </c>
      <c r="DB134">
        <f t="shared" si="527"/>
        <v>0</v>
      </c>
      <c r="DC134">
        <f t="shared" si="528"/>
        <v>0</v>
      </c>
      <c r="DD134">
        <f t="shared" si="529"/>
        <v>0</v>
      </c>
      <c r="DE134">
        <f t="shared" si="530"/>
        <v>0</v>
      </c>
      <c r="DF134">
        <f t="shared" si="531"/>
        <v>0</v>
      </c>
      <c r="DG134">
        <f t="shared" si="532"/>
        <v>0</v>
      </c>
      <c r="DH134">
        <f t="shared" si="533"/>
        <v>0</v>
      </c>
      <c r="DI134">
        <f t="shared" si="534"/>
        <v>0</v>
      </c>
      <c r="DJ134">
        <f t="shared" si="535"/>
        <v>0</v>
      </c>
      <c r="DK134">
        <f t="shared" si="536"/>
        <v>0</v>
      </c>
      <c r="DL134" s="5">
        <f t="shared" si="537"/>
        <v>0</v>
      </c>
      <c r="DM134" s="48">
        <f t="shared" si="538"/>
        <v>0</v>
      </c>
      <c r="DN134" s="5">
        <f t="shared" si="539"/>
        <v>0</v>
      </c>
      <c r="DO134" s="5">
        <f t="shared" si="540"/>
        <v>0</v>
      </c>
      <c r="DQ134" s="48">
        <f t="shared" si="490"/>
        <v>999</v>
      </c>
      <c r="DR134" s="48">
        <f t="shared" si="491"/>
        <v>999</v>
      </c>
      <c r="DS134" s="48">
        <f t="shared" si="541"/>
        <v>999</v>
      </c>
      <c r="DT134">
        <f t="shared" si="492"/>
        <v>0</v>
      </c>
      <c r="DV134" s="48">
        <f t="shared" si="542"/>
        <v>0</v>
      </c>
      <c r="DW134" s="48">
        <f t="shared" si="543"/>
        <v>0</v>
      </c>
      <c r="DX134" s="48">
        <f t="shared" si="544"/>
        <v>0</v>
      </c>
      <c r="DY134" s="48">
        <f t="shared" si="545"/>
        <v>0</v>
      </c>
      <c r="DZ134">
        <f t="shared" si="388"/>
        <v>0</v>
      </c>
      <c r="EB134" s="48">
        <f t="shared" si="546"/>
        <v>0</v>
      </c>
      <c r="EC134" s="48">
        <f t="shared" si="547"/>
        <v>0</v>
      </c>
      <c r="ED134" s="48">
        <f t="shared" si="548"/>
        <v>0</v>
      </c>
      <c r="EE134" s="48">
        <f t="shared" si="549"/>
        <v>0</v>
      </c>
      <c r="EF134">
        <f t="shared" si="389"/>
        <v>0</v>
      </c>
      <c r="EG134">
        <f t="shared" si="493"/>
        <v>0</v>
      </c>
      <c r="EI134">
        <v>11</v>
      </c>
      <c r="EJ134" s="48">
        <f t="shared" si="550"/>
        <v>0</v>
      </c>
      <c r="EK134">
        <f t="shared" si="494"/>
        <v>0</v>
      </c>
      <c r="EL134">
        <f t="shared" si="551"/>
        <v>0</v>
      </c>
      <c r="EM134">
        <f t="shared" si="495"/>
        <v>0</v>
      </c>
      <c r="EN134">
        <f t="shared" si="496"/>
        <v>99999999</v>
      </c>
      <c r="EO134">
        <f t="shared" si="552"/>
        <v>99999999</v>
      </c>
      <c r="EP134">
        <f t="shared" si="497"/>
        <v>999</v>
      </c>
      <c r="EQ134">
        <f t="shared" si="498"/>
        <v>99999</v>
      </c>
      <c r="ES134">
        <f>IF(I134="X",1,IF(I134="x",1,IF(I134&lt;='Schuelereinst. Sinclair'!$B$5,1,0)))</f>
        <v>1</v>
      </c>
      <c r="ET134">
        <f>IF(K134="X",1,IF(K134="x",1,IF(K134&lt;='Schuelereinst. Sinclair'!$B$5,1,0)))</f>
        <v>1</v>
      </c>
      <c r="EU134">
        <f>IF(M134="X",1,IF(M134="x",1,IF(M134&lt;='Schuelereinst. Sinclair'!$B$5,1,0)))</f>
        <v>1</v>
      </c>
      <c r="EV134">
        <f>IF(O134="X",1,IF(O134="x",1,IF(O134&lt;='Schuelereinst. Sinclair'!$B$5,1,0)))</f>
        <v>1</v>
      </c>
      <c r="EW134">
        <f>IF(Q134="X",1,IF(Q134="x",1,IF(Q134&lt;='Schuelereinst. Sinclair'!$B$5,1,0)))</f>
        <v>1</v>
      </c>
      <c r="EX134">
        <f>IF(S134="X",1,IF(S134="x",1,IF(S134&lt;='Schuelereinst. Sinclair'!$B$5,1,0)))</f>
        <v>1</v>
      </c>
    </row>
    <row r="135" spans="1:154" hidden="1" x14ac:dyDescent="0.2">
      <c r="A135" s="109">
        <v>12</v>
      </c>
      <c r="B135" s="96"/>
      <c r="C135" s="109" t="str">
        <f t="shared" si="499"/>
        <v/>
      </c>
      <c r="D135" s="156" t="str">
        <f t="shared" si="500"/>
        <v/>
      </c>
      <c r="E135" s="156" t="str">
        <f t="shared" si="501"/>
        <v/>
      </c>
      <c r="F135" s="159"/>
      <c r="G135" s="176" t="str">
        <f t="shared" si="467"/>
        <v/>
      </c>
      <c r="H135" s="97"/>
      <c r="I135" s="129"/>
      <c r="J135" s="98"/>
      <c r="K135" s="129"/>
      <c r="L135" s="98"/>
      <c r="M135" s="129"/>
      <c r="N135" s="97"/>
      <c r="O135" s="129"/>
      <c r="P135" s="98"/>
      <c r="Q135" s="129"/>
      <c r="R135" s="98"/>
      <c r="S135" s="129"/>
      <c r="T135" s="131" t="str">
        <f t="shared" si="502"/>
        <v/>
      </c>
      <c r="U135" s="134" t="str">
        <f t="shared" si="503"/>
        <v/>
      </c>
      <c r="V135" s="134" t="str">
        <f t="shared" si="504"/>
        <v/>
      </c>
      <c r="W135" s="99"/>
      <c r="X135" s="95"/>
      <c r="Y135" s="119" t="str">
        <f t="shared" si="553"/>
        <v/>
      </c>
      <c r="Z135" s="100"/>
      <c r="AA135" s="95"/>
      <c r="AB135" s="95"/>
      <c r="AC135" s="122" t="str">
        <f t="shared" si="554"/>
        <v/>
      </c>
      <c r="AD135" s="100"/>
      <c r="AE135" s="95"/>
      <c r="AF135" s="95"/>
      <c r="AG135" s="214" t="str">
        <f t="shared" si="555"/>
        <v/>
      </c>
      <c r="AH135" s="125" t="str">
        <f t="shared" si="556"/>
        <v/>
      </c>
      <c r="AI135" s="126" t="str">
        <f t="shared" si="557"/>
        <v/>
      </c>
      <c r="AJ135" s="140" t="str">
        <f t="shared" si="468"/>
        <v/>
      </c>
      <c r="AK135" s="163" t="str">
        <f t="shared" si="469"/>
        <v/>
      </c>
      <c r="BI135" t="str">
        <f t="shared" si="470"/>
        <v/>
      </c>
      <c r="BK135" t="str">
        <f t="shared" si="505"/>
        <v/>
      </c>
      <c r="BL135" t="str">
        <f t="shared" si="506"/>
        <v/>
      </c>
      <c r="BM135" t="str">
        <f t="shared" si="507"/>
        <v/>
      </c>
      <c r="BN135" t="str">
        <f t="shared" si="508"/>
        <v/>
      </c>
      <c r="BO135" t="str">
        <f t="shared" si="471"/>
        <v/>
      </c>
      <c r="BP135" t="str">
        <f t="shared" si="472"/>
        <v/>
      </c>
      <c r="BQ135" s="47" t="str">
        <f t="shared" si="473"/>
        <v/>
      </c>
      <c r="BR135" t="str">
        <f t="shared" si="474"/>
        <v/>
      </c>
      <c r="BS135" t="str">
        <f t="shared" si="475"/>
        <v/>
      </c>
      <c r="BT135" t="str">
        <f t="shared" si="509"/>
        <v/>
      </c>
      <c r="BU135" t="str">
        <f>IF(BT135="","",IF(BT135="U9",'Schuelereinst. Sinclair'!$B$6,IF(BT135="U11",'Schuelereinst. Sinclair'!$B$7,IF(BT135="U13",'Schuelereinst. Sinclair'!$B$8,Wemm(BT135="U15",'Schuelereinst. Sinclair'!$B$9,"")))))</f>
        <v/>
      </c>
      <c r="BV135" s="28">
        <f t="shared" si="476"/>
        <v>0</v>
      </c>
      <c r="BW135" s="28">
        <f t="shared" si="477"/>
        <v>0</v>
      </c>
      <c r="BX135" s="28">
        <f t="shared" si="478"/>
        <v>0</v>
      </c>
      <c r="BY135" s="28">
        <f t="shared" si="479"/>
        <v>0</v>
      </c>
      <c r="BZ135" s="28">
        <f t="shared" si="480"/>
        <v>0</v>
      </c>
      <c r="CA135" s="28">
        <f t="shared" si="481"/>
        <v>0</v>
      </c>
      <c r="CB135" s="28">
        <f t="shared" si="510"/>
        <v>0</v>
      </c>
      <c r="CC135" s="28">
        <f t="shared" si="511"/>
        <v>0</v>
      </c>
      <c r="CD135" s="28">
        <f t="shared" si="512"/>
        <v>0</v>
      </c>
      <c r="CE135" s="28">
        <f t="shared" si="513"/>
        <v>0</v>
      </c>
      <c r="CF135">
        <f t="shared" si="514"/>
        <v>0</v>
      </c>
      <c r="CG135">
        <f t="shared" si="515"/>
        <v>0</v>
      </c>
      <c r="CH135">
        <f t="shared" si="516"/>
        <v>0</v>
      </c>
      <c r="CI135">
        <f t="shared" si="517"/>
        <v>0</v>
      </c>
      <c r="CJ135">
        <f t="shared" si="518"/>
        <v>0</v>
      </c>
      <c r="CK135">
        <f t="shared" si="482"/>
        <v>0</v>
      </c>
      <c r="CL135">
        <f t="shared" si="483"/>
        <v>0</v>
      </c>
      <c r="CM135">
        <f t="shared" si="519"/>
        <v>0</v>
      </c>
      <c r="CN135">
        <f t="shared" si="520"/>
        <v>0</v>
      </c>
      <c r="CO135">
        <f t="shared" si="521"/>
        <v>0</v>
      </c>
      <c r="CP135" s="5">
        <f t="shared" si="522"/>
        <v>0</v>
      </c>
      <c r="CR135" s="28">
        <f t="shared" si="484"/>
        <v>0</v>
      </c>
      <c r="CS135" s="28">
        <f t="shared" si="485"/>
        <v>0</v>
      </c>
      <c r="CT135" s="28">
        <f t="shared" si="486"/>
        <v>0</v>
      </c>
      <c r="CU135" s="28">
        <f t="shared" si="487"/>
        <v>0</v>
      </c>
      <c r="CV135" s="28">
        <f t="shared" si="488"/>
        <v>0</v>
      </c>
      <c r="CW135" s="28">
        <f t="shared" si="489"/>
        <v>0</v>
      </c>
      <c r="CX135" s="28">
        <f t="shared" si="523"/>
        <v>0</v>
      </c>
      <c r="CY135" s="28">
        <f t="shared" si="524"/>
        <v>0</v>
      </c>
      <c r="CZ135" s="28">
        <f t="shared" si="525"/>
        <v>0</v>
      </c>
      <c r="DA135" s="28">
        <f t="shared" si="526"/>
        <v>0</v>
      </c>
      <c r="DB135">
        <f t="shared" si="527"/>
        <v>0</v>
      </c>
      <c r="DC135">
        <f t="shared" si="528"/>
        <v>0</v>
      </c>
      <c r="DD135">
        <f t="shared" si="529"/>
        <v>0</v>
      </c>
      <c r="DE135">
        <f t="shared" si="530"/>
        <v>0</v>
      </c>
      <c r="DF135">
        <f t="shared" si="531"/>
        <v>0</v>
      </c>
      <c r="DG135">
        <f t="shared" si="532"/>
        <v>0</v>
      </c>
      <c r="DH135">
        <f t="shared" si="533"/>
        <v>0</v>
      </c>
      <c r="DI135">
        <f t="shared" si="534"/>
        <v>0</v>
      </c>
      <c r="DJ135">
        <f t="shared" si="535"/>
        <v>0</v>
      </c>
      <c r="DK135">
        <f t="shared" si="536"/>
        <v>0</v>
      </c>
      <c r="DL135" s="5">
        <f t="shared" si="537"/>
        <v>0</v>
      </c>
      <c r="DM135" s="48">
        <f t="shared" si="538"/>
        <v>0</v>
      </c>
      <c r="DN135" s="5">
        <f t="shared" si="539"/>
        <v>0</v>
      </c>
      <c r="DO135" s="5">
        <f t="shared" si="540"/>
        <v>0</v>
      </c>
      <c r="DQ135" s="48">
        <f t="shared" si="490"/>
        <v>999</v>
      </c>
      <c r="DR135" s="48">
        <f t="shared" si="491"/>
        <v>999</v>
      </c>
      <c r="DS135" s="48">
        <f t="shared" si="541"/>
        <v>999</v>
      </c>
      <c r="DT135">
        <f t="shared" si="492"/>
        <v>0</v>
      </c>
      <c r="DV135" s="48">
        <f t="shared" si="542"/>
        <v>0</v>
      </c>
      <c r="DW135" s="48">
        <f t="shared" si="543"/>
        <v>0</v>
      </c>
      <c r="DX135" s="48">
        <f t="shared" si="544"/>
        <v>0</v>
      </c>
      <c r="DY135" s="48">
        <f t="shared" si="545"/>
        <v>0</v>
      </c>
      <c r="DZ135">
        <f t="shared" si="388"/>
        <v>0</v>
      </c>
      <c r="EB135" s="48">
        <f t="shared" si="546"/>
        <v>0</v>
      </c>
      <c r="EC135" s="48">
        <f t="shared" si="547"/>
        <v>0</v>
      </c>
      <c r="ED135" s="48">
        <f t="shared" si="548"/>
        <v>0</v>
      </c>
      <c r="EE135" s="48">
        <f t="shared" si="549"/>
        <v>0</v>
      </c>
      <c r="EF135">
        <f t="shared" si="389"/>
        <v>0</v>
      </c>
      <c r="EG135">
        <f t="shared" si="493"/>
        <v>0</v>
      </c>
      <c r="EI135">
        <v>12</v>
      </c>
      <c r="EJ135" s="48">
        <f t="shared" si="550"/>
        <v>0</v>
      </c>
      <c r="EK135">
        <f t="shared" si="494"/>
        <v>0</v>
      </c>
      <c r="EL135">
        <f t="shared" si="551"/>
        <v>0</v>
      </c>
      <c r="EM135">
        <f t="shared" si="495"/>
        <v>0</v>
      </c>
      <c r="EN135">
        <f t="shared" si="496"/>
        <v>99999999</v>
      </c>
      <c r="EO135">
        <f t="shared" si="552"/>
        <v>99999999</v>
      </c>
      <c r="EP135">
        <f t="shared" si="497"/>
        <v>999</v>
      </c>
      <c r="EQ135">
        <f t="shared" si="498"/>
        <v>99999</v>
      </c>
      <c r="ES135">
        <f>IF(I135="X",1,IF(I135="x",1,IF(I135&lt;='Schuelereinst. Sinclair'!$B$5,1,0)))</f>
        <v>1</v>
      </c>
      <c r="ET135">
        <f>IF(K135="X",1,IF(K135="x",1,IF(K135&lt;='Schuelereinst. Sinclair'!$B$5,1,0)))</f>
        <v>1</v>
      </c>
      <c r="EU135">
        <f>IF(M135="X",1,IF(M135="x",1,IF(M135&lt;='Schuelereinst. Sinclair'!$B$5,1,0)))</f>
        <v>1</v>
      </c>
      <c r="EV135">
        <f>IF(O135="X",1,IF(O135="x",1,IF(O135&lt;='Schuelereinst. Sinclair'!$B$5,1,0)))</f>
        <v>1</v>
      </c>
      <c r="EW135">
        <f>IF(Q135="X",1,IF(Q135="x",1,IF(Q135&lt;='Schuelereinst. Sinclair'!$B$5,1,0)))</f>
        <v>1</v>
      </c>
      <c r="EX135">
        <f>IF(S135="X",1,IF(S135="x",1,IF(S135&lt;='Schuelereinst. Sinclair'!$B$5,1,0)))</f>
        <v>1</v>
      </c>
    </row>
    <row r="136" spans="1:154" hidden="1" x14ac:dyDescent="0.2">
      <c r="A136" s="109">
        <v>13</v>
      </c>
      <c r="B136" s="96"/>
      <c r="C136" s="109" t="str">
        <f t="shared" si="499"/>
        <v/>
      </c>
      <c r="D136" s="156" t="str">
        <f t="shared" si="500"/>
        <v/>
      </c>
      <c r="E136" s="156" t="str">
        <f t="shared" si="501"/>
        <v/>
      </c>
      <c r="F136" s="159"/>
      <c r="G136" s="176" t="str">
        <f t="shared" si="467"/>
        <v/>
      </c>
      <c r="H136" s="97"/>
      <c r="I136" s="129"/>
      <c r="J136" s="98"/>
      <c r="K136" s="129"/>
      <c r="L136" s="98"/>
      <c r="M136" s="129"/>
      <c r="N136" s="97"/>
      <c r="O136" s="129"/>
      <c r="P136" s="98"/>
      <c r="Q136" s="129"/>
      <c r="R136" s="98"/>
      <c r="S136" s="129"/>
      <c r="T136" s="131" t="str">
        <f t="shared" si="502"/>
        <v/>
      </c>
      <c r="U136" s="134" t="str">
        <f t="shared" si="503"/>
        <v/>
      </c>
      <c r="V136" s="134" t="str">
        <f t="shared" si="504"/>
        <v/>
      </c>
      <c r="W136" s="99"/>
      <c r="X136" s="95"/>
      <c r="Y136" s="119" t="str">
        <f t="shared" si="553"/>
        <v/>
      </c>
      <c r="Z136" s="100"/>
      <c r="AA136" s="95"/>
      <c r="AB136" s="95"/>
      <c r="AC136" s="122" t="str">
        <f t="shared" si="554"/>
        <v/>
      </c>
      <c r="AD136" s="100"/>
      <c r="AE136" s="95"/>
      <c r="AF136" s="95"/>
      <c r="AG136" s="214" t="str">
        <f t="shared" si="555"/>
        <v/>
      </c>
      <c r="AH136" s="125" t="str">
        <f t="shared" si="556"/>
        <v/>
      </c>
      <c r="AI136" s="126" t="str">
        <f t="shared" si="557"/>
        <v/>
      </c>
      <c r="AJ136" s="140" t="str">
        <f t="shared" si="468"/>
        <v/>
      </c>
      <c r="AK136" s="163" t="str">
        <f t="shared" si="469"/>
        <v/>
      </c>
      <c r="BI136" t="str">
        <f t="shared" si="470"/>
        <v/>
      </c>
      <c r="BK136" t="str">
        <f t="shared" si="505"/>
        <v/>
      </c>
      <c r="BL136" t="str">
        <f t="shared" si="506"/>
        <v/>
      </c>
      <c r="BM136" t="str">
        <f t="shared" si="507"/>
        <v/>
      </c>
      <c r="BN136" t="str">
        <f t="shared" si="508"/>
        <v/>
      </c>
      <c r="BO136" t="str">
        <f t="shared" si="471"/>
        <v/>
      </c>
      <c r="BP136" t="str">
        <f t="shared" si="472"/>
        <v/>
      </c>
      <c r="BQ136" s="47" t="str">
        <f t="shared" si="473"/>
        <v/>
      </c>
      <c r="BR136" t="str">
        <f t="shared" si="474"/>
        <v/>
      </c>
      <c r="BS136" t="str">
        <f t="shared" si="475"/>
        <v/>
      </c>
      <c r="BT136" t="str">
        <f t="shared" si="509"/>
        <v/>
      </c>
      <c r="BU136" t="str">
        <f>IF(BT136="","",IF(BT136="U9",'Schuelereinst. Sinclair'!$B$6,IF(BT136="U11",'Schuelereinst. Sinclair'!$B$7,IF(BT136="U13",'Schuelereinst. Sinclair'!$B$8,Wemm(BT136="U15",'Schuelereinst. Sinclair'!$B$9,"")))))</f>
        <v/>
      </c>
      <c r="BV136" s="28">
        <f t="shared" si="476"/>
        <v>0</v>
      </c>
      <c r="BW136" s="28">
        <f t="shared" si="477"/>
        <v>0</v>
      </c>
      <c r="BX136" s="28">
        <f t="shared" si="478"/>
        <v>0</v>
      </c>
      <c r="BY136" s="28">
        <f t="shared" si="479"/>
        <v>0</v>
      </c>
      <c r="BZ136" s="28">
        <f t="shared" si="480"/>
        <v>0</v>
      </c>
      <c r="CA136" s="28">
        <f t="shared" si="481"/>
        <v>0</v>
      </c>
      <c r="CB136" s="28">
        <f t="shared" si="510"/>
        <v>0</v>
      </c>
      <c r="CC136" s="28">
        <f t="shared" si="511"/>
        <v>0</v>
      </c>
      <c r="CD136" s="28">
        <f t="shared" si="512"/>
        <v>0</v>
      </c>
      <c r="CE136" s="28">
        <f t="shared" si="513"/>
        <v>0</v>
      </c>
      <c r="CF136">
        <f t="shared" si="514"/>
        <v>0</v>
      </c>
      <c r="CG136">
        <f t="shared" si="515"/>
        <v>0</v>
      </c>
      <c r="CH136">
        <f t="shared" si="516"/>
        <v>0</v>
      </c>
      <c r="CI136">
        <f t="shared" si="517"/>
        <v>0</v>
      </c>
      <c r="CJ136">
        <f t="shared" si="518"/>
        <v>0</v>
      </c>
      <c r="CK136">
        <f t="shared" si="482"/>
        <v>0</v>
      </c>
      <c r="CL136">
        <f t="shared" si="483"/>
        <v>0</v>
      </c>
      <c r="CM136">
        <f t="shared" si="519"/>
        <v>0</v>
      </c>
      <c r="CN136">
        <f t="shared" si="520"/>
        <v>0</v>
      </c>
      <c r="CO136">
        <f t="shared" si="521"/>
        <v>0</v>
      </c>
      <c r="CP136" s="5">
        <f t="shared" si="522"/>
        <v>0</v>
      </c>
      <c r="CR136" s="28">
        <f t="shared" si="484"/>
        <v>0</v>
      </c>
      <c r="CS136" s="28">
        <f t="shared" si="485"/>
        <v>0</v>
      </c>
      <c r="CT136" s="28">
        <f t="shared" si="486"/>
        <v>0</v>
      </c>
      <c r="CU136" s="28">
        <f t="shared" si="487"/>
        <v>0</v>
      </c>
      <c r="CV136" s="28">
        <f t="shared" si="488"/>
        <v>0</v>
      </c>
      <c r="CW136" s="28">
        <f t="shared" si="489"/>
        <v>0</v>
      </c>
      <c r="CX136" s="28">
        <f t="shared" si="523"/>
        <v>0</v>
      </c>
      <c r="CY136" s="28">
        <f t="shared" si="524"/>
        <v>0</v>
      </c>
      <c r="CZ136" s="28">
        <f t="shared" si="525"/>
        <v>0</v>
      </c>
      <c r="DA136" s="28">
        <f t="shared" si="526"/>
        <v>0</v>
      </c>
      <c r="DB136">
        <f t="shared" si="527"/>
        <v>0</v>
      </c>
      <c r="DC136">
        <f t="shared" si="528"/>
        <v>0</v>
      </c>
      <c r="DD136">
        <f t="shared" si="529"/>
        <v>0</v>
      </c>
      <c r="DE136">
        <f t="shared" si="530"/>
        <v>0</v>
      </c>
      <c r="DF136">
        <f t="shared" si="531"/>
        <v>0</v>
      </c>
      <c r="DG136">
        <f t="shared" si="532"/>
        <v>0</v>
      </c>
      <c r="DH136">
        <f t="shared" si="533"/>
        <v>0</v>
      </c>
      <c r="DI136">
        <f t="shared" si="534"/>
        <v>0</v>
      </c>
      <c r="DJ136">
        <f t="shared" si="535"/>
        <v>0</v>
      </c>
      <c r="DK136">
        <f t="shared" si="536"/>
        <v>0</v>
      </c>
      <c r="DL136" s="5">
        <f t="shared" si="537"/>
        <v>0</v>
      </c>
      <c r="DM136" s="48">
        <f t="shared" si="538"/>
        <v>0</v>
      </c>
      <c r="DN136" s="5">
        <f t="shared" si="539"/>
        <v>0</v>
      </c>
      <c r="DO136" s="5">
        <f t="shared" si="540"/>
        <v>0</v>
      </c>
      <c r="DQ136" s="48">
        <f t="shared" si="490"/>
        <v>999</v>
      </c>
      <c r="DR136" s="48">
        <f t="shared" si="491"/>
        <v>999</v>
      </c>
      <c r="DS136" s="48">
        <f t="shared" si="541"/>
        <v>999</v>
      </c>
      <c r="DT136">
        <f t="shared" si="492"/>
        <v>0</v>
      </c>
      <c r="DV136" s="48">
        <f t="shared" si="542"/>
        <v>0</v>
      </c>
      <c r="DW136" s="48">
        <f t="shared" si="543"/>
        <v>0</v>
      </c>
      <c r="DX136" s="48">
        <f t="shared" si="544"/>
        <v>0</v>
      </c>
      <c r="DY136" s="48">
        <f t="shared" si="545"/>
        <v>0</v>
      </c>
      <c r="DZ136">
        <f t="shared" si="388"/>
        <v>0</v>
      </c>
      <c r="EB136" s="48">
        <f t="shared" si="546"/>
        <v>0</v>
      </c>
      <c r="EC136" s="48">
        <f t="shared" si="547"/>
        <v>0</v>
      </c>
      <c r="ED136" s="48">
        <f t="shared" si="548"/>
        <v>0</v>
      </c>
      <c r="EE136" s="48">
        <f t="shared" si="549"/>
        <v>0</v>
      </c>
      <c r="EF136">
        <f t="shared" si="389"/>
        <v>0</v>
      </c>
      <c r="EG136">
        <f t="shared" si="493"/>
        <v>0</v>
      </c>
      <c r="EI136">
        <v>13</v>
      </c>
      <c r="EJ136" s="48">
        <f t="shared" si="550"/>
        <v>0</v>
      </c>
      <c r="EK136">
        <f t="shared" si="494"/>
        <v>0</v>
      </c>
      <c r="EL136">
        <f t="shared" si="551"/>
        <v>0</v>
      </c>
      <c r="EM136">
        <f t="shared" si="495"/>
        <v>0</v>
      </c>
      <c r="EN136">
        <f t="shared" si="496"/>
        <v>99999999</v>
      </c>
      <c r="EO136">
        <f t="shared" si="552"/>
        <v>99999999</v>
      </c>
      <c r="EP136">
        <f t="shared" si="497"/>
        <v>999</v>
      </c>
      <c r="EQ136">
        <f t="shared" si="498"/>
        <v>99999</v>
      </c>
      <c r="ES136">
        <f>IF(I136="X",1,IF(I136="x",1,IF(I136&lt;='Schuelereinst. Sinclair'!$B$5,1,0)))</f>
        <v>1</v>
      </c>
      <c r="ET136">
        <f>IF(K136="X",1,IF(K136="x",1,IF(K136&lt;='Schuelereinst. Sinclair'!$B$5,1,0)))</f>
        <v>1</v>
      </c>
      <c r="EU136">
        <f>IF(M136="X",1,IF(M136="x",1,IF(M136&lt;='Schuelereinst. Sinclair'!$B$5,1,0)))</f>
        <v>1</v>
      </c>
      <c r="EV136">
        <f>IF(O136="X",1,IF(O136="x",1,IF(O136&lt;='Schuelereinst. Sinclair'!$B$5,1,0)))</f>
        <v>1</v>
      </c>
      <c r="EW136">
        <f>IF(Q136="X",1,IF(Q136="x",1,IF(Q136&lt;='Schuelereinst. Sinclair'!$B$5,1,0)))</f>
        <v>1</v>
      </c>
      <c r="EX136">
        <f>IF(S136="X",1,IF(S136="x",1,IF(S136&lt;='Schuelereinst. Sinclair'!$B$5,1,0)))</f>
        <v>1</v>
      </c>
    </row>
    <row r="137" spans="1:154" hidden="1" x14ac:dyDescent="0.2">
      <c r="A137" s="109">
        <v>14</v>
      </c>
      <c r="B137" s="96"/>
      <c r="C137" s="109" t="str">
        <f t="shared" si="499"/>
        <v/>
      </c>
      <c r="D137" s="156" t="str">
        <f t="shared" si="500"/>
        <v/>
      </c>
      <c r="E137" s="156" t="str">
        <f t="shared" si="501"/>
        <v/>
      </c>
      <c r="F137" s="159"/>
      <c r="G137" s="176" t="str">
        <f t="shared" si="467"/>
        <v/>
      </c>
      <c r="H137" s="97"/>
      <c r="I137" s="129"/>
      <c r="J137" s="98"/>
      <c r="K137" s="129"/>
      <c r="L137" s="98"/>
      <c r="M137" s="129"/>
      <c r="N137" s="97"/>
      <c r="O137" s="129"/>
      <c r="P137" s="98"/>
      <c r="Q137" s="129"/>
      <c r="R137" s="98"/>
      <c r="S137" s="129"/>
      <c r="T137" s="131" t="str">
        <f t="shared" si="502"/>
        <v/>
      </c>
      <c r="U137" s="134" t="str">
        <f t="shared" si="503"/>
        <v/>
      </c>
      <c r="V137" s="134" t="str">
        <f t="shared" si="504"/>
        <v/>
      </c>
      <c r="W137" s="99"/>
      <c r="X137" s="95"/>
      <c r="Y137" s="119" t="str">
        <f t="shared" si="553"/>
        <v/>
      </c>
      <c r="Z137" s="100"/>
      <c r="AA137" s="95"/>
      <c r="AB137" s="95"/>
      <c r="AC137" s="122" t="str">
        <f t="shared" si="554"/>
        <v/>
      </c>
      <c r="AD137" s="100"/>
      <c r="AE137" s="95"/>
      <c r="AF137" s="95"/>
      <c r="AG137" s="214" t="str">
        <f t="shared" si="555"/>
        <v/>
      </c>
      <c r="AH137" s="125" t="str">
        <f t="shared" si="556"/>
        <v/>
      </c>
      <c r="AI137" s="126" t="str">
        <f t="shared" si="557"/>
        <v/>
      </c>
      <c r="AJ137" s="140" t="str">
        <f t="shared" si="468"/>
        <v/>
      </c>
      <c r="AK137" s="163" t="str">
        <f t="shared" si="469"/>
        <v/>
      </c>
      <c r="BI137" t="str">
        <f t="shared" si="470"/>
        <v/>
      </c>
      <c r="BK137" t="str">
        <f t="shared" si="505"/>
        <v/>
      </c>
      <c r="BL137" t="str">
        <f t="shared" si="506"/>
        <v/>
      </c>
      <c r="BM137" t="str">
        <f t="shared" si="507"/>
        <v/>
      </c>
      <c r="BN137" t="str">
        <f t="shared" si="508"/>
        <v/>
      </c>
      <c r="BO137" t="str">
        <f t="shared" si="471"/>
        <v/>
      </c>
      <c r="BP137" t="str">
        <f t="shared" si="472"/>
        <v/>
      </c>
      <c r="BQ137" s="47" t="str">
        <f t="shared" si="473"/>
        <v/>
      </c>
      <c r="BR137" t="str">
        <f t="shared" si="474"/>
        <v/>
      </c>
      <c r="BS137" t="str">
        <f t="shared" si="475"/>
        <v/>
      </c>
      <c r="BT137" t="str">
        <f t="shared" si="509"/>
        <v/>
      </c>
      <c r="BU137" t="str">
        <f>IF(BT137="","",IF(BT137="U9",'Schuelereinst. Sinclair'!$B$6,IF(BT137="U11",'Schuelereinst. Sinclair'!$B$7,IF(BT137="U13",'Schuelereinst. Sinclair'!$B$8,Wemm(BT137="U15",'Schuelereinst. Sinclair'!$B$9,"")))))</f>
        <v/>
      </c>
      <c r="BV137" s="28">
        <f t="shared" si="476"/>
        <v>0</v>
      </c>
      <c r="BW137" s="28">
        <f t="shared" si="477"/>
        <v>0</v>
      </c>
      <c r="BX137" s="28">
        <f t="shared" si="478"/>
        <v>0</v>
      </c>
      <c r="BY137" s="28">
        <f t="shared" si="479"/>
        <v>0</v>
      </c>
      <c r="BZ137" s="28">
        <f t="shared" si="480"/>
        <v>0</v>
      </c>
      <c r="CA137" s="28">
        <f t="shared" si="481"/>
        <v>0</v>
      </c>
      <c r="CB137" s="28">
        <f t="shared" si="510"/>
        <v>0</v>
      </c>
      <c r="CC137" s="28">
        <f t="shared" si="511"/>
        <v>0</v>
      </c>
      <c r="CD137" s="28">
        <f t="shared" si="512"/>
        <v>0</v>
      </c>
      <c r="CE137" s="28">
        <f t="shared" si="513"/>
        <v>0</v>
      </c>
      <c r="CF137">
        <f t="shared" si="514"/>
        <v>0</v>
      </c>
      <c r="CG137">
        <f t="shared" si="515"/>
        <v>0</v>
      </c>
      <c r="CH137">
        <f t="shared" si="516"/>
        <v>0</v>
      </c>
      <c r="CI137">
        <f t="shared" si="517"/>
        <v>0</v>
      </c>
      <c r="CJ137">
        <f t="shared" si="518"/>
        <v>0</v>
      </c>
      <c r="CK137">
        <f t="shared" si="482"/>
        <v>0</v>
      </c>
      <c r="CL137">
        <f t="shared" si="483"/>
        <v>0</v>
      </c>
      <c r="CM137">
        <f t="shared" si="519"/>
        <v>0</v>
      </c>
      <c r="CN137">
        <f t="shared" si="520"/>
        <v>0</v>
      </c>
      <c r="CO137">
        <f t="shared" si="521"/>
        <v>0</v>
      </c>
      <c r="CP137" s="5">
        <f t="shared" si="522"/>
        <v>0</v>
      </c>
      <c r="CR137" s="28">
        <f t="shared" si="484"/>
        <v>0</v>
      </c>
      <c r="CS137" s="28">
        <f t="shared" si="485"/>
        <v>0</v>
      </c>
      <c r="CT137" s="28">
        <f t="shared" si="486"/>
        <v>0</v>
      </c>
      <c r="CU137" s="28">
        <f t="shared" si="487"/>
        <v>0</v>
      </c>
      <c r="CV137" s="28">
        <f t="shared" si="488"/>
        <v>0</v>
      </c>
      <c r="CW137" s="28">
        <f t="shared" si="489"/>
        <v>0</v>
      </c>
      <c r="CX137" s="28">
        <f t="shared" si="523"/>
        <v>0</v>
      </c>
      <c r="CY137" s="28">
        <f t="shared" si="524"/>
        <v>0</v>
      </c>
      <c r="CZ137" s="28">
        <f t="shared" si="525"/>
        <v>0</v>
      </c>
      <c r="DA137" s="28">
        <f t="shared" si="526"/>
        <v>0</v>
      </c>
      <c r="DB137">
        <f t="shared" si="527"/>
        <v>0</v>
      </c>
      <c r="DC137">
        <f t="shared" si="528"/>
        <v>0</v>
      </c>
      <c r="DD137">
        <f t="shared" si="529"/>
        <v>0</v>
      </c>
      <c r="DE137">
        <f t="shared" si="530"/>
        <v>0</v>
      </c>
      <c r="DF137">
        <f t="shared" si="531"/>
        <v>0</v>
      </c>
      <c r="DG137">
        <f t="shared" si="532"/>
        <v>0</v>
      </c>
      <c r="DH137">
        <f t="shared" si="533"/>
        <v>0</v>
      </c>
      <c r="DI137">
        <f t="shared" si="534"/>
        <v>0</v>
      </c>
      <c r="DJ137">
        <f t="shared" si="535"/>
        <v>0</v>
      </c>
      <c r="DK137">
        <f t="shared" si="536"/>
        <v>0</v>
      </c>
      <c r="DL137" s="5">
        <f t="shared" si="537"/>
        <v>0</v>
      </c>
      <c r="DM137" s="48">
        <f t="shared" si="538"/>
        <v>0</v>
      </c>
      <c r="DN137" s="5">
        <f t="shared" si="539"/>
        <v>0</v>
      </c>
      <c r="DO137" s="5">
        <f t="shared" si="540"/>
        <v>0</v>
      </c>
      <c r="DQ137" s="48">
        <f t="shared" si="490"/>
        <v>999</v>
      </c>
      <c r="DR137" s="48">
        <f t="shared" si="491"/>
        <v>999</v>
      </c>
      <c r="DS137" s="48">
        <f t="shared" si="541"/>
        <v>999</v>
      </c>
      <c r="DT137">
        <f t="shared" si="492"/>
        <v>0</v>
      </c>
      <c r="DV137" s="48">
        <f t="shared" si="542"/>
        <v>0</v>
      </c>
      <c r="DW137" s="48">
        <f t="shared" si="543"/>
        <v>0</v>
      </c>
      <c r="DX137" s="48">
        <f t="shared" si="544"/>
        <v>0</v>
      </c>
      <c r="DY137" s="48">
        <f t="shared" si="545"/>
        <v>0</v>
      </c>
      <c r="DZ137">
        <f t="shared" si="388"/>
        <v>0</v>
      </c>
      <c r="EB137" s="48">
        <f t="shared" si="546"/>
        <v>0</v>
      </c>
      <c r="EC137" s="48">
        <f t="shared" si="547"/>
        <v>0</v>
      </c>
      <c r="ED137" s="48">
        <f t="shared" si="548"/>
        <v>0</v>
      </c>
      <c r="EE137" s="48">
        <f t="shared" si="549"/>
        <v>0</v>
      </c>
      <c r="EF137">
        <f t="shared" si="389"/>
        <v>0</v>
      </c>
      <c r="EG137">
        <f t="shared" si="493"/>
        <v>0</v>
      </c>
      <c r="EI137">
        <v>14</v>
      </c>
      <c r="EJ137" s="48">
        <f t="shared" si="550"/>
        <v>0</v>
      </c>
      <c r="EK137">
        <f t="shared" si="494"/>
        <v>0</v>
      </c>
      <c r="EL137">
        <f t="shared" si="551"/>
        <v>0</v>
      </c>
      <c r="EM137">
        <f t="shared" si="495"/>
        <v>0</v>
      </c>
      <c r="EN137">
        <f t="shared" si="496"/>
        <v>99999999</v>
      </c>
      <c r="EO137">
        <f t="shared" si="552"/>
        <v>99999999</v>
      </c>
      <c r="EP137">
        <f t="shared" si="497"/>
        <v>999</v>
      </c>
      <c r="EQ137">
        <f t="shared" si="498"/>
        <v>99999</v>
      </c>
      <c r="ES137">
        <f>IF(I137="X",1,IF(I137="x",1,IF(I137&lt;='Schuelereinst. Sinclair'!$B$5,1,0)))</f>
        <v>1</v>
      </c>
      <c r="ET137">
        <f>IF(K137="X",1,IF(K137="x",1,IF(K137&lt;='Schuelereinst. Sinclair'!$B$5,1,0)))</f>
        <v>1</v>
      </c>
      <c r="EU137">
        <f>IF(M137="X",1,IF(M137="x",1,IF(M137&lt;='Schuelereinst. Sinclair'!$B$5,1,0)))</f>
        <v>1</v>
      </c>
      <c r="EV137">
        <f>IF(O137="X",1,IF(O137="x",1,IF(O137&lt;='Schuelereinst. Sinclair'!$B$5,1,0)))</f>
        <v>1</v>
      </c>
      <c r="EW137">
        <f>IF(Q137="X",1,IF(Q137="x",1,IF(Q137&lt;='Schuelereinst. Sinclair'!$B$5,1,0)))</f>
        <v>1</v>
      </c>
      <c r="EX137">
        <f>IF(S137="X",1,IF(S137="x",1,IF(S137&lt;='Schuelereinst. Sinclair'!$B$5,1,0)))</f>
        <v>1</v>
      </c>
    </row>
    <row r="138" spans="1:154" hidden="1" x14ac:dyDescent="0.2">
      <c r="A138" s="109">
        <v>15</v>
      </c>
      <c r="B138" s="96"/>
      <c r="C138" s="109" t="str">
        <f t="shared" si="499"/>
        <v/>
      </c>
      <c r="D138" s="156" t="str">
        <f t="shared" si="500"/>
        <v/>
      </c>
      <c r="E138" s="156" t="str">
        <f t="shared" si="501"/>
        <v/>
      </c>
      <c r="F138" s="159"/>
      <c r="G138" s="176" t="str">
        <f t="shared" si="467"/>
        <v/>
      </c>
      <c r="H138" s="97"/>
      <c r="I138" s="129"/>
      <c r="J138" s="98"/>
      <c r="K138" s="129"/>
      <c r="L138" s="98"/>
      <c r="M138" s="129"/>
      <c r="N138" s="97"/>
      <c r="O138" s="129"/>
      <c r="P138" s="98"/>
      <c r="Q138" s="129"/>
      <c r="R138" s="98"/>
      <c r="S138" s="129"/>
      <c r="T138" s="131" t="str">
        <f t="shared" si="502"/>
        <v/>
      </c>
      <c r="U138" s="134" t="str">
        <f t="shared" si="503"/>
        <v/>
      </c>
      <c r="V138" s="134" t="str">
        <f t="shared" si="504"/>
        <v/>
      </c>
      <c r="W138" s="99"/>
      <c r="X138" s="95"/>
      <c r="Y138" s="119" t="str">
        <f t="shared" si="553"/>
        <v/>
      </c>
      <c r="Z138" s="100"/>
      <c r="AA138" s="95"/>
      <c r="AB138" s="95"/>
      <c r="AC138" s="122" t="str">
        <f t="shared" si="554"/>
        <v/>
      </c>
      <c r="AD138" s="100"/>
      <c r="AE138" s="95"/>
      <c r="AF138" s="95"/>
      <c r="AG138" s="214" t="str">
        <f t="shared" si="555"/>
        <v/>
      </c>
      <c r="AH138" s="125" t="str">
        <f t="shared" si="556"/>
        <v/>
      </c>
      <c r="AI138" s="126" t="str">
        <f t="shared" si="557"/>
        <v/>
      </c>
      <c r="AJ138" s="140" t="str">
        <f t="shared" si="468"/>
        <v/>
      </c>
      <c r="AK138" s="163" t="str">
        <f t="shared" si="469"/>
        <v/>
      </c>
      <c r="BI138" t="str">
        <f t="shared" si="470"/>
        <v/>
      </c>
      <c r="BK138" t="str">
        <f t="shared" si="505"/>
        <v/>
      </c>
      <c r="BL138" t="str">
        <f t="shared" si="506"/>
        <v/>
      </c>
      <c r="BM138" t="str">
        <f t="shared" si="507"/>
        <v/>
      </c>
      <c r="BN138" t="str">
        <f t="shared" si="508"/>
        <v/>
      </c>
      <c r="BO138" t="str">
        <f t="shared" si="471"/>
        <v/>
      </c>
      <c r="BP138" t="str">
        <f t="shared" si="472"/>
        <v/>
      </c>
      <c r="BQ138" s="47" t="str">
        <f t="shared" si="473"/>
        <v/>
      </c>
      <c r="BR138" t="str">
        <f t="shared" si="474"/>
        <v/>
      </c>
      <c r="BS138" t="str">
        <f t="shared" si="475"/>
        <v/>
      </c>
      <c r="BT138" t="str">
        <f t="shared" si="509"/>
        <v/>
      </c>
      <c r="BU138" t="str">
        <f>IF(BT138="","",IF(BT138="U9",'Schuelereinst. Sinclair'!$B$6,IF(BT138="U11",'Schuelereinst. Sinclair'!$B$7,IF(BT138="U13",'Schuelereinst. Sinclair'!$B$8,Wemm(BT138="U15",'Schuelereinst. Sinclair'!$B$9,"")))))</f>
        <v/>
      </c>
      <c r="BV138" s="28">
        <f t="shared" si="476"/>
        <v>0</v>
      </c>
      <c r="BW138" s="28">
        <f t="shared" si="477"/>
        <v>0</v>
      </c>
      <c r="BX138" s="28">
        <f t="shared" si="478"/>
        <v>0</v>
      </c>
      <c r="BY138" s="28">
        <f t="shared" si="479"/>
        <v>0</v>
      </c>
      <c r="BZ138" s="28">
        <f t="shared" si="480"/>
        <v>0</v>
      </c>
      <c r="CA138" s="28">
        <f t="shared" si="481"/>
        <v>0</v>
      </c>
      <c r="CB138" s="28">
        <f t="shared" si="510"/>
        <v>0</v>
      </c>
      <c r="CC138" s="28">
        <f t="shared" si="511"/>
        <v>0</v>
      </c>
      <c r="CD138" s="28">
        <f t="shared" si="512"/>
        <v>0</v>
      </c>
      <c r="CE138" s="28">
        <f t="shared" si="513"/>
        <v>0</v>
      </c>
      <c r="CF138">
        <f t="shared" si="514"/>
        <v>0</v>
      </c>
      <c r="CG138">
        <f t="shared" si="515"/>
        <v>0</v>
      </c>
      <c r="CH138">
        <f t="shared" si="516"/>
        <v>0</v>
      </c>
      <c r="CI138">
        <f t="shared" si="517"/>
        <v>0</v>
      </c>
      <c r="CJ138">
        <f t="shared" si="518"/>
        <v>0</v>
      </c>
      <c r="CK138">
        <f t="shared" si="482"/>
        <v>0</v>
      </c>
      <c r="CL138">
        <f t="shared" si="483"/>
        <v>0</v>
      </c>
      <c r="CM138">
        <f t="shared" si="519"/>
        <v>0</v>
      </c>
      <c r="CN138">
        <f t="shared" si="520"/>
        <v>0</v>
      </c>
      <c r="CO138">
        <f t="shared" si="521"/>
        <v>0</v>
      </c>
      <c r="CP138" s="5">
        <f t="shared" si="522"/>
        <v>0</v>
      </c>
      <c r="CR138" s="28">
        <f t="shared" si="484"/>
        <v>0</v>
      </c>
      <c r="CS138" s="28">
        <f t="shared" si="485"/>
        <v>0</v>
      </c>
      <c r="CT138" s="28">
        <f t="shared" si="486"/>
        <v>0</v>
      </c>
      <c r="CU138" s="28">
        <f t="shared" si="487"/>
        <v>0</v>
      </c>
      <c r="CV138" s="28">
        <f t="shared" si="488"/>
        <v>0</v>
      </c>
      <c r="CW138" s="28">
        <f t="shared" si="489"/>
        <v>0</v>
      </c>
      <c r="CX138" s="28">
        <f t="shared" si="523"/>
        <v>0</v>
      </c>
      <c r="CY138" s="28">
        <f t="shared" si="524"/>
        <v>0</v>
      </c>
      <c r="CZ138" s="28">
        <f t="shared" si="525"/>
        <v>0</v>
      </c>
      <c r="DA138" s="28">
        <f t="shared" si="526"/>
        <v>0</v>
      </c>
      <c r="DB138">
        <f t="shared" si="527"/>
        <v>0</v>
      </c>
      <c r="DC138">
        <f t="shared" si="528"/>
        <v>0</v>
      </c>
      <c r="DD138">
        <f t="shared" si="529"/>
        <v>0</v>
      </c>
      <c r="DE138">
        <f t="shared" si="530"/>
        <v>0</v>
      </c>
      <c r="DF138">
        <f t="shared" si="531"/>
        <v>0</v>
      </c>
      <c r="DG138">
        <f t="shared" si="532"/>
        <v>0</v>
      </c>
      <c r="DH138">
        <f t="shared" si="533"/>
        <v>0</v>
      </c>
      <c r="DI138">
        <f t="shared" si="534"/>
        <v>0</v>
      </c>
      <c r="DJ138">
        <f t="shared" si="535"/>
        <v>0</v>
      </c>
      <c r="DK138">
        <f t="shared" si="536"/>
        <v>0</v>
      </c>
      <c r="DL138" s="5">
        <f t="shared" si="537"/>
        <v>0</v>
      </c>
      <c r="DM138" s="48">
        <f t="shared" si="538"/>
        <v>0</v>
      </c>
      <c r="DN138" s="5">
        <f t="shared" si="539"/>
        <v>0</v>
      </c>
      <c r="DO138" s="5">
        <f t="shared" si="540"/>
        <v>0</v>
      </c>
      <c r="DQ138" s="48">
        <f t="shared" si="490"/>
        <v>999</v>
      </c>
      <c r="DR138" s="48">
        <f t="shared" si="491"/>
        <v>999</v>
      </c>
      <c r="DS138" s="48">
        <f t="shared" si="541"/>
        <v>999</v>
      </c>
      <c r="DT138">
        <f t="shared" si="492"/>
        <v>0</v>
      </c>
      <c r="DV138" s="48">
        <f t="shared" si="542"/>
        <v>0</v>
      </c>
      <c r="DW138" s="48">
        <f t="shared" si="543"/>
        <v>0</v>
      </c>
      <c r="DX138" s="48">
        <f t="shared" si="544"/>
        <v>0</v>
      </c>
      <c r="DY138" s="48">
        <f t="shared" si="545"/>
        <v>0</v>
      </c>
      <c r="DZ138">
        <f t="shared" si="388"/>
        <v>0</v>
      </c>
      <c r="EB138" s="48">
        <f t="shared" si="546"/>
        <v>0</v>
      </c>
      <c r="EC138" s="48">
        <f t="shared" si="547"/>
        <v>0</v>
      </c>
      <c r="ED138" s="48">
        <f t="shared" si="548"/>
        <v>0</v>
      </c>
      <c r="EE138" s="48">
        <f t="shared" si="549"/>
        <v>0</v>
      </c>
      <c r="EF138">
        <f t="shared" si="389"/>
        <v>0</v>
      </c>
      <c r="EG138">
        <f t="shared" si="493"/>
        <v>0</v>
      </c>
      <c r="EI138">
        <v>15</v>
      </c>
      <c r="EJ138" s="48">
        <f t="shared" si="550"/>
        <v>0</v>
      </c>
      <c r="EK138">
        <f t="shared" si="494"/>
        <v>0</v>
      </c>
      <c r="EL138">
        <f t="shared" si="551"/>
        <v>0</v>
      </c>
      <c r="EM138">
        <f t="shared" si="495"/>
        <v>0</v>
      </c>
      <c r="EN138">
        <f t="shared" si="496"/>
        <v>99999999</v>
      </c>
      <c r="EO138">
        <f t="shared" si="552"/>
        <v>99999999</v>
      </c>
      <c r="EP138">
        <f t="shared" si="497"/>
        <v>999</v>
      </c>
      <c r="EQ138">
        <f t="shared" si="498"/>
        <v>99999</v>
      </c>
      <c r="ES138">
        <f>IF(I138="X",1,IF(I138="x",1,IF(I138&lt;='Schuelereinst. Sinclair'!$B$5,1,0)))</f>
        <v>1</v>
      </c>
      <c r="ET138">
        <f>IF(K138="X",1,IF(K138="x",1,IF(K138&lt;='Schuelereinst. Sinclair'!$B$5,1,0)))</f>
        <v>1</v>
      </c>
      <c r="EU138">
        <f>IF(M138="X",1,IF(M138="x",1,IF(M138&lt;='Schuelereinst. Sinclair'!$B$5,1,0)))</f>
        <v>1</v>
      </c>
      <c r="EV138">
        <f>IF(O138="X",1,IF(O138="x",1,IF(O138&lt;='Schuelereinst. Sinclair'!$B$5,1,0)))</f>
        <v>1</v>
      </c>
      <c r="EW138">
        <f>IF(Q138="X",1,IF(Q138="x",1,IF(Q138&lt;='Schuelereinst. Sinclair'!$B$5,1,0)))</f>
        <v>1</v>
      </c>
      <c r="EX138">
        <f>IF(S138="X",1,IF(S138="x",1,IF(S138&lt;='Schuelereinst. Sinclair'!$B$5,1,0)))</f>
        <v>1</v>
      </c>
    </row>
    <row r="139" spans="1:154" hidden="1" x14ac:dyDescent="0.2">
      <c r="A139" s="109">
        <v>16</v>
      </c>
      <c r="B139" s="96"/>
      <c r="C139" s="109" t="str">
        <f t="shared" si="499"/>
        <v/>
      </c>
      <c r="D139" s="156" t="str">
        <f t="shared" si="500"/>
        <v/>
      </c>
      <c r="E139" s="156" t="str">
        <f t="shared" si="501"/>
        <v/>
      </c>
      <c r="F139" s="159"/>
      <c r="G139" s="176" t="str">
        <f t="shared" si="467"/>
        <v/>
      </c>
      <c r="H139" s="97"/>
      <c r="I139" s="129"/>
      <c r="J139" s="98"/>
      <c r="K139" s="129"/>
      <c r="L139" s="98"/>
      <c r="M139" s="129"/>
      <c r="N139" s="97"/>
      <c r="O139" s="129"/>
      <c r="P139" s="98"/>
      <c r="Q139" s="129"/>
      <c r="R139" s="98"/>
      <c r="S139" s="129"/>
      <c r="T139" s="131" t="str">
        <f t="shared" si="502"/>
        <v/>
      </c>
      <c r="U139" s="134" t="str">
        <f t="shared" si="503"/>
        <v/>
      </c>
      <c r="V139" s="134" t="str">
        <f t="shared" si="504"/>
        <v/>
      </c>
      <c r="W139" s="99"/>
      <c r="X139" s="95"/>
      <c r="Y139" s="119" t="str">
        <f t="shared" si="553"/>
        <v/>
      </c>
      <c r="Z139" s="100"/>
      <c r="AA139" s="95"/>
      <c r="AB139" s="95"/>
      <c r="AC139" s="122" t="str">
        <f t="shared" si="554"/>
        <v/>
      </c>
      <c r="AD139" s="100"/>
      <c r="AE139" s="95"/>
      <c r="AF139" s="95"/>
      <c r="AG139" s="214" t="str">
        <f t="shared" si="555"/>
        <v/>
      </c>
      <c r="AH139" s="125" t="str">
        <f t="shared" si="556"/>
        <v/>
      </c>
      <c r="AI139" s="126" t="str">
        <f t="shared" si="557"/>
        <v/>
      </c>
      <c r="AJ139" s="140" t="str">
        <f t="shared" si="468"/>
        <v/>
      </c>
      <c r="AK139" s="163" t="str">
        <f t="shared" si="469"/>
        <v/>
      </c>
      <c r="BI139" t="str">
        <f t="shared" si="470"/>
        <v/>
      </c>
      <c r="BK139" t="str">
        <f t="shared" si="505"/>
        <v/>
      </c>
      <c r="BL139" t="str">
        <f t="shared" si="506"/>
        <v/>
      </c>
      <c r="BM139" t="str">
        <f t="shared" si="507"/>
        <v/>
      </c>
      <c r="BN139" t="str">
        <f t="shared" si="508"/>
        <v/>
      </c>
      <c r="BO139" t="str">
        <f t="shared" si="471"/>
        <v/>
      </c>
      <c r="BP139" t="str">
        <f t="shared" si="472"/>
        <v/>
      </c>
      <c r="BQ139" s="47" t="str">
        <f t="shared" si="473"/>
        <v/>
      </c>
      <c r="BR139" t="str">
        <f t="shared" si="474"/>
        <v/>
      </c>
      <c r="BS139" t="str">
        <f t="shared" si="475"/>
        <v/>
      </c>
      <c r="BT139" t="str">
        <f t="shared" si="509"/>
        <v/>
      </c>
      <c r="BU139" t="str">
        <f>IF(BT139="","",IF(BT139="U9",'Schuelereinst. Sinclair'!$B$6,IF(BT139="U11",'Schuelereinst. Sinclair'!$B$7,IF(BT139="U13",'Schuelereinst. Sinclair'!$B$8,Wemm(BT139="U15",'Schuelereinst. Sinclair'!$B$9,"")))))</f>
        <v/>
      </c>
      <c r="BV139" s="28">
        <f t="shared" si="476"/>
        <v>0</v>
      </c>
      <c r="BW139" s="28">
        <f t="shared" si="477"/>
        <v>0</v>
      </c>
      <c r="BX139" s="28">
        <f t="shared" si="478"/>
        <v>0</v>
      </c>
      <c r="BY139" s="28">
        <f t="shared" si="479"/>
        <v>0</v>
      </c>
      <c r="BZ139" s="28">
        <f t="shared" si="480"/>
        <v>0</v>
      </c>
      <c r="CA139" s="28">
        <f t="shared" si="481"/>
        <v>0</v>
      </c>
      <c r="CB139" s="28">
        <f t="shared" si="510"/>
        <v>0</v>
      </c>
      <c r="CC139" s="28">
        <f t="shared" si="511"/>
        <v>0</v>
      </c>
      <c r="CD139" s="28">
        <f t="shared" si="512"/>
        <v>0</v>
      </c>
      <c r="CE139" s="28">
        <f t="shared" si="513"/>
        <v>0</v>
      </c>
      <c r="CF139">
        <f t="shared" si="514"/>
        <v>0</v>
      </c>
      <c r="CG139">
        <f t="shared" si="515"/>
        <v>0</v>
      </c>
      <c r="CH139">
        <f t="shared" si="516"/>
        <v>0</v>
      </c>
      <c r="CI139">
        <f t="shared" si="517"/>
        <v>0</v>
      </c>
      <c r="CJ139">
        <f t="shared" si="518"/>
        <v>0</v>
      </c>
      <c r="CK139">
        <f t="shared" si="482"/>
        <v>0</v>
      </c>
      <c r="CL139">
        <f t="shared" si="483"/>
        <v>0</v>
      </c>
      <c r="CM139">
        <f t="shared" si="519"/>
        <v>0</v>
      </c>
      <c r="CN139">
        <f t="shared" si="520"/>
        <v>0</v>
      </c>
      <c r="CO139">
        <f t="shared" si="521"/>
        <v>0</v>
      </c>
      <c r="CP139" s="5">
        <f t="shared" si="522"/>
        <v>0</v>
      </c>
      <c r="CR139" s="28">
        <f t="shared" si="484"/>
        <v>0</v>
      </c>
      <c r="CS139" s="28">
        <f t="shared" si="485"/>
        <v>0</v>
      </c>
      <c r="CT139" s="28">
        <f t="shared" si="486"/>
        <v>0</v>
      </c>
      <c r="CU139" s="28">
        <f t="shared" si="487"/>
        <v>0</v>
      </c>
      <c r="CV139" s="28">
        <f t="shared" si="488"/>
        <v>0</v>
      </c>
      <c r="CW139" s="28">
        <f t="shared" si="489"/>
        <v>0</v>
      </c>
      <c r="CX139" s="28">
        <f t="shared" si="523"/>
        <v>0</v>
      </c>
      <c r="CY139" s="28">
        <f t="shared" si="524"/>
        <v>0</v>
      </c>
      <c r="CZ139" s="28">
        <f t="shared" si="525"/>
        <v>0</v>
      </c>
      <c r="DA139" s="28">
        <f t="shared" si="526"/>
        <v>0</v>
      </c>
      <c r="DB139">
        <f t="shared" si="527"/>
        <v>0</v>
      </c>
      <c r="DC139">
        <f t="shared" si="528"/>
        <v>0</v>
      </c>
      <c r="DD139">
        <f t="shared" si="529"/>
        <v>0</v>
      </c>
      <c r="DE139">
        <f t="shared" si="530"/>
        <v>0</v>
      </c>
      <c r="DF139">
        <f t="shared" si="531"/>
        <v>0</v>
      </c>
      <c r="DG139">
        <f t="shared" si="532"/>
        <v>0</v>
      </c>
      <c r="DH139">
        <f t="shared" si="533"/>
        <v>0</v>
      </c>
      <c r="DI139">
        <f t="shared" si="534"/>
        <v>0</v>
      </c>
      <c r="DJ139">
        <f t="shared" si="535"/>
        <v>0</v>
      </c>
      <c r="DK139">
        <f t="shared" si="536"/>
        <v>0</v>
      </c>
      <c r="DL139" s="5">
        <f t="shared" si="537"/>
        <v>0</v>
      </c>
      <c r="DM139" s="48">
        <f t="shared" si="538"/>
        <v>0</v>
      </c>
      <c r="DN139" s="5">
        <f t="shared" si="539"/>
        <v>0</v>
      </c>
      <c r="DO139" s="5">
        <f t="shared" si="540"/>
        <v>0</v>
      </c>
      <c r="DQ139" s="48">
        <f t="shared" si="490"/>
        <v>999</v>
      </c>
      <c r="DR139" s="48">
        <f t="shared" si="491"/>
        <v>999</v>
      </c>
      <c r="DS139" s="48">
        <f t="shared" si="541"/>
        <v>999</v>
      </c>
      <c r="DT139">
        <f t="shared" si="492"/>
        <v>0</v>
      </c>
      <c r="DV139" s="48">
        <f t="shared" si="542"/>
        <v>0</v>
      </c>
      <c r="DW139" s="48">
        <f t="shared" si="543"/>
        <v>0</v>
      </c>
      <c r="DX139" s="48">
        <f t="shared" si="544"/>
        <v>0</v>
      </c>
      <c r="DY139" s="48">
        <f t="shared" si="545"/>
        <v>0</v>
      </c>
      <c r="DZ139">
        <f t="shared" si="388"/>
        <v>0</v>
      </c>
      <c r="EB139" s="48">
        <f t="shared" si="546"/>
        <v>0</v>
      </c>
      <c r="EC139" s="48">
        <f t="shared" si="547"/>
        <v>0</v>
      </c>
      <c r="ED139" s="48">
        <f t="shared" si="548"/>
        <v>0</v>
      </c>
      <c r="EE139" s="48">
        <f t="shared" si="549"/>
        <v>0</v>
      </c>
      <c r="EF139">
        <f t="shared" si="389"/>
        <v>0</v>
      </c>
      <c r="EG139">
        <f t="shared" si="493"/>
        <v>0</v>
      </c>
      <c r="EI139">
        <v>16</v>
      </c>
      <c r="EJ139" s="48">
        <f t="shared" si="550"/>
        <v>0</v>
      </c>
      <c r="EK139">
        <f t="shared" si="494"/>
        <v>0</v>
      </c>
      <c r="EL139">
        <f t="shared" si="551"/>
        <v>0</v>
      </c>
      <c r="EM139">
        <f t="shared" si="495"/>
        <v>0</v>
      </c>
      <c r="EN139">
        <f t="shared" si="496"/>
        <v>99999999</v>
      </c>
      <c r="EO139">
        <f t="shared" si="552"/>
        <v>99999999</v>
      </c>
      <c r="EP139">
        <f t="shared" si="497"/>
        <v>999</v>
      </c>
      <c r="EQ139">
        <f t="shared" si="498"/>
        <v>99999</v>
      </c>
      <c r="ES139">
        <f>IF(I139="X",1,IF(I139="x",1,IF(I139&lt;='Schuelereinst. Sinclair'!$B$5,1,0)))</f>
        <v>1</v>
      </c>
      <c r="ET139">
        <f>IF(K139="X",1,IF(K139="x",1,IF(K139&lt;='Schuelereinst. Sinclair'!$B$5,1,0)))</f>
        <v>1</v>
      </c>
      <c r="EU139">
        <f>IF(M139="X",1,IF(M139="x",1,IF(M139&lt;='Schuelereinst. Sinclair'!$B$5,1,0)))</f>
        <v>1</v>
      </c>
      <c r="EV139">
        <f>IF(O139="X",1,IF(O139="x",1,IF(O139&lt;='Schuelereinst. Sinclair'!$B$5,1,0)))</f>
        <v>1</v>
      </c>
      <c r="EW139">
        <f>IF(Q139="X",1,IF(Q139="x",1,IF(Q139&lt;='Schuelereinst. Sinclair'!$B$5,1,0)))</f>
        <v>1</v>
      </c>
      <c r="EX139">
        <f>IF(S139="X",1,IF(S139="x",1,IF(S139&lt;='Schuelereinst. Sinclair'!$B$5,1,0)))</f>
        <v>1</v>
      </c>
    </row>
    <row r="140" spans="1:154" hidden="1" x14ac:dyDescent="0.2">
      <c r="A140" s="109">
        <v>17</v>
      </c>
      <c r="B140" s="96"/>
      <c r="C140" s="109" t="str">
        <f t="shared" si="499"/>
        <v/>
      </c>
      <c r="D140" s="156" t="str">
        <f t="shared" si="500"/>
        <v/>
      </c>
      <c r="E140" s="156" t="str">
        <f t="shared" si="501"/>
        <v/>
      </c>
      <c r="F140" s="159"/>
      <c r="G140" s="176" t="str">
        <f t="shared" si="467"/>
        <v/>
      </c>
      <c r="H140" s="97"/>
      <c r="I140" s="129"/>
      <c r="J140" s="98"/>
      <c r="K140" s="129"/>
      <c r="L140" s="98"/>
      <c r="M140" s="129"/>
      <c r="N140" s="97"/>
      <c r="O140" s="129"/>
      <c r="P140" s="98"/>
      <c r="Q140" s="129"/>
      <c r="R140" s="98"/>
      <c r="S140" s="129"/>
      <c r="T140" s="131" t="str">
        <f t="shared" si="502"/>
        <v/>
      </c>
      <c r="U140" s="134" t="str">
        <f t="shared" si="503"/>
        <v/>
      </c>
      <c r="V140" s="134" t="str">
        <f t="shared" si="504"/>
        <v/>
      </c>
      <c r="W140" s="101"/>
      <c r="X140" s="95"/>
      <c r="Y140" s="119" t="str">
        <f t="shared" si="553"/>
        <v/>
      </c>
      <c r="Z140" s="100"/>
      <c r="AA140" s="95"/>
      <c r="AB140" s="95"/>
      <c r="AC140" s="122" t="str">
        <f t="shared" si="554"/>
        <v/>
      </c>
      <c r="AD140" s="100"/>
      <c r="AE140" s="95"/>
      <c r="AF140" s="95"/>
      <c r="AG140" s="214" t="str">
        <f t="shared" si="555"/>
        <v/>
      </c>
      <c r="AH140" s="125" t="str">
        <f t="shared" si="556"/>
        <v/>
      </c>
      <c r="AI140" s="126" t="str">
        <f t="shared" si="557"/>
        <v/>
      </c>
      <c r="AJ140" s="140" t="str">
        <f t="shared" si="468"/>
        <v/>
      </c>
      <c r="AK140" s="163" t="str">
        <f t="shared" si="469"/>
        <v/>
      </c>
      <c r="BI140" t="str">
        <f t="shared" si="470"/>
        <v/>
      </c>
      <c r="BK140" t="str">
        <f t="shared" si="505"/>
        <v/>
      </c>
      <c r="BL140" t="str">
        <f t="shared" si="506"/>
        <v/>
      </c>
      <c r="BM140" t="str">
        <f t="shared" si="507"/>
        <v/>
      </c>
      <c r="BN140" t="str">
        <f t="shared" si="508"/>
        <v/>
      </c>
      <c r="BO140" t="str">
        <f t="shared" si="471"/>
        <v/>
      </c>
      <c r="BP140" t="str">
        <f t="shared" si="472"/>
        <v/>
      </c>
      <c r="BQ140" s="47" t="str">
        <f t="shared" si="473"/>
        <v/>
      </c>
      <c r="BR140" t="str">
        <f t="shared" si="474"/>
        <v/>
      </c>
      <c r="BS140" t="str">
        <f t="shared" si="475"/>
        <v/>
      </c>
      <c r="BT140" t="str">
        <f t="shared" si="509"/>
        <v/>
      </c>
      <c r="BU140" t="str">
        <f>IF(BT140="","",IF(BT140="U9",'Schuelereinst. Sinclair'!$B$6,IF(BT140="U11",'Schuelereinst. Sinclair'!$B$7,IF(BT140="U13",'Schuelereinst. Sinclair'!$B$8,Wemm(BT140="U15",'Schuelereinst. Sinclair'!$B$9,"")))))</f>
        <v/>
      </c>
      <c r="BV140" s="28">
        <f t="shared" si="476"/>
        <v>0</v>
      </c>
      <c r="BW140" s="28">
        <f t="shared" si="477"/>
        <v>0</v>
      </c>
      <c r="BX140" s="28">
        <f t="shared" si="478"/>
        <v>0</v>
      </c>
      <c r="BY140" s="28">
        <f t="shared" si="479"/>
        <v>0</v>
      </c>
      <c r="BZ140" s="28">
        <f t="shared" si="480"/>
        <v>0</v>
      </c>
      <c r="CA140" s="28">
        <f t="shared" si="481"/>
        <v>0</v>
      </c>
      <c r="CB140" s="28">
        <f t="shared" si="510"/>
        <v>0</v>
      </c>
      <c r="CC140" s="28">
        <f t="shared" si="511"/>
        <v>0</v>
      </c>
      <c r="CD140" s="28">
        <f t="shared" si="512"/>
        <v>0</v>
      </c>
      <c r="CE140" s="28">
        <f t="shared" si="513"/>
        <v>0</v>
      </c>
      <c r="CF140">
        <f t="shared" si="514"/>
        <v>0</v>
      </c>
      <c r="CG140">
        <f t="shared" si="515"/>
        <v>0</v>
      </c>
      <c r="CH140">
        <f t="shared" si="516"/>
        <v>0</v>
      </c>
      <c r="CI140">
        <f t="shared" si="517"/>
        <v>0</v>
      </c>
      <c r="CJ140">
        <f t="shared" si="518"/>
        <v>0</v>
      </c>
      <c r="CK140">
        <f t="shared" si="482"/>
        <v>0</v>
      </c>
      <c r="CL140">
        <f t="shared" si="483"/>
        <v>0</v>
      </c>
      <c r="CM140">
        <f t="shared" si="519"/>
        <v>0</v>
      </c>
      <c r="CN140">
        <f t="shared" si="520"/>
        <v>0</v>
      </c>
      <c r="CO140">
        <f t="shared" si="521"/>
        <v>0</v>
      </c>
      <c r="CP140" s="5">
        <f t="shared" si="522"/>
        <v>0</v>
      </c>
      <c r="CR140" s="28">
        <f t="shared" si="484"/>
        <v>0</v>
      </c>
      <c r="CS140" s="28">
        <f t="shared" si="485"/>
        <v>0</v>
      </c>
      <c r="CT140" s="28">
        <f t="shared" si="486"/>
        <v>0</v>
      </c>
      <c r="CU140" s="28">
        <f t="shared" si="487"/>
        <v>0</v>
      </c>
      <c r="CV140" s="28">
        <f t="shared" si="488"/>
        <v>0</v>
      </c>
      <c r="CW140" s="28">
        <f t="shared" si="489"/>
        <v>0</v>
      </c>
      <c r="CX140" s="28">
        <f t="shared" si="523"/>
        <v>0</v>
      </c>
      <c r="CY140" s="28">
        <f t="shared" si="524"/>
        <v>0</v>
      </c>
      <c r="CZ140" s="28">
        <f t="shared" si="525"/>
        <v>0</v>
      </c>
      <c r="DA140" s="28">
        <f t="shared" si="526"/>
        <v>0</v>
      </c>
      <c r="DB140">
        <f t="shared" si="527"/>
        <v>0</v>
      </c>
      <c r="DC140">
        <f t="shared" si="528"/>
        <v>0</v>
      </c>
      <c r="DD140">
        <f t="shared" si="529"/>
        <v>0</v>
      </c>
      <c r="DE140">
        <f t="shared" si="530"/>
        <v>0</v>
      </c>
      <c r="DF140">
        <f t="shared" si="531"/>
        <v>0</v>
      </c>
      <c r="DG140">
        <f t="shared" si="532"/>
        <v>0</v>
      </c>
      <c r="DH140">
        <f t="shared" si="533"/>
        <v>0</v>
      </c>
      <c r="DI140">
        <f t="shared" si="534"/>
        <v>0</v>
      </c>
      <c r="DJ140">
        <f t="shared" si="535"/>
        <v>0</v>
      </c>
      <c r="DK140">
        <f t="shared" si="536"/>
        <v>0</v>
      </c>
      <c r="DL140" s="5">
        <f t="shared" si="537"/>
        <v>0</v>
      </c>
      <c r="DM140" s="48">
        <f t="shared" si="538"/>
        <v>0</v>
      </c>
      <c r="DN140" s="5">
        <f t="shared" si="539"/>
        <v>0</v>
      </c>
      <c r="DO140" s="5">
        <f t="shared" si="540"/>
        <v>0</v>
      </c>
      <c r="DQ140" s="48">
        <f t="shared" si="490"/>
        <v>999</v>
      </c>
      <c r="DR140" s="48">
        <f t="shared" si="491"/>
        <v>999</v>
      </c>
      <c r="DS140" s="48">
        <f t="shared" si="541"/>
        <v>999</v>
      </c>
      <c r="DT140">
        <f t="shared" si="492"/>
        <v>0</v>
      </c>
      <c r="DV140" s="48">
        <f t="shared" si="542"/>
        <v>0</v>
      </c>
      <c r="DW140" s="48">
        <f t="shared" si="543"/>
        <v>0</v>
      </c>
      <c r="DX140" s="48">
        <f t="shared" si="544"/>
        <v>0</v>
      </c>
      <c r="DY140" s="48">
        <f t="shared" si="545"/>
        <v>0</v>
      </c>
      <c r="DZ140">
        <f t="shared" si="388"/>
        <v>0</v>
      </c>
      <c r="EB140" s="48">
        <f t="shared" si="546"/>
        <v>0</v>
      </c>
      <c r="EC140" s="48">
        <f t="shared" si="547"/>
        <v>0</v>
      </c>
      <c r="ED140" s="48">
        <f t="shared" si="548"/>
        <v>0</v>
      </c>
      <c r="EE140" s="48">
        <f t="shared" si="549"/>
        <v>0</v>
      </c>
      <c r="EF140">
        <f t="shared" si="389"/>
        <v>0</v>
      </c>
      <c r="EG140">
        <f t="shared" si="493"/>
        <v>0</v>
      </c>
      <c r="EI140">
        <v>17</v>
      </c>
      <c r="EJ140" s="48">
        <f t="shared" si="550"/>
        <v>0</v>
      </c>
      <c r="EK140">
        <f t="shared" si="494"/>
        <v>0</v>
      </c>
      <c r="EL140">
        <f t="shared" si="551"/>
        <v>0</v>
      </c>
      <c r="EM140">
        <f t="shared" si="495"/>
        <v>0</v>
      </c>
      <c r="EN140">
        <f t="shared" si="496"/>
        <v>99999999</v>
      </c>
      <c r="EO140">
        <f t="shared" si="552"/>
        <v>99999999</v>
      </c>
      <c r="EP140">
        <f t="shared" si="497"/>
        <v>999</v>
      </c>
      <c r="EQ140">
        <f t="shared" si="498"/>
        <v>99999</v>
      </c>
      <c r="ES140">
        <f>IF(I140="X",1,IF(I140="x",1,IF(I140&lt;='Schuelereinst. Sinclair'!$B$5,1,0)))</f>
        <v>1</v>
      </c>
      <c r="ET140">
        <f>IF(K140="X",1,IF(K140="x",1,IF(K140&lt;='Schuelereinst. Sinclair'!$B$5,1,0)))</f>
        <v>1</v>
      </c>
      <c r="EU140">
        <f>IF(M140="X",1,IF(M140="x",1,IF(M140&lt;='Schuelereinst. Sinclair'!$B$5,1,0)))</f>
        <v>1</v>
      </c>
      <c r="EV140">
        <f>IF(O140="X",1,IF(O140="x",1,IF(O140&lt;='Schuelereinst. Sinclair'!$B$5,1,0)))</f>
        <v>1</v>
      </c>
      <c r="EW140">
        <f>IF(Q140="X",1,IF(Q140="x",1,IF(Q140&lt;='Schuelereinst. Sinclair'!$B$5,1,0)))</f>
        <v>1</v>
      </c>
      <c r="EX140">
        <f>IF(S140="X",1,IF(S140="x",1,IF(S140&lt;='Schuelereinst. Sinclair'!$B$5,1,0)))</f>
        <v>1</v>
      </c>
    </row>
    <row r="141" spans="1:154" hidden="1" x14ac:dyDescent="0.2">
      <c r="A141" s="109">
        <v>18</v>
      </c>
      <c r="B141" s="96"/>
      <c r="C141" s="109" t="str">
        <f t="shared" si="499"/>
        <v/>
      </c>
      <c r="D141" s="156" t="str">
        <f t="shared" si="500"/>
        <v/>
      </c>
      <c r="E141" s="156" t="str">
        <f t="shared" si="501"/>
        <v/>
      </c>
      <c r="F141" s="159"/>
      <c r="G141" s="176" t="str">
        <f t="shared" si="467"/>
        <v/>
      </c>
      <c r="H141" s="97"/>
      <c r="I141" s="129"/>
      <c r="J141" s="98"/>
      <c r="K141" s="129"/>
      <c r="L141" s="98"/>
      <c r="M141" s="129"/>
      <c r="N141" s="97"/>
      <c r="O141" s="129"/>
      <c r="P141" s="98"/>
      <c r="Q141" s="129"/>
      <c r="R141" s="98"/>
      <c r="S141" s="129"/>
      <c r="T141" s="131" t="str">
        <f t="shared" si="502"/>
        <v/>
      </c>
      <c r="U141" s="134" t="str">
        <f t="shared" si="503"/>
        <v/>
      </c>
      <c r="V141" s="134" t="str">
        <f t="shared" si="504"/>
        <v/>
      </c>
      <c r="W141" s="102"/>
      <c r="X141" s="103"/>
      <c r="Y141" s="119" t="str">
        <f t="shared" si="553"/>
        <v/>
      </c>
      <c r="Z141" s="100"/>
      <c r="AA141" s="95"/>
      <c r="AB141" s="95"/>
      <c r="AC141" s="122" t="str">
        <f t="shared" si="554"/>
        <v/>
      </c>
      <c r="AD141" s="100"/>
      <c r="AE141" s="95"/>
      <c r="AF141" s="95"/>
      <c r="AG141" s="214" t="str">
        <f t="shared" si="555"/>
        <v/>
      </c>
      <c r="AH141" s="125" t="str">
        <f t="shared" si="556"/>
        <v/>
      </c>
      <c r="AI141" s="126" t="str">
        <f t="shared" si="557"/>
        <v/>
      </c>
      <c r="AJ141" s="140" t="str">
        <f t="shared" si="468"/>
        <v/>
      </c>
      <c r="AK141" s="163" t="str">
        <f t="shared" si="469"/>
        <v/>
      </c>
      <c r="BI141" t="str">
        <f t="shared" si="470"/>
        <v/>
      </c>
      <c r="BK141" t="str">
        <f t="shared" si="505"/>
        <v/>
      </c>
      <c r="BL141" t="str">
        <f t="shared" si="506"/>
        <v/>
      </c>
      <c r="BM141" t="str">
        <f t="shared" si="507"/>
        <v/>
      </c>
      <c r="BN141" t="str">
        <f t="shared" si="508"/>
        <v/>
      </c>
      <c r="BO141" t="str">
        <f t="shared" si="471"/>
        <v/>
      </c>
      <c r="BP141" t="str">
        <f t="shared" si="472"/>
        <v/>
      </c>
      <c r="BQ141" s="47" t="str">
        <f t="shared" si="473"/>
        <v/>
      </c>
      <c r="BR141" t="str">
        <f t="shared" si="474"/>
        <v/>
      </c>
      <c r="BS141" t="str">
        <f t="shared" si="475"/>
        <v/>
      </c>
      <c r="BT141" t="str">
        <f t="shared" si="509"/>
        <v/>
      </c>
      <c r="BU141" t="str">
        <f>IF(BT141="","",IF(BT141="U9",'Schuelereinst. Sinclair'!$B$6,IF(BT141="U11",'Schuelereinst. Sinclair'!$B$7,IF(BT141="U13",'Schuelereinst. Sinclair'!$B$8,Wemm(BT141="U15",'Schuelereinst. Sinclair'!$B$9,"")))))</f>
        <v/>
      </c>
      <c r="BV141" s="28">
        <f t="shared" si="476"/>
        <v>0</v>
      </c>
      <c r="BW141" s="28">
        <f t="shared" si="477"/>
        <v>0</v>
      </c>
      <c r="BX141" s="28">
        <f t="shared" si="478"/>
        <v>0</v>
      </c>
      <c r="BY141" s="28">
        <f t="shared" si="479"/>
        <v>0</v>
      </c>
      <c r="BZ141" s="28">
        <f t="shared" si="480"/>
        <v>0</v>
      </c>
      <c r="CA141" s="28">
        <f t="shared" si="481"/>
        <v>0</v>
      </c>
      <c r="CB141" s="28">
        <f t="shared" si="510"/>
        <v>0</v>
      </c>
      <c r="CC141" s="28">
        <f t="shared" si="511"/>
        <v>0</v>
      </c>
      <c r="CD141" s="28">
        <f t="shared" si="512"/>
        <v>0</v>
      </c>
      <c r="CE141" s="28">
        <f t="shared" si="513"/>
        <v>0</v>
      </c>
      <c r="CF141">
        <f t="shared" si="514"/>
        <v>0</v>
      </c>
      <c r="CG141">
        <f t="shared" si="515"/>
        <v>0</v>
      </c>
      <c r="CH141">
        <f t="shared" si="516"/>
        <v>0</v>
      </c>
      <c r="CI141">
        <f t="shared" si="517"/>
        <v>0</v>
      </c>
      <c r="CJ141">
        <f t="shared" si="518"/>
        <v>0</v>
      </c>
      <c r="CK141">
        <f t="shared" si="482"/>
        <v>0</v>
      </c>
      <c r="CL141">
        <f t="shared" si="483"/>
        <v>0</v>
      </c>
      <c r="CM141">
        <f t="shared" si="519"/>
        <v>0</v>
      </c>
      <c r="CN141">
        <f t="shared" si="520"/>
        <v>0</v>
      </c>
      <c r="CO141">
        <f t="shared" si="521"/>
        <v>0</v>
      </c>
      <c r="CP141" s="5">
        <f t="shared" si="522"/>
        <v>0</v>
      </c>
      <c r="CR141" s="28">
        <f t="shared" si="484"/>
        <v>0</v>
      </c>
      <c r="CS141" s="28">
        <f t="shared" si="485"/>
        <v>0</v>
      </c>
      <c r="CT141" s="28">
        <f t="shared" si="486"/>
        <v>0</v>
      </c>
      <c r="CU141" s="28">
        <f t="shared" si="487"/>
        <v>0</v>
      </c>
      <c r="CV141" s="28">
        <f t="shared" si="488"/>
        <v>0</v>
      </c>
      <c r="CW141" s="28">
        <f t="shared" si="489"/>
        <v>0</v>
      </c>
      <c r="CX141" s="28">
        <f t="shared" si="523"/>
        <v>0</v>
      </c>
      <c r="CY141" s="28">
        <f t="shared" si="524"/>
        <v>0</v>
      </c>
      <c r="CZ141" s="28">
        <f t="shared" si="525"/>
        <v>0</v>
      </c>
      <c r="DA141" s="28">
        <f t="shared" si="526"/>
        <v>0</v>
      </c>
      <c r="DB141">
        <f t="shared" si="527"/>
        <v>0</v>
      </c>
      <c r="DC141">
        <f t="shared" si="528"/>
        <v>0</v>
      </c>
      <c r="DD141">
        <f t="shared" si="529"/>
        <v>0</v>
      </c>
      <c r="DE141">
        <f t="shared" si="530"/>
        <v>0</v>
      </c>
      <c r="DF141">
        <f t="shared" si="531"/>
        <v>0</v>
      </c>
      <c r="DG141">
        <f t="shared" si="532"/>
        <v>0</v>
      </c>
      <c r="DH141">
        <f t="shared" si="533"/>
        <v>0</v>
      </c>
      <c r="DI141">
        <f t="shared" si="534"/>
        <v>0</v>
      </c>
      <c r="DJ141">
        <f t="shared" si="535"/>
        <v>0</v>
      </c>
      <c r="DK141">
        <f t="shared" si="536"/>
        <v>0</v>
      </c>
      <c r="DL141" s="5">
        <f t="shared" si="537"/>
        <v>0</v>
      </c>
      <c r="DM141" s="48">
        <f t="shared" si="538"/>
        <v>0</v>
      </c>
      <c r="DN141" s="5">
        <f t="shared" si="539"/>
        <v>0</v>
      </c>
      <c r="DO141" s="5">
        <f t="shared" si="540"/>
        <v>0</v>
      </c>
      <c r="DQ141" s="48">
        <f t="shared" si="490"/>
        <v>999</v>
      </c>
      <c r="DR141" s="48">
        <f t="shared" si="491"/>
        <v>999</v>
      </c>
      <c r="DS141" s="48">
        <f t="shared" si="541"/>
        <v>999</v>
      </c>
      <c r="DT141">
        <f t="shared" si="492"/>
        <v>0</v>
      </c>
      <c r="DV141" s="48">
        <f t="shared" si="542"/>
        <v>0</v>
      </c>
      <c r="DW141" s="48">
        <f t="shared" si="543"/>
        <v>0</v>
      </c>
      <c r="DX141" s="48">
        <f t="shared" si="544"/>
        <v>0</v>
      </c>
      <c r="DY141" s="48">
        <f t="shared" si="545"/>
        <v>0</v>
      </c>
      <c r="DZ141">
        <f t="shared" si="388"/>
        <v>0</v>
      </c>
      <c r="EB141" s="48">
        <f t="shared" si="546"/>
        <v>0</v>
      </c>
      <c r="EC141" s="48">
        <f t="shared" si="547"/>
        <v>0</v>
      </c>
      <c r="ED141" s="48">
        <f t="shared" si="548"/>
        <v>0</v>
      </c>
      <c r="EE141" s="48">
        <f t="shared" si="549"/>
        <v>0</v>
      </c>
      <c r="EF141">
        <f t="shared" si="389"/>
        <v>0</v>
      </c>
      <c r="EG141">
        <f t="shared" si="493"/>
        <v>0</v>
      </c>
      <c r="EI141">
        <v>18</v>
      </c>
      <c r="EJ141" s="48">
        <f t="shared" si="550"/>
        <v>0</v>
      </c>
      <c r="EK141">
        <f t="shared" si="494"/>
        <v>0</v>
      </c>
      <c r="EL141">
        <f t="shared" si="551"/>
        <v>0</v>
      </c>
      <c r="EM141">
        <f t="shared" si="495"/>
        <v>0</v>
      </c>
      <c r="EN141">
        <f t="shared" si="496"/>
        <v>99999999</v>
      </c>
      <c r="EO141">
        <f t="shared" si="552"/>
        <v>99999999</v>
      </c>
      <c r="EP141">
        <f t="shared" si="497"/>
        <v>999</v>
      </c>
      <c r="EQ141">
        <f t="shared" si="498"/>
        <v>99999</v>
      </c>
      <c r="ES141">
        <f>IF(I141="X",1,IF(I141="x",1,IF(I141&lt;='Schuelereinst. Sinclair'!$B$5,1,0)))</f>
        <v>1</v>
      </c>
      <c r="ET141">
        <f>IF(K141="X",1,IF(K141="x",1,IF(K141&lt;='Schuelereinst. Sinclair'!$B$5,1,0)))</f>
        <v>1</v>
      </c>
      <c r="EU141">
        <f>IF(M141="X",1,IF(M141="x",1,IF(M141&lt;='Schuelereinst. Sinclair'!$B$5,1,0)))</f>
        <v>1</v>
      </c>
      <c r="EV141">
        <f>IF(O141="X",1,IF(O141="x",1,IF(O141&lt;='Schuelereinst. Sinclair'!$B$5,1,0)))</f>
        <v>1</v>
      </c>
      <c r="EW141">
        <f>IF(Q141="X",1,IF(Q141="x",1,IF(Q141&lt;='Schuelereinst. Sinclair'!$B$5,1,0)))</f>
        <v>1</v>
      </c>
      <c r="EX141">
        <f>IF(S141="X",1,IF(S141="x",1,IF(S141&lt;='Schuelereinst. Sinclair'!$B$5,1,0)))</f>
        <v>1</v>
      </c>
    </row>
    <row r="142" spans="1:154" hidden="1" x14ac:dyDescent="0.2">
      <c r="A142" s="109">
        <v>19</v>
      </c>
      <c r="B142" s="96"/>
      <c r="C142" s="109" t="str">
        <f t="shared" si="499"/>
        <v/>
      </c>
      <c r="D142" s="156" t="str">
        <f t="shared" si="500"/>
        <v/>
      </c>
      <c r="E142" s="156" t="str">
        <f t="shared" si="501"/>
        <v/>
      </c>
      <c r="F142" s="159"/>
      <c r="G142" s="176" t="str">
        <f t="shared" si="467"/>
        <v/>
      </c>
      <c r="H142" s="97"/>
      <c r="I142" s="129"/>
      <c r="J142" s="98"/>
      <c r="K142" s="129"/>
      <c r="L142" s="98"/>
      <c r="M142" s="129"/>
      <c r="N142" s="97"/>
      <c r="O142" s="129"/>
      <c r="P142" s="98"/>
      <c r="Q142" s="129"/>
      <c r="R142" s="98"/>
      <c r="S142" s="129"/>
      <c r="T142" s="131" t="str">
        <f t="shared" si="502"/>
        <v/>
      </c>
      <c r="U142" s="134" t="str">
        <f t="shared" si="503"/>
        <v/>
      </c>
      <c r="V142" s="134" t="str">
        <f t="shared" si="504"/>
        <v/>
      </c>
      <c r="W142" s="104"/>
      <c r="X142" s="105"/>
      <c r="Y142" s="119" t="str">
        <f t="shared" si="553"/>
        <v/>
      </c>
      <c r="Z142" s="100"/>
      <c r="AA142" s="95"/>
      <c r="AB142" s="95"/>
      <c r="AC142" s="122" t="str">
        <f t="shared" si="554"/>
        <v/>
      </c>
      <c r="AD142" s="100"/>
      <c r="AE142" s="95"/>
      <c r="AF142" s="95"/>
      <c r="AG142" s="214" t="str">
        <f t="shared" si="555"/>
        <v/>
      </c>
      <c r="AH142" s="125" t="str">
        <f t="shared" si="556"/>
        <v/>
      </c>
      <c r="AI142" s="126" t="str">
        <f t="shared" si="557"/>
        <v/>
      </c>
      <c r="AJ142" s="140" t="str">
        <f t="shared" si="468"/>
        <v/>
      </c>
      <c r="AK142" s="163" t="str">
        <f t="shared" si="469"/>
        <v/>
      </c>
      <c r="BI142" t="str">
        <f t="shared" si="470"/>
        <v/>
      </c>
      <c r="BK142" t="str">
        <f t="shared" si="505"/>
        <v/>
      </c>
      <c r="BL142" t="str">
        <f t="shared" si="506"/>
        <v/>
      </c>
      <c r="BM142" t="str">
        <f t="shared" si="507"/>
        <v/>
      </c>
      <c r="BN142" t="str">
        <f t="shared" si="508"/>
        <v/>
      </c>
      <c r="BO142" t="str">
        <f t="shared" si="471"/>
        <v/>
      </c>
      <c r="BP142" t="str">
        <f t="shared" si="472"/>
        <v/>
      </c>
      <c r="BQ142" s="47" t="str">
        <f t="shared" si="473"/>
        <v/>
      </c>
      <c r="BR142" t="str">
        <f t="shared" si="474"/>
        <v/>
      </c>
      <c r="BS142" t="str">
        <f t="shared" si="475"/>
        <v/>
      </c>
      <c r="BT142" t="str">
        <f t="shared" si="509"/>
        <v/>
      </c>
      <c r="BU142" t="str">
        <f>IF(BT142="","",IF(BT142="U9",'Schuelereinst. Sinclair'!$B$6,IF(BT142="U11",'Schuelereinst. Sinclair'!$B$7,IF(BT142="U13",'Schuelereinst. Sinclair'!$B$8,Wemm(BT142="U15",'Schuelereinst. Sinclair'!$B$9,"")))))</f>
        <v/>
      </c>
      <c r="BV142" s="28">
        <f t="shared" si="476"/>
        <v>0</v>
      </c>
      <c r="BW142" s="28">
        <f t="shared" si="477"/>
        <v>0</v>
      </c>
      <c r="BX142" s="28">
        <f t="shared" si="478"/>
        <v>0</v>
      </c>
      <c r="BY142" s="28">
        <f t="shared" si="479"/>
        <v>0</v>
      </c>
      <c r="BZ142" s="28">
        <f t="shared" si="480"/>
        <v>0</v>
      </c>
      <c r="CA142" s="28">
        <f t="shared" si="481"/>
        <v>0</v>
      </c>
      <c r="CB142" s="28">
        <f t="shared" si="510"/>
        <v>0</v>
      </c>
      <c r="CC142" s="28">
        <f t="shared" si="511"/>
        <v>0</v>
      </c>
      <c r="CD142" s="28">
        <f t="shared" si="512"/>
        <v>0</v>
      </c>
      <c r="CE142" s="28">
        <f t="shared" si="513"/>
        <v>0</v>
      </c>
      <c r="CF142">
        <f t="shared" si="514"/>
        <v>0</v>
      </c>
      <c r="CG142">
        <f t="shared" si="515"/>
        <v>0</v>
      </c>
      <c r="CH142">
        <f t="shared" si="516"/>
        <v>0</v>
      </c>
      <c r="CI142">
        <f t="shared" si="517"/>
        <v>0</v>
      </c>
      <c r="CJ142">
        <f t="shared" si="518"/>
        <v>0</v>
      </c>
      <c r="CK142">
        <f t="shared" si="482"/>
        <v>0</v>
      </c>
      <c r="CL142">
        <f t="shared" si="483"/>
        <v>0</v>
      </c>
      <c r="CM142">
        <f t="shared" si="519"/>
        <v>0</v>
      </c>
      <c r="CN142">
        <f t="shared" si="520"/>
        <v>0</v>
      </c>
      <c r="CO142">
        <f t="shared" si="521"/>
        <v>0</v>
      </c>
      <c r="CP142" s="5">
        <f t="shared" si="522"/>
        <v>0</v>
      </c>
      <c r="CR142" s="28">
        <f t="shared" si="484"/>
        <v>0</v>
      </c>
      <c r="CS142" s="28">
        <f t="shared" si="485"/>
        <v>0</v>
      </c>
      <c r="CT142" s="28">
        <f t="shared" si="486"/>
        <v>0</v>
      </c>
      <c r="CU142" s="28">
        <f t="shared" si="487"/>
        <v>0</v>
      </c>
      <c r="CV142" s="28">
        <f t="shared" si="488"/>
        <v>0</v>
      </c>
      <c r="CW142" s="28">
        <f t="shared" si="489"/>
        <v>0</v>
      </c>
      <c r="CX142" s="28">
        <f t="shared" si="523"/>
        <v>0</v>
      </c>
      <c r="CY142" s="28">
        <f t="shared" si="524"/>
        <v>0</v>
      </c>
      <c r="CZ142" s="28">
        <f t="shared" si="525"/>
        <v>0</v>
      </c>
      <c r="DA142" s="28">
        <f t="shared" si="526"/>
        <v>0</v>
      </c>
      <c r="DB142">
        <f t="shared" si="527"/>
        <v>0</v>
      </c>
      <c r="DC142">
        <f t="shared" si="528"/>
        <v>0</v>
      </c>
      <c r="DD142">
        <f t="shared" si="529"/>
        <v>0</v>
      </c>
      <c r="DE142">
        <f t="shared" si="530"/>
        <v>0</v>
      </c>
      <c r="DF142">
        <f t="shared" si="531"/>
        <v>0</v>
      </c>
      <c r="DG142">
        <f t="shared" si="532"/>
        <v>0</v>
      </c>
      <c r="DH142">
        <f t="shared" si="533"/>
        <v>0</v>
      </c>
      <c r="DI142">
        <f t="shared" si="534"/>
        <v>0</v>
      </c>
      <c r="DJ142">
        <f t="shared" si="535"/>
        <v>0</v>
      </c>
      <c r="DK142">
        <f t="shared" si="536"/>
        <v>0</v>
      </c>
      <c r="DL142" s="5">
        <f t="shared" si="537"/>
        <v>0</v>
      </c>
      <c r="DM142" s="48">
        <f t="shared" si="538"/>
        <v>0</v>
      </c>
      <c r="DN142" s="5">
        <f t="shared" si="539"/>
        <v>0</v>
      </c>
      <c r="DO142" s="5">
        <f t="shared" si="540"/>
        <v>0</v>
      </c>
      <c r="DQ142" s="48">
        <f t="shared" si="490"/>
        <v>999</v>
      </c>
      <c r="DR142" s="48">
        <f t="shared" si="491"/>
        <v>999</v>
      </c>
      <c r="DS142" s="48">
        <f t="shared" si="541"/>
        <v>999</v>
      </c>
      <c r="DT142">
        <f t="shared" si="492"/>
        <v>0</v>
      </c>
      <c r="DV142" s="48">
        <f t="shared" si="542"/>
        <v>0</v>
      </c>
      <c r="DW142" s="48">
        <f t="shared" si="543"/>
        <v>0</v>
      </c>
      <c r="DX142" s="48">
        <f t="shared" si="544"/>
        <v>0</v>
      </c>
      <c r="DY142" s="48">
        <f t="shared" si="545"/>
        <v>0</v>
      </c>
      <c r="DZ142">
        <f t="shared" si="388"/>
        <v>0</v>
      </c>
      <c r="EB142" s="48">
        <f t="shared" si="546"/>
        <v>0</v>
      </c>
      <c r="EC142" s="48">
        <f t="shared" si="547"/>
        <v>0</v>
      </c>
      <c r="ED142" s="48">
        <f t="shared" si="548"/>
        <v>0</v>
      </c>
      <c r="EE142" s="48">
        <f t="shared" si="549"/>
        <v>0</v>
      </c>
      <c r="EF142">
        <f t="shared" si="389"/>
        <v>0</v>
      </c>
      <c r="EG142">
        <f t="shared" si="493"/>
        <v>0</v>
      </c>
      <c r="EI142">
        <v>19</v>
      </c>
      <c r="EJ142" s="48">
        <f t="shared" si="550"/>
        <v>0</v>
      </c>
      <c r="EK142">
        <f t="shared" si="494"/>
        <v>0</v>
      </c>
      <c r="EL142">
        <f t="shared" si="551"/>
        <v>0</v>
      </c>
      <c r="EM142">
        <f t="shared" si="495"/>
        <v>0</v>
      </c>
      <c r="EN142">
        <f t="shared" si="496"/>
        <v>99999999</v>
      </c>
      <c r="EO142">
        <f t="shared" si="552"/>
        <v>99999999</v>
      </c>
      <c r="EP142">
        <f t="shared" si="497"/>
        <v>999</v>
      </c>
      <c r="EQ142">
        <f t="shared" si="498"/>
        <v>99999</v>
      </c>
      <c r="ES142">
        <f>IF(I142="X",1,IF(I142="x",1,IF(I142&lt;='Schuelereinst. Sinclair'!$B$5,1,0)))</f>
        <v>1</v>
      </c>
      <c r="ET142">
        <f>IF(K142="X",1,IF(K142="x",1,IF(K142&lt;='Schuelereinst. Sinclair'!$B$5,1,0)))</f>
        <v>1</v>
      </c>
      <c r="EU142">
        <f>IF(M142="X",1,IF(M142="x",1,IF(M142&lt;='Schuelereinst. Sinclair'!$B$5,1,0)))</f>
        <v>1</v>
      </c>
      <c r="EV142">
        <f>IF(O142="X",1,IF(O142="x",1,IF(O142&lt;='Schuelereinst. Sinclair'!$B$5,1,0)))</f>
        <v>1</v>
      </c>
      <c r="EW142">
        <f>IF(Q142="X",1,IF(Q142="x",1,IF(Q142&lt;='Schuelereinst. Sinclair'!$B$5,1,0)))</f>
        <v>1</v>
      </c>
      <c r="EX142">
        <f>IF(S142="X",1,IF(S142="x",1,IF(S142&lt;='Schuelereinst. Sinclair'!$B$5,1,0)))</f>
        <v>1</v>
      </c>
    </row>
    <row r="143" spans="1:154" ht="13.5" hidden="1" thickBot="1" x14ac:dyDescent="0.25">
      <c r="A143" s="110">
        <v>20</v>
      </c>
      <c r="B143" s="106"/>
      <c r="C143" s="110" t="str">
        <f t="shared" si="499"/>
        <v/>
      </c>
      <c r="D143" s="157" t="str">
        <f t="shared" si="500"/>
        <v/>
      </c>
      <c r="E143" s="157" t="str">
        <f t="shared" si="501"/>
        <v/>
      </c>
      <c r="F143" s="160"/>
      <c r="G143" s="177" t="str">
        <f t="shared" si="467"/>
        <v/>
      </c>
      <c r="H143" s="143"/>
      <c r="I143" s="144"/>
      <c r="J143" s="145"/>
      <c r="K143" s="144"/>
      <c r="L143" s="145"/>
      <c r="M143" s="144"/>
      <c r="N143" s="143"/>
      <c r="O143" s="144"/>
      <c r="P143" s="145"/>
      <c r="Q143" s="144"/>
      <c r="R143" s="145"/>
      <c r="S143" s="144"/>
      <c r="T143" s="132" t="str">
        <f t="shared" si="502"/>
        <v/>
      </c>
      <c r="U143" s="135" t="str">
        <f t="shared" si="503"/>
        <v/>
      </c>
      <c r="V143" s="135" t="str">
        <f t="shared" si="504"/>
        <v/>
      </c>
      <c r="W143" s="107"/>
      <c r="X143" s="146"/>
      <c r="Y143" s="120" t="str">
        <f>IF(B143="","",DT143 )</f>
        <v/>
      </c>
      <c r="Z143" s="147"/>
      <c r="AA143" s="146"/>
      <c r="AB143" s="146"/>
      <c r="AC143" s="148" t="str">
        <f t="shared" si="554"/>
        <v/>
      </c>
      <c r="AD143" s="147"/>
      <c r="AE143" s="146"/>
      <c r="AF143" s="146"/>
      <c r="AG143" s="215" t="str">
        <f>IF(B143="","",EF143)</f>
        <v/>
      </c>
      <c r="AH143" s="149" t="str">
        <f t="shared" si="556"/>
        <v/>
      </c>
      <c r="AI143" s="150" t="str">
        <f t="shared" si="557"/>
        <v/>
      </c>
      <c r="AJ143" s="141" t="str">
        <f t="shared" si="468"/>
        <v/>
      </c>
      <c r="AK143" s="164" t="str">
        <f t="shared" si="469"/>
        <v/>
      </c>
      <c r="BI143" t="str">
        <f t="shared" si="470"/>
        <v/>
      </c>
      <c r="BK143" t="str">
        <f t="shared" si="505"/>
        <v/>
      </c>
      <c r="BL143" t="str">
        <f t="shared" si="506"/>
        <v/>
      </c>
      <c r="BM143" t="str">
        <f t="shared" si="507"/>
        <v/>
      </c>
      <c r="BN143" t="str">
        <f t="shared" si="508"/>
        <v/>
      </c>
      <c r="BO143" t="str">
        <f t="shared" si="471"/>
        <v/>
      </c>
      <c r="BP143" t="str">
        <f t="shared" si="472"/>
        <v/>
      </c>
      <c r="BQ143" s="47" t="str">
        <f t="shared" si="473"/>
        <v/>
      </c>
      <c r="BR143" t="str">
        <f t="shared" si="474"/>
        <v/>
      </c>
      <c r="BS143" t="str">
        <f t="shared" si="475"/>
        <v/>
      </c>
      <c r="BT143" t="str">
        <f t="shared" si="509"/>
        <v/>
      </c>
      <c r="BU143" t="str">
        <f>IF(BT143="","",IF(BT143="U9",'Schuelereinst. Sinclair'!$B$6,IF(BT143="U11",'Schuelereinst. Sinclair'!$B$7,IF(BT143="U13",'Schuelereinst. Sinclair'!$B$8,Wemm(BT143="U15",'Schuelereinst. Sinclair'!$B$9,"")))))</f>
        <v/>
      </c>
      <c r="BV143" s="28">
        <f t="shared" si="476"/>
        <v>0</v>
      </c>
      <c r="BW143" s="28">
        <f t="shared" si="477"/>
        <v>0</v>
      </c>
      <c r="BX143" s="28">
        <f t="shared" si="478"/>
        <v>0</v>
      </c>
      <c r="BY143" s="28">
        <f t="shared" si="479"/>
        <v>0</v>
      </c>
      <c r="BZ143" s="28">
        <f t="shared" si="480"/>
        <v>0</v>
      </c>
      <c r="CA143" s="28">
        <f t="shared" si="481"/>
        <v>0</v>
      </c>
      <c r="CB143" s="28">
        <f t="shared" si="510"/>
        <v>0</v>
      </c>
      <c r="CC143" s="28">
        <f t="shared" si="511"/>
        <v>0</v>
      </c>
      <c r="CD143" s="28">
        <f t="shared" si="512"/>
        <v>0</v>
      </c>
      <c r="CE143" s="28">
        <f t="shared" si="513"/>
        <v>0</v>
      </c>
      <c r="CF143">
        <f t="shared" si="514"/>
        <v>0</v>
      </c>
      <c r="CG143">
        <f t="shared" si="515"/>
        <v>0</v>
      </c>
      <c r="CH143">
        <f t="shared" si="516"/>
        <v>0</v>
      </c>
      <c r="CI143">
        <f t="shared" si="517"/>
        <v>0</v>
      </c>
      <c r="CJ143">
        <f t="shared" si="518"/>
        <v>0</v>
      </c>
      <c r="CK143">
        <f t="shared" si="482"/>
        <v>0</v>
      </c>
      <c r="CL143">
        <f t="shared" si="483"/>
        <v>0</v>
      </c>
      <c r="CM143">
        <f t="shared" si="519"/>
        <v>0</v>
      </c>
      <c r="CN143">
        <f t="shared" si="520"/>
        <v>0</v>
      </c>
      <c r="CO143">
        <f t="shared" si="521"/>
        <v>0</v>
      </c>
      <c r="CP143" s="5">
        <f t="shared" si="522"/>
        <v>0</v>
      </c>
      <c r="CR143" s="28">
        <f t="shared" si="484"/>
        <v>0</v>
      </c>
      <c r="CS143" s="28">
        <f t="shared" si="485"/>
        <v>0</v>
      </c>
      <c r="CT143" s="28">
        <f t="shared" si="486"/>
        <v>0</v>
      </c>
      <c r="CU143" s="28">
        <f t="shared" si="487"/>
        <v>0</v>
      </c>
      <c r="CV143" s="28">
        <f t="shared" si="488"/>
        <v>0</v>
      </c>
      <c r="CW143" s="28">
        <f t="shared" si="489"/>
        <v>0</v>
      </c>
      <c r="CX143" s="28">
        <f t="shared" si="523"/>
        <v>0</v>
      </c>
      <c r="CY143" s="28">
        <f t="shared" si="524"/>
        <v>0</v>
      </c>
      <c r="CZ143" s="28">
        <f t="shared" si="525"/>
        <v>0</v>
      </c>
      <c r="DA143" s="28">
        <f t="shared" si="526"/>
        <v>0</v>
      </c>
      <c r="DB143">
        <f t="shared" si="527"/>
        <v>0</v>
      </c>
      <c r="DC143">
        <f t="shared" si="528"/>
        <v>0</v>
      </c>
      <c r="DD143">
        <f t="shared" si="529"/>
        <v>0</v>
      </c>
      <c r="DE143">
        <f t="shared" si="530"/>
        <v>0</v>
      </c>
      <c r="DF143">
        <f t="shared" si="531"/>
        <v>0</v>
      </c>
      <c r="DG143">
        <f t="shared" si="532"/>
        <v>0</v>
      </c>
      <c r="DH143">
        <f t="shared" si="533"/>
        <v>0</v>
      </c>
      <c r="DI143">
        <f t="shared" si="534"/>
        <v>0</v>
      </c>
      <c r="DJ143">
        <f t="shared" si="535"/>
        <v>0</v>
      </c>
      <c r="DK143">
        <f t="shared" si="536"/>
        <v>0</v>
      </c>
      <c r="DL143" s="5">
        <f t="shared" si="537"/>
        <v>0</v>
      </c>
      <c r="DM143" s="48">
        <f t="shared" si="538"/>
        <v>0</v>
      </c>
      <c r="DN143" s="5">
        <f t="shared" si="539"/>
        <v>0</v>
      </c>
      <c r="DO143" s="5">
        <f t="shared" si="540"/>
        <v>0</v>
      </c>
      <c r="DQ143" s="48">
        <f t="shared" si="490"/>
        <v>999</v>
      </c>
      <c r="DR143" s="48">
        <f t="shared" si="491"/>
        <v>999</v>
      </c>
      <c r="DS143" s="48">
        <f t="shared" si="541"/>
        <v>999</v>
      </c>
      <c r="DT143">
        <f t="shared" si="492"/>
        <v>0</v>
      </c>
      <c r="DV143" s="48">
        <f t="shared" si="542"/>
        <v>0</v>
      </c>
      <c r="DW143" s="48">
        <f t="shared" si="543"/>
        <v>0</v>
      </c>
      <c r="DX143" s="48">
        <f t="shared" si="544"/>
        <v>0</v>
      </c>
      <c r="DY143" s="48">
        <f t="shared" si="545"/>
        <v>0</v>
      </c>
      <c r="DZ143">
        <f t="shared" si="388"/>
        <v>0</v>
      </c>
      <c r="EB143" s="48">
        <f t="shared" si="546"/>
        <v>0</v>
      </c>
      <c r="EC143" s="48">
        <f t="shared" si="547"/>
        <v>0</v>
      </c>
      <c r="ED143" s="48">
        <f t="shared" si="548"/>
        <v>0</v>
      </c>
      <c r="EE143" s="48">
        <f t="shared" si="549"/>
        <v>0</v>
      </c>
      <c r="EF143">
        <f t="shared" si="389"/>
        <v>0</v>
      </c>
      <c r="EG143">
        <f t="shared" si="493"/>
        <v>0</v>
      </c>
      <c r="EI143">
        <v>20</v>
      </c>
      <c r="EJ143" s="48">
        <f t="shared" si="550"/>
        <v>0</v>
      </c>
      <c r="EK143">
        <f t="shared" si="494"/>
        <v>0</v>
      </c>
      <c r="EL143">
        <f t="shared" si="551"/>
        <v>0</v>
      </c>
      <c r="EM143">
        <f t="shared" si="495"/>
        <v>0</v>
      </c>
      <c r="EN143">
        <f t="shared" si="496"/>
        <v>99999999</v>
      </c>
      <c r="EO143">
        <f t="shared" si="552"/>
        <v>99999999</v>
      </c>
      <c r="EP143">
        <f t="shared" si="497"/>
        <v>999</v>
      </c>
      <c r="EQ143">
        <f t="shared" si="498"/>
        <v>99999</v>
      </c>
      <c r="ES143">
        <f>IF(I143="X",1,IF(I143="x",1,IF(I143&lt;='Schuelereinst. Sinclair'!$B$5,1,0)))</f>
        <v>1</v>
      </c>
      <c r="ET143">
        <f>IF(K143="X",1,IF(K143="x",1,IF(K143&lt;='Schuelereinst. Sinclair'!$B$5,1,0)))</f>
        <v>1</v>
      </c>
      <c r="EU143">
        <f>IF(M143="X",1,IF(M143="x",1,IF(M143&lt;='Schuelereinst. Sinclair'!$B$5,1,0)))</f>
        <v>1</v>
      </c>
      <c r="EV143">
        <f>IF(O143="X",1,IF(O143="x",1,IF(O143&lt;='Schuelereinst. Sinclair'!$B$5,1,0)))</f>
        <v>1</v>
      </c>
      <c r="EW143">
        <f>IF(Q143="X",1,IF(Q143="x",1,IF(Q143&lt;='Schuelereinst. Sinclair'!$B$5,1,0)))</f>
        <v>1</v>
      </c>
      <c r="EX143">
        <f>IF(S143="X",1,IF(S143="x",1,IF(S143&lt;='Schuelereinst. Sinclair'!$B$5,1,0)))</f>
        <v>1</v>
      </c>
    </row>
    <row r="144" spans="1:154" ht="13.5" hidden="1" thickBot="1" x14ac:dyDescent="0.25"/>
    <row r="145" spans="1:154" ht="16.5" thickBot="1" x14ac:dyDescent="0.3">
      <c r="A145" s="235" t="s">
        <v>2192</v>
      </c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7"/>
    </row>
    <row r="146" spans="1:154" x14ac:dyDescent="0.2">
      <c r="A146" s="246" t="s">
        <v>1968</v>
      </c>
      <c r="B146" s="248" t="s">
        <v>2111</v>
      </c>
      <c r="C146" s="228" t="s">
        <v>145</v>
      </c>
      <c r="D146" s="228" t="s">
        <v>2112</v>
      </c>
      <c r="E146" s="228" t="s">
        <v>2113</v>
      </c>
      <c r="F146" s="228" t="s">
        <v>2114</v>
      </c>
      <c r="G146" s="230" t="s">
        <v>1965</v>
      </c>
      <c r="H146" s="232" t="s">
        <v>141</v>
      </c>
      <c r="I146" s="233"/>
      <c r="J146" s="233"/>
      <c r="K146" s="233"/>
      <c r="L146" s="233"/>
      <c r="M146" s="234"/>
      <c r="N146" s="232" t="s">
        <v>146</v>
      </c>
      <c r="O146" s="233"/>
      <c r="P146" s="233"/>
      <c r="Q146" s="233"/>
      <c r="R146" s="233"/>
      <c r="S146" s="234"/>
      <c r="T146" s="258" t="s">
        <v>2115</v>
      </c>
      <c r="U146" s="260" t="s">
        <v>2116</v>
      </c>
      <c r="V146" s="116" t="s">
        <v>2124</v>
      </c>
      <c r="W146" s="238">
        <v>30</v>
      </c>
      <c r="X146" s="239"/>
      <c r="Y146" s="240"/>
      <c r="Z146" s="232" t="s">
        <v>2169</v>
      </c>
      <c r="AA146" s="233"/>
      <c r="AB146" s="233"/>
      <c r="AC146" s="234"/>
      <c r="AD146" s="241" t="s">
        <v>2117</v>
      </c>
      <c r="AE146" s="242"/>
      <c r="AF146" s="242"/>
      <c r="AG146" s="242"/>
      <c r="AH146" s="243"/>
      <c r="AI146" s="244" t="s">
        <v>2118</v>
      </c>
      <c r="AJ146" s="250" t="s">
        <v>2119</v>
      </c>
      <c r="AK146" s="252" t="s">
        <v>2120</v>
      </c>
    </row>
    <row r="147" spans="1:154" ht="13.5" thickBot="1" x14ac:dyDescent="0.25">
      <c r="A147" s="247"/>
      <c r="B147" s="249"/>
      <c r="C147" s="229"/>
      <c r="D147" s="229"/>
      <c r="E147" s="229"/>
      <c r="F147" s="229"/>
      <c r="G147" s="231"/>
      <c r="H147" s="254" t="s">
        <v>1969</v>
      </c>
      <c r="I147" s="255"/>
      <c r="J147" s="256" t="s">
        <v>1970</v>
      </c>
      <c r="K147" s="255"/>
      <c r="L147" s="256" t="s">
        <v>1971</v>
      </c>
      <c r="M147" s="257"/>
      <c r="N147" s="254" t="s">
        <v>1969</v>
      </c>
      <c r="O147" s="255"/>
      <c r="P147" s="256" t="s">
        <v>1970</v>
      </c>
      <c r="Q147" s="255"/>
      <c r="R147" s="256" t="s">
        <v>1971</v>
      </c>
      <c r="S147" s="257"/>
      <c r="T147" s="259"/>
      <c r="U147" s="261"/>
      <c r="V147" s="117" t="s">
        <v>2123</v>
      </c>
      <c r="W147" s="111" t="s">
        <v>1969</v>
      </c>
      <c r="X147" s="112" t="s">
        <v>1970</v>
      </c>
      <c r="Y147" s="113" t="s">
        <v>2120</v>
      </c>
      <c r="Z147" s="111" t="s">
        <v>1969</v>
      </c>
      <c r="AA147" s="112" t="s">
        <v>1970</v>
      </c>
      <c r="AB147" s="112" t="s">
        <v>1971</v>
      </c>
      <c r="AC147" s="113" t="s">
        <v>2120</v>
      </c>
      <c r="AD147" s="111" t="s">
        <v>1969</v>
      </c>
      <c r="AE147" s="112" t="s">
        <v>1970</v>
      </c>
      <c r="AF147" s="112" t="s">
        <v>1971</v>
      </c>
      <c r="AG147" s="216" t="s">
        <v>2209</v>
      </c>
      <c r="AH147" s="113" t="s">
        <v>2120</v>
      </c>
      <c r="AI147" s="245"/>
      <c r="AJ147" s="251"/>
      <c r="AK147" s="253"/>
    </row>
    <row r="148" spans="1:154" ht="13.5" hidden="1" thickBot="1" x14ac:dyDescent="0.25">
      <c r="A148" s="114" t="s">
        <v>2121</v>
      </c>
      <c r="B148" s="115"/>
      <c r="C148" s="115"/>
      <c r="D148" s="154"/>
      <c r="E148" s="154"/>
      <c r="F148" s="154"/>
      <c r="G148" s="154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54"/>
      <c r="AK148" s="161"/>
      <c r="BI148" s="73" t="s">
        <v>2129</v>
      </c>
      <c r="BN148" s="73" t="s">
        <v>2130</v>
      </c>
      <c r="BO148" s="73" t="s">
        <v>145</v>
      </c>
      <c r="BQ148" s="127" t="s">
        <v>2132</v>
      </c>
      <c r="BR148" s="73" t="s">
        <v>2133</v>
      </c>
      <c r="BS148" s="73" t="s">
        <v>2140</v>
      </c>
      <c r="BT148" s="73" t="s">
        <v>2123</v>
      </c>
      <c r="BU148" s="73" t="s">
        <v>2141</v>
      </c>
      <c r="CB148" s="73" t="s">
        <v>2125</v>
      </c>
      <c r="CC148" s="73" t="s">
        <v>2126</v>
      </c>
      <c r="CD148" s="73" t="s">
        <v>2127</v>
      </c>
      <c r="CE148" s="73" t="s">
        <v>2128</v>
      </c>
      <c r="CF148" s="73" t="s">
        <v>2138</v>
      </c>
      <c r="CG148" s="73" t="s">
        <v>2153</v>
      </c>
      <c r="CH148" s="73" t="s">
        <v>2154</v>
      </c>
      <c r="CI148" s="73" t="s">
        <v>2139</v>
      </c>
      <c r="CJ148" s="73" t="s">
        <v>2142</v>
      </c>
      <c r="CK148" s="73" t="s">
        <v>2143</v>
      </c>
      <c r="CL148" s="73" t="s">
        <v>2144</v>
      </c>
      <c r="CM148" s="73" t="s">
        <v>2145</v>
      </c>
      <c r="CN148" s="73" t="s">
        <v>2146</v>
      </c>
      <c r="CO148" s="73" t="s">
        <v>2147</v>
      </c>
      <c r="CP148" s="73" t="s">
        <v>2148</v>
      </c>
      <c r="CX148" s="73" t="s">
        <v>2149</v>
      </c>
      <c r="CY148" s="73" t="s">
        <v>2150</v>
      </c>
      <c r="CZ148" s="73" t="s">
        <v>2151</v>
      </c>
      <c r="DA148" s="73" t="s">
        <v>2155</v>
      </c>
      <c r="DB148" s="73" t="s">
        <v>2152</v>
      </c>
      <c r="DC148" s="73" t="s">
        <v>2156</v>
      </c>
      <c r="DD148" s="73" t="s">
        <v>2157</v>
      </c>
      <c r="DE148" s="73" t="s">
        <v>2158</v>
      </c>
      <c r="DF148" s="73" t="s">
        <v>2159</v>
      </c>
      <c r="DG148" s="73" t="s">
        <v>2160</v>
      </c>
      <c r="DH148" s="73" t="s">
        <v>2164</v>
      </c>
      <c r="DI148" s="73" t="s">
        <v>2161</v>
      </c>
      <c r="DJ148" s="73" t="s">
        <v>2162</v>
      </c>
      <c r="DK148" s="73" t="s">
        <v>2163</v>
      </c>
      <c r="DL148" s="73" t="s">
        <v>2168</v>
      </c>
      <c r="DM148" s="73" t="s">
        <v>2167</v>
      </c>
      <c r="DN148" s="73" t="s">
        <v>2165</v>
      </c>
      <c r="DO148" s="73" t="s">
        <v>2166</v>
      </c>
      <c r="DQ148" s="73" t="s">
        <v>2170</v>
      </c>
      <c r="DR148" s="73" t="s">
        <v>2171</v>
      </c>
      <c r="DS148" s="73" t="s">
        <v>2172</v>
      </c>
      <c r="DT148" s="73" t="s">
        <v>2173</v>
      </c>
      <c r="DV148" s="73" t="s">
        <v>2174</v>
      </c>
      <c r="DW148" s="73" t="s">
        <v>2175</v>
      </c>
      <c r="DX148" s="73" t="s">
        <v>2176</v>
      </c>
      <c r="DY148" s="73" t="s">
        <v>2177</v>
      </c>
      <c r="DZ148" s="73" t="s">
        <v>2178</v>
      </c>
      <c r="EB148" s="73" t="s">
        <v>2179</v>
      </c>
      <c r="EC148" s="73" t="s">
        <v>2180</v>
      </c>
      <c r="ED148" s="73" t="s">
        <v>2181</v>
      </c>
      <c r="EE148" s="73" t="s">
        <v>2182</v>
      </c>
      <c r="EF148" s="136" t="s">
        <v>2183</v>
      </c>
      <c r="EJ148" s="137" t="s">
        <v>147</v>
      </c>
      <c r="EK148" s="137" t="s">
        <v>2184</v>
      </c>
      <c r="EL148" s="137" t="s">
        <v>2185</v>
      </c>
      <c r="EM148" s="137" t="s">
        <v>2186</v>
      </c>
      <c r="EN148" s="137"/>
      <c r="EO148" s="137"/>
    </row>
    <row r="149" spans="1:154" hidden="1" x14ac:dyDescent="0.2">
      <c r="A149" s="108">
        <v>1</v>
      </c>
      <c r="B149" s="89"/>
      <c r="C149" s="108" t="str">
        <f>BO149</f>
        <v/>
      </c>
      <c r="D149" s="155" t="str">
        <f>BP149</f>
        <v/>
      </c>
      <c r="E149" s="155" t="str">
        <f>BR149</f>
        <v/>
      </c>
      <c r="F149" s="158"/>
      <c r="G149" s="175" t="str">
        <f t="shared" ref="G149:G168" si="558">IF(B149="","",VLOOKUP(F149,Sinclair_schueler,IF(BN149="W",3,2)))</f>
        <v/>
      </c>
      <c r="H149" s="90"/>
      <c r="I149" s="128"/>
      <c r="J149" s="91"/>
      <c r="K149" s="128"/>
      <c r="L149" s="91"/>
      <c r="M149" s="128"/>
      <c r="N149" s="90"/>
      <c r="O149" s="128"/>
      <c r="P149" s="91"/>
      <c r="Q149" s="128"/>
      <c r="R149" s="91"/>
      <c r="S149" s="128"/>
      <c r="T149" s="130" t="str">
        <f>IF(B149&lt;&gt;"",DM149,"")</f>
        <v/>
      </c>
      <c r="U149" s="133" t="str">
        <f>IF(B149&lt;&gt;"",DN149,"")</f>
        <v/>
      </c>
      <c r="V149" s="133" t="str">
        <f>IF(B149&lt;&gt;"",DO149,"")</f>
        <v/>
      </c>
      <c r="W149" s="92"/>
      <c r="X149" s="93"/>
      <c r="Y149" s="118" t="str">
        <f>IF(B149="","",DT149 )</f>
        <v/>
      </c>
      <c r="Z149" s="94"/>
      <c r="AA149" s="95"/>
      <c r="AB149" s="93"/>
      <c r="AC149" s="121" t="str">
        <f>IF(B149="","",DZ149)</f>
        <v/>
      </c>
      <c r="AD149" s="94"/>
      <c r="AE149" s="95"/>
      <c r="AF149" s="93"/>
      <c r="AG149" s="213" t="str">
        <f>IF(B149="","",EF149)</f>
        <v/>
      </c>
      <c r="AH149" s="123" t="str">
        <f>IF(B149="","",EG149)</f>
        <v/>
      </c>
      <c r="AI149" s="124" t="str">
        <f>IF(SUM(V149,Y149,AC149,AH149)=0,"",SUM(V149,Y149,AC149,AH149))</f>
        <v/>
      </c>
      <c r="AJ149" s="139" t="str">
        <f t="shared" ref="AJ149:AJ168" si="559">IF(B149="","",VLOOKUP(A149,U15W_PLATZ,2))</f>
        <v/>
      </c>
      <c r="AK149" s="162" t="str">
        <f t="shared" ref="AK149:AK168" si="560">IF(SUM(AJ149)=0,"",VLOOKUP(AJ149,Punkte_Platz,2,FALSE))</f>
        <v/>
      </c>
      <c r="BI149" t="str">
        <f t="shared" ref="BI149:BI168" si="561">IF(B149&lt;&gt;"",B149,"")</f>
        <v/>
      </c>
      <c r="BK149" t="str">
        <f>IF(UPPER(LEFT(TEXT(BI149,"####"),1))="W",BI149,IF(UPPER(LEFT(TEXT(BI149,"####"),1))="M",BI149,IF(UPPER(LEFT(TEXT(BI149,"####"),1))="X",BI149,"")))</f>
        <v/>
      </c>
      <c r="BL149" t="str">
        <f>IF(BI149&gt;0,IF(BK149="",BI149,""),"")</f>
        <v/>
      </c>
      <c r="BM149" t="str">
        <f>IF(BJ149&gt;"",IF(VLOOKUP(BJ149,Athl02,1)=BJ149,VLOOKUP(BJ149,Athl02,2),""),
IF(BK149&gt;"",IF(VLOOKUP(BK149,Athl06,1)=BK149,VLOOKUP(BK149,Athl06,2),""),
IF(BL149&lt;&gt;"",IF(VLOOKUP(BL149,Athl04,1)=BL149,VLOOKUP(BL149,Athl04,2),""),"")))</f>
        <v/>
      </c>
      <c r="BN149" t="str">
        <f>IF(BM149&lt;&gt; "",VLOOKUP(BM149, Athl01, 3),"")</f>
        <v/>
      </c>
      <c r="BO149" t="str">
        <f t="shared" ref="BO149:BO168" si="562">IF(BM149="","",VLOOKUP(BM149,Athl01,2))</f>
        <v/>
      </c>
      <c r="BP149" t="str">
        <f t="shared" ref="BP149:BP168" si="563">IF(BM149="","",VLOOKUP(BM149,Athl01,$BP$4))</f>
        <v/>
      </c>
      <c r="BQ149" s="47" t="str">
        <f t="shared" ref="BQ149:BQ168" si="564">IF(BM149="","",VLOOKUP(BM149,Athl01,4))</f>
        <v/>
      </c>
      <c r="BR149" t="str">
        <f t="shared" ref="BR149:BR168" si="565">IF(B149&lt;&gt;"",YEAR(BQ149),"")</f>
        <v/>
      </c>
      <c r="BS149" t="str">
        <f t="shared" ref="BS149:BS168" si="566">IF(BR149&lt;&gt;"",$BP$3-BR149,"")</f>
        <v/>
      </c>
      <c r="BT149" t="str">
        <f>IF(BR149="","",IF(BS149&lt;=9,"U9",IF(BS149&lt;=11,"U11",IF(BS149&lt;=13,"U13",IF(BS149&lt;=15,"U15","nicht startberechtigt")))))</f>
        <v/>
      </c>
      <c r="BU149" t="str">
        <f>IF(BT149="","",IF(BT149="U9",'Schuelereinst. Sinclair'!$B$6,IF(BT149="U11",'Schuelereinst. Sinclair'!$B$7,IF(BT149="U13",'Schuelereinst. Sinclair'!$B$8,Wemm(BT149="U15",'Schuelereinst. Sinclair'!$B$9,"")))))</f>
        <v/>
      </c>
      <c r="BV149" s="28">
        <f t="shared" ref="BV149:BV168" si="567">H149</f>
        <v>0</v>
      </c>
      <c r="BW149" s="28">
        <f t="shared" ref="BW149:BW168" si="568">I149</f>
        <v>0</v>
      </c>
      <c r="BX149" s="28">
        <f t="shared" ref="BX149:BX168" si="569">J149</f>
        <v>0</v>
      </c>
      <c r="BY149" s="28">
        <f t="shared" ref="BY149:BY168" si="570">K149</f>
        <v>0</v>
      </c>
      <c r="BZ149" s="28">
        <f t="shared" ref="BZ149:BZ168" si="571">L149</f>
        <v>0</v>
      </c>
      <c r="CA149" s="28">
        <f t="shared" ref="CA149:CA168" si="572">M149</f>
        <v>0</v>
      </c>
      <c r="CB149" s="28">
        <f>IF(BW149="x",0,IF(BW149="X",0,BV149))</f>
        <v>0</v>
      </c>
      <c r="CC149" s="28">
        <f>IF(BY149="x",0,IF(BY149="X",0,BX149))</f>
        <v>0</v>
      </c>
      <c r="CD149" s="28">
        <f>IF(CA149="x",0,IF(CA149="X",0,BZ149))</f>
        <v>0</v>
      </c>
      <c r="CE149" s="28">
        <f>MAX(CB149:CD149)</f>
        <v>0</v>
      </c>
      <c r="CF149">
        <f>IF(G149&lt;&gt;"",CB149*G149,0)</f>
        <v>0</v>
      </c>
      <c r="CG149">
        <f>IF(G149&lt;&gt;"",CC149*G149,0)</f>
        <v>0</v>
      </c>
      <c r="CH149">
        <f>IF(G149&lt;&gt;"",CD149*G149,0)</f>
        <v>0</v>
      </c>
      <c r="CI149">
        <f>IF(G149&lt;&gt;"",CE149*G149,0)</f>
        <v>0</v>
      </c>
      <c r="CJ149">
        <f>IF(I149="",0,IF(I149&lt;&gt;"x",IF(I149&lt;&gt;"X",I149*$BU149,0),0))</f>
        <v>0</v>
      </c>
      <c r="CK149">
        <f t="shared" ref="CK149:CK168" si="573">IF(K149="",0,IF(K149&lt;&gt;"x",IF(K149&lt;&gt;"X",K149*$BU149,0),0))</f>
        <v>0</v>
      </c>
      <c r="CL149">
        <f t="shared" ref="CL149:CL168" si="574">IF(M149="",0,IF(M149&lt;&gt;"x",IF(M149&lt;&gt;"X",M149*$BU149,0),0))</f>
        <v>0</v>
      </c>
      <c r="CM149">
        <f>CF149+CJ149</f>
        <v>0</v>
      </c>
      <c r="CN149">
        <f>CG149+CK149</f>
        <v>0</v>
      </c>
      <c r="CO149">
        <f>CH149+CL149</f>
        <v>0</v>
      </c>
      <c r="CP149" s="5">
        <f>MAX(CM149:CO149)</f>
        <v>0</v>
      </c>
      <c r="CR149" s="28">
        <f t="shared" ref="CR149:CR168" si="575">N149</f>
        <v>0</v>
      </c>
      <c r="CS149" s="28">
        <f t="shared" ref="CS149:CS168" si="576">O149</f>
        <v>0</v>
      </c>
      <c r="CT149" s="28">
        <f t="shared" ref="CT149:CT168" si="577">P149</f>
        <v>0</v>
      </c>
      <c r="CU149" s="28">
        <f t="shared" ref="CU149:CU168" si="578">Q149</f>
        <v>0</v>
      </c>
      <c r="CV149" s="28">
        <f t="shared" ref="CV149:CV168" si="579">R149</f>
        <v>0</v>
      </c>
      <c r="CW149" s="28">
        <f t="shared" ref="CW149:CW168" si="580">S149</f>
        <v>0</v>
      </c>
      <c r="CX149" s="28">
        <f>IF(CS149="x",0,IF(CS149="X",0,CR149))</f>
        <v>0</v>
      </c>
      <c r="CY149" s="28">
        <f>IF(CU149="x",0,IF(CU149="X",0,CT149))</f>
        <v>0</v>
      </c>
      <c r="CZ149" s="28">
        <f>IF(CW149="x",0,IF(CW149="X",0,CV149))</f>
        <v>0</v>
      </c>
      <c r="DA149" s="28">
        <f>MAX(CX149:CZ149)</f>
        <v>0</v>
      </c>
      <c r="DB149">
        <f>IF(G149&lt;&gt;"",CX149*G149,0)</f>
        <v>0</v>
      </c>
      <c r="DC149">
        <f>IF(G149&lt;&gt;"",CY149*G149,0)</f>
        <v>0</v>
      </c>
      <c r="DD149">
        <f>IF(G149&lt;&gt;"",CZ149*G149,0)</f>
        <v>0</v>
      </c>
      <c r="DE149">
        <f>IF(G149&lt;&gt;"",DA149*G149,0)</f>
        <v>0</v>
      </c>
      <c r="DF149">
        <f>IF(O149="",0,IF(O149&lt;&gt;"x",IF(O149&lt;&gt;"X",O149*$BU149,0),0))</f>
        <v>0</v>
      </c>
      <c r="DG149">
        <f>IF(Q149="",0,IF(Q149&lt;&gt;"x",IF(Q149&lt;&gt;"X",Q149*$BU149,0),0))</f>
        <v>0</v>
      </c>
      <c r="DH149">
        <f>IF(S149="",0,IF(S149&lt;&gt;"x",IF(S149&lt;&gt;"X",S149*$BU149,0),0))</f>
        <v>0</v>
      </c>
      <c r="DI149">
        <f>DB149+DF149</f>
        <v>0</v>
      </c>
      <c r="DJ149">
        <f>DC149+DG149</f>
        <v>0</v>
      </c>
      <c r="DK149">
        <f>DD149+DH149</f>
        <v>0</v>
      </c>
      <c r="DL149" s="5">
        <f>MAX(DI149:DK149)</f>
        <v>0</v>
      </c>
      <c r="DM149" s="48">
        <f>CE149+DA149</f>
        <v>0</v>
      </c>
      <c r="DN149" s="5">
        <f>CI149+DE149</f>
        <v>0</v>
      </c>
      <c r="DO149" s="5">
        <f>CP149+DL149</f>
        <v>0</v>
      </c>
      <c r="DQ149" s="48">
        <f t="shared" ref="DQ149:DQ168" si="581">IF(W149=0,999,W149)</f>
        <v>999</v>
      </c>
      <c r="DR149" s="48">
        <f t="shared" ref="DR149:DR168" si="582">IF(X149=0,999,X149)</f>
        <v>999</v>
      </c>
      <c r="DS149" s="48">
        <f>MIN(DQ149:DR149)</f>
        <v>999</v>
      </c>
      <c r="DT149">
        <f t="shared" ref="DT149:DT168" si="583">IF(DS149&gt;$DT$2,0,VLOOKUP(DS149,Sprint_Schueler,2))</f>
        <v>0</v>
      </c>
      <c r="DU149" s="48"/>
      <c r="DV149" s="48">
        <f>Z149</f>
        <v>0</v>
      </c>
      <c r="DW149" s="48">
        <f>AA149</f>
        <v>0</v>
      </c>
      <c r="DX149" s="48">
        <f>AB149</f>
        <v>0</v>
      </c>
      <c r="DY149" s="48">
        <f>MAX(DV149:DX149)</f>
        <v>0</v>
      </c>
      <c r="DZ149">
        <f t="shared" ref="DZ149:DZ189" si="584">VLOOKUP(DY149,Sprung_Schueler,2)</f>
        <v>0</v>
      </c>
      <c r="EB149" s="48">
        <f>AD149</f>
        <v>0</v>
      </c>
      <c r="EC149" s="48">
        <f>AE149</f>
        <v>0</v>
      </c>
      <c r="ED149" s="48">
        <f>AF149</f>
        <v>0</v>
      </c>
      <c r="EE149" s="48">
        <f>MAX(EB149:ED149)</f>
        <v>0</v>
      </c>
      <c r="EF149">
        <f t="shared" ref="EF149:EF189" si="585">VLOOKUP(EE149,Kugel_Schueler,2)</f>
        <v>0</v>
      </c>
      <c r="EG149">
        <f t="shared" ref="EG149:EG168" si="586">IF(EF149=0,0,IF($EG$3="Ja",EF149*G149,EF149))</f>
        <v>0</v>
      </c>
      <c r="EI149">
        <v>1</v>
      </c>
      <c r="EJ149" s="48">
        <f>IF(AI149&lt;&gt;"",ROUND(AI149,2),0)</f>
        <v>0</v>
      </c>
      <c r="EK149">
        <f t="shared" ref="EK149:EK168" si="587">IF(EJ149&gt;0,ROUND(EJ149*$EK$2+EI149,0),0)</f>
        <v>0</v>
      </c>
      <c r="EL149">
        <f>LARGE($EK$149:$EK$168,EI149)</f>
        <v>0</v>
      </c>
      <c r="EM149">
        <f t="shared" ref="EM149:EM168" si="588">MOD(EL149,$EK$3)</f>
        <v>0</v>
      </c>
      <c r="EN149">
        <f t="shared" ref="EN149:EN168" si="589">IF(EM149&gt;0,EM149*$EK$2+EI149,$EK$1)</f>
        <v>99999999</v>
      </c>
      <c r="EO149">
        <f>SMALL($EN$149:$EN$168,EI149)</f>
        <v>99999999</v>
      </c>
      <c r="EP149">
        <f t="shared" ref="EP149:EP168" si="590">(EO149-MOD(EO149,$EK$2))/$EK$2</f>
        <v>999</v>
      </c>
      <c r="EQ149">
        <f t="shared" ref="EQ149:EQ168" si="591">MOD(EO149,$EK$2)</f>
        <v>99999</v>
      </c>
      <c r="ES149">
        <f>IF(I149="X",1,IF(I149="x",1,IF(I149&lt;='Schuelereinst. Sinclair'!$B$5,1,0)))</f>
        <v>1</v>
      </c>
      <c r="ET149">
        <f>IF(K149="X",1,IF(K149="x",1,IF(K149&lt;='Schuelereinst. Sinclair'!$B$5,1,0)))</f>
        <v>1</v>
      </c>
      <c r="EU149">
        <f>IF(M149="X",1,IF(M149="x",1,IF(M149&lt;='Schuelereinst. Sinclair'!$B$5,1,0)))</f>
        <v>1</v>
      </c>
      <c r="EV149">
        <f>IF(O149="X",1,IF(O149="x",1,IF(O149&lt;='Schuelereinst. Sinclair'!$B$5,1,0)))</f>
        <v>1</v>
      </c>
      <c r="EW149">
        <f>IF(Q149="X",1,IF(Q149="x",1,IF(Q149&lt;='Schuelereinst. Sinclair'!$B$5,1,0)))</f>
        <v>1</v>
      </c>
      <c r="EX149">
        <f>IF(S149="X",1,IF(S149="x",1,IF(S149&lt;='Schuelereinst. Sinclair'!$B$5,1,0)))</f>
        <v>1</v>
      </c>
    </row>
    <row r="150" spans="1:154" hidden="1" x14ac:dyDescent="0.2">
      <c r="A150" s="109">
        <v>2</v>
      </c>
      <c r="B150" s="138"/>
      <c r="C150" s="109" t="str">
        <f t="shared" ref="C150:C168" si="592">BO150</f>
        <v/>
      </c>
      <c r="D150" s="156" t="str">
        <f t="shared" ref="D150:D168" si="593">BP150</f>
        <v/>
      </c>
      <c r="E150" s="156" t="str">
        <f t="shared" ref="E150:E168" si="594">BR150</f>
        <v/>
      </c>
      <c r="F150" s="159"/>
      <c r="G150" s="176" t="str">
        <f t="shared" si="558"/>
        <v/>
      </c>
      <c r="H150" s="97"/>
      <c r="I150" s="129"/>
      <c r="J150" s="98"/>
      <c r="K150" s="129"/>
      <c r="L150" s="98"/>
      <c r="M150" s="129"/>
      <c r="N150" s="97"/>
      <c r="O150" s="129"/>
      <c r="P150" s="98"/>
      <c r="Q150" s="129"/>
      <c r="R150" s="98"/>
      <c r="S150" s="129"/>
      <c r="T150" s="131" t="str">
        <f t="shared" ref="T150:T168" si="595">IF(B150&lt;&gt;"",DM150,"")</f>
        <v/>
      </c>
      <c r="U150" s="134" t="str">
        <f t="shared" ref="U150:U168" si="596">IF(B150&lt;&gt;"",DN150,"")</f>
        <v/>
      </c>
      <c r="V150" s="134" t="str">
        <f t="shared" ref="V150:V168" si="597">IF(B150&lt;&gt;"",DO150,"")</f>
        <v/>
      </c>
      <c r="W150" s="99"/>
      <c r="X150" s="95"/>
      <c r="Y150" s="119" t="str">
        <f>IF(B150="","",DT150 )</f>
        <v/>
      </c>
      <c r="Z150" s="100"/>
      <c r="AA150" s="95"/>
      <c r="AB150" s="95"/>
      <c r="AC150" s="122" t="str">
        <f>IF(B150="","",DZ150)</f>
        <v/>
      </c>
      <c r="AD150" s="100"/>
      <c r="AE150" s="95"/>
      <c r="AF150" s="95"/>
      <c r="AG150" s="214" t="str">
        <f>IF(B150="","",EF150)</f>
        <v/>
      </c>
      <c r="AH150" s="125" t="str">
        <f>IF(B150="","",EG150)</f>
        <v/>
      </c>
      <c r="AI150" s="126" t="str">
        <f>IF(SUM(V150,Y150,AC150,AH150)=0,"",SUM(V150,Y150,AC150,AH150))</f>
        <v/>
      </c>
      <c r="AJ150" s="140" t="str">
        <f t="shared" si="559"/>
        <v/>
      </c>
      <c r="AK150" s="163" t="str">
        <f t="shared" si="560"/>
        <v/>
      </c>
      <c r="BI150" t="str">
        <f t="shared" si="561"/>
        <v/>
      </c>
      <c r="BK150" t="str">
        <f t="shared" ref="BK150:BK168" si="598">IF(UPPER(LEFT(TEXT(BI150,"####"),1))="W",BI150,IF(UPPER(LEFT(TEXT(BI150,"####"),1))="M",BI150,IF(UPPER(LEFT(TEXT(BI150,"####"),1))="X",BI150,"")))</f>
        <v/>
      </c>
      <c r="BL150" t="str">
        <f t="shared" ref="BL150:BL168" si="599">IF(BI150&gt;0,IF(BK150="",BI150,""),"")</f>
        <v/>
      </c>
      <c r="BM150" t="str">
        <f t="shared" ref="BM150:BM168" si="600">IF(BJ150&gt;"",IF(VLOOKUP(BJ150,Athl02,1)=BJ150,VLOOKUP(BJ150,Athl02,2),""),
IF(BK150&gt;"",IF(VLOOKUP(BK150,Athl06,1)=BK150,VLOOKUP(BK150,Athl06,2),""),
IF(BL150&lt;&gt;"",IF(VLOOKUP(BL150,Athl04,1)=BL150,VLOOKUP(BL150,Athl04,2),""),"")))</f>
        <v/>
      </c>
      <c r="BN150" t="str">
        <f t="shared" ref="BN150:BN168" si="601">IF(BM150&lt;&gt; "",VLOOKUP(BM150, Athl01, 3),"")</f>
        <v/>
      </c>
      <c r="BO150" t="str">
        <f t="shared" si="562"/>
        <v/>
      </c>
      <c r="BP150" t="str">
        <f t="shared" si="563"/>
        <v/>
      </c>
      <c r="BQ150" s="47" t="str">
        <f t="shared" si="564"/>
        <v/>
      </c>
      <c r="BR150" t="str">
        <f t="shared" si="565"/>
        <v/>
      </c>
      <c r="BS150" t="str">
        <f t="shared" si="566"/>
        <v/>
      </c>
      <c r="BT150" t="str">
        <f t="shared" ref="BT150:BT168" si="602">IF(BR150="","",IF(BS150&lt;=9,"U9",IF(BS150&lt;=11,"U11",IF(BS150&lt;=13,"U13",IF(BS150&lt;=15,"U15","nicht startberechtigt")))))</f>
        <v/>
      </c>
      <c r="BU150" t="str">
        <f>IF(BT150="","",IF(BT150="U9",'Schuelereinst. Sinclair'!$B$6,IF(BT150="U11",'Schuelereinst. Sinclair'!$B$7,IF(BT150="U13",'Schuelereinst. Sinclair'!$B$8,Wemm(BT150="U15",'Schuelereinst. Sinclair'!$B$9,"")))))</f>
        <v/>
      </c>
      <c r="BV150" s="28">
        <f t="shared" si="567"/>
        <v>0</v>
      </c>
      <c r="BW150" s="28">
        <f t="shared" si="568"/>
        <v>0</v>
      </c>
      <c r="BX150" s="28">
        <f t="shared" si="569"/>
        <v>0</v>
      </c>
      <c r="BY150" s="28">
        <f t="shared" si="570"/>
        <v>0</v>
      </c>
      <c r="BZ150" s="28">
        <f t="shared" si="571"/>
        <v>0</v>
      </c>
      <c r="CA150" s="28">
        <f t="shared" si="572"/>
        <v>0</v>
      </c>
      <c r="CB150" s="28">
        <f t="shared" ref="CB150:CB168" si="603">IF(BW150="x",0,IF(BW150="X",0,BV150))</f>
        <v>0</v>
      </c>
      <c r="CC150" s="28">
        <f t="shared" ref="CC150:CC168" si="604">IF(BY150="x",0,IF(BY150="X",0,BX150))</f>
        <v>0</v>
      </c>
      <c r="CD150" s="28">
        <f t="shared" ref="CD150:CD168" si="605">IF(CA150="x",0,IF(CA150="X",0,BZ150))</f>
        <v>0</v>
      </c>
      <c r="CE150" s="28">
        <f t="shared" ref="CE150:CE168" si="606">MAX(CB150:CD150)</f>
        <v>0</v>
      </c>
      <c r="CF150">
        <f t="shared" ref="CF150:CF168" si="607">IF(G150&lt;&gt;"",CB150*G150,0)</f>
        <v>0</v>
      </c>
      <c r="CG150">
        <f t="shared" ref="CG150:CG168" si="608">IF(G150&lt;&gt;"",CC150*G150,0)</f>
        <v>0</v>
      </c>
      <c r="CH150">
        <f t="shared" ref="CH150:CH168" si="609">IF(G150&lt;&gt;"",CD150*G150,0)</f>
        <v>0</v>
      </c>
      <c r="CI150">
        <f t="shared" ref="CI150:CI168" si="610">IF(G150&lt;&gt;"",CE150*G150,0)</f>
        <v>0</v>
      </c>
      <c r="CJ150">
        <f t="shared" ref="CJ150:CJ168" si="611">IF(I150="",0,IF(I150&lt;&gt;"x",IF(I150&lt;&gt;"X",I150*$BU150,0),0))</f>
        <v>0</v>
      </c>
      <c r="CK150">
        <f t="shared" si="573"/>
        <v>0</v>
      </c>
      <c r="CL150">
        <f t="shared" si="574"/>
        <v>0</v>
      </c>
      <c r="CM150">
        <f t="shared" ref="CM150:CM168" si="612">CF150+CJ150</f>
        <v>0</v>
      </c>
      <c r="CN150">
        <f t="shared" ref="CN150:CN168" si="613">CG150+CK150</f>
        <v>0</v>
      </c>
      <c r="CO150">
        <f t="shared" ref="CO150:CO168" si="614">CH150+CL150</f>
        <v>0</v>
      </c>
      <c r="CP150" s="5">
        <f t="shared" ref="CP150:CP168" si="615">MAX(CM150:CO150)</f>
        <v>0</v>
      </c>
      <c r="CR150" s="28">
        <f t="shared" si="575"/>
        <v>0</v>
      </c>
      <c r="CS150" s="28">
        <f t="shared" si="576"/>
        <v>0</v>
      </c>
      <c r="CT150" s="28">
        <f t="shared" si="577"/>
        <v>0</v>
      </c>
      <c r="CU150" s="28">
        <f t="shared" si="578"/>
        <v>0</v>
      </c>
      <c r="CV150" s="28">
        <f t="shared" si="579"/>
        <v>0</v>
      </c>
      <c r="CW150" s="28">
        <f t="shared" si="580"/>
        <v>0</v>
      </c>
      <c r="CX150" s="28">
        <f t="shared" ref="CX150:CX168" si="616">IF(CS150="x",0,IF(CS150="X",0,CR150))</f>
        <v>0</v>
      </c>
      <c r="CY150" s="28">
        <f t="shared" ref="CY150:CY168" si="617">IF(CU150="x",0,IF(CU150="X",0,CT150))</f>
        <v>0</v>
      </c>
      <c r="CZ150" s="28">
        <f t="shared" ref="CZ150:CZ168" si="618">IF(CW150="x",0,IF(CW150="X",0,CV150))</f>
        <v>0</v>
      </c>
      <c r="DA150" s="28">
        <f t="shared" ref="DA150:DA168" si="619">MAX(CX150:CZ150)</f>
        <v>0</v>
      </c>
      <c r="DB150">
        <f t="shared" ref="DB150:DB168" si="620">IF(G150&lt;&gt;"",CX150*G150,0)</f>
        <v>0</v>
      </c>
      <c r="DC150">
        <f t="shared" ref="DC150:DC168" si="621">IF(G150&lt;&gt;"",CY150*G150,0)</f>
        <v>0</v>
      </c>
      <c r="DD150">
        <f t="shared" ref="DD150:DD168" si="622">IF(G150&lt;&gt;"",CZ150*G150,0)</f>
        <v>0</v>
      </c>
      <c r="DE150">
        <f t="shared" ref="DE150:DE168" si="623">IF(G150&lt;&gt;"",DA150*G150,0)</f>
        <v>0</v>
      </c>
      <c r="DF150">
        <f t="shared" ref="DF150:DF168" si="624">IF(O150="",0,IF(O150&lt;&gt;"x",IF(O150&lt;&gt;"X",O150*$BU150,0),0))</f>
        <v>0</v>
      </c>
      <c r="DG150">
        <f t="shared" ref="DG150:DG168" si="625">IF(Q150="",0,IF(Q150&lt;&gt;"x",IF(Q150&lt;&gt;"X",Q150*$BU150,0),0))</f>
        <v>0</v>
      </c>
      <c r="DH150">
        <f t="shared" ref="DH150:DH168" si="626">IF(S150="",0,IF(S150&lt;&gt;"x",IF(S150&lt;&gt;"X",S150*$BU150,0),0))</f>
        <v>0</v>
      </c>
      <c r="DI150">
        <f t="shared" ref="DI150:DI168" si="627">DB150+DF150</f>
        <v>0</v>
      </c>
      <c r="DJ150">
        <f t="shared" ref="DJ150:DJ168" si="628">DC150+DG150</f>
        <v>0</v>
      </c>
      <c r="DK150">
        <f t="shared" ref="DK150:DK168" si="629">DD150+DH150</f>
        <v>0</v>
      </c>
      <c r="DL150" s="5">
        <f t="shared" ref="DL150:DL168" si="630">MAX(DI150:DK150)</f>
        <v>0</v>
      </c>
      <c r="DM150" s="48">
        <f t="shared" ref="DM150:DM168" si="631">CE150+DA150</f>
        <v>0</v>
      </c>
      <c r="DN150" s="5">
        <f t="shared" ref="DN150:DN168" si="632">CI150+DE150</f>
        <v>0</v>
      </c>
      <c r="DO150" s="5">
        <f t="shared" ref="DO150:DO168" si="633">CP150+DL150</f>
        <v>0</v>
      </c>
      <c r="DQ150" s="48">
        <f t="shared" si="581"/>
        <v>999</v>
      </c>
      <c r="DR150" s="48">
        <f t="shared" si="582"/>
        <v>999</v>
      </c>
      <c r="DS150" s="48">
        <f t="shared" ref="DS150:DS168" si="634">MIN(DQ150:DR150)</f>
        <v>999</v>
      </c>
      <c r="DT150">
        <f t="shared" si="583"/>
        <v>0</v>
      </c>
      <c r="DV150" s="48">
        <f t="shared" ref="DV150:DV168" si="635">Z150</f>
        <v>0</v>
      </c>
      <c r="DW150" s="48">
        <f t="shared" ref="DW150:DW168" si="636">AA150</f>
        <v>0</v>
      </c>
      <c r="DX150" s="48">
        <f t="shared" ref="DX150:DX168" si="637">AB150</f>
        <v>0</v>
      </c>
      <c r="DY150" s="48">
        <f t="shared" ref="DY150:DY168" si="638">MAX(DV150:DX150)</f>
        <v>0</v>
      </c>
      <c r="DZ150">
        <f t="shared" si="584"/>
        <v>0</v>
      </c>
      <c r="EB150" s="48">
        <f t="shared" ref="EB150:EB168" si="639">AD150</f>
        <v>0</v>
      </c>
      <c r="EC150" s="48">
        <f t="shared" ref="EC150:EC168" si="640">AE150</f>
        <v>0</v>
      </c>
      <c r="ED150" s="48">
        <f t="shared" ref="ED150:ED168" si="641">AF150</f>
        <v>0</v>
      </c>
      <c r="EE150" s="48">
        <f t="shared" ref="EE150:EE168" si="642">MAX(EB150:ED150)</f>
        <v>0</v>
      </c>
      <c r="EF150">
        <f t="shared" si="585"/>
        <v>0</v>
      </c>
      <c r="EG150">
        <f t="shared" si="586"/>
        <v>0</v>
      </c>
      <c r="EI150">
        <v>2</v>
      </c>
      <c r="EJ150" s="48">
        <f t="shared" ref="EJ150:EJ168" si="643">IF(AI150&lt;&gt;"",ROUND(AI150,2),0)</f>
        <v>0</v>
      </c>
      <c r="EK150">
        <f t="shared" si="587"/>
        <v>0</v>
      </c>
      <c r="EL150">
        <f t="shared" ref="EL150:EL168" si="644">LARGE($EK$149:$EK$168,EI150)</f>
        <v>0</v>
      </c>
      <c r="EM150">
        <f t="shared" si="588"/>
        <v>0</v>
      </c>
      <c r="EN150">
        <f t="shared" si="589"/>
        <v>99999999</v>
      </c>
      <c r="EO150">
        <f t="shared" ref="EO150:EO168" si="645">SMALL($EN$149:$EN$168,EI150)</f>
        <v>99999999</v>
      </c>
      <c r="EP150">
        <f t="shared" si="590"/>
        <v>999</v>
      </c>
      <c r="EQ150">
        <f t="shared" si="591"/>
        <v>99999</v>
      </c>
      <c r="ES150">
        <f>IF(I150="X",1,IF(I150="x",1,IF(I150&lt;='Schuelereinst. Sinclair'!$B$5,1,0)))</f>
        <v>1</v>
      </c>
      <c r="ET150">
        <f>IF(K150="X",1,IF(K150="x",1,IF(K150&lt;='Schuelereinst. Sinclair'!$B$5,1,0)))</f>
        <v>1</v>
      </c>
      <c r="EU150">
        <f>IF(M150="X",1,IF(M150="x",1,IF(M150&lt;='Schuelereinst. Sinclair'!$B$5,1,0)))</f>
        <v>1</v>
      </c>
      <c r="EV150">
        <f>IF(O150="X",1,IF(O150="x",1,IF(O150&lt;='Schuelereinst. Sinclair'!$B$5,1,0)))</f>
        <v>1</v>
      </c>
      <c r="EW150">
        <f>IF(Q150="X",1,IF(Q150="x",1,IF(Q150&lt;='Schuelereinst. Sinclair'!$B$5,1,0)))</f>
        <v>1</v>
      </c>
      <c r="EX150">
        <f>IF(S150="X",1,IF(S150="x",1,IF(S150&lt;='Schuelereinst. Sinclair'!$B$5,1,0)))</f>
        <v>1</v>
      </c>
    </row>
    <row r="151" spans="1:154" hidden="1" x14ac:dyDescent="0.2">
      <c r="A151" s="109">
        <v>3</v>
      </c>
      <c r="B151" s="96"/>
      <c r="C151" s="109" t="str">
        <f t="shared" si="592"/>
        <v/>
      </c>
      <c r="D151" s="156" t="str">
        <f t="shared" si="593"/>
        <v/>
      </c>
      <c r="E151" s="156" t="str">
        <f t="shared" si="594"/>
        <v/>
      </c>
      <c r="F151" s="159"/>
      <c r="G151" s="176" t="str">
        <f t="shared" si="558"/>
        <v/>
      </c>
      <c r="H151" s="97"/>
      <c r="I151" s="129"/>
      <c r="J151" s="98"/>
      <c r="K151" s="129"/>
      <c r="L151" s="98"/>
      <c r="M151" s="129"/>
      <c r="N151" s="97"/>
      <c r="O151" s="129"/>
      <c r="P151" s="98"/>
      <c r="Q151" s="129"/>
      <c r="R151" s="98"/>
      <c r="S151" s="129"/>
      <c r="T151" s="131" t="str">
        <f t="shared" si="595"/>
        <v/>
      </c>
      <c r="U151" s="134" t="str">
        <f t="shared" si="596"/>
        <v/>
      </c>
      <c r="V151" s="134" t="str">
        <f t="shared" si="597"/>
        <v/>
      </c>
      <c r="W151" s="99"/>
      <c r="X151" s="95"/>
      <c r="Y151" s="119" t="str">
        <f t="shared" ref="Y151:Y167" si="646">IF(B151="","",DT151 )</f>
        <v/>
      </c>
      <c r="Z151" s="100"/>
      <c r="AA151" s="95"/>
      <c r="AB151" s="95"/>
      <c r="AC151" s="122" t="str">
        <f t="shared" ref="AC151:AC168" si="647">IF(B151="","",DZ151)</f>
        <v/>
      </c>
      <c r="AD151" s="100"/>
      <c r="AE151" s="95"/>
      <c r="AF151" s="95"/>
      <c r="AG151" s="214" t="str">
        <f t="shared" ref="AG151:AG167" si="648">IF(B151="","",EF151)</f>
        <v/>
      </c>
      <c r="AH151" s="125" t="str">
        <f t="shared" ref="AH151:AH168" si="649">IF(B151="","",EG151)</f>
        <v/>
      </c>
      <c r="AI151" s="126" t="str">
        <f t="shared" ref="AI151:AI168" si="650">IF(SUM(V151,Y151,AC151,AH151)=0,"",SUM(V151,Y151,AC151,AH151))</f>
        <v/>
      </c>
      <c r="AJ151" s="140" t="str">
        <f t="shared" si="559"/>
        <v/>
      </c>
      <c r="AK151" s="163" t="str">
        <f t="shared" si="560"/>
        <v/>
      </c>
      <c r="BI151" t="str">
        <f t="shared" si="561"/>
        <v/>
      </c>
      <c r="BK151" t="str">
        <f t="shared" si="598"/>
        <v/>
      </c>
      <c r="BL151" t="str">
        <f t="shared" si="599"/>
        <v/>
      </c>
      <c r="BM151" t="str">
        <f t="shared" si="600"/>
        <v/>
      </c>
      <c r="BN151" t="str">
        <f t="shared" si="601"/>
        <v/>
      </c>
      <c r="BO151" t="str">
        <f t="shared" si="562"/>
        <v/>
      </c>
      <c r="BP151" t="str">
        <f t="shared" si="563"/>
        <v/>
      </c>
      <c r="BQ151" s="47" t="str">
        <f t="shared" si="564"/>
        <v/>
      </c>
      <c r="BR151" t="str">
        <f t="shared" si="565"/>
        <v/>
      </c>
      <c r="BS151" t="str">
        <f t="shared" si="566"/>
        <v/>
      </c>
      <c r="BT151" t="str">
        <f t="shared" si="602"/>
        <v/>
      </c>
      <c r="BU151" t="str">
        <f>IF(BT151="","",IF(BT151="U9",'Schuelereinst. Sinclair'!$B$6,IF(BT151="U11",'Schuelereinst. Sinclair'!$B$7,IF(BT151="U13",'Schuelereinst. Sinclair'!$B$8,Wemm(BT151="U15",'Schuelereinst. Sinclair'!$B$9,"")))))</f>
        <v/>
      </c>
      <c r="BV151" s="28">
        <f t="shared" si="567"/>
        <v>0</v>
      </c>
      <c r="BW151" s="28">
        <f t="shared" si="568"/>
        <v>0</v>
      </c>
      <c r="BX151" s="28">
        <f t="shared" si="569"/>
        <v>0</v>
      </c>
      <c r="BY151" s="28">
        <f t="shared" si="570"/>
        <v>0</v>
      </c>
      <c r="BZ151" s="28">
        <f t="shared" si="571"/>
        <v>0</v>
      </c>
      <c r="CA151" s="28">
        <f t="shared" si="572"/>
        <v>0</v>
      </c>
      <c r="CB151" s="28">
        <f t="shared" si="603"/>
        <v>0</v>
      </c>
      <c r="CC151" s="28">
        <f t="shared" si="604"/>
        <v>0</v>
      </c>
      <c r="CD151" s="28">
        <f t="shared" si="605"/>
        <v>0</v>
      </c>
      <c r="CE151" s="28">
        <f t="shared" si="606"/>
        <v>0</v>
      </c>
      <c r="CF151">
        <f t="shared" si="607"/>
        <v>0</v>
      </c>
      <c r="CG151">
        <f t="shared" si="608"/>
        <v>0</v>
      </c>
      <c r="CH151">
        <f t="shared" si="609"/>
        <v>0</v>
      </c>
      <c r="CI151">
        <f t="shared" si="610"/>
        <v>0</v>
      </c>
      <c r="CJ151">
        <f t="shared" si="611"/>
        <v>0</v>
      </c>
      <c r="CK151">
        <f t="shared" si="573"/>
        <v>0</v>
      </c>
      <c r="CL151">
        <f t="shared" si="574"/>
        <v>0</v>
      </c>
      <c r="CM151">
        <f t="shared" si="612"/>
        <v>0</v>
      </c>
      <c r="CN151">
        <f t="shared" si="613"/>
        <v>0</v>
      </c>
      <c r="CO151">
        <f t="shared" si="614"/>
        <v>0</v>
      </c>
      <c r="CP151" s="5">
        <f t="shared" si="615"/>
        <v>0</v>
      </c>
      <c r="CR151" s="28">
        <f t="shared" si="575"/>
        <v>0</v>
      </c>
      <c r="CS151" s="28">
        <f t="shared" si="576"/>
        <v>0</v>
      </c>
      <c r="CT151" s="28">
        <f t="shared" si="577"/>
        <v>0</v>
      </c>
      <c r="CU151" s="28">
        <f t="shared" si="578"/>
        <v>0</v>
      </c>
      <c r="CV151" s="28">
        <f t="shared" si="579"/>
        <v>0</v>
      </c>
      <c r="CW151" s="28">
        <f t="shared" si="580"/>
        <v>0</v>
      </c>
      <c r="CX151" s="28">
        <f t="shared" si="616"/>
        <v>0</v>
      </c>
      <c r="CY151" s="28">
        <f t="shared" si="617"/>
        <v>0</v>
      </c>
      <c r="CZ151" s="28">
        <f t="shared" si="618"/>
        <v>0</v>
      </c>
      <c r="DA151" s="28">
        <f t="shared" si="619"/>
        <v>0</v>
      </c>
      <c r="DB151">
        <f t="shared" si="620"/>
        <v>0</v>
      </c>
      <c r="DC151">
        <f t="shared" si="621"/>
        <v>0</v>
      </c>
      <c r="DD151">
        <f t="shared" si="622"/>
        <v>0</v>
      </c>
      <c r="DE151">
        <f t="shared" si="623"/>
        <v>0</v>
      </c>
      <c r="DF151">
        <f t="shared" si="624"/>
        <v>0</v>
      </c>
      <c r="DG151">
        <f t="shared" si="625"/>
        <v>0</v>
      </c>
      <c r="DH151">
        <f t="shared" si="626"/>
        <v>0</v>
      </c>
      <c r="DI151">
        <f t="shared" si="627"/>
        <v>0</v>
      </c>
      <c r="DJ151">
        <f t="shared" si="628"/>
        <v>0</v>
      </c>
      <c r="DK151">
        <f t="shared" si="629"/>
        <v>0</v>
      </c>
      <c r="DL151" s="5">
        <f t="shared" si="630"/>
        <v>0</v>
      </c>
      <c r="DM151" s="48">
        <f t="shared" si="631"/>
        <v>0</v>
      </c>
      <c r="DN151" s="5">
        <f t="shared" si="632"/>
        <v>0</v>
      </c>
      <c r="DO151" s="5">
        <f t="shared" si="633"/>
        <v>0</v>
      </c>
      <c r="DQ151" s="48">
        <f t="shared" si="581"/>
        <v>999</v>
      </c>
      <c r="DR151" s="48">
        <f t="shared" si="582"/>
        <v>999</v>
      </c>
      <c r="DS151" s="48">
        <f t="shared" si="634"/>
        <v>999</v>
      </c>
      <c r="DT151">
        <f t="shared" si="583"/>
        <v>0</v>
      </c>
      <c r="DV151" s="48">
        <f t="shared" si="635"/>
        <v>0</v>
      </c>
      <c r="DW151" s="48">
        <f t="shared" si="636"/>
        <v>0</v>
      </c>
      <c r="DX151" s="48">
        <f t="shared" si="637"/>
        <v>0</v>
      </c>
      <c r="DY151" s="48">
        <f t="shared" si="638"/>
        <v>0</v>
      </c>
      <c r="DZ151">
        <f t="shared" si="584"/>
        <v>0</v>
      </c>
      <c r="EB151" s="48">
        <f t="shared" si="639"/>
        <v>0</v>
      </c>
      <c r="EC151" s="48">
        <f t="shared" si="640"/>
        <v>0</v>
      </c>
      <c r="ED151" s="48">
        <f t="shared" si="641"/>
        <v>0</v>
      </c>
      <c r="EE151" s="48">
        <f t="shared" si="642"/>
        <v>0</v>
      </c>
      <c r="EF151">
        <f t="shared" si="585"/>
        <v>0</v>
      </c>
      <c r="EG151">
        <f t="shared" si="586"/>
        <v>0</v>
      </c>
      <c r="EI151">
        <v>3</v>
      </c>
      <c r="EJ151" s="48">
        <f t="shared" si="643"/>
        <v>0</v>
      </c>
      <c r="EK151">
        <f t="shared" si="587"/>
        <v>0</v>
      </c>
      <c r="EL151">
        <f t="shared" si="644"/>
        <v>0</v>
      </c>
      <c r="EM151">
        <f t="shared" si="588"/>
        <v>0</v>
      </c>
      <c r="EN151">
        <f t="shared" si="589"/>
        <v>99999999</v>
      </c>
      <c r="EO151">
        <f t="shared" si="645"/>
        <v>99999999</v>
      </c>
      <c r="EP151">
        <f t="shared" si="590"/>
        <v>999</v>
      </c>
      <c r="EQ151">
        <f t="shared" si="591"/>
        <v>99999</v>
      </c>
      <c r="ES151">
        <f>IF(I151="X",1,IF(I151="x",1,IF(I151&lt;='Schuelereinst. Sinclair'!$B$5,1,0)))</f>
        <v>1</v>
      </c>
      <c r="ET151">
        <f>IF(K151="X",1,IF(K151="x",1,IF(K151&lt;='Schuelereinst. Sinclair'!$B$5,1,0)))</f>
        <v>1</v>
      </c>
      <c r="EU151">
        <f>IF(M151="X",1,IF(M151="x",1,IF(M151&lt;='Schuelereinst. Sinclair'!$B$5,1,0)))</f>
        <v>1</v>
      </c>
      <c r="EV151">
        <f>IF(O151="X",1,IF(O151="x",1,IF(O151&lt;='Schuelereinst. Sinclair'!$B$5,1,0)))</f>
        <v>1</v>
      </c>
      <c r="EW151">
        <f>IF(Q151="X",1,IF(Q151="x",1,IF(Q151&lt;='Schuelereinst. Sinclair'!$B$5,1,0)))</f>
        <v>1</v>
      </c>
      <c r="EX151">
        <f>IF(S151="X",1,IF(S151="x",1,IF(S151&lt;='Schuelereinst. Sinclair'!$B$5,1,0)))</f>
        <v>1</v>
      </c>
    </row>
    <row r="152" spans="1:154" hidden="1" x14ac:dyDescent="0.2">
      <c r="A152" s="109">
        <v>4</v>
      </c>
      <c r="B152" s="138"/>
      <c r="C152" s="109" t="str">
        <f t="shared" si="592"/>
        <v/>
      </c>
      <c r="D152" s="156" t="str">
        <f t="shared" si="593"/>
        <v/>
      </c>
      <c r="E152" s="156" t="str">
        <f t="shared" si="594"/>
        <v/>
      </c>
      <c r="F152" s="159"/>
      <c r="G152" s="176" t="str">
        <f t="shared" si="558"/>
        <v/>
      </c>
      <c r="H152" s="97"/>
      <c r="I152" s="129"/>
      <c r="J152" s="98"/>
      <c r="K152" s="129"/>
      <c r="L152" s="98"/>
      <c r="M152" s="129"/>
      <c r="N152" s="97"/>
      <c r="O152" s="129"/>
      <c r="P152" s="98"/>
      <c r="Q152" s="129"/>
      <c r="R152" s="98"/>
      <c r="S152" s="129"/>
      <c r="T152" s="131" t="str">
        <f t="shared" si="595"/>
        <v/>
      </c>
      <c r="U152" s="134" t="str">
        <f t="shared" si="596"/>
        <v/>
      </c>
      <c r="V152" s="134" t="str">
        <f t="shared" si="597"/>
        <v/>
      </c>
      <c r="W152" s="99"/>
      <c r="X152" s="95"/>
      <c r="Y152" s="119" t="str">
        <f t="shared" si="646"/>
        <v/>
      </c>
      <c r="Z152" s="100"/>
      <c r="AA152" s="95"/>
      <c r="AB152" s="95"/>
      <c r="AC152" s="122" t="str">
        <f t="shared" si="647"/>
        <v/>
      </c>
      <c r="AD152" s="100"/>
      <c r="AE152" s="95"/>
      <c r="AF152" s="95"/>
      <c r="AG152" s="214" t="str">
        <f t="shared" si="648"/>
        <v/>
      </c>
      <c r="AH152" s="125" t="str">
        <f t="shared" si="649"/>
        <v/>
      </c>
      <c r="AI152" s="126" t="str">
        <f t="shared" si="650"/>
        <v/>
      </c>
      <c r="AJ152" s="140" t="str">
        <f t="shared" si="559"/>
        <v/>
      </c>
      <c r="AK152" s="163" t="str">
        <f t="shared" si="560"/>
        <v/>
      </c>
      <c r="BI152" t="str">
        <f t="shared" si="561"/>
        <v/>
      </c>
      <c r="BK152" t="str">
        <f t="shared" si="598"/>
        <v/>
      </c>
      <c r="BL152" t="str">
        <f t="shared" si="599"/>
        <v/>
      </c>
      <c r="BM152" t="str">
        <f t="shared" si="600"/>
        <v/>
      </c>
      <c r="BN152" t="str">
        <f t="shared" si="601"/>
        <v/>
      </c>
      <c r="BO152" t="str">
        <f t="shared" si="562"/>
        <v/>
      </c>
      <c r="BP152" t="str">
        <f t="shared" si="563"/>
        <v/>
      </c>
      <c r="BQ152" s="47" t="str">
        <f t="shared" si="564"/>
        <v/>
      </c>
      <c r="BR152" t="str">
        <f t="shared" si="565"/>
        <v/>
      </c>
      <c r="BS152" t="str">
        <f t="shared" si="566"/>
        <v/>
      </c>
      <c r="BT152" t="str">
        <f t="shared" si="602"/>
        <v/>
      </c>
      <c r="BU152" t="str">
        <f>IF(BT152="","",IF(BT152="U9",'Schuelereinst. Sinclair'!$B$6,IF(BT152="U11",'Schuelereinst. Sinclair'!$B$7,IF(BT152="U13",'Schuelereinst. Sinclair'!$B$8,Wemm(BT152="U15",'Schuelereinst. Sinclair'!$B$9,"")))))</f>
        <v/>
      </c>
      <c r="BV152" s="28">
        <f t="shared" si="567"/>
        <v>0</v>
      </c>
      <c r="BW152" s="28">
        <f t="shared" si="568"/>
        <v>0</v>
      </c>
      <c r="BX152" s="28">
        <f t="shared" si="569"/>
        <v>0</v>
      </c>
      <c r="BY152" s="28">
        <f t="shared" si="570"/>
        <v>0</v>
      </c>
      <c r="BZ152" s="28">
        <f t="shared" si="571"/>
        <v>0</v>
      </c>
      <c r="CA152" s="28">
        <f t="shared" si="572"/>
        <v>0</v>
      </c>
      <c r="CB152" s="28">
        <f t="shared" si="603"/>
        <v>0</v>
      </c>
      <c r="CC152" s="28">
        <f t="shared" si="604"/>
        <v>0</v>
      </c>
      <c r="CD152" s="28">
        <f t="shared" si="605"/>
        <v>0</v>
      </c>
      <c r="CE152" s="28">
        <f t="shared" si="606"/>
        <v>0</v>
      </c>
      <c r="CF152">
        <f t="shared" si="607"/>
        <v>0</v>
      </c>
      <c r="CG152">
        <f t="shared" si="608"/>
        <v>0</v>
      </c>
      <c r="CH152">
        <f t="shared" si="609"/>
        <v>0</v>
      </c>
      <c r="CI152">
        <f t="shared" si="610"/>
        <v>0</v>
      </c>
      <c r="CJ152">
        <f t="shared" si="611"/>
        <v>0</v>
      </c>
      <c r="CK152">
        <f t="shared" si="573"/>
        <v>0</v>
      </c>
      <c r="CL152">
        <f t="shared" si="574"/>
        <v>0</v>
      </c>
      <c r="CM152">
        <f t="shared" si="612"/>
        <v>0</v>
      </c>
      <c r="CN152">
        <f t="shared" si="613"/>
        <v>0</v>
      </c>
      <c r="CO152">
        <f t="shared" si="614"/>
        <v>0</v>
      </c>
      <c r="CP152" s="5">
        <f t="shared" si="615"/>
        <v>0</v>
      </c>
      <c r="CR152" s="28">
        <f t="shared" si="575"/>
        <v>0</v>
      </c>
      <c r="CS152" s="28">
        <f t="shared" si="576"/>
        <v>0</v>
      </c>
      <c r="CT152" s="28">
        <f t="shared" si="577"/>
        <v>0</v>
      </c>
      <c r="CU152" s="28">
        <f t="shared" si="578"/>
        <v>0</v>
      </c>
      <c r="CV152" s="28">
        <f t="shared" si="579"/>
        <v>0</v>
      </c>
      <c r="CW152" s="28">
        <f t="shared" si="580"/>
        <v>0</v>
      </c>
      <c r="CX152" s="28">
        <f t="shared" si="616"/>
        <v>0</v>
      </c>
      <c r="CY152" s="28">
        <f t="shared" si="617"/>
        <v>0</v>
      </c>
      <c r="CZ152" s="28">
        <f t="shared" si="618"/>
        <v>0</v>
      </c>
      <c r="DA152" s="28">
        <f t="shared" si="619"/>
        <v>0</v>
      </c>
      <c r="DB152">
        <f t="shared" si="620"/>
        <v>0</v>
      </c>
      <c r="DC152">
        <f t="shared" si="621"/>
        <v>0</v>
      </c>
      <c r="DD152">
        <f t="shared" si="622"/>
        <v>0</v>
      </c>
      <c r="DE152">
        <f t="shared" si="623"/>
        <v>0</v>
      </c>
      <c r="DF152">
        <f t="shared" si="624"/>
        <v>0</v>
      </c>
      <c r="DG152">
        <f t="shared" si="625"/>
        <v>0</v>
      </c>
      <c r="DH152">
        <f t="shared" si="626"/>
        <v>0</v>
      </c>
      <c r="DI152">
        <f t="shared" si="627"/>
        <v>0</v>
      </c>
      <c r="DJ152">
        <f t="shared" si="628"/>
        <v>0</v>
      </c>
      <c r="DK152">
        <f t="shared" si="629"/>
        <v>0</v>
      </c>
      <c r="DL152" s="5">
        <f t="shared" si="630"/>
        <v>0</v>
      </c>
      <c r="DM152" s="48">
        <f t="shared" si="631"/>
        <v>0</v>
      </c>
      <c r="DN152" s="5">
        <f t="shared" si="632"/>
        <v>0</v>
      </c>
      <c r="DO152" s="5">
        <f t="shared" si="633"/>
        <v>0</v>
      </c>
      <c r="DQ152" s="48">
        <f t="shared" si="581"/>
        <v>999</v>
      </c>
      <c r="DR152" s="48">
        <f t="shared" si="582"/>
        <v>999</v>
      </c>
      <c r="DS152" s="48">
        <f t="shared" si="634"/>
        <v>999</v>
      </c>
      <c r="DT152">
        <f t="shared" si="583"/>
        <v>0</v>
      </c>
      <c r="DV152" s="48">
        <f t="shared" si="635"/>
        <v>0</v>
      </c>
      <c r="DW152" s="48">
        <f t="shared" si="636"/>
        <v>0</v>
      </c>
      <c r="DX152" s="48">
        <f t="shared" si="637"/>
        <v>0</v>
      </c>
      <c r="DY152" s="48">
        <f t="shared" si="638"/>
        <v>0</v>
      </c>
      <c r="DZ152">
        <f t="shared" si="584"/>
        <v>0</v>
      </c>
      <c r="EB152" s="48">
        <f t="shared" si="639"/>
        <v>0</v>
      </c>
      <c r="EC152" s="48">
        <f t="shared" si="640"/>
        <v>0</v>
      </c>
      <c r="ED152" s="48">
        <f t="shared" si="641"/>
        <v>0</v>
      </c>
      <c r="EE152" s="48">
        <f t="shared" si="642"/>
        <v>0</v>
      </c>
      <c r="EF152">
        <f t="shared" si="585"/>
        <v>0</v>
      </c>
      <c r="EG152">
        <f t="shared" si="586"/>
        <v>0</v>
      </c>
      <c r="EI152">
        <v>4</v>
      </c>
      <c r="EJ152" s="48">
        <f t="shared" si="643"/>
        <v>0</v>
      </c>
      <c r="EK152">
        <f t="shared" si="587"/>
        <v>0</v>
      </c>
      <c r="EL152">
        <f t="shared" si="644"/>
        <v>0</v>
      </c>
      <c r="EM152">
        <f t="shared" si="588"/>
        <v>0</v>
      </c>
      <c r="EN152">
        <f t="shared" si="589"/>
        <v>99999999</v>
      </c>
      <c r="EO152">
        <f t="shared" si="645"/>
        <v>99999999</v>
      </c>
      <c r="EP152">
        <f t="shared" si="590"/>
        <v>999</v>
      </c>
      <c r="EQ152">
        <f t="shared" si="591"/>
        <v>99999</v>
      </c>
      <c r="ES152">
        <f>IF(I152="X",1,IF(I152="x",1,IF(I152&lt;='Schuelereinst. Sinclair'!$B$5,1,0)))</f>
        <v>1</v>
      </c>
      <c r="ET152">
        <f>IF(K152="X",1,IF(K152="x",1,IF(K152&lt;='Schuelereinst. Sinclair'!$B$5,1,0)))</f>
        <v>1</v>
      </c>
      <c r="EU152">
        <f>IF(M152="X",1,IF(M152="x",1,IF(M152&lt;='Schuelereinst. Sinclair'!$B$5,1,0)))</f>
        <v>1</v>
      </c>
      <c r="EV152">
        <f>IF(O152="X",1,IF(O152="x",1,IF(O152&lt;='Schuelereinst. Sinclair'!$B$5,1,0)))</f>
        <v>1</v>
      </c>
      <c r="EW152">
        <f>IF(Q152="X",1,IF(Q152="x",1,IF(Q152&lt;='Schuelereinst. Sinclair'!$B$5,1,0)))</f>
        <v>1</v>
      </c>
      <c r="EX152">
        <f>IF(S152="X",1,IF(S152="x",1,IF(S152&lt;='Schuelereinst. Sinclair'!$B$5,1,0)))</f>
        <v>1</v>
      </c>
    </row>
    <row r="153" spans="1:154" hidden="1" x14ac:dyDescent="0.2">
      <c r="A153" s="109">
        <v>5</v>
      </c>
      <c r="B153" s="96"/>
      <c r="C153" s="109" t="str">
        <f t="shared" si="592"/>
        <v/>
      </c>
      <c r="D153" s="156" t="str">
        <f t="shared" si="593"/>
        <v/>
      </c>
      <c r="E153" s="156" t="str">
        <f t="shared" si="594"/>
        <v/>
      </c>
      <c r="F153" s="159"/>
      <c r="G153" s="176" t="str">
        <f t="shared" si="558"/>
        <v/>
      </c>
      <c r="H153" s="97"/>
      <c r="I153" s="129"/>
      <c r="J153" s="98"/>
      <c r="K153" s="129"/>
      <c r="L153" s="98"/>
      <c r="M153" s="129"/>
      <c r="N153" s="97"/>
      <c r="O153" s="129"/>
      <c r="P153" s="98"/>
      <c r="Q153" s="129"/>
      <c r="R153" s="98"/>
      <c r="S153" s="129"/>
      <c r="T153" s="131" t="str">
        <f t="shared" si="595"/>
        <v/>
      </c>
      <c r="U153" s="134" t="str">
        <f t="shared" si="596"/>
        <v/>
      </c>
      <c r="V153" s="134" t="str">
        <f t="shared" si="597"/>
        <v/>
      </c>
      <c r="W153" s="99"/>
      <c r="X153" s="95"/>
      <c r="Y153" s="119" t="str">
        <f t="shared" si="646"/>
        <v/>
      </c>
      <c r="Z153" s="100"/>
      <c r="AA153" s="95"/>
      <c r="AB153" s="95"/>
      <c r="AC153" s="122" t="str">
        <f t="shared" si="647"/>
        <v/>
      </c>
      <c r="AD153" s="100"/>
      <c r="AE153" s="95"/>
      <c r="AF153" s="95"/>
      <c r="AG153" s="214" t="str">
        <f t="shared" si="648"/>
        <v/>
      </c>
      <c r="AH153" s="125" t="str">
        <f t="shared" si="649"/>
        <v/>
      </c>
      <c r="AI153" s="126" t="str">
        <f t="shared" si="650"/>
        <v/>
      </c>
      <c r="AJ153" s="140" t="str">
        <f t="shared" si="559"/>
        <v/>
      </c>
      <c r="AK153" s="163" t="str">
        <f t="shared" si="560"/>
        <v/>
      </c>
      <c r="BI153" t="str">
        <f t="shared" si="561"/>
        <v/>
      </c>
      <c r="BK153" t="str">
        <f t="shared" si="598"/>
        <v/>
      </c>
      <c r="BL153" t="str">
        <f t="shared" si="599"/>
        <v/>
      </c>
      <c r="BM153" t="str">
        <f t="shared" si="600"/>
        <v/>
      </c>
      <c r="BN153" t="str">
        <f t="shared" si="601"/>
        <v/>
      </c>
      <c r="BO153" t="str">
        <f t="shared" si="562"/>
        <v/>
      </c>
      <c r="BP153" t="str">
        <f t="shared" si="563"/>
        <v/>
      </c>
      <c r="BQ153" s="47" t="str">
        <f t="shared" si="564"/>
        <v/>
      </c>
      <c r="BR153" t="str">
        <f t="shared" si="565"/>
        <v/>
      </c>
      <c r="BS153" t="str">
        <f t="shared" si="566"/>
        <v/>
      </c>
      <c r="BT153" t="str">
        <f t="shared" si="602"/>
        <v/>
      </c>
      <c r="BU153" t="str">
        <f>IF(BT153="","",IF(BT153="U9",'Schuelereinst. Sinclair'!$B$6,IF(BT153="U11",'Schuelereinst. Sinclair'!$B$7,IF(BT153="U13",'Schuelereinst. Sinclair'!$B$8,Wemm(BT153="U15",'Schuelereinst. Sinclair'!$B$9,"")))))</f>
        <v/>
      </c>
      <c r="BV153" s="28">
        <f t="shared" si="567"/>
        <v>0</v>
      </c>
      <c r="BW153" s="28">
        <f t="shared" si="568"/>
        <v>0</v>
      </c>
      <c r="BX153" s="28">
        <f t="shared" si="569"/>
        <v>0</v>
      </c>
      <c r="BY153" s="28">
        <f t="shared" si="570"/>
        <v>0</v>
      </c>
      <c r="BZ153" s="28">
        <f t="shared" si="571"/>
        <v>0</v>
      </c>
      <c r="CA153" s="28">
        <f t="shared" si="572"/>
        <v>0</v>
      </c>
      <c r="CB153" s="28">
        <f t="shared" si="603"/>
        <v>0</v>
      </c>
      <c r="CC153" s="28">
        <f t="shared" si="604"/>
        <v>0</v>
      </c>
      <c r="CD153" s="28">
        <f t="shared" si="605"/>
        <v>0</v>
      </c>
      <c r="CE153" s="28">
        <f t="shared" si="606"/>
        <v>0</v>
      </c>
      <c r="CF153">
        <f t="shared" si="607"/>
        <v>0</v>
      </c>
      <c r="CG153">
        <f t="shared" si="608"/>
        <v>0</v>
      </c>
      <c r="CH153">
        <f t="shared" si="609"/>
        <v>0</v>
      </c>
      <c r="CI153">
        <f t="shared" si="610"/>
        <v>0</v>
      </c>
      <c r="CJ153">
        <f t="shared" si="611"/>
        <v>0</v>
      </c>
      <c r="CK153">
        <f t="shared" si="573"/>
        <v>0</v>
      </c>
      <c r="CL153">
        <f t="shared" si="574"/>
        <v>0</v>
      </c>
      <c r="CM153">
        <f t="shared" si="612"/>
        <v>0</v>
      </c>
      <c r="CN153">
        <f t="shared" si="613"/>
        <v>0</v>
      </c>
      <c r="CO153">
        <f t="shared" si="614"/>
        <v>0</v>
      </c>
      <c r="CP153" s="5">
        <f t="shared" si="615"/>
        <v>0</v>
      </c>
      <c r="CR153" s="28">
        <f t="shared" si="575"/>
        <v>0</v>
      </c>
      <c r="CS153" s="28">
        <f t="shared" si="576"/>
        <v>0</v>
      </c>
      <c r="CT153" s="28">
        <f t="shared" si="577"/>
        <v>0</v>
      </c>
      <c r="CU153" s="28">
        <f t="shared" si="578"/>
        <v>0</v>
      </c>
      <c r="CV153" s="28">
        <f t="shared" si="579"/>
        <v>0</v>
      </c>
      <c r="CW153" s="28">
        <f t="shared" si="580"/>
        <v>0</v>
      </c>
      <c r="CX153" s="28">
        <f t="shared" si="616"/>
        <v>0</v>
      </c>
      <c r="CY153" s="28">
        <f t="shared" si="617"/>
        <v>0</v>
      </c>
      <c r="CZ153" s="28">
        <f t="shared" si="618"/>
        <v>0</v>
      </c>
      <c r="DA153" s="28">
        <f t="shared" si="619"/>
        <v>0</v>
      </c>
      <c r="DB153">
        <f t="shared" si="620"/>
        <v>0</v>
      </c>
      <c r="DC153">
        <f t="shared" si="621"/>
        <v>0</v>
      </c>
      <c r="DD153">
        <f t="shared" si="622"/>
        <v>0</v>
      </c>
      <c r="DE153">
        <f t="shared" si="623"/>
        <v>0</v>
      </c>
      <c r="DF153">
        <f t="shared" si="624"/>
        <v>0</v>
      </c>
      <c r="DG153">
        <f t="shared" si="625"/>
        <v>0</v>
      </c>
      <c r="DH153">
        <f t="shared" si="626"/>
        <v>0</v>
      </c>
      <c r="DI153">
        <f t="shared" si="627"/>
        <v>0</v>
      </c>
      <c r="DJ153">
        <f t="shared" si="628"/>
        <v>0</v>
      </c>
      <c r="DK153">
        <f t="shared" si="629"/>
        <v>0</v>
      </c>
      <c r="DL153" s="5">
        <f t="shared" si="630"/>
        <v>0</v>
      </c>
      <c r="DM153" s="48">
        <f t="shared" si="631"/>
        <v>0</v>
      </c>
      <c r="DN153" s="5">
        <f t="shared" si="632"/>
        <v>0</v>
      </c>
      <c r="DO153" s="5">
        <f t="shared" si="633"/>
        <v>0</v>
      </c>
      <c r="DQ153" s="48">
        <f t="shared" si="581"/>
        <v>999</v>
      </c>
      <c r="DR153" s="48">
        <f t="shared" si="582"/>
        <v>999</v>
      </c>
      <c r="DS153" s="48">
        <f t="shared" si="634"/>
        <v>999</v>
      </c>
      <c r="DT153">
        <f t="shared" si="583"/>
        <v>0</v>
      </c>
      <c r="DV153" s="48">
        <f t="shared" si="635"/>
        <v>0</v>
      </c>
      <c r="DW153" s="48">
        <f t="shared" si="636"/>
        <v>0</v>
      </c>
      <c r="DX153" s="48">
        <f t="shared" si="637"/>
        <v>0</v>
      </c>
      <c r="DY153" s="48">
        <f t="shared" si="638"/>
        <v>0</v>
      </c>
      <c r="DZ153">
        <f t="shared" si="584"/>
        <v>0</v>
      </c>
      <c r="EB153" s="48">
        <f t="shared" si="639"/>
        <v>0</v>
      </c>
      <c r="EC153" s="48">
        <f t="shared" si="640"/>
        <v>0</v>
      </c>
      <c r="ED153" s="48">
        <f t="shared" si="641"/>
        <v>0</v>
      </c>
      <c r="EE153" s="48">
        <f t="shared" si="642"/>
        <v>0</v>
      </c>
      <c r="EF153">
        <f t="shared" si="585"/>
        <v>0</v>
      </c>
      <c r="EG153">
        <f t="shared" si="586"/>
        <v>0</v>
      </c>
      <c r="EI153">
        <v>5</v>
      </c>
      <c r="EJ153" s="48">
        <f t="shared" si="643"/>
        <v>0</v>
      </c>
      <c r="EK153">
        <f t="shared" si="587"/>
        <v>0</v>
      </c>
      <c r="EL153">
        <f t="shared" si="644"/>
        <v>0</v>
      </c>
      <c r="EM153">
        <f t="shared" si="588"/>
        <v>0</v>
      </c>
      <c r="EN153">
        <f t="shared" si="589"/>
        <v>99999999</v>
      </c>
      <c r="EO153">
        <f t="shared" si="645"/>
        <v>99999999</v>
      </c>
      <c r="EP153">
        <f t="shared" si="590"/>
        <v>999</v>
      </c>
      <c r="EQ153">
        <f t="shared" si="591"/>
        <v>99999</v>
      </c>
      <c r="ES153">
        <f>IF(I153="X",1,IF(I153="x",1,IF(I153&lt;='Schuelereinst. Sinclair'!$B$5,1,0)))</f>
        <v>1</v>
      </c>
      <c r="ET153">
        <f>IF(K153="X",1,IF(K153="x",1,IF(K153&lt;='Schuelereinst. Sinclair'!$B$5,1,0)))</f>
        <v>1</v>
      </c>
      <c r="EU153">
        <f>IF(M153="X",1,IF(M153="x",1,IF(M153&lt;='Schuelereinst. Sinclair'!$B$5,1,0)))</f>
        <v>1</v>
      </c>
      <c r="EV153">
        <f>IF(O153="X",1,IF(O153="x",1,IF(O153&lt;='Schuelereinst. Sinclair'!$B$5,1,0)))</f>
        <v>1</v>
      </c>
      <c r="EW153">
        <f>IF(Q153="X",1,IF(Q153="x",1,IF(Q153&lt;='Schuelereinst. Sinclair'!$B$5,1,0)))</f>
        <v>1</v>
      </c>
      <c r="EX153">
        <f>IF(S153="X",1,IF(S153="x",1,IF(S153&lt;='Schuelereinst. Sinclair'!$B$5,1,0)))</f>
        <v>1</v>
      </c>
    </row>
    <row r="154" spans="1:154" hidden="1" x14ac:dyDescent="0.2">
      <c r="A154" s="109">
        <v>6</v>
      </c>
      <c r="B154" s="96"/>
      <c r="C154" s="109" t="str">
        <f t="shared" si="592"/>
        <v/>
      </c>
      <c r="D154" s="156" t="str">
        <f t="shared" si="593"/>
        <v/>
      </c>
      <c r="E154" s="156" t="str">
        <f t="shared" si="594"/>
        <v/>
      </c>
      <c r="F154" s="159"/>
      <c r="G154" s="176" t="str">
        <f t="shared" si="558"/>
        <v/>
      </c>
      <c r="H154" s="97"/>
      <c r="I154" s="129"/>
      <c r="J154" s="98"/>
      <c r="K154" s="129"/>
      <c r="L154" s="98"/>
      <c r="M154" s="129"/>
      <c r="N154" s="97"/>
      <c r="O154" s="129"/>
      <c r="P154" s="98"/>
      <c r="Q154" s="129"/>
      <c r="R154" s="98"/>
      <c r="S154" s="129"/>
      <c r="T154" s="131" t="str">
        <f t="shared" si="595"/>
        <v/>
      </c>
      <c r="U154" s="134" t="str">
        <f t="shared" si="596"/>
        <v/>
      </c>
      <c r="V154" s="134" t="str">
        <f t="shared" si="597"/>
        <v/>
      </c>
      <c r="W154" s="99"/>
      <c r="X154" s="95"/>
      <c r="Y154" s="119" t="str">
        <f t="shared" si="646"/>
        <v/>
      </c>
      <c r="Z154" s="100"/>
      <c r="AA154" s="95"/>
      <c r="AB154" s="95"/>
      <c r="AC154" s="122" t="str">
        <f t="shared" si="647"/>
        <v/>
      </c>
      <c r="AD154" s="100"/>
      <c r="AE154" s="95"/>
      <c r="AF154" s="95"/>
      <c r="AG154" s="214" t="str">
        <f t="shared" si="648"/>
        <v/>
      </c>
      <c r="AH154" s="125" t="str">
        <f t="shared" si="649"/>
        <v/>
      </c>
      <c r="AI154" s="126" t="str">
        <f t="shared" si="650"/>
        <v/>
      </c>
      <c r="AJ154" s="140" t="str">
        <f t="shared" si="559"/>
        <v/>
      </c>
      <c r="AK154" s="163" t="str">
        <f t="shared" si="560"/>
        <v/>
      </c>
      <c r="BI154" t="str">
        <f t="shared" si="561"/>
        <v/>
      </c>
      <c r="BK154" t="str">
        <f t="shared" si="598"/>
        <v/>
      </c>
      <c r="BL154" t="str">
        <f t="shared" si="599"/>
        <v/>
      </c>
      <c r="BM154" t="str">
        <f t="shared" si="600"/>
        <v/>
      </c>
      <c r="BN154" t="str">
        <f t="shared" si="601"/>
        <v/>
      </c>
      <c r="BO154" t="str">
        <f t="shared" si="562"/>
        <v/>
      </c>
      <c r="BP154" t="str">
        <f t="shared" si="563"/>
        <v/>
      </c>
      <c r="BQ154" s="47" t="str">
        <f t="shared" si="564"/>
        <v/>
      </c>
      <c r="BR154" t="str">
        <f t="shared" si="565"/>
        <v/>
      </c>
      <c r="BS154" t="str">
        <f t="shared" si="566"/>
        <v/>
      </c>
      <c r="BT154" t="str">
        <f t="shared" si="602"/>
        <v/>
      </c>
      <c r="BU154" t="str">
        <f>IF(BT154="","",IF(BT154="U9",'Schuelereinst. Sinclair'!$B$6,IF(BT154="U11",'Schuelereinst. Sinclair'!$B$7,IF(BT154="U13",'Schuelereinst. Sinclair'!$B$8,Wemm(BT154="U15",'Schuelereinst. Sinclair'!$B$9,"")))))</f>
        <v/>
      </c>
      <c r="BV154" s="28">
        <f t="shared" si="567"/>
        <v>0</v>
      </c>
      <c r="BW154" s="28">
        <f t="shared" si="568"/>
        <v>0</v>
      </c>
      <c r="BX154" s="28">
        <f t="shared" si="569"/>
        <v>0</v>
      </c>
      <c r="BY154" s="28">
        <f t="shared" si="570"/>
        <v>0</v>
      </c>
      <c r="BZ154" s="28">
        <f t="shared" si="571"/>
        <v>0</v>
      </c>
      <c r="CA154" s="28">
        <f t="shared" si="572"/>
        <v>0</v>
      </c>
      <c r="CB154" s="28">
        <f t="shared" si="603"/>
        <v>0</v>
      </c>
      <c r="CC154" s="28">
        <f t="shared" si="604"/>
        <v>0</v>
      </c>
      <c r="CD154" s="28">
        <f t="shared" si="605"/>
        <v>0</v>
      </c>
      <c r="CE154" s="28">
        <f t="shared" si="606"/>
        <v>0</v>
      </c>
      <c r="CF154">
        <f t="shared" si="607"/>
        <v>0</v>
      </c>
      <c r="CG154">
        <f t="shared" si="608"/>
        <v>0</v>
      </c>
      <c r="CH154">
        <f t="shared" si="609"/>
        <v>0</v>
      </c>
      <c r="CI154">
        <f t="shared" si="610"/>
        <v>0</v>
      </c>
      <c r="CJ154">
        <f t="shared" si="611"/>
        <v>0</v>
      </c>
      <c r="CK154">
        <f t="shared" si="573"/>
        <v>0</v>
      </c>
      <c r="CL154">
        <f t="shared" si="574"/>
        <v>0</v>
      </c>
      <c r="CM154">
        <f t="shared" si="612"/>
        <v>0</v>
      </c>
      <c r="CN154">
        <f t="shared" si="613"/>
        <v>0</v>
      </c>
      <c r="CO154">
        <f t="shared" si="614"/>
        <v>0</v>
      </c>
      <c r="CP154" s="5">
        <f t="shared" si="615"/>
        <v>0</v>
      </c>
      <c r="CR154" s="28">
        <f t="shared" si="575"/>
        <v>0</v>
      </c>
      <c r="CS154" s="28">
        <f t="shared" si="576"/>
        <v>0</v>
      </c>
      <c r="CT154" s="28">
        <f t="shared" si="577"/>
        <v>0</v>
      </c>
      <c r="CU154" s="28">
        <f t="shared" si="578"/>
        <v>0</v>
      </c>
      <c r="CV154" s="28">
        <f t="shared" si="579"/>
        <v>0</v>
      </c>
      <c r="CW154" s="28">
        <f t="shared" si="580"/>
        <v>0</v>
      </c>
      <c r="CX154" s="28">
        <f t="shared" si="616"/>
        <v>0</v>
      </c>
      <c r="CY154" s="28">
        <f t="shared" si="617"/>
        <v>0</v>
      </c>
      <c r="CZ154" s="28">
        <f t="shared" si="618"/>
        <v>0</v>
      </c>
      <c r="DA154" s="28">
        <f t="shared" si="619"/>
        <v>0</v>
      </c>
      <c r="DB154">
        <f t="shared" si="620"/>
        <v>0</v>
      </c>
      <c r="DC154">
        <f t="shared" si="621"/>
        <v>0</v>
      </c>
      <c r="DD154">
        <f t="shared" si="622"/>
        <v>0</v>
      </c>
      <c r="DE154">
        <f t="shared" si="623"/>
        <v>0</v>
      </c>
      <c r="DF154">
        <f t="shared" si="624"/>
        <v>0</v>
      </c>
      <c r="DG154">
        <f t="shared" si="625"/>
        <v>0</v>
      </c>
      <c r="DH154">
        <f t="shared" si="626"/>
        <v>0</v>
      </c>
      <c r="DI154">
        <f t="shared" si="627"/>
        <v>0</v>
      </c>
      <c r="DJ154">
        <f t="shared" si="628"/>
        <v>0</v>
      </c>
      <c r="DK154">
        <f t="shared" si="629"/>
        <v>0</v>
      </c>
      <c r="DL154" s="5">
        <f t="shared" si="630"/>
        <v>0</v>
      </c>
      <c r="DM154" s="48">
        <f t="shared" si="631"/>
        <v>0</v>
      </c>
      <c r="DN154" s="5">
        <f t="shared" si="632"/>
        <v>0</v>
      </c>
      <c r="DO154" s="5">
        <f t="shared" si="633"/>
        <v>0</v>
      </c>
      <c r="DQ154" s="48">
        <f t="shared" si="581"/>
        <v>999</v>
      </c>
      <c r="DR154" s="48">
        <f t="shared" si="582"/>
        <v>999</v>
      </c>
      <c r="DS154" s="48">
        <f t="shared" si="634"/>
        <v>999</v>
      </c>
      <c r="DT154">
        <f t="shared" si="583"/>
        <v>0</v>
      </c>
      <c r="DV154" s="48">
        <f t="shared" si="635"/>
        <v>0</v>
      </c>
      <c r="DW154" s="48">
        <f t="shared" si="636"/>
        <v>0</v>
      </c>
      <c r="DX154" s="48">
        <f t="shared" si="637"/>
        <v>0</v>
      </c>
      <c r="DY154" s="48">
        <f t="shared" si="638"/>
        <v>0</v>
      </c>
      <c r="DZ154">
        <f t="shared" si="584"/>
        <v>0</v>
      </c>
      <c r="EB154" s="48">
        <f t="shared" si="639"/>
        <v>0</v>
      </c>
      <c r="EC154" s="48">
        <f t="shared" si="640"/>
        <v>0</v>
      </c>
      <c r="ED154" s="48">
        <f t="shared" si="641"/>
        <v>0</v>
      </c>
      <c r="EE154" s="48">
        <f t="shared" si="642"/>
        <v>0</v>
      </c>
      <c r="EF154">
        <f t="shared" si="585"/>
        <v>0</v>
      </c>
      <c r="EG154">
        <f t="shared" si="586"/>
        <v>0</v>
      </c>
      <c r="EI154">
        <v>6</v>
      </c>
      <c r="EJ154" s="48">
        <f t="shared" si="643"/>
        <v>0</v>
      </c>
      <c r="EK154">
        <f t="shared" si="587"/>
        <v>0</v>
      </c>
      <c r="EL154">
        <f t="shared" si="644"/>
        <v>0</v>
      </c>
      <c r="EM154">
        <f t="shared" si="588"/>
        <v>0</v>
      </c>
      <c r="EN154">
        <f t="shared" si="589"/>
        <v>99999999</v>
      </c>
      <c r="EO154">
        <f t="shared" si="645"/>
        <v>99999999</v>
      </c>
      <c r="EP154">
        <f t="shared" si="590"/>
        <v>999</v>
      </c>
      <c r="EQ154">
        <f t="shared" si="591"/>
        <v>99999</v>
      </c>
      <c r="ES154">
        <f>IF(I154="X",1,IF(I154="x",1,IF(I154&lt;='Schuelereinst. Sinclair'!$B$5,1,0)))</f>
        <v>1</v>
      </c>
      <c r="ET154">
        <f>IF(K154="X",1,IF(K154="x",1,IF(K154&lt;='Schuelereinst. Sinclair'!$B$5,1,0)))</f>
        <v>1</v>
      </c>
      <c r="EU154">
        <f>IF(M154="X",1,IF(M154="x",1,IF(M154&lt;='Schuelereinst. Sinclair'!$B$5,1,0)))</f>
        <v>1</v>
      </c>
      <c r="EV154">
        <f>IF(O154="X",1,IF(O154="x",1,IF(O154&lt;='Schuelereinst. Sinclair'!$B$5,1,0)))</f>
        <v>1</v>
      </c>
      <c r="EW154">
        <f>IF(Q154="X",1,IF(Q154="x",1,IF(Q154&lt;='Schuelereinst. Sinclair'!$B$5,1,0)))</f>
        <v>1</v>
      </c>
      <c r="EX154">
        <f>IF(S154="X",1,IF(S154="x",1,IF(S154&lt;='Schuelereinst. Sinclair'!$B$5,1,0)))</f>
        <v>1</v>
      </c>
    </row>
    <row r="155" spans="1:154" hidden="1" x14ac:dyDescent="0.2">
      <c r="A155" s="109">
        <v>7</v>
      </c>
      <c r="B155" s="96"/>
      <c r="C155" s="109" t="str">
        <f t="shared" si="592"/>
        <v/>
      </c>
      <c r="D155" s="156" t="str">
        <f t="shared" si="593"/>
        <v/>
      </c>
      <c r="E155" s="156" t="str">
        <f t="shared" si="594"/>
        <v/>
      </c>
      <c r="F155" s="159"/>
      <c r="G155" s="176" t="str">
        <f t="shared" si="558"/>
        <v/>
      </c>
      <c r="H155" s="97"/>
      <c r="I155" s="129"/>
      <c r="J155" s="98"/>
      <c r="K155" s="129"/>
      <c r="L155" s="98"/>
      <c r="M155" s="129"/>
      <c r="N155" s="97"/>
      <c r="O155" s="129"/>
      <c r="P155" s="98"/>
      <c r="Q155" s="129"/>
      <c r="R155" s="98"/>
      <c r="S155" s="129"/>
      <c r="T155" s="131" t="str">
        <f t="shared" si="595"/>
        <v/>
      </c>
      <c r="U155" s="134" t="str">
        <f t="shared" si="596"/>
        <v/>
      </c>
      <c r="V155" s="134" t="str">
        <f t="shared" si="597"/>
        <v/>
      </c>
      <c r="W155" s="99"/>
      <c r="X155" s="95"/>
      <c r="Y155" s="119" t="str">
        <f t="shared" si="646"/>
        <v/>
      </c>
      <c r="Z155" s="100"/>
      <c r="AA155" s="95"/>
      <c r="AB155" s="95"/>
      <c r="AC155" s="122" t="str">
        <f t="shared" si="647"/>
        <v/>
      </c>
      <c r="AD155" s="100"/>
      <c r="AE155" s="95"/>
      <c r="AF155" s="95"/>
      <c r="AG155" s="214" t="str">
        <f t="shared" si="648"/>
        <v/>
      </c>
      <c r="AH155" s="125" t="str">
        <f t="shared" si="649"/>
        <v/>
      </c>
      <c r="AI155" s="126" t="str">
        <f t="shared" si="650"/>
        <v/>
      </c>
      <c r="AJ155" s="140" t="str">
        <f t="shared" si="559"/>
        <v/>
      </c>
      <c r="AK155" s="163" t="str">
        <f t="shared" si="560"/>
        <v/>
      </c>
      <c r="BI155" t="str">
        <f t="shared" si="561"/>
        <v/>
      </c>
      <c r="BK155" t="str">
        <f t="shared" si="598"/>
        <v/>
      </c>
      <c r="BL155" t="str">
        <f t="shared" si="599"/>
        <v/>
      </c>
      <c r="BM155" t="str">
        <f t="shared" si="600"/>
        <v/>
      </c>
      <c r="BN155" t="str">
        <f t="shared" si="601"/>
        <v/>
      </c>
      <c r="BO155" t="str">
        <f t="shared" si="562"/>
        <v/>
      </c>
      <c r="BP155" t="str">
        <f t="shared" si="563"/>
        <v/>
      </c>
      <c r="BQ155" s="47" t="str">
        <f t="shared" si="564"/>
        <v/>
      </c>
      <c r="BR155" t="str">
        <f t="shared" si="565"/>
        <v/>
      </c>
      <c r="BS155" t="str">
        <f t="shared" si="566"/>
        <v/>
      </c>
      <c r="BT155" t="str">
        <f t="shared" si="602"/>
        <v/>
      </c>
      <c r="BU155" t="str">
        <f>IF(BT155="","",IF(BT155="U9",'Schuelereinst. Sinclair'!$B$6,IF(BT155="U11",'Schuelereinst. Sinclair'!$B$7,IF(BT155="U13",'Schuelereinst. Sinclair'!$B$8,Wemm(BT155="U15",'Schuelereinst. Sinclair'!$B$9,"")))))</f>
        <v/>
      </c>
      <c r="BV155" s="28">
        <f t="shared" si="567"/>
        <v>0</v>
      </c>
      <c r="BW155" s="28">
        <f t="shared" si="568"/>
        <v>0</v>
      </c>
      <c r="BX155" s="28">
        <f t="shared" si="569"/>
        <v>0</v>
      </c>
      <c r="BY155" s="28">
        <f t="shared" si="570"/>
        <v>0</v>
      </c>
      <c r="BZ155" s="28">
        <f t="shared" si="571"/>
        <v>0</v>
      </c>
      <c r="CA155" s="28">
        <f t="shared" si="572"/>
        <v>0</v>
      </c>
      <c r="CB155" s="28">
        <f t="shared" si="603"/>
        <v>0</v>
      </c>
      <c r="CC155" s="28">
        <f t="shared" si="604"/>
        <v>0</v>
      </c>
      <c r="CD155" s="28">
        <f t="shared" si="605"/>
        <v>0</v>
      </c>
      <c r="CE155" s="28">
        <f t="shared" si="606"/>
        <v>0</v>
      </c>
      <c r="CF155">
        <f t="shared" si="607"/>
        <v>0</v>
      </c>
      <c r="CG155">
        <f t="shared" si="608"/>
        <v>0</v>
      </c>
      <c r="CH155">
        <f t="shared" si="609"/>
        <v>0</v>
      </c>
      <c r="CI155">
        <f t="shared" si="610"/>
        <v>0</v>
      </c>
      <c r="CJ155">
        <f t="shared" si="611"/>
        <v>0</v>
      </c>
      <c r="CK155">
        <f t="shared" si="573"/>
        <v>0</v>
      </c>
      <c r="CL155">
        <f t="shared" si="574"/>
        <v>0</v>
      </c>
      <c r="CM155">
        <f t="shared" si="612"/>
        <v>0</v>
      </c>
      <c r="CN155">
        <f t="shared" si="613"/>
        <v>0</v>
      </c>
      <c r="CO155">
        <f t="shared" si="614"/>
        <v>0</v>
      </c>
      <c r="CP155" s="5">
        <f t="shared" si="615"/>
        <v>0</v>
      </c>
      <c r="CR155" s="28">
        <f t="shared" si="575"/>
        <v>0</v>
      </c>
      <c r="CS155" s="28">
        <f t="shared" si="576"/>
        <v>0</v>
      </c>
      <c r="CT155" s="28">
        <f t="shared" si="577"/>
        <v>0</v>
      </c>
      <c r="CU155" s="28">
        <f t="shared" si="578"/>
        <v>0</v>
      </c>
      <c r="CV155" s="28">
        <f t="shared" si="579"/>
        <v>0</v>
      </c>
      <c r="CW155" s="28">
        <f t="shared" si="580"/>
        <v>0</v>
      </c>
      <c r="CX155" s="28">
        <f t="shared" si="616"/>
        <v>0</v>
      </c>
      <c r="CY155" s="28">
        <f t="shared" si="617"/>
        <v>0</v>
      </c>
      <c r="CZ155" s="28">
        <f t="shared" si="618"/>
        <v>0</v>
      </c>
      <c r="DA155" s="28">
        <f t="shared" si="619"/>
        <v>0</v>
      </c>
      <c r="DB155">
        <f t="shared" si="620"/>
        <v>0</v>
      </c>
      <c r="DC155">
        <f t="shared" si="621"/>
        <v>0</v>
      </c>
      <c r="DD155">
        <f t="shared" si="622"/>
        <v>0</v>
      </c>
      <c r="DE155">
        <f t="shared" si="623"/>
        <v>0</v>
      </c>
      <c r="DF155">
        <f t="shared" si="624"/>
        <v>0</v>
      </c>
      <c r="DG155">
        <f t="shared" si="625"/>
        <v>0</v>
      </c>
      <c r="DH155">
        <f t="shared" si="626"/>
        <v>0</v>
      </c>
      <c r="DI155">
        <f t="shared" si="627"/>
        <v>0</v>
      </c>
      <c r="DJ155">
        <f t="shared" si="628"/>
        <v>0</v>
      </c>
      <c r="DK155">
        <f t="shared" si="629"/>
        <v>0</v>
      </c>
      <c r="DL155" s="5">
        <f t="shared" si="630"/>
        <v>0</v>
      </c>
      <c r="DM155" s="48">
        <f t="shared" si="631"/>
        <v>0</v>
      </c>
      <c r="DN155" s="5">
        <f t="shared" si="632"/>
        <v>0</v>
      </c>
      <c r="DO155" s="5">
        <f t="shared" si="633"/>
        <v>0</v>
      </c>
      <c r="DQ155" s="48">
        <f t="shared" si="581"/>
        <v>999</v>
      </c>
      <c r="DR155" s="48">
        <f t="shared" si="582"/>
        <v>999</v>
      </c>
      <c r="DS155" s="48">
        <f t="shared" si="634"/>
        <v>999</v>
      </c>
      <c r="DT155">
        <f t="shared" si="583"/>
        <v>0</v>
      </c>
      <c r="DV155" s="48">
        <f t="shared" si="635"/>
        <v>0</v>
      </c>
      <c r="DW155" s="48">
        <f t="shared" si="636"/>
        <v>0</v>
      </c>
      <c r="DX155" s="48">
        <f t="shared" si="637"/>
        <v>0</v>
      </c>
      <c r="DY155" s="48">
        <f t="shared" si="638"/>
        <v>0</v>
      </c>
      <c r="DZ155">
        <f t="shared" si="584"/>
        <v>0</v>
      </c>
      <c r="EB155" s="48">
        <f t="shared" si="639"/>
        <v>0</v>
      </c>
      <c r="EC155" s="48">
        <f t="shared" si="640"/>
        <v>0</v>
      </c>
      <c r="ED155" s="48">
        <f t="shared" si="641"/>
        <v>0</v>
      </c>
      <c r="EE155" s="48">
        <f t="shared" si="642"/>
        <v>0</v>
      </c>
      <c r="EF155">
        <f t="shared" si="585"/>
        <v>0</v>
      </c>
      <c r="EG155">
        <f t="shared" si="586"/>
        <v>0</v>
      </c>
      <c r="EI155">
        <v>7</v>
      </c>
      <c r="EJ155" s="48">
        <f t="shared" si="643"/>
        <v>0</v>
      </c>
      <c r="EK155">
        <f t="shared" si="587"/>
        <v>0</v>
      </c>
      <c r="EL155">
        <f t="shared" si="644"/>
        <v>0</v>
      </c>
      <c r="EM155">
        <f t="shared" si="588"/>
        <v>0</v>
      </c>
      <c r="EN155">
        <f t="shared" si="589"/>
        <v>99999999</v>
      </c>
      <c r="EO155">
        <f t="shared" si="645"/>
        <v>99999999</v>
      </c>
      <c r="EP155">
        <f t="shared" si="590"/>
        <v>999</v>
      </c>
      <c r="EQ155">
        <f t="shared" si="591"/>
        <v>99999</v>
      </c>
      <c r="ES155">
        <f>IF(I155="X",1,IF(I155="x",1,IF(I155&lt;='Schuelereinst. Sinclair'!$B$5,1,0)))</f>
        <v>1</v>
      </c>
      <c r="ET155">
        <f>IF(K155="X",1,IF(K155="x",1,IF(K155&lt;='Schuelereinst. Sinclair'!$B$5,1,0)))</f>
        <v>1</v>
      </c>
      <c r="EU155">
        <f>IF(M155="X",1,IF(M155="x",1,IF(M155&lt;='Schuelereinst. Sinclair'!$B$5,1,0)))</f>
        <v>1</v>
      </c>
      <c r="EV155">
        <f>IF(O155="X",1,IF(O155="x",1,IF(O155&lt;='Schuelereinst. Sinclair'!$B$5,1,0)))</f>
        <v>1</v>
      </c>
      <c r="EW155">
        <f>IF(Q155="X",1,IF(Q155="x",1,IF(Q155&lt;='Schuelereinst. Sinclair'!$B$5,1,0)))</f>
        <v>1</v>
      </c>
      <c r="EX155">
        <f>IF(S155="X",1,IF(S155="x",1,IF(S155&lt;='Schuelereinst. Sinclair'!$B$5,1,0)))</f>
        <v>1</v>
      </c>
    </row>
    <row r="156" spans="1:154" hidden="1" x14ac:dyDescent="0.2">
      <c r="A156" s="109">
        <v>8</v>
      </c>
      <c r="B156" s="96"/>
      <c r="C156" s="109" t="str">
        <f t="shared" si="592"/>
        <v/>
      </c>
      <c r="D156" s="156" t="str">
        <f t="shared" si="593"/>
        <v/>
      </c>
      <c r="E156" s="156" t="str">
        <f t="shared" si="594"/>
        <v/>
      </c>
      <c r="F156" s="159"/>
      <c r="G156" s="176" t="str">
        <f t="shared" si="558"/>
        <v/>
      </c>
      <c r="H156" s="97"/>
      <c r="I156" s="129"/>
      <c r="J156" s="98"/>
      <c r="K156" s="129"/>
      <c r="L156" s="98"/>
      <c r="M156" s="129"/>
      <c r="N156" s="97"/>
      <c r="O156" s="129"/>
      <c r="P156" s="98"/>
      <c r="Q156" s="129"/>
      <c r="R156" s="98"/>
      <c r="S156" s="129"/>
      <c r="T156" s="131" t="str">
        <f t="shared" si="595"/>
        <v/>
      </c>
      <c r="U156" s="134" t="str">
        <f t="shared" si="596"/>
        <v/>
      </c>
      <c r="V156" s="134" t="str">
        <f t="shared" si="597"/>
        <v/>
      </c>
      <c r="W156" s="101"/>
      <c r="X156" s="95"/>
      <c r="Y156" s="119" t="str">
        <f t="shared" si="646"/>
        <v/>
      </c>
      <c r="Z156" s="100"/>
      <c r="AA156" s="95"/>
      <c r="AB156" s="95"/>
      <c r="AC156" s="122" t="str">
        <f t="shared" si="647"/>
        <v/>
      </c>
      <c r="AD156" s="100"/>
      <c r="AE156" s="95"/>
      <c r="AF156" s="95"/>
      <c r="AG156" s="214" t="str">
        <f t="shared" si="648"/>
        <v/>
      </c>
      <c r="AH156" s="125" t="str">
        <f t="shared" si="649"/>
        <v/>
      </c>
      <c r="AI156" s="126" t="str">
        <f t="shared" si="650"/>
        <v/>
      </c>
      <c r="AJ156" s="140" t="str">
        <f t="shared" si="559"/>
        <v/>
      </c>
      <c r="AK156" s="163" t="str">
        <f t="shared" si="560"/>
        <v/>
      </c>
      <c r="BI156" t="str">
        <f t="shared" si="561"/>
        <v/>
      </c>
      <c r="BK156" t="str">
        <f t="shared" si="598"/>
        <v/>
      </c>
      <c r="BL156" t="str">
        <f t="shared" si="599"/>
        <v/>
      </c>
      <c r="BM156" t="str">
        <f t="shared" si="600"/>
        <v/>
      </c>
      <c r="BN156" t="str">
        <f t="shared" si="601"/>
        <v/>
      </c>
      <c r="BO156" t="str">
        <f t="shared" si="562"/>
        <v/>
      </c>
      <c r="BP156" t="str">
        <f t="shared" si="563"/>
        <v/>
      </c>
      <c r="BQ156" s="47" t="str">
        <f t="shared" si="564"/>
        <v/>
      </c>
      <c r="BR156" t="str">
        <f t="shared" si="565"/>
        <v/>
      </c>
      <c r="BS156" t="str">
        <f t="shared" si="566"/>
        <v/>
      </c>
      <c r="BT156" t="str">
        <f t="shared" si="602"/>
        <v/>
      </c>
      <c r="BU156" t="str">
        <f>IF(BT156="","",IF(BT156="U9",'Schuelereinst. Sinclair'!$B$6,IF(BT156="U11",'Schuelereinst. Sinclair'!$B$7,IF(BT156="U13",'Schuelereinst. Sinclair'!$B$8,Wemm(BT156="U15",'Schuelereinst. Sinclair'!$B$9,"")))))</f>
        <v/>
      </c>
      <c r="BV156" s="28">
        <f t="shared" si="567"/>
        <v>0</v>
      </c>
      <c r="BW156" s="28">
        <f t="shared" si="568"/>
        <v>0</v>
      </c>
      <c r="BX156" s="28">
        <f t="shared" si="569"/>
        <v>0</v>
      </c>
      <c r="BY156" s="28">
        <f t="shared" si="570"/>
        <v>0</v>
      </c>
      <c r="BZ156" s="28">
        <f t="shared" si="571"/>
        <v>0</v>
      </c>
      <c r="CA156" s="28">
        <f t="shared" si="572"/>
        <v>0</v>
      </c>
      <c r="CB156" s="28">
        <f t="shared" si="603"/>
        <v>0</v>
      </c>
      <c r="CC156" s="28">
        <f t="shared" si="604"/>
        <v>0</v>
      </c>
      <c r="CD156" s="28">
        <f t="shared" si="605"/>
        <v>0</v>
      </c>
      <c r="CE156" s="28">
        <f t="shared" si="606"/>
        <v>0</v>
      </c>
      <c r="CF156">
        <f t="shared" si="607"/>
        <v>0</v>
      </c>
      <c r="CG156">
        <f t="shared" si="608"/>
        <v>0</v>
      </c>
      <c r="CH156">
        <f t="shared" si="609"/>
        <v>0</v>
      </c>
      <c r="CI156">
        <f t="shared" si="610"/>
        <v>0</v>
      </c>
      <c r="CJ156">
        <f t="shared" si="611"/>
        <v>0</v>
      </c>
      <c r="CK156">
        <f t="shared" si="573"/>
        <v>0</v>
      </c>
      <c r="CL156">
        <f t="shared" si="574"/>
        <v>0</v>
      </c>
      <c r="CM156">
        <f t="shared" si="612"/>
        <v>0</v>
      </c>
      <c r="CN156">
        <f t="shared" si="613"/>
        <v>0</v>
      </c>
      <c r="CO156">
        <f t="shared" si="614"/>
        <v>0</v>
      </c>
      <c r="CP156" s="5">
        <f t="shared" si="615"/>
        <v>0</v>
      </c>
      <c r="CR156" s="28">
        <f t="shared" si="575"/>
        <v>0</v>
      </c>
      <c r="CS156" s="28">
        <f t="shared" si="576"/>
        <v>0</v>
      </c>
      <c r="CT156" s="28">
        <f t="shared" si="577"/>
        <v>0</v>
      </c>
      <c r="CU156" s="28">
        <f t="shared" si="578"/>
        <v>0</v>
      </c>
      <c r="CV156" s="28">
        <f t="shared" si="579"/>
        <v>0</v>
      </c>
      <c r="CW156" s="28">
        <f t="shared" si="580"/>
        <v>0</v>
      </c>
      <c r="CX156" s="28">
        <f t="shared" si="616"/>
        <v>0</v>
      </c>
      <c r="CY156" s="28">
        <f t="shared" si="617"/>
        <v>0</v>
      </c>
      <c r="CZ156" s="28">
        <f t="shared" si="618"/>
        <v>0</v>
      </c>
      <c r="DA156" s="28">
        <f t="shared" si="619"/>
        <v>0</v>
      </c>
      <c r="DB156">
        <f t="shared" si="620"/>
        <v>0</v>
      </c>
      <c r="DC156">
        <f t="shared" si="621"/>
        <v>0</v>
      </c>
      <c r="DD156">
        <f t="shared" si="622"/>
        <v>0</v>
      </c>
      <c r="DE156">
        <f t="shared" si="623"/>
        <v>0</v>
      </c>
      <c r="DF156">
        <f t="shared" si="624"/>
        <v>0</v>
      </c>
      <c r="DG156">
        <f t="shared" si="625"/>
        <v>0</v>
      </c>
      <c r="DH156">
        <f t="shared" si="626"/>
        <v>0</v>
      </c>
      <c r="DI156">
        <f t="shared" si="627"/>
        <v>0</v>
      </c>
      <c r="DJ156">
        <f t="shared" si="628"/>
        <v>0</v>
      </c>
      <c r="DK156">
        <f t="shared" si="629"/>
        <v>0</v>
      </c>
      <c r="DL156" s="5">
        <f t="shared" si="630"/>
        <v>0</v>
      </c>
      <c r="DM156" s="48">
        <f t="shared" si="631"/>
        <v>0</v>
      </c>
      <c r="DN156" s="5">
        <f t="shared" si="632"/>
        <v>0</v>
      </c>
      <c r="DO156" s="5">
        <f t="shared" si="633"/>
        <v>0</v>
      </c>
      <c r="DQ156" s="48">
        <f t="shared" si="581"/>
        <v>999</v>
      </c>
      <c r="DR156" s="48">
        <f t="shared" si="582"/>
        <v>999</v>
      </c>
      <c r="DS156" s="48">
        <f t="shared" si="634"/>
        <v>999</v>
      </c>
      <c r="DT156">
        <f t="shared" si="583"/>
        <v>0</v>
      </c>
      <c r="DV156" s="48">
        <f t="shared" si="635"/>
        <v>0</v>
      </c>
      <c r="DW156" s="48">
        <f t="shared" si="636"/>
        <v>0</v>
      </c>
      <c r="DX156" s="48">
        <f t="shared" si="637"/>
        <v>0</v>
      </c>
      <c r="DY156" s="48">
        <f t="shared" si="638"/>
        <v>0</v>
      </c>
      <c r="DZ156">
        <f t="shared" si="584"/>
        <v>0</v>
      </c>
      <c r="EB156" s="48">
        <f t="shared" si="639"/>
        <v>0</v>
      </c>
      <c r="EC156" s="48">
        <f t="shared" si="640"/>
        <v>0</v>
      </c>
      <c r="ED156" s="48">
        <f t="shared" si="641"/>
        <v>0</v>
      </c>
      <c r="EE156" s="48">
        <f t="shared" si="642"/>
        <v>0</v>
      </c>
      <c r="EF156">
        <f t="shared" si="585"/>
        <v>0</v>
      </c>
      <c r="EG156">
        <f t="shared" si="586"/>
        <v>0</v>
      </c>
      <c r="EI156">
        <v>8</v>
      </c>
      <c r="EJ156" s="48">
        <f t="shared" si="643"/>
        <v>0</v>
      </c>
      <c r="EK156">
        <f t="shared" si="587"/>
        <v>0</v>
      </c>
      <c r="EL156">
        <f t="shared" si="644"/>
        <v>0</v>
      </c>
      <c r="EM156">
        <f t="shared" si="588"/>
        <v>0</v>
      </c>
      <c r="EN156">
        <f t="shared" si="589"/>
        <v>99999999</v>
      </c>
      <c r="EO156">
        <f t="shared" si="645"/>
        <v>99999999</v>
      </c>
      <c r="EP156">
        <f t="shared" si="590"/>
        <v>999</v>
      </c>
      <c r="EQ156">
        <f t="shared" si="591"/>
        <v>99999</v>
      </c>
      <c r="ES156">
        <f>IF(I156="X",1,IF(I156="x",1,IF(I156&lt;='Schuelereinst. Sinclair'!$B$5,1,0)))</f>
        <v>1</v>
      </c>
      <c r="ET156">
        <f>IF(K156="X",1,IF(K156="x",1,IF(K156&lt;='Schuelereinst. Sinclair'!$B$5,1,0)))</f>
        <v>1</v>
      </c>
      <c r="EU156">
        <f>IF(M156="X",1,IF(M156="x",1,IF(M156&lt;='Schuelereinst. Sinclair'!$B$5,1,0)))</f>
        <v>1</v>
      </c>
      <c r="EV156">
        <f>IF(O156="X",1,IF(O156="x",1,IF(O156&lt;='Schuelereinst. Sinclair'!$B$5,1,0)))</f>
        <v>1</v>
      </c>
      <c r="EW156">
        <f>IF(Q156="X",1,IF(Q156="x",1,IF(Q156&lt;='Schuelereinst. Sinclair'!$B$5,1,0)))</f>
        <v>1</v>
      </c>
      <c r="EX156">
        <f>IF(S156="X",1,IF(S156="x",1,IF(S156&lt;='Schuelereinst. Sinclair'!$B$5,1,0)))</f>
        <v>1</v>
      </c>
    </row>
    <row r="157" spans="1:154" hidden="1" x14ac:dyDescent="0.2">
      <c r="A157" s="109">
        <v>9</v>
      </c>
      <c r="B157" s="96"/>
      <c r="C157" s="109" t="str">
        <f t="shared" si="592"/>
        <v/>
      </c>
      <c r="D157" s="156" t="str">
        <f t="shared" si="593"/>
        <v/>
      </c>
      <c r="E157" s="156" t="str">
        <f t="shared" si="594"/>
        <v/>
      </c>
      <c r="F157" s="159"/>
      <c r="G157" s="176" t="str">
        <f t="shared" si="558"/>
        <v/>
      </c>
      <c r="H157" s="97"/>
      <c r="I157" s="129"/>
      <c r="J157" s="98"/>
      <c r="K157" s="129"/>
      <c r="L157" s="98"/>
      <c r="M157" s="129"/>
      <c r="N157" s="97"/>
      <c r="O157" s="129"/>
      <c r="P157" s="98"/>
      <c r="Q157" s="129"/>
      <c r="R157" s="98"/>
      <c r="S157" s="129"/>
      <c r="T157" s="131" t="str">
        <f t="shared" si="595"/>
        <v/>
      </c>
      <c r="U157" s="134" t="str">
        <f t="shared" si="596"/>
        <v/>
      </c>
      <c r="V157" s="134" t="str">
        <f t="shared" si="597"/>
        <v/>
      </c>
      <c r="W157" s="102"/>
      <c r="X157" s="103"/>
      <c r="Y157" s="119" t="str">
        <f t="shared" si="646"/>
        <v/>
      </c>
      <c r="Z157" s="100"/>
      <c r="AA157" s="95"/>
      <c r="AB157" s="95"/>
      <c r="AC157" s="122" t="str">
        <f t="shared" si="647"/>
        <v/>
      </c>
      <c r="AD157" s="100"/>
      <c r="AE157" s="95"/>
      <c r="AF157" s="95"/>
      <c r="AG157" s="214" t="str">
        <f t="shared" si="648"/>
        <v/>
      </c>
      <c r="AH157" s="125" t="str">
        <f t="shared" si="649"/>
        <v/>
      </c>
      <c r="AI157" s="126" t="str">
        <f t="shared" si="650"/>
        <v/>
      </c>
      <c r="AJ157" s="140" t="str">
        <f t="shared" si="559"/>
        <v/>
      </c>
      <c r="AK157" s="163" t="str">
        <f t="shared" si="560"/>
        <v/>
      </c>
      <c r="BI157" t="str">
        <f t="shared" si="561"/>
        <v/>
      </c>
      <c r="BK157" t="str">
        <f t="shared" si="598"/>
        <v/>
      </c>
      <c r="BL157" t="str">
        <f t="shared" si="599"/>
        <v/>
      </c>
      <c r="BM157" t="str">
        <f t="shared" si="600"/>
        <v/>
      </c>
      <c r="BN157" t="str">
        <f t="shared" si="601"/>
        <v/>
      </c>
      <c r="BO157" t="str">
        <f t="shared" si="562"/>
        <v/>
      </c>
      <c r="BP157" t="str">
        <f t="shared" si="563"/>
        <v/>
      </c>
      <c r="BQ157" s="47" t="str">
        <f t="shared" si="564"/>
        <v/>
      </c>
      <c r="BR157" t="str">
        <f t="shared" si="565"/>
        <v/>
      </c>
      <c r="BS157" t="str">
        <f t="shared" si="566"/>
        <v/>
      </c>
      <c r="BT157" t="str">
        <f t="shared" si="602"/>
        <v/>
      </c>
      <c r="BU157" t="str">
        <f>IF(BT157="","",IF(BT157="U9",'Schuelereinst. Sinclair'!$B$6,IF(BT157="U11",'Schuelereinst. Sinclair'!$B$7,IF(BT157="U13",'Schuelereinst. Sinclair'!$B$8,Wemm(BT157="U15",'Schuelereinst. Sinclair'!$B$9,"")))))</f>
        <v/>
      </c>
      <c r="BV157" s="28">
        <f t="shared" si="567"/>
        <v>0</v>
      </c>
      <c r="BW157" s="28">
        <f t="shared" si="568"/>
        <v>0</v>
      </c>
      <c r="BX157" s="28">
        <f t="shared" si="569"/>
        <v>0</v>
      </c>
      <c r="BY157" s="28">
        <f t="shared" si="570"/>
        <v>0</v>
      </c>
      <c r="BZ157" s="28">
        <f t="shared" si="571"/>
        <v>0</v>
      </c>
      <c r="CA157" s="28">
        <f t="shared" si="572"/>
        <v>0</v>
      </c>
      <c r="CB157" s="28">
        <f t="shared" si="603"/>
        <v>0</v>
      </c>
      <c r="CC157" s="28">
        <f t="shared" si="604"/>
        <v>0</v>
      </c>
      <c r="CD157" s="28">
        <f t="shared" si="605"/>
        <v>0</v>
      </c>
      <c r="CE157" s="28">
        <f t="shared" si="606"/>
        <v>0</v>
      </c>
      <c r="CF157">
        <f t="shared" si="607"/>
        <v>0</v>
      </c>
      <c r="CG157">
        <f t="shared" si="608"/>
        <v>0</v>
      </c>
      <c r="CH157">
        <f t="shared" si="609"/>
        <v>0</v>
      </c>
      <c r="CI157">
        <f t="shared" si="610"/>
        <v>0</v>
      </c>
      <c r="CJ157">
        <f t="shared" si="611"/>
        <v>0</v>
      </c>
      <c r="CK157">
        <f t="shared" si="573"/>
        <v>0</v>
      </c>
      <c r="CL157">
        <f t="shared" si="574"/>
        <v>0</v>
      </c>
      <c r="CM157">
        <f t="shared" si="612"/>
        <v>0</v>
      </c>
      <c r="CN157">
        <f t="shared" si="613"/>
        <v>0</v>
      </c>
      <c r="CO157">
        <f t="shared" si="614"/>
        <v>0</v>
      </c>
      <c r="CP157" s="5">
        <f t="shared" si="615"/>
        <v>0</v>
      </c>
      <c r="CR157" s="28">
        <f t="shared" si="575"/>
        <v>0</v>
      </c>
      <c r="CS157" s="28">
        <f t="shared" si="576"/>
        <v>0</v>
      </c>
      <c r="CT157" s="28">
        <f t="shared" si="577"/>
        <v>0</v>
      </c>
      <c r="CU157" s="28">
        <f t="shared" si="578"/>
        <v>0</v>
      </c>
      <c r="CV157" s="28">
        <f t="shared" si="579"/>
        <v>0</v>
      </c>
      <c r="CW157" s="28">
        <f t="shared" si="580"/>
        <v>0</v>
      </c>
      <c r="CX157" s="28">
        <f t="shared" si="616"/>
        <v>0</v>
      </c>
      <c r="CY157" s="28">
        <f t="shared" si="617"/>
        <v>0</v>
      </c>
      <c r="CZ157" s="28">
        <f t="shared" si="618"/>
        <v>0</v>
      </c>
      <c r="DA157" s="28">
        <f t="shared" si="619"/>
        <v>0</v>
      </c>
      <c r="DB157">
        <f t="shared" si="620"/>
        <v>0</v>
      </c>
      <c r="DC157">
        <f t="shared" si="621"/>
        <v>0</v>
      </c>
      <c r="DD157">
        <f t="shared" si="622"/>
        <v>0</v>
      </c>
      <c r="DE157">
        <f t="shared" si="623"/>
        <v>0</v>
      </c>
      <c r="DF157">
        <f t="shared" si="624"/>
        <v>0</v>
      </c>
      <c r="DG157">
        <f t="shared" si="625"/>
        <v>0</v>
      </c>
      <c r="DH157">
        <f t="shared" si="626"/>
        <v>0</v>
      </c>
      <c r="DI157">
        <f t="shared" si="627"/>
        <v>0</v>
      </c>
      <c r="DJ157">
        <f t="shared" si="628"/>
        <v>0</v>
      </c>
      <c r="DK157">
        <f t="shared" si="629"/>
        <v>0</v>
      </c>
      <c r="DL157" s="5">
        <f t="shared" si="630"/>
        <v>0</v>
      </c>
      <c r="DM157" s="48">
        <f t="shared" si="631"/>
        <v>0</v>
      </c>
      <c r="DN157" s="5">
        <f t="shared" si="632"/>
        <v>0</v>
      </c>
      <c r="DO157" s="5">
        <f t="shared" si="633"/>
        <v>0</v>
      </c>
      <c r="DQ157" s="48">
        <f t="shared" si="581"/>
        <v>999</v>
      </c>
      <c r="DR157" s="48">
        <f t="shared" si="582"/>
        <v>999</v>
      </c>
      <c r="DS157" s="48">
        <f t="shared" si="634"/>
        <v>999</v>
      </c>
      <c r="DT157">
        <f t="shared" si="583"/>
        <v>0</v>
      </c>
      <c r="DV157" s="48">
        <f t="shared" si="635"/>
        <v>0</v>
      </c>
      <c r="DW157" s="48">
        <f t="shared" si="636"/>
        <v>0</v>
      </c>
      <c r="DX157" s="48">
        <f t="shared" si="637"/>
        <v>0</v>
      </c>
      <c r="DY157" s="48">
        <f t="shared" si="638"/>
        <v>0</v>
      </c>
      <c r="DZ157">
        <f t="shared" si="584"/>
        <v>0</v>
      </c>
      <c r="EB157" s="48">
        <f t="shared" si="639"/>
        <v>0</v>
      </c>
      <c r="EC157" s="48">
        <f t="shared" si="640"/>
        <v>0</v>
      </c>
      <c r="ED157" s="48">
        <f t="shared" si="641"/>
        <v>0</v>
      </c>
      <c r="EE157" s="48">
        <f t="shared" si="642"/>
        <v>0</v>
      </c>
      <c r="EF157">
        <f t="shared" si="585"/>
        <v>0</v>
      </c>
      <c r="EG157">
        <f t="shared" si="586"/>
        <v>0</v>
      </c>
      <c r="EI157">
        <v>9</v>
      </c>
      <c r="EJ157" s="48">
        <f t="shared" si="643"/>
        <v>0</v>
      </c>
      <c r="EK157">
        <f t="shared" si="587"/>
        <v>0</v>
      </c>
      <c r="EL157">
        <f t="shared" si="644"/>
        <v>0</v>
      </c>
      <c r="EM157">
        <f t="shared" si="588"/>
        <v>0</v>
      </c>
      <c r="EN157">
        <f t="shared" si="589"/>
        <v>99999999</v>
      </c>
      <c r="EO157">
        <f t="shared" si="645"/>
        <v>99999999</v>
      </c>
      <c r="EP157">
        <f t="shared" si="590"/>
        <v>999</v>
      </c>
      <c r="EQ157">
        <f t="shared" si="591"/>
        <v>99999</v>
      </c>
      <c r="ES157">
        <f>IF(I157="X",1,IF(I157="x",1,IF(I157&lt;='Schuelereinst. Sinclair'!$B$5,1,0)))</f>
        <v>1</v>
      </c>
      <c r="ET157">
        <f>IF(K157="X",1,IF(K157="x",1,IF(K157&lt;='Schuelereinst. Sinclair'!$B$5,1,0)))</f>
        <v>1</v>
      </c>
      <c r="EU157">
        <f>IF(M157="X",1,IF(M157="x",1,IF(M157&lt;='Schuelereinst. Sinclair'!$B$5,1,0)))</f>
        <v>1</v>
      </c>
      <c r="EV157">
        <f>IF(O157="X",1,IF(O157="x",1,IF(O157&lt;='Schuelereinst. Sinclair'!$B$5,1,0)))</f>
        <v>1</v>
      </c>
      <c r="EW157">
        <f>IF(Q157="X",1,IF(Q157="x",1,IF(Q157&lt;='Schuelereinst. Sinclair'!$B$5,1,0)))</f>
        <v>1</v>
      </c>
      <c r="EX157">
        <f>IF(S157="X",1,IF(S157="x",1,IF(S157&lt;='Schuelereinst. Sinclair'!$B$5,1,0)))</f>
        <v>1</v>
      </c>
    </row>
    <row r="158" spans="1:154" hidden="1" x14ac:dyDescent="0.2">
      <c r="A158" s="109">
        <v>10</v>
      </c>
      <c r="B158" s="96"/>
      <c r="C158" s="109" t="str">
        <f t="shared" si="592"/>
        <v/>
      </c>
      <c r="D158" s="156" t="str">
        <f t="shared" si="593"/>
        <v/>
      </c>
      <c r="E158" s="156" t="str">
        <f t="shared" si="594"/>
        <v/>
      </c>
      <c r="F158" s="159"/>
      <c r="G158" s="176" t="str">
        <f t="shared" si="558"/>
        <v/>
      </c>
      <c r="H158" s="97"/>
      <c r="I158" s="129"/>
      <c r="J158" s="98"/>
      <c r="K158" s="129"/>
      <c r="L158" s="98"/>
      <c r="M158" s="129"/>
      <c r="N158" s="97"/>
      <c r="O158" s="129"/>
      <c r="P158" s="98"/>
      <c r="Q158" s="129"/>
      <c r="R158" s="98"/>
      <c r="S158" s="129"/>
      <c r="T158" s="131" t="str">
        <f t="shared" si="595"/>
        <v/>
      </c>
      <c r="U158" s="134" t="str">
        <f t="shared" si="596"/>
        <v/>
      </c>
      <c r="V158" s="134" t="str">
        <f t="shared" si="597"/>
        <v/>
      </c>
      <c r="W158" s="104"/>
      <c r="X158" s="105"/>
      <c r="Y158" s="119" t="str">
        <f t="shared" si="646"/>
        <v/>
      </c>
      <c r="Z158" s="100"/>
      <c r="AA158" s="95"/>
      <c r="AB158" s="95"/>
      <c r="AC158" s="122" t="str">
        <f t="shared" si="647"/>
        <v/>
      </c>
      <c r="AD158" s="100"/>
      <c r="AE158" s="95"/>
      <c r="AF158" s="95"/>
      <c r="AG158" s="214" t="str">
        <f t="shared" si="648"/>
        <v/>
      </c>
      <c r="AH158" s="125" t="str">
        <f t="shared" si="649"/>
        <v/>
      </c>
      <c r="AI158" s="126" t="str">
        <f t="shared" si="650"/>
        <v/>
      </c>
      <c r="AJ158" s="140" t="str">
        <f t="shared" si="559"/>
        <v/>
      </c>
      <c r="AK158" s="163" t="str">
        <f t="shared" si="560"/>
        <v/>
      </c>
      <c r="BI158" t="str">
        <f t="shared" si="561"/>
        <v/>
      </c>
      <c r="BK158" t="str">
        <f t="shared" si="598"/>
        <v/>
      </c>
      <c r="BL158" t="str">
        <f t="shared" si="599"/>
        <v/>
      </c>
      <c r="BM158" t="str">
        <f t="shared" si="600"/>
        <v/>
      </c>
      <c r="BN158" t="str">
        <f t="shared" si="601"/>
        <v/>
      </c>
      <c r="BO158" t="str">
        <f t="shared" si="562"/>
        <v/>
      </c>
      <c r="BP158" t="str">
        <f t="shared" si="563"/>
        <v/>
      </c>
      <c r="BQ158" s="47" t="str">
        <f t="shared" si="564"/>
        <v/>
      </c>
      <c r="BR158" t="str">
        <f t="shared" si="565"/>
        <v/>
      </c>
      <c r="BS158" t="str">
        <f t="shared" si="566"/>
        <v/>
      </c>
      <c r="BT158" t="str">
        <f t="shared" si="602"/>
        <v/>
      </c>
      <c r="BU158" t="str">
        <f>IF(BT158="","",IF(BT158="U9",'Schuelereinst. Sinclair'!$B$6,IF(BT158="U11",'Schuelereinst. Sinclair'!$B$7,IF(BT158="U13",'Schuelereinst. Sinclair'!$B$8,Wemm(BT158="U15",'Schuelereinst. Sinclair'!$B$9,"")))))</f>
        <v/>
      </c>
      <c r="BV158" s="28">
        <f t="shared" si="567"/>
        <v>0</v>
      </c>
      <c r="BW158" s="28">
        <f t="shared" si="568"/>
        <v>0</v>
      </c>
      <c r="BX158" s="28">
        <f t="shared" si="569"/>
        <v>0</v>
      </c>
      <c r="BY158" s="28">
        <f t="shared" si="570"/>
        <v>0</v>
      </c>
      <c r="BZ158" s="28">
        <f t="shared" si="571"/>
        <v>0</v>
      </c>
      <c r="CA158" s="28">
        <f t="shared" si="572"/>
        <v>0</v>
      </c>
      <c r="CB158" s="28">
        <f t="shared" si="603"/>
        <v>0</v>
      </c>
      <c r="CC158" s="28">
        <f t="shared" si="604"/>
        <v>0</v>
      </c>
      <c r="CD158" s="28">
        <f t="shared" si="605"/>
        <v>0</v>
      </c>
      <c r="CE158" s="28">
        <f t="shared" si="606"/>
        <v>0</v>
      </c>
      <c r="CF158">
        <f t="shared" si="607"/>
        <v>0</v>
      </c>
      <c r="CG158">
        <f t="shared" si="608"/>
        <v>0</v>
      </c>
      <c r="CH158">
        <f t="shared" si="609"/>
        <v>0</v>
      </c>
      <c r="CI158">
        <f t="shared" si="610"/>
        <v>0</v>
      </c>
      <c r="CJ158">
        <f t="shared" si="611"/>
        <v>0</v>
      </c>
      <c r="CK158">
        <f t="shared" si="573"/>
        <v>0</v>
      </c>
      <c r="CL158">
        <f t="shared" si="574"/>
        <v>0</v>
      </c>
      <c r="CM158">
        <f t="shared" si="612"/>
        <v>0</v>
      </c>
      <c r="CN158">
        <f t="shared" si="613"/>
        <v>0</v>
      </c>
      <c r="CO158">
        <f t="shared" si="614"/>
        <v>0</v>
      </c>
      <c r="CP158" s="5">
        <f t="shared" si="615"/>
        <v>0</v>
      </c>
      <c r="CR158" s="28">
        <f t="shared" si="575"/>
        <v>0</v>
      </c>
      <c r="CS158" s="28">
        <f t="shared" si="576"/>
        <v>0</v>
      </c>
      <c r="CT158" s="28">
        <f t="shared" si="577"/>
        <v>0</v>
      </c>
      <c r="CU158" s="28">
        <f t="shared" si="578"/>
        <v>0</v>
      </c>
      <c r="CV158" s="28">
        <f t="shared" si="579"/>
        <v>0</v>
      </c>
      <c r="CW158" s="28">
        <f t="shared" si="580"/>
        <v>0</v>
      </c>
      <c r="CX158" s="28">
        <f t="shared" si="616"/>
        <v>0</v>
      </c>
      <c r="CY158" s="28">
        <f t="shared" si="617"/>
        <v>0</v>
      </c>
      <c r="CZ158" s="28">
        <f t="shared" si="618"/>
        <v>0</v>
      </c>
      <c r="DA158" s="28">
        <f t="shared" si="619"/>
        <v>0</v>
      </c>
      <c r="DB158">
        <f t="shared" si="620"/>
        <v>0</v>
      </c>
      <c r="DC158">
        <f t="shared" si="621"/>
        <v>0</v>
      </c>
      <c r="DD158">
        <f t="shared" si="622"/>
        <v>0</v>
      </c>
      <c r="DE158">
        <f t="shared" si="623"/>
        <v>0</v>
      </c>
      <c r="DF158">
        <f t="shared" si="624"/>
        <v>0</v>
      </c>
      <c r="DG158">
        <f t="shared" si="625"/>
        <v>0</v>
      </c>
      <c r="DH158">
        <f t="shared" si="626"/>
        <v>0</v>
      </c>
      <c r="DI158">
        <f t="shared" si="627"/>
        <v>0</v>
      </c>
      <c r="DJ158">
        <f t="shared" si="628"/>
        <v>0</v>
      </c>
      <c r="DK158">
        <f t="shared" si="629"/>
        <v>0</v>
      </c>
      <c r="DL158" s="5">
        <f t="shared" si="630"/>
        <v>0</v>
      </c>
      <c r="DM158" s="48">
        <f t="shared" si="631"/>
        <v>0</v>
      </c>
      <c r="DN158" s="5">
        <f t="shared" si="632"/>
        <v>0</v>
      </c>
      <c r="DO158" s="5">
        <f t="shared" si="633"/>
        <v>0</v>
      </c>
      <c r="DQ158" s="48">
        <f t="shared" si="581"/>
        <v>999</v>
      </c>
      <c r="DR158" s="48">
        <f t="shared" si="582"/>
        <v>999</v>
      </c>
      <c r="DS158" s="48">
        <f t="shared" si="634"/>
        <v>999</v>
      </c>
      <c r="DT158">
        <f t="shared" si="583"/>
        <v>0</v>
      </c>
      <c r="DV158" s="48">
        <f t="shared" si="635"/>
        <v>0</v>
      </c>
      <c r="DW158" s="48">
        <f t="shared" si="636"/>
        <v>0</v>
      </c>
      <c r="DX158" s="48">
        <f t="shared" si="637"/>
        <v>0</v>
      </c>
      <c r="DY158" s="48">
        <f t="shared" si="638"/>
        <v>0</v>
      </c>
      <c r="DZ158">
        <f t="shared" si="584"/>
        <v>0</v>
      </c>
      <c r="EB158" s="48">
        <f t="shared" si="639"/>
        <v>0</v>
      </c>
      <c r="EC158" s="48">
        <f t="shared" si="640"/>
        <v>0</v>
      </c>
      <c r="ED158" s="48">
        <f t="shared" si="641"/>
        <v>0</v>
      </c>
      <c r="EE158" s="48">
        <f t="shared" si="642"/>
        <v>0</v>
      </c>
      <c r="EF158">
        <f t="shared" si="585"/>
        <v>0</v>
      </c>
      <c r="EG158">
        <f t="shared" si="586"/>
        <v>0</v>
      </c>
      <c r="EI158">
        <v>10</v>
      </c>
      <c r="EJ158" s="48">
        <f t="shared" si="643"/>
        <v>0</v>
      </c>
      <c r="EK158">
        <f t="shared" si="587"/>
        <v>0</v>
      </c>
      <c r="EL158">
        <f t="shared" si="644"/>
        <v>0</v>
      </c>
      <c r="EM158">
        <f t="shared" si="588"/>
        <v>0</v>
      </c>
      <c r="EN158">
        <f t="shared" si="589"/>
        <v>99999999</v>
      </c>
      <c r="EO158">
        <f t="shared" si="645"/>
        <v>99999999</v>
      </c>
      <c r="EP158">
        <f t="shared" si="590"/>
        <v>999</v>
      </c>
      <c r="EQ158">
        <f t="shared" si="591"/>
        <v>99999</v>
      </c>
      <c r="ES158">
        <f>IF(I158="X",1,IF(I158="x",1,IF(I158&lt;='Schuelereinst. Sinclair'!$B$5,1,0)))</f>
        <v>1</v>
      </c>
      <c r="ET158">
        <f>IF(K158="X",1,IF(K158="x",1,IF(K158&lt;='Schuelereinst. Sinclair'!$B$5,1,0)))</f>
        <v>1</v>
      </c>
      <c r="EU158">
        <f>IF(M158="X",1,IF(M158="x",1,IF(M158&lt;='Schuelereinst. Sinclair'!$B$5,1,0)))</f>
        <v>1</v>
      </c>
      <c r="EV158">
        <f>IF(O158="X",1,IF(O158="x",1,IF(O158&lt;='Schuelereinst. Sinclair'!$B$5,1,0)))</f>
        <v>1</v>
      </c>
      <c r="EW158">
        <f>IF(Q158="X",1,IF(Q158="x",1,IF(Q158&lt;='Schuelereinst. Sinclair'!$B$5,1,0)))</f>
        <v>1</v>
      </c>
      <c r="EX158">
        <f>IF(S158="X",1,IF(S158="x",1,IF(S158&lt;='Schuelereinst. Sinclair'!$B$5,1,0)))</f>
        <v>1</v>
      </c>
    </row>
    <row r="159" spans="1:154" hidden="1" x14ac:dyDescent="0.2">
      <c r="A159" s="109">
        <v>11</v>
      </c>
      <c r="B159" s="96"/>
      <c r="C159" s="109" t="str">
        <f t="shared" si="592"/>
        <v/>
      </c>
      <c r="D159" s="156" t="str">
        <f t="shared" si="593"/>
        <v/>
      </c>
      <c r="E159" s="156" t="str">
        <f t="shared" si="594"/>
        <v/>
      </c>
      <c r="F159" s="159"/>
      <c r="G159" s="176" t="str">
        <f t="shared" si="558"/>
        <v/>
      </c>
      <c r="H159" s="97"/>
      <c r="I159" s="129"/>
      <c r="J159" s="98"/>
      <c r="K159" s="129"/>
      <c r="L159" s="98"/>
      <c r="M159" s="129"/>
      <c r="N159" s="97"/>
      <c r="O159" s="129"/>
      <c r="P159" s="98"/>
      <c r="Q159" s="129"/>
      <c r="R159" s="98"/>
      <c r="S159" s="129"/>
      <c r="T159" s="131" t="str">
        <f t="shared" si="595"/>
        <v/>
      </c>
      <c r="U159" s="134" t="str">
        <f t="shared" si="596"/>
        <v/>
      </c>
      <c r="V159" s="134" t="str">
        <f t="shared" si="597"/>
        <v/>
      </c>
      <c r="W159" s="99"/>
      <c r="X159" s="95"/>
      <c r="Y159" s="119" t="str">
        <f t="shared" si="646"/>
        <v/>
      </c>
      <c r="Z159" s="100"/>
      <c r="AA159" s="95"/>
      <c r="AB159" s="95"/>
      <c r="AC159" s="122" t="str">
        <f t="shared" si="647"/>
        <v/>
      </c>
      <c r="AD159" s="100"/>
      <c r="AE159" s="95"/>
      <c r="AF159" s="95"/>
      <c r="AG159" s="214" t="str">
        <f t="shared" si="648"/>
        <v/>
      </c>
      <c r="AH159" s="125" t="str">
        <f t="shared" si="649"/>
        <v/>
      </c>
      <c r="AI159" s="126" t="str">
        <f t="shared" si="650"/>
        <v/>
      </c>
      <c r="AJ159" s="140" t="str">
        <f t="shared" si="559"/>
        <v/>
      </c>
      <c r="AK159" s="163" t="str">
        <f t="shared" si="560"/>
        <v/>
      </c>
      <c r="BI159" t="str">
        <f t="shared" si="561"/>
        <v/>
      </c>
      <c r="BK159" t="str">
        <f t="shared" si="598"/>
        <v/>
      </c>
      <c r="BL159" t="str">
        <f t="shared" si="599"/>
        <v/>
      </c>
      <c r="BM159" t="str">
        <f t="shared" si="600"/>
        <v/>
      </c>
      <c r="BN159" t="str">
        <f t="shared" si="601"/>
        <v/>
      </c>
      <c r="BO159" t="str">
        <f t="shared" si="562"/>
        <v/>
      </c>
      <c r="BP159" t="str">
        <f t="shared" si="563"/>
        <v/>
      </c>
      <c r="BQ159" s="47" t="str">
        <f t="shared" si="564"/>
        <v/>
      </c>
      <c r="BR159" t="str">
        <f t="shared" si="565"/>
        <v/>
      </c>
      <c r="BS159" t="str">
        <f t="shared" si="566"/>
        <v/>
      </c>
      <c r="BT159" t="str">
        <f t="shared" si="602"/>
        <v/>
      </c>
      <c r="BU159" t="str">
        <f>IF(BT159="","",IF(BT159="U9",'Schuelereinst. Sinclair'!$B$6,IF(BT159="U11",'Schuelereinst. Sinclair'!$B$7,IF(BT159="U13",'Schuelereinst. Sinclair'!$B$8,Wemm(BT159="U15",'Schuelereinst. Sinclair'!$B$9,"")))))</f>
        <v/>
      </c>
      <c r="BV159" s="28">
        <f t="shared" si="567"/>
        <v>0</v>
      </c>
      <c r="BW159" s="28">
        <f t="shared" si="568"/>
        <v>0</v>
      </c>
      <c r="BX159" s="28">
        <f t="shared" si="569"/>
        <v>0</v>
      </c>
      <c r="BY159" s="28">
        <f t="shared" si="570"/>
        <v>0</v>
      </c>
      <c r="BZ159" s="28">
        <f t="shared" si="571"/>
        <v>0</v>
      </c>
      <c r="CA159" s="28">
        <f t="shared" si="572"/>
        <v>0</v>
      </c>
      <c r="CB159" s="28">
        <f t="shared" si="603"/>
        <v>0</v>
      </c>
      <c r="CC159" s="28">
        <f t="shared" si="604"/>
        <v>0</v>
      </c>
      <c r="CD159" s="28">
        <f t="shared" si="605"/>
        <v>0</v>
      </c>
      <c r="CE159" s="28">
        <f t="shared" si="606"/>
        <v>0</v>
      </c>
      <c r="CF159">
        <f t="shared" si="607"/>
        <v>0</v>
      </c>
      <c r="CG159">
        <f t="shared" si="608"/>
        <v>0</v>
      </c>
      <c r="CH159">
        <f t="shared" si="609"/>
        <v>0</v>
      </c>
      <c r="CI159">
        <f t="shared" si="610"/>
        <v>0</v>
      </c>
      <c r="CJ159">
        <f t="shared" si="611"/>
        <v>0</v>
      </c>
      <c r="CK159">
        <f t="shared" si="573"/>
        <v>0</v>
      </c>
      <c r="CL159">
        <f t="shared" si="574"/>
        <v>0</v>
      </c>
      <c r="CM159">
        <f t="shared" si="612"/>
        <v>0</v>
      </c>
      <c r="CN159">
        <f t="shared" si="613"/>
        <v>0</v>
      </c>
      <c r="CO159">
        <f t="shared" si="614"/>
        <v>0</v>
      </c>
      <c r="CP159" s="5">
        <f t="shared" si="615"/>
        <v>0</v>
      </c>
      <c r="CR159" s="28">
        <f t="shared" si="575"/>
        <v>0</v>
      </c>
      <c r="CS159" s="28">
        <f t="shared" si="576"/>
        <v>0</v>
      </c>
      <c r="CT159" s="28">
        <f t="shared" si="577"/>
        <v>0</v>
      </c>
      <c r="CU159" s="28">
        <f t="shared" si="578"/>
        <v>0</v>
      </c>
      <c r="CV159" s="28">
        <f t="shared" si="579"/>
        <v>0</v>
      </c>
      <c r="CW159" s="28">
        <f t="shared" si="580"/>
        <v>0</v>
      </c>
      <c r="CX159" s="28">
        <f t="shared" si="616"/>
        <v>0</v>
      </c>
      <c r="CY159" s="28">
        <f t="shared" si="617"/>
        <v>0</v>
      </c>
      <c r="CZ159" s="28">
        <f t="shared" si="618"/>
        <v>0</v>
      </c>
      <c r="DA159" s="28">
        <f t="shared" si="619"/>
        <v>0</v>
      </c>
      <c r="DB159">
        <f t="shared" si="620"/>
        <v>0</v>
      </c>
      <c r="DC159">
        <f t="shared" si="621"/>
        <v>0</v>
      </c>
      <c r="DD159">
        <f t="shared" si="622"/>
        <v>0</v>
      </c>
      <c r="DE159">
        <f t="shared" si="623"/>
        <v>0</v>
      </c>
      <c r="DF159">
        <f t="shared" si="624"/>
        <v>0</v>
      </c>
      <c r="DG159">
        <f t="shared" si="625"/>
        <v>0</v>
      </c>
      <c r="DH159">
        <f t="shared" si="626"/>
        <v>0</v>
      </c>
      <c r="DI159">
        <f t="shared" si="627"/>
        <v>0</v>
      </c>
      <c r="DJ159">
        <f t="shared" si="628"/>
        <v>0</v>
      </c>
      <c r="DK159">
        <f t="shared" si="629"/>
        <v>0</v>
      </c>
      <c r="DL159" s="5">
        <f t="shared" si="630"/>
        <v>0</v>
      </c>
      <c r="DM159" s="48">
        <f t="shared" si="631"/>
        <v>0</v>
      </c>
      <c r="DN159" s="5">
        <f t="shared" si="632"/>
        <v>0</v>
      </c>
      <c r="DO159" s="5">
        <f t="shared" si="633"/>
        <v>0</v>
      </c>
      <c r="DQ159" s="48">
        <f t="shared" si="581"/>
        <v>999</v>
      </c>
      <c r="DR159" s="48">
        <f t="shared" si="582"/>
        <v>999</v>
      </c>
      <c r="DS159" s="48">
        <f t="shared" si="634"/>
        <v>999</v>
      </c>
      <c r="DT159">
        <f t="shared" si="583"/>
        <v>0</v>
      </c>
      <c r="DV159" s="48">
        <f t="shared" si="635"/>
        <v>0</v>
      </c>
      <c r="DW159" s="48">
        <f t="shared" si="636"/>
        <v>0</v>
      </c>
      <c r="DX159" s="48">
        <f t="shared" si="637"/>
        <v>0</v>
      </c>
      <c r="DY159" s="48">
        <f t="shared" si="638"/>
        <v>0</v>
      </c>
      <c r="DZ159">
        <f t="shared" si="584"/>
        <v>0</v>
      </c>
      <c r="EB159" s="48">
        <f t="shared" si="639"/>
        <v>0</v>
      </c>
      <c r="EC159" s="48">
        <f t="shared" si="640"/>
        <v>0</v>
      </c>
      <c r="ED159" s="48">
        <f t="shared" si="641"/>
        <v>0</v>
      </c>
      <c r="EE159" s="48">
        <f t="shared" si="642"/>
        <v>0</v>
      </c>
      <c r="EF159">
        <f t="shared" si="585"/>
        <v>0</v>
      </c>
      <c r="EG159">
        <f t="shared" si="586"/>
        <v>0</v>
      </c>
      <c r="EI159">
        <v>11</v>
      </c>
      <c r="EJ159" s="48">
        <f t="shared" si="643"/>
        <v>0</v>
      </c>
      <c r="EK159">
        <f t="shared" si="587"/>
        <v>0</v>
      </c>
      <c r="EL159">
        <f t="shared" si="644"/>
        <v>0</v>
      </c>
      <c r="EM159">
        <f t="shared" si="588"/>
        <v>0</v>
      </c>
      <c r="EN159">
        <f t="shared" si="589"/>
        <v>99999999</v>
      </c>
      <c r="EO159">
        <f t="shared" si="645"/>
        <v>99999999</v>
      </c>
      <c r="EP159">
        <f t="shared" si="590"/>
        <v>999</v>
      </c>
      <c r="EQ159">
        <f t="shared" si="591"/>
        <v>99999</v>
      </c>
      <c r="ES159">
        <f>IF(I159="X",1,IF(I159="x",1,IF(I159&lt;='Schuelereinst. Sinclair'!$B$5,1,0)))</f>
        <v>1</v>
      </c>
      <c r="ET159">
        <f>IF(K159="X",1,IF(K159="x",1,IF(K159&lt;='Schuelereinst. Sinclair'!$B$5,1,0)))</f>
        <v>1</v>
      </c>
      <c r="EU159">
        <f>IF(M159="X",1,IF(M159="x",1,IF(M159&lt;='Schuelereinst. Sinclair'!$B$5,1,0)))</f>
        <v>1</v>
      </c>
      <c r="EV159">
        <f>IF(O159="X",1,IF(O159="x",1,IF(O159&lt;='Schuelereinst. Sinclair'!$B$5,1,0)))</f>
        <v>1</v>
      </c>
      <c r="EW159">
        <f>IF(Q159="X",1,IF(Q159="x",1,IF(Q159&lt;='Schuelereinst. Sinclair'!$B$5,1,0)))</f>
        <v>1</v>
      </c>
      <c r="EX159">
        <f>IF(S159="X",1,IF(S159="x",1,IF(S159&lt;='Schuelereinst. Sinclair'!$B$5,1,0)))</f>
        <v>1</v>
      </c>
    </row>
    <row r="160" spans="1:154" hidden="1" x14ac:dyDescent="0.2">
      <c r="A160" s="109">
        <v>12</v>
      </c>
      <c r="B160" s="96"/>
      <c r="C160" s="109" t="str">
        <f t="shared" si="592"/>
        <v/>
      </c>
      <c r="D160" s="156" t="str">
        <f t="shared" si="593"/>
        <v/>
      </c>
      <c r="E160" s="156" t="str">
        <f t="shared" si="594"/>
        <v/>
      </c>
      <c r="F160" s="159"/>
      <c r="G160" s="176" t="str">
        <f t="shared" si="558"/>
        <v/>
      </c>
      <c r="H160" s="97"/>
      <c r="I160" s="129"/>
      <c r="J160" s="98"/>
      <c r="K160" s="129"/>
      <c r="L160" s="98"/>
      <c r="M160" s="129"/>
      <c r="N160" s="97"/>
      <c r="O160" s="129"/>
      <c r="P160" s="98"/>
      <c r="Q160" s="129"/>
      <c r="R160" s="98"/>
      <c r="S160" s="129"/>
      <c r="T160" s="131" t="str">
        <f t="shared" si="595"/>
        <v/>
      </c>
      <c r="U160" s="134" t="str">
        <f t="shared" si="596"/>
        <v/>
      </c>
      <c r="V160" s="134" t="str">
        <f t="shared" si="597"/>
        <v/>
      </c>
      <c r="W160" s="99"/>
      <c r="X160" s="95"/>
      <c r="Y160" s="119" t="str">
        <f t="shared" si="646"/>
        <v/>
      </c>
      <c r="Z160" s="100"/>
      <c r="AA160" s="95"/>
      <c r="AB160" s="95"/>
      <c r="AC160" s="122" t="str">
        <f t="shared" si="647"/>
        <v/>
      </c>
      <c r="AD160" s="100"/>
      <c r="AE160" s="95"/>
      <c r="AF160" s="95"/>
      <c r="AG160" s="214" t="str">
        <f t="shared" si="648"/>
        <v/>
      </c>
      <c r="AH160" s="125" t="str">
        <f t="shared" si="649"/>
        <v/>
      </c>
      <c r="AI160" s="126" t="str">
        <f t="shared" si="650"/>
        <v/>
      </c>
      <c r="AJ160" s="140" t="str">
        <f t="shared" si="559"/>
        <v/>
      </c>
      <c r="AK160" s="163" t="str">
        <f t="shared" si="560"/>
        <v/>
      </c>
      <c r="BI160" t="str">
        <f t="shared" si="561"/>
        <v/>
      </c>
      <c r="BK160" t="str">
        <f t="shared" si="598"/>
        <v/>
      </c>
      <c r="BL160" t="str">
        <f t="shared" si="599"/>
        <v/>
      </c>
      <c r="BM160" t="str">
        <f t="shared" si="600"/>
        <v/>
      </c>
      <c r="BN160" t="str">
        <f t="shared" si="601"/>
        <v/>
      </c>
      <c r="BO160" t="str">
        <f t="shared" si="562"/>
        <v/>
      </c>
      <c r="BP160" t="str">
        <f t="shared" si="563"/>
        <v/>
      </c>
      <c r="BQ160" s="47" t="str">
        <f t="shared" si="564"/>
        <v/>
      </c>
      <c r="BR160" t="str">
        <f t="shared" si="565"/>
        <v/>
      </c>
      <c r="BS160" t="str">
        <f t="shared" si="566"/>
        <v/>
      </c>
      <c r="BT160" t="str">
        <f t="shared" si="602"/>
        <v/>
      </c>
      <c r="BU160" t="str">
        <f>IF(BT160="","",IF(BT160="U9",'Schuelereinst. Sinclair'!$B$6,IF(BT160="U11",'Schuelereinst. Sinclair'!$B$7,IF(BT160="U13",'Schuelereinst. Sinclair'!$B$8,Wemm(BT160="U15",'Schuelereinst. Sinclair'!$B$9,"")))))</f>
        <v/>
      </c>
      <c r="BV160" s="28">
        <f t="shared" si="567"/>
        <v>0</v>
      </c>
      <c r="BW160" s="28">
        <f t="shared" si="568"/>
        <v>0</v>
      </c>
      <c r="BX160" s="28">
        <f t="shared" si="569"/>
        <v>0</v>
      </c>
      <c r="BY160" s="28">
        <f t="shared" si="570"/>
        <v>0</v>
      </c>
      <c r="BZ160" s="28">
        <f t="shared" si="571"/>
        <v>0</v>
      </c>
      <c r="CA160" s="28">
        <f t="shared" si="572"/>
        <v>0</v>
      </c>
      <c r="CB160" s="28">
        <f t="shared" si="603"/>
        <v>0</v>
      </c>
      <c r="CC160" s="28">
        <f t="shared" si="604"/>
        <v>0</v>
      </c>
      <c r="CD160" s="28">
        <f t="shared" si="605"/>
        <v>0</v>
      </c>
      <c r="CE160" s="28">
        <f t="shared" si="606"/>
        <v>0</v>
      </c>
      <c r="CF160">
        <f t="shared" si="607"/>
        <v>0</v>
      </c>
      <c r="CG160">
        <f t="shared" si="608"/>
        <v>0</v>
      </c>
      <c r="CH160">
        <f t="shared" si="609"/>
        <v>0</v>
      </c>
      <c r="CI160">
        <f t="shared" si="610"/>
        <v>0</v>
      </c>
      <c r="CJ160">
        <f t="shared" si="611"/>
        <v>0</v>
      </c>
      <c r="CK160">
        <f t="shared" si="573"/>
        <v>0</v>
      </c>
      <c r="CL160">
        <f t="shared" si="574"/>
        <v>0</v>
      </c>
      <c r="CM160">
        <f t="shared" si="612"/>
        <v>0</v>
      </c>
      <c r="CN160">
        <f t="shared" si="613"/>
        <v>0</v>
      </c>
      <c r="CO160">
        <f t="shared" si="614"/>
        <v>0</v>
      </c>
      <c r="CP160" s="5">
        <f t="shared" si="615"/>
        <v>0</v>
      </c>
      <c r="CR160" s="28">
        <f t="shared" si="575"/>
        <v>0</v>
      </c>
      <c r="CS160" s="28">
        <f t="shared" si="576"/>
        <v>0</v>
      </c>
      <c r="CT160" s="28">
        <f t="shared" si="577"/>
        <v>0</v>
      </c>
      <c r="CU160" s="28">
        <f t="shared" si="578"/>
        <v>0</v>
      </c>
      <c r="CV160" s="28">
        <f t="shared" si="579"/>
        <v>0</v>
      </c>
      <c r="CW160" s="28">
        <f t="shared" si="580"/>
        <v>0</v>
      </c>
      <c r="CX160" s="28">
        <f t="shared" si="616"/>
        <v>0</v>
      </c>
      <c r="CY160" s="28">
        <f t="shared" si="617"/>
        <v>0</v>
      </c>
      <c r="CZ160" s="28">
        <f t="shared" si="618"/>
        <v>0</v>
      </c>
      <c r="DA160" s="28">
        <f t="shared" si="619"/>
        <v>0</v>
      </c>
      <c r="DB160">
        <f t="shared" si="620"/>
        <v>0</v>
      </c>
      <c r="DC160">
        <f t="shared" si="621"/>
        <v>0</v>
      </c>
      <c r="DD160">
        <f t="shared" si="622"/>
        <v>0</v>
      </c>
      <c r="DE160">
        <f t="shared" si="623"/>
        <v>0</v>
      </c>
      <c r="DF160">
        <f t="shared" si="624"/>
        <v>0</v>
      </c>
      <c r="DG160">
        <f t="shared" si="625"/>
        <v>0</v>
      </c>
      <c r="DH160">
        <f t="shared" si="626"/>
        <v>0</v>
      </c>
      <c r="DI160">
        <f t="shared" si="627"/>
        <v>0</v>
      </c>
      <c r="DJ160">
        <f t="shared" si="628"/>
        <v>0</v>
      </c>
      <c r="DK160">
        <f t="shared" si="629"/>
        <v>0</v>
      </c>
      <c r="DL160" s="5">
        <f t="shared" si="630"/>
        <v>0</v>
      </c>
      <c r="DM160" s="48">
        <f t="shared" si="631"/>
        <v>0</v>
      </c>
      <c r="DN160" s="5">
        <f t="shared" si="632"/>
        <v>0</v>
      </c>
      <c r="DO160" s="5">
        <f t="shared" si="633"/>
        <v>0</v>
      </c>
      <c r="DQ160" s="48">
        <f t="shared" si="581"/>
        <v>999</v>
      </c>
      <c r="DR160" s="48">
        <f t="shared" si="582"/>
        <v>999</v>
      </c>
      <c r="DS160" s="48">
        <f t="shared" si="634"/>
        <v>999</v>
      </c>
      <c r="DT160">
        <f t="shared" si="583"/>
        <v>0</v>
      </c>
      <c r="DV160" s="48">
        <f t="shared" si="635"/>
        <v>0</v>
      </c>
      <c r="DW160" s="48">
        <f t="shared" si="636"/>
        <v>0</v>
      </c>
      <c r="DX160" s="48">
        <f t="shared" si="637"/>
        <v>0</v>
      </c>
      <c r="DY160" s="48">
        <f t="shared" si="638"/>
        <v>0</v>
      </c>
      <c r="DZ160">
        <f t="shared" si="584"/>
        <v>0</v>
      </c>
      <c r="EB160" s="48">
        <f t="shared" si="639"/>
        <v>0</v>
      </c>
      <c r="EC160" s="48">
        <f t="shared" si="640"/>
        <v>0</v>
      </c>
      <c r="ED160" s="48">
        <f t="shared" si="641"/>
        <v>0</v>
      </c>
      <c r="EE160" s="48">
        <f t="shared" si="642"/>
        <v>0</v>
      </c>
      <c r="EF160">
        <f t="shared" si="585"/>
        <v>0</v>
      </c>
      <c r="EG160">
        <f t="shared" si="586"/>
        <v>0</v>
      </c>
      <c r="EI160">
        <v>12</v>
      </c>
      <c r="EJ160" s="48">
        <f t="shared" si="643"/>
        <v>0</v>
      </c>
      <c r="EK160">
        <f t="shared" si="587"/>
        <v>0</v>
      </c>
      <c r="EL160">
        <f t="shared" si="644"/>
        <v>0</v>
      </c>
      <c r="EM160">
        <f t="shared" si="588"/>
        <v>0</v>
      </c>
      <c r="EN160">
        <f t="shared" si="589"/>
        <v>99999999</v>
      </c>
      <c r="EO160">
        <f t="shared" si="645"/>
        <v>99999999</v>
      </c>
      <c r="EP160">
        <f t="shared" si="590"/>
        <v>999</v>
      </c>
      <c r="EQ160">
        <f t="shared" si="591"/>
        <v>99999</v>
      </c>
      <c r="ES160">
        <f>IF(I160="X",1,IF(I160="x",1,IF(I160&lt;='Schuelereinst. Sinclair'!$B$5,1,0)))</f>
        <v>1</v>
      </c>
      <c r="ET160">
        <f>IF(K160="X",1,IF(K160="x",1,IF(K160&lt;='Schuelereinst. Sinclair'!$B$5,1,0)))</f>
        <v>1</v>
      </c>
      <c r="EU160">
        <f>IF(M160="X",1,IF(M160="x",1,IF(M160&lt;='Schuelereinst. Sinclair'!$B$5,1,0)))</f>
        <v>1</v>
      </c>
      <c r="EV160">
        <f>IF(O160="X",1,IF(O160="x",1,IF(O160&lt;='Schuelereinst. Sinclair'!$B$5,1,0)))</f>
        <v>1</v>
      </c>
      <c r="EW160">
        <f>IF(Q160="X",1,IF(Q160="x",1,IF(Q160&lt;='Schuelereinst. Sinclair'!$B$5,1,0)))</f>
        <v>1</v>
      </c>
      <c r="EX160">
        <f>IF(S160="X",1,IF(S160="x",1,IF(S160&lt;='Schuelereinst. Sinclair'!$B$5,1,0)))</f>
        <v>1</v>
      </c>
    </row>
    <row r="161" spans="1:154" hidden="1" x14ac:dyDescent="0.2">
      <c r="A161" s="109">
        <v>13</v>
      </c>
      <c r="B161" s="96"/>
      <c r="C161" s="109" t="str">
        <f t="shared" si="592"/>
        <v/>
      </c>
      <c r="D161" s="156" t="str">
        <f t="shared" si="593"/>
        <v/>
      </c>
      <c r="E161" s="156" t="str">
        <f t="shared" si="594"/>
        <v/>
      </c>
      <c r="F161" s="159"/>
      <c r="G161" s="176" t="str">
        <f t="shared" si="558"/>
        <v/>
      </c>
      <c r="H161" s="97"/>
      <c r="I161" s="129"/>
      <c r="J161" s="98"/>
      <c r="K161" s="129"/>
      <c r="L161" s="98"/>
      <c r="M161" s="129"/>
      <c r="N161" s="97"/>
      <c r="O161" s="129"/>
      <c r="P161" s="98"/>
      <c r="Q161" s="129"/>
      <c r="R161" s="98"/>
      <c r="S161" s="129"/>
      <c r="T161" s="131" t="str">
        <f t="shared" si="595"/>
        <v/>
      </c>
      <c r="U161" s="134" t="str">
        <f t="shared" si="596"/>
        <v/>
      </c>
      <c r="V161" s="134" t="str">
        <f t="shared" si="597"/>
        <v/>
      </c>
      <c r="W161" s="99"/>
      <c r="X161" s="95"/>
      <c r="Y161" s="119" t="str">
        <f t="shared" si="646"/>
        <v/>
      </c>
      <c r="Z161" s="100"/>
      <c r="AA161" s="95"/>
      <c r="AB161" s="95"/>
      <c r="AC161" s="122" t="str">
        <f t="shared" si="647"/>
        <v/>
      </c>
      <c r="AD161" s="100"/>
      <c r="AE161" s="95"/>
      <c r="AF161" s="95"/>
      <c r="AG161" s="214" t="str">
        <f t="shared" si="648"/>
        <v/>
      </c>
      <c r="AH161" s="125" t="str">
        <f t="shared" si="649"/>
        <v/>
      </c>
      <c r="AI161" s="126" t="str">
        <f t="shared" si="650"/>
        <v/>
      </c>
      <c r="AJ161" s="140" t="str">
        <f t="shared" si="559"/>
        <v/>
      </c>
      <c r="AK161" s="163" t="str">
        <f t="shared" si="560"/>
        <v/>
      </c>
      <c r="BI161" t="str">
        <f t="shared" si="561"/>
        <v/>
      </c>
      <c r="BK161" t="str">
        <f t="shared" si="598"/>
        <v/>
      </c>
      <c r="BL161" t="str">
        <f t="shared" si="599"/>
        <v/>
      </c>
      <c r="BM161" t="str">
        <f t="shared" si="600"/>
        <v/>
      </c>
      <c r="BN161" t="str">
        <f t="shared" si="601"/>
        <v/>
      </c>
      <c r="BO161" t="str">
        <f t="shared" si="562"/>
        <v/>
      </c>
      <c r="BP161" t="str">
        <f t="shared" si="563"/>
        <v/>
      </c>
      <c r="BQ161" s="47" t="str">
        <f t="shared" si="564"/>
        <v/>
      </c>
      <c r="BR161" t="str">
        <f t="shared" si="565"/>
        <v/>
      </c>
      <c r="BS161" t="str">
        <f t="shared" si="566"/>
        <v/>
      </c>
      <c r="BT161" t="str">
        <f t="shared" si="602"/>
        <v/>
      </c>
      <c r="BU161" t="str">
        <f>IF(BT161="","",IF(BT161="U9",'Schuelereinst. Sinclair'!$B$6,IF(BT161="U11",'Schuelereinst. Sinclair'!$B$7,IF(BT161="U13",'Schuelereinst. Sinclair'!$B$8,Wemm(BT161="U15",'Schuelereinst. Sinclair'!$B$9,"")))))</f>
        <v/>
      </c>
      <c r="BV161" s="28">
        <f t="shared" si="567"/>
        <v>0</v>
      </c>
      <c r="BW161" s="28">
        <f t="shared" si="568"/>
        <v>0</v>
      </c>
      <c r="BX161" s="28">
        <f t="shared" si="569"/>
        <v>0</v>
      </c>
      <c r="BY161" s="28">
        <f t="shared" si="570"/>
        <v>0</v>
      </c>
      <c r="BZ161" s="28">
        <f t="shared" si="571"/>
        <v>0</v>
      </c>
      <c r="CA161" s="28">
        <f t="shared" si="572"/>
        <v>0</v>
      </c>
      <c r="CB161" s="28">
        <f t="shared" si="603"/>
        <v>0</v>
      </c>
      <c r="CC161" s="28">
        <f t="shared" si="604"/>
        <v>0</v>
      </c>
      <c r="CD161" s="28">
        <f t="shared" si="605"/>
        <v>0</v>
      </c>
      <c r="CE161" s="28">
        <f t="shared" si="606"/>
        <v>0</v>
      </c>
      <c r="CF161">
        <f t="shared" si="607"/>
        <v>0</v>
      </c>
      <c r="CG161">
        <f t="shared" si="608"/>
        <v>0</v>
      </c>
      <c r="CH161">
        <f t="shared" si="609"/>
        <v>0</v>
      </c>
      <c r="CI161">
        <f t="shared" si="610"/>
        <v>0</v>
      </c>
      <c r="CJ161">
        <f t="shared" si="611"/>
        <v>0</v>
      </c>
      <c r="CK161">
        <f t="shared" si="573"/>
        <v>0</v>
      </c>
      <c r="CL161">
        <f t="shared" si="574"/>
        <v>0</v>
      </c>
      <c r="CM161">
        <f t="shared" si="612"/>
        <v>0</v>
      </c>
      <c r="CN161">
        <f t="shared" si="613"/>
        <v>0</v>
      </c>
      <c r="CO161">
        <f t="shared" si="614"/>
        <v>0</v>
      </c>
      <c r="CP161" s="5">
        <f t="shared" si="615"/>
        <v>0</v>
      </c>
      <c r="CR161" s="28">
        <f t="shared" si="575"/>
        <v>0</v>
      </c>
      <c r="CS161" s="28">
        <f t="shared" si="576"/>
        <v>0</v>
      </c>
      <c r="CT161" s="28">
        <f t="shared" si="577"/>
        <v>0</v>
      </c>
      <c r="CU161" s="28">
        <f t="shared" si="578"/>
        <v>0</v>
      </c>
      <c r="CV161" s="28">
        <f t="shared" si="579"/>
        <v>0</v>
      </c>
      <c r="CW161" s="28">
        <f t="shared" si="580"/>
        <v>0</v>
      </c>
      <c r="CX161" s="28">
        <f t="shared" si="616"/>
        <v>0</v>
      </c>
      <c r="CY161" s="28">
        <f t="shared" si="617"/>
        <v>0</v>
      </c>
      <c r="CZ161" s="28">
        <f t="shared" si="618"/>
        <v>0</v>
      </c>
      <c r="DA161" s="28">
        <f t="shared" si="619"/>
        <v>0</v>
      </c>
      <c r="DB161">
        <f t="shared" si="620"/>
        <v>0</v>
      </c>
      <c r="DC161">
        <f t="shared" si="621"/>
        <v>0</v>
      </c>
      <c r="DD161">
        <f t="shared" si="622"/>
        <v>0</v>
      </c>
      <c r="DE161">
        <f t="shared" si="623"/>
        <v>0</v>
      </c>
      <c r="DF161">
        <f t="shared" si="624"/>
        <v>0</v>
      </c>
      <c r="DG161">
        <f t="shared" si="625"/>
        <v>0</v>
      </c>
      <c r="DH161">
        <f t="shared" si="626"/>
        <v>0</v>
      </c>
      <c r="DI161">
        <f t="shared" si="627"/>
        <v>0</v>
      </c>
      <c r="DJ161">
        <f t="shared" si="628"/>
        <v>0</v>
      </c>
      <c r="DK161">
        <f t="shared" si="629"/>
        <v>0</v>
      </c>
      <c r="DL161" s="5">
        <f t="shared" si="630"/>
        <v>0</v>
      </c>
      <c r="DM161" s="48">
        <f t="shared" si="631"/>
        <v>0</v>
      </c>
      <c r="DN161" s="5">
        <f t="shared" si="632"/>
        <v>0</v>
      </c>
      <c r="DO161" s="5">
        <f t="shared" si="633"/>
        <v>0</v>
      </c>
      <c r="DQ161" s="48">
        <f t="shared" si="581"/>
        <v>999</v>
      </c>
      <c r="DR161" s="48">
        <f t="shared" si="582"/>
        <v>999</v>
      </c>
      <c r="DS161" s="48">
        <f t="shared" si="634"/>
        <v>999</v>
      </c>
      <c r="DT161">
        <f t="shared" si="583"/>
        <v>0</v>
      </c>
      <c r="DV161" s="48">
        <f t="shared" si="635"/>
        <v>0</v>
      </c>
      <c r="DW161" s="48">
        <f t="shared" si="636"/>
        <v>0</v>
      </c>
      <c r="DX161" s="48">
        <f t="shared" si="637"/>
        <v>0</v>
      </c>
      <c r="DY161" s="48">
        <f t="shared" si="638"/>
        <v>0</v>
      </c>
      <c r="DZ161">
        <f t="shared" si="584"/>
        <v>0</v>
      </c>
      <c r="EB161" s="48">
        <f t="shared" si="639"/>
        <v>0</v>
      </c>
      <c r="EC161" s="48">
        <f t="shared" si="640"/>
        <v>0</v>
      </c>
      <c r="ED161" s="48">
        <f t="shared" si="641"/>
        <v>0</v>
      </c>
      <c r="EE161" s="48">
        <f t="shared" si="642"/>
        <v>0</v>
      </c>
      <c r="EF161">
        <f t="shared" si="585"/>
        <v>0</v>
      </c>
      <c r="EG161">
        <f t="shared" si="586"/>
        <v>0</v>
      </c>
      <c r="EI161">
        <v>13</v>
      </c>
      <c r="EJ161" s="48">
        <f t="shared" si="643"/>
        <v>0</v>
      </c>
      <c r="EK161">
        <f t="shared" si="587"/>
        <v>0</v>
      </c>
      <c r="EL161">
        <f t="shared" si="644"/>
        <v>0</v>
      </c>
      <c r="EM161">
        <f t="shared" si="588"/>
        <v>0</v>
      </c>
      <c r="EN161">
        <f t="shared" si="589"/>
        <v>99999999</v>
      </c>
      <c r="EO161">
        <f t="shared" si="645"/>
        <v>99999999</v>
      </c>
      <c r="EP161">
        <f t="shared" si="590"/>
        <v>999</v>
      </c>
      <c r="EQ161">
        <f t="shared" si="591"/>
        <v>99999</v>
      </c>
      <c r="ES161">
        <f>IF(I161="X",1,IF(I161="x",1,IF(I161&lt;='Schuelereinst. Sinclair'!$B$5,1,0)))</f>
        <v>1</v>
      </c>
      <c r="ET161">
        <f>IF(K161="X",1,IF(K161="x",1,IF(K161&lt;='Schuelereinst. Sinclair'!$B$5,1,0)))</f>
        <v>1</v>
      </c>
      <c r="EU161">
        <f>IF(M161="X",1,IF(M161="x",1,IF(M161&lt;='Schuelereinst. Sinclair'!$B$5,1,0)))</f>
        <v>1</v>
      </c>
      <c r="EV161">
        <f>IF(O161="X",1,IF(O161="x",1,IF(O161&lt;='Schuelereinst. Sinclair'!$B$5,1,0)))</f>
        <v>1</v>
      </c>
      <c r="EW161">
        <f>IF(Q161="X",1,IF(Q161="x",1,IF(Q161&lt;='Schuelereinst. Sinclair'!$B$5,1,0)))</f>
        <v>1</v>
      </c>
      <c r="EX161">
        <f>IF(S161="X",1,IF(S161="x",1,IF(S161&lt;='Schuelereinst. Sinclair'!$B$5,1,0)))</f>
        <v>1</v>
      </c>
    </row>
    <row r="162" spans="1:154" hidden="1" x14ac:dyDescent="0.2">
      <c r="A162" s="109">
        <v>14</v>
      </c>
      <c r="B162" s="96"/>
      <c r="C162" s="109" t="str">
        <f t="shared" si="592"/>
        <v/>
      </c>
      <c r="D162" s="156" t="str">
        <f t="shared" si="593"/>
        <v/>
      </c>
      <c r="E162" s="156" t="str">
        <f t="shared" si="594"/>
        <v/>
      </c>
      <c r="F162" s="159"/>
      <c r="G162" s="176" t="str">
        <f t="shared" si="558"/>
        <v/>
      </c>
      <c r="H162" s="97"/>
      <c r="I162" s="129"/>
      <c r="J162" s="98"/>
      <c r="K162" s="129"/>
      <c r="L162" s="98"/>
      <c r="M162" s="129"/>
      <c r="N162" s="97"/>
      <c r="O162" s="129"/>
      <c r="P162" s="98"/>
      <c r="Q162" s="129"/>
      <c r="R162" s="98"/>
      <c r="S162" s="129"/>
      <c r="T162" s="131" t="str">
        <f t="shared" si="595"/>
        <v/>
      </c>
      <c r="U162" s="134" t="str">
        <f t="shared" si="596"/>
        <v/>
      </c>
      <c r="V162" s="134" t="str">
        <f t="shared" si="597"/>
        <v/>
      </c>
      <c r="W162" s="99"/>
      <c r="X162" s="95"/>
      <c r="Y162" s="119" t="str">
        <f t="shared" si="646"/>
        <v/>
      </c>
      <c r="Z162" s="100"/>
      <c r="AA162" s="95"/>
      <c r="AB162" s="95"/>
      <c r="AC162" s="122" t="str">
        <f t="shared" si="647"/>
        <v/>
      </c>
      <c r="AD162" s="100"/>
      <c r="AE162" s="95"/>
      <c r="AF162" s="95"/>
      <c r="AG162" s="214" t="str">
        <f t="shared" si="648"/>
        <v/>
      </c>
      <c r="AH162" s="125" t="str">
        <f t="shared" si="649"/>
        <v/>
      </c>
      <c r="AI162" s="126" t="str">
        <f t="shared" si="650"/>
        <v/>
      </c>
      <c r="AJ162" s="140" t="str">
        <f t="shared" si="559"/>
        <v/>
      </c>
      <c r="AK162" s="163" t="str">
        <f t="shared" si="560"/>
        <v/>
      </c>
      <c r="BI162" t="str">
        <f t="shared" si="561"/>
        <v/>
      </c>
      <c r="BK162" t="str">
        <f t="shared" si="598"/>
        <v/>
      </c>
      <c r="BL162" t="str">
        <f t="shared" si="599"/>
        <v/>
      </c>
      <c r="BM162" t="str">
        <f t="shared" si="600"/>
        <v/>
      </c>
      <c r="BN162" t="str">
        <f t="shared" si="601"/>
        <v/>
      </c>
      <c r="BO162" t="str">
        <f t="shared" si="562"/>
        <v/>
      </c>
      <c r="BP162" t="str">
        <f t="shared" si="563"/>
        <v/>
      </c>
      <c r="BQ162" s="47" t="str">
        <f t="shared" si="564"/>
        <v/>
      </c>
      <c r="BR162" t="str">
        <f t="shared" si="565"/>
        <v/>
      </c>
      <c r="BS162" t="str">
        <f t="shared" si="566"/>
        <v/>
      </c>
      <c r="BT162" t="str">
        <f t="shared" si="602"/>
        <v/>
      </c>
      <c r="BU162" t="str">
        <f>IF(BT162="","",IF(BT162="U9",'Schuelereinst. Sinclair'!$B$6,IF(BT162="U11",'Schuelereinst. Sinclair'!$B$7,IF(BT162="U13",'Schuelereinst. Sinclair'!$B$8,Wemm(BT162="U15",'Schuelereinst. Sinclair'!$B$9,"")))))</f>
        <v/>
      </c>
      <c r="BV162" s="28">
        <f t="shared" si="567"/>
        <v>0</v>
      </c>
      <c r="BW162" s="28">
        <f t="shared" si="568"/>
        <v>0</v>
      </c>
      <c r="BX162" s="28">
        <f t="shared" si="569"/>
        <v>0</v>
      </c>
      <c r="BY162" s="28">
        <f t="shared" si="570"/>
        <v>0</v>
      </c>
      <c r="BZ162" s="28">
        <f t="shared" si="571"/>
        <v>0</v>
      </c>
      <c r="CA162" s="28">
        <f t="shared" si="572"/>
        <v>0</v>
      </c>
      <c r="CB162" s="28">
        <f t="shared" si="603"/>
        <v>0</v>
      </c>
      <c r="CC162" s="28">
        <f t="shared" si="604"/>
        <v>0</v>
      </c>
      <c r="CD162" s="28">
        <f t="shared" si="605"/>
        <v>0</v>
      </c>
      <c r="CE162" s="28">
        <f t="shared" si="606"/>
        <v>0</v>
      </c>
      <c r="CF162">
        <f t="shared" si="607"/>
        <v>0</v>
      </c>
      <c r="CG162">
        <f t="shared" si="608"/>
        <v>0</v>
      </c>
      <c r="CH162">
        <f t="shared" si="609"/>
        <v>0</v>
      </c>
      <c r="CI162">
        <f t="shared" si="610"/>
        <v>0</v>
      </c>
      <c r="CJ162">
        <f t="shared" si="611"/>
        <v>0</v>
      </c>
      <c r="CK162">
        <f t="shared" si="573"/>
        <v>0</v>
      </c>
      <c r="CL162">
        <f t="shared" si="574"/>
        <v>0</v>
      </c>
      <c r="CM162">
        <f t="shared" si="612"/>
        <v>0</v>
      </c>
      <c r="CN162">
        <f t="shared" si="613"/>
        <v>0</v>
      </c>
      <c r="CO162">
        <f t="shared" si="614"/>
        <v>0</v>
      </c>
      <c r="CP162" s="5">
        <f t="shared" si="615"/>
        <v>0</v>
      </c>
      <c r="CR162" s="28">
        <f t="shared" si="575"/>
        <v>0</v>
      </c>
      <c r="CS162" s="28">
        <f t="shared" si="576"/>
        <v>0</v>
      </c>
      <c r="CT162" s="28">
        <f t="shared" si="577"/>
        <v>0</v>
      </c>
      <c r="CU162" s="28">
        <f t="shared" si="578"/>
        <v>0</v>
      </c>
      <c r="CV162" s="28">
        <f t="shared" si="579"/>
        <v>0</v>
      </c>
      <c r="CW162" s="28">
        <f t="shared" si="580"/>
        <v>0</v>
      </c>
      <c r="CX162" s="28">
        <f t="shared" si="616"/>
        <v>0</v>
      </c>
      <c r="CY162" s="28">
        <f t="shared" si="617"/>
        <v>0</v>
      </c>
      <c r="CZ162" s="28">
        <f t="shared" si="618"/>
        <v>0</v>
      </c>
      <c r="DA162" s="28">
        <f t="shared" si="619"/>
        <v>0</v>
      </c>
      <c r="DB162">
        <f t="shared" si="620"/>
        <v>0</v>
      </c>
      <c r="DC162">
        <f t="shared" si="621"/>
        <v>0</v>
      </c>
      <c r="DD162">
        <f t="shared" si="622"/>
        <v>0</v>
      </c>
      <c r="DE162">
        <f t="shared" si="623"/>
        <v>0</v>
      </c>
      <c r="DF162">
        <f t="shared" si="624"/>
        <v>0</v>
      </c>
      <c r="DG162">
        <f t="shared" si="625"/>
        <v>0</v>
      </c>
      <c r="DH162">
        <f t="shared" si="626"/>
        <v>0</v>
      </c>
      <c r="DI162">
        <f t="shared" si="627"/>
        <v>0</v>
      </c>
      <c r="DJ162">
        <f t="shared" si="628"/>
        <v>0</v>
      </c>
      <c r="DK162">
        <f t="shared" si="629"/>
        <v>0</v>
      </c>
      <c r="DL162" s="5">
        <f t="shared" si="630"/>
        <v>0</v>
      </c>
      <c r="DM162" s="48">
        <f t="shared" si="631"/>
        <v>0</v>
      </c>
      <c r="DN162" s="5">
        <f t="shared" si="632"/>
        <v>0</v>
      </c>
      <c r="DO162" s="5">
        <f t="shared" si="633"/>
        <v>0</v>
      </c>
      <c r="DQ162" s="48">
        <f t="shared" si="581"/>
        <v>999</v>
      </c>
      <c r="DR162" s="48">
        <f t="shared" si="582"/>
        <v>999</v>
      </c>
      <c r="DS162" s="48">
        <f t="shared" si="634"/>
        <v>999</v>
      </c>
      <c r="DT162">
        <f t="shared" si="583"/>
        <v>0</v>
      </c>
      <c r="DV162" s="48">
        <f t="shared" si="635"/>
        <v>0</v>
      </c>
      <c r="DW162" s="48">
        <f t="shared" si="636"/>
        <v>0</v>
      </c>
      <c r="DX162" s="48">
        <f t="shared" si="637"/>
        <v>0</v>
      </c>
      <c r="DY162" s="48">
        <f t="shared" si="638"/>
        <v>0</v>
      </c>
      <c r="DZ162">
        <f t="shared" si="584"/>
        <v>0</v>
      </c>
      <c r="EB162" s="48">
        <f t="shared" si="639"/>
        <v>0</v>
      </c>
      <c r="EC162" s="48">
        <f t="shared" si="640"/>
        <v>0</v>
      </c>
      <c r="ED162" s="48">
        <f t="shared" si="641"/>
        <v>0</v>
      </c>
      <c r="EE162" s="48">
        <f t="shared" si="642"/>
        <v>0</v>
      </c>
      <c r="EF162">
        <f t="shared" si="585"/>
        <v>0</v>
      </c>
      <c r="EG162">
        <f t="shared" si="586"/>
        <v>0</v>
      </c>
      <c r="EI162">
        <v>14</v>
      </c>
      <c r="EJ162" s="48">
        <f t="shared" si="643"/>
        <v>0</v>
      </c>
      <c r="EK162">
        <f t="shared" si="587"/>
        <v>0</v>
      </c>
      <c r="EL162">
        <f t="shared" si="644"/>
        <v>0</v>
      </c>
      <c r="EM162">
        <f t="shared" si="588"/>
        <v>0</v>
      </c>
      <c r="EN162">
        <f t="shared" si="589"/>
        <v>99999999</v>
      </c>
      <c r="EO162">
        <f t="shared" si="645"/>
        <v>99999999</v>
      </c>
      <c r="EP162">
        <f t="shared" si="590"/>
        <v>999</v>
      </c>
      <c r="EQ162">
        <f t="shared" si="591"/>
        <v>99999</v>
      </c>
      <c r="ES162">
        <f>IF(I162="X",1,IF(I162="x",1,IF(I162&lt;='Schuelereinst. Sinclair'!$B$5,1,0)))</f>
        <v>1</v>
      </c>
      <c r="ET162">
        <f>IF(K162="X",1,IF(K162="x",1,IF(K162&lt;='Schuelereinst. Sinclair'!$B$5,1,0)))</f>
        <v>1</v>
      </c>
      <c r="EU162">
        <f>IF(M162="X",1,IF(M162="x",1,IF(M162&lt;='Schuelereinst. Sinclair'!$B$5,1,0)))</f>
        <v>1</v>
      </c>
      <c r="EV162">
        <f>IF(O162="X",1,IF(O162="x",1,IF(O162&lt;='Schuelereinst. Sinclair'!$B$5,1,0)))</f>
        <v>1</v>
      </c>
      <c r="EW162">
        <f>IF(Q162="X",1,IF(Q162="x",1,IF(Q162&lt;='Schuelereinst. Sinclair'!$B$5,1,0)))</f>
        <v>1</v>
      </c>
      <c r="EX162">
        <f>IF(S162="X",1,IF(S162="x",1,IF(S162&lt;='Schuelereinst. Sinclair'!$B$5,1,0)))</f>
        <v>1</v>
      </c>
    </row>
    <row r="163" spans="1:154" hidden="1" x14ac:dyDescent="0.2">
      <c r="A163" s="109">
        <v>15</v>
      </c>
      <c r="B163" s="96"/>
      <c r="C163" s="109" t="str">
        <f t="shared" si="592"/>
        <v/>
      </c>
      <c r="D163" s="156" t="str">
        <f t="shared" si="593"/>
        <v/>
      </c>
      <c r="E163" s="156" t="str">
        <f t="shared" si="594"/>
        <v/>
      </c>
      <c r="F163" s="159"/>
      <c r="G163" s="176" t="str">
        <f t="shared" si="558"/>
        <v/>
      </c>
      <c r="H163" s="97"/>
      <c r="I163" s="129"/>
      <c r="J163" s="98"/>
      <c r="K163" s="129"/>
      <c r="L163" s="98"/>
      <c r="M163" s="129"/>
      <c r="N163" s="97"/>
      <c r="O163" s="129"/>
      <c r="P163" s="98"/>
      <c r="Q163" s="129"/>
      <c r="R163" s="98"/>
      <c r="S163" s="129"/>
      <c r="T163" s="131" t="str">
        <f t="shared" si="595"/>
        <v/>
      </c>
      <c r="U163" s="134" t="str">
        <f t="shared" si="596"/>
        <v/>
      </c>
      <c r="V163" s="134" t="str">
        <f t="shared" si="597"/>
        <v/>
      </c>
      <c r="W163" s="99"/>
      <c r="X163" s="95"/>
      <c r="Y163" s="119" t="str">
        <f t="shared" si="646"/>
        <v/>
      </c>
      <c r="Z163" s="100"/>
      <c r="AA163" s="95"/>
      <c r="AB163" s="95"/>
      <c r="AC163" s="122" t="str">
        <f t="shared" si="647"/>
        <v/>
      </c>
      <c r="AD163" s="100"/>
      <c r="AE163" s="95"/>
      <c r="AF163" s="95"/>
      <c r="AG163" s="214" t="str">
        <f t="shared" si="648"/>
        <v/>
      </c>
      <c r="AH163" s="125" t="str">
        <f t="shared" si="649"/>
        <v/>
      </c>
      <c r="AI163" s="126" t="str">
        <f t="shared" si="650"/>
        <v/>
      </c>
      <c r="AJ163" s="140" t="str">
        <f t="shared" si="559"/>
        <v/>
      </c>
      <c r="AK163" s="163" t="str">
        <f t="shared" si="560"/>
        <v/>
      </c>
      <c r="BI163" t="str">
        <f t="shared" si="561"/>
        <v/>
      </c>
      <c r="BK163" t="str">
        <f t="shared" si="598"/>
        <v/>
      </c>
      <c r="BL163" t="str">
        <f t="shared" si="599"/>
        <v/>
      </c>
      <c r="BM163" t="str">
        <f t="shared" si="600"/>
        <v/>
      </c>
      <c r="BN163" t="str">
        <f t="shared" si="601"/>
        <v/>
      </c>
      <c r="BO163" t="str">
        <f t="shared" si="562"/>
        <v/>
      </c>
      <c r="BP163" t="str">
        <f t="shared" si="563"/>
        <v/>
      </c>
      <c r="BQ163" s="47" t="str">
        <f t="shared" si="564"/>
        <v/>
      </c>
      <c r="BR163" t="str">
        <f t="shared" si="565"/>
        <v/>
      </c>
      <c r="BS163" t="str">
        <f t="shared" si="566"/>
        <v/>
      </c>
      <c r="BT163" t="str">
        <f t="shared" si="602"/>
        <v/>
      </c>
      <c r="BU163" t="str">
        <f>IF(BT163="","",IF(BT163="U9",'Schuelereinst. Sinclair'!$B$6,IF(BT163="U11",'Schuelereinst. Sinclair'!$B$7,IF(BT163="U13",'Schuelereinst. Sinclair'!$B$8,Wemm(BT163="U15",'Schuelereinst. Sinclair'!$B$9,"")))))</f>
        <v/>
      </c>
      <c r="BV163" s="28">
        <f t="shared" si="567"/>
        <v>0</v>
      </c>
      <c r="BW163" s="28">
        <f t="shared" si="568"/>
        <v>0</v>
      </c>
      <c r="BX163" s="28">
        <f t="shared" si="569"/>
        <v>0</v>
      </c>
      <c r="BY163" s="28">
        <f t="shared" si="570"/>
        <v>0</v>
      </c>
      <c r="BZ163" s="28">
        <f t="shared" si="571"/>
        <v>0</v>
      </c>
      <c r="CA163" s="28">
        <f t="shared" si="572"/>
        <v>0</v>
      </c>
      <c r="CB163" s="28">
        <f t="shared" si="603"/>
        <v>0</v>
      </c>
      <c r="CC163" s="28">
        <f t="shared" si="604"/>
        <v>0</v>
      </c>
      <c r="CD163" s="28">
        <f t="shared" si="605"/>
        <v>0</v>
      </c>
      <c r="CE163" s="28">
        <f t="shared" si="606"/>
        <v>0</v>
      </c>
      <c r="CF163">
        <f t="shared" si="607"/>
        <v>0</v>
      </c>
      <c r="CG163">
        <f t="shared" si="608"/>
        <v>0</v>
      </c>
      <c r="CH163">
        <f t="shared" si="609"/>
        <v>0</v>
      </c>
      <c r="CI163">
        <f t="shared" si="610"/>
        <v>0</v>
      </c>
      <c r="CJ163">
        <f t="shared" si="611"/>
        <v>0</v>
      </c>
      <c r="CK163">
        <f t="shared" si="573"/>
        <v>0</v>
      </c>
      <c r="CL163">
        <f t="shared" si="574"/>
        <v>0</v>
      </c>
      <c r="CM163">
        <f t="shared" si="612"/>
        <v>0</v>
      </c>
      <c r="CN163">
        <f t="shared" si="613"/>
        <v>0</v>
      </c>
      <c r="CO163">
        <f t="shared" si="614"/>
        <v>0</v>
      </c>
      <c r="CP163" s="5">
        <f t="shared" si="615"/>
        <v>0</v>
      </c>
      <c r="CR163" s="28">
        <f t="shared" si="575"/>
        <v>0</v>
      </c>
      <c r="CS163" s="28">
        <f t="shared" si="576"/>
        <v>0</v>
      </c>
      <c r="CT163" s="28">
        <f t="shared" si="577"/>
        <v>0</v>
      </c>
      <c r="CU163" s="28">
        <f t="shared" si="578"/>
        <v>0</v>
      </c>
      <c r="CV163" s="28">
        <f t="shared" si="579"/>
        <v>0</v>
      </c>
      <c r="CW163" s="28">
        <f t="shared" si="580"/>
        <v>0</v>
      </c>
      <c r="CX163" s="28">
        <f t="shared" si="616"/>
        <v>0</v>
      </c>
      <c r="CY163" s="28">
        <f t="shared" si="617"/>
        <v>0</v>
      </c>
      <c r="CZ163" s="28">
        <f t="shared" si="618"/>
        <v>0</v>
      </c>
      <c r="DA163" s="28">
        <f t="shared" si="619"/>
        <v>0</v>
      </c>
      <c r="DB163">
        <f t="shared" si="620"/>
        <v>0</v>
      </c>
      <c r="DC163">
        <f t="shared" si="621"/>
        <v>0</v>
      </c>
      <c r="DD163">
        <f t="shared" si="622"/>
        <v>0</v>
      </c>
      <c r="DE163">
        <f t="shared" si="623"/>
        <v>0</v>
      </c>
      <c r="DF163">
        <f t="shared" si="624"/>
        <v>0</v>
      </c>
      <c r="DG163">
        <f t="shared" si="625"/>
        <v>0</v>
      </c>
      <c r="DH163">
        <f t="shared" si="626"/>
        <v>0</v>
      </c>
      <c r="DI163">
        <f t="shared" si="627"/>
        <v>0</v>
      </c>
      <c r="DJ163">
        <f t="shared" si="628"/>
        <v>0</v>
      </c>
      <c r="DK163">
        <f t="shared" si="629"/>
        <v>0</v>
      </c>
      <c r="DL163" s="5">
        <f t="shared" si="630"/>
        <v>0</v>
      </c>
      <c r="DM163" s="48">
        <f t="shared" si="631"/>
        <v>0</v>
      </c>
      <c r="DN163" s="5">
        <f t="shared" si="632"/>
        <v>0</v>
      </c>
      <c r="DO163" s="5">
        <f t="shared" si="633"/>
        <v>0</v>
      </c>
      <c r="DQ163" s="48">
        <f t="shared" si="581"/>
        <v>999</v>
      </c>
      <c r="DR163" s="48">
        <f t="shared" si="582"/>
        <v>999</v>
      </c>
      <c r="DS163" s="48">
        <f t="shared" si="634"/>
        <v>999</v>
      </c>
      <c r="DT163">
        <f t="shared" si="583"/>
        <v>0</v>
      </c>
      <c r="DV163" s="48">
        <f t="shared" si="635"/>
        <v>0</v>
      </c>
      <c r="DW163" s="48">
        <f t="shared" si="636"/>
        <v>0</v>
      </c>
      <c r="DX163" s="48">
        <f t="shared" si="637"/>
        <v>0</v>
      </c>
      <c r="DY163" s="48">
        <f t="shared" si="638"/>
        <v>0</v>
      </c>
      <c r="DZ163">
        <f t="shared" si="584"/>
        <v>0</v>
      </c>
      <c r="EB163" s="48">
        <f t="shared" si="639"/>
        <v>0</v>
      </c>
      <c r="EC163" s="48">
        <f t="shared" si="640"/>
        <v>0</v>
      </c>
      <c r="ED163" s="48">
        <f t="shared" si="641"/>
        <v>0</v>
      </c>
      <c r="EE163" s="48">
        <f t="shared" si="642"/>
        <v>0</v>
      </c>
      <c r="EF163">
        <f t="shared" si="585"/>
        <v>0</v>
      </c>
      <c r="EG163">
        <f t="shared" si="586"/>
        <v>0</v>
      </c>
      <c r="EI163">
        <v>15</v>
      </c>
      <c r="EJ163" s="48">
        <f t="shared" si="643"/>
        <v>0</v>
      </c>
      <c r="EK163">
        <f t="shared" si="587"/>
        <v>0</v>
      </c>
      <c r="EL163">
        <f t="shared" si="644"/>
        <v>0</v>
      </c>
      <c r="EM163">
        <f t="shared" si="588"/>
        <v>0</v>
      </c>
      <c r="EN163">
        <f t="shared" si="589"/>
        <v>99999999</v>
      </c>
      <c r="EO163">
        <f t="shared" si="645"/>
        <v>99999999</v>
      </c>
      <c r="EP163">
        <f t="shared" si="590"/>
        <v>999</v>
      </c>
      <c r="EQ163">
        <f t="shared" si="591"/>
        <v>99999</v>
      </c>
      <c r="ES163">
        <f>IF(I163="X",1,IF(I163="x",1,IF(I163&lt;='Schuelereinst. Sinclair'!$B$5,1,0)))</f>
        <v>1</v>
      </c>
      <c r="ET163">
        <f>IF(K163="X",1,IF(K163="x",1,IF(K163&lt;='Schuelereinst. Sinclair'!$B$5,1,0)))</f>
        <v>1</v>
      </c>
      <c r="EU163">
        <f>IF(M163="X",1,IF(M163="x",1,IF(M163&lt;='Schuelereinst. Sinclair'!$B$5,1,0)))</f>
        <v>1</v>
      </c>
      <c r="EV163">
        <f>IF(O163="X",1,IF(O163="x",1,IF(O163&lt;='Schuelereinst. Sinclair'!$B$5,1,0)))</f>
        <v>1</v>
      </c>
      <c r="EW163">
        <f>IF(Q163="X",1,IF(Q163="x",1,IF(Q163&lt;='Schuelereinst. Sinclair'!$B$5,1,0)))</f>
        <v>1</v>
      </c>
      <c r="EX163">
        <f>IF(S163="X",1,IF(S163="x",1,IF(S163&lt;='Schuelereinst. Sinclair'!$B$5,1,0)))</f>
        <v>1</v>
      </c>
    </row>
    <row r="164" spans="1:154" hidden="1" x14ac:dyDescent="0.2">
      <c r="A164" s="109">
        <v>16</v>
      </c>
      <c r="B164" s="96"/>
      <c r="C164" s="109" t="str">
        <f t="shared" si="592"/>
        <v/>
      </c>
      <c r="D164" s="156" t="str">
        <f t="shared" si="593"/>
        <v/>
      </c>
      <c r="E164" s="156" t="str">
        <f t="shared" si="594"/>
        <v/>
      </c>
      <c r="F164" s="159"/>
      <c r="G164" s="176" t="str">
        <f t="shared" si="558"/>
        <v/>
      </c>
      <c r="H164" s="97"/>
      <c r="I164" s="129"/>
      <c r="J164" s="98"/>
      <c r="K164" s="129"/>
      <c r="L164" s="98"/>
      <c r="M164" s="129"/>
      <c r="N164" s="97"/>
      <c r="O164" s="129"/>
      <c r="P164" s="98"/>
      <c r="Q164" s="129"/>
      <c r="R164" s="98"/>
      <c r="S164" s="129"/>
      <c r="T164" s="131" t="str">
        <f t="shared" si="595"/>
        <v/>
      </c>
      <c r="U164" s="134" t="str">
        <f t="shared" si="596"/>
        <v/>
      </c>
      <c r="V164" s="134" t="str">
        <f t="shared" si="597"/>
        <v/>
      </c>
      <c r="W164" s="99"/>
      <c r="X164" s="95"/>
      <c r="Y164" s="119" t="str">
        <f t="shared" si="646"/>
        <v/>
      </c>
      <c r="Z164" s="100"/>
      <c r="AA164" s="95"/>
      <c r="AB164" s="95"/>
      <c r="AC164" s="122" t="str">
        <f t="shared" si="647"/>
        <v/>
      </c>
      <c r="AD164" s="100"/>
      <c r="AE164" s="95"/>
      <c r="AF164" s="95"/>
      <c r="AG164" s="214" t="str">
        <f t="shared" si="648"/>
        <v/>
      </c>
      <c r="AH164" s="125" t="str">
        <f t="shared" si="649"/>
        <v/>
      </c>
      <c r="AI164" s="126" t="str">
        <f t="shared" si="650"/>
        <v/>
      </c>
      <c r="AJ164" s="140" t="str">
        <f t="shared" si="559"/>
        <v/>
      </c>
      <c r="AK164" s="163" t="str">
        <f t="shared" si="560"/>
        <v/>
      </c>
      <c r="BI164" t="str">
        <f t="shared" si="561"/>
        <v/>
      </c>
      <c r="BK164" t="str">
        <f t="shared" si="598"/>
        <v/>
      </c>
      <c r="BL164" t="str">
        <f t="shared" si="599"/>
        <v/>
      </c>
      <c r="BM164" t="str">
        <f t="shared" si="600"/>
        <v/>
      </c>
      <c r="BN164" t="str">
        <f t="shared" si="601"/>
        <v/>
      </c>
      <c r="BO164" t="str">
        <f t="shared" si="562"/>
        <v/>
      </c>
      <c r="BP164" t="str">
        <f t="shared" si="563"/>
        <v/>
      </c>
      <c r="BQ164" s="47" t="str">
        <f t="shared" si="564"/>
        <v/>
      </c>
      <c r="BR164" t="str">
        <f t="shared" si="565"/>
        <v/>
      </c>
      <c r="BS164" t="str">
        <f t="shared" si="566"/>
        <v/>
      </c>
      <c r="BT164" t="str">
        <f t="shared" si="602"/>
        <v/>
      </c>
      <c r="BU164" t="str">
        <f>IF(BT164="","",IF(BT164="U9",'Schuelereinst. Sinclair'!$B$6,IF(BT164="U11",'Schuelereinst. Sinclair'!$B$7,IF(BT164="U13",'Schuelereinst. Sinclair'!$B$8,Wemm(BT164="U15",'Schuelereinst. Sinclair'!$B$9,"")))))</f>
        <v/>
      </c>
      <c r="BV164" s="28">
        <f t="shared" si="567"/>
        <v>0</v>
      </c>
      <c r="BW164" s="28">
        <f t="shared" si="568"/>
        <v>0</v>
      </c>
      <c r="BX164" s="28">
        <f t="shared" si="569"/>
        <v>0</v>
      </c>
      <c r="BY164" s="28">
        <f t="shared" si="570"/>
        <v>0</v>
      </c>
      <c r="BZ164" s="28">
        <f t="shared" si="571"/>
        <v>0</v>
      </c>
      <c r="CA164" s="28">
        <f t="shared" si="572"/>
        <v>0</v>
      </c>
      <c r="CB164" s="28">
        <f t="shared" si="603"/>
        <v>0</v>
      </c>
      <c r="CC164" s="28">
        <f t="shared" si="604"/>
        <v>0</v>
      </c>
      <c r="CD164" s="28">
        <f t="shared" si="605"/>
        <v>0</v>
      </c>
      <c r="CE164" s="28">
        <f t="shared" si="606"/>
        <v>0</v>
      </c>
      <c r="CF164">
        <f t="shared" si="607"/>
        <v>0</v>
      </c>
      <c r="CG164">
        <f t="shared" si="608"/>
        <v>0</v>
      </c>
      <c r="CH164">
        <f t="shared" si="609"/>
        <v>0</v>
      </c>
      <c r="CI164">
        <f t="shared" si="610"/>
        <v>0</v>
      </c>
      <c r="CJ164">
        <f t="shared" si="611"/>
        <v>0</v>
      </c>
      <c r="CK164">
        <f t="shared" si="573"/>
        <v>0</v>
      </c>
      <c r="CL164">
        <f t="shared" si="574"/>
        <v>0</v>
      </c>
      <c r="CM164">
        <f t="shared" si="612"/>
        <v>0</v>
      </c>
      <c r="CN164">
        <f t="shared" si="613"/>
        <v>0</v>
      </c>
      <c r="CO164">
        <f t="shared" si="614"/>
        <v>0</v>
      </c>
      <c r="CP164" s="5">
        <f t="shared" si="615"/>
        <v>0</v>
      </c>
      <c r="CR164" s="28">
        <f t="shared" si="575"/>
        <v>0</v>
      </c>
      <c r="CS164" s="28">
        <f t="shared" si="576"/>
        <v>0</v>
      </c>
      <c r="CT164" s="28">
        <f t="shared" si="577"/>
        <v>0</v>
      </c>
      <c r="CU164" s="28">
        <f t="shared" si="578"/>
        <v>0</v>
      </c>
      <c r="CV164" s="28">
        <f t="shared" si="579"/>
        <v>0</v>
      </c>
      <c r="CW164" s="28">
        <f t="shared" si="580"/>
        <v>0</v>
      </c>
      <c r="CX164" s="28">
        <f t="shared" si="616"/>
        <v>0</v>
      </c>
      <c r="CY164" s="28">
        <f t="shared" si="617"/>
        <v>0</v>
      </c>
      <c r="CZ164" s="28">
        <f t="shared" si="618"/>
        <v>0</v>
      </c>
      <c r="DA164" s="28">
        <f t="shared" si="619"/>
        <v>0</v>
      </c>
      <c r="DB164">
        <f t="shared" si="620"/>
        <v>0</v>
      </c>
      <c r="DC164">
        <f t="shared" si="621"/>
        <v>0</v>
      </c>
      <c r="DD164">
        <f t="shared" si="622"/>
        <v>0</v>
      </c>
      <c r="DE164">
        <f t="shared" si="623"/>
        <v>0</v>
      </c>
      <c r="DF164">
        <f t="shared" si="624"/>
        <v>0</v>
      </c>
      <c r="DG164">
        <f t="shared" si="625"/>
        <v>0</v>
      </c>
      <c r="DH164">
        <f t="shared" si="626"/>
        <v>0</v>
      </c>
      <c r="DI164">
        <f t="shared" si="627"/>
        <v>0</v>
      </c>
      <c r="DJ164">
        <f t="shared" si="628"/>
        <v>0</v>
      </c>
      <c r="DK164">
        <f t="shared" si="629"/>
        <v>0</v>
      </c>
      <c r="DL164" s="5">
        <f t="shared" si="630"/>
        <v>0</v>
      </c>
      <c r="DM164" s="48">
        <f t="shared" si="631"/>
        <v>0</v>
      </c>
      <c r="DN164" s="5">
        <f t="shared" si="632"/>
        <v>0</v>
      </c>
      <c r="DO164" s="5">
        <f t="shared" si="633"/>
        <v>0</v>
      </c>
      <c r="DQ164" s="48">
        <f t="shared" si="581"/>
        <v>999</v>
      </c>
      <c r="DR164" s="48">
        <f t="shared" si="582"/>
        <v>999</v>
      </c>
      <c r="DS164" s="48">
        <f t="shared" si="634"/>
        <v>999</v>
      </c>
      <c r="DT164">
        <f t="shared" si="583"/>
        <v>0</v>
      </c>
      <c r="DV164" s="48">
        <f t="shared" si="635"/>
        <v>0</v>
      </c>
      <c r="DW164" s="48">
        <f t="shared" si="636"/>
        <v>0</v>
      </c>
      <c r="DX164" s="48">
        <f t="shared" si="637"/>
        <v>0</v>
      </c>
      <c r="DY164" s="48">
        <f t="shared" si="638"/>
        <v>0</v>
      </c>
      <c r="DZ164">
        <f t="shared" si="584"/>
        <v>0</v>
      </c>
      <c r="EB164" s="48">
        <f t="shared" si="639"/>
        <v>0</v>
      </c>
      <c r="EC164" s="48">
        <f t="shared" si="640"/>
        <v>0</v>
      </c>
      <c r="ED164" s="48">
        <f t="shared" si="641"/>
        <v>0</v>
      </c>
      <c r="EE164" s="48">
        <f t="shared" si="642"/>
        <v>0</v>
      </c>
      <c r="EF164">
        <f t="shared" si="585"/>
        <v>0</v>
      </c>
      <c r="EG164">
        <f t="shared" si="586"/>
        <v>0</v>
      </c>
      <c r="EI164">
        <v>16</v>
      </c>
      <c r="EJ164" s="48">
        <f t="shared" si="643"/>
        <v>0</v>
      </c>
      <c r="EK164">
        <f t="shared" si="587"/>
        <v>0</v>
      </c>
      <c r="EL164">
        <f t="shared" si="644"/>
        <v>0</v>
      </c>
      <c r="EM164">
        <f t="shared" si="588"/>
        <v>0</v>
      </c>
      <c r="EN164">
        <f t="shared" si="589"/>
        <v>99999999</v>
      </c>
      <c r="EO164">
        <f t="shared" si="645"/>
        <v>99999999</v>
      </c>
      <c r="EP164">
        <f t="shared" si="590"/>
        <v>999</v>
      </c>
      <c r="EQ164">
        <f t="shared" si="591"/>
        <v>99999</v>
      </c>
      <c r="ES164">
        <f>IF(I164="X",1,IF(I164="x",1,IF(I164&lt;='Schuelereinst. Sinclair'!$B$5,1,0)))</f>
        <v>1</v>
      </c>
      <c r="ET164">
        <f>IF(K164="X",1,IF(K164="x",1,IF(K164&lt;='Schuelereinst. Sinclair'!$B$5,1,0)))</f>
        <v>1</v>
      </c>
      <c r="EU164">
        <f>IF(M164="X",1,IF(M164="x",1,IF(M164&lt;='Schuelereinst. Sinclair'!$B$5,1,0)))</f>
        <v>1</v>
      </c>
      <c r="EV164">
        <f>IF(O164="X",1,IF(O164="x",1,IF(O164&lt;='Schuelereinst. Sinclair'!$B$5,1,0)))</f>
        <v>1</v>
      </c>
      <c r="EW164">
        <f>IF(Q164="X",1,IF(Q164="x",1,IF(Q164&lt;='Schuelereinst. Sinclair'!$B$5,1,0)))</f>
        <v>1</v>
      </c>
      <c r="EX164">
        <f>IF(S164="X",1,IF(S164="x",1,IF(S164&lt;='Schuelereinst. Sinclair'!$B$5,1,0)))</f>
        <v>1</v>
      </c>
    </row>
    <row r="165" spans="1:154" hidden="1" x14ac:dyDescent="0.2">
      <c r="A165" s="109">
        <v>17</v>
      </c>
      <c r="B165" s="96"/>
      <c r="C165" s="109" t="str">
        <f t="shared" si="592"/>
        <v/>
      </c>
      <c r="D165" s="156" t="str">
        <f t="shared" si="593"/>
        <v/>
      </c>
      <c r="E165" s="156" t="str">
        <f t="shared" si="594"/>
        <v/>
      </c>
      <c r="F165" s="159"/>
      <c r="G165" s="176" t="str">
        <f t="shared" si="558"/>
        <v/>
      </c>
      <c r="H165" s="97"/>
      <c r="I165" s="129"/>
      <c r="J165" s="98"/>
      <c r="K165" s="129"/>
      <c r="L165" s="98"/>
      <c r="M165" s="129"/>
      <c r="N165" s="97"/>
      <c r="O165" s="129"/>
      <c r="P165" s="98"/>
      <c r="Q165" s="129"/>
      <c r="R165" s="98"/>
      <c r="S165" s="129"/>
      <c r="T165" s="131" t="str">
        <f t="shared" si="595"/>
        <v/>
      </c>
      <c r="U165" s="134" t="str">
        <f t="shared" si="596"/>
        <v/>
      </c>
      <c r="V165" s="134" t="str">
        <f t="shared" si="597"/>
        <v/>
      </c>
      <c r="W165" s="101"/>
      <c r="X165" s="95"/>
      <c r="Y165" s="119" t="str">
        <f t="shared" si="646"/>
        <v/>
      </c>
      <c r="Z165" s="100"/>
      <c r="AA165" s="95"/>
      <c r="AB165" s="95"/>
      <c r="AC165" s="122" t="str">
        <f t="shared" si="647"/>
        <v/>
      </c>
      <c r="AD165" s="100"/>
      <c r="AE165" s="95"/>
      <c r="AF165" s="95"/>
      <c r="AG165" s="214" t="str">
        <f t="shared" si="648"/>
        <v/>
      </c>
      <c r="AH165" s="125" t="str">
        <f t="shared" si="649"/>
        <v/>
      </c>
      <c r="AI165" s="126" t="str">
        <f t="shared" si="650"/>
        <v/>
      </c>
      <c r="AJ165" s="140" t="str">
        <f t="shared" si="559"/>
        <v/>
      </c>
      <c r="AK165" s="163" t="str">
        <f t="shared" si="560"/>
        <v/>
      </c>
      <c r="BI165" t="str">
        <f t="shared" si="561"/>
        <v/>
      </c>
      <c r="BK165" t="str">
        <f t="shared" si="598"/>
        <v/>
      </c>
      <c r="BL165" t="str">
        <f t="shared" si="599"/>
        <v/>
      </c>
      <c r="BM165" t="str">
        <f t="shared" si="600"/>
        <v/>
      </c>
      <c r="BN165" t="str">
        <f t="shared" si="601"/>
        <v/>
      </c>
      <c r="BO165" t="str">
        <f t="shared" si="562"/>
        <v/>
      </c>
      <c r="BP165" t="str">
        <f t="shared" si="563"/>
        <v/>
      </c>
      <c r="BQ165" s="47" t="str">
        <f t="shared" si="564"/>
        <v/>
      </c>
      <c r="BR165" t="str">
        <f t="shared" si="565"/>
        <v/>
      </c>
      <c r="BS165" t="str">
        <f t="shared" si="566"/>
        <v/>
      </c>
      <c r="BT165" t="str">
        <f t="shared" si="602"/>
        <v/>
      </c>
      <c r="BU165" t="str">
        <f>IF(BT165="","",IF(BT165="U9",'Schuelereinst. Sinclair'!$B$6,IF(BT165="U11",'Schuelereinst. Sinclair'!$B$7,IF(BT165="U13",'Schuelereinst. Sinclair'!$B$8,Wemm(BT165="U15",'Schuelereinst. Sinclair'!$B$9,"")))))</f>
        <v/>
      </c>
      <c r="BV165" s="28">
        <f t="shared" si="567"/>
        <v>0</v>
      </c>
      <c r="BW165" s="28">
        <f t="shared" si="568"/>
        <v>0</v>
      </c>
      <c r="BX165" s="28">
        <f t="shared" si="569"/>
        <v>0</v>
      </c>
      <c r="BY165" s="28">
        <f t="shared" si="570"/>
        <v>0</v>
      </c>
      <c r="BZ165" s="28">
        <f t="shared" si="571"/>
        <v>0</v>
      </c>
      <c r="CA165" s="28">
        <f t="shared" si="572"/>
        <v>0</v>
      </c>
      <c r="CB165" s="28">
        <f t="shared" si="603"/>
        <v>0</v>
      </c>
      <c r="CC165" s="28">
        <f t="shared" si="604"/>
        <v>0</v>
      </c>
      <c r="CD165" s="28">
        <f t="shared" si="605"/>
        <v>0</v>
      </c>
      <c r="CE165" s="28">
        <f t="shared" si="606"/>
        <v>0</v>
      </c>
      <c r="CF165">
        <f t="shared" si="607"/>
        <v>0</v>
      </c>
      <c r="CG165">
        <f t="shared" si="608"/>
        <v>0</v>
      </c>
      <c r="CH165">
        <f t="shared" si="609"/>
        <v>0</v>
      </c>
      <c r="CI165">
        <f t="shared" si="610"/>
        <v>0</v>
      </c>
      <c r="CJ165">
        <f t="shared" si="611"/>
        <v>0</v>
      </c>
      <c r="CK165">
        <f t="shared" si="573"/>
        <v>0</v>
      </c>
      <c r="CL165">
        <f t="shared" si="574"/>
        <v>0</v>
      </c>
      <c r="CM165">
        <f t="shared" si="612"/>
        <v>0</v>
      </c>
      <c r="CN165">
        <f t="shared" si="613"/>
        <v>0</v>
      </c>
      <c r="CO165">
        <f t="shared" si="614"/>
        <v>0</v>
      </c>
      <c r="CP165" s="5">
        <f t="shared" si="615"/>
        <v>0</v>
      </c>
      <c r="CR165" s="28">
        <f t="shared" si="575"/>
        <v>0</v>
      </c>
      <c r="CS165" s="28">
        <f t="shared" si="576"/>
        <v>0</v>
      </c>
      <c r="CT165" s="28">
        <f t="shared" si="577"/>
        <v>0</v>
      </c>
      <c r="CU165" s="28">
        <f t="shared" si="578"/>
        <v>0</v>
      </c>
      <c r="CV165" s="28">
        <f t="shared" si="579"/>
        <v>0</v>
      </c>
      <c r="CW165" s="28">
        <f t="shared" si="580"/>
        <v>0</v>
      </c>
      <c r="CX165" s="28">
        <f t="shared" si="616"/>
        <v>0</v>
      </c>
      <c r="CY165" s="28">
        <f t="shared" si="617"/>
        <v>0</v>
      </c>
      <c r="CZ165" s="28">
        <f t="shared" si="618"/>
        <v>0</v>
      </c>
      <c r="DA165" s="28">
        <f t="shared" si="619"/>
        <v>0</v>
      </c>
      <c r="DB165">
        <f t="shared" si="620"/>
        <v>0</v>
      </c>
      <c r="DC165">
        <f t="shared" si="621"/>
        <v>0</v>
      </c>
      <c r="DD165">
        <f t="shared" si="622"/>
        <v>0</v>
      </c>
      <c r="DE165">
        <f t="shared" si="623"/>
        <v>0</v>
      </c>
      <c r="DF165">
        <f t="shared" si="624"/>
        <v>0</v>
      </c>
      <c r="DG165">
        <f t="shared" si="625"/>
        <v>0</v>
      </c>
      <c r="DH165">
        <f t="shared" si="626"/>
        <v>0</v>
      </c>
      <c r="DI165">
        <f t="shared" si="627"/>
        <v>0</v>
      </c>
      <c r="DJ165">
        <f t="shared" si="628"/>
        <v>0</v>
      </c>
      <c r="DK165">
        <f t="shared" si="629"/>
        <v>0</v>
      </c>
      <c r="DL165" s="5">
        <f t="shared" si="630"/>
        <v>0</v>
      </c>
      <c r="DM165" s="48">
        <f t="shared" si="631"/>
        <v>0</v>
      </c>
      <c r="DN165" s="5">
        <f t="shared" si="632"/>
        <v>0</v>
      </c>
      <c r="DO165" s="5">
        <f t="shared" si="633"/>
        <v>0</v>
      </c>
      <c r="DQ165" s="48">
        <f t="shared" si="581"/>
        <v>999</v>
      </c>
      <c r="DR165" s="48">
        <f t="shared" si="582"/>
        <v>999</v>
      </c>
      <c r="DS165" s="48">
        <f t="shared" si="634"/>
        <v>999</v>
      </c>
      <c r="DT165">
        <f t="shared" si="583"/>
        <v>0</v>
      </c>
      <c r="DV165" s="48">
        <f t="shared" si="635"/>
        <v>0</v>
      </c>
      <c r="DW165" s="48">
        <f t="shared" si="636"/>
        <v>0</v>
      </c>
      <c r="DX165" s="48">
        <f t="shared" si="637"/>
        <v>0</v>
      </c>
      <c r="DY165" s="48">
        <f t="shared" si="638"/>
        <v>0</v>
      </c>
      <c r="DZ165">
        <f t="shared" si="584"/>
        <v>0</v>
      </c>
      <c r="EB165" s="48">
        <f t="shared" si="639"/>
        <v>0</v>
      </c>
      <c r="EC165" s="48">
        <f t="shared" si="640"/>
        <v>0</v>
      </c>
      <c r="ED165" s="48">
        <f t="shared" si="641"/>
        <v>0</v>
      </c>
      <c r="EE165" s="48">
        <f t="shared" si="642"/>
        <v>0</v>
      </c>
      <c r="EF165">
        <f t="shared" si="585"/>
        <v>0</v>
      </c>
      <c r="EG165">
        <f t="shared" si="586"/>
        <v>0</v>
      </c>
      <c r="EI165">
        <v>17</v>
      </c>
      <c r="EJ165" s="48">
        <f t="shared" si="643"/>
        <v>0</v>
      </c>
      <c r="EK165">
        <f t="shared" si="587"/>
        <v>0</v>
      </c>
      <c r="EL165">
        <f t="shared" si="644"/>
        <v>0</v>
      </c>
      <c r="EM165">
        <f t="shared" si="588"/>
        <v>0</v>
      </c>
      <c r="EN165">
        <f t="shared" si="589"/>
        <v>99999999</v>
      </c>
      <c r="EO165">
        <f t="shared" si="645"/>
        <v>99999999</v>
      </c>
      <c r="EP165">
        <f t="shared" si="590"/>
        <v>999</v>
      </c>
      <c r="EQ165">
        <f t="shared" si="591"/>
        <v>99999</v>
      </c>
      <c r="ES165">
        <f>IF(I165="X",1,IF(I165="x",1,IF(I165&lt;='Schuelereinst. Sinclair'!$B$5,1,0)))</f>
        <v>1</v>
      </c>
      <c r="ET165">
        <f>IF(K165="X",1,IF(K165="x",1,IF(K165&lt;='Schuelereinst. Sinclair'!$B$5,1,0)))</f>
        <v>1</v>
      </c>
      <c r="EU165">
        <f>IF(M165="X",1,IF(M165="x",1,IF(M165&lt;='Schuelereinst. Sinclair'!$B$5,1,0)))</f>
        <v>1</v>
      </c>
      <c r="EV165">
        <f>IF(O165="X",1,IF(O165="x",1,IF(O165&lt;='Schuelereinst. Sinclair'!$B$5,1,0)))</f>
        <v>1</v>
      </c>
      <c r="EW165">
        <f>IF(Q165="X",1,IF(Q165="x",1,IF(Q165&lt;='Schuelereinst. Sinclair'!$B$5,1,0)))</f>
        <v>1</v>
      </c>
      <c r="EX165">
        <f>IF(S165="X",1,IF(S165="x",1,IF(S165&lt;='Schuelereinst. Sinclair'!$B$5,1,0)))</f>
        <v>1</v>
      </c>
    </row>
    <row r="166" spans="1:154" hidden="1" x14ac:dyDescent="0.2">
      <c r="A166" s="109">
        <v>18</v>
      </c>
      <c r="B166" s="96"/>
      <c r="C166" s="109" t="str">
        <f t="shared" si="592"/>
        <v/>
      </c>
      <c r="D166" s="156" t="str">
        <f t="shared" si="593"/>
        <v/>
      </c>
      <c r="E166" s="156" t="str">
        <f t="shared" si="594"/>
        <v/>
      </c>
      <c r="F166" s="159"/>
      <c r="G166" s="176" t="str">
        <f t="shared" si="558"/>
        <v/>
      </c>
      <c r="H166" s="97"/>
      <c r="I166" s="129"/>
      <c r="J166" s="98"/>
      <c r="K166" s="129"/>
      <c r="L166" s="98"/>
      <c r="M166" s="129"/>
      <c r="N166" s="97"/>
      <c r="O166" s="129"/>
      <c r="P166" s="98"/>
      <c r="Q166" s="129"/>
      <c r="R166" s="98"/>
      <c r="S166" s="129"/>
      <c r="T166" s="131" t="str">
        <f t="shared" si="595"/>
        <v/>
      </c>
      <c r="U166" s="134" t="str">
        <f t="shared" si="596"/>
        <v/>
      </c>
      <c r="V166" s="134" t="str">
        <f t="shared" si="597"/>
        <v/>
      </c>
      <c r="W166" s="102"/>
      <c r="X166" s="103"/>
      <c r="Y166" s="119" t="str">
        <f t="shared" si="646"/>
        <v/>
      </c>
      <c r="Z166" s="100"/>
      <c r="AA166" s="95"/>
      <c r="AB166" s="95"/>
      <c r="AC166" s="122" t="str">
        <f t="shared" si="647"/>
        <v/>
      </c>
      <c r="AD166" s="100"/>
      <c r="AE166" s="95"/>
      <c r="AF166" s="95"/>
      <c r="AG166" s="214" t="str">
        <f t="shared" si="648"/>
        <v/>
      </c>
      <c r="AH166" s="125" t="str">
        <f t="shared" si="649"/>
        <v/>
      </c>
      <c r="AI166" s="126" t="str">
        <f t="shared" si="650"/>
        <v/>
      </c>
      <c r="AJ166" s="140" t="str">
        <f t="shared" si="559"/>
        <v/>
      </c>
      <c r="AK166" s="163" t="str">
        <f t="shared" si="560"/>
        <v/>
      </c>
      <c r="BI166" t="str">
        <f t="shared" si="561"/>
        <v/>
      </c>
      <c r="BK166" t="str">
        <f t="shared" si="598"/>
        <v/>
      </c>
      <c r="BL166" t="str">
        <f t="shared" si="599"/>
        <v/>
      </c>
      <c r="BM166" t="str">
        <f t="shared" si="600"/>
        <v/>
      </c>
      <c r="BN166" t="str">
        <f t="shared" si="601"/>
        <v/>
      </c>
      <c r="BO166" t="str">
        <f t="shared" si="562"/>
        <v/>
      </c>
      <c r="BP166" t="str">
        <f t="shared" si="563"/>
        <v/>
      </c>
      <c r="BQ166" s="47" t="str">
        <f t="shared" si="564"/>
        <v/>
      </c>
      <c r="BR166" t="str">
        <f t="shared" si="565"/>
        <v/>
      </c>
      <c r="BS166" t="str">
        <f t="shared" si="566"/>
        <v/>
      </c>
      <c r="BT166" t="str">
        <f t="shared" si="602"/>
        <v/>
      </c>
      <c r="BU166" t="str">
        <f>IF(BT166="","",IF(BT166="U9",'Schuelereinst. Sinclair'!$B$6,IF(BT166="U11",'Schuelereinst. Sinclair'!$B$7,IF(BT166="U13",'Schuelereinst. Sinclair'!$B$8,Wemm(BT166="U15",'Schuelereinst. Sinclair'!$B$9,"")))))</f>
        <v/>
      </c>
      <c r="BV166" s="28">
        <f t="shared" si="567"/>
        <v>0</v>
      </c>
      <c r="BW166" s="28">
        <f t="shared" si="568"/>
        <v>0</v>
      </c>
      <c r="BX166" s="28">
        <f t="shared" si="569"/>
        <v>0</v>
      </c>
      <c r="BY166" s="28">
        <f t="shared" si="570"/>
        <v>0</v>
      </c>
      <c r="BZ166" s="28">
        <f t="shared" si="571"/>
        <v>0</v>
      </c>
      <c r="CA166" s="28">
        <f t="shared" si="572"/>
        <v>0</v>
      </c>
      <c r="CB166" s="28">
        <f t="shared" si="603"/>
        <v>0</v>
      </c>
      <c r="CC166" s="28">
        <f t="shared" si="604"/>
        <v>0</v>
      </c>
      <c r="CD166" s="28">
        <f t="shared" si="605"/>
        <v>0</v>
      </c>
      <c r="CE166" s="28">
        <f t="shared" si="606"/>
        <v>0</v>
      </c>
      <c r="CF166">
        <f t="shared" si="607"/>
        <v>0</v>
      </c>
      <c r="CG166">
        <f t="shared" si="608"/>
        <v>0</v>
      </c>
      <c r="CH166">
        <f t="shared" si="609"/>
        <v>0</v>
      </c>
      <c r="CI166">
        <f t="shared" si="610"/>
        <v>0</v>
      </c>
      <c r="CJ166">
        <f t="shared" si="611"/>
        <v>0</v>
      </c>
      <c r="CK166">
        <f t="shared" si="573"/>
        <v>0</v>
      </c>
      <c r="CL166">
        <f t="shared" si="574"/>
        <v>0</v>
      </c>
      <c r="CM166">
        <f t="shared" si="612"/>
        <v>0</v>
      </c>
      <c r="CN166">
        <f t="shared" si="613"/>
        <v>0</v>
      </c>
      <c r="CO166">
        <f t="shared" si="614"/>
        <v>0</v>
      </c>
      <c r="CP166" s="5">
        <f t="shared" si="615"/>
        <v>0</v>
      </c>
      <c r="CR166" s="28">
        <f t="shared" si="575"/>
        <v>0</v>
      </c>
      <c r="CS166" s="28">
        <f t="shared" si="576"/>
        <v>0</v>
      </c>
      <c r="CT166" s="28">
        <f t="shared" si="577"/>
        <v>0</v>
      </c>
      <c r="CU166" s="28">
        <f t="shared" si="578"/>
        <v>0</v>
      </c>
      <c r="CV166" s="28">
        <f t="shared" si="579"/>
        <v>0</v>
      </c>
      <c r="CW166" s="28">
        <f t="shared" si="580"/>
        <v>0</v>
      </c>
      <c r="CX166" s="28">
        <f t="shared" si="616"/>
        <v>0</v>
      </c>
      <c r="CY166" s="28">
        <f t="shared" si="617"/>
        <v>0</v>
      </c>
      <c r="CZ166" s="28">
        <f t="shared" si="618"/>
        <v>0</v>
      </c>
      <c r="DA166" s="28">
        <f t="shared" si="619"/>
        <v>0</v>
      </c>
      <c r="DB166">
        <f t="shared" si="620"/>
        <v>0</v>
      </c>
      <c r="DC166">
        <f t="shared" si="621"/>
        <v>0</v>
      </c>
      <c r="DD166">
        <f t="shared" si="622"/>
        <v>0</v>
      </c>
      <c r="DE166">
        <f t="shared" si="623"/>
        <v>0</v>
      </c>
      <c r="DF166">
        <f t="shared" si="624"/>
        <v>0</v>
      </c>
      <c r="DG166">
        <f t="shared" si="625"/>
        <v>0</v>
      </c>
      <c r="DH166">
        <f t="shared" si="626"/>
        <v>0</v>
      </c>
      <c r="DI166">
        <f t="shared" si="627"/>
        <v>0</v>
      </c>
      <c r="DJ166">
        <f t="shared" si="628"/>
        <v>0</v>
      </c>
      <c r="DK166">
        <f t="shared" si="629"/>
        <v>0</v>
      </c>
      <c r="DL166" s="5">
        <f t="shared" si="630"/>
        <v>0</v>
      </c>
      <c r="DM166" s="48">
        <f t="shared" si="631"/>
        <v>0</v>
      </c>
      <c r="DN166" s="5">
        <f t="shared" si="632"/>
        <v>0</v>
      </c>
      <c r="DO166" s="5">
        <f t="shared" si="633"/>
        <v>0</v>
      </c>
      <c r="DQ166" s="48">
        <f t="shared" si="581"/>
        <v>999</v>
      </c>
      <c r="DR166" s="48">
        <f t="shared" si="582"/>
        <v>999</v>
      </c>
      <c r="DS166" s="48">
        <f t="shared" si="634"/>
        <v>999</v>
      </c>
      <c r="DT166">
        <f t="shared" si="583"/>
        <v>0</v>
      </c>
      <c r="DV166" s="48">
        <f t="shared" si="635"/>
        <v>0</v>
      </c>
      <c r="DW166" s="48">
        <f t="shared" si="636"/>
        <v>0</v>
      </c>
      <c r="DX166" s="48">
        <f t="shared" si="637"/>
        <v>0</v>
      </c>
      <c r="DY166" s="48">
        <f t="shared" si="638"/>
        <v>0</v>
      </c>
      <c r="DZ166">
        <f t="shared" si="584"/>
        <v>0</v>
      </c>
      <c r="EB166" s="48">
        <f t="shared" si="639"/>
        <v>0</v>
      </c>
      <c r="EC166" s="48">
        <f t="shared" si="640"/>
        <v>0</v>
      </c>
      <c r="ED166" s="48">
        <f t="shared" si="641"/>
        <v>0</v>
      </c>
      <c r="EE166" s="48">
        <f t="shared" si="642"/>
        <v>0</v>
      </c>
      <c r="EF166">
        <f t="shared" si="585"/>
        <v>0</v>
      </c>
      <c r="EG166">
        <f t="shared" si="586"/>
        <v>0</v>
      </c>
      <c r="EI166">
        <v>18</v>
      </c>
      <c r="EJ166" s="48">
        <f t="shared" si="643"/>
        <v>0</v>
      </c>
      <c r="EK166">
        <f t="shared" si="587"/>
        <v>0</v>
      </c>
      <c r="EL166">
        <f t="shared" si="644"/>
        <v>0</v>
      </c>
      <c r="EM166">
        <f t="shared" si="588"/>
        <v>0</v>
      </c>
      <c r="EN166">
        <f t="shared" si="589"/>
        <v>99999999</v>
      </c>
      <c r="EO166">
        <f t="shared" si="645"/>
        <v>99999999</v>
      </c>
      <c r="EP166">
        <f t="shared" si="590"/>
        <v>999</v>
      </c>
      <c r="EQ166">
        <f t="shared" si="591"/>
        <v>99999</v>
      </c>
      <c r="ES166">
        <f>IF(I166="X",1,IF(I166="x",1,IF(I166&lt;='Schuelereinst. Sinclair'!$B$5,1,0)))</f>
        <v>1</v>
      </c>
      <c r="ET166">
        <f>IF(K166="X",1,IF(K166="x",1,IF(K166&lt;='Schuelereinst. Sinclair'!$B$5,1,0)))</f>
        <v>1</v>
      </c>
      <c r="EU166">
        <f>IF(M166="X",1,IF(M166="x",1,IF(M166&lt;='Schuelereinst. Sinclair'!$B$5,1,0)))</f>
        <v>1</v>
      </c>
      <c r="EV166">
        <f>IF(O166="X",1,IF(O166="x",1,IF(O166&lt;='Schuelereinst. Sinclair'!$B$5,1,0)))</f>
        <v>1</v>
      </c>
      <c r="EW166">
        <f>IF(Q166="X",1,IF(Q166="x",1,IF(Q166&lt;='Schuelereinst. Sinclair'!$B$5,1,0)))</f>
        <v>1</v>
      </c>
      <c r="EX166">
        <f>IF(S166="X",1,IF(S166="x",1,IF(S166&lt;='Schuelereinst. Sinclair'!$B$5,1,0)))</f>
        <v>1</v>
      </c>
    </row>
    <row r="167" spans="1:154" hidden="1" x14ac:dyDescent="0.2">
      <c r="A167" s="109">
        <v>19</v>
      </c>
      <c r="B167" s="96"/>
      <c r="C167" s="109" t="str">
        <f t="shared" si="592"/>
        <v/>
      </c>
      <c r="D167" s="156" t="str">
        <f t="shared" si="593"/>
        <v/>
      </c>
      <c r="E167" s="156" t="str">
        <f t="shared" si="594"/>
        <v/>
      </c>
      <c r="F167" s="159"/>
      <c r="G167" s="176" t="str">
        <f t="shared" si="558"/>
        <v/>
      </c>
      <c r="H167" s="97"/>
      <c r="I167" s="129"/>
      <c r="J167" s="98"/>
      <c r="K167" s="129"/>
      <c r="L167" s="98"/>
      <c r="M167" s="129"/>
      <c r="N167" s="97"/>
      <c r="O167" s="129"/>
      <c r="P167" s="98"/>
      <c r="Q167" s="129"/>
      <c r="R167" s="98"/>
      <c r="S167" s="129"/>
      <c r="T167" s="131" t="str">
        <f t="shared" si="595"/>
        <v/>
      </c>
      <c r="U167" s="134" t="str">
        <f t="shared" si="596"/>
        <v/>
      </c>
      <c r="V167" s="134" t="str">
        <f t="shared" si="597"/>
        <v/>
      </c>
      <c r="W167" s="104"/>
      <c r="X167" s="105"/>
      <c r="Y167" s="119" t="str">
        <f t="shared" si="646"/>
        <v/>
      </c>
      <c r="Z167" s="100"/>
      <c r="AA167" s="95"/>
      <c r="AB167" s="95"/>
      <c r="AC167" s="122" t="str">
        <f t="shared" si="647"/>
        <v/>
      </c>
      <c r="AD167" s="100"/>
      <c r="AE167" s="95"/>
      <c r="AF167" s="95"/>
      <c r="AG167" s="214" t="str">
        <f t="shared" si="648"/>
        <v/>
      </c>
      <c r="AH167" s="125" t="str">
        <f t="shared" si="649"/>
        <v/>
      </c>
      <c r="AI167" s="126" t="str">
        <f t="shared" si="650"/>
        <v/>
      </c>
      <c r="AJ167" s="140" t="str">
        <f t="shared" si="559"/>
        <v/>
      </c>
      <c r="AK167" s="163" t="str">
        <f t="shared" si="560"/>
        <v/>
      </c>
      <c r="BI167" t="str">
        <f t="shared" si="561"/>
        <v/>
      </c>
      <c r="BK167" t="str">
        <f t="shared" si="598"/>
        <v/>
      </c>
      <c r="BL167" t="str">
        <f t="shared" si="599"/>
        <v/>
      </c>
      <c r="BM167" t="str">
        <f t="shared" si="600"/>
        <v/>
      </c>
      <c r="BN167" t="str">
        <f t="shared" si="601"/>
        <v/>
      </c>
      <c r="BO167" t="str">
        <f t="shared" si="562"/>
        <v/>
      </c>
      <c r="BP167" t="str">
        <f t="shared" si="563"/>
        <v/>
      </c>
      <c r="BQ167" s="47" t="str">
        <f t="shared" si="564"/>
        <v/>
      </c>
      <c r="BR167" t="str">
        <f t="shared" si="565"/>
        <v/>
      </c>
      <c r="BS167" t="str">
        <f t="shared" si="566"/>
        <v/>
      </c>
      <c r="BT167" t="str">
        <f t="shared" si="602"/>
        <v/>
      </c>
      <c r="BU167" t="str">
        <f>IF(BT167="","",IF(BT167="U9",'Schuelereinst. Sinclair'!$B$6,IF(BT167="U11",'Schuelereinst. Sinclair'!$B$7,IF(BT167="U13",'Schuelereinst. Sinclair'!$B$8,Wemm(BT167="U15",'Schuelereinst. Sinclair'!$B$9,"")))))</f>
        <v/>
      </c>
      <c r="BV167" s="28">
        <f t="shared" si="567"/>
        <v>0</v>
      </c>
      <c r="BW167" s="28">
        <f t="shared" si="568"/>
        <v>0</v>
      </c>
      <c r="BX167" s="28">
        <f t="shared" si="569"/>
        <v>0</v>
      </c>
      <c r="BY167" s="28">
        <f t="shared" si="570"/>
        <v>0</v>
      </c>
      <c r="BZ167" s="28">
        <f t="shared" si="571"/>
        <v>0</v>
      </c>
      <c r="CA167" s="28">
        <f t="shared" si="572"/>
        <v>0</v>
      </c>
      <c r="CB167" s="28">
        <f t="shared" si="603"/>
        <v>0</v>
      </c>
      <c r="CC167" s="28">
        <f t="shared" si="604"/>
        <v>0</v>
      </c>
      <c r="CD167" s="28">
        <f t="shared" si="605"/>
        <v>0</v>
      </c>
      <c r="CE167" s="28">
        <f t="shared" si="606"/>
        <v>0</v>
      </c>
      <c r="CF167">
        <f t="shared" si="607"/>
        <v>0</v>
      </c>
      <c r="CG167">
        <f t="shared" si="608"/>
        <v>0</v>
      </c>
      <c r="CH167">
        <f t="shared" si="609"/>
        <v>0</v>
      </c>
      <c r="CI167">
        <f t="shared" si="610"/>
        <v>0</v>
      </c>
      <c r="CJ167">
        <f t="shared" si="611"/>
        <v>0</v>
      </c>
      <c r="CK167">
        <f t="shared" si="573"/>
        <v>0</v>
      </c>
      <c r="CL167">
        <f t="shared" si="574"/>
        <v>0</v>
      </c>
      <c r="CM167">
        <f t="shared" si="612"/>
        <v>0</v>
      </c>
      <c r="CN167">
        <f t="shared" si="613"/>
        <v>0</v>
      </c>
      <c r="CO167">
        <f t="shared" si="614"/>
        <v>0</v>
      </c>
      <c r="CP167" s="5">
        <f t="shared" si="615"/>
        <v>0</v>
      </c>
      <c r="CR167" s="28">
        <f t="shared" si="575"/>
        <v>0</v>
      </c>
      <c r="CS167" s="28">
        <f t="shared" si="576"/>
        <v>0</v>
      </c>
      <c r="CT167" s="28">
        <f t="shared" si="577"/>
        <v>0</v>
      </c>
      <c r="CU167" s="28">
        <f t="shared" si="578"/>
        <v>0</v>
      </c>
      <c r="CV167" s="28">
        <f t="shared" si="579"/>
        <v>0</v>
      </c>
      <c r="CW167" s="28">
        <f t="shared" si="580"/>
        <v>0</v>
      </c>
      <c r="CX167" s="28">
        <f t="shared" si="616"/>
        <v>0</v>
      </c>
      <c r="CY167" s="28">
        <f t="shared" si="617"/>
        <v>0</v>
      </c>
      <c r="CZ167" s="28">
        <f t="shared" si="618"/>
        <v>0</v>
      </c>
      <c r="DA167" s="28">
        <f t="shared" si="619"/>
        <v>0</v>
      </c>
      <c r="DB167">
        <f t="shared" si="620"/>
        <v>0</v>
      </c>
      <c r="DC167">
        <f t="shared" si="621"/>
        <v>0</v>
      </c>
      <c r="DD167">
        <f t="shared" si="622"/>
        <v>0</v>
      </c>
      <c r="DE167">
        <f t="shared" si="623"/>
        <v>0</v>
      </c>
      <c r="DF167">
        <f t="shared" si="624"/>
        <v>0</v>
      </c>
      <c r="DG167">
        <f t="shared" si="625"/>
        <v>0</v>
      </c>
      <c r="DH167">
        <f t="shared" si="626"/>
        <v>0</v>
      </c>
      <c r="DI167">
        <f t="shared" si="627"/>
        <v>0</v>
      </c>
      <c r="DJ167">
        <f t="shared" si="628"/>
        <v>0</v>
      </c>
      <c r="DK167">
        <f t="shared" si="629"/>
        <v>0</v>
      </c>
      <c r="DL167" s="5">
        <f t="shared" si="630"/>
        <v>0</v>
      </c>
      <c r="DM167" s="48">
        <f t="shared" si="631"/>
        <v>0</v>
      </c>
      <c r="DN167" s="5">
        <f t="shared" si="632"/>
        <v>0</v>
      </c>
      <c r="DO167" s="5">
        <f t="shared" si="633"/>
        <v>0</v>
      </c>
      <c r="DQ167" s="48">
        <f t="shared" si="581"/>
        <v>999</v>
      </c>
      <c r="DR167" s="48">
        <f t="shared" si="582"/>
        <v>999</v>
      </c>
      <c r="DS167" s="48">
        <f t="shared" si="634"/>
        <v>999</v>
      </c>
      <c r="DT167">
        <f t="shared" si="583"/>
        <v>0</v>
      </c>
      <c r="DV167" s="48">
        <f t="shared" si="635"/>
        <v>0</v>
      </c>
      <c r="DW167" s="48">
        <f t="shared" si="636"/>
        <v>0</v>
      </c>
      <c r="DX167" s="48">
        <f t="shared" si="637"/>
        <v>0</v>
      </c>
      <c r="DY167" s="48">
        <f t="shared" si="638"/>
        <v>0</v>
      </c>
      <c r="DZ167">
        <f t="shared" si="584"/>
        <v>0</v>
      </c>
      <c r="EB167" s="48">
        <f t="shared" si="639"/>
        <v>0</v>
      </c>
      <c r="EC167" s="48">
        <f t="shared" si="640"/>
        <v>0</v>
      </c>
      <c r="ED167" s="48">
        <f t="shared" si="641"/>
        <v>0</v>
      </c>
      <c r="EE167" s="48">
        <f t="shared" si="642"/>
        <v>0</v>
      </c>
      <c r="EF167">
        <f t="shared" si="585"/>
        <v>0</v>
      </c>
      <c r="EG167">
        <f t="shared" si="586"/>
        <v>0</v>
      </c>
      <c r="EI167">
        <v>19</v>
      </c>
      <c r="EJ167" s="48">
        <f t="shared" si="643"/>
        <v>0</v>
      </c>
      <c r="EK167">
        <f t="shared" si="587"/>
        <v>0</v>
      </c>
      <c r="EL167">
        <f t="shared" si="644"/>
        <v>0</v>
      </c>
      <c r="EM167">
        <f t="shared" si="588"/>
        <v>0</v>
      </c>
      <c r="EN167">
        <f t="shared" si="589"/>
        <v>99999999</v>
      </c>
      <c r="EO167">
        <f t="shared" si="645"/>
        <v>99999999</v>
      </c>
      <c r="EP167">
        <f t="shared" si="590"/>
        <v>999</v>
      </c>
      <c r="EQ167">
        <f t="shared" si="591"/>
        <v>99999</v>
      </c>
      <c r="ES167">
        <f>IF(I167="X",1,IF(I167="x",1,IF(I167&lt;='Schuelereinst. Sinclair'!$B$5,1,0)))</f>
        <v>1</v>
      </c>
      <c r="ET167">
        <f>IF(K167="X",1,IF(K167="x",1,IF(K167&lt;='Schuelereinst. Sinclair'!$B$5,1,0)))</f>
        <v>1</v>
      </c>
      <c r="EU167">
        <f>IF(M167="X",1,IF(M167="x",1,IF(M167&lt;='Schuelereinst. Sinclair'!$B$5,1,0)))</f>
        <v>1</v>
      </c>
      <c r="EV167">
        <f>IF(O167="X",1,IF(O167="x",1,IF(O167&lt;='Schuelereinst. Sinclair'!$B$5,1,0)))</f>
        <v>1</v>
      </c>
      <c r="EW167">
        <f>IF(Q167="X",1,IF(Q167="x",1,IF(Q167&lt;='Schuelereinst. Sinclair'!$B$5,1,0)))</f>
        <v>1</v>
      </c>
      <c r="EX167">
        <f>IF(S167="X",1,IF(S167="x",1,IF(S167&lt;='Schuelereinst. Sinclair'!$B$5,1,0)))</f>
        <v>1</v>
      </c>
    </row>
    <row r="168" spans="1:154" ht="13.5" hidden="1" thickBot="1" x14ac:dyDescent="0.25">
      <c r="A168" s="110">
        <v>20</v>
      </c>
      <c r="B168" s="106"/>
      <c r="C168" s="110" t="str">
        <f t="shared" si="592"/>
        <v/>
      </c>
      <c r="D168" s="157" t="str">
        <f t="shared" si="593"/>
        <v/>
      </c>
      <c r="E168" s="157" t="str">
        <f t="shared" si="594"/>
        <v/>
      </c>
      <c r="F168" s="160"/>
      <c r="G168" s="177" t="str">
        <f t="shared" si="558"/>
        <v/>
      </c>
      <c r="H168" s="143"/>
      <c r="I168" s="144"/>
      <c r="J168" s="145"/>
      <c r="K168" s="144"/>
      <c r="L168" s="145"/>
      <c r="M168" s="144"/>
      <c r="N168" s="143"/>
      <c r="O168" s="144"/>
      <c r="P168" s="145"/>
      <c r="Q168" s="144"/>
      <c r="R168" s="145"/>
      <c r="S168" s="144"/>
      <c r="T168" s="132" t="str">
        <f t="shared" si="595"/>
        <v/>
      </c>
      <c r="U168" s="135" t="str">
        <f t="shared" si="596"/>
        <v/>
      </c>
      <c r="V168" s="135" t="str">
        <f t="shared" si="597"/>
        <v/>
      </c>
      <c r="W168" s="107"/>
      <c r="X168" s="146"/>
      <c r="Y168" s="120" t="str">
        <f>IF(B168="","",DT168 )</f>
        <v/>
      </c>
      <c r="Z168" s="147"/>
      <c r="AA168" s="146"/>
      <c r="AB168" s="146"/>
      <c r="AC168" s="148" t="str">
        <f t="shared" si="647"/>
        <v/>
      </c>
      <c r="AD168" s="147"/>
      <c r="AE168" s="146"/>
      <c r="AF168" s="146"/>
      <c r="AG168" s="215" t="str">
        <f>IF(B168="","",EF168)</f>
        <v/>
      </c>
      <c r="AH168" s="149" t="str">
        <f t="shared" si="649"/>
        <v/>
      </c>
      <c r="AI168" s="150" t="str">
        <f t="shared" si="650"/>
        <v/>
      </c>
      <c r="AJ168" s="140" t="str">
        <f t="shared" si="559"/>
        <v/>
      </c>
      <c r="AK168" s="164" t="str">
        <f t="shared" si="560"/>
        <v/>
      </c>
      <c r="BI168" t="str">
        <f t="shared" si="561"/>
        <v/>
      </c>
      <c r="BK168" t="str">
        <f t="shared" si="598"/>
        <v/>
      </c>
      <c r="BL168" t="str">
        <f t="shared" si="599"/>
        <v/>
      </c>
      <c r="BM168" t="str">
        <f t="shared" si="600"/>
        <v/>
      </c>
      <c r="BN168" t="str">
        <f t="shared" si="601"/>
        <v/>
      </c>
      <c r="BO168" t="str">
        <f t="shared" si="562"/>
        <v/>
      </c>
      <c r="BP168" t="str">
        <f t="shared" si="563"/>
        <v/>
      </c>
      <c r="BQ168" s="47" t="str">
        <f t="shared" si="564"/>
        <v/>
      </c>
      <c r="BR168" t="str">
        <f t="shared" si="565"/>
        <v/>
      </c>
      <c r="BS168" t="str">
        <f t="shared" si="566"/>
        <v/>
      </c>
      <c r="BT168" t="str">
        <f t="shared" si="602"/>
        <v/>
      </c>
      <c r="BU168" t="str">
        <f>IF(BT168="","",IF(BT168="U9",'Schuelereinst. Sinclair'!$B$6,IF(BT168="U11",'Schuelereinst. Sinclair'!$B$7,IF(BT168="U13",'Schuelereinst. Sinclair'!$B$8,Wemm(BT168="U15",'Schuelereinst. Sinclair'!$B$9,"")))))</f>
        <v/>
      </c>
      <c r="BV168" s="28">
        <f t="shared" si="567"/>
        <v>0</v>
      </c>
      <c r="BW168" s="28">
        <f t="shared" si="568"/>
        <v>0</v>
      </c>
      <c r="BX168" s="28">
        <f t="shared" si="569"/>
        <v>0</v>
      </c>
      <c r="BY168" s="28">
        <f t="shared" si="570"/>
        <v>0</v>
      </c>
      <c r="BZ168" s="28">
        <f t="shared" si="571"/>
        <v>0</v>
      </c>
      <c r="CA168" s="28">
        <f t="shared" si="572"/>
        <v>0</v>
      </c>
      <c r="CB168" s="28">
        <f t="shared" si="603"/>
        <v>0</v>
      </c>
      <c r="CC168" s="28">
        <f t="shared" si="604"/>
        <v>0</v>
      </c>
      <c r="CD168" s="28">
        <f t="shared" si="605"/>
        <v>0</v>
      </c>
      <c r="CE168" s="28">
        <f t="shared" si="606"/>
        <v>0</v>
      </c>
      <c r="CF168">
        <f t="shared" si="607"/>
        <v>0</v>
      </c>
      <c r="CG168">
        <f t="shared" si="608"/>
        <v>0</v>
      </c>
      <c r="CH168">
        <f t="shared" si="609"/>
        <v>0</v>
      </c>
      <c r="CI168">
        <f t="shared" si="610"/>
        <v>0</v>
      </c>
      <c r="CJ168">
        <f t="shared" si="611"/>
        <v>0</v>
      </c>
      <c r="CK168">
        <f t="shared" si="573"/>
        <v>0</v>
      </c>
      <c r="CL168">
        <f t="shared" si="574"/>
        <v>0</v>
      </c>
      <c r="CM168">
        <f t="shared" si="612"/>
        <v>0</v>
      </c>
      <c r="CN168">
        <f t="shared" si="613"/>
        <v>0</v>
      </c>
      <c r="CO168">
        <f t="shared" si="614"/>
        <v>0</v>
      </c>
      <c r="CP168" s="5">
        <f t="shared" si="615"/>
        <v>0</v>
      </c>
      <c r="CR168" s="28">
        <f t="shared" si="575"/>
        <v>0</v>
      </c>
      <c r="CS168" s="28">
        <f t="shared" si="576"/>
        <v>0</v>
      </c>
      <c r="CT168" s="28">
        <f t="shared" si="577"/>
        <v>0</v>
      </c>
      <c r="CU168" s="28">
        <f t="shared" si="578"/>
        <v>0</v>
      </c>
      <c r="CV168" s="28">
        <f t="shared" si="579"/>
        <v>0</v>
      </c>
      <c r="CW168" s="28">
        <f t="shared" si="580"/>
        <v>0</v>
      </c>
      <c r="CX168" s="28">
        <f t="shared" si="616"/>
        <v>0</v>
      </c>
      <c r="CY168" s="28">
        <f t="shared" si="617"/>
        <v>0</v>
      </c>
      <c r="CZ168" s="28">
        <f t="shared" si="618"/>
        <v>0</v>
      </c>
      <c r="DA168" s="28">
        <f t="shared" si="619"/>
        <v>0</v>
      </c>
      <c r="DB168">
        <f t="shared" si="620"/>
        <v>0</v>
      </c>
      <c r="DC168">
        <f t="shared" si="621"/>
        <v>0</v>
      </c>
      <c r="DD168">
        <f t="shared" si="622"/>
        <v>0</v>
      </c>
      <c r="DE168">
        <f t="shared" si="623"/>
        <v>0</v>
      </c>
      <c r="DF168">
        <f t="shared" si="624"/>
        <v>0</v>
      </c>
      <c r="DG168">
        <f t="shared" si="625"/>
        <v>0</v>
      </c>
      <c r="DH168">
        <f t="shared" si="626"/>
        <v>0</v>
      </c>
      <c r="DI168">
        <f t="shared" si="627"/>
        <v>0</v>
      </c>
      <c r="DJ168">
        <f t="shared" si="628"/>
        <v>0</v>
      </c>
      <c r="DK168">
        <f t="shared" si="629"/>
        <v>0</v>
      </c>
      <c r="DL168" s="5">
        <f t="shared" si="630"/>
        <v>0</v>
      </c>
      <c r="DM168" s="48">
        <f t="shared" si="631"/>
        <v>0</v>
      </c>
      <c r="DN168" s="5">
        <f t="shared" si="632"/>
        <v>0</v>
      </c>
      <c r="DO168" s="5">
        <f t="shared" si="633"/>
        <v>0</v>
      </c>
      <c r="DQ168" s="48">
        <f t="shared" si="581"/>
        <v>999</v>
      </c>
      <c r="DR168" s="48">
        <f t="shared" si="582"/>
        <v>999</v>
      </c>
      <c r="DS168" s="48">
        <f t="shared" si="634"/>
        <v>999</v>
      </c>
      <c r="DT168">
        <f t="shared" si="583"/>
        <v>0</v>
      </c>
      <c r="DV168" s="48">
        <f t="shared" si="635"/>
        <v>0</v>
      </c>
      <c r="DW168" s="48">
        <f t="shared" si="636"/>
        <v>0</v>
      </c>
      <c r="DX168" s="48">
        <f t="shared" si="637"/>
        <v>0</v>
      </c>
      <c r="DY168" s="48">
        <f t="shared" si="638"/>
        <v>0</v>
      </c>
      <c r="DZ168">
        <f t="shared" si="584"/>
        <v>0</v>
      </c>
      <c r="EB168" s="48">
        <f t="shared" si="639"/>
        <v>0</v>
      </c>
      <c r="EC168" s="48">
        <f t="shared" si="640"/>
        <v>0</v>
      </c>
      <c r="ED168" s="48">
        <f t="shared" si="641"/>
        <v>0</v>
      </c>
      <c r="EE168" s="48">
        <f t="shared" si="642"/>
        <v>0</v>
      </c>
      <c r="EF168">
        <f t="shared" si="585"/>
        <v>0</v>
      </c>
      <c r="EG168">
        <f t="shared" si="586"/>
        <v>0</v>
      </c>
      <c r="EI168">
        <v>20</v>
      </c>
      <c r="EJ168" s="48">
        <f t="shared" si="643"/>
        <v>0</v>
      </c>
      <c r="EK168">
        <f t="shared" si="587"/>
        <v>0</v>
      </c>
      <c r="EL168">
        <f t="shared" si="644"/>
        <v>0</v>
      </c>
      <c r="EM168">
        <f t="shared" si="588"/>
        <v>0</v>
      </c>
      <c r="EN168">
        <f t="shared" si="589"/>
        <v>99999999</v>
      </c>
      <c r="EO168">
        <f t="shared" si="645"/>
        <v>99999999</v>
      </c>
      <c r="EP168">
        <f t="shared" si="590"/>
        <v>999</v>
      </c>
      <c r="EQ168">
        <f t="shared" si="591"/>
        <v>99999</v>
      </c>
      <c r="ES168">
        <f>IF(I168="X",1,IF(I168="x",1,IF(I168&lt;='Schuelereinst. Sinclair'!$B$5,1,0)))</f>
        <v>1</v>
      </c>
      <c r="ET168">
        <f>IF(K168="X",1,IF(K168="x",1,IF(K168&lt;='Schuelereinst. Sinclair'!$B$5,1,0)))</f>
        <v>1</v>
      </c>
      <c r="EU168">
        <f>IF(M168="X",1,IF(M168="x",1,IF(M168&lt;='Schuelereinst. Sinclair'!$B$5,1,0)))</f>
        <v>1</v>
      </c>
      <c r="EV168">
        <f>IF(O168="X",1,IF(O168="x",1,IF(O168&lt;='Schuelereinst. Sinclair'!$B$5,1,0)))</f>
        <v>1</v>
      </c>
      <c r="EW168">
        <f>IF(Q168="X",1,IF(Q168="x",1,IF(Q168&lt;='Schuelereinst. Sinclair'!$B$5,1,0)))</f>
        <v>1</v>
      </c>
      <c r="EX168">
        <f>IF(S168="X",1,IF(S168="x",1,IF(S168&lt;='Schuelereinst. Sinclair'!$B$5,1,0)))</f>
        <v>1</v>
      </c>
    </row>
    <row r="169" spans="1:154" ht="13.5" thickBot="1" x14ac:dyDescent="0.25">
      <c r="A169" s="114" t="s">
        <v>2191</v>
      </c>
      <c r="B169" s="115"/>
      <c r="C169" s="115"/>
      <c r="D169" s="154"/>
      <c r="E169" s="154"/>
      <c r="F169" s="154"/>
      <c r="G169" s="154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54"/>
      <c r="AK169" s="161"/>
      <c r="BI169" s="73" t="s">
        <v>2129</v>
      </c>
      <c r="BN169" s="73" t="s">
        <v>2130</v>
      </c>
      <c r="BO169" s="73" t="s">
        <v>145</v>
      </c>
      <c r="BQ169" s="127" t="s">
        <v>2132</v>
      </c>
      <c r="BR169" s="73" t="s">
        <v>2133</v>
      </c>
      <c r="BS169" s="73" t="s">
        <v>2140</v>
      </c>
      <c r="BT169" s="73" t="s">
        <v>2123</v>
      </c>
      <c r="BU169" s="73" t="s">
        <v>2141</v>
      </c>
      <c r="CB169" s="73" t="s">
        <v>2125</v>
      </c>
      <c r="CC169" s="73" t="s">
        <v>2126</v>
      </c>
      <c r="CD169" s="73" t="s">
        <v>2127</v>
      </c>
      <c r="CE169" s="73" t="s">
        <v>2128</v>
      </c>
      <c r="CF169" s="73" t="s">
        <v>2138</v>
      </c>
      <c r="CG169" s="73" t="s">
        <v>2153</v>
      </c>
      <c r="CH169" s="73" t="s">
        <v>2154</v>
      </c>
      <c r="CI169" s="73" t="s">
        <v>2139</v>
      </c>
      <c r="CJ169" s="73" t="s">
        <v>2142</v>
      </c>
      <c r="CK169" s="73" t="s">
        <v>2143</v>
      </c>
      <c r="CL169" s="73" t="s">
        <v>2144</v>
      </c>
      <c r="CM169" s="73" t="s">
        <v>2145</v>
      </c>
      <c r="CN169" s="73" t="s">
        <v>2146</v>
      </c>
      <c r="CO169" s="73" t="s">
        <v>2147</v>
      </c>
      <c r="CP169" s="73" t="s">
        <v>2148</v>
      </c>
      <c r="CX169" s="73" t="s">
        <v>2149</v>
      </c>
      <c r="CY169" s="73" t="s">
        <v>2150</v>
      </c>
      <c r="CZ169" s="73" t="s">
        <v>2151</v>
      </c>
      <c r="DA169" s="73" t="s">
        <v>2155</v>
      </c>
      <c r="DB169" s="73" t="s">
        <v>2152</v>
      </c>
      <c r="DC169" s="73" t="s">
        <v>2156</v>
      </c>
      <c r="DD169" s="73" t="s">
        <v>2157</v>
      </c>
      <c r="DE169" s="73" t="s">
        <v>2158</v>
      </c>
      <c r="DF169" s="73" t="s">
        <v>2159</v>
      </c>
      <c r="DG169" s="73" t="s">
        <v>2160</v>
      </c>
      <c r="DH169" s="73" t="s">
        <v>2164</v>
      </c>
      <c r="DI169" s="73" t="s">
        <v>2161</v>
      </c>
      <c r="DJ169" s="73" t="s">
        <v>2162</v>
      </c>
      <c r="DK169" s="73" t="s">
        <v>2163</v>
      </c>
      <c r="DL169" s="73" t="s">
        <v>2168</v>
      </c>
      <c r="DM169" s="73" t="s">
        <v>2167</v>
      </c>
      <c r="DN169" s="73" t="s">
        <v>2165</v>
      </c>
      <c r="DO169" s="73" t="s">
        <v>2166</v>
      </c>
      <c r="DQ169" s="73" t="s">
        <v>2170</v>
      </c>
      <c r="DR169" s="73" t="s">
        <v>2171</v>
      </c>
      <c r="DS169" s="73" t="s">
        <v>2172</v>
      </c>
      <c r="DT169" s="73" t="s">
        <v>2173</v>
      </c>
      <c r="DV169" s="73" t="s">
        <v>2174</v>
      </c>
      <c r="DW169" s="73" t="s">
        <v>2175</v>
      </c>
      <c r="DX169" s="73" t="s">
        <v>2176</v>
      </c>
      <c r="DY169" s="73" t="s">
        <v>2177</v>
      </c>
      <c r="DZ169" s="73" t="s">
        <v>2178</v>
      </c>
      <c r="EB169" s="73" t="s">
        <v>2179</v>
      </c>
      <c r="EC169" s="73" t="s">
        <v>2180</v>
      </c>
      <c r="ED169" s="73" t="s">
        <v>2181</v>
      </c>
      <c r="EE169" s="73" t="s">
        <v>2182</v>
      </c>
      <c r="EF169" s="136" t="s">
        <v>2183</v>
      </c>
      <c r="EJ169" s="137" t="s">
        <v>147</v>
      </c>
      <c r="EK169" s="137" t="s">
        <v>2184</v>
      </c>
      <c r="EL169" s="137" t="s">
        <v>2185</v>
      </c>
      <c r="EM169" s="137" t="s">
        <v>2186</v>
      </c>
      <c r="EN169" s="137"/>
      <c r="EO169" s="137"/>
    </row>
    <row r="170" spans="1:154" x14ac:dyDescent="0.2">
      <c r="A170" s="108">
        <v>1</v>
      </c>
      <c r="B170" s="218">
        <v>4702</v>
      </c>
      <c r="C170" s="108" t="str">
        <f>BO170</f>
        <v>Gotthart Philipp</v>
      </c>
      <c r="D170" s="155" t="str">
        <f>BP170</f>
        <v>LAL</v>
      </c>
      <c r="E170" s="155">
        <f>BR170</f>
        <v>1998</v>
      </c>
      <c r="F170" s="219">
        <v>67.7</v>
      </c>
      <c r="G170" s="175">
        <f t="shared" ref="G170:G189" si="651">IF(B170="","",VLOOKUP(F170,Sinclair_schueler,IF(BN170="W",3,2)))</f>
        <v>1.3547</v>
      </c>
      <c r="H170" s="90">
        <v>41</v>
      </c>
      <c r="I170" s="128"/>
      <c r="J170" s="91">
        <v>45</v>
      </c>
      <c r="K170" s="128"/>
      <c r="L170" s="91">
        <v>50</v>
      </c>
      <c r="M170" s="128" t="s">
        <v>2085</v>
      </c>
      <c r="N170" s="90">
        <v>55</v>
      </c>
      <c r="O170" s="128"/>
      <c r="P170" s="91">
        <v>60</v>
      </c>
      <c r="Q170" s="128"/>
      <c r="R170" s="91">
        <v>65</v>
      </c>
      <c r="S170" s="128" t="s">
        <v>2085</v>
      </c>
      <c r="T170" s="130">
        <f>IF(B170&lt;&gt;"",DM170,"")</f>
        <v>105</v>
      </c>
      <c r="U170" s="133">
        <f>IF(B170&lt;&gt;"",DN170,"")</f>
        <v>142.24349999999998</v>
      </c>
      <c r="V170" s="133">
        <f>IF(B170&lt;&gt;"",DO170,"")</f>
        <v>142.24349999999998</v>
      </c>
      <c r="W170" s="92">
        <v>5.3</v>
      </c>
      <c r="X170" s="93">
        <v>5.2</v>
      </c>
      <c r="Y170" s="118">
        <f>IF(B170="","",DT170 )</f>
        <v>110</v>
      </c>
      <c r="Z170" s="94">
        <v>7.79</v>
      </c>
      <c r="AA170" s="95">
        <v>7.66</v>
      </c>
      <c r="AB170" s="93">
        <v>7.39</v>
      </c>
      <c r="AC170" s="121">
        <f>IF(B170="","",DZ170)</f>
        <v>115.8</v>
      </c>
      <c r="AD170" s="94">
        <v>10.199999999999999</v>
      </c>
      <c r="AE170" s="95">
        <v>9.61</v>
      </c>
      <c r="AF170" s="93">
        <v>10.54</v>
      </c>
      <c r="AG170" s="213">
        <f>IF(B170="","",EF170)</f>
        <v>65.69</v>
      </c>
      <c r="AH170" s="123">
        <f>IF(B170="","",EG170)</f>
        <v>88.990242999999992</v>
      </c>
      <c r="AI170" s="124">
        <f>IF(SUM(V170,Y170,AC170,AH170)=0,"",SUM(V170,Y170,AC170,AH170))</f>
        <v>457.03374299999996</v>
      </c>
      <c r="AJ170" s="139">
        <f t="shared" ref="AJ170:AJ189" si="652">IF(B170="","",VLOOKUP(A170,U15M_PLATZ,2))</f>
        <v>2</v>
      </c>
      <c r="AK170" s="162">
        <f t="shared" ref="AK170:AK189" si="653">IF(SUM(AJ170)=0,"",VLOOKUP(AJ170,Punkte_Platz,2,FALSE))</f>
        <v>20</v>
      </c>
      <c r="BI170">
        <f t="shared" ref="BI170:BI189" si="654">IF(B170&lt;&gt;"",B170,"")</f>
        <v>4702</v>
      </c>
      <c r="BK170" t="str">
        <f>IF(UPPER(LEFT(TEXT(BI170,"####"),1))="W",BI170,IF(UPPER(LEFT(TEXT(BI170,"####"),1))="M",BI170,IF(UPPER(LEFT(TEXT(BI170,"####"),1))="X",BI170,"")))</f>
        <v/>
      </c>
      <c r="BL170">
        <f>IF(BI170&gt;0,IF(BK170="",BI170,""),"")</f>
        <v>4702</v>
      </c>
      <c r="BM170">
        <f>IF(BJ170&gt;"",IF(VLOOKUP(BJ170,Athl02,1)=BJ170,VLOOKUP(BJ170,Athl02,2),""),
IF(BK170&gt;"",IF(VLOOKUP(BK170,Athl06,1)=BK170,VLOOKUP(BK170,Athl06,2),""),
IF(BL170&lt;&gt;"",IF(VLOOKUP(BL170,Athl04,1)=BL170,VLOOKUP(BL170,Athl04,2),""),"")))</f>
        <v>616</v>
      </c>
      <c r="BN170" t="str">
        <f>IF(BM170&lt;&gt; "",VLOOKUP(BM170, Athl01, 3),"")</f>
        <v>M</v>
      </c>
      <c r="BO170" t="str">
        <f t="shared" ref="BO170:BO189" si="655">IF(BM170="","",VLOOKUP(BM170,Athl01,2))</f>
        <v>Gotthart Philipp</v>
      </c>
      <c r="BP170" t="str">
        <f t="shared" ref="BP170:BP189" si="656">IF(BM170="","",VLOOKUP(BM170,Athl01,$BP$4))</f>
        <v>LAL</v>
      </c>
      <c r="BQ170" s="47">
        <f t="shared" ref="BQ170:BQ189" si="657">IF(BM170="","",VLOOKUP(BM170,Athl01,4))</f>
        <v>36061</v>
      </c>
      <c r="BR170">
        <f t="shared" ref="BR170:BR189" si="658">IF(B170&lt;&gt;"",YEAR(BQ170),"")</f>
        <v>1998</v>
      </c>
      <c r="BS170">
        <f t="shared" ref="BS170:BS189" si="659">IF(BR170&lt;&gt;"",$BP$3-BR170,"")</f>
        <v>14</v>
      </c>
      <c r="BT170" t="str">
        <f>IF(BR170="","",IF(BS170&lt;=9,"U9",IF(BS170&lt;=11,"U11",IF(BS170&lt;=13,"U13",IF(BS170&lt;=15,"U15","nicht startberechtigt")))))</f>
        <v>U15</v>
      </c>
      <c r="BU170">
        <f>IF(BT170="","",IF(BT170="U9",'Schuelereinst. Sinclair'!$B$6,IF(BT170="U11",'Schuelereinst. Sinclair'!$B$7,IF(BT170="U13",'Schuelereinst. Sinclair'!$B$8,IF(BT170="U15",'Schuelereinst. Sinclair'!$B$9,"")))))</f>
        <v>0</v>
      </c>
      <c r="BV170" s="28">
        <f t="shared" ref="BV170:BV189" si="660">H170</f>
        <v>41</v>
      </c>
      <c r="BW170" s="28">
        <f t="shared" ref="BW170:BW189" si="661">I170</f>
        <v>0</v>
      </c>
      <c r="BX170" s="28">
        <f t="shared" ref="BX170:BX189" si="662">J170</f>
        <v>45</v>
      </c>
      <c r="BY170" s="28">
        <f t="shared" ref="BY170:BY189" si="663">K170</f>
        <v>0</v>
      </c>
      <c r="BZ170" s="28">
        <f t="shared" ref="BZ170:BZ189" si="664">L170</f>
        <v>50</v>
      </c>
      <c r="CA170" s="28" t="str">
        <f t="shared" ref="CA170:CA189" si="665">M170</f>
        <v>x</v>
      </c>
      <c r="CB170" s="28">
        <f>IF(BW170="x",0,IF(BW170="X",0,BV170))</f>
        <v>41</v>
      </c>
      <c r="CC170" s="28">
        <f>IF(BY170="x",0,IF(BY170="X",0,BX170))</f>
        <v>45</v>
      </c>
      <c r="CD170" s="28">
        <f>IF(CA170="x",0,IF(CA170="X",0,BZ170))</f>
        <v>0</v>
      </c>
      <c r="CE170" s="28">
        <f>MAX(CB170:CD170)</f>
        <v>45</v>
      </c>
      <c r="CF170">
        <f>IF(G170&lt;&gt;"",CB170*G170,0)</f>
        <v>55.542700000000004</v>
      </c>
      <c r="CG170">
        <f>IF(G170&lt;&gt;"",CC170*G170,0)</f>
        <v>60.961500000000001</v>
      </c>
      <c r="CH170">
        <f>IF(G170&lt;&gt;"",CD170*G170,0)</f>
        <v>0</v>
      </c>
      <c r="CI170">
        <f>IF(G170&lt;&gt;"",CE170*G170,0)</f>
        <v>60.961500000000001</v>
      </c>
      <c r="CJ170">
        <f>IF(I170="",0,IF(I170&lt;&gt;"x",IF(I170&lt;&gt;"X",I170*$BU170,0),0))</f>
        <v>0</v>
      </c>
      <c r="CK170">
        <f t="shared" ref="CK170:CK189" si="666">IF(K170="",0,IF(K170&lt;&gt;"x",IF(K170&lt;&gt;"X",K170*$BU170,0),0))</f>
        <v>0</v>
      </c>
      <c r="CL170">
        <f t="shared" ref="CL170:CL189" si="667">IF(M170="",0,IF(M170&lt;&gt;"x",IF(M170&lt;&gt;"X",M170*$BU170,0),0))</f>
        <v>0</v>
      </c>
      <c r="CM170">
        <f>CF170+CJ170</f>
        <v>55.542700000000004</v>
      </c>
      <c r="CN170">
        <f>CG170+CK170</f>
        <v>60.961500000000001</v>
      </c>
      <c r="CO170">
        <f>CH170+CL170</f>
        <v>0</v>
      </c>
      <c r="CP170" s="5">
        <f>MAX(CM170:CO170)</f>
        <v>60.961500000000001</v>
      </c>
      <c r="CR170" s="28">
        <f t="shared" ref="CR170:CR189" si="668">N170</f>
        <v>55</v>
      </c>
      <c r="CS170" s="28">
        <f t="shared" ref="CS170:CS189" si="669">O170</f>
        <v>0</v>
      </c>
      <c r="CT170" s="28">
        <f t="shared" ref="CT170:CT189" si="670">P170</f>
        <v>60</v>
      </c>
      <c r="CU170" s="28">
        <f t="shared" ref="CU170:CU189" si="671">Q170</f>
        <v>0</v>
      </c>
      <c r="CV170" s="28">
        <f t="shared" ref="CV170:CV189" si="672">R170</f>
        <v>65</v>
      </c>
      <c r="CW170" s="28" t="str">
        <f t="shared" ref="CW170:CW189" si="673">S170</f>
        <v>x</v>
      </c>
      <c r="CX170" s="28">
        <f>IF(CS170="x",0,IF(CS170="X",0,CR170))</f>
        <v>55</v>
      </c>
      <c r="CY170" s="28">
        <f>IF(CU170="x",0,IF(CU170="X",0,CT170))</f>
        <v>60</v>
      </c>
      <c r="CZ170" s="28">
        <f>IF(CW170="x",0,IF(CW170="X",0,CV170))</f>
        <v>0</v>
      </c>
      <c r="DA170" s="28">
        <f>MAX(CX170:CZ170)</f>
        <v>60</v>
      </c>
      <c r="DB170">
        <f>IF(G170&lt;&gt;"",CX170*G170,0)</f>
        <v>74.508499999999998</v>
      </c>
      <c r="DC170">
        <f>IF(G170&lt;&gt;"",CY170*G170,0)</f>
        <v>81.281999999999996</v>
      </c>
      <c r="DD170">
        <f>IF(G170&lt;&gt;"",CZ170*G170,0)</f>
        <v>0</v>
      </c>
      <c r="DE170">
        <f>IF(G170&lt;&gt;"",DA170*G170,0)</f>
        <v>81.281999999999996</v>
      </c>
      <c r="DF170">
        <f>IF(O170="",0,IF(O170&lt;&gt;"x",IF(O170&lt;&gt;"X",O170*$BU170,0),0))</f>
        <v>0</v>
      </c>
      <c r="DG170">
        <f>IF(Q170="",0,IF(Q170&lt;&gt;"x",IF(Q170&lt;&gt;"X",Q170*$BU170,0),0))</f>
        <v>0</v>
      </c>
      <c r="DH170">
        <f>IF(S170="",0,IF(S170&lt;&gt;"x",IF(S170&lt;&gt;"X",S170*$BU170,0),0))</f>
        <v>0</v>
      </c>
      <c r="DI170">
        <f>DB170+DF170</f>
        <v>74.508499999999998</v>
      </c>
      <c r="DJ170">
        <f>DC170+DG170</f>
        <v>81.281999999999996</v>
      </c>
      <c r="DK170">
        <f>DD170+DH170</f>
        <v>0</v>
      </c>
      <c r="DL170" s="5">
        <f>MAX(DI170:DK170)</f>
        <v>81.281999999999996</v>
      </c>
      <c r="DM170" s="48">
        <f>CE170+DA170</f>
        <v>105</v>
      </c>
      <c r="DN170" s="5">
        <f>CI170+DE170</f>
        <v>142.24349999999998</v>
      </c>
      <c r="DO170" s="5">
        <f>CP170+DL170</f>
        <v>142.24349999999998</v>
      </c>
      <c r="DQ170" s="48">
        <f t="shared" ref="DQ170:DQ189" si="674">IF(W170=0,999,W170)</f>
        <v>5.3</v>
      </c>
      <c r="DR170" s="48">
        <f t="shared" ref="DR170:DR189" si="675">IF(X170=0,999,X170)</f>
        <v>5.2</v>
      </c>
      <c r="DS170" s="48">
        <f>MIN(DQ170:DR170)</f>
        <v>5.2</v>
      </c>
      <c r="DT170">
        <f t="shared" ref="DT170:DT189" si="676">IF(DS170&gt;$DT$2,0,VLOOKUP(DS170,Sprint_Schueler,2))</f>
        <v>110</v>
      </c>
      <c r="DU170" s="48"/>
      <c r="DV170" s="48">
        <f>Z170</f>
        <v>7.79</v>
      </c>
      <c r="DW170" s="48">
        <f>AA170</f>
        <v>7.66</v>
      </c>
      <c r="DX170" s="48">
        <f>AB170</f>
        <v>7.39</v>
      </c>
      <c r="DY170" s="48">
        <f>MAX(DV170:DX170)</f>
        <v>7.79</v>
      </c>
      <c r="DZ170">
        <f t="shared" si="584"/>
        <v>115.8</v>
      </c>
      <c r="EB170" s="48">
        <f>AD170</f>
        <v>10.199999999999999</v>
      </c>
      <c r="EC170" s="48">
        <f>AE170</f>
        <v>9.61</v>
      </c>
      <c r="ED170" s="48">
        <f>AF170</f>
        <v>10.54</v>
      </c>
      <c r="EE170" s="48">
        <f>MAX(EB170:ED170)</f>
        <v>10.54</v>
      </c>
      <c r="EF170">
        <f t="shared" si="585"/>
        <v>65.69</v>
      </c>
      <c r="EG170">
        <f t="shared" ref="EG170:EG189" si="677">IF(EF170=0,0,IF($EG$3="Ja",EF170*G170,EF170))</f>
        <v>88.990242999999992</v>
      </c>
      <c r="EI170">
        <v>1</v>
      </c>
      <c r="EJ170" s="48">
        <f>IF(AI170&lt;&gt;"",ROUND(AI170,2),0)</f>
        <v>457.03</v>
      </c>
      <c r="EK170">
        <f t="shared" ref="EK170:EK189" si="678">IF(EJ170&gt;0,ROUND(EJ170*$EK$2+EI170,0),0)</f>
        <v>45703001</v>
      </c>
      <c r="EL170">
        <f>LARGE($EK$170:$EK$189,EI170)</f>
        <v>49533004</v>
      </c>
      <c r="EM170">
        <f t="shared" ref="EM170:EM189" si="679">MOD(EL170,$EK$3)</f>
        <v>4</v>
      </c>
      <c r="EN170">
        <f t="shared" ref="EN170:EN189" si="680">IF(EM170&gt;0,EM170*$EK$2+EI170,$EK$1)</f>
        <v>400001</v>
      </c>
      <c r="EO170">
        <f>SMALL($EN$170:$EN$189,EI170)</f>
        <v>100002</v>
      </c>
      <c r="EP170">
        <f t="shared" ref="EP170:EP189" si="681">(EO170-MOD(EO170,$EK$2))/$EK$2</f>
        <v>1</v>
      </c>
      <c r="EQ170">
        <f t="shared" ref="EQ170:EQ189" si="682">MOD(EO170,$EK$2)</f>
        <v>2</v>
      </c>
      <c r="ES170">
        <f>IF(I170="X",1,IF(I170="x",1,IF(I170&lt;='Schuelereinst. Sinclair'!$B$5,1,0)))</f>
        <v>1</v>
      </c>
      <c r="ET170">
        <f>IF(K170="X",1,IF(K170="x",1,IF(K170&lt;='Schuelereinst. Sinclair'!$B$5,1,0)))</f>
        <v>1</v>
      </c>
      <c r="EU170">
        <f>IF(M170="X",1,IF(M170="x",1,IF(M170&lt;='Schuelereinst. Sinclair'!$B$5,1,0)))</f>
        <v>1</v>
      </c>
      <c r="EV170">
        <f>IF(O170="X",1,IF(O170="x",1,IF(O170&lt;='Schuelereinst. Sinclair'!$B$5,1,0)))</f>
        <v>1</v>
      </c>
      <c r="EW170">
        <f>IF(Q170="X",1,IF(Q170="x",1,IF(Q170&lt;='Schuelereinst. Sinclair'!$B$5,1,0)))</f>
        <v>1</v>
      </c>
      <c r="EX170">
        <f>IF(S170="X",1,IF(S170="x",1,IF(S170&lt;='Schuelereinst. Sinclair'!$B$5,1,0)))</f>
        <v>1</v>
      </c>
    </row>
    <row r="171" spans="1:154" x14ac:dyDescent="0.2">
      <c r="A171" s="109">
        <v>2</v>
      </c>
      <c r="B171" s="220" t="s">
        <v>83</v>
      </c>
      <c r="C171" s="109" t="str">
        <f t="shared" ref="C171:C189" si="683">BO171</f>
        <v>Schindler Florian</v>
      </c>
      <c r="D171" s="156" t="str">
        <f t="shared" ref="D171:D189" si="684">BP171</f>
        <v>LAL</v>
      </c>
      <c r="E171" s="156">
        <f t="shared" ref="E171:E189" si="685">BR171</f>
        <v>1998</v>
      </c>
      <c r="F171" s="221">
        <v>53.3</v>
      </c>
      <c r="G171" s="176">
        <f t="shared" si="651"/>
        <v>1.6111</v>
      </c>
      <c r="H171" s="97">
        <v>25</v>
      </c>
      <c r="I171" s="129"/>
      <c r="J171" s="98">
        <v>28</v>
      </c>
      <c r="K171" s="129"/>
      <c r="L171" s="98">
        <v>30</v>
      </c>
      <c r="M171" s="129"/>
      <c r="N171" s="97">
        <v>35</v>
      </c>
      <c r="O171" s="129"/>
      <c r="P171" s="98">
        <v>40</v>
      </c>
      <c r="Q171" s="129"/>
      <c r="R171" s="98">
        <v>43</v>
      </c>
      <c r="S171" s="129"/>
      <c r="T171" s="131">
        <f t="shared" ref="T171:T189" si="686">IF(B171&lt;&gt;"",DM171,"")</f>
        <v>73</v>
      </c>
      <c r="U171" s="134">
        <f t="shared" ref="U171:U189" si="687">IF(B171&lt;&gt;"",DN171,"")</f>
        <v>117.6103</v>
      </c>
      <c r="V171" s="134">
        <f t="shared" ref="V171:V189" si="688">IF(B171&lt;&gt;"",DO171,"")</f>
        <v>117.6103</v>
      </c>
      <c r="W171" s="99">
        <v>5.9</v>
      </c>
      <c r="X171" s="95">
        <v>5.6</v>
      </c>
      <c r="Y171" s="119">
        <f>IF(B171="","",DT171 )</f>
        <v>100</v>
      </c>
      <c r="Z171" s="100">
        <v>6.57</v>
      </c>
      <c r="AA171" s="95">
        <v>6.69</v>
      </c>
      <c r="AB171" s="95">
        <v>6.38</v>
      </c>
      <c r="AC171" s="122">
        <f>IF(B171="","",DZ171)</f>
        <v>93.8</v>
      </c>
      <c r="AD171" s="100">
        <v>8.11</v>
      </c>
      <c r="AE171" s="95">
        <v>6.78</v>
      </c>
      <c r="AF171" s="95">
        <v>8.0399999999999991</v>
      </c>
      <c r="AG171" s="214">
        <f>IF(B171="","",EF171)</f>
        <v>47</v>
      </c>
      <c r="AH171" s="125">
        <f>IF(B171="","",EG171)</f>
        <v>75.721699999999998</v>
      </c>
      <c r="AI171" s="126">
        <f>IF(SUM(V171,Y171,AC171,AH171)=0,"",SUM(V171,Y171,AC171,AH171))</f>
        <v>387.13200000000001</v>
      </c>
      <c r="AJ171" s="140">
        <f t="shared" si="652"/>
        <v>3</v>
      </c>
      <c r="AK171" s="163">
        <f t="shared" si="653"/>
        <v>16</v>
      </c>
      <c r="BI171" t="str">
        <f t="shared" si="654"/>
        <v>M379</v>
      </c>
      <c r="BK171" t="str">
        <f t="shared" ref="BK171:BK189" si="689">IF(UPPER(LEFT(TEXT(BI171,"####"),1))="W",BI171,IF(UPPER(LEFT(TEXT(BI171,"####"),1))="M",BI171,IF(UPPER(LEFT(TEXT(BI171,"####"),1))="X",BI171,"")))</f>
        <v>M379</v>
      </c>
      <c r="BL171" t="str">
        <f t="shared" ref="BL171:BL189" si="690">IF(BI171&gt;0,IF(BK171="",BI171,""),"")</f>
        <v/>
      </c>
      <c r="BM171">
        <f t="shared" ref="BM171:BM189" si="691">IF(BJ171&gt;"",IF(VLOOKUP(BJ171,Athl02,1)=BJ171,VLOOKUP(BJ171,Athl02,2),""),
IF(BK171&gt;"",IF(VLOOKUP(BK171,Athl06,1)=BK171,VLOOKUP(BK171,Athl06,2),""),
IF(BL171&lt;&gt;"",IF(VLOOKUP(BL171,Athl04,1)=BL171,VLOOKUP(BL171,Athl04,2),""),"")))</f>
        <v>615</v>
      </c>
      <c r="BN171" t="str">
        <f t="shared" ref="BN171:BN189" si="692">IF(BM171&lt;&gt; "",VLOOKUP(BM171, Athl01, 3),"")</f>
        <v>M</v>
      </c>
      <c r="BO171" t="str">
        <f t="shared" si="655"/>
        <v>Schindler Florian</v>
      </c>
      <c r="BP171" t="str">
        <f t="shared" si="656"/>
        <v>LAL</v>
      </c>
      <c r="BQ171" s="47">
        <f t="shared" si="657"/>
        <v>36151</v>
      </c>
      <c r="BR171">
        <f t="shared" si="658"/>
        <v>1998</v>
      </c>
      <c r="BS171">
        <f t="shared" si="659"/>
        <v>14</v>
      </c>
      <c r="BT171" t="str">
        <f t="shared" ref="BT171:BT189" si="693">IF(BR171="","",IF(BS171&lt;=9,"U9",IF(BS171&lt;=11,"U11",IF(BS171&lt;=13,"U13",IF(BS171&lt;=15,"U15","nicht startberechtigt")))))</f>
        <v>U15</v>
      </c>
      <c r="BU171">
        <f>IF(BT171="","",IF(BT171="U9",'Schuelereinst. Sinclair'!$B$6,IF(BT171="U11",'Schuelereinst. Sinclair'!$B$7,IF(BT171="U13",'Schuelereinst. Sinclair'!$B$8,IF(BT171="U15",'Schuelereinst. Sinclair'!$B$9,"")))))</f>
        <v>0</v>
      </c>
      <c r="BV171" s="28">
        <f t="shared" si="660"/>
        <v>25</v>
      </c>
      <c r="BW171" s="28">
        <f t="shared" si="661"/>
        <v>0</v>
      </c>
      <c r="BX171" s="28">
        <f t="shared" si="662"/>
        <v>28</v>
      </c>
      <c r="BY171" s="28">
        <f t="shared" si="663"/>
        <v>0</v>
      </c>
      <c r="BZ171" s="28">
        <f t="shared" si="664"/>
        <v>30</v>
      </c>
      <c r="CA171" s="28">
        <f t="shared" si="665"/>
        <v>0</v>
      </c>
      <c r="CB171" s="28">
        <f t="shared" ref="CB171:CB189" si="694">IF(BW171="x",0,IF(BW171="X",0,BV171))</f>
        <v>25</v>
      </c>
      <c r="CC171" s="28">
        <f t="shared" ref="CC171:CC189" si="695">IF(BY171="x",0,IF(BY171="X",0,BX171))</f>
        <v>28</v>
      </c>
      <c r="CD171" s="28">
        <f t="shared" ref="CD171:CD189" si="696">IF(CA171="x",0,IF(CA171="X",0,BZ171))</f>
        <v>30</v>
      </c>
      <c r="CE171" s="28">
        <f t="shared" ref="CE171:CE189" si="697">MAX(CB171:CD171)</f>
        <v>30</v>
      </c>
      <c r="CF171">
        <f t="shared" ref="CF171:CF189" si="698">IF(G171&lt;&gt;"",CB171*G171,0)</f>
        <v>40.277499999999996</v>
      </c>
      <c r="CG171">
        <f t="shared" ref="CG171:CG189" si="699">IF(G171&lt;&gt;"",CC171*G171,0)</f>
        <v>45.110799999999998</v>
      </c>
      <c r="CH171">
        <f t="shared" ref="CH171:CH189" si="700">IF(G171&lt;&gt;"",CD171*G171,0)</f>
        <v>48.332999999999998</v>
      </c>
      <c r="CI171">
        <f t="shared" ref="CI171:CI189" si="701">IF(G171&lt;&gt;"",CE171*G171,0)</f>
        <v>48.332999999999998</v>
      </c>
      <c r="CJ171">
        <f t="shared" ref="CJ171:CJ189" si="702">IF(I171="",0,IF(I171&lt;&gt;"x",IF(I171&lt;&gt;"X",I171*$BU171,0),0))</f>
        <v>0</v>
      </c>
      <c r="CK171">
        <f t="shared" si="666"/>
        <v>0</v>
      </c>
      <c r="CL171">
        <f t="shared" si="667"/>
        <v>0</v>
      </c>
      <c r="CM171">
        <f t="shared" ref="CM171:CM189" si="703">CF171+CJ171</f>
        <v>40.277499999999996</v>
      </c>
      <c r="CN171">
        <f t="shared" ref="CN171:CN189" si="704">CG171+CK171</f>
        <v>45.110799999999998</v>
      </c>
      <c r="CO171">
        <f t="shared" ref="CO171:CO189" si="705">CH171+CL171</f>
        <v>48.332999999999998</v>
      </c>
      <c r="CP171" s="5">
        <f t="shared" ref="CP171:CP189" si="706">MAX(CM171:CO171)</f>
        <v>48.332999999999998</v>
      </c>
      <c r="CR171" s="28">
        <f t="shared" si="668"/>
        <v>35</v>
      </c>
      <c r="CS171" s="28">
        <f t="shared" si="669"/>
        <v>0</v>
      </c>
      <c r="CT171" s="28">
        <f t="shared" si="670"/>
        <v>40</v>
      </c>
      <c r="CU171" s="28">
        <f t="shared" si="671"/>
        <v>0</v>
      </c>
      <c r="CV171" s="28">
        <f t="shared" si="672"/>
        <v>43</v>
      </c>
      <c r="CW171" s="28">
        <f t="shared" si="673"/>
        <v>0</v>
      </c>
      <c r="CX171" s="28">
        <f t="shared" ref="CX171:CX189" si="707">IF(CS171="x",0,IF(CS171="X",0,CR171))</f>
        <v>35</v>
      </c>
      <c r="CY171" s="28">
        <f t="shared" ref="CY171:CY189" si="708">IF(CU171="x",0,IF(CU171="X",0,CT171))</f>
        <v>40</v>
      </c>
      <c r="CZ171" s="28">
        <f t="shared" ref="CZ171:CZ189" si="709">IF(CW171="x",0,IF(CW171="X",0,CV171))</f>
        <v>43</v>
      </c>
      <c r="DA171" s="28">
        <f t="shared" ref="DA171:DA189" si="710">MAX(CX171:CZ171)</f>
        <v>43</v>
      </c>
      <c r="DB171">
        <f t="shared" ref="DB171:DB189" si="711">IF(G171&lt;&gt;"",CX171*G171,0)</f>
        <v>56.388500000000001</v>
      </c>
      <c r="DC171">
        <f t="shared" ref="DC171:DC189" si="712">IF(G171&lt;&gt;"",CY171*G171,0)</f>
        <v>64.444000000000003</v>
      </c>
      <c r="DD171">
        <f t="shared" ref="DD171:DD189" si="713">IF(G171&lt;&gt;"",CZ171*G171,0)</f>
        <v>69.277299999999997</v>
      </c>
      <c r="DE171">
        <f t="shared" ref="DE171:DE189" si="714">IF(G171&lt;&gt;"",DA171*G171,0)</f>
        <v>69.277299999999997</v>
      </c>
      <c r="DF171">
        <f t="shared" ref="DF171:DF189" si="715">IF(O171="",0,IF(O171&lt;&gt;"x",IF(O171&lt;&gt;"X",O171*$BU171,0),0))</f>
        <v>0</v>
      </c>
      <c r="DG171">
        <f t="shared" ref="DG171:DG189" si="716">IF(Q171="",0,IF(Q171&lt;&gt;"x",IF(Q171&lt;&gt;"X",Q171*$BU171,0),0))</f>
        <v>0</v>
      </c>
      <c r="DH171">
        <f t="shared" ref="DH171:DH189" si="717">IF(S171="",0,IF(S171&lt;&gt;"x",IF(S171&lt;&gt;"X",S171*$BU171,0),0))</f>
        <v>0</v>
      </c>
      <c r="DI171">
        <f t="shared" ref="DI171:DI189" si="718">DB171+DF171</f>
        <v>56.388500000000001</v>
      </c>
      <c r="DJ171">
        <f t="shared" ref="DJ171:DJ189" si="719">DC171+DG171</f>
        <v>64.444000000000003</v>
      </c>
      <c r="DK171">
        <f t="shared" ref="DK171:DK189" si="720">DD171+DH171</f>
        <v>69.277299999999997</v>
      </c>
      <c r="DL171" s="5">
        <f t="shared" ref="DL171:DL189" si="721">MAX(DI171:DK171)</f>
        <v>69.277299999999997</v>
      </c>
      <c r="DM171" s="48">
        <f t="shared" ref="DM171:DM189" si="722">CE171+DA171</f>
        <v>73</v>
      </c>
      <c r="DN171" s="5">
        <f t="shared" ref="DN171:DN189" si="723">CI171+DE171</f>
        <v>117.6103</v>
      </c>
      <c r="DO171" s="5">
        <f t="shared" ref="DO171:DO189" si="724">CP171+DL171</f>
        <v>117.6103</v>
      </c>
      <c r="DQ171" s="48">
        <f t="shared" si="674"/>
        <v>5.9</v>
      </c>
      <c r="DR171" s="48">
        <f t="shared" si="675"/>
        <v>5.6</v>
      </c>
      <c r="DS171" s="48">
        <f t="shared" ref="DS171:DS189" si="725">MIN(DQ171:DR171)</f>
        <v>5.6</v>
      </c>
      <c r="DT171">
        <f t="shared" si="676"/>
        <v>100</v>
      </c>
      <c r="DV171" s="48">
        <f t="shared" ref="DV171:DV189" si="726">Z171</f>
        <v>6.57</v>
      </c>
      <c r="DW171" s="48">
        <f t="shared" ref="DW171:DW189" si="727">AA171</f>
        <v>6.69</v>
      </c>
      <c r="DX171" s="48">
        <f t="shared" ref="DX171:DX189" si="728">AB171</f>
        <v>6.38</v>
      </c>
      <c r="DY171" s="48">
        <f t="shared" ref="DY171:DY189" si="729">MAX(DV171:DX171)</f>
        <v>6.69</v>
      </c>
      <c r="DZ171">
        <f t="shared" si="584"/>
        <v>93.8</v>
      </c>
      <c r="EB171" s="48">
        <f t="shared" ref="EB171:EB189" si="730">AD171</f>
        <v>8.11</v>
      </c>
      <c r="EC171" s="48">
        <f t="shared" ref="EC171:EC189" si="731">AE171</f>
        <v>6.78</v>
      </c>
      <c r="ED171" s="48">
        <f t="shared" ref="ED171:ED189" si="732">AF171</f>
        <v>8.0399999999999991</v>
      </c>
      <c r="EE171" s="48">
        <f t="shared" ref="EE171:EE189" si="733">MAX(EB171:ED171)</f>
        <v>8.11</v>
      </c>
      <c r="EF171">
        <f t="shared" si="585"/>
        <v>47</v>
      </c>
      <c r="EG171">
        <f t="shared" si="677"/>
        <v>75.721699999999998</v>
      </c>
      <c r="EI171">
        <v>2</v>
      </c>
      <c r="EJ171" s="48">
        <f t="shared" ref="EJ171:EJ189" si="734">IF(AI171&lt;&gt;"",ROUND(AI171,2),0)</f>
        <v>387.13</v>
      </c>
      <c r="EK171">
        <f t="shared" si="678"/>
        <v>38713002</v>
      </c>
      <c r="EL171">
        <f t="shared" ref="EL171:EL189" si="735">LARGE($EK$170:$EK$189,EI171)</f>
        <v>45703001</v>
      </c>
      <c r="EM171">
        <f t="shared" si="679"/>
        <v>1</v>
      </c>
      <c r="EN171">
        <f t="shared" si="680"/>
        <v>100002</v>
      </c>
      <c r="EO171">
        <f t="shared" ref="EO171:EO189" si="736">SMALL($EN$170:$EN$189,EI171)</f>
        <v>200003</v>
      </c>
      <c r="EP171">
        <f t="shared" si="681"/>
        <v>2</v>
      </c>
      <c r="EQ171">
        <f t="shared" si="682"/>
        <v>3</v>
      </c>
      <c r="ES171">
        <f>IF(I171="X",1,IF(I171="x",1,IF(I171&lt;='Schuelereinst. Sinclair'!$B$5,1,0)))</f>
        <v>1</v>
      </c>
      <c r="ET171">
        <f>IF(K171="X",1,IF(K171="x",1,IF(K171&lt;='Schuelereinst. Sinclair'!$B$5,1,0)))</f>
        <v>1</v>
      </c>
      <c r="EU171">
        <f>IF(M171="X",1,IF(M171="x",1,IF(M171&lt;='Schuelereinst. Sinclair'!$B$5,1,0)))</f>
        <v>1</v>
      </c>
      <c r="EV171">
        <f>IF(O171="X",1,IF(O171="x",1,IF(O171&lt;='Schuelereinst. Sinclair'!$B$5,1,0)))</f>
        <v>1</v>
      </c>
      <c r="EW171">
        <f>IF(Q171="X",1,IF(Q171="x",1,IF(Q171&lt;='Schuelereinst. Sinclair'!$B$5,1,0)))</f>
        <v>1</v>
      </c>
      <c r="EX171">
        <f>IF(S171="X",1,IF(S171="x",1,IF(S171&lt;='Schuelereinst. Sinclair'!$B$5,1,0)))</f>
        <v>1</v>
      </c>
    </row>
    <row r="172" spans="1:154" x14ac:dyDescent="0.2">
      <c r="A172" s="109">
        <v>3</v>
      </c>
      <c r="B172" s="222">
        <v>4701</v>
      </c>
      <c r="C172" s="109" t="str">
        <f t="shared" si="683"/>
        <v>Tairi Jakob</v>
      </c>
      <c r="D172" s="156" t="str">
        <f t="shared" si="684"/>
        <v>LAL</v>
      </c>
      <c r="E172" s="156">
        <f t="shared" si="685"/>
        <v>1998</v>
      </c>
      <c r="F172" s="221">
        <v>58.5</v>
      </c>
      <c r="G172" s="176">
        <f t="shared" si="651"/>
        <v>1.4990000000000001</v>
      </c>
      <c r="H172" s="97">
        <v>32</v>
      </c>
      <c r="I172" s="129"/>
      <c r="J172" s="98">
        <v>35</v>
      </c>
      <c r="K172" s="129" t="s">
        <v>2085</v>
      </c>
      <c r="L172" s="98">
        <v>35</v>
      </c>
      <c r="M172" s="129"/>
      <c r="N172" s="97">
        <v>40</v>
      </c>
      <c r="O172" s="129"/>
      <c r="P172" s="98">
        <v>45</v>
      </c>
      <c r="Q172" s="129"/>
      <c r="R172" s="98">
        <v>47</v>
      </c>
      <c r="S172" s="129"/>
      <c r="T172" s="131">
        <f t="shared" si="686"/>
        <v>82</v>
      </c>
      <c r="U172" s="134">
        <f t="shared" si="687"/>
        <v>122.91800000000001</v>
      </c>
      <c r="V172" s="134">
        <f t="shared" si="688"/>
        <v>122.91800000000001</v>
      </c>
      <c r="W172" s="99">
        <v>6.1</v>
      </c>
      <c r="X172" s="95">
        <v>6</v>
      </c>
      <c r="Y172" s="119">
        <f t="shared" ref="Y172:Y188" si="737">IF(B172="","",DT172 )</f>
        <v>90</v>
      </c>
      <c r="Z172" s="100">
        <v>6.28</v>
      </c>
      <c r="AA172" s="95">
        <v>6.25</v>
      </c>
      <c r="AB172" s="95">
        <v>6.2</v>
      </c>
      <c r="AC172" s="122">
        <f t="shared" ref="AC172:AC189" si="738">IF(B172="","",DZ172)</f>
        <v>85.6</v>
      </c>
      <c r="AD172" s="100">
        <v>6.21</v>
      </c>
      <c r="AE172" s="95">
        <v>6.87</v>
      </c>
      <c r="AF172" s="95">
        <v>6.98</v>
      </c>
      <c r="AG172" s="214">
        <f t="shared" ref="AG172:AG188" si="739">IF(B172="","",EF172)</f>
        <v>38.31</v>
      </c>
      <c r="AH172" s="125">
        <f t="shared" ref="AH172:AH189" si="740">IF(B172="","",EG172)</f>
        <v>57.426690000000008</v>
      </c>
      <c r="AI172" s="126">
        <f t="shared" ref="AI172:AI189" si="741">IF(SUM(V172,Y172,AC172,AH172)=0,"",SUM(V172,Y172,AC172,AH172))</f>
        <v>355.94469000000004</v>
      </c>
      <c r="AJ172" s="140">
        <f t="shared" si="652"/>
        <v>4</v>
      </c>
      <c r="AK172" s="163">
        <f t="shared" si="653"/>
        <v>12</v>
      </c>
      <c r="BI172">
        <f t="shared" si="654"/>
        <v>4701</v>
      </c>
      <c r="BK172" t="str">
        <f t="shared" si="689"/>
        <v/>
      </c>
      <c r="BL172">
        <f t="shared" si="690"/>
        <v>4701</v>
      </c>
      <c r="BM172">
        <f t="shared" si="691"/>
        <v>529</v>
      </c>
      <c r="BN172" t="str">
        <f t="shared" si="692"/>
        <v>M</v>
      </c>
      <c r="BO172" t="str">
        <f t="shared" si="655"/>
        <v>Tairi Jakob</v>
      </c>
      <c r="BP172" t="str">
        <f t="shared" si="656"/>
        <v>LAL</v>
      </c>
      <c r="BQ172" s="47">
        <f t="shared" si="657"/>
        <v>35933</v>
      </c>
      <c r="BR172">
        <f t="shared" si="658"/>
        <v>1998</v>
      </c>
      <c r="BS172">
        <f t="shared" si="659"/>
        <v>14</v>
      </c>
      <c r="BT172" t="str">
        <f t="shared" si="693"/>
        <v>U15</v>
      </c>
      <c r="BU172">
        <f>IF(BT172="","",IF(BT172="U9",'Schuelereinst. Sinclair'!$B$6,IF(BT172="U11",'Schuelereinst. Sinclair'!$B$7,IF(BT172="U13",'Schuelereinst. Sinclair'!$B$8,IF(BT172="U15",'Schuelereinst. Sinclair'!$B$9,"")))))</f>
        <v>0</v>
      </c>
      <c r="BV172" s="28">
        <f t="shared" si="660"/>
        <v>32</v>
      </c>
      <c r="BW172" s="28">
        <f t="shared" si="661"/>
        <v>0</v>
      </c>
      <c r="BX172" s="28">
        <f t="shared" si="662"/>
        <v>35</v>
      </c>
      <c r="BY172" s="28" t="str">
        <f t="shared" si="663"/>
        <v>x</v>
      </c>
      <c r="BZ172" s="28">
        <f t="shared" si="664"/>
        <v>35</v>
      </c>
      <c r="CA172" s="28">
        <f t="shared" si="665"/>
        <v>0</v>
      </c>
      <c r="CB172" s="28">
        <f t="shared" si="694"/>
        <v>32</v>
      </c>
      <c r="CC172" s="28">
        <f t="shared" si="695"/>
        <v>0</v>
      </c>
      <c r="CD172" s="28">
        <f t="shared" si="696"/>
        <v>35</v>
      </c>
      <c r="CE172" s="28">
        <f t="shared" si="697"/>
        <v>35</v>
      </c>
      <c r="CF172">
        <f t="shared" si="698"/>
        <v>47.968000000000004</v>
      </c>
      <c r="CG172">
        <f t="shared" si="699"/>
        <v>0</v>
      </c>
      <c r="CH172">
        <f t="shared" si="700"/>
        <v>52.465000000000003</v>
      </c>
      <c r="CI172">
        <f t="shared" si="701"/>
        <v>52.465000000000003</v>
      </c>
      <c r="CJ172">
        <f t="shared" si="702"/>
        <v>0</v>
      </c>
      <c r="CK172">
        <f t="shared" si="666"/>
        <v>0</v>
      </c>
      <c r="CL172">
        <f t="shared" si="667"/>
        <v>0</v>
      </c>
      <c r="CM172">
        <f t="shared" si="703"/>
        <v>47.968000000000004</v>
      </c>
      <c r="CN172">
        <f t="shared" si="704"/>
        <v>0</v>
      </c>
      <c r="CO172">
        <f t="shared" si="705"/>
        <v>52.465000000000003</v>
      </c>
      <c r="CP172" s="5">
        <f t="shared" si="706"/>
        <v>52.465000000000003</v>
      </c>
      <c r="CR172" s="28">
        <f t="shared" si="668"/>
        <v>40</v>
      </c>
      <c r="CS172" s="28">
        <f t="shared" si="669"/>
        <v>0</v>
      </c>
      <c r="CT172" s="28">
        <f t="shared" si="670"/>
        <v>45</v>
      </c>
      <c r="CU172" s="28">
        <f t="shared" si="671"/>
        <v>0</v>
      </c>
      <c r="CV172" s="28">
        <f t="shared" si="672"/>
        <v>47</v>
      </c>
      <c r="CW172" s="28">
        <f t="shared" si="673"/>
        <v>0</v>
      </c>
      <c r="CX172" s="28">
        <f t="shared" si="707"/>
        <v>40</v>
      </c>
      <c r="CY172" s="28">
        <f t="shared" si="708"/>
        <v>45</v>
      </c>
      <c r="CZ172" s="28">
        <f t="shared" si="709"/>
        <v>47</v>
      </c>
      <c r="DA172" s="28">
        <f t="shared" si="710"/>
        <v>47</v>
      </c>
      <c r="DB172">
        <f t="shared" si="711"/>
        <v>59.960000000000008</v>
      </c>
      <c r="DC172">
        <f t="shared" si="712"/>
        <v>67.454999999999998</v>
      </c>
      <c r="DD172">
        <f t="shared" si="713"/>
        <v>70.453000000000003</v>
      </c>
      <c r="DE172">
        <f t="shared" si="714"/>
        <v>70.453000000000003</v>
      </c>
      <c r="DF172">
        <f t="shared" si="715"/>
        <v>0</v>
      </c>
      <c r="DG172">
        <f t="shared" si="716"/>
        <v>0</v>
      </c>
      <c r="DH172">
        <f t="shared" si="717"/>
        <v>0</v>
      </c>
      <c r="DI172">
        <f t="shared" si="718"/>
        <v>59.960000000000008</v>
      </c>
      <c r="DJ172">
        <f t="shared" si="719"/>
        <v>67.454999999999998</v>
      </c>
      <c r="DK172">
        <f t="shared" si="720"/>
        <v>70.453000000000003</v>
      </c>
      <c r="DL172" s="5">
        <f t="shared" si="721"/>
        <v>70.453000000000003</v>
      </c>
      <c r="DM172" s="48">
        <f t="shared" si="722"/>
        <v>82</v>
      </c>
      <c r="DN172" s="5">
        <f t="shared" si="723"/>
        <v>122.91800000000001</v>
      </c>
      <c r="DO172" s="5">
        <f t="shared" si="724"/>
        <v>122.91800000000001</v>
      </c>
      <c r="DQ172" s="48">
        <f t="shared" si="674"/>
        <v>6.1</v>
      </c>
      <c r="DR172" s="48">
        <f t="shared" si="675"/>
        <v>6</v>
      </c>
      <c r="DS172" s="48">
        <f t="shared" si="725"/>
        <v>6</v>
      </c>
      <c r="DT172">
        <f t="shared" si="676"/>
        <v>90</v>
      </c>
      <c r="DV172" s="48">
        <f t="shared" si="726"/>
        <v>6.28</v>
      </c>
      <c r="DW172" s="48">
        <f t="shared" si="727"/>
        <v>6.25</v>
      </c>
      <c r="DX172" s="48">
        <f t="shared" si="728"/>
        <v>6.2</v>
      </c>
      <c r="DY172" s="48">
        <f t="shared" si="729"/>
        <v>6.28</v>
      </c>
      <c r="DZ172">
        <f t="shared" si="584"/>
        <v>85.6</v>
      </c>
      <c r="EB172" s="48">
        <f t="shared" si="730"/>
        <v>6.21</v>
      </c>
      <c r="EC172" s="48">
        <f t="shared" si="731"/>
        <v>6.87</v>
      </c>
      <c r="ED172" s="48">
        <f t="shared" si="732"/>
        <v>6.98</v>
      </c>
      <c r="EE172" s="48">
        <f t="shared" si="733"/>
        <v>6.98</v>
      </c>
      <c r="EF172">
        <f t="shared" si="585"/>
        <v>38.31</v>
      </c>
      <c r="EG172">
        <f t="shared" si="677"/>
        <v>57.426690000000008</v>
      </c>
      <c r="EI172">
        <v>3</v>
      </c>
      <c r="EJ172" s="48">
        <f t="shared" si="734"/>
        <v>355.94</v>
      </c>
      <c r="EK172">
        <f t="shared" si="678"/>
        <v>35594003</v>
      </c>
      <c r="EL172">
        <f t="shared" si="735"/>
        <v>38713002</v>
      </c>
      <c r="EM172">
        <f t="shared" si="679"/>
        <v>2</v>
      </c>
      <c r="EN172">
        <f t="shared" si="680"/>
        <v>200003</v>
      </c>
      <c r="EO172">
        <f t="shared" si="736"/>
        <v>300004</v>
      </c>
      <c r="EP172">
        <f t="shared" si="681"/>
        <v>3</v>
      </c>
      <c r="EQ172">
        <f t="shared" si="682"/>
        <v>4</v>
      </c>
      <c r="ES172">
        <f>IF(I172="X",1,IF(I172="x",1,IF(I172&lt;='Schuelereinst. Sinclair'!$B$5,1,0)))</f>
        <v>1</v>
      </c>
      <c r="ET172">
        <f>IF(K172="X",1,IF(K172="x",1,IF(K172&lt;='Schuelereinst. Sinclair'!$B$5,1,0)))</f>
        <v>1</v>
      </c>
      <c r="EU172">
        <f>IF(M172="X",1,IF(M172="x",1,IF(M172&lt;='Schuelereinst. Sinclair'!$B$5,1,0)))</f>
        <v>1</v>
      </c>
      <c r="EV172">
        <f>IF(O172="X",1,IF(O172="x",1,IF(O172&lt;='Schuelereinst. Sinclair'!$B$5,1,0)))</f>
        <v>1</v>
      </c>
      <c r="EW172">
        <f>IF(Q172="X",1,IF(Q172="x",1,IF(Q172&lt;='Schuelereinst. Sinclair'!$B$5,1,0)))</f>
        <v>1</v>
      </c>
      <c r="EX172">
        <f>IF(S172="X",1,IF(S172="x",1,IF(S172&lt;='Schuelereinst. Sinclair'!$B$5,1,0)))</f>
        <v>1</v>
      </c>
    </row>
    <row r="173" spans="1:154" x14ac:dyDescent="0.2">
      <c r="A173" s="109">
        <v>4</v>
      </c>
      <c r="B173" s="220">
        <v>4650</v>
      </c>
      <c r="C173" s="109" t="str">
        <f t="shared" si="683"/>
        <v>Najemnik Christoph</v>
      </c>
      <c r="D173" s="156" t="str">
        <f t="shared" si="684"/>
        <v>OMV</v>
      </c>
      <c r="E173" s="156">
        <f t="shared" si="685"/>
        <v>1997</v>
      </c>
      <c r="F173" s="221">
        <v>49.6</v>
      </c>
      <c r="G173" s="176">
        <f t="shared" si="651"/>
        <v>1.7102999999999999</v>
      </c>
      <c r="H173" s="97">
        <v>50</v>
      </c>
      <c r="I173" s="129" t="s">
        <v>2085</v>
      </c>
      <c r="J173" s="98">
        <v>50</v>
      </c>
      <c r="K173" s="129"/>
      <c r="L173" s="98">
        <v>54</v>
      </c>
      <c r="M173" s="129"/>
      <c r="N173" s="97">
        <v>61</v>
      </c>
      <c r="O173" s="129"/>
      <c r="P173" s="98">
        <v>65</v>
      </c>
      <c r="Q173" s="129" t="s">
        <v>2085</v>
      </c>
      <c r="R173" s="98">
        <v>65</v>
      </c>
      <c r="S173" s="129"/>
      <c r="T173" s="131">
        <f t="shared" si="686"/>
        <v>119</v>
      </c>
      <c r="U173" s="134">
        <f t="shared" si="687"/>
        <v>203.5257</v>
      </c>
      <c r="V173" s="134">
        <f t="shared" si="688"/>
        <v>203.5257</v>
      </c>
      <c r="W173" s="99">
        <v>6</v>
      </c>
      <c r="X173" s="95"/>
      <c r="Y173" s="119">
        <f t="shared" si="737"/>
        <v>90</v>
      </c>
      <c r="Z173" s="100">
        <v>6.92</v>
      </c>
      <c r="AA173" s="95">
        <v>6.9</v>
      </c>
      <c r="AB173" s="95">
        <v>6.8</v>
      </c>
      <c r="AC173" s="122">
        <f t="shared" si="738"/>
        <v>98.4</v>
      </c>
      <c r="AD173" s="100">
        <v>9.85</v>
      </c>
      <c r="AE173" s="95">
        <v>9.86</v>
      </c>
      <c r="AF173" s="95">
        <v>9.7100000000000009</v>
      </c>
      <c r="AG173" s="214">
        <f t="shared" si="739"/>
        <v>60.46</v>
      </c>
      <c r="AH173" s="125">
        <f t="shared" si="740"/>
        <v>103.40473799999999</v>
      </c>
      <c r="AI173" s="126">
        <f t="shared" si="741"/>
        <v>495.33043800000002</v>
      </c>
      <c r="AJ173" s="140">
        <f t="shared" si="652"/>
        <v>1</v>
      </c>
      <c r="AK173" s="163">
        <f t="shared" si="653"/>
        <v>30</v>
      </c>
      <c r="BI173">
        <f t="shared" si="654"/>
        <v>4650</v>
      </c>
      <c r="BK173" t="str">
        <f t="shared" si="689"/>
        <v/>
      </c>
      <c r="BL173">
        <f t="shared" si="690"/>
        <v>4650</v>
      </c>
      <c r="BM173">
        <f t="shared" si="691"/>
        <v>458</v>
      </c>
      <c r="BN173" t="str">
        <f t="shared" si="692"/>
        <v>M</v>
      </c>
      <c r="BO173" t="str">
        <f t="shared" si="655"/>
        <v>Najemnik Christoph</v>
      </c>
      <c r="BP173" t="str">
        <f t="shared" si="656"/>
        <v>OMV</v>
      </c>
      <c r="BQ173" s="47">
        <f t="shared" si="657"/>
        <v>35640</v>
      </c>
      <c r="BR173">
        <f t="shared" si="658"/>
        <v>1997</v>
      </c>
      <c r="BS173">
        <f t="shared" si="659"/>
        <v>15</v>
      </c>
      <c r="BT173" t="str">
        <f t="shared" si="693"/>
        <v>U15</v>
      </c>
      <c r="BU173">
        <f>IF(BT173="","",IF(BT173="U9",'Schuelereinst. Sinclair'!$B$6,IF(BT173="U11",'Schuelereinst. Sinclair'!$B$7,IF(BT173="U13",'Schuelereinst. Sinclair'!$B$8,IF(BT173="U15",'Schuelereinst. Sinclair'!$B$9,"")))))</f>
        <v>0</v>
      </c>
      <c r="BV173" s="28">
        <f t="shared" si="660"/>
        <v>50</v>
      </c>
      <c r="BW173" s="28" t="str">
        <f t="shared" si="661"/>
        <v>x</v>
      </c>
      <c r="BX173" s="28">
        <f t="shared" si="662"/>
        <v>50</v>
      </c>
      <c r="BY173" s="28">
        <f t="shared" si="663"/>
        <v>0</v>
      </c>
      <c r="BZ173" s="28">
        <f t="shared" si="664"/>
        <v>54</v>
      </c>
      <c r="CA173" s="28">
        <f t="shared" si="665"/>
        <v>0</v>
      </c>
      <c r="CB173" s="28">
        <f t="shared" si="694"/>
        <v>0</v>
      </c>
      <c r="CC173" s="28">
        <f t="shared" si="695"/>
        <v>50</v>
      </c>
      <c r="CD173" s="28">
        <f t="shared" si="696"/>
        <v>54</v>
      </c>
      <c r="CE173" s="28">
        <f t="shared" si="697"/>
        <v>54</v>
      </c>
      <c r="CF173">
        <f t="shared" si="698"/>
        <v>0</v>
      </c>
      <c r="CG173">
        <f t="shared" si="699"/>
        <v>85.515000000000001</v>
      </c>
      <c r="CH173">
        <f t="shared" si="700"/>
        <v>92.356200000000001</v>
      </c>
      <c r="CI173">
        <f t="shared" si="701"/>
        <v>92.356200000000001</v>
      </c>
      <c r="CJ173">
        <f t="shared" si="702"/>
        <v>0</v>
      </c>
      <c r="CK173">
        <f t="shared" si="666"/>
        <v>0</v>
      </c>
      <c r="CL173">
        <f t="shared" si="667"/>
        <v>0</v>
      </c>
      <c r="CM173">
        <f t="shared" si="703"/>
        <v>0</v>
      </c>
      <c r="CN173">
        <f t="shared" si="704"/>
        <v>85.515000000000001</v>
      </c>
      <c r="CO173">
        <f t="shared" si="705"/>
        <v>92.356200000000001</v>
      </c>
      <c r="CP173" s="5">
        <f t="shared" si="706"/>
        <v>92.356200000000001</v>
      </c>
      <c r="CR173" s="28">
        <f t="shared" si="668"/>
        <v>61</v>
      </c>
      <c r="CS173" s="28">
        <f t="shared" si="669"/>
        <v>0</v>
      </c>
      <c r="CT173" s="28">
        <f t="shared" si="670"/>
        <v>65</v>
      </c>
      <c r="CU173" s="28" t="str">
        <f t="shared" si="671"/>
        <v>x</v>
      </c>
      <c r="CV173" s="28">
        <f t="shared" si="672"/>
        <v>65</v>
      </c>
      <c r="CW173" s="28">
        <f t="shared" si="673"/>
        <v>0</v>
      </c>
      <c r="CX173" s="28">
        <f t="shared" si="707"/>
        <v>61</v>
      </c>
      <c r="CY173" s="28">
        <f t="shared" si="708"/>
        <v>0</v>
      </c>
      <c r="CZ173" s="28">
        <f t="shared" si="709"/>
        <v>65</v>
      </c>
      <c r="DA173" s="28">
        <f t="shared" si="710"/>
        <v>65</v>
      </c>
      <c r="DB173">
        <f t="shared" si="711"/>
        <v>104.3283</v>
      </c>
      <c r="DC173">
        <f t="shared" si="712"/>
        <v>0</v>
      </c>
      <c r="DD173">
        <f t="shared" si="713"/>
        <v>111.1695</v>
      </c>
      <c r="DE173">
        <f t="shared" si="714"/>
        <v>111.1695</v>
      </c>
      <c r="DF173">
        <f t="shared" si="715"/>
        <v>0</v>
      </c>
      <c r="DG173">
        <f t="shared" si="716"/>
        <v>0</v>
      </c>
      <c r="DH173">
        <f t="shared" si="717"/>
        <v>0</v>
      </c>
      <c r="DI173">
        <f t="shared" si="718"/>
        <v>104.3283</v>
      </c>
      <c r="DJ173">
        <f t="shared" si="719"/>
        <v>0</v>
      </c>
      <c r="DK173">
        <f t="shared" si="720"/>
        <v>111.1695</v>
      </c>
      <c r="DL173" s="5">
        <f t="shared" si="721"/>
        <v>111.1695</v>
      </c>
      <c r="DM173" s="48">
        <f t="shared" si="722"/>
        <v>119</v>
      </c>
      <c r="DN173" s="5">
        <f t="shared" si="723"/>
        <v>203.5257</v>
      </c>
      <c r="DO173" s="5">
        <f t="shared" si="724"/>
        <v>203.5257</v>
      </c>
      <c r="DQ173" s="48">
        <f t="shared" si="674"/>
        <v>6</v>
      </c>
      <c r="DR173" s="48">
        <f t="shared" si="675"/>
        <v>999</v>
      </c>
      <c r="DS173" s="48">
        <f t="shared" si="725"/>
        <v>6</v>
      </c>
      <c r="DT173">
        <f t="shared" si="676"/>
        <v>90</v>
      </c>
      <c r="DV173" s="48">
        <f t="shared" si="726"/>
        <v>6.92</v>
      </c>
      <c r="DW173" s="48">
        <f t="shared" si="727"/>
        <v>6.9</v>
      </c>
      <c r="DX173" s="48">
        <f t="shared" si="728"/>
        <v>6.8</v>
      </c>
      <c r="DY173" s="48">
        <f t="shared" si="729"/>
        <v>6.92</v>
      </c>
      <c r="DZ173">
        <f t="shared" si="584"/>
        <v>98.4</v>
      </c>
      <c r="EB173" s="48">
        <f t="shared" si="730"/>
        <v>9.85</v>
      </c>
      <c r="EC173" s="48">
        <f t="shared" si="731"/>
        <v>9.86</v>
      </c>
      <c r="ED173" s="48">
        <f t="shared" si="732"/>
        <v>9.7100000000000009</v>
      </c>
      <c r="EE173" s="48">
        <f t="shared" si="733"/>
        <v>9.86</v>
      </c>
      <c r="EF173">
        <f t="shared" si="585"/>
        <v>60.46</v>
      </c>
      <c r="EG173">
        <f t="shared" si="677"/>
        <v>103.40473799999999</v>
      </c>
      <c r="EI173">
        <v>4</v>
      </c>
      <c r="EJ173" s="48">
        <f t="shared" si="734"/>
        <v>495.33</v>
      </c>
      <c r="EK173">
        <f t="shared" si="678"/>
        <v>49533004</v>
      </c>
      <c r="EL173">
        <f t="shared" si="735"/>
        <v>35594003</v>
      </c>
      <c r="EM173">
        <f t="shared" si="679"/>
        <v>3</v>
      </c>
      <c r="EN173">
        <f t="shared" si="680"/>
        <v>300004</v>
      </c>
      <c r="EO173">
        <f t="shared" si="736"/>
        <v>400001</v>
      </c>
      <c r="EP173">
        <f t="shared" si="681"/>
        <v>4</v>
      </c>
      <c r="EQ173">
        <f t="shared" si="682"/>
        <v>1</v>
      </c>
      <c r="ES173">
        <f>IF(I173="X",1,IF(I173="x",1,IF(I173&lt;='Schuelereinst. Sinclair'!$B$5,1,0)))</f>
        <v>1</v>
      </c>
      <c r="ET173">
        <f>IF(K173="X",1,IF(K173="x",1,IF(K173&lt;='Schuelereinst. Sinclair'!$B$5,1,0)))</f>
        <v>1</v>
      </c>
      <c r="EU173">
        <f>IF(M173="X",1,IF(M173="x",1,IF(M173&lt;='Schuelereinst. Sinclair'!$B$5,1,0)))</f>
        <v>1</v>
      </c>
      <c r="EV173">
        <f>IF(O173="X",1,IF(O173="x",1,IF(O173&lt;='Schuelereinst. Sinclair'!$B$5,1,0)))</f>
        <v>1</v>
      </c>
      <c r="EW173">
        <f>IF(Q173="X",1,IF(Q173="x",1,IF(Q173&lt;='Schuelereinst. Sinclair'!$B$5,1,0)))</f>
        <v>1</v>
      </c>
      <c r="EX173">
        <f>IF(S173="X",1,IF(S173="x",1,IF(S173&lt;='Schuelereinst. Sinclair'!$B$5,1,0)))</f>
        <v>1</v>
      </c>
    </row>
    <row r="174" spans="1:154" x14ac:dyDescent="0.2">
      <c r="A174" s="109">
        <v>5</v>
      </c>
      <c r="B174" s="222">
        <v>4705</v>
      </c>
      <c r="C174" s="109" t="str">
        <f t="shared" si="683"/>
        <v>Hartl Oliver</v>
      </c>
      <c r="D174" s="156" t="str">
        <f t="shared" si="684"/>
        <v>OMV</v>
      </c>
      <c r="E174" s="156">
        <f t="shared" si="685"/>
        <v>1998</v>
      </c>
      <c r="F174" s="221">
        <v>72</v>
      </c>
      <c r="G174" s="176">
        <f t="shared" si="651"/>
        <v>1.3037000000000001</v>
      </c>
      <c r="H174" s="97">
        <v>37</v>
      </c>
      <c r="I174" s="129"/>
      <c r="J174" s="98">
        <v>40</v>
      </c>
      <c r="K174" s="129"/>
      <c r="L174" s="98">
        <v>44</v>
      </c>
      <c r="M174" s="129"/>
      <c r="N174" s="97">
        <v>46</v>
      </c>
      <c r="O174" s="129"/>
      <c r="P174" s="98">
        <v>49</v>
      </c>
      <c r="Q174" s="129"/>
      <c r="R174" s="98">
        <v>52</v>
      </c>
      <c r="S174" s="129"/>
      <c r="T174" s="131">
        <f t="shared" si="686"/>
        <v>96</v>
      </c>
      <c r="U174" s="134">
        <f t="shared" si="687"/>
        <v>125.15520000000001</v>
      </c>
      <c r="V174" s="134">
        <f t="shared" si="688"/>
        <v>125.15520000000001</v>
      </c>
      <c r="W174" s="99">
        <v>6.8</v>
      </c>
      <c r="X174" s="95">
        <v>6.8</v>
      </c>
      <c r="Y174" s="119">
        <f t="shared" si="737"/>
        <v>70</v>
      </c>
      <c r="Z174" s="100">
        <v>5.37</v>
      </c>
      <c r="AA174" s="95">
        <v>5.14</v>
      </c>
      <c r="AB174" s="95"/>
      <c r="AC174" s="122">
        <f t="shared" si="738"/>
        <v>67.400000000000006</v>
      </c>
      <c r="AD174" s="100">
        <v>6.46</v>
      </c>
      <c r="AE174" s="95">
        <v>6.06</v>
      </c>
      <c r="AF174" s="95">
        <v>6.78</v>
      </c>
      <c r="AG174" s="214">
        <f t="shared" si="739"/>
        <v>36.770000000000003</v>
      </c>
      <c r="AH174" s="125">
        <f t="shared" si="740"/>
        <v>47.937049000000009</v>
      </c>
      <c r="AI174" s="126">
        <f t="shared" si="741"/>
        <v>310.49224900000002</v>
      </c>
      <c r="AJ174" s="140">
        <f t="shared" si="652"/>
        <v>6</v>
      </c>
      <c r="AK174" s="163">
        <f t="shared" si="653"/>
        <v>10</v>
      </c>
      <c r="BI174">
        <f t="shared" si="654"/>
        <v>4705</v>
      </c>
      <c r="BK174" t="str">
        <f t="shared" si="689"/>
        <v/>
      </c>
      <c r="BL174">
        <f t="shared" si="690"/>
        <v>4705</v>
      </c>
      <c r="BM174">
        <f t="shared" si="691"/>
        <v>439</v>
      </c>
      <c r="BN174" t="str">
        <f t="shared" si="692"/>
        <v>M</v>
      </c>
      <c r="BO174" t="str">
        <f t="shared" si="655"/>
        <v>Hartl Oliver</v>
      </c>
      <c r="BP174" t="str">
        <f t="shared" si="656"/>
        <v>OMV</v>
      </c>
      <c r="BQ174" s="47">
        <f t="shared" si="657"/>
        <v>36154</v>
      </c>
      <c r="BR174">
        <f t="shared" si="658"/>
        <v>1998</v>
      </c>
      <c r="BS174">
        <f t="shared" si="659"/>
        <v>14</v>
      </c>
      <c r="BT174" t="str">
        <f t="shared" si="693"/>
        <v>U15</v>
      </c>
      <c r="BU174">
        <f>IF(BT174="","",IF(BT174="U9",'Schuelereinst. Sinclair'!$B$6,IF(BT174="U11",'Schuelereinst. Sinclair'!$B$7,IF(BT174="U13",'Schuelereinst. Sinclair'!$B$8,IF(BT174="U15",'Schuelereinst. Sinclair'!$B$9,"")))))</f>
        <v>0</v>
      </c>
      <c r="BV174" s="28">
        <f t="shared" si="660"/>
        <v>37</v>
      </c>
      <c r="BW174" s="28">
        <f t="shared" si="661"/>
        <v>0</v>
      </c>
      <c r="BX174" s="28">
        <f t="shared" si="662"/>
        <v>40</v>
      </c>
      <c r="BY174" s="28">
        <f t="shared" si="663"/>
        <v>0</v>
      </c>
      <c r="BZ174" s="28">
        <f t="shared" si="664"/>
        <v>44</v>
      </c>
      <c r="CA174" s="28">
        <f t="shared" si="665"/>
        <v>0</v>
      </c>
      <c r="CB174" s="28">
        <f t="shared" si="694"/>
        <v>37</v>
      </c>
      <c r="CC174" s="28">
        <f t="shared" si="695"/>
        <v>40</v>
      </c>
      <c r="CD174" s="28">
        <f t="shared" si="696"/>
        <v>44</v>
      </c>
      <c r="CE174" s="28">
        <f t="shared" si="697"/>
        <v>44</v>
      </c>
      <c r="CF174">
        <f t="shared" si="698"/>
        <v>48.236900000000006</v>
      </c>
      <c r="CG174">
        <f t="shared" si="699"/>
        <v>52.148000000000003</v>
      </c>
      <c r="CH174">
        <f t="shared" si="700"/>
        <v>57.362800000000007</v>
      </c>
      <c r="CI174">
        <f t="shared" si="701"/>
        <v>57.362800000000007</v>
      </c>
      <c r="CJ174">
        <f t="shared" si="702"/>
        <v>0</v>
      </c>
      <c r="CK174">
        <f t="shared" si="666"/>
        <v>0</v>
      </c>
      <c r="CL174">
        <f t="shared" si="667"/>
        <v>0</v>
      </c>
      <c r="CM174">
        <f t="shared" si="703"/>
        <v>48.236900000000006</v>
      </c>
      <c r="CN174">
        <f t="shared" si="704"/>
        <v>52.148000000000003</v>
      </c>
      <c r="CO174">
        <f t="shared" si="705"/>
        <v>57.362800000000007</v>
      </c>
      <c r="CP174" s="5">
        <f t="shared" si="706"/>
        <v>57.362800000000007</v>
      </c>
      <c r="CR174" s="28">
        <f t="shared" si="668"/>
        <v>46</v>
      </c>
      <c r="CS174" s="28">
        <f t="shared" si="669"/>
        <v>0</v>
      </c>
      <c r="CT174" s="28">
        <f t="shared" si="670"/>
        <v>49</v>
      </c>
      <c r="CU174" s="28">
        <f t="shared" si="671"/>
        <v>0</v>
      </c>
      <c r="CV174" s="28">
        <f t="shared" si="672"/>
        <v>52</v>
      </c>
      <c r="CW174" s="28">
        <f t="shared" si="673"/>
        <v>0</v>
      </c>
      <c r="CX174" s="28">
        <f t="shared" si="707"/>
        <v>46</v>
      </c>
      <c r="CY174" s="28">
        <f t="shared" si="708"/>
        <v>49</v>
      </c>
      <c r="CZ174" s="28">
        <f t="shared" si="709"/>
        <v>52</v>
      </c>
      <c r="DA174" s="28">
        <f t="shared" si="710"/>
        <v>52</v>
      </c>
      <c r="DB174">
        <f t="shared" si="711"/>
        <v>59.970200000000006</v>
      </c>
      <c r="DC174">
        <f t="shared" si="712"/>
        <v>63.881300000000003</v>
      </c>
      <c r="DD174">
        <f t="shared" si="713"/>
        <v>67.792400000000001</v>
      </c>
      <c r="DE174">
        <f t="shared" si="714"/>
        <v>67.792400000000001</v>
      </c>
      <c r="DF174">
        <f t="shared" si="715"/>
        <v>0</v>
      </c>
      <c r="DG174">
        <f t="shared" si="716"/>
        <v>0</v>
      </c>
      <c r="DH174">
        <f t="shared" si="717"/>
        <v>0</v>
      </c>
      <c r="DI174">
        <f t="shared" si="718"/>
        <v>59.970200000000006</v>
      </c>
      <c r="DJ174">
        <f t="shared" si="719"/>
        <v>63.881300000000003</v>
      </c>
      <c r="DK174">
        <f t="shared" si="720"/>
        <v>67.792400000000001</v>
      </c>
      <c r="DL174" s="5">
        <f t="shared" si="721"/>
        <v>67.792400000000001</v>
      </c>
      <c r="DM174" s="48">
        <f t="shared" si="722"/>
        <v>96</v>
      </c>
      <c r="DN174" s="5">
        <f t="shared" si="723"/>
        <v>125.15520000000001</v>
      </c>
      <c r="DO174" s="5">
        <f t="shared" si="724"/>
        <v>125.15520000000001</v>
      </c>
      <c r="DQ174" s="48">
        <f t="shared" si="674"/>
        <v>6.8</v>
      </c>
      <c r="DR174" s="48">
        <f t="shared" si="675"/>
        <v>6.8</v>
      </c>
      <c r="DS174" s="48">
        <f t="shared" si="725"/>
        <v>6.8</v>
      </c>
      <c r="DT174">
        <f t="shared" si="676"/>
        <v>70</v>
      </c>
      <c r="DV174" s="48">
        <f t="shared" si="726"/>
        <v>5.37</v>
      </c>
      <c r="DW174" s="48">
        <f t="shared" si="727"/>
        <v>5.14</v>
      </c>
      <c r="DX174" s="48">
        <f t="shared" si="728"/>
        <v>0</v>
      </c>
      <c r="DY174" s="48">
        <f t="shared" si="729"/>
        <v>5.37</v>
      </c>
      <c r="DZ174">
        <f t="shared" si="584"/>
        <v>67.400000000000006</v>
      </c>
      <c r="EB174" s="48">
        <f t="shared" si="730"/>
        <v>6.46</v>
      </c>
      <c r="EC174" s="48">
        <f t="shared" si="731"/>
        <v>6.06</v>
      </c>
      <c r="ED174" s="48">
        <f t="shared" si="732"/>
        <v>6.78</v>
      </c>
      <c r="EE174" s="48">
        <f t="shared" si="733"/>
        <v>6.78</v>
      </c>
      <c r="EF174">
        <f t="shared" si="585"/>
        <v>36.770000000000003</v>
      </c>
      <c r="EG174">
        <f t="shared" si="677"/>
        <v>47.937049000000009</v>
      </c>
      <c r="EI174">
        <v>5</v>
      </c>
      <c r="EJ174" s="48">
        <f t="shared" si="734"/>
        <v>310.49</v>
      </c>
      <c r="EK174">
        <f t="shared" si="678"/>
        <v>31049005</v>
      </c>
      <c r="EL174">
        <f t="shared" si="735"/>
        <v>34121006</v>
      </c>
      <c r="EM174">
        <f t="shared" si="679"/>
        <v>6</v>
      </c>
      <c r="EN174">
        <f t="shared" si="680"/>
        <v>600005</v>
      </c>
      <c r="EO174">
        <f t="shared" si="736"/>
        <v>500006</v>
      </c>
      <c r="EP174">
        <f t="shared" si="681"/>
        <v>5</v>
      </c>
      <c r="EQ174">
        <f t="shared" si="682"/>
        <v>6</v>
      </c>
      <c r="ES174">
        <f>IF(I174="X",1,IF(I174="x",1,IF(I174&lt;='Schuelereinst. Sinclair'!$B$5,1,0)))</f>
        <v>1</v>
      </c>
      <c r="ET174">
        <f>IF(K174="X",1,IF(K174="x",1,IF(K174&lt;='Schuelereinst. Sinclair'!$B$5,1,0)))</f>
        <v>1</v>
      </c>
      <c r="EU174">
        <f>IF(M174="X",1,IF(M174="x",1,IF(M174&lt;='Schuelereinst. Sinclair'!$B$5,1,0)))</f>
        <v>1</v>
      </c>
      <c r="EV174">
        <f>IF(O174="X",1,IF(O174="x",1,IF(O174&lt;='Schuelereinst. Sinclair'!$B$5,1,0)))</f>
        <v>1</v>
      </c>
      <c r="EW174">
        <f>IF(Q174="X",1,IF(Q174="x",1,IF(Q174&lt;='Schuelereinst. Sinclair'!$B$5,1,0)))</f>
        <v>1</v>
      </c>
      <c r="EX174">
        <f>IF(S174="X",1,IF(S174="x",1,IF(S174&lt;='Schuelereinst. Sinclair'!$B$5,1,0)))</f>
        <v>1</v>
      </c>
    </row>
    <row r="175" spans="1:154" x14ac:dyDescent="0.2">
      <c r="A175" s="109">
        <v>6</v>
      </c>
      <c r="B175" s="222">
        <v>4711</v>
      </c>
      <c r="C175" s="109" t="str">
        <f t="shared" si="683"/>
        <v>Gomboc Lukas</v>
      </c>
      <c r="D175" s="156" t="str">
        <f t="shared" si="684"/>
        <v>VÖD</v>
      </c>
      <c r="E175" s="156">
        <f t="shared" si="685"/>
        <v>1998</v>
      </c>
      <c r="F175" s="221">
        <v>83.4</v>
      </c>
      <c r="G175" s="176">
        <f t="shared" si="651"/>
        <v>1.2022999999999999</v>
      </c>
      <c r="H175" s="97">
        <v>33</v>
      </c>
      <c r="I175" s="129"/>
      <c r="J175" s="98">
        <v>38</v>
      </c>
      <c r="K175" s="129"/>
      <c r="L175" s="98">
        <v>40</v>
      </c>
      <c r="M175" s="129" t="s">
        <v>2085</v>
      </c>
      <c r="N175" s="97">
        <v>48</v>
      </c>
      <c r="O175" s="129"/>
      <c r="P175" s="98">
        <v>53</v>
      </c>
      <c r="Q175" s="129" t="s">
        <v>2085</v>
      </c>
      <c r="R175" s="98">
        <v>53</v>
      </c>
      <c r="S175" s="129" t="s">
        <v>2085</v>
      </c>
      <c r="T175" s="131">
        <f t="shared" si="686"/>
        <v>86</v>
      </c>
      <c r="U175" s="134">
        <f t="shared" si="687"/>
        <v>103.39779999999999</v>
      </c>
      <c r="V175" s="134">
        <f t="shared" si="688"/>
        <v>103.39779999999999</v>
      </c>
      <c r="W175" s="99">
        <v>6.4</v>
      </c>
      <c r="X175" s="95">
        <v>6.1</v>
      </c>
      <c r="Y175" s="119">
        <f t="shared" si="737"/>
        <v>88</v>
      </c>
      <c r="Z175" s="100"/>
      <c r="AA175" s="95">
        <v>5.7</v>
      </c>
      <c r="AB175" s="95">
        <v>5.81</v>
      </c>
      <c r="AC175" s="122">
        <f t="shared" si="738"/>
        <v>76.2</v>
      </c>
      <c r="AD175" s="100"/>
      <c r="AE175" s="95">
        <v>6.78</v>
      </c>
      <c r="AF175" s="95">
        <v>9.9600000000000009</v>
      </c>
      <c r="AG175" s="214">
        <f t="shared" si="739"/>
        <v>61.23</v>
      </c>
      <c r="AH175" s="125">
        <f t="shared" si="740"/>
        <v>73.616828999999996</v>
      </c>
      <c r="AI175" s="126">
        <f t="shared" si="741"/>
        <v>341.214629</v>
      </c>
      <c r="AJ175" s="140">
        <f t="shared" si="652"/>
        <v>5</v>
      </c>
      <c r="AK175" s="163">
        <f t="shared" si="653"/>
        <v>11</v>
      </c>
      <c r="BI175">
        <f t="shared" si="654"/>
        <v>4711</v>
      </c>
      <c r="BK175" t="str">
        <f t="shared" si="689"/>
        <v/>
      </c>
      <c r="BL175">
        <f t="shared" si="690"/>
        <v>4711</v>
      </c>
      <c r="BM175">
        <f t="shared" si="691"/>
        <v>709</v>
      </c>
      <c r="BN175" t="str">
        <f t="shared" si="692"/>
        <v>M</v>
      </c>
      <c r="BO175" t="str">
        <f t="shared" si="655"/>
        <v>Gomboc Lukas</v>
      </c>
      <c r="BP175" t="str">
        <f t="shared" si="656"/>
        <v>VÖD</v>
      </c>
      <c r="BQ175" s="47">
        <f t="shared" si="657"/>
        <v>35968</v>
      </c>
      <c r="BR175">
        <f t="shared" si="658"/>
        <v>1998</v>
      </c>
      <c r="BS175">
        <f t="shared" si="659"/>
        <v>14</v>
      </c>
      <c r="BT175" t="str">
        <f t="shared" si="693"/>
        <v>U15</v>
      </c>
      <c r="BU175">
        <f>IF(BT175="","",IF(BT175="U9",'Schuelereinst. Sinclair'!$B$6,IF(BT175="U11",'Schuelereinst. Sinclair'!$B$7,IF(BT175="U13",'Schuelereinst. Sinclair'!$B$8,IF(BT175="U15",'Schuelereinst. Sinclair'!$B$9,"")))))</f>
        <v>0</v>
      </c>
      <c r="BV175" s="28">
        <f t="shared" si="660"/>
        <v>33</v>
      </c>
      <c r="BW175" s="28">
        <f t="shared" si="661"/>
        <v>0</v>
      </c>
      <c r="BX175" s="28">
        <f t="shared" si="662"/>
        <v>38</v>
      </c>
      <c r="BY175" s="28">
        <f t="shared" si="663"/>
        <v>0</v>
      </c>
      <c r="BZ175" s="28">
        <f t="shared" si="664"/>
        <v>40</v>
      </c>
      <c r="CA175" s="28" t="str">
        <f t="shared" si="665"/>
        <v>x</v>
      </c>
      <c r="CB175" s="28">
        <f t="shared" si="694"/>
        <v>33</v>
      </c>
      <c r="CC175" s="28">
        <f t="shared" si="695"/>
        <v>38</v>
      </c>
      <c r="CD175" s="28">
        <f t="shared" si="696"/>
        <v>0</v>
      </c>
      <c r="CE175" s="28">
        <f t="shared" si="697"/>
        <v>38</v>
      </c>
      <c r="CF175">
        <f t="shared" si="698"/>
        <v>39.675899999999999</v>
      </c>
      <c r="CG175">
        <f t="shared" si="699"/>
        <v>45.687399999999997</v>
      </c>
      <c r="CH175">
        <f t="shared" si="700"/>
        <v>0</v>
      </c>
      <c r="CI175">
        <f t="shared" si="701"/>
        <v>45.687399999999997</v>
      </c>
      <c r="CJ175">
        <f t="shared" si="702"/>
        <v>0</v>
      </c>
      <c r="CK175">
        <f t="shared" si="666"/>
        <v>0</v>
      </c>
      <c r="CL175">
        <f t="shared" si="667"/>
        <v>0</v>
      </c>
      <c r="CM175">
        <f t="shared" si="703"/>
        <v>39.675899999999999</v>
      </c>
      <c r="CN175">
        <f t="shared" si="704"/>
        <v>45.687399999999997</v>
      </c>
      <c r="CO175">
        <f t="shared" si="705"/>
        <v>0</v>
      </c>
      <c r="CP175" s="5">
        <f t="shared" si="706"/>
        <v>45.687399999999997</v>
      </c>
      <c r="CR175" s="28">
        <f t="shared" si="668"/>
        <v>48</v>
      </c>
      <c r="CS175" s="28">
        <f t="shared" si="669"/>
        <v>0</v>
      </c>
      <c r="CT175" s="28">
        <f t="shared" si="670"/>
        <v>53</v>
      </c>
      <c r="CU175" s="28" t="str">
        <f t="shared" si="671"/>
        <v>x</v>
      </c>
      <c r="CV175" s="28">
        <f t="shared" si="672"/>
        <v>53</v>
      </c>
      <c r="CW175" s="28" t="str">
        <f t="shared" si="673"/>
        <v>x</v>
      </c>
      <c r="CX175" s="28">
        <f t="shared" si="707"/>
        <v>48</v>
      </c>
      <c r="CY175" s="28">
        <f t="shared" si="708"/>
        <v>0</v>
      </c>
      <c r="CZ175" s="28">
        <f t="shared" si="709"/>
        <v>0</v>
      </c>
      <c r="DA175" s="28">
        <f t="shared" si="710"/>
        <v>48</v>
      </c>
      <c r="DB175">
        <f t="shared" si="711"/>
        <v>57.710399999999993</v>
      </c>
      <c r="DC175">
        <f t="shared" si="712"/>
        <v>0</v>
      </c>
      <c r="DD175">
        <f t="shared" si="713"/>
        <v>0</v>
      </c>
      <c r="DE175">
        <f t="shared" si="714"/>
        <v>57.710399999999993</v>
      </c>
      <c r="DF175">
        <f t="shared" si="715"/>
        <v>0</v>
      </c>
      <c r="DG175">
        <f t="shared" si="716"/>
        <v>0</v>
      </c>
      <c r="DH175">
        <f t="shared" si="717"/>
        <v>0</v>
      </c>
      <c r="DI175">
        <f t="shared" si="718"/>
        <v>57.710399999999993</v>
      </c>
      <c r="DJ175">
        <f t="shared" si="719"/>
        <v>0</v>
      </c>
      <c r="DK175">
        <f t="shared" si="720"/>
        <v>0</v>
      </c>
      <c r="DL175" s="5">
        <f t="shared" si="721"/>
        <v>57.710399999999993</v>
      </c>
      <c r="DM175" s="48">
        <f t="shared" si="722"/>
        <v>86</v>
      </c>
      <c r="DN175" s="5">
        <f t="shared" si="723"/>
        <v>103.39779999999999</v>
      </c>
      <c r="DO175" s="5">
        <f t="shared" si="724"/>
        <v>103.39779999999999</v>
      </c>
      <c r="DQ175" s="48">
        <f t="shared" si="674"/>
        <v>6.4</v>
      </c>
      <c r="DR175" s="48">
        <f t="shared" si="675"/>
        <v>6.1</v>
      </c>
      <c r="DS175" s="48">
        <f t="shared" si="725"/>
        <v>6.1</v>
      </c>
      <c r="DT175">
        <f t="shared" si="676"/>
        <v>88</v>
      </c>
      <c r="DV175" s="48">
        <f t="shared" si="726"/>
        <v>0</v>
      </c>
      <c r="DW175" s="48">
        <f t="shared" si="727"/>
        <v>5.7</v>
      </c>
      <c r="DX175" s="48">
        <f t="shared" si="728"/>
        <v>5.81</v>
      </c>
      <c r="DY175" s="48">
        <f t="shared" si="729"/>
        <v>5.81</v>
      </c>
      <c r="DZ175">
        <f t="shared" si="584"/>
        <v>76.2</v>
      </c>
      <c r="EB175" s="48">
        <f t="shared" si="730"/>
        <v>0</v>
      </c>
      <c r="EC175" s="48">
        <f t="shared" si="731"/>
        <v>6.78</v>
      </c>
      <c r="ED175" s="48">
        <f t="shared" si="732"/>
        <v>9.9600000000000009</v>
      </c>
      <c r="EE175" s="48">
        <f t="shared" si="733"/>
        <v>9.9600000000000009</v>
      </c>
      <c r="EF175">
        <f t="shared" si="585"/>
        <v>61.23</v>
      </c>
      <c r="EG175">
        <f t="shared" si="677"/>
        <v>73.616828999999996</v>
      </c>
      <c r="EI175">
        <v>6</v>
      </c>
      <c r="EJ175" s="48">
        <f t="shared" si="734"/>
        <v>341.21</v>
      </c>
      <c r="EK175">
        <f t="shared" si="678"/>
        <v>34121006</v>
      </c>
      <c r="EL175">
        <f t="shared" si="735"/>
        <v>31049005</v>
      </c>
      <c r="EM175">
        <f t="shared" si="679"/>
        <v>5</v>
      </c>
      <c r="EN175">
        <f t="shared" si="680"/>
        <v>500006</v>
      </c>
      <c r="EO175">
        <f t="shared" si="736"/>
        <v>600005</v>
      </c>
      <c r="EP175">
        <f t="shared" si="681"/>
        <v>6</v>
      </c>
      <c r="EQ175">
        <f t="shared" si="682"/>
        <v>5</v>
      </c>
      <c r="ES175">
        <f>IF(I175="X",1,IF(I175="x",1,IF(I175&lt;='Schuelereinst. Sinclair'!$B$5,1,0)))</f>
        <v>1</v>
      </c>
      <c r="ET175">
        <f>IF(K175="X",1,IF(K175="x",1,IF(K175&lt;='Schuelereinst. Sinclair'!$B$5,1,0)))</f>
        <v>1</v>
      </c>
      <c r="EU175">
        <f>IF(M175="X",1,IF(M175="x",1,IF(M175&lt;='Schuelereinst. Sinclair'!$B$5,1,0)))</f>
        <v>1</v>
      </c>
      <c r="EV175">
        <f>IF(O175="X",1,IF(O175="x",1,IF(O175&lt;='Schuelereinst. Sinclair'!$B$5,1,0)))</f>
        <v>1</v>
      </c>
      <c r="EW175">
        <f>IF(Q175="X",1,IF(Q175="x",1,IF(Q175&lt;='Schuelereinst. Sinclair'!$B$5,1,0)))</f>
        <v>1</v>
      </c>
      <c r="EX175">
        <f>IF(S175="X",1,IF(S175="x",1,IF(S175&lt;='Schuelereinst. Sinclair'!$B$5,1,0)))</f>
        <v>1</v>
      </c>
    </row>
    <row r="176" spans="1:154" hidden="1" x14ac:dyDescent="0.2">
      <c r="A176" s="109">
        <v>7</v>
      </c>
      <c r="B176" s="96"/>
      <c r="C176" s="109" t="str">
        <f t="shared" si="683"/>
        <v/>
      </c>
      <c r="D176" s="156" t="str">
        <f t="shared" si="684"/>
        <v/>
      </c>
      <c r="E176" s="156" t="str">
        <f t="shared" si="685"/>
        <v/>
      </c>
      <c r="F176" s="159"/>
      <c r="G176" s="176" t="str">
        <f t="shared" si="651"/>
        <v/>
      </c>
      <c r="H176" s="97"/>
      <c r="I176" s="129"/>
      <c r="J176" s="98"/>
      <c r="K176" s="129"/>
      <c r="L176" s="98"/>
      <c r="M176" s="129"/>
      <c r="N176" s="97"/>
      <c r="O176" s="129"/>
      <c r="P176" s="98"/>
      <c r="Q176" s="129"/>
      <c r="R176" s="98"/>
      <c r="S176" s="129"/>
      <c r="T176" s="131" t="str">
        <f t="shared" si="686"/>
        <v/>
      </c>
      <c r="U176" s="134" t="str">
        <f t="shared" si="687"/>
        <v/>
      </c>
      <c r="V176" s="134" t="str">
        <f t="shared" si="688"/>
        <v/>
      </c>
      <c r="W176" s="99"/>
      <c r="X176" s="95"/>
      <c r="Y176" s="119" t="str">
        <f t="shared" si="737"/>
        <v/>
      </c>
      <c r="Z176" s="100"/>
      <c r="AA176" s="95"/>
      <c r="AB176" s="95"/>
      <c r="AC176" s="122" t="str">
        <f t="shared" si="738"/>
        <v/>
      </c>
      <c r="AD176" s="100"/>
      <c r="AE176" s="95"/>
      <c r="AF176" s="95"/>
      <c r="AG176" s="214" t="str">
        <f t="shared" si="739"/>
        <v/>
      </c>
      <c r="AH176" s="125" t="str">
        <f t="shared" si="740"/>
        <v/>
      </c>
      <c r="AI176" s="126" t="str">
        <f t="shared" si="741"/>
        <v/>
      </c>
      <c r="AJ176" s="140" t="str">
        <f t="shared" si="652"/>
        <v/>
      </c>
      <c r="AK176" s="163" t="str">
        <f t="shared" si="653"/>
        <v/>
      </c>
      <c r="BI176" t="str">
        <f t="shared" si="654"/>
        <v/>
      </c>
      <c r="BK176" t="str">
        <f t="shared" si="689"/>
        <v/>
      </c>
      <c r="BL176" t="str">
        <f t="shared" si="690"/>
        <v/>
      </c>
      <c r="BM176" t="str">
        <f t="shared" si="691"/>
        <v/>
      </c>
      <c r="BN176" t="str">
        <f t="shared" si="692"/>
        <v/>
      </c>
      <c r="BO176" t="str">
        <f t="shared" si="655"/>
        <v/>
      </c>
      <c r="BP176" t="str">
        <f t="shared" si="656"/>
        <v/>
      </c>
      <c r="BQ176" s="47" t="str">
        <f t="shared" si="657"/>
        <v/>
      </c>
      <c r="BR176" t="str">
        <f t="shared" si="658"/>
        <v/>
      </c>
      <c r="BS176" t="str">
        <f t="shared" si="659"/>
        <v/>
      </c>
      <c r="BT176" t="str">
        <f t="shared" si="693"/>
        <v/>
      </c>
      <c r="BU176" t="str">
        <f>IF(BT176="","",IF(BT176="U9",'Schuelereinst. Sinclair'!$B$6,IF(BT176="U11",'Schuelereinst. Sinclair'!$B$7,IF(BT176="U13",'Schuelereinst. Sinclair'!$B$8,Wemm(BT176="U15",'Schuelereinst. Sinclair'!$B$9,"")))))</f>
        <v/>
      </c>
      <c r="BV176" s="28">
        <f t="shared" si="660"/>
        <v>0</v>
      </c>
      <c r="BW176" s="28">
        <f t="shared" si="661"/>
        <v>0</v>
      </c>
      <c r="BX176" s="28">
        <f t="shared" si="662"/>
        <v>0</v>
      </c>
      <c r="BY176" s="28">
        <f t="shared" si="663"/>
        <v>0</v>
      </c>
      <c r="BZ176" s="28">
        <f t="shared" si="664"/>
        <v>0</v>
      </c>
      <c r="CA176" s="28">
        <f t="shared" si="665"/>
        <v>0</v>
      </c>
      <c r="CB176" s="28">
        <f t="shared" si="694"/>
        <v>0</v>
      </c>
      <c r="CC176" s="28">
        <f t="shared" si="695"/>
        <v>0</v>
      </c>
      <c r="CD176" s="28">
        <f t="shared" si="696"/>
        <v>0</v>
      </c>
      <c r="CE176" s="28">
        <f t="shared" si="697"/>
        <v>0</v>
      </c>
      <c r="CF176">
        <f t="shared" si="698"/>
        <v>0</v>
      </c>
      <c r="CG176">
        <f t="shared" si="699"/>
        <v>0</v>
      </c>
      <c r="CH176">
        <f t="shared" si="700"/>
        <v>0</v>
      </c>
      <c r="CI176">
        <f t="shared" si="701"/>
        <v>0</v>
      </c>
      <c r="CJ176">
        <f t="shared" si="702"/>
        <v>0</v>
      </c>
      <c r="CK176">
        <f t="shared" si="666"/>
        <v>0</v>
      </c>
      <c r="CL176">
        <f t="shared" si="667"/>
        <v>0</v>
      </c>
      <c r="CM176">
        <f t="shared" si="703"/>
        <v>0</v>
      </c>
      <c r="CN176">
        <f t="shared" si="704"/>
        <v>0</v>
      </c>
      <c r="CO176">
        <f t="shared" si="705"/>
        <v>0</v>
      </c>
      <c r="CP176" s="5">
        <f t="shared" si="706"/>
        <v>0</v>
      </c>
      <c r="CR176" s="28">
        <f t="shared" si="668"/>
        <v>0</v>
      </c>
      <c r="CS176" s="28">
        <f t="shared" si="669"/>
        <v>0</v>
      </c>
      <c r="CT176" s="28">
        <f t="shared" si="670"/>
        <v>0</v>
      </c>
      <c r="CU176" s="28">
        <f t="shared" si="671"/>
        <v>0</v>
      </c>
      <c r="CV176" s="28">
        <f t="shared" si="672"/>
        <v>0</v>
      </c>
      <c r="CW176" s="28">
        <f t="shared" si="673"/>
        <v>0</v>
      </c>
      <c r="CX176" s="28">
        <f t="shared" si="707"/>
        <v>0</v>
      </c>
      <c r="CY176" s="28">
        <f t="shared" si="708"/>
        <v>0</v>
      </c>
      <c r="CZ176" s="28">
        <f t="shared" si="709"/>
        <v>0</v>
      </c>
      <c r="DA176" s="28">
        <f t="shared" si="710"/>
        <v>0</v>
      </c>
      <c r="DB176">
        <f t="shared" si="711"/>
        <v>0</v>
      </c>
      <c r="DC176">
        <f t="shared" si="712"/>
        <v>0</v>
      </c>
      <c r="DD176">
        <f t="shared" si="713"/>
        <v>0</v>
      </c>
      <c r="DE176">
        <f t="shared" si="714"/>
        <v>0</v>
      </c>
      <c r="DF176">
        <f t="shared" si="715"/>
        <v>0</v>
      </c>
      <c r="DG176">
        <f t="shared" si="716"/>
        <v>0</v>
      </c>
      <c r="DH176">
        <f t="shared" si="717"/>
        <v>0</v>
      </c>
      <c r="DI176">
        <f t="shared" si="718"/>
        <v>0</v>
      </c>
      <c r="DJ176">
        <f t="shared" si="719"/>
        <v>0</v>
      </c>
      <c r="DK176">
        <f t="shared" si="720"/>
        <v>0</v>
      </c>
      <c r="DL176" s="5">
        <f t="shared" si="721"/>
        <v>0</v>
      </c>
      <c r="DM176" s="48">
        <f t="shared" si="722"/>
        <v>0</v>
      </c>
      <c r="DN176" s="5">
        <f t="shared" si="723"/>
        <v>0</v>
      </c>
      <c r="DO176" s="5">
        <f t="shared" si="724"/>
        <v>0</v>
      </c>
      <c r="DQ176" s="48">
        <f t="shared" si="674"/>
        <v>999</v>
      </c>
      <c r="DR176" s="48">
        <f t="shared" si="675"/>
        <v>999</v>
      </c>
      <c r="DS176" s="48">
        <f t="shared" si="725"/>
        <v>999</v>
      </c>
      <c r="DT176">
        <f t="shared" si="676"/>
        <v>0</v>
      </c>
      <c r="DV176" s="48">
        <f t="shared" si="726"/>
        <v>0</v>
      </c>
      <c r="DW176" s="48">
        <f t="shared" si="727"/>
        <v>0</v>
      </c>
      <c r="DX176" s="48">
        <f t="shared" si="728"/>
        <v>0</v>
      </c>
      <c r="DY176" s="48">
        <f t="shared" si="729"/>
        <v>0</v>
      </c>
      <c r="DZ176">
        <f t="shared" si="584"/>
        <v>0</v>
      </c>
      <c r="EB176" s="48">
        <f t="shared" si="730"/>
        <v>0</v>
      </c>
      <c r="EC176" s="48">
        <f t="shared" si="731"/>
        <v>0</v>
      </c>
      <c r="ED176" s="48">
        <f t="shared" si="732"/>
        <v>0</v>
      </c>
      <c r="EE176" s="48">
        <f t="shared" si="733"/>
        <v>0</v>
      </c>
      <c r="EF176">
        <f t="shared" si="585"/>
        <v>0</v>
      </c>
      <c r="EG176">
        <f t="shared" si="677"/>
        <v>0</v>
      </c>
      <c r="EI176">
        <v>7</v>
      </c>
      <c r="EJ176" s="48">
        <f t="shared" si="734"/>
        <v>0</v>
      </c>
      <c r="EK176">
        <f t="shared" si="678"/>
        <v>0</v>
      </c>
      <c r="EL176">
        <f t="shared" si="735"/>
        <v>0</v>
      </c>
      <c r="EM176">
        <f t="shared" si="679"/>
        <v>0</v>
      </c>
      <c r="EN176">
        <f t="shared" si="680"/>
        <v>99999999</v>
      </c>
      <c r="EO176">
        <f t="shared" si="736"/>
        <v>99999999</v>
      </c>
      <c r="EP176">
        <f t="shared" si="681"/>
        <v>999</v>
      </c>
      <c r="EQ176">
        <f t="shared" si="682"/>
        <v>99999</v>
      </c>
      <c r="ES176">
        <f>IF(I176="X",1,IF(I176="x",1,IF(I176&lt;='Schuelereinst. Sinclair'!$B$5,1,0)))</f>
        <v>1</v>
      </c>
      <c r="ET176">
        <f>IF(K176="X",1,IF(K176="x",1,IF(K176&lt;='Schuelereinst. Sinclair'!$B$5,1,0)))</f>
        <v>1</v>
      </c>
      <c r="EU176">
        <f>IF(M176="X",1,IF(M176="x",1,IF(M176&lt;='Schuelereinst. Sinclair'!$B$5,1,0)))</f>
        <v>1</v>
      </c>
      <c r="EV176">
        <f>IF(O176="X",1,IF(O176="x",1,IF(O176&lt;='Schuelereinst. Sinclair'!$B$5,1,0)))</f>
        <v>1</v>
      </c>
      <c r="EW176">
        <f>IF(Q176="X",1,IF(Q176="x",1,IF(Q176&lt;='Schuelereinst. Sinclair'!$B$5,1,0)))</f>
        <v>1</v>
      </c>
      <c r="EX176">
        <f>IF(S176="X",1,IF(S176="x",1,IF(S176&lt;='Schuelereinst. Sinclair'!$B$5,1,0)))</f>
        <v>1</v>
      </c>
    </row>
    <row r="177" spans="1:154" hidden="1" x14ac:dyDescent="0.2">
      <c r="A177" s="109">
        <v>8</v>
      </c>
      <c r="B177" s="96"/>
      <c r="C177" s="109" t="str">
        <f t="shared" si="683"/>
        <v/>
      </c>
      <c r="D177" s="156" t="str">
        <f t="shared" si="684"/>
        <v/>
      </c>
      <c r="E177" s="156" t="str">
        <f t="shared" si="685"/>
        <v/>
      </c>
      <c r="F177" s="159"/>
      <c r="G177" s="176" t="str">
        <f t="shared" si="651"/>
        <v/>
      </c>
      <c r="H177" s="97"/>
      <c r="I177" s="129"/>
      <c r="J177" s="98"/>
      <c r="K177" s="129"/>
      <c r="L177" s="98"/>
      <c r="M177" s="129"/>
      <c r="N177" s="97"/>
      <c r="O177" s="129"/>
      <c r="P177" s="98"/>
      <c r="Q177" s="129"/>
      <c r="R177" s="98"/>
      <c r="S177" s="129"/>
      <c r="T177" s="131" t="str">
        <f t="shared" si="686"/>
        <v/>
      </c>
      <c r="U177" s="134" t="str">
        <f t="shared" si="687"/>
        <v/>
      </c>
      <c r="V177" s="134" t="str">
        <f t="shared" si="688"/>
        <v/>
      </c>
      <c r="W177" s="101"/>
      <c r="X177" s="95"/>
      <c r="Y177" s="119" t="str">
        <f t="shared" si="737"/>
        <v/>
      </c>
      <c r="Z177" s="100"/>
      <c r="AA177" s="95"/>
      <c r="AB177" s="95"/>
      <c r="AC177" s="122" t="str">
        <f t="shared" si="738"/>
        <v/>
      </c>
      <c r="AD177" s="100"/>
      <c r="AE177" s="95"/>
      <c r="AF177" s="95"/>
      <c r="AG177" s="214" t="str">
        <f t="shared" si="739"/>
        <v/>
      </c>
      <c r="AH177" s="125" t="str">
        <f t="shared" si="740"/>
        <v/>
      </c>
      <c r="AI177" s="126" t="str">
        <f t="shared" si="741"/>
        <v/>
      </c>
      <c r="AJ177" s="140" t="str">
        <f t="shared" si="652"/>
        <v/>
      </c>
      <c r="AK177" s="163" t="str">
        <f t="shared" si="653"/>
        <v/>
      </c>
      <c r="BI177" t="str">
        <f t="shared" si="654"/>
        <v/>
      </c>
      <c r="BK177" t="str">
        <f t="shared" si="689"/>
        <v/>
      </c>
      <c r="BL177" t="str">
        <f t="shared" si="690"/>
        <v/>
      </c>
      <c r="BM177" t="str">
        <f t="shared" si="691"/>
        <v/>
      </c>
      <c r="BN177" t="str">
        <f t="shared" si="692"/>
        <v/>
      </c>
      <c r="BO177" t="str">
        <f t="shared" si="655"/>
        <v/>
      </c>
      <c r="BP177" t="str">
        <f t="shared" si="656"/>
        <v/>
      </c>
      <c r="BQ177" s="47" t="str">
        <f t="shared" si="657"/>
        <v/>
      </c>
      <c r="BR177" t="str">
        <f t="shared" si="658"/>
        <v/>
      </c>
      <c r="BS177" t="str">
        <f t="shared" si="659"/>
        <v/>
      </c>
      <c r="BT177" t="str">
        <f t="shared" si="693"/>
        <v/>
      </c>
      <c r="BU177" t="str">
        <f>IF(BT177="","",IF(BT177="U9",'Schuelereinst. Sinclair'!$B$6,IF(BT177="U11",'Schuelereinst. Sinclair'!$B$7,IF(BT177="U13",'Schuelereinst. Sinclair'!$B$8,Wemm(BT177="U15",'Schuelereinst. Sinclair'!$B$9,"")))))</f>
        <v/>
      </c>
      <c r="BV177" s="28">
        <f t="shared" si="660"/>
        <v>0</v>
      </c>
      <c r="BW177" s="28">
        <f t="shared" si="661"/>
        <v>0</v>
      </c>
      <c r="BX177" s="28">
        <f t="shared" si="662"/>
        <v>0</v>
      </c>
      <c r="BY177" s="28">
        <f t="shared" si="663"/>
        <v>0</v>
      </c>
      <c r="BZ177" s="28">
        <f t="shared" si="664"/>
        <v>0</v>
      </c>
      <c r="CA177" s="28">
        <f t="shared" si="665"/>
        <v>0</v>
      </c>
      <c r="CB177" s="28">
        <f t="shared" si="694"/>
        <v>0</v>
      </c>
      <c r="CC177" s="28">
        <f t="shared" si="695"/>
        <v>0</v>
      </c>
      <c r="CD177" s="28">
        <f t="shared" si="696"/>
        <v>0</v>
      </c>
      <c r="CE177" s="28">
        <f t="shared" si="697"/>
        <v>0</v>
      </c>
      <c r="CF177">
        <f t="shared" si="698"/>
        <v>0</v>
      </c>
      <c r="CG177">
        <f t="shared" si="699"/>
        <v>0</v>
      </c>
      <c r="CH177">
        <f t="shared" si="700"/>
        <v>0</v>
      </c>
      <c r="CI177">
        <f t="shared" si="701"/>
        <v>0</v>
      </c>
      <c r="CJ177">
        <f t="shared" si="702"/>
        <v>0</v>
      </c>
      <c r="CK177">
        <f t="shared" si="666"/>
        <v>0</v>
      </c>
      <c r="CL177">
        <f t="shared" si="667"/>
        <v>0</v>
      </c>
      <c r="CM177">
        <f t="shared" si="703"/>
        <v>0</v>
      </c>
      <c r="CN177">
        <f t="shared" si="704"/>
        <v>0</v>
      </c>
      <c r="CO177">
        <f t="shared" si="705"/>
        <v>0</v>
      </c>
      <c r="CP177" s="5">
        <f t="shared" si="706"/>
        <v>0</v>
      </c>
      <c r="CR177" s="28">
        <f t="shared" si="668"/>
        <v>0</v>
      </c>
      <c r="CS177" s="28">
        <f t="shared" si="669"/>
        <v>0</v>
      </c>
      <c r="CT177" s="28">
        <f t="shared" si="670"/>
        <v>0</v>
      </c>
      <c r="CU177" s="28">
        <f t="shared" si="671"/>
        <v>0</v>
      </c>
      <c r="CV177" s="28">
        <f t="shared" si="672"/>
        <v>0</v>
      </c>
      <c r="CW177" s="28">
        <f t="shared" si="673"/>
        <v>0</v>
      </c>
      <c r="CX177" s="28">
        <f t="shared" si="707"/>
        <v>0</v>
      </c>
      <c r="CY177" s="28">
        <f t="shared" si="708"/>
        <v>0</v>
      </c>
      <c r="CZ177" s="28">
        <f t="shared" si="709"/>
        <v>0</v>
      </c>
      <c r="DA177" s="28">
        <f t="shared" si="710"/>
        <v>0</v>
      </c>
      <c r="DB177">
        <f t="shared" si="711"/>
        <v>0</v>
      </c>
      <c r="DC177">
        <f t="shared" si="712"/>
        <v>0</v>
      </c>
      <c r="DD177">
        <f t="shared" si="713"/>
        <v>0</v>
      </c>
      <c r="DE177">
        <f t="shared" si="714"/>
        <v>0</v>
      </c>
      <c r="DF177">
        <f t="shared" si="715"/>
        <v>0</v>
      </c>
      <c r="DG177">
        <f t="shared" si="716"/>
        <v>0</v>
      </c>
      <c r="DH177">
        <f t="shared" si="717"/>
        <v>0</v>
      </c>
      <c r="DI177">
        <f t="shared" si="718"/>
        <v>0</v>
      </c>
      <c r="DJ177">
        <f t="shared" si="719"/>
        <v>0</v>
      </c>
      <c r="DK177">
        <f t="shared" si="720"/>
        <v>0</v>
      </c>
      <c r="DL177" s="5">
        <f t="shared" si="721"/>
        <v>0</v>
      </c>
      <c r="DM177" s="48">
        <f t="shared" si="722"/>
        <v>0</v>
      </c>
      <c r="DN177" s="5">
        <f t="shared" si="723"/>
        <v>0</v>
      </c>
      <c r="DO177" s="5">
        <f t="shared" si="724"/>
        <v>0</v>
      </c>
      <c r="DQ177" s="48">
        <f t="shared" si="674"/>
        <v>999</v>
      </c>
      <c r="DR177" s="48">
        <f t="shared" si="675"/>
        <v>999</v>
      </c>
      <c r="DS177" s="48">
        <f t="shared" si="725"/>
        <v>999</v>
      </c>
      <c r="DT177">
        <f t="shared" si="676"/>
        <v>0</v>
      </c>
      <c r="DV177" s="48">
        <f t="shared" si="726"/>
        <v>0</v>
      </c>
      <c r="DW177" s="48">
        <f t="shared" si="727"/>
        <v>0</v>
      </c>
      <c r="DX177" s="48">
        <f t="shared" si="728"/>
        <v>0</v>
      </c>
      <c r="DY177" s="48">
        <f t="shared" si="729"/>
        <v>0</v>
      </c>
      <c r="DZ177">
        <f t="shared" si="584"/>
        <v>0</v>
      </c>
      <c r="EB177" s="48">
        <f t="shared" si="730"/>
        <v>0</v>
      </c>
      <c r="EC177" s="48">
        <f t="shared" si="731"/>
        <v>0</v>
      </c>
      <c r="ED177" s="48">
        <f t="shared" si="732"/>
        <v>0</v>
      </c>
      <c r="EE177" s="48">
        <f t="shared" si="733"/>
        <v>0</v>
      </c>
      <c r="EF177">
        <f t="shared" si="585"/>
        <v>0</v>
      </c>
      <c r="EG177">
        <f t="shared" si="677"/>
        <v>0</v>
      </c>
      <c r="EI177">
        <v>8</v>
      </c>
      <c r="EJ177" s="48">
        <f t="shared" si="734"/>
        <v>0</v>
      </c>
      <c r="EK177">
        <f t="shared" si="678"/>
        <v>0</v>
      </c>
      <c r="EL177">
        <f t="shared" si="735"/>
        <v>0</v>
      </c>
      <c r="EM177">
        <f t="shared" si="679"/>
        <v>0</v>
      </c>
      <c r="EN177">
        <f t="shared" si="680"/>
        <v>99999999</v>
      </c>
      <c r="EO177">
        <f t="shared" si="736"/>
        <v>99999999</v>
      </c>
      <c r="EP177">
        <f t="shared" si="681"/>
        <v>999</v>
      </c>
      <c r="EQ177">
        <f t="shared" si="682"/>
        <v>99999</v>
      </c>
      <c r="ES177">
        <f>IF(I177="X",1,IF(I177="x",1,IF(I177&lt;='Schuelereinst. Sinclair'!$B$5,1,0)))</f>
        <v>1</v>
      </c>
      <c r="ET177">
        <f>IF(K177="X",1,IF(K177="x",1,IF(K177&lt;='Schuelereinst. Sinclair'!$B$5,1,0)))</f>
        <v>1</v>
      </c>
      <c r="EU177">
        <f>IF(M177="X",1,IF(M177="x",1,IF(M177&lt;='Schuelereinst. Sinclair'!$B$5,1,0)))</f>
        <v>1</v>
      </c>
      <c r="EV177">
        <f>IF(O177="X",1,IF(O177="x",1,IF(O177&lt;='Schuelereinst. Sinclair'!$B$5,1,0)))</f>
        <v>1</v>
      </c>
      <c r="EW177">
        <f>IF(Q177="X",1,IF(Q177="x",1,IF(Q177&lt;='Schuelereinst. Sinclair'!$B$5,1,0)))</f>
        <v>1</v>
      </c>
      <c r="EX177">
        <f>IF(S177="X",1,IF(S177="x",1,IF(S177&lt;='Schuelereinst. Sinclair'!$B$5,1,0)))</f>
        <v>1</v>
      </c>
    </row>
    <row r="178" spans="1:154" hidden="1" x14ac:dyDescent="0.2">
      <c r="A178" s="109">
        <v>9</v>
      </c>
      <c r="B178" s="96"/>
      <c r="C178" s="109" t="str">
        <f t="shared" si="683"/>
        <v/>
      </c>
      <c r="D178" s="156" t="str">
        <f t="shared" si="684"/>
        <v/>
      </c>
      <c r="E178" s="156" t="str">
        <f t="shared" si="685"/>
        <v/>
      </c>
      <c r="F178" s="159"/>
      <c r="G178" s="176" t="str">
        <f t="shared" si="651"/>
        <v/>
      </c>
      <c r="H178" s="97"/>
      <c r="I178" s="129"/>
      <c r="J178" s="98"/>
      <c r="K178" s="129"/>
      <c r="L178" s="98"/>
      <c r="M178" s="129"/>
      <c r="N178" s="97"/>
      <c r="O178" s="129"/>
      <c r="P178" s="98"/>
      <c r="Q178" s="129"/>
      <c r="R178" s="98"/>
      <c r="S178" s="129"/>
      <c r="T178" s="131" t="str">
        <f t="shared" si="686"/>
        <v/>
      </c>
      <c r="U178" s="134" t="str">
        <f t="shared" si="687"/>
        <v/>
      </c>
      <c r="V178" s="134" t="str">
        <f t="shared" si="688"/>
        <v/>
      </c>
      <c r="W178" s="102"/>
      <c r="X178" s="103"/>
      <c r="Y178" s="119" t="str">
        <f t="shared" si="737"/>
        <v/>
      </c>
      <c r="Z178" s="100"/>
      <c r="AA178" s="95"/>
      <c r="AB178" s="95"/>
      <c r="AC178" s="122" t="str">
        <f t="shared" si="738"/>
        <v/>
      </c>
      <c r="AD178" s="100"/>
      <c r="AE178" s="95"/>
      <c r="AF178" s="95"/>
      <c r="AG178" s="214" t="str">
        <f t="shared" si="739"/>
        <v/>
      </c>
      <c r="AH178" s="125" t="str">
        <f t="shared" si="740"/>
        <v/>
      </c>
      <c r="AI178" s="126" t="str">
        <f t="shared" si="741"/>
        <v/>
      </c>
      <c r="AJ178" s="140" t="str">
        <f t="shared" si="652"/>
        <v/>
      </c>
      <c r="AK178" s="163" t="str">
        <f t="shared" si="653"/>
        <v/>
      </c>
      <c r="BI178" t="str">
        <f t="shared" si="654"/>
        <v/>
      </c>
      <c r="BK178" t="str">
        <f t="shared" si="689"/>
        <v/>
      </c>
      <c r="BL178" t="str">
        <f t="shared" si="690"/>
        <v/>
      </c>
      <c r="BM178" t="str">
        <f t="shared" si="691"/>
        <v/>
      </c>
      <c r="BN178" t="str">
        <f t="shared" si="692"/>
        <v/>
      </c>
      <c r="BO178" t="str">
        <f t="shared" si="655"/>
        <v/>
      </c>
      <c r="BP178" t="str">
        <f t="shared" si="656"/>
        <v/>
      </c>
      <c r="BQ178" s="47" t="str">
        <f t="shared" si="657"/>
        <v/>
      </c>
      <c r="BR178" t="str">
        <f t="shared" si="658"/>
        <v/>
      </c>
      <c r="BS178" t="str">
        <f t="shared" si="659"/>
        <v/>
      </c>
      <c r="BT178" t="str">
        <f t="shared" si="693"/>
        <v/>
      </c>
      <c r="BU178" t="str">
        <f>IF(BT178="","",IF(BT178="U9",'Schuelereinst. Sinclair'!$B$6,IF(BT178="U11",'Schuelereinst. Sinclair'!$B$7,IF(BT178="U13",'Schuelereinst. Sinclair'!$B$8,Wemm(BT178="U15",'Schuelereinst. Sinclair'!$B$9,"")))))</f>
        <v/>
      </c>
      <c r="BV178" s="28">
        <f t="shared" si="660"/>
        <v>0</v>
      </c>
      <c r="BW178" s="28">
        <f t="shared" si="661"/>
        <v>0</v>
      </c>
      <c r="BX178" s="28">
        <f t="shared" si="662"/>
        <v>0</v>
      </c>
      <c r="BY178" s="28">
        <f t="shared" si="663"/>
        <v>0</v>
      </c>
      <c r="BZ178" s="28">
        <f t="shared" si="664"/>
        <v>0</v>
      </c>
      <c r="CA178" s="28">
        <f t="shared" si="665"/>
        <v>0</v>
      </c>
      <c r="CB178" s="28">
        <f t="shared" si="694"/>
        <v>0</v>
      </c>
      <c r="CC178" s="28">
        <f t="shared" si="695"/>
        <v>0</v>
      </c>
      <c r="CD178" s="28">
        <f t="shared" si="696"/>
        <v>0</v>
      </c>
      <c r="CE178" s="28">
        <f t="shared" si="697"/>
        <v>0</v>
      </c>
      <c r="CF178">
        <f t="shared" si="698"/>
        <v>0</v>
      </c>
      <c r="CG178">
        <f t="shared" si="699"/>
        <v>0</v>
      </c>
      <c r="CH178">
        <f t="shared" si="700"/>
        <v>0</v>
      </c>
      <c r="CI178">
        <f t="shared" si="701"/>
        <v>0</v>
      </c>
      <c r="CJ178">
        <f t="shared" si="702"/>
        <v>0</v>
      </c>
      <c r="CK178">
        <f t="shared" si="666"/>
        <v>0</v>
      </c>
      <c r="CL178">
        <f t="shared" si="667"/>
        <v>0</v>
      </c>
      <c r="CM178">
        <f t="shared" si="703"/>
        <v>0</v>
      </c>
      <c r="CN178">
        <f t="shared" si="704"/>
        <v>0</v>
      </c>
      <c r="CO178">
        <f t="shared" si="705"/>
        <v>0</v>
      </c>
      <c r="CP178" s="5">
        <f t="shared" si="706"/>
        <v>0</v>
      </c>
      <c r="CR178" s="28">
        <f t="shared" si="668"/>
        <v>0</v>
      </c>
      <c r="CS178" s="28">
        <f t="shared" si="669"/>
        <v>0</v>
      </c>
      <c r="CT178" s="28">
        <f t="shared" si="670"/>
        <v>0</v>
      </c>
      <c r="CU178" s="28">
        <f t="shared" si="671"/>
        <v>0</v>
      </c>
      <c r="CV178" s="28">
        <f t="shared" si="672"/>
        <v>0</v>
      </c>
      <c r="CW178" s="28">
        <f t="shared" si="673"/>
        <v>0</v>
      </c>
      <c r="CX178" s="28">
        <f t="shared" si="707"/>
        <v>0</v>
      </c>
      <c r="CY178" s="28">
        <f t="shared" si="708"/>
        <v>0</v>
      </c>
      <c r="CZ178" s="28">
        <f t="shared" si="709"/>
        <v>0</v>
      </c>
      <c r="DA178" s="28">
        <f t="shared" si="710"/>
        <v>0</v>
      </c>
      <c r="DB178">
        <f t="shared" si="711"/>
        <v>0</v>
      </c>
      <c r="DC178">
        <f t="shared" si="712"/>
        <v>0</v>
      </c>
      <c r="DD178">
        <f t="shared" si="713"/>
        <v>0</v>
      </c>
      <c r="DE178">
        <f t="shared" si="714"/>
        <v>0</v>
      </c>
      <c r="DF178">
        <f t="shared" si="715"/>
        <v>0</v>
      </c>
      <c r="DG178">
        <f t="shared" si="716"/>
        <v>0</v>
      </c>
      <c r="DH178">
        <f t="shared" si="717"/>
        <v>0</v>
      </c>
      <c r="DI178">
        <f t="shared" si="718"/>
        <v>0</v>
      </c>
      <c r="DJ178">
        <f t="shared" si="719"/>
        <v>0</v>
      </c>
      <c r="DK178">
        <f t="shared" si="720"/>
        <v>0</v>
      </c>
      <c r="DL178" s="5">
        <f t="shared" si="721"/>
        <v>0</v>
      </c>
      <c r="DM178" s="48">
        <f t="shared" si="722"/>
        <v>0</v>
      </c>
      <c r="DN178" s="5">
        <f t="shared" si="723"/>
        <v>0</v>
      </c>
      <c r="DO178" s="5">
        <f t="shared" si="724"/>
        <v>0</v>
      </c>
      <c r="DQ178" s="48">
        <f t="shared" si="674"/>
        <v>999</v>
      </c>
      <c r="DR178" s="48">
        <f t="shared" si="675"/>
        <v>999</v>
      </c>
      <c r="DS178" s="48">
        <f t="shared" si="725"/>
        <v>999</v>
      </c>
      <c r="DT178">
        <f t="shared" si="676"/>
        <v>0</v>
      </c>
      <c r="DV178" s="48">
        <f t="shared" si="726"/>
        <v>0</v>
      </c>
      <c r="DW178" s="48">
        <f t="shared" si="727"/>
        <v>0</v>
      </c>
      <c r="DX178" s="48">
        <f t="shared" si="728"/>
        <v>0</v>
      </c>
      <c r="DY178" s="48">
        <f t="shared" si="729"/>
        <v>0</v>
      </c>
      <c r="DZ178">
        <f t="shared" si="584"/>
        <v>0</v>
      </c>
      <c r="EB178" s="48">
        <f t="shared" si="730"/>
        <v>0</v>
      </c>
      <c r="EC178" s="48">
        <f t="shared" si="731"/>
        <v>0</v>
      </c>
      <c r="ED178" s="48">
        <f t="shared" si="732"/>
        <v>0</v>
      </c>
      <c r="EE178" s="48">
        <f t="shared" si="733"/>
        <v>0</v>
      </c>
      <c r="EF178">
        <f t="shared" si="585"/>
        <v>0</v>
      </c>
      <c r="EG178">
        <f t="shared" si="677"/>
        <v>0</v>
      </c>
      <c r="EI178">
        <v>9</v>
      </c>
      <c r="EJ178" s="48">
        <f t="shared" si="734"/>
        <v>0</v>
      </c>
      <c r="EK178">
        <f t="shared" si="678"/>
        <v>0</v>
      </c>
      <c r="EL178">
        <f t="shared" si="735"/>
        <v>0</v>
      </c>
      <c r="EM178">
        <f t="shared" si="679"/>
        <v>0</v>
      </c>
      <c r="EN178">
        <f t="shared" si="680"/>
        <v>99999999</v>
      </c>
      <c r="EO178">
        <f t="shared" si="736"/>
        <v>99999999</v>
      </c>
      <c r="EP178">
        <f t="shared" si="681"/>
        <v>999</v>
      </c>
      <c r="EQ178">
        <f t="shared" si="682"/>
        <v>99999</v>
      </c>
      <c r="ES178">
        <f>IF(I178="X",1,IF(I178="x",1,IF(I178&lt;='Schuelereinst. Sinclair'!$B$5,1,0)))</f>
        <v>1</v>
      </c>
      <c r="ET178">
        <f>IF(K178="X",1,IF(K178="x",1,IF(K178&lt;='Schuelereinst. Sinclair'!$B$5,1,0)))</f>
        <v>1</v>
      </c>
      <c r="EU178">
        <f>IF(M178="X",1,IF(M178="x",1,IF(M178&lt;='Schuelereinst. Sinclair'!$B$5,1,0)))</f>
        <v>1</v>
      </c>
      <c r="EV178">
        <f>IF(O178="X",1,IF(O178="x",1,IF(O178&lt;='Schuelereinst. Sinclair'!$B$5,1,0)))</f>
        <v>1</v>
      </c>
      <c r="EW178">
        <f>IF(Q178="X",1,IF(Q178="x",1,IF(Q178&lt;='Schuelereinst. Sinclair'!$B$5,1,0)))</f>
        <v>1</v>
      </c>
      <c r="EX178">
        <f>IF(S178="X",1,IF(S178="x",1,IF(S178&lt;='Schuelereinst. Sinclair'!$B$5,1,0)))</f>
        <v>1</v>
      </c>
    </row>
    <row r="179" spans="1:154" hidden="1" x14ac:dyDescent="0.2">
      <c r="A179" s="109">
        <v>10</v>
      </c>
      <c r="B179" s="96"/>
      <c r="C179" s="109" t="str">
        <f t="shared" si="683"/>
        <v/>
      </c>
      <c r="D179" s="156" t="str">
        <f t="shared" si="684"/>
        <v/>
      </c>
      <c r="E179" s="156" t="str">
        <f t="shared" si="685"/>
        <v/>
      </c>
      <c r="F179" s="159"/>
      <c r="G179" s="176" t="str">
        <f t="shared" si="651"/>
        <v/>
      </c>
      <c r="H179" s="97"/>
      <c r="I179" s="129"/>
      <c r="J179" s="98"/>
      <c r="K179" s="129"/>
      <c r="L179" s="98"/>
      <c r="M179" s="129"/>
      <c r="N179" s="97"/>
      <c r="O179" s="129"/>
      <c r="P179" s="98"/>
      <c r="Q179" s="129"/>
      <c r="R179" s="98"/>
      <c r="S179" s="129"/>
      <c r="T179" s="131" t="str">
        <f t="shared" si="686"/>
        <v/>
      </c>
      <c r="U179" s="134" t="str">
        <f t="shared" si="687"/>
        <v/>
      </c>
      <c r="V179" s="134" t="str">
        <f t="shared" si="688"/>
        <v/>
      </c>
      <c r="W179" s="104"/>
      <c r="X179" s="105"/>
      <c r="Y179" s="119" t="str">
        <f t="shared" si="737"/>
        <v/>
      </c>
      <c r="Z179" s="100"/>
      <c r="AA179" s="95"/>
      <c r="AB179" s="95"/>
      <c r="AC179" s="122" t="str">
        <f t="shared" si="738"/>
        <v/>
      </c>
      <c r="AD179" s="100"/>
      <c r="AE179" s="95"/>
      <c r="AF179" s="95"/>
      <c r="AG179" s="214" t="str">
        <f t="shared" si="739"/>
        <v/>
      </c>
      <c r="AH179" s="125" t="str">
        <f t="shared" si="740"/>
        <v/>
      </c>
      <c r="AI179" s="126" t="str">
        <f t="shared" si="741"/>
        <v/>
      </c>
      <c r="AJ179" s="140" t="str">
        <f t="shared" si="652"/>
        <v/>
      </c>
      <c r="AK179" s="163" t="str">
        <f t="shared" si="653"/>
        <v/>
      </c>
      <c r="BI179" t="str">
        <f t="shared" si="654"/>
        <v/>
      </c>
      <c r="BK179" t="str">
        <f t="shared" si="689"/>
        <v/>
      </c>
      <c r="BL179" t="str">
        <f t="shared" si="690"/>
        <v/>
      </c>
      <c r="BM179" t="str">
        <f t="shared" si="691"/>
        <v/>
      </c>
      <c r="BN179" t="str">
        <f t="shared" si="692"/>
        <v/>
      </c>
      <c r="BO179" t="str">
        <f t="shared" si="655"/>
        <v/>
      </c>
      <c r="BP179" t="str">
        <f t="shared" si="656"/>
        <v/>
      </c>
      <c r="BQ179" s="47" t="str">
        <f t="shared" si="657"/>
        <v/>
      </c>
      <c r="BR179" t="str">
        <f t="shared" si="658"/>
        <v/>
      </c>
      <c r="BS179" t="str">
        <f t="shared" si="659"/>
        <v/>
      </c>
      <c r="BT179" t="str">
        <f t="shared" si="693"/>
        <v/>
      </c>
      <c r="BU179" t="str">
        <f>IF(BT179="","",IF(BT179="U9",'Schuelereinst. Sinclair'!$B$6,IF(BT179="U11",'Schuelereinst. Sinclair'!$B$7,IF(BT179="U13",'Schuelereinst. Sinclair'!$B$8,Wemm(BT179="U15",'Schuelereinst. Sinclair'!$B$9,"")))))</f>
        <v/>
      </c>
      <c r="BV179" s="28">
        <f t="shared" si="660"/>
        <v>0</v>
      </c>
      <c r="BW179" s="28">
        <f t="shared" si="661"/>
        <v>0</v>
      </c>
      <c r="BX179" s="28">
        <f t="shared" si="662"/>
        <v>0</v>
      </c>
      <c r="BY179" s="28">
        <f t="shared" si="663"/>
        <v>0</v>
      </c>
      <c r="BZ179" s="28">
        <f t="shared" si="664"/>
        <v>0</v>
      </c>
      <c r="CA179" s="28">
        <f t="shared" si="665"/>
        <v>0</v>
      </c>
      <c r="CB179" s="28">
        <f t="shared" si="694"/>
        <v>0</v>
      </c>
      <c r="CC179" s="28">
        <f t="shared" si="695"/>
        <v>0</v>
      </c>
      <c r="CD179" s="28">
        <f t="shared" si="696"/>
        <v>0</v>
      </c>
      <c r="CE179" s="28">
        <f t="shared" si="697"/>
        <v>0</v>
      </c>
      <c r="CF179">
        <f t="shared" si="698"/>
        <v>0</v>
      </c>
      <c r="CG179">
        <f t="shared" si="699"/>
        <v>0</v>
      </c>
      <c r="CH179">
        <f t="shared" si="700"/>
        <v>0</v>
      </c>
      <c r="CI179">
        <f t="shared" si="701"/>
        <v>0</v>
      </c>
      <c r="CJ179">
        <f t="shared" si="702"/>
        <v>0</v>
      </c>
      <c r="CK179">
        <f t="shared" si="666"/>
        <v>0</v>
      </c>
      <c r="CL179">
        <f t="shared" si="667"/>
        <v>0</v>
      </c>
      <c r="CM179">
        <f t="shared" si="703"/>
        <v>0</v>
      </c>
      <c r="CN179">
        <f t="shared" si="704"/>
        <v>0</v>
      </c>
      <c r="CO179">
        <f t="shared" si="705"/>
        <v>0</v>
      </c>
      <c r="CP179" s="5">
        <f t="shared" si="706"/>
        <v>0</v>
      </c>
      <c r="CR179" s="28">
        <f t="shared" si="668"/>
        <v>0</v>
      </c>
      <c r="CS179" s="28">
        <f t="shared" si="669"/>
        <v>0</v>
      </c>
      <c r="CT179" s="28">
        <f t="shared" si="670"/>
        <v>0</v>
      </c>
      <c r="CU179" s="28">
        <f t="shared" si="671"/>
        <v>0</v>
      </c>
      <c r="CV179" s="28">
        <f t="shared" si="672"/>
        <v>0</v>
      </c>
      <c r="CW179" s="28">
        <f t="shared" si="673"/>
        <v>0</v>
      </c>
      <c r="CX179" s="28">
        <f t="shared" si="707"/>
        <v>0</v>
      </c>
      <c r="CY179" s="28">
        <f t="shared" si="708"/>
        <v>0</v>
      </c>
      <c r="CZ179" s="28">
        <f t="shared" si="709"/>
        <v>0</v>
      </c>
      <c r="DA179" s="28">
        <f t="shared" si="710"/>
        <v>0</v>
      </c>
      <c r="DB179">
        <f t="shared" si="711"/>
        <v>0</v>
      </c>
      <c r="DC179">
        <f t="shared" si="712"/>
        <v>0</v>
      </c>
      <c r="DD179">
        <f t="shared" si="713"/>
        <v>0</v>
      </c>
      <c r="DE179">
        <f t="shared" si="714"/>
        <v>0</v>
      </c>
      <c r="DF179">
        <f t="shared" si="715"/>
        <v>0</v>
      </c>
      <c r="DG179">
        <f t="shared" si="716"/>
        <v>0</v>
      </c>
      <c r="DH179">
        <f t="shared" si="717"/>
        <v>0</v>
      </c>
      <c r="DI179">
        <f t="shared" si="718"/>
        <v>0</v>
      </c>
      <c r="DJ179">
        <f t="shared" si="719"/>
        <v>0</v>
      </c>
      <c r="DK179">
        <f t="shared" si="720"/>
        <v>0</v>
      </c>
      <c r="DL179" s="5">
        <f t="shared" si="721"/>
        <v>0</v>
      </c>
      <c r="DM179" s="48">
        <f t="shared" si="722"/>
        <v>0</v>
      </c>
      <c r="DN179" s="5">
        <f t="shared" si="723"/>
        <v>0</v>
      </c>
      <c r="DO179" s="5">
        <f t="shared" si="724"/>
        <v>0</v>
      </c>
      <c r="DQ179" s="48">
        <f t="shared" si="674"/>
        <v>999</v>
      </c>
      <c r="DR179" s="48">
        <f t="shared" si="675"/>
        <v>999</v>
      </c>
      <c r="DS179" s="48">
        <f t="shared" si="725"/>
        <v>999</v>
      </c>
      <c r="DT179">
        <f t="shared" si="676"/>
        <v>0</v>
      </c>
      <c r="DV179" s="48">
        <f t="shared" si="726"/>
        <v>0</v>
      </c>
      <c r="DW179" s="48">
        <f t="shared" si="727"/>
        <v>0</v>
      </c>
      <c r="DX179" s="48">
        <f t="shared" si="728"/>
        <v>0</v>
      </c>
      <c r="DY179" s="48">
        <f t="shared" si="729"/>
        <v>0</v>
      </c>
      <c r="DZ179">
        <f t="shared" si="584"/>
        <v>0</v>
      </c>
      <c r="EB179" s="48">
        <f t="shared" si="730"/>
        <v>0</v>
      </c>
      <c r="EC179" s="48">
        <f t="shared" si="731"/>
        <v>0</v>
      </c>
      <c r="ED179" s="48">
        <f t="shared" si="732"/>
        <v>0</v>
      </c>
      <c r="EE179" s="48">
        <f t="shared" si="733"/>
        <v>0</v>
      </c>
      <c r="EF179">
        <f t="shared" si="585"/>
        <v>0</v>
      </c>
      <c r="EG179">
        <f t="shared" si="677"/>
        <v>0</v>
      </c>
      <c r="EI179">
        <v>10</v>
      </c>
      <c r="EJ179" s="48">
        <f t="shared" si="734"/>
        <v>0</v>
      </c>
      <c r="EK179">
        <f t="shared" si="678"/>
        <v>0</v>
      </c>
      <c r="EL179">
        <f t="shared" si="735"/>
        <v>0</v>
      </c>
      <c r="EM179">
        <f t="shared" si="679"/>
        <v>0</v>
      </c>
      <c r="EN179">
        <f t="shared" si="680"/>
        <v>99999999</v>
      </c>
      <c r="EO179">
        <f t="shared" si="736"/>
        <v>99999999</v>
      </c>
      <c r="EP179">
        <f t="shared" si="681"/>
        <v>999</v>
      </c>
      <c r="EQ179">
        <f t="shared" si="682"/>
        <v>99999</v>
      </c>
      <c r="ES179">
        <f>IF(I179="X",1,IF(I179="x",1,IF(I179&lt;='Schuelereinst. Sinclair'!$B$5,1,0)))</f>
        <v>1</v>
      </c>
      <c r="ET179">
        <f>IF(K179="X",1,IF(K179="x",1,IF(K179&lt;='Schuelereinst. Sinclair'!$B$5,1,0)))</f>
        <v>1</v>
      </c>
      <c r="EU179">
        <f>IF(M179="X",1,IF(M179="x",1,IF(M179&lt;='Schuelereinst. Sinclair'!$B$5,1,0)))</f>
        <v>1</v>
      </c>
      <c r="EV179">
        <f>IF(O179="X",1,IF(O179="x",1,IF(O179&lt;='Schuelereinst. Sinclair'!$B$5,1,0)))</f>
        <v>1</v>
      </c>
      <c r="EW179">
        <f>IF(Q179="X",1,IF(Q179="x",1,IF(Q179&lt;='Schuelereinst. Sinclair'!$B$5,1,0)))</f>
        <v>1</v>
      </c>
      <c r="EX179">
        <f>IF(S179="X",1,IF(S179="x",1,IF(S179&lt;='Schuelereinst. Sinclair'!$B$5,1,0)))</f>
        <v>1</v>
      </c>
    </row>
    <row r="180" spans="1:154" hidden="1" x14ac:dyDescent="0.2">
      <c r="A180" s="109">
        <v>11</v>
      </c>
      <c r="B180" s="96"/>
      <c r="C180" s="109" t="str">
        <f t="shared" si="683"/>
        <v/>
      </c>
      <c r="D180" s="156" t="str">
        <f t="shared" si="684"/>
        <v/>
      </c>
      <c r="E180" s="156" t="str">
        <f t="shared" si="685"/>
        <v/>
      </c>
      <c r="F180" s="159"/>
      <c r="G180" s="176" t="str">
        <f t="shared" si="651"/>
        <v/>
      </c>
      <c r="H180" s="97"/>
      <c r="I180" s="129"/>
      <c r="J180" s="98"/>
      <c r="K180" s="129"/>
      <c r="L180" s="98"/>
      <c r="M180" s="129"/>
      <c r="N180" s="97"/>
      <c r="O180" s="129"/>
      <c r="P180" s="98"/>
      <c r="Q180" s="129"/>
      <c r="R180" s="98"/>
      <c r="S180" s="129"/>
      <c r="T180" s="131" t="str">
        <f t="shared" si="686"/>
        <v/>
      </c>
      <c r="U180" s="134" t="str">
        <f t="shared" si="687"/>
        <v/>
      </c>
      <c r="V180" s="134" t="str">
        <f t="shared" si="688"/>
        <v/>
      </c>
      <c r="W180" s="99"/>
      <c r="X180" s="95"/>
      <c r="Y180" s="119" t="str">
        <f t="shared" si="737"/>
        <v/>
      </c>
      <c r="Z180" s="100"/>
      <c r="AA180" s="95"/>
      <c r="AB180" s="95"/>
      <c r="AC180" s="122" t="str">
        <f t="shared" si="738"/>
        <v/>
      </c>
      <c r="AD180" s="100"/>
      <c r="AE180" s="95"/>
      <c r="AF180" s="95"/>
      <c r="AG180" s="214" t="str">
        <f t="shared" si="739"/>
        <v/>
      </c>
      <c r="AH180" s="125" t="str">
        <f t="shared" si="740"/>
        <v/>
      </c>
      <c r="AI180" s="126" t="str">
        <f t="shared" si="741"/>
        <v/>
      </c>
      <c r="AJ180" s="140" t="str">
        <f t="shared" si="652"/>
        <v/>
      </c>
      <c r="AK180" s="163" t="str">
        <f t="shared" si="653"/>
        <v/>
      </c>
      <c r="BI180" t="str">
        <f t="shared" si="654"/>
        <v/>
      </c>
      <c r="BK180" t="str">
        <f t="shared" si="689"/>
        <v/>
      </c>
      <c r="BL180" t="str">
        <f t="shared" si="690"/>
        <v/>
      </c>
      <c r="BM180" t="str">
        <f t="shared" si="691"/>
        <v/>
      </c>
      <c r="BN180" t="str">
        <f t="shared" si="692"/>
        <v/>
      </c>
      <c r="BO180" t="str">
        <f t="shared" si="655"/>
        <v/>
      </c>
      <c r="BP180" t="str">
        <f t="shared" si="656"/>
        <v/>
      </c>
      <c r="BQ180" s="47" t="str">
        <f t="shared" si="657"/>
        <v/>
      </c>
      <c r="BR180" t="str">
        <f t="shared" si="658"/>
        <v/>
      </c>
      <c r="BS180" t="str">
        <f t="shared" si="659"/>
        <v/>
      </c>
      <c r="BT180" t="str">
        <f t="shared" si="693"/>
        <v/>
      </c>
      <c r="BU180" t="str">
        <f>IF(BT180="","",IF(BT180="U9",'Schuelereinst. Sinclair'!$B$6,IF(BT180="U11",'Schuelereinst. Sinclair'!$B$7,IF(BT180="U13",'Schuelereinst. Sinclair'!$B$8,Wemm(BT180="U15",'Schuelereinst. Sinclair'!$B$9,"")))))</f>
        <v/>
      </c>
      <c r="BV180" s="28">
        <f t="shared" si="660"/>
        <v>0</v>
      </c>
      <c r="BW180" s="28">
        <f t="shared" si="661"/>
        <v>0</v>
      </c>
      <c r="BX180" s="28">
        <f t="shared" si="662"/>
        <v>0</v>
      </c>
      <c r="BY180" s="28">
        <f t="shared" si="663"/>
        <v>0</v>
      </c>
      <c r="BZ180" s="28">
        <f t="shared" si="664"/>
        <v>0</v>
      </c>
      <c r="CA180" s="28">
        <f t="shared" si="665"/>
        <v>0</v>
      </c>
      <c r="CB180" s="28">
        <f t="shared" si="694"/>
        <v>0</v>
      </c>
      <c r="CC180" s="28">
        <f t="shared" si="695"/>
        <v>0</v>
      </c>
      <c r="CD180" s="28">
        <f t="shared" si="696"/>
        <v>0</v>
      </c>
      <c r="CE180" s="28">
        <f t="shared" si="697"/>
        <v>0</v>
      </c>
      <c r="CF180">
        <f t="shared" si="698"/>
        <v>0</v>
      </c>
      <c r="CG180">
        <f t="shared" si="699"/>
        <v>0</v>
      </c>
      <c r="CH180">
        <f t="shared" si="700"/>
        <v>0</v>
      </c>
      <c r="CI180">
        <f t="shared" si="701"/>
        <v>0</v>
      </c>
      <c r="CJ180">
        <f t="shared" si="702"/>
        <v>0</v>
      </c>
      <c r="CK180">
        <f t="shared" si="666"/>
        <v>0</v>
      </c>
      <c r="CL180">
        <f t="shared" si="667"/>
        <v>0</v>
      </c>
      <c r="CM180">
        <f t="shared" si="703"/>
        <v>0</v>
      </c>
      <c r="CN180">
        <f t="shared" si="704"/>
        <v>0</v>
      </c>
      <c r="CO180">
        <f t="shared" si="705"/>
        <v>0</v>
      </c>
      <c r="CP180" s="5">
        <f t="shared" si="706"/>
        <v>0</v>
      </c>
      <c r="CR180" s="28">
        <f t="shared" si="668"/>
        <v>0</v>
      </c>
      <c r="CS180" s="28">
        <f t="shared" si="669"/>
        <v>0</v>
      </c>
      <c r="CT180" s="28">
        <f t="shared" si="670"/>
        <v>0</v>
      </c>
      <c r="CU180" s="28">
        <f t="shared" si="671"/>
        <v>0</v>
      </c>
      <c r="CV180" s="28">
        <f t="shared" si="672"/>
        <v>0</v>
      </c>
      <c r="CW180" s="28">
        <f t="shared" si="673"/>
        <v>0</v>
      </c>
      <c r="CX180" s="28">
        <f t="shared" si="707"/>
        <v>0</v>
      </c>
      <c r="CY180" s="28">
        <f t="shared" si="708"/>
        <v>0</v>
      </c>
      <c r="CZ180" s="28">
        <f t="shared" si="709"/>
        <v>0</v>
      </c>
      <c r="DA180" s="28">
        <f t="shared" si="710"/>
        <v>0</v>
      </c>
      <c r="DB180">
        <f t="shared" si="711"/>
        <v>0</v>
      </c>
      <c r="DC180">
        <f t="shared" si="712"/>
        <v>0</v>
      </c>
      <c r="DD180">
        <f t="shared" si="713"/>
        <v>0</v>
      </c>
      <c r="DE180">
        <f t="shared" si="714"/>
        <v>0</v>
      </c>
      <c r="DF180">
        <f t="shared" si="715"/>
        <v>0</v>
      </c>
      <c r="DG180">
        <f t="shared" si="716"/>
        <v>0</v>
      </c>
      <c r="DH180">
        <f t="shared" si="717"/>
        <v>0</v>
      </c>
      <c r="DI180">
        <f t="shared" si="718"/>
        <v>0</v>
      </c>
      <c r="DJ180">
        <f t="shared" si="719"/>
        <v>0</v>
      </c>
      <c r="DK180">
        <f t="shared" si="720"/>
        <v>0</v>
      </c>
      <c r="DL180" s="5">
        <f t="shared" si="721"/>
        <v>0</v>
      </c>
      <c r="DM180" s="48">
        <f t="shared" si="722"/>
        <v>0</v>
      </c>
      <c r="DN180" s="5">
        <f t="shared" si="723"/>
        <v>0</v>
      </c>
      <c r="DO180" s="5">
        <f t="shared" si="724"/>
        <v>0</v>
      </c>
      <c r="DQ180" s="48">
        <f t="shared" si="674"/>
        <v>999</v>
      </c>
      <c r="DR180" s="48">
        <f t="shared" si="675"/>
        <v>999</v>
      </c>
      <c r="DS180" s="48">
        <f t="shared" si="725"/>
        <v>999</v>
      </c>
      <c r="DT180">
        <f t="shared" si="676"/>
        <v>0</v>
      </c>
      <c r="DV180" s="48">
        <f t="shared" si="726"/>
        <v>0</v>
      </c>
      <c r="DW180" s="48">
        <f t="shared" si="727"/>
        <v>0</v>
      </c>
      <c r="DX180" s="48">
        <f t="shared" si="728"/>
        <v>0</v>
      </c>
      <c r="DY180" s="48">
        <f t="shared" si="729"/>
        <v>0</v>
      </c>
      <c r="DZ180">
        <f t="shared" si="584"/>
        <v>0</v>
      </c>
      <c r="EB180" s="48">
        <f t="shared" si="730"/>
        <v>0</v>
      </c>
      <c r="EC180" s="48">
        <f t="shared" si="731"/>
        <v>0</v>
      </c>
      <c r="ED180" s="48">
        <f t="shared" si="732"/>
        <v>0</v>
      </c>
      <c r="EE180" s="48">
        <f t="shared" si="733"/>
        <v>0</v>
      </c>
      <c r="EF180">
        <f t="shared" si="585"/>
        <v>0</v>
      </c>
      <c r="EG180">
        <f t="shared" si="677"/>
        <v>0</v>
      </c>
      <c r="EI180">
        <v>11</v>
      </c>
      <c r="EJ180" s="48">
        <f t="shared" si="734"/>
        <v>0</v>
      </c>
      <c r="EK180">
        <f t="shared" si="678"/>
        <v>0</v>
      </c>
      <c r="EL180">
        <f t="shared" si="735"/>
        <v>0</v>
      </c>
      <c r="EM180">
        <f t="shared" si="679"/>
        <v>0</v>
      </c>
      <c r="EN180">
        <f t="shared" si="680"/>
        <v>99999999</v>
      </c>
      <c r="EO180">
        <f t="shared" si="736"/>
        <v>99999999</v>
      </c>
      <c r="EP180">
        <f t="shared" si="681"/>
        <v>999</v>
      </c>
      <c r="EQ180">
        <f t="shared" si="682"/>
        <v>99999</v>
      </c>
      <c r="ES180">
        <f>IF(I180="X",1,IF(I180="x",1,IF(I180&lt;='Schuelereinst. Sinclair'!$B$5,1,0)))</f>
        <v>1</v>
      </c>
      <c r="ET180">
        <f>IF(K180="X",1,IF(K180="x",1,IF(K180&lt;='Schuelereinst. Sinclair'!$B$5,1,0)))</f>
        <v>1</v>
      </c>
      <c r="EU180">
        <f>IF(M180="X",1,IF(M180="x",1,IF(M180&lt;='Schuelereinst. Sinclair'!$B$5,1,0)))</f>
        <v>1</v>
      </c>
      <c r="EV180">
        <f>IF(O180="X",1,IF(O180="x",1,IF(O180&lt;='Schuelereinst. Sinclair'!$B$5,1,0)))</f>
        <v>1</v>
      </c>
      <c r="EW180">
        <f>IF(Q180="X",1,IF(Q180="x",1,IF(Q180&lt;='Schuelereinst. Sinclair'!$B$5,1,0)))</f>
        <v>1</v>
      </c>
      <c r="EX180">
        <f>IF(S180="X",1,IF(S180="x",1,IF(S180&lt;='Schuelereinst. Sinclair'!$B$5,1,0)))</f>
        <v>1</v>
      </c>
    </row>
    <row r="181" spans="1:154" hidden="1" x14ac:dyDescent="0.2">
      <c r="A181" s="109">
        <v>12</v>
      </c>
      <c r="B181" s="96"/>
      <c r="C181" s="109" t="str">
        <f t="shared" si="683"/>
        <v/>
      </c>
      <c r="D181" s="156" t="str">
        <f t="shared" si="684"/>
        <v/>
      </c>
      <c r="E181" s="156" t="str">
        <f t="shared" si="685"/>
        <v/>
      </c>
      <c r="F181" s="159"/>
      <c r="G181" s="176" t="str">
        <f t="shared" si="651"/>
        <v/>
      </c>
      <c r="H181" s="97"/>
      <c r="I181" s="129"/>
      <c r="J181" s="98"/>
      <c r="K181" s="129"/>
      <c r="L181" s="98"/>
      <c r="M181" s="129"/>
      <c r="N181" s="97"/>
      <c r="O181" s="129"/>
      <c r="P181" s="98"/>
      <c r="Q181" s="129"/>
      <c r="R181" s="98"/>
      <c r="S181" s="129"/>
      <c r="T181" s="131" t="str">
        <f t="shared" si="686"/>
        <v/>
      </c>
      <c r="U181" s="134" t="str">
        <f t="shared" si="687"/>
        <v/>
      </c>
      <c r="V181" s="134" t="str">
        <f t="shared" si="688"/>
        <v/>
      </c>
      <c r="W181" s="99"/>
      <c r="X181" s="95"/>
      <c r="Y181" s="119" t="str">
        <f t="shared" si="737"/>
        <v/>
      </c>
      <c r="Z181" s="100"/>
      <c r="AA181" s="95"/>
      <c r="AB181" s="95"/>
      <c r="AC181" s="122" t="str">
        <f t="shared" si="738"/>
        <v/>
      </c>
      <c r="AD181" s="100"/>
      <c r="AE181" s="95"/>
      <c r="AF181" s="95"/>
      <c r="AG181" s="214" t="str">
        <f t="shared" si="739"/>
        <v/>
      </c>
      <c r="AH181" s="125" t="str">
        <f t="shared" si="740"/>
        <v/>
      </c>
      <c r="AI181" s="126" t="str">
        <f t="shared" si="741"/>
        <v/>
      </c>
      <c r="AJ181" s="140" t="str">
        <f t="shared" si="652"/>
        <v/>
      </c>
      <c r="AK181" s="163" t="str">
        <f t="shared" si="653"/>
        <v/>
      </c>
      <c r="BI181" t="str">
        <f t="shared" si="654"/>
        <v/>
      </c>
      <c r="BK181" t="str">
        <f t="shared" si="689"/>
        <v/>
      </c>
      <c r="BL181" t="str">
        <f t="shared" si="690"/>
        <v/>
      </c>
      <c r="BM181" t="str">
        <f t="shared" si="691"/>
        <v/>
      </c>
      <c r="BN181" t="str">
        <f t="shared" si="692"/>
        <v/>
      </c>
      <c r="BO181" t="str">
        <f t="shared" si="655"/>
        <v/>
      </c>
      <c r="BP181" t="str">
        <f t="shared" si="656"/>
        <v/>
      </c>
      <c r="BQ181" s="47" t="str">
        <f t="shared" si="657"/>
        <v/>
      </c>
      <c r="BR181" t="str">
        <f t="shared" si="658"/>
        <v/>
      </c>
      <c r="BS181" t="str">
        <f t="shared" si="659"/>
        <v/>
      </c>
      <c r="BT181" t="str">
        <f t="shared" si="693"/>
        <v/>
      </c>
      <c r="BU181" t="str">
        <f>IF(BT181="","",IF(BT181="U9",'Schuelereinst. Sinclair'!$B$6,IF(BT181="U11",'Schuelereinst. Sinclair'!$B$7,IF(BT181="U13",'Schuelereinst. Sinclair'!$B$8,Wemm(BT181="U15",'Schuelereinst. Sinclair'!$B$9,"")))))</f>
        <v/>
      </c>
      <c r="BV181" s="28">
        <f t="shared" si="660"/>
        <v>0</v>
      </c>
      <c r="BW181" s="28">
        <f t="shared" si="661"/>
        <v>0</v>
      </c>
      <c r="BX181" s="28">
        <f t="shared" si="662"/>
        <v>0</v>
      </c>
      <c r="BY181" s="28">
        <f t="shared" si="663"/>
        <v>0</v>
      </c>
      <c r="BZ181" s="28">
        <f t="shared" si="664"/>
        <v>0</v>
      </c>
      <c r="CA181" s="28">
        <f t="shared" si="665"/>
        <v>0</v>
      </c>
      <c r="CB181" s="28">
        <f t="shared" si="694"/>
        <v>0</v>
      </c>
      <c r="CC181" s="28">
        <f t="shared" si="695"/>
        <v>0</v>
      </c>
      <c r="CD181" s="28">
        <f t="shared" si="696"/>
        <v>0</v>
      </c>
      <c r="CE181" s="28">
        <f t="shared" si="697"/>
        <v>0</v>
      </c>
      <c r="CF181">
        <f t="shared" si="698"/>
        <v>0</v>
      </c>
      <c r="CG181">
        <f t="shared" si="699"/>
        <v>0</v>
      </c>
      <c r="CH181">
        <f t="shared" si="700"/>
        <v>0</v>
      </c>
      <c r="CI181">
        <f t="shared" si="701"/>
        <v>0</v>
      </c>
      <c r="CJ181">
        <f t="shared" si="702"/>
        <v>0</v>
      </c>
      <c r="CK181">
        <f t="shared" si="666"/>
        <v>0</v>
      </c>
      <c r="CL181">
        <f t="shared" si="667"/>
        <v>0</v>
      </c>
      <c r="CM181">
        <f t="shared" si="703"/>
        <v>0</v>
      </c>
      <c r="CN181">
        <f t="shared" si="704"/>
        <v>0</v>
      </c>
      <c r="CO181">
        <f t="shared" si="705"/>
        <v>0</v>
      </c>
      <c r="CP181" s="5">
        <f t="shared" si="706"/>
        <v>0</v>
      </c>
      <c r="CR181" s="28">
        <f t="shared" si="668"/>
        <v>0</v>
      </c>
      <c r="CS181" s="28">
        <f t="shared" si="669"/>
        <v>0</v>
      </c>
      <c r="CT181" s="28">
        <f t="shared" si="670"/>
        <v>0</v>
      </c>
      <c r="CU181" s="28">
        <f t="shared" si="671"/>
        <v>0</v>
      </c>
      <c r="CV181" s="28">
        <f t="shared" si="672"/>
        <v>0</v>
      </c>
      <c r="CW181" s="28">
        <f t="shared" si="673"/>
        <v>0</v>
      </c>
      <c r="CX181" s="28">
        <f t="shared" si="707"/>
        <v>0</v>
      </c>
      <c r="CY181" s="28">
        <f t="shared" si="708"/>
        <v>0</v>
      </c>
      <c r="CZ181" s="28">
        <f t="shared" si="709"/>
        <v>0</v>
      </c>
      <c r="DA181" s="28">
        <f t="shared" si="710"/>
        <v>0</v>
      </c>
      <c r="DB181">
        <f t="shared" si="711"/>
        <v>0</v>
      </c>
      <c r="DC181">
        <f t="shared" si="712"/>
        <v>0</v>
      </c>
      <c r="DD181">
        <f t="shared" si="713"/>
        <v>0</v>
      </c>
      <c r="DE181">
        <f t="shared" si="714"/>
        <v>0</v>
      </c>
      <c r="DF181">
        <f t="shared" si="715"/>
        <v>0</v>
      </c>
      <c r="DG181">
        <f t="shared" si="716"/>
        <v>0</v>
      </c>
      <c r="DH181">
        <f t="shared" si="717"/>
        <v>0</v>
      </c>
      <c r="DI181">
        <f t="shared" si="718"/>
        <v>0</v>
      </c>
      <c r="DJ181">
        <f t="shared" si="719"/>
        <v>0</v>
      </c>
      <c r="DK181">
        <f t="shared" si="720"/>
        <v>0</v>
      </c>
      <c r="DL181" s="5">
        <f t="shared" si="721"/>
        <v>0</v>
      </c>
      <c r="DM181" s="48">
        <f t="shared" si="722"/>
        <v>0</v>
      </c>
      <c r="DN181" s="5">
        <f t="shared" si="723"/>
        <v>0</v>
      </c>
      <c r="DO181" s="5">
        <f t="shared" si="724"/>
        <v>0</v>
      </c>
      <c r="DQ181" s="48">
        <f t="shared" si="674"/>
        <v>999</v>
      </c>
      <c r="DR181" s="48">
        <f t="shared" si="675"/>
        <v>999</v>
      </c>
      <c r="DS181" s="48">
        <f t="shared" si="725"/>
        <v>999</v>
      </c>
      <c r="DT181">
        <f t="shared" si="676"/>
        <v>0</v>
      </c>
      <c r="DV181" s="48">
        <f t="shared" si="726"/>
        <v>0</v>
      </c>
      <c r="DW181" s="48">
        <f t="shared" si="727"/>
        <v>0</v>
      </c>
      <c r="DX181" s="48">
        <f t="shared" si="728"/>
        <v>0</v>
      </c>
      <c r="DY181" s="48">
        <f t="shared" si="729"/>
        <v>0</v>
      </c>
      <c r="DZ181">
        <f t="shared" si="584"/>
        <v>0</v>
      </c>
      <c r="EB181" s="48">
        <f t="shared" si="730"/>
        <v>0</v>
      </c>
      <c r="EC181" s="48">
        <f t="shared" si="731"/>
        <v>0</v>
      </c>
      <c r="ED181" s="48">
        <f t="shared" si="732"/>
        <v>0</v>
      </c>
      <c r="EE181" s="48">
        <f t="shared" si="733"/>
        <v>0</v>
      </c>
      <c r="EF181">
        <f t="shared" si="585"/>
        <v>0</v>
      </c>
      <c r="EG181">
        <f t="shared" si="677"/>
        <v>0</v>
      </c>
      <c r="EI181">
        <v>12</v>
      </c>
      <c r="EJ181" s="48">
        <f t="shared" si="734"/>
        <v>0</v>
      </c>
      <c r="EK181">
        <f t="shared" si="678"/>
        <v>0</v>
      </c>
      <c r="EL181">
        <f t="shared" si="735"/>
        <v>0</v>
      </c>
      <c r="EM181">
        <f t="shared" si="679"/>
        <v>0</v>
      </c>
      <c r="EN181">
        <f t="shared" si="680"/>
        <v>99999999</v>
      </c>
      <c r="EO181">
        <f t="shared" si="736"/>
        <v>99999999</v>
      </c>
      <c r="EP181">
        <f t="shared" si="681"/>
        <v>999</v>
      </c>
      <c r="EQ181">
        <f t="shared" si="682"/>
        <v>99999</v>
      </c>
      <c r="ES181">
        <f>IF(I181="X",1,IF(I181="x",1,IF(I181&lt;='Schuelereinst. Sinclair'!$B$5,1,0)))</f>
        <v>1</v>
      </c>
      <c r="ET181">
        <f>IF(K181="X",1,IF(K181="x",1,IF(K181&lt;='Schuelereinst. Sinclair'!$B$5,1,0)))</f>
        <v>1</v>
      </c>
      <c r="EU181">
        <f>IF(M181="X",1,IF(M181="x",1,IF(M181&lt;='Schuelereinst. Sinclair'!$B$5,1,0)))</f>
        <v>1</v>
      </c>
      <c r="EV181">
        <f>IF(O181="X",1,IF(O181="x",1,IF(O181&lt;='Schuelereinst. Sinclair'!$B$5,1,0)))</f>
        <v>1</v>
      </c>
      <c r="EW181">
        <f>IF(Q181="X",1,IF(Q181="x",1,IF(Q181&lt;='Schuelereinst. Sinclair'!$B$5,1,0)))</f>
        <v>1</v>
      </c>
      <c r="EX181">
        <f>IF(S181="X",1,IF(S181="x",1,IF(S181&lt;='Schuelereinst. Sinclair'!$B$5,1,0)))</f>
        <v>1</v>
      </c>
    </row>
    <row r="182" spans="1:154" hidden="1" x14ac:dyDescent="0.2">
      <c r="A182" s="109">
        <v>13</v>
      </c>
      <c r="B182" s="96"/>
      <c r="C182" s="109" t="str">
        <f t="shared" si="683"/>
        <v/>
      </c>
      <c r="D182" s="156" t="str">
        <f t="shared" si="684"/>
        <v/>
      </c>
      <c r="E182" s="156" t="str">
        <f t="shared" si="685"/>
        <v/>
      </c>
      <c r="F182" s="159"/>
      <c r="G182" s="176" t="str">
        <f t="shared" si="651"/>
        <v/>
      </c>
      <c r="H182" s="97"/>
      <c r="I182" s="129"/>
      <c r="J182" s="98"/>
      <c r="K182" s="129"/>
      <c r="L182" s="98"/>
      <c r="M182" s="129"/>
      <c r="N182" s="97"/>
      <c r="O182" s="129"/>
      <c r="P182" s="98"/>
      <c r="Q182" s="129"/>
      <c r="R182" s="98"/>
      <c r="S182" s="129"/>
      <c r="T182" s="131" t="str">
        <f t="shared" si="686"/>
        <v/>
      </c>
      <c r="U182" s="134" t="str">
        <f t="shared" si="687"/>
        <v/>
      </c>
      <c r="V182" s="134" t="str">
        <f t="shared" si="688"/>
        <v/>
      </c>
      <c r="W182" s="99"/>
      <c r="X182" s="95"/>
      <c r="Y182" s="119" t="str">
        <f t="shared" si="737"/>
        <v/>
      </c>
      <c r="Z182" s="100"/>
      <c r="AA182" s="95"/>
      <c r="AB182" s="95"/>
      <c r="AC182" s="122" t="str">
        <f t="shared" si="738"/>
        <v/>
      </c>
      <c r="AD182" s="100"/>
      <c r="AE182" s="95"/>
      <c r="AF182" s="95"/>
      <c r="AG182" s="214" t="str">
        <f t="shared" si="739"/>
        <v/>
      </c>
      <c r="AH182" s="125" t="str">
        <f t="shared" si="740"/>
        <v/>
      </c>
      <c r="AI182" s="126" t="str">
        <f t="shared" si="741"/>
        <v/>
      </c>
      <c r="AJ182" s="140" t="str">
        <f t="shared" si="652"/>
        <v/>
      </c>
      <c r="AK182" s="163" t="str">
        <f t="shared" si="653"/>
        <v/>
      </c>
      <c r="BI182" t="str">
        <f t="shared" si="654"/>
        <v/>
      </c>
      <c r="BK182" t="str">
        <f t="shared" si="689"/>
        <v/>
      </c>
      <c r="BL182" t="str">
        <f t="shared" si="690"/>
        <v/>
      </c>
      <c r="BM182" t="str">
        <f t="shared" si="691"/>
        <v/>
      </c>
      <c r="BN182" t="str">
        <f t="shared" si="692"/>
        <v/>
      </c>
      <c r="BO182" t="str">
        <f t="shared" si="655"/>
        <v/>
      </c>
      <c r="BP182" t="str">
        <f t="shared" si="656"/>
        <v/>
      </c>
      <c r="BQ182" s="47" t="str">
        <f t="shared" si="657"/>
        <v/>
      </c>
      <c r="BR182" t="str">
        <f t="shared" si="658"/>
        <v/>
      </c>
      <c r="BS182" t="str">
        <f t="shared" si="659"/>
        <v/>
      </c>
      <c r="BT182" t="str">
        <f t="shared" si="693"/>
        <v/>
      </c>
      <c r="BU182" t="str">
        <f>IF(BT182="","",IF(BT182="U9",'Schuelereinst. Sinclair'!$B$6,IF(BT182="U11",'Schuelereinst. Sinclair'!$B$7,IF(BT182="U13",'Schuelereinst. Sinclair'!$B$8,Wemm(BT182="U15",'Schuelereinst. Sinclair'!$B$9,"")))))</f>
        <v/>
      </c>
      <c r="BV182" s="28">
        <f t="shared" si="660"/>
        <v>0</v>
      </c>
      <c r="BW182" s="28">
        <f t="shared" si="661"/>
        <v>0</v>
      </c>
      <c r="BX182" s="28">
        <f t="shared" si="662"/>
        <v>0</v>
      </c>
      <c r="BY182" s="28">
        <f t="shared" si="663"/>
        <v>0</v>
      </c>
      <c r="BZ182" s="28">
        <f t="shared" si="664"/>
        <v>0</v>
      </c>
      <c r="CA182" s="28">
        <f t="shared" si="665"/>
        <v>0</v>
      </c>
      <c r="CB182" s="28">
        <f t="shared" si="694"/>
        <v>0</v>
      </c>
      <c r="CC182" s="28">
        <f t="shared" si="695"/>
        <v>0</v>
      </c>
      <c r="CD182" s="28">
        <f t="shared" si="696"/>
        <v>0</v>
      </c>
      <c r="CE182" s="28">
        <f t="shared" si="697"/>
        <v>0</v>
      </c>
      <c r="CF182">
        <f t="shared" si="698"/>
        <v>0</v>
      </c>
      <c r="CG182">
        <f t="shared" si="699"/>
        <v>0</v>
      </c>
      <c r="CH182">
        <f t="shared" si="700"/>
        <v>0</v>
      </c>
      <c r="CI182">
        <f t="shared" si="701"/>
        <v>0</v>
      </c>
      <c r="CJ182">
        <f t="shared" si="702"/>
        <v>0</v>
      </c>
      <c r="CK182">
        <f t="shared" si="666"/>
        <v>0</v>
      </c>
      <c r="CL182">
        <f t="shared" si="667"/>
        <v>0</v>
      </c>
      <c r="CM182">
        <f t="shared" si="703"/>
        <v>0</v>
      </c>
      <c r="CN182">
        <f t="shared" si="704"/>
        <v>0</v>
      </c>
      <c r="CO182">
        <f t="shared" si="705"/>
        <v>0</v>
      </c>
      <c r="CP182" s="5">
        <f t="shared" si="706"/>
        <v>0</v>
      </c>
      <c r="CR182" s="28">
        <f t="shared" si="668"/>
        <v>0</v>
      </c>
      <c r="CS182" s="28">
        <f t="shared" si="669"/>
        <v>0</v>
      </c>
      <c r="CT182" s="28">
        <f t="shared" si="670"/>
        <v>0</v>
      </c>
      <c r="CU182" s="28">
        <f t="shared" si="671"/>
        <v>0</v>
      </c>
      <c r="CV182" s="28">
        <f t="shared" si="672"/>
        <v>0</v>
      </c>
      <c r="CW182" s="28">
        <f t="shared" si="673"/>
        <v>0</v>
      </c>
      <c r="CX182" s="28">
        <f t="shared" si="707"/>
        <v>0</v>
      </c>
      <c r="CY182" s="28">
        <f t="shared" si="708"/>
        <v>0</v>
      </c>
      <c r="CZ182" s="28">
        <f t="shared" si="709"/>
        <v>0</v>
      </c>
      <c r="DA182" s="28">
        <f t="shared" si="710"/>
        <v>0</v>
      </c>
      <c r="DB182">
        <f t="shared" si="711"/>
        <v>0</v>
      </c>
      <c r="DC182">
        <f t="shared" si="712"/>
        <v>0</v>
      </c>
      <c r="DD182">
        <f t="shared" si="713"/>
        <v>0</v>
      </c>
      <c r="DE182">
        <f t="shared" si="714"/>
        <v>0</v>
      </c>
      <c r="DF182">
        <f t="shared" si="715"/>
        <v>0</v>
      </c>
      <c r="DG182">
        <f t="shared" si="716"/>
        <v>0</v>
      </c>
      <c r="DH182">
        <f t="shared" si="717"/>
        <v>0</v>
      </c>
      <c r="DI182">
        <f t="shared" si="718"/>
        <v>0</v>
      </c>
      <c r="DJ182">
        <f t="shared" si="719"/>
        <v>0</v>
      </c>
      <c r="DK182">
        <f t="shared" si="720"/>
        <v>0</v>
      </c>
      <c r="DL182" s="5">
        <f t="shared" si="721"/>
        <v>0</v>
      </c>
      <c r="DM182" s="48">
        <f t="shared" si="722"/>
        <v>0</v>
      </c>
      <c r="DN182" s="5">
        <f t="shared" si="723"/>
        <v>0</v>
      </c>
      <c r="DO182" s="5">
        <f t="shared" si="724"/>
        <v>0</v>
      </c>
      <c r="DQ182" s="48">
        <f t="shared" si="674"/>
        <v>999</v>
      </c>
      <c r="DR182" s="48">
        <f t="shared" si="675"/>
        <v>999</v>
      </c>
      <c r="DS182" s="48">
        <f t="shared" si="725"/>
        <v>999</v>
      </c>
      <c r="DT182">
        <f t="shared" si="676"/>
        <v>0</v>
      </c>
      <c r="DV182" s="48">
        <f t="shared" si="726"/>
        <v>0</v>
      </c>
      <c r="DW182" s="48">
        <f t="shared" si="727"/>
        <v>0</v>
      </c>
      <c r="DX182" s="48">
        <f t="shared" si="728"/>
        <v>0</v>
      </c>
      <c r="DY182" s="48">
        <f t="shared" si="729"/>
        <v>0</v>
      </c>
      <c r="DZ182">
        <f t="shared" si="584"/>
        <v>0</v>
      </c>
      <c r="EB182" s="48">
        <f t="shared" si="730"/>
        <v>0</v>
      </c>
      <c r="EC182" s="48">
        <f t="shared" si="731"/>
        <v>0</v>
      </c>
      <c r="ED182" s="48">
        <f t="shared" si="732"/>
        <v>0</v>
      </c>
      <c r="EE182" s="48">
        <f t="shared" si="733"/>
        <v>0</v>
      </c>
      <c r="EF182">
        <f t="shared" si="585"/>
        <v>0</v>
      </c>
      <c r="EG182">
        <f t="shared" si="677"/>
        <v>0</v>
      </c>
      <c r="EI182">
        <v>13</v>
      </c>
      <c r="EJ182" s="48">
        <f t="shared" si="734"/>
        <v>0</v>
      </c>
      <c r="EK182">
        <f t="shared" si="678"/>
        <v>0</v>
      </c>
      <c r="EL182">
        <f t="shared" si="735"/>
        <v>0</v>
      </c>
      <c r="EM182">
        <f t="shared" si="679"/>
        <v>0</v>
      </c>
      <c r="EN182">
        <f t="shared" si="680"/>
        <v>99999999</v>
      </c>
      <c r="EO182">
        <f t="shared" si="736"/>
        <v>99999999</v>
      </c>
      <c r="EP182">
        <f t="shared" si="681"/>
        <v>999</v>
      </c>
      <c r="EQ182">
        <f t="shared" si="682"/>
        <v>99999</v>
      </c>
      <c r="ES182">
        <f>IF(I182="X",1,IF(I182="x",1,IF(I182&lt;='Schuelereinst. Sinclair'!$B$5,1,0)))</f>
        <v>1</v>
      </c>
      <c r="ET182">
        <f>IF(K182="X",1,IF(K182="x",1,IF(K182&lt;='Schuelereinst. Sinclair'!$B$5,1,0)))</f>
        <v>1</v>
      </c>
      <c r="EU182">
        <f>IF(M182="X",1,IF(M182="x",1,IF(M182&lt;='Schuelereinst. Sinclair'!$B$5,1,0)))</f>
        <v>1</v>
      </c>
      <c r="EV182">
        <f>IF(O182="X",1,IF(O182="x",1,IF(O182&lt;='Schuelereinst. Sinclair'!$B$5,1,0)))</f>
        <v>1</v>
      </c>
      <c r="EW182">
        <f>IF(Q182="X",1,IF(Q182="x",1,IF(Q182&lt;='Schuelereinst. Sinclair'!$B$5,1,0)))</f>
        <v>1</v>
      </c>
      <c r="EX182">
        <f>IF(S182="X",1,IF(S182="x",1,IF(S182&lt;='Schuelereinst. Sinclair'!$B$5,1,0)))</f>
        <v>1</v>
      </c>
    </row>
    <row r="183" spans="1:154" hidden="1" x14ac:dyDescent="0.2">
      <c r="A183" s="109">
        <v>14</v>
      </c>
      <c r="B183" s="96"/>
      <c r="C183" s="109" t="str">
        <f t="shared" si="683"/>
        <v/>
      </c>
      <c r="D183" s="156" t="str">
        <f t="shared" si="684"/>
        <v/>
      </c>
      <c r="E183" s="156" t="str">
        <f t="shared" si="685"/>
        <v/>
      </c>
      <c r="F183" s="159"/>
      <c r="G183" s="176" t="str">
        <f t="shared" si="651"/>
        <v/>
      </c>
      <c r="H183" s="97"/>
      <c r="I183" s="129"/>
      <c r="J183" s="98"/>
      <c r="K183" s="129"/>
      <c r="L183" s="98"/>
      <c r="M183" s="129"/>
      <c r="N183" s="97"/>
      <c r="O183" s="129"/>
      <c r="P183" s="98"/>
      <c r="Q183" s="129"/>
      <c r="R183" s="98"/>
      <c r="S183" s="129"/>
      <c r="T183" s="131" t="str">
        <f t="shared" si="686"/>
        <v/>
      </c>
      <c r="U183" s="134" t="str">
        <f t="shared" si="687"/>
        <v/>
      </c>
      <c r="V183" s="134" t="str">
        <f t="shared" si="688"/>
        <v/>
      </c>
      <c r="W183" s="99"/>
      <c r="X183" s="95"/>
      <c r="Y183" s="119" t="str">
        <f t="shared" si="737"/>
        <v/>
      </c>
      <c r="Z183" s="100"/>
      <c r="AA183" s="95"/>
      <c r="AB183" s="95"/>
      <c r="AC183" s="122" t="str">
        <f t="shared" si="738"/>
        <v/>
      </c>
      <c r="AD183" s="100"/>
      <c r="AE183" s="95"/>
      <c r="AF183" s="95"/>
      <c r="AG183" s="214" t="str">
        <f t="shared" si="739"/>
        <v/>
      </c>
      <c r="AH183" s="125" t="str">
        <f t="shared" si="740"/>
        <v/>
      </c>
      <c r="AI183" s="126" t="str">
        <f t="shared" si="741"/>
        <v/>
      </c>
      <c r="AJ183" s="140" t="str">
        <f t="shared" si="652"/>
        <v/>
      </c>
      <c r="AK183" s="163" t="str">
        <f t="shared" si="653"/>
        <v/>
      </c>
      <c r="BI183" t="str">
        <f t="shared" si="654"/>
        <v/>
      </c>
      <c r="BK183" t="str">
        <f t="shared" si="689"/>
        <v/>
      </c>
      <c r="BL183" t="str">
        <f t="shared" si="690"/>
        <v/>
      </c>
      <c r="BM183" t="str">
        <f t="shared" si="691"/>
        <v/>
      </c>
      <c r="BN183" t="str">
        <f t="shared" si="692"/>
        <v/>
      </c>
      <c r="BO183" t="str">
        <f t="shared" si="655"/>
        <v/>
      </c>
      <c r="BP183" t="str">
        <f t="shared" si="656"/>
        <v/>
      </c>
      <c r="BQ183" s="47" t="str">
        <f t="shared" si="657"/>
        <v/>
      </c>
      <c r="BR183" t="str">
        <f t="shared" si="658"/>
        <v/>
      </c>
      <c r="BS183" t="str">
        <f t="shared" si="659"/>
        <v/>
      </c>
      <c r="BT183" t="str">
        <f t="shared" si="693"/>
        <v/>
      </c>
      <c r="BU183" t="str">
        <f>IF(BT183="","",IF(BT183="U9",'Schuelereinst. Sinclair'!$B$6,IF(BT183="U11",'Schuelereinst. Sinclair'!$B$7,IF(BT183="U13",'Schuelereinst. Sinclair'!$B$8,Wemm(BT183="U15",'Schuelereinst. Sinclair'!$B$9,"")))))</f>
        <v/>
      </c>
      <c r="BV183" s="28">
        <f t="shared" si="660"/>
        <v>0</v>
      </c>
      <c r="BW183" s="28">
        <f t="shared" si="661"/>
        <v>0</v>
      </c>
      <c r="BX183" s="28">
        <f t="shared" si="662"/>
        <v>0</v>
      </c>
      <c r="BY183" s="28">
        <f t="shared" si="663"/>
        <v>0</v>
      </c>
      <c r="BZ183" s="28">
        <f t="shared" si="664"/>
        <v>0</v>
      </c>
      <c r="CA183" s="28">
        <f t="shared" si="665"/>
        <v>0</v>
      </c>
      <c r="CB183" s="28">
        <f t="shared" si="694"/>
        <v>0</v>
      </c>
      <c r="CC183" s="28">
        <f t="shared" si="695"/>
        <v>0</v>
      </c>
      <c r="CD183" s="28">
        <f t="shared" si="696"/>
        <v>0</v>
      </c>
      <c r="CE183" s="28">
        <f t="shared" si="697"/>
        <v>0</v>
      </c>
      <c r="CF183">
        <f t="shared" si="698"/>
        <v>0</v>
      </c>
      <c r="CG183">
        <f t="shared" si="699"/>
        <v>0</v>
      </c>
      <c r="CH183">
        <f t="shared" si="700"/>
        <v>0</v>
      </c>
      <c r="CI183">
        <f t="shared" si="701"/>
        <v>0</v>
      </c>
      <c r="CJ183">
        <f t="shared" si="702"/>
        <v>0</v>
      </c>
      <c r="CK183">
        <f t="shared" si="666"/>
        <v>0</v>
      </c>
      <c r="CL183">
        <f t="shared" si="667"/>
        <v>0</v>
      </c>
      <c r="CM183">
        <f t="shared" si="703"/>
        <v>0</v>
      </c>
      <c r="CN183">
        <f t="shared" si="704"/>
        <v>0</v>
      </c>
      <c r="CO183">
        <f t="shared" si="705"/>
        <v>0</v>
      </c>
      <c r="CP183" s="5">
        <f t="shared" si="706"/>
        <v>0</v>
      </c>
      <c r="CR183" s="28">
        <f t="shared" si="668"/>
        <v>0</v>
      </c>
      <c r="CS183" s="28">
        <f t="shared" si="669"/>
        <v>0</v>
      </c>
      <c r="CT183" s="28">
        <f t="shared" si="670"/>
        <v>0</v>
      </c>
      <c r="CU183" s="28">
        <f t="shared" si="671"/>
        <v>0</v>
      </c>
      <c r="CV183" s="28">
        <f t="shared" si="672"/>
        <v>0</v>
      </c>
      <c r="CW183" s="28">
        <f t="shared" si="673"/>
        <v>0</v>
      </c>
      <c r="CX183" s="28">
        <f t="shared" si="707"/>
        <v>0</v>
      </c>
      <c r="CY183" s="28">
        <f t="shared" si="708"/>
        <v>0</v>
      </c>
      <c r="CZ183" s="28">
        <f t="shared" si="709"/>
        <v>0</v>
      </c>
      <c r="DA183" s="28">
        <f t="shared" si="710"/>
        <v>0</v>
      </c>
      <c r="DB183">
        <f t="shared" si="711"/>
        <v>0</v>
      </c>
      <c r="DC183">
        <f t="shared" si="712"/>
        <v>0</v>
      </c>
      <c r="DD183">
        <f t="shared" si="713"/>
        <v>0</v>
      </c>
      <c r="DE183">
        <f t="shared" si="714"/>
        <v>0</v>
      </c>
      <c r="DF183">
        <f t="shared" si="715"/>
        <v>0</v>
      </c>
      <c r="DG183">
        <f t="shared" si="716"/>
        <v>0</v>
      </c>
      <c r="DH183">
        <f t="shared" si="717"/>
        <v>0</v>
      </c>
      <c r="DI183">
        <f t="shared" si="718"/>
        <v>0</v>
      </c>
      <c r="DJ183">
        <f t="shared" si="719"/>
        <v>0</v>
      </c>
      <c r="DK183">
        <f t="shared" si="720"/>
        <v>0</v>
      </c>
      <c r="DL183" s="5">
        <f t="shared" si="721"/>
        <v>0</v>
      </c>
      <c r="DM183" s="48">
        <f t="shared" si="722"/>
        <v>0</v>
      </c>
      <c r="DN183" s="5">
        <f t="shared" si="723"/>
        <v>0</v>
      </c>
      <c r="DO183" s="5">
        <f t="shared" si="724"/>
        <v>0</v>
      </c>
      <c r="DQ183" s="48">
        <f t="shared" si="674"/>
        <v>999</v>
      </c>
      <c r="DR183" s="48">
        <f t="shared" si="675"/>
        <v>999</v>
      </c>
      <c r="DS183" s="48">
        <f t="shared" si="725"/>
        <v>999</v>
      </c>
      <c r="DT183">
        <f t="shared" si="676"/>
        <v>0</v>
      </c>
      <c r="DV183" s="48">
        <f t="shared" si="726"/>
        <v>0</v>
      </c>
      <c r="DW183" s="48">
        <f t="shared" si="727"/>
        <v>0</v>
      </c>
      <c r="DX183" s="48">
        <f t="shared" si="728"/>
        <v>0</v>
      </c>
      <c r="DY183" s="48">
        <f t="shared" si="729"/>
        <v>0</v>
      </c>
      <c r="DZ183">
        <f t="shared" si="584"/>
        <v>0</v>
      </c>
      <c r="EB183" s="48">
        <f t="shared" si="730"/>
        <v>0</v>
      </c>
      <c r="EC183" s="48">
        <f t="shared" si="731"/>
        <v>0</v>
      </c>
      <c r="ED183" s="48">
        <f t="shared" si="732"/>
        <v>0</v>
      </c>
      <c r="EE183" s="48">
        <f t="shared" si="733"/>
        <v>0</v>
      </c>
      <c r="EF183">
        <f t="shared" si="585"/>
        <v>0</v>
      </c>
      <c r="EG183">
        <f t="shared" si="677"/>
        <v>0</v>
      </c>
      <c r="EI183">
        <v>14</v>
      </c>
      <c r="EJ183" s="48">
        <f t="shared" si="734"/>
        <v>0</v>
      </c>
      <c r="EK183">
        <f t="shared" si="678"/>
        <v>0</v>
      </c>
      <c r="EL183">
        <f t="shared" si="735"/>
        <v>0</v>
      </c>
      <c r="EM183">
        <f t="shared" si="679"/>
        <v>0</v>
      </c>
      <c r="EN183">
        <f t="shared" si="680"/>
        <v>99999999</v>
      </c>
      <c r="EO183">
        <f t="shared" si="736"/>
        <v>99999999</v>
      </c>
      <c r="EP183">
        <f t="shared" si="681"/>
        <v>999</v>
      </c>
      <c r="EQ183">
        <f t="shared" si="682"/>
        <v>99999</v>
      </c>
      <c r="ES183">
        <f>IF(I183="X",1,IF(I183="x",1,IF(I183&lt;='Schuelereinst. Sinclair'!$B$5,1,0)))</f>
        <v>1</v>
      </c>
      <c r="ET183">
        <f>IF(K183="X",1,IF(K183="x",1,IF(K183&lt;='Schuelereinst. Sinclair'!$B$5,1,0)))</f>
        <v>1</v>
      </c>
      <c r="EU183">
        <f>IF(M183="X",1,IF(M183="x",1,IF(M183&lt;='Schuelereinst. Sinclair'!$B$5,1,0)))</f>
        <v>1</v>
      </c>
      <c r="EV183">
        <f>IF(O183="X",1,IF(O183="x",1,IF(O183&lt;='Schuelereinst. Sinclair'!$B$5,1,0)))</f>
        <v>1</v>
      </c>
      <c r="EW183">
        <f>IF(Q183="X",1,IF(Q183="x",1,IF(Q183&lt;='Schuelereinst. Sinclair'!$B$5,1,0)))</f>
        <v>1</v>
      </c>
      <c r="EX183">
        <f>IF(S183="X",1,IF(S183="x",1,IF(S183&lt;='Schuelereinst. Sinclair'!$B$5,1,0)))</f>
        <v>1</v>
      </c>
    </row>
    <row r="184" spans="1:154" hidden="1" x14ac:dyDescent="0.2">
      <c r="A184" s="109">
        <v>15</v>
      </c>
      <c r="B184" s="96"/>
      <c r="C184" s="109" t="str">
        <f t="shared" si="683"/>
        <v/>
      </c>
      <c r="D184" s="156" t="str">
        <f t="shared" si="684"/>
        <v/>
      </c>
      <c r="E184" s="156" t="str">
        <f t="shared" si="685"/>
        <v/>
      </c>
      <c r="F184" s="159"/>
      <c r="G184" s="176" t="str">
        <f t="shared" si="651"/>
        <v/>
      </c>
      <c r="H184" s="97"/>
      <c r="I184" s="129"/>
      <c r="J184" s="98"/>
      <c r="K184" s="129"/>
      <c r="L184" s="98"/>
      <c r="M184" s="129"/>
      <c r="N184" s="97"/>
      <c r="O184" s="129"/>
      <c r="P184" s="98"/>
      <c r="Q184" s="129"/>
      <c r="R184" s="98"/>
      <c r="S184" s="129"/>
      <c r="T184" s="131" t="str">
        <f t="shared" si="686"/>
        <v/>
      </c>
      <c r="U184" s="134" t="str">
        <f t="shared" si="687"/>
        <v/>
      </c>
      <c r="V184" s="134" t="str">
        <f t="shared" si="688"/>
        <v/>
      </c>
      <c r="W184" s="99"/>
      <c r="X184" s="95"/>
      <c r="Y184" s="119" t="str">
        <f t="shared" si="737"/>
        <v/>
      </c>
      <c r="Z184" s="100"/>
      <c r="AA184" s="95"/>
      <c r="AB184" s="95"/>
      <c r="AC184" s="122" t="str">
        <f t="shared" si="738"/>
        <v/>
      </c>
      <c r="AD184" s="100"/>
      <c r="AE184" s="95"/>
      <c r="AF184" s="95"/>
      <c r="AG184" s="214" t="str">
        <f t="shared" si="739"/>
        <v/>
      </c>
      <c r="AH184" s="125" t="str">
        <f t="shared" si="740"/>
        <v/>
      </c>
      <c r="AI184" s="126" t="str">
        <f t="shared" si="741"/>
        <v/>
      </c>
      <c r="AJ184" s="140" t="str">
        <f t="shared" si="652"/>
        <v/>
      </c>
      <c r="AK184" s="163" t="str">
        <f t="shared" si="653"/>
        <v/>
      </c>
      <c r="BI184" t="str">
        <f t="shared" si="654"/>
        <v/>
      </c>
      <c r="BK184" t="str">
        <f t="shared" si="689"/>
        <v/>
      </c>
      <c r="BL184" t="str">
        <f t="shared" si="690"/>
        <v/>
      </c>
      <c r="BM184" t="str">
        <f t="shared" si="691"/>
        <v/>
      </c>
      <c r="BN184" t="str">
        <f t="shared" si="692"/>
        <v/>
      </c>
      <c r="BO184" t="str">
        <f t="shared" si="655"/>
        <v/>
      </c>
      <c r="BP184" t="str">
        <f t="shared" si="656"/>
        <v/>
      </c>
      <c r="BQ184" s="47" t="str">
        <f t="shared" si="657"/>
        <v/>
      </c>
      <c r="BR184" t="str">
        <f t="shared" si="658"/>
        <v/>
      </c>
      <c r="BS184" t="str">
        <f t="shared" si="659"/>
        <v/>
      </c>
      <c r="BT184" t="str">
        <f t="shared" si="693"/>
        <v/>
      </c>
      <c r="BU184" t="str">
        <f>IF(BT184="","",IF(BT184="U9",'Schuelereinst. Sinclair'!$B$6,IF(BT184="U11",'Schuelereinst. Sinclair'!$B$7,IF(BT184="U13",'Schuelereinst. Sinclair'!$B$8,Wemm(BT184="U15",'Schuelereinst. Sinclair'!$B$9,"")))))</f>
        <v/>
      </c>
      <c r="BV184" s="28">
        <f t="shared" si="660"/>
        <v>0</v>
      </c>
      <c r="BW184" s="28">
        <f t="shared" si="661"/>
        <v>0</v>
      </c>
      <c r="BX184" s="28">
        <f t="shared" si="662"/>
        <v>0</v>
      </c>
      <c r="BY184" s="28">
        <f t="shared" si="663"/>
        <v>0</v>
      </c>
      <c r="BZ184" s="28">
        <f t="shared" si="664"/>
        <v>0</v>
      </c>
      <c r="CA184" s="28">
        <f t="shared" si="665"/>
        <v>0</v>
      </c>
      <c r="CB184" s="28">
        <f t="shared" si="694"/>
        <v>0</v>
      </c>
      <c r="CC184" s="28">
        <f t="shared" si="695"/>
        <v>0</v>
      </c>
      <c r="CD184" s="28">
        <f t="shared" si="696"/>
        <v>0</v>
      </c>
      <c r="CE184" s="28">
        <f t="shared" si="697"/>
        <v>0</v>
      </c>
      <c r="CF184">
        <f t="shared" si="698"/>
        <v>0</v>
      </c>
      <c r="CG184">
        <f t="shared" si="699"/>
        <v>0</v>
      </c>
      <c r="CH184">
        <f t="shared" si="700"/>
        <v>0</v>
      </c>
      <c r="CI184">
        <f t="shared" si="701"/>
        <v>0</v>
      </c>
      <c r="CJ184">
        <f t="shared" si="702"/>
        <v>0</v>
      </c>
      <c r="CK184">
        <f t="shared" si="666"/>
        <v>0</v>
      </c>
      <c r="CL184">
        <f t="shared" si="667"/>
        <v>0</v>
      </c>
      <c r="CM184">
        <f t="shared" si="703"/>
        <v>0</v>
      </c>
      <c r="CN184">
        <f t="shared" si="704"/>
        <v>0</v>
      </c>
      <c r="CO184">
        <f t="shared" si="705"/>
        <v>0</v>
      </c>
      <c r="CP184" s="5">
        <f t="shared" si="706"/>
        <v>0</v>
      </c>
      <c r="CR184" s="28">
        <f t="shared" si="668"/>
        <v>0</v>
      </c>
      <c r="CS184" s="28">
        <f t="shared" si="669"/>
        <v>0</v>
      </c>
      <c r="CT184" s="28">
        <f t="shared" si="670"/>
        <v>0</v>
      </c>
      <c r="CU184" s="28">
        <f t="shared" si="671"/>
        <v>0</v>
      </c>
      <c r="CV184" s="28">
        <f t="shared" si="672"/>
        <v>0</v>
      </c>
      <c r="CW184" s="28">
        <f t="shared" si="673"/>
        <v>0</v>
      </c>
      <c r="CX184" s="28">
        <f t="shared" si="707"/>
        <v>0</v>
      </c>
      <c r="CY184" s="28">
        <f t="shared" si="708"/>
        <v>0</v>
      </c>
      <c r="CZ184" s="28">
        <f t="shared" si="709"/>
        <v>0</v>
      </c>
      <c r="DA184" s="28">
        <f t="shared" si="710"/>
        <v>0</v>
      </c>
      <c r="DB184">
        <f t="shared" si="711"/>
        <v>0</v>
      </c>
      <c r="DC184">
        <f t="shared" si="712"/>
        <v>0</v>
      </c>
      <c r="DD184">
        <f t="shared" si="713"/>
        <v>0</v>
      </c>
      <c r="DE184">
        <f t="shared" si="714"/>
        <v>0</v>
      </c>
      <c r="DF184">
        <f t="shared" si="715"/>
        <v>0</v>
      </c>
      <c r="DG184">
        <f t="shared" si="716"/>
        <v>0</v>
      </c>
      <c r="DH184">
        <f t="shared" si="717"/>
        <v>0</v>
      </c>
      <c r="DI184">
        <f t="shared" si="718"/>
        <v>0</v>
      </c>
      <c r="DJ184">
        <f t="shared" si="719"/>
        <v>0</v>
      </c>
      <c r="DK184">
        <f t="shared" si="720"/>
        <v>0</v>
      </c>
      <c r="DL184" s="5">
        <f t="shared" si="721"/>
        <v>0</v>
      </c>
      <c r="DM184" s="48">
        <f t="shared" si="722"/>
        <v>0</v>
      </c>
      <c r="DN184" s="5">
        <f t="shared" si="723"/>
        <v>0</v>
      </c>
      <c r="DO184" s="5">
        <f t="shared" si="724"/>
        <v>0</v>
      </c>
      <c r="DQ184" s="48">
        <f t="shared" si="674"/>
        <v>999</v>
      </c>
      <c r="DR184" s="48">
        <f t="shared" si="675"/>
        <v>999</v>
      </c>
      <c r="DS184" s="48">
        <f t="shared" si="725"/>
        <v>999</v>
      </c>
      <c r="DT184">
        <f t="shared" si="676"/>
        <v>0</v>
      </c>
      <c r="DV184" s="48">
        <f t="shared" si="726"/>
        <v>0</v>
      </c>
      <c r="DW184" s="48">
        <f t="shared" si="727"/>
        <v>0</v>
      </c>
      <c r="DX184" s="48">
        <f t="shared" si="728"/>
        <v>0</v>
      </c>
      <c r="DY184" s="48">
        <f t="shared" si="729"/>
        <v>0</v>
      </c>
      <c r="DZ184">
        <f t="shared" si="584"/>
        <v>0</v>
      </c>
      <c r="EB184" s="48">
        <f t="shared" si="730"/>
        <v>0</v>
      </c>
      <c r="EC184" s="48">
        <f t="shared" si="731"/>
        <v>0</v>
      </c>
      <c r="ED184" s="48">
        <f t="shared" si="732"/>
        <v>0</v>
      </c>
      <c r="EE184" s="48">
        <f t="shared" si="733"/>
        <v>0</v>
      </c>
      <c r="EF184">
        <f t="shared" si="585"/>
        <v>0</v>
      </c>
      <c r="EG184">
        <f t="shared" si="677"/>
        <v>0</v>
      </c>
      <c r="EI184">
        <v>15</v>
      </c>
      <c r="EJ184" s="48">
        <f t="shared" si="734"/>
        <v>0</v>
      </c>
      <c r="EK184">
        <f t="shared" si="678"/>
        <v>0</v>
      </c>
      <c r="EL184">
        <f t="shared" si="735"/>
        <v>0</v>
      </c>
      <c r="EM184">
        <f t="shared" si="679"/>
        <v>0</v>
      </c>
      <c r="EN184">
        <f t="shared" si="680"/>
        <v>99999999</v>
      </c>
      <c r="EO184">
        <f t="shared" si="736"/>
        <v>99999999</v>
      </c>
      <c r="EP184">
        <f t="shared" si="681"/>
        <v>999</v>
      </c>
      <c r="EQ184">
        <f t="shared" si="682"/>
        <v>99999</v>
      </c>
      <c r="ES184">
        <f>IF(I184="X",1,IF(I184="x",1,IF(I184&lt;='Schuelereinst. Sinclair'!$B$5,1,0)))</f>
        <v>1</v>
      </c>
      <c r="ET184">
        <f>IF(K184="X",1,IF(K184="x",1,IF(K184&lt;='Schuelereinst. Sinclair'!$B$5,1,0)))</f>
        <v>1</v>
      </c>
      <c r="EU184">
        <f>IF(M184="X",1,IF(M184="x",1,IF(M184&lt;='Schuelereinst. Sinclair'!$B$5,1,0)))</f>
        <v>1</v>
      </c>
      <c r="EV184">
        <f>IF(O184="X",1,IF(O184="x",1,IF(O184&lt;='Schuelereinst. Sinclair'!$B$5,1,0)))</f>
        <v>1</v>
      </c>
      <c r="EW184">
        <f>IF(Q184="X",1,IF(Q184="x",1,IF(Q184&lt;='Schuelereinst. Sinclair'!$B$5,1,0)))</f>
        <v>1</v>
      </c>
      <c r="EX184">
        <f>IF(S184="X",1,IF(S184="x",1,IF(S184&lt;='Schuelereinst. Sinclair'!$B$5,1,0)))</f>
        <v>1</v>
      </c>
    </row>
    <row r="185" spans="1:154" hidden="1" x14ac:dyDescent="0.2">
      <c r="A185" s="109">
        <v>16</v>
      </c>
      <c r="B185" s="96"/>
      <c r="C185" s="109" t="str">
        <f t="shared" si="683"/>
        <v/>
      </c>
      <c r="D185" s="156" t="str">
        <f t="shared" si="684"/>
        <v/>
      </c>
      <c r="E185" s="156" t="str">
        <f t="shared" si="685"/>
        <v/>
      </c>
      <c r="F185" s="159"/>
      <c r="G185" s="176" t="str">
        <f t="shared" si="651"/>
        <v/>
      </c>
      <c r="H185" s="97"/>
      <c r="I185" s="129"/>
      <c r="J185" s="98"/>
      <c r="K185" s="129"/>
      <c r="L185" s="98"/>
      <c r="M185" s="129"/>
      <c r="N185" s="97"/>
      <c r="O185" s="129"/>
      <c r="P185" s="98"/>
      <c r="Q185" s="129"/>
      <c r="R185" s="98"/>
      <c r="S185" s="129"/>
      <c r="T185" s="131" t="str">
        <f t="shared" si="686"/>
        <v/>
      </c>
      <c r="U185" s="134" t="str">
        <f t="shared" si="687"/>
        <v/>
      </c>
      <c r="V185" s="134" t="str">
        <f t="shared" si="688"/>
        <v/>
      </c>
      <c r="W185" s="99"/>
      <c r="X185" s="95"/>
      <c r="Y185" s="119" t="str">
        <f t="shared" si="737"/>
        <v/>
      </c>
      <c r="Z185" s="100"/>
      <c r="AA185" s="95"/>
      <c r="AB185" s="95"/>
      <c r="AC185" s="122" t="str">
        <f t="shared" si="738"/>
        <v/>
      </c>
      <c r="AD185" s="100"/>
      <c r="AE185" s="95"/>
      <c r="AF185" s="95"/>
      <c r="AG185" s="214" t="str">
        <f t="shared" si="739"/>
        <v/>
      </c>
      <c r="AH185" s="125" t="str">
        <f t="shared" si="740"/>
        <v/>
      </c>
      <c r="AI185" s="126" t="str">
        <f t="shared" si="741"/>
        <v/>
      </c>
      <c r="AJ185" s="140" t="str">
        <f t="shared" si="652"/>
        <v/>
      </c>
      <c r="AK185" s="163" t="str">
        <f t="shared" si="653"/>
        <v/>
      </c>
      <c r="BI185" t="str">
        <f t="shared" si="654"/>
        <v/>
      </c>
      <c r="BK185" t="str">
        <f t="shared" si="689"/>
        <v/>
      </c>
      <c r="BL185" t="str">
        <f t="shared" si="690"/>
        <v/>
      </c>
      <c r="BM185" t="str">
        <f t="shared" si="691"/>
        <v/>
      </c>
      <c r="BN185" t="str">
        <f t="shared" si="692"/>
        <v/>
      </c>
      <c r="BO185" t="str">
        <f t="shared" si="655"/>
        <v/>
      </c>
      <c r="BP185" t="str">
        <f t="shared" si="656"/>
        <v/>
      </c>
      <c r="BQ185" s="47" t="str">
        <f t="shared" si="657"/>
        <v/>
      </c>
      <c r="BR185" t="str">
        <f t="shared" si="658"/>
        <v/>
      </c>
      <c r="BS185" t="str">
        <f t="shared" si="659"/>
        <v/>
      </c>
      <c r="BT185" t="str">
        <f t="shared" si="693"/>
        <v/>
      </c>
      <c r="BU185" t="str">
        <f>IF(BT185="","",IF(BT185="U9",'Schuelereinst. Sinclair'!$B$6,IF(BT185="U11",'Schuelereinst. Sinclair'!$B$7,IF(BT185="U13",'Schuelereinst. Sinclair'!$B$8,Wemm(BT185="U15",'Schuelereinst. Sinclair'!$B$9,"")))))</f>
        <v/>
      </c>
      <c r="BV185" s="28">
        <f t="shared" si="660"/>
        <v>0</v>
      </c>
      <c r="BW185" s="28">
        <f t="shared" si="661"/>
        <v>0</v>
      </c>
      <c r="BX185" s="28">
        <f t="shared" si="662"/>
        <v>0</v>
      </c>
      <c r="BY185" s="28">
        <f t="shared" si="663"/>
        <v>0</v>
      </c>
      <c r="BZ185" s="28">
        <f t="shared" si="664"/>
        <v>0</v>
      </c>
      <c r="CA185" s="28">
        <f t="shared" si="665"/>
        <v>0</v>
      </c>
      <c r="CB185" s="28">
        <f t="shared" si="694"/>
        <v>0</v>
      </c>
      <c r="CC185" s="28">
        <f t="shared" si="695"/>
        <v>0</v>
      </c>
      <c r="CD185" s="28">
        <f t="shared" si="696"/>
        <v>0</v>
      </c>
      <c r="CE185" s="28">
        <f t="shared" si="697"/>
        <v>0</v>
      </c>
      <c r="CF185">
        <f t="shared" si="698"/>
        <v>0</v>
      </c>
      <c r="CG185">
        <f t="shared" si="699"/>
        <v>0</v>
      </c>
      <c r="CH185">
        <f t="shared" si="700"/>
        <v>0</v>
      </c>
      <c r="CI185">
        <f t="shared" si="701"/>
        <v>0</v>
      </c>
      <c r="CJ185">
        <f t="shared" si="702"/>
        <v>0</v>
      </c>
      <c r="CK185">
        <f t="shared" si="666"/>
        <v>0</v>
      </c>
      <c r="CL185">
        <f t="shared" si="667"/>
        <v>0</v>
      </c>
      <c r="CM185">
        <f t="shared" si="703"/>
        <v>0</v>
      </c>
      <c r="CN185">
        <f t="shared" si="704"/>
        <v>0</v>
      </c>
      <c r="CO185">
        <f t="shared" si="705"/>
        <v>0</v>
      </c>
      <c r="CP185" s="5">
        <f t="shared" si="706"/>
        <v>0</v>
      </c>
      <c r="CR185" s="28">
        <f t="shared" si="668"/>
        <v>0</v>
      </c>
      <c r="CS185" s="28">
        <f t="shared" si="669"/>
        <v>0</v>
      </c>
      <c r="CT185" s="28">
        <f t="shared" si="670"/>
        <v>0</v>
      </c>
      <c r="CU185" s="28">
        <f t="shared" si="671"/>
        <v>0</v>
      </c>
      <c r="CV185" s="28">
        <f t="shared" si="672"/>
        <v>0</v>
      </c>
      <c r="CW185" s="28">
        <f t="shared" si="673"/>
        <v>0</v>
      </c>
      <c r="CX185" s="28">
        <f t="shared" si="707"/>
        <v>0</v>
      </c>
      <c r="CY185" s="28">
        <f t="shared" si="708"/>
        <v>0</v>
      </c>
      <c r="CZ185" s="28">
        <f t="shared" si="709"/>
        <v>0</v>
      </c>
      <c r="DA185" s="28">
        <f t="shared" si="710"/>
        <v>0</v>
      </c>
      <c r="DB185">
        <f t="shared" si="711"/>
        <v>0</v>
      </c>
      <c r="DC185">
        <f t="shared" si="712"/>
        <v>0</v>
      </c>
      <c r="DD185">
        <f t="shared" si="713"/>
        <v>0</v>
      </c>
      <c r="DE185">
        <f t="shared" si="714"/>
        <v>0</v>
      </c>
      <c r="DF185">
        <f t="shared" si="715"/>
        <v>0</v>
      </c>
      <c r="DG185">
        <f t="shared" si="716"/>
        <v>0</v>
      </c>
      <c r="DH185">
        <f t="shared" si="717"/>
        <v>0</v>
      </c>
      <c r="DI185">
        <f t="shared" si="718"/>
        <v>0</v>
      </c>
      <c r="DJ185">
        <f t="shared" si="719"/>
        <v>0</v>
      </c>
      <c r="DK185">
        <f t="shared" si="720"/>
        <v>0</v>
      </c>
      <c r="DL185" s="5">
        <f t="shared" si="721"/>
        <v>0</v>
      </c>
      <c r="DM185" s="48">
        <f t="shared" si="722"/>
        <v>0</v>
      </c>
      <c r="DN185" s="5">
        <f t="shared" si="723"/>
        <v>0</v>
      </c>
      <c r="DO185" s="5">
        <f t="shared" si="724"/>
        <v>0</v>
      </c>
      <c r="DQ185" s="48">
        <f t="shared" si="674"/>
        <v>999</v>
      </c>
      <c r="DR185" s="48">
        <f t="shared" si="675"/>
        <v>999</v>
      </c>
      <c r="DS185" s="48">
        <f t="shared" si="725"/>
        <v>999</v>
      </c>
      <c r="DT185">
        <f t="shared" si="676"/>
        <v>0</v>
      </c>
      <c r="DV185" s="48">
        <f t="shared" si="726"/>
        <v>0</v>
      </c>
      <c r="DW185" s="48">
        <f t="shared" si="727"/>
        <v>0</v>
      </c>
      <c r="DX185" s="48">
        <f t="shared" si="728"/>
        <v>0</v>
      </c>
      <c r="DY185" s="48">
        <f t="shared" si="729"/>
        <v>0</v>
      </c>
      <c r="DZ185">
        <f t="shared" si="584"/>
        <v>0</v>
      </c>
      <c r="EB185" s="48">
        <f t="shared" si="730"/>
        <v>0</v>
      </c>
      <c r="EC185" s="48">
        <f t="shared" si="731"/>
        <v>0</v>
      </c>
      <c r="ED185" s="48">
        <f t="shared" si="732"/>
        <v>0</v>
      </c>
      <c r="EE185" s="48">
        <f t="shared" si="733"/>
        <v>0</v>
      </c>
      <c r="EF185">
        <f t="shared" si="585"/>
        <v>0</v>
      </c>
      <c r="EG185">
        <f t="shared" si="677"/>
        <v>0</v>
      </c>
      <c r="EI185">
        <v>16</v>
      </c>
      <c r="EJ185" s="48">
        <f t="shared" si="734"/>
        <v>0</v>
      </c>
      <c r="EK185">
        <f t="shared" si="678"/>
        <v>0</v>
      </c>
      <c r="EL185">
        <f t="shared" si="735"/>
        <v>0</v>
      </c>
      <c r="EM185">
        <f t="shared" si="679"/>
        <v>0</v>
      </c>
      <c r="EN185">
        <f t="shared" si="680"/>
        <v>99999999</v>
      </c>
      <c r="EO185">
        <f t="shared" si="736"/>
        <v>99999999</v>
      </c>
      <c r="EP185">
        <f t="shared" si="681"/>
        <v>999</v>
      </c>
      <c r="EQ185">
        <f t="shared" si="682"/>
        <v>99999</v>
      </c>
      <c r="ES185">
        <f>IF(I185="X",1,IF(I185="x",1,IF(I185&lt;='Schuelereinst. Sinclair'!$B$5,1,0)))</f>
        <v>1</v>
      </c>
      <c r="ET185">
        <f>IF(K185="X",1,IF(K185="x",1,IF(K185&lt;='Schuelereinst. Sinclair'!$B$5,1,0)))</f>
        <v>1</v>
      </c>
      <c r="EU185">
        <f>IF(M185="X",1,IF(M185="x",1,IF(M185&lt;='Schuelereinst. Sinclair'!$B$5,1,0)))</f>
        <v>1</v>
      </c>
      <c r="EV185">
        <f>IF(O185="X",1,IF(O185="x",1,IF(O185&lt;='Schuelereinst. Sinclair'!$B$5,1,0)))</f>
        <v>1</v>
      </c>
      <c r="EW185">
        <f>IF(Q185="X",1,IF(Q185="x",1,IF(Q185&lt;='Schuelereinst. Sinclair'!$B$5,1,0)))</f>
        <v>1</v>
      </c>
      <c r="EX185">
        <f>IF(S185="X",1,IF(S185="x",1,IF(S185&lt;='Schuelereinst. Sinclair'!$B$5,1,0)))</f>
        <v>1</v>
      </c>
    </row>
    <row r="186" spans="1:154" hidden="1" x14ac:dyDescent="0.2">
      <c r="A186" s="109">
        <v>17</v>
      </c>
      <c r="B186" s="96"/>
      <c r="C186" s="109" t="str">
        <f t="shared" si="683"/>
        <v/>
      </c>
      <c r="D186" s="156" t="str">
        <f t="shared" si="684"/>
        <v/>
      </c>
      <c r="E186" s="156" t="str">
        <f t="shared" si="685"/>
        <v/>
      </c>
      <c r="F186" s="159"/>
      <c r="G186" s="176" t="str">
        <f t="shared" si="651"/>
        <v/>
      </c>
      <c r="H186" s="97"/>
      <c r="I186" s="129"/>
      <c r="J186" s="98"/>
      <c r="K186" s="129"/>
      <c r="L186" s="98"/>
      <c r="M186" s="129"/>
      <c r="N186" s="97"/>
      <c r="O186" s="129"/>
      <c r="P186" s="98"/>
      <c r="Q186" s="129"/>
      <c r="R186" s="98"/>
      <c r="S186" s="129"/>
      <c r="T186" s="131" t="str">
        <f t="shared" si="686"/>
        <v/>
      </c>
      <c r="U186" s="134" t="str">
        <f t="shared" si="687"/>
        <v/>
      </c>
      <c r="V186" s="134" t="str">
        <f t="shared" si="688"/>
        <v/>
      </c>
      <c r="W186" s="101"/>
      <c r="X186" s="95"/>
      <c r="Y186" s="119" t="str">
        <f t="shared" si="737"/>
        <v/>
      </c>
      <c r="Z186" s="100"/>
      <c r="AA186" s="95"/>
      <c r="AB186" s="95"/>
      <c r="AC186" s="122" t="str">
        <f t="shared" si="738"/>
        <v/>
      </c>
      <c r="AD186" s="100"/>
      <c r="AE186" s="95"/>
      <c r="AF186" s="95"/>
      <c r="AG186" s="214" t="str">
        <f t="shared" si="739"/>
        <v/>
      </c>
      <c r="AH186" s="125" t="str">
        <f t="shared" si="740"/>
        <v/>
      </c>
      <c r="AI186" s="126" t="str">
        <f t="shared" si="741"/>
        <v/>
      </c>
      <c r="AJ186" s="140" t="str">
        <f t="shared" si="652"/>
        <v/>
      </c>
      <c r="AK186" s="163" t="str">
        <f t="shared" si="653"/>
        <v/>
      </c>
      <c r="BI186" t="str">
        <f t="shared" si="654"/>
        <v/>
      </c>
      <c r="BK186" t="str">
        <f t="shared" si="689"/>
        <v/>
      </c>
      <c r="BL186" t="str">
        <f t="shared" si="690"/>
        <v/>
      </c>
      <c r="BM186" t="str">
        <f t="shared" si="691"/>
        <v/>
      </c>
      <c r="BN186" t="str">
        <f t="shared" si="692"/>
        <v/>
      </c>
      <c r="BO186" t="str">
        <f t="shared" si="655"/>
        <v/>
      </c>
      <c r="BP186" t="str">
        <f t="shared" si="656"/>
        <v/>
      </c>
      <c r="BQ186" s="47" t="str">
        <f t="shared" si="657"/>
        <v/>
      </c>
      <c r="BR186" t="str">
        <f t="shared" si="658"/>
        <v/>
      </c>
      <c r="BS186" t="str">
        <f t="shared" si="659"/>
        <v/>
      </c>
      <c r="BT186" t="str">
        <f t="shared" si="693"/>
        <v/>
      </c>
      <c r="BU186" t="str">
        <f>IF(BT186="","",IF(BT186="U9",'Schuelereinst. Sinclair'!$B$6,IF(BT186="U11",'Schuelereinst. Sinclair'!$B$7,IF(BT186="U13",'Schuelereinst. Sinclair'!$B$8,Wemm(BT186="U15",'Schuelereinst. Sinclair'!$B$9,"")))))</f>
        <v/>
      </c>
      <c r="BV186" s="28">
        <f t="shared" si="660"/>
        <v>0</v>
      </c>
      <c r="BW186" s="28">
        <f t="shared" si="661"/>
        <v>0</v>
      </c>
      <c r="BX186" s="28">
        <f t="shared" si="662"/>
        <v>0</v>
      </c>
      <c r="BY186" s="28">
        <f t="shared" si="663"/>
        <v>0</v>
      </c>
      <c r="BZ186" s="28">
        <f t="shared" si="664"/>
        <v>0</v>
      </c>
      <c r="CA186" s="28">
        <f t="shared" si="665"/>
        <v>0</v>
      </c>
      <c r="CB186" s="28">
        <f t="shared" si="694"/>
        <v>0</v>
      </c>
      <c r="CC186" s="28">
        <f t="shared" si="695"/>
        <v>0</v>
      </c>
      <c r="CD186" s="28">
        <f t="shared" si="696"/>
        <v>0</v>
      </c>
      <c r="CE186" s="28">
        <f t="shared" si="697"/>
        <v>0</v>
      </c>
      <c r="CF186">
        <f t="shared" si="698"/>
        <v>0</v>
      </c>
      <c r="CG186">
        <f t="shared" si="699"/>
        <v>0</v>
      </c>
      <c r="CH186">
        <f t="shared" si="700"/>
        <v>0</v>
      </c>
      <c r="CI186">
        <f t="shared" si="701"/>
        <v>0</v>
      </c>
      <c r="CJ186">
        <f t="shared" si="702"/>
        <v>0</v>
      </c>
      <c r="CK186">
        <f t="shared" si="666"/>
        <v>0</v>
      </c>
      <c r="CL186">
        <f t="shared" si="667"/>
        <v>0</v>
      </c>
      <c r="CM186">
        <f t="shared" si="703"/>
        <v>0</v>
      </c>
      <c r="CN186">
        <f t="shared" si="704"/>
        <v>0</v>
      </c>
      <c r="CO186">
        <f t="shared" si="705"/>
        <v>0</v>
      </c>
      <c r="CP186" s="5">
        <f t="shared" si="706"/>
        <v>0</v>
      </c>
      <c r="CR186" s="28">
        <f t="shared" si="668"/>
        <v>0</v>
      </c>
      <c r="CS186" s="28">
        <f t="shared" si="669"/>
        <v>0</v>
      </c>
      <c r="CT186" s="28">
        <f t="shared" si="670"/>
        <v>0</v>
      </c>
      <c r="CU186" s="28">
        <f t="shared" si="671"/>
        <v>0</v>
      </c>
      <c r="CV186" s="28">
        <f t="shared" si="672"/>
        <v>0</v>
      </c>
      <c r="CW186" s="28">
        <f t="shared" si="673"/>
        <v>0</v>
      </c>
      <c r="CX186" s="28">
        <f t="shared" si="707"/>
        <v>0</v>
      </c>
      <c r="CY186" s="28">
        <f t="shared" si="708"/>
        <v>0</v>
      </c>
      <c r="CZ186" s="28">
        <f t="shared" si="709"/>
        <v>0</v>
      </c>
      <c r="DA186" s="28">
        <f t="shared" si="710"/>
        <v>0</v>
      </c>
      <c r="DB186">
        <f t="shared" si="711"/>
        <v>0</v>
      </c>
      <c r="DC186">
        <f t="shared" si="712"/>
        <v>0</v>
      </c>
      <c r="DD186">
        <f t="shared" si="713"/>
        <v>0</v>
      </c>
      <c r="DE186">
        <f t="shared" si="714"/>
        <v>0</v>
      </c>
      <c r="DF186">
        <f t="shared" si="715"/>
        <v>0</v>
      </c>
      <c r="DG186">
        <f t="shared" si="716"/>
        <v>0</v>
      </c>
      <c r="DH186">
        <f t="shared" si="717"/>
        <v>0</v>
      </c>
      <c r="DI186">
        <f t="shared" si="718"/>
        <v>0</v>
      </c>
      <c r="DJ186">
        <f t="shared" si="719"/>
        <v>0</v>
      </c>
      <c r="DK186">
        <f t="shared" si="720"/>
        <v>0</v>
      </c>
      <c r="DL186" s="5">
        <f t="shared" si="721"/>
        <v>0</v>
      </c>
      <c r="DM186" s="48">
        <f t="shared" si="722"/>
        <v>0</v>
      </c>
      <c r="DN186" s="5">
        <f t="shared" si="723"/>
        <v>0</v>
      </c>
      <c r="DO186" s="5">
        <f t="shared" si="724"/>
        <v>0</v>
      </c>
      <c r="DQ186" s="48">
        <f t="shared" si="674"/>
        <v>999</v>
      </c>
      <c r="DR186" s="48">
        <f t="shared" si="675"/>
        <v>999</v>
      </c>
      <c r="DS186" s="48">
        <f t="shared" si="725"/>
        <v>999</v>
      </c>
      <c r="DT186">
        <f t="shared" si="676"/>
        <v>0</v>
      </c>
      <c r="DV186" s="48">
        <f t="shared" si="726"/>
        <v>0</v>
      </c>
      <c r="DW186" s="48">
        <f t="shared" si="727"/>
        <v>0</v>
      </c>
      <c r="DX186" s="48">
        <f t="shared" si="728"/>
        <v>0</v>
      </c>
      <c r="DY186" s="48">
        <f t="shared" si="729"/>
        <v>0</v>
      </c>
      <c r="DZ186">
        <f t="shared" si="584"/>
        <v>0</v>
      </c>
      <c r="EB186" s="48">
        <f t="shared" si="730"/>
        <v>0</v>
      </c>
      <c r="EC186" s="48">
        <f t="shared" si="731"/>
        <v>0</v>
      </c>
      <c r="ED186" s="48">
        <f t="shared" si="732"/>
        <v>0</v>
      </c>
      <c r="EE186" s="48">
        <f t="shared" si="733"/>
        <v>0</v>
      </c>
      <c r="EF186">
        <f t="shared" si="585"/>
        <v>0</v>
      </c>
      <c r="EG186">
        <f t="shared" si="677"/>
        <v>0</v>
      </c>
      <c r="EI186">
        <v>17</v>
      </c>
      <c r="EJ186" s="48">
        <f t="shared" si="734"/>
        <v>0</v>
      </c>
      <c r="EK186">
        <f t="shared" si="678"/>
        <v>0</v>
      </c>
      <c r="EL186">
        <f t="shared" si="735"/>
        <v>0</v>
      </c>
      <c r="EM186">
        <f t="shared" si="679"/>
        <v>0</v>
      </c>
      <c r="EN186">
        <f t="shared" si="680"/>
        <v>99999999</v>
      </c>
      <c r="EO186">
        <f t="shared" si="736"/>
        <v>99999999</v>
      </c>
      <c r="EP186">
        <f t="shared" si="681"/>
        <v>999</v>
      </c>
      <c r="EQ186">
        <f t="shared" si="682"/>
        <v>99999</v>
      </c>
      <c r="ES186">
        <f>IF(I186="X",1,IF(I186="x",1,IF(I186&lt;='Schuelereinst. Sinclair'!$B$5,1,0)))</f>
        <v>1</v>
      </c>
      <c r="ET186">
        <f>IF(K186="X",1,IF(K186="x",1,IF(K186&lt;='Schuelereinst. Sinclair'!$B$5,1,0)))</f>
        <v>1</v>
      </c>
      <c r="EU186">
        <f>IF(M186="X",1,IF(M186="x",1,IF(M186&lt;='Schuelereinst. Sinclair'!$B$5,1,0)))</f>
        <v>1</v>
      </c>
      <c r="EV186">
        <f>IF(O186="X",1,IF(O186="x",1,IF(O186&lt;='Schuelereinst. Sinclair'!$B$5,1,0)))</f>
        <v>1</v>
      </c>
      <c r="EW186">
        <f>IF(Q186="X",1,IF(Q186="x",1,IF(Q186&lt;='Schuelereinst. Sinclair'!$B$5,1,0)))</f>
        <v>1</v>
      </c>
      <c r="EX186">
        <f>IF(S186="X",1,IF(S186="x",1,IF(S186&lt;='Schuelereinst. Sinclair'!$B$5,1,0)))</f>
        <v>1</v>
      </c>
    </row>
    <row r="187" spans="1:154" hidden="1" x14ac:dyDescent="0.2">
      <c r="A187" s="109">
        <v>18</v>
      </c>
      <c r="B187" s="96"/>
      <c r="C187" s="109" t="str">
        <f t="shared" si="683"/>
        <v/>
      </c>
      <c r="D187" s="156" t="str">
        <f t="shared" si="684"/>
        <v/>
      </c>
      <c r="E187" s="156" t="str">
        <f t="shared" si="685"/>
        <v/>
      </c>
      <c r="F187" s="159"/>
      <c r="G187" s="176" t="str">
        <f t="shared" si="651"/>
        <v/>
      </c>
      <c r="H187" s="97"/>
      <c r="I187" s="129"/>
      <c r="J187" s="98"/>
      <c r="K187" s="129"/>
      <c r="L187" s="98"/>
      <c r="M187" s="129"/>
      <c r="N187" s="97"/>
      <c r="O187" s="129"/>
      <c r="P187" s="98"/>
      <c r="Q187" s="129"/>
      <c r="R187" s="98"/>
      <c r="S187" s="129"/>
      <c r="T187" s="131" t="str">
        <f t="shared" si="686"/>
        <v/>
      </c>
      <c r="U187" s="134" t="str">
        <f t="shared" si="687"/>
        <v/>
      </c>
      <c r="V187" s="134" t="str">
        <f t="shared" si="688"/>
        <v/>
      </c>
      <c r="W187" s="102"/>
      <c r="X187" s="103"/>
      <c r="Y187" s="119" t="str">
        <f t="shared" si="737"/>
        <v/>
      </c>
      <c r="Z187" s="100"/>
      <c r="AA187" s="95"/>
      <c r="AB187" s="95"/>
      <c r="AC187" s="122" t="str">
        <f t="shared" si="738"/>
        <v/>
      </c>
      <c r="AD187" s="100"/>
      <c r="AE187" s="95"/>
      <c r="AF187" s="95"/>
      <c r="AG187" s="214" t="str">
        <f t="shared" si="739"/>
        <v/>
      </c>
      <c r="AH187" s="125" t="str">
        <f t="shared" si="740"/>
        <v/>
      </c>
      <c r="AI187" s="126" t="str">
        <f t="shared" si="741"/>
        <v/>
      </c>
      <c r="AJ187" s="140" t="str">
        <f t="shared" si="652"/>
        <v/>
      </c>
      <c r="AK187" s="163" t="str">
        <f t="shared" si="653"/>
        <v/>
      </c>
      <c r="BI187" t="str">
        <f t="shared" si="654"/>
        <v/>
      </c>
      <c r="BK187" t="str">
        <f t="shared" si="689"/>
        <v/>
      </c>
      <c r="BL187" t="str">
        <f t="shared" si="690"/>
        <v/>
      </c>
      <c r="BM187" t="str">
        <f t="shared" si="691"/>
        <v/>
      </c>
      <c r="BN187" t="str">
        <f t="shared" si="692"/>
        <v/>
      </c>
      <c r="BO187" t="str">
        <f t="shared" si="655"/>
        <v/>
      </c>
      <c r="BP187" t="str">
        <f t="shared" si="656"/>
        <v/>
      </c>
      <c r="BQ187" s="47" t="str">
        <f t="shared" si="657"/>
        <v/>
      </c>
      <c r="BR187" t="str">
        <f t="shared" si="658"/>
        <v/>
      </c>
      <c r="BS187" t="str">
        <f t="shared" si="659"/>
        <v/>
      </c>
      <c r="BT187" t="str">
        <f t="shared" si="693"/>
        <v/>
      </c>
      <c r="BU187" t="str">
        <f>IF(BT187="","",IF(BT187="U9",'Schuelereinst. Sinclair'!$B$6,IF(BT187="U11",'Schuelereinst. Sinclair'!$B$7,IF(BT187="U13",'Schuelereinst. Sinclair'!$B$8,Wemm(BT187="U15",'Schuelereinst. Sinclair'!$B$9,"")))))</f>
        <v/>
      </c>
      <c r="BV187" s="28">
        <f t="shared" si="660"/>
        <v>0</v>
      </c>
      <c r="BW187" s="28">
        <f t="shared" si="661"/>
        <v>0</v>
      </c>
      <c r="BX187" s="28">
        <f t="shared" si="662"/>
        <v>0</v>
      </c>
      <c r="BY187" s="28">
        <f t="shared" si="663"/>
        <v>0</v>
      </c>
      <c r="BZ187" s="28">
        <f t="shared" si="664"/>
        <v>0</v>
      </c>
      <c r="CA187" s="28">
        <f t="shared" si="665"/>
        <v>0</v>
      </c>
      <c r="CB187" s="28">
        <f t="shared" si="694"/>
        <v>0</v>
      </c>
      <c r="CC187" s="28">
        <f t="shared" si="695"/>
        <v>0</v>
      </c>
      <c r="CD187" s="28">
        <f t="shared" si="696"/>
        <v>0</v>
      </c>
      <c r="CE187" s="28">
        <f t="shared" si="697"/>
        <v>0</v>
      </c>
      <c r="CF187">
        <f t="shared" si="698"/>
        <v>0</v>
      </c>
      <c r="CG187">
        <f t="shared" si="699"/>
        <v>0</v>
      </c>
      <c r="CH187">
        <f t="shared" si="700"/>
        <v>0</v>
      </c>
      <c r="CI187">
        <f t="shared" si="701"/>
        <v>0</v>
      </c>
      <c r="CJ187">
        <f t="shared" si="702"/>
        <v>0</v>
      </c>
      <c r="CK187">
        <f t="shared" si="666"/>
        <v>0</v>
      </c>
      <c r="CL187">
        <f t="shared" si="667"/>
        <v>0</v>
      </c>
      <c r="CM187">
        <f t="shared" si="703"/>
        <v>0</v>
      </c>
      <c r="CN187">
        <f t="shared" si="704"/>
        <v>0</v>
      </c>
      <c r="CO187">
        <f t="shared" si="705"/>
        <v>0</v>
      </c>
      <c r="CP187" s="5">
        <f t="shared" si="706"/>
        <v>0</v>
      </c>
      <c r="CR187" s="28">
        <f t="shared" si="668"/>
        <v>0</v>
      </c>
      <c r="CS187" s="28">
        <f t="shared" si="669"/>
        <v>0</v>
      </c>
      <c r="CT187" s="28">
        <f t="shared" si="670"/>
        <v>0</v>
      </c>
      <c r="CU187" s="28">
        <f t="shared" si="671"/>
        <v>0</v>
      </c>
      <c r="CV187" s="28">
        <f t="shared" si="672"/>
        <v>0</v>
      </c>
      <c r="CW187" s="28">
        <f t="shared" si="673"/>
        <v>0</v>
      </c>
      <c r="CX187" s="28">
        <f t="shared" si="707"/>
        <v>0</v>
      </c>
      <c r="CY187" s="28">
        <f t="shared" si="708"/>
        <v>0</v>
      </c>
      <c r="CZ187" s="28">
        <f t="shared" si="709"/>
        <v>0</v>
      </c>
      <c r="DA187" s="28">
        <f t="shared" si="710"/>
        <v>0</v>
      </c>
      <c r="DB187">
        <f t="shared" si="711"/>
        <v>0</v>
      </c>
      <c r="DC187">
        <f t="shared" si="712"/>
        <v>0</v>
      </c>
      <c r="DD187">
        <f t="shared" si="713"/>
        <v>0</v>
      </c>
      <c r="DE187">
        <f t="shared" si="714"/>
        <v>0</v>
      </c>
      <c r="DF187">
        <f t="shared" si="715"/>
        <v>0</v>
      </c>
      <c r="DG187">
        <f t="shared" si="716"/>
        <v>0</v>
      </c>
      <c r="DH187">
        <f t="shared" si="717"/>
        <v>0</v>
      </c>
      <c r="DI187">
        <f t="shared" si="718"/>
        <v>0</v>
      </c>
      <c r="DJ187">
        <f t="shared" si="719"/>
        <v>0</v>
      </c>
      <c r="DK187">
        <f t="shared" si="720"/>
        <v>0</v>
      </c>
      <c r="DL187" s="5">
        <f t="shared" si="721"/>
        <v>0</v>
      </c>
      <c r="DM187" s="48">
        <f t="shared" si="722"/>
        <v>0</v>
      </c>
      <c r="DN187" s="5">
        <f t="shared" si="723"/>
        <v>0</v>
      </c>
      <c r="DO187" s="5">
        <f t="shared" si="724"/>
        <v>0</v>
      </c>
      <c r="DQ187" s="48">
        <f t="shared" si="674"/>
        <v>999</v>
      </c>
      <c r="DR187" s="48">
        <f t="shared" si="675"/>
        <v>999</v>
      </c>
      <c r="DS187" s="48">
        <f t="shared" si="725"/>
        <v>999</v>
      </c>
      <c r="DT187">
        <f t="shared" si="676"/>
        <v>0</v>
      </c>
      <c r="DV187" s="48">
        <f t="shared" si="726"/>
        <v>0</v>
      </c>
      <c r="DW187" s="48">
        <f t="shared" si="727"/>
        <v>0</v>
      </c>
      <c r="DX187" s="48">
        <f t="shared" si="728"/>
        <v>0</v>
      </c>
      <c r="DY187" s="48">
        <f t="shared" si="729"/>
        <v>0</v>
      </c>
      <c r="DZ187">
        <f t="shared" si="584"/>
        <v>0</v>
      </c>
      <c r="EB187" s="48">
        <f t="shared" si="730"/>
        <v>0</v>
      </c>
      <c r="EC187" s="48">
        <f t="shared" si="731"/>
        <v>0</v>
      </c>
      <c r="ED187" s="48">
        <f t="shared" si="732"/>
        <v>0</v>
      </c>
      <c r="EE187" s="48">
        <f t="shared" si="733"/>
        <v>0</v>
      </c>
      <c r="EF187">
        <f t="shared" si="585"/>
        <v>0</v>
      </c>
      <c r="EG187">
        <f t="shared" si="677"/>
        <v>0</v>
      </c>
      <c r="EI187">
        <v>18</v>
      </c>
      <c r="EJ187" s="48">
        <f t="shared" si="734"/>
        <v>0</v>
      </c>
      <c r="EK187">
        <f t="shared" si="678"/>
        <v>0</v>
      </c>
      <c r="EL187">
        <f t="shared" si="735"/>
        <v>0</v>
      </c>
      <c r="EM187">
        <f t="shared" si="679"/>
        <v>0</v>
      </c>
      <c r="EN187">
        <f t="shared" si="680"/>
        <v>99999999</v>
      </c>
      <c r="EO187">
        <f t="shared" si="736"/>
        <v>99999999</v>
      </c>
      <c r="EP187">
        <f t="shared" si="681"/>
        <v>999</v>
      </c>
      <c r="EQ187">
        <f t="shared" si="682"/>
        <v>99999</v>
      </c>
      <c r="ES187">
        <f>IF(I187="X",1,IF(I187="x",1,IF(I187&lt;='Schuelereinst. Sinclair'!$B$5,1,0)))</f>
        <v>1</v>
      </c>
      <c r="ET187">
        <f>IF(K187="X",1,IF(K187="x",1,IF(K187&lt;='Schuelereinst. Sinclair'!$B$5,1,0)))</f>
        <v>1</v>
      </c>
      <c r="EU187">
        <f>IF(M187="X",1,IF(M187="x",1,IF(M187&lt;='Schuelereinst. Sinclair'!$B$5,1,0)))</f>
        <v>1</v>
      </c>
      <c r="EV187">
        <f>IF(O187="X",1,IF(O187="x",1,IF(O187&lt;='Schuelereinst. Sinclair'!$B$5,1,0)))</f>
        <v>1</v>
      </c>
      <c r="EW187">
        <f>IF(Q187="X",1,IF(Q187="x",1,IF(Q187&lt;='Schuelereinst. Sinclair'!$B$5,1,0)))</f>
        <v>1</v>
      </c>
      <c r="EX187">
        <f>IF(S187="X",1,IF(S187="x",1,IF(S187&lt;='Schuelereinst. Sinclair'!$B$5,1,0)))</f>
        <v>1</v>
      </c>
    </row>
    <row r="188" spans="1:154" hidden="1" x14ac:dyDescent="0.2">
      <c r="A188" s="109">
        <v>19</v>
      </c>
      <c r="B188" s="96"/>
      <c r="C188" s="109" t="str">
        <f t="shared" si="683"/>
        <v/>
      </c>
      <c r="D188" s="156" t="str">
        <f t="shared" si="684"/>
        <v/>
      </c>
      <c r="E188" s="156" t="str">
        <f t="shared" si="685"/>
        <v/>
      </c>
      <c r="F188" s="159"/>
      <c r="G188" s="176" t="str">
        <f t="shared" si="651"/>
        <v/>
      </c>
      <c r="H188" s="97"/>
      <c r="I188" s="129"/>
      <c r="J188" s="98"/>
      <c r="K188" s="129"/>
      <c r="L188" s="98"/>
      <c r="M188" s="129"/>
      <c r="N188" s="97"/>
      <c r="O188" s="129"/>
      <c r="P188" s="98"/>
      <c r="Q188" s="129"/>
      <c r="R188" s="98"/>
      <c r="S188" s="129"/>
      <c r="T188" s="131" t="str">
        <f t="shared" si="686"/>
        <v/>
      </c>
      <c r="U188" s="134" t="str">
        <f t="shared" si="687"/>
        <v/>
      </c>
      <c r="V188" s="134" t="str">
        <f t="shared" si="688"/>
        <v/>
      </c>
      <c r="W188" s="104"/>
      <c r="X188" s="105"/>
      <c r="Y188" s="119" t="str">
        <f t="shared" si="737"/>
        <v/>
      </c>
      <c r="Z188" s="100"/>
      <c r="AA188" s="95"/>
      <c r="AB188" s="95"/>
      <c r="AC188" s="122" t="str">
        <f t="shared" si="738"/>
        <v/>
      </c>
      <c r="AD188" s="100"/>
      <c r="AE188" s="95"/>
      <c r="AF188" s="95"/>
      <c r="AG188" s="214" t="str">
        <f t="shared" si="739"/>
        <v/>
      </c>
      <c r="AH188" s="125" t="str">
        <f t="shared" si="740"/>
        <v/>
      </c>
      <c r="AI188" s="126" t="str">
        <f t="shared" si="741"/>
        <v/>
      </c>
      <c r="AJ188" s="140" t="str">
        <f t="shared" si="652"/>
        <v/>
      </c>
      <c r="AK188" s="163" t="str">
        <f t="shared" si="653"/>
        <v/>
      </c>
      <c r="BI188" t="str">
        <f t="shared" si="654"/>
        <v/>
      </c>
      <c r="BK188" t="str">
        <f t="shared" si="689"/>
        <v/>
      </c>
      <c r="BL188" t="str">
        <f t="shared" si="690"/>
        <v/>
      </c>
      <c r="BM188" t="str">
        <f t="shared" si="691"/>
        <v/>
      </c>
      <c r="BN188" t="str">
        <f t="shared" si="692"/>
        <v/>
      </c>
      <c r="BO188" t="str">
        <f t="shared" si="655"/>
        <v/>
      </c>
      <c r="BP188" t="str">
        <f t="shared" si="656"/>
        <v/>
      </c>
      <c r="BQ188" s="47" t="str">
        <f t="shared" si="657"/>
        <v/>
      </c>
      <c r="BR188" t="str">
        <f t="shared" si="658"/>
        <v/>
      </c>
      <c r="BS188" t="str">
        <f t="shared" si="659"/>
        <v/>
      </c>
      <c r="BT188" t="str">
        <f t="shared" si="693"/>
        <v/>
      </c>
      <c r="BU188" t="str">
        <f>IF(BT188="","",IF(BT188="U9",'Schuelereinst. Sinclair'!$B$6,IF(BT188="U11",'Schuelereinst. Sinclair'!$B$7,IF(BT188="U13",'Schuelereinst. Sinclair'!$B$8,Wemm(BT188="U15",'Schuelereinst. Sinclair'!$B$9,"")))))</f>
        <v/>
      </c>
      <c r="BV188" s="28">
        <f t="shared" si="660"/>
        <v>0</v>
      </c>
      <c r="BW188" s="28">
        <f t="shared" si="661"/>
        <v>0</v>
      </c>
      <c r="BX188" s="28">
        <f t="shared" si="662"/>
        <v>0</v>
      </c>
      <c r="BY188" s="28">
        <f t="shared" si="663"/>
        <v>0</v>
      </c>
      <c r="BZ188" s="28">
        <f t="shared" si="664"/>
        <v>0</v>
      </c>
      <c r="CA188" s="28">
        <f t="shared" si="665"/>
        <v>0</v>
      </c>
      <c r="CB188" s="28">
        <f t="shared" si="694"/>
        <v>0</v>
      </c>
      <c r="CC188" s="28">
        <f t="shared" si="695"/>
        <v>0</v>
      </c>
      <c r="CD188" s="28">
        <f t="shared" si="696"/>
        <v>0</v>
      </c>
      <c r="CE188" s="28">
        <f t="shared" si="697"/>
        <v>0</v>
      </c>
      <c r="CF188">
        <f t="shared" si="698"/>
        <v>0</v>
      </c>
      <c r="CG188">
        <f t="shared" si="699"/>
        <v>0</v>
      </c>
      <c r="CH188">
        <f t="shared" si="700"/>
        <v>0</v>
      </c>
      <c r="CI188">
        <f t="shared" si="701"/>
        <v>0</v>
      </c>
      <c r="CJ188">
        <f t="shared" si="702"/>
        <v>0</v>
      </c>
      <c r="CK188">
        <f t="shared" si="666"/>
        <v>0</v>
      </c>
      <c r="CL188">
        <f t="shared" si="667"/>
        <v>0</v>
      </c>
      <c r="CM188">
        <f t="shared" si="703"/>
        <v>0</v>
      </c>
      <c r="CN188">
        <f t="shared" si="704"/>
        <v>0</v>
      </c>
      <c r="CO188">
        <f t="shared" si="705"/>
        <v>0</v>
      </c>
      <c r="CP188" s="5">
        <f t="shared" si="706"/>
        <v>0</v>
      </c>
      <c r="CR188" s="28">
        <f t="shared" si="668"/>
        <v>0</v>
      </c>
      <c r="CS188" s="28">
        <f t="shared" si="669"/>
        <v>0</v>
      </c>
      <c r="CT188" s="28">
        <f t="shared" si="670"/>
        <v>0</v>
      </c>
      <c r="CU188" s="28">
        <f t="shared" si="671"/>
        <v>0</v>
      </c>
      <c r="CV188" s="28">
        <f t="shared" si="672"/>
        <v>0</v>
      </c>
      <c r="CW188" s="28">
        <f t="shared" si="673"/>
        <v>0</v>
      </c>
      <c r="CX188" s="28">
        <f t="shared" si="707"/>
        <v>0</v>
      </c>
      <c r="CY188" s="28">
        <f t="shared" si="708"/>
        <v>0</v>
      </c>
      <c r="CZ188" s="28">
        <f t="shared" si="709"/>
        <v>0</v>
      </c>
      <c r="DA188" s="28">
        <f t="shared" si="710"/>
        <v>0</v>
      </c>
      <c r="DB188">
        <f t="shared" si="711"/>
        <v>0</v>
      </c>
      <c r="DC188">
        <f t="shared" si="712"/>
        <v>0</v>
      </c>
      <c r="DD188">
        <f t="shared" si="713"/>
        <v>0</v>
      </c>
      <c r="DE188">
        <f t="shared" si="714"/>
        <v>0</v>
      </c>
      <c r="DF188">
        <f t="shared" si="715"/>
        <v>0</v>
      </c>
      <c r="DG188">
        <f t="shared" si="716"/>
        <v>0</v>
      </c>
      <c r="DH188">
        <f t="shared" si="717"/>
        <v>0</v>
      </c>
      <c r="DI188">
        <f t="shared" si="718"/>
        <v>0</v>
      </c>
      <c r="DJ188">
        <f t="shared" si="719"/>
        <v>0</v>
      </c>
      <c r="DK188">
        <f t="shared" si="720"/>
        <v>0</v>
      </c>
      <c r="DL188" s="5">
        <f t="shared" si="721"/>
        <v>0</v>
      </c>
      <c r="DM188" s="48">
        <f t="shared" si="722"/>
        <v>0</v>
      </c>
      <c r="DN188" s="5">
        <f t="shared" si="723"/>
        <v>0</v>
      </c>
      <c r="DO188" s="5">
        <f t="shared" si="724"/>
        <v>0</v>
      </c>
      <c r="DQ188" s="48">
        <f t="shared" si="674"/>
        <v>999</v>
      </c>
      <c r="DR188" s="48">
        <f t="shared" si="675"/>
        <v>999</v>
      </c>
      <c r="DS188" s="48">
        <f t="shared" si="725"/>
        <v>999</v>
      </c>
      <c r="DT188">
        <f t="shared" si="676"/>
        <v>0</v>
      </c>
      <c r="DV188" s="48">
        <f t="shared" si="726"/>
        <v>0</v>
      </c>
      <c r="DW188" s="48">
        <f t="shared" si="727"/>
        <v>0</v>
      </c>
      <c r="DX188" s="48">
        <f t="shared" si="728"/>
        <v>0</v>
      </c>
      <c r="DY188" s="48">
        <f t="shared" si="729"/>
        <v>0</v>
      </c>
      <c r="DZ188">
        <f t="shared" si="584"/>
        <v>0</v>
      </c>
      <c r="EB188" s="48">
        <f t="shared" si="730"/>
        <v>0</v>
      </c>
      <c r="EC188" s="48">
        <f t="shared" si="731"/>
        <v>0</v>
      </c>
      <c r="ED188" s="48">
        <f t="shared" si="732"/>
        <v>0</v>
      </c>
      <c r="EE188" s="48">
        <f t="shared" si="733"/>
        <v>0</v>
      </c>
      <c r="EF188">
        <f t="shared" si="585"/>
        <v>0</v>
      </c>
      <c r="EG188">
        <f t="shared" si="677"/>
        <v>0</v>
      </c>
      <c r="EI188">
        <v>19</v>
      </c>
      <c r="EJ188" s="48">
        <f t="shared" si="734"/>
        <v>0</v>
      </c>
      <c r="EK188">
        <f t="shared" si="678"/>
        <v>0</v>
      </c>
      <c r="EL188">
        <f t="shared" si="735"/>
        <v>0</v>
      </c>
      <c r="EM188">
        <f t="shared" si="679"/>
        <v>0</v>
      </c>
      <c r="EN188">
        <f t="shared" si="680"/>
        <v>99999999</v>
      </c>
      <c r="EO188">
        <f t="shared" si="736"/>
        <v>99999999</v>
      </c>
      <c r="EP188">
        <f t="shared" si="681"/>
        <v>999</v>
      </c>
      <c r="EQ188">
        <f t="shared" si="682"/>
        <v>99999</v>
      </c>
      <c r="ES188">
        <f>IF(I188="X",1,IF(I188="x",1,IF(I188&lt;='Schuelereinst. Sinclair'!$B$5,1,0)))</f>
        <v>1</v>
      </c>
      <c r="ET188">
        <f>IF(K188="X",1,IF(K188="x",1,IF(K188&lt;='Schuelereinst. Sinclair'!$B$5,1,0)))</f>
        <v>1</v>
      </c>
      <c r="EU188">
        <f>IF(M188="X",1,IF(M188="x",1,IF(M188&lt;='Schuelereinst. Sinclair'!$B$5,1,0)))</f>
        <v>1</v>
      </c>
      <c r="EV188">
        <f>IF(O188="X",1,IF(O188="x",1,IF(O188&lt;='Schuelereinst. Sinclair'!$B$5,1,0)))</f>
        <v>1</v>
      </c>
      <c r="EW188">
        <f>IF(Q188="X",1,IF(Q188="x",1,IF(Q188&lt;='Schuelereinst. Sinclair'!$B$5,1,0)))</f>
        <v>1</v>
      </c>
      <c r="EX188">
        <f>IF(S188="X",1,IF(S188="x",1,IF(S188&lt;='Schuelereinst. Sinclair'!$B$5,1,0)))</f>
        <v>1</v>
      </c>
    </row>
    <row r="189" spans="1:154" ht="13.5" thickBot="1" x14ac:dyDescent="0.25">
      <c r="A189" s="110">
        <v>20</v>
      </c>
      <c r="B189" s="106"/>
      <c r="C189" s="110" t="str">
        <f t="shared" si="683"/>
        <v/>
      </c>
      <c r="D189" s="157" t="str">
        <f t="shared" si="684"/>
        <v/>
      </c>
      <c r="E189" s="157" t="str">
        <f t="shared" si="685"/>
        <v/>
      </c>
      <c r="F189" s="160"/>
      <c r="G189" s="177" t="str">
        <f t="shared" si="651"/>
        <v/>
      </c>
      <c r="H189" s="143"/>
      <c r="I189" s="144"/>
      <c r="J189" s="145"/>
      <c r="K189" s="144"/>
      <c r="L189" s="145"/>
      <c r="M189" s="144"/>
      <c r="N189" s="143"/>
      <c r="O189" s="144"/>
      <c r="P189" s="145"/>
      <c r="Q189" s="144"/>
      <c r="R189" s="145"/>
      <c r="S189" s="144"/>
      <c r="T189" s="132" t="str">
        <f t="shared" si="686"/>
        <v/>
      </c>
      <c r="U189" s="135" t="str">
        <f t="shared" si="687"/>
        <v/>
      </c>
      <c r="V189" s="135" t="str">
        <f t="shared" si="688"/>
        <v/>
      </c>
      <c r="W189" s="107"/>
      <c r="X189" s="146"/>
      <c r="Y189" s="120" t="str">
        <f>IF(B189="","",DT189 )</f>
        <v/>
      </c>
      <c r="Z189" s="147"/>
      <c r="AA189" s="146"/>
      <c r="AB189" s="146"/>
      <c r="AC189" s="148" t="str">
        <f t="shared" si="738"/>
        <v/>
      </c>
      <c r="AD189" s="147"/>
      <c r="AE189" s="146"/>
      <c r="AF189" s="146"/>
      <c r="AG189" s="215" t="str">
        <f>IF(B189="","",EF189)</f>
        <v/>
      </c>
      <c r="AH189" s="149" t="str">
        <f t="shared" si="740"/>
        <v/>
      </c>
      <c r="AI189" s="150" t="str">
        <f t="shared" si="741"/>
        <v/>
      </c>
      <c r="AJ189" s="141" t="str">
        <f t="shared" si="652"/>
        <v/>
      </c>
      <c r="AK189" s="164" t="str">
        <f t="shared" si="653"/>
        <v/>
      </c>
      <c r="BI189" t="str">
        <f t="shared" si="654"/>
        <v/>
      </c>
      <c r="BK189" t="str">
        <f t="shared" si="689"/>
        <v/>
      </c>
      <c r="BL189" t="str">
        <f t="shared" si="690"/>
        <v/>
      </c>
      <c r="BM189" t="str">
        <f t="shared" si="691"/>
        <v/>
      </c>
      <c r="BN189" t="str">
        <f t="shared" si="692"/>
        <v/>
      </c>
      <c r="BO189" t="str">
        <f t="shared" si="655"/>
        <v/>
      </c>
      <c r="BP189" t="str">
        <f t="shared" si="656"/>
        <v/>
      </c>
      <c r="BQ189" s="47" t="str">
        <f t="shared" si="657"/>
        <v/>
      </c>
      <c r="BR189" t="str">
        <f t="shared" si="658"/>
        <v/>
      </c>
      <c r="BS189" t="str">
        <f t="shared" si="659"/>
        <v/>
      </c>
      <c r="BT189" t="str">
        <f t="shared" si="693"/>
        <v/>
      </c>
      <c r="BU189" t="str">
        <f>IF(BT189="","",IF(BT189="U9",'Schuelereinst. Sinclair'!$B$6,IF(BT189="U11",'Schuelereinst. Sinclair'!$B$7,IF(BT189="U13",'Schuelereinst. Sinclair'!$B$8,Wemm(BT189="U15",'Schuelereinst. Sinclair'!$B$9,"")))))</f>
        <v/>
      </c>
      <c r="BV189" s="28">
        <f t="shared" si="660"/>
        <v>0</v>
      </c>
      <c r="BW189" s="28">
        <f t="shared" si="661"/>
        <v>0</v>
      </c>
      <c r="BX189" s="28">
        <f t="shared" si="662"/>
        <v>0</v>
      </c>
      <c r="BY189" s="28">
        <f t="shared" si="663"/>
        <v>0</v>
      </c>
      <c r="BZ189" s="28">
        <f t="shared" si="664"/>
        <v>0</v>
      </c>
      <c r="CA189" s="28">
        <f t="shared" si="665"/>
        <v>0</v>
      </c>
      <c r="CB189" s="28">
        <f t="shared" si="694"/>
        <v>0</v>
      </c>
      <c r="CC189" s="28">
        <f t="shared" si="695"/>
        <v>0</v>
      </c>
      <c r="CD189" s="28">
        <f t="shared" si="696"/>
        <v>0</v>
      </c>
      <c r="CE189" s="28">
        <f t="shared" si="697"/>
        <v>0</v>
      </c>
      <c r="CF189">
        <f t="shared" si="698"/>
        <v>0</v>
      </c>
      <c r="CG189">
        <f t="shared" si="699"/>
        <v>0</v>
      </c>
      <c r="CH189">
        <f t="shared" si="700"/>
        <v>0</v>
      </c>
      <c r="CI189">
        <f t="shared" si="701"/>
        <v>0</v>
      </c>
      <c r="CJ189">
        <f t="shared" si="702"/>
        <v>0</v>
      </c>
      <c r="CK189">
        <f t="shared" si="666"/>
        <v>0</v>
      </c>
      <c r="CL189">
        <f t="shared" si="667"/>
        <v>0</v>
      </c>
      <c r="CM189">
        <f t="shared" si="703"/>
        <v>0</v>
      </c>
      <c r="CN189">
        <f t="shared" si="704"/>
        <v>0</v>
      </c>
      <c r="CO189">
        <f t="shared" si="705"/>
        <v>0</v>
      </c>
      <c r="CP189" s="5">
        <f t="shared" si="706"/>
        <v>0</v>
      </c>
      <c r="CR189" s="28">
        <f t="shared" si="668"/>
        <v>0</v>
      </c>
      <c r="CS189" s="28">
        <f t="shared" si="669"/>
        <v>0</v>
      </c>
      <c r="CT189" s="28">
        <f t="shared" si="670"/>
        <v>0</v>
      </c>
      <c r="CU189" s="28">
        <f t="shared" si="671"/>
        <v>0</v>
      </c>
      <c r="CV189" s="28">
        <f t="shared" si="672"/>
        <v>0</v>
      </c>
      <c r="CW189" s="28">
        <f t="shared" si="673"/>
        <v>0</v>
      </c>
      <c r="CX189" s="28">
        <f t="shared" si="707"/>
        <v>0</v>
      </c>
      <c r="CY189" s="28">
        <f t="shared" si="708"/>
        <v>0</v>
      </c>
      <c r="CZ189" s="28">
        <f t="shared" si="709"/>
        <v>0</v>
      </c>
      <c r="DA189" s="28">
        <f t="shared" si="710"/>
        <v>0</v>
      </c>
      <c r="DB189">
        <f t="shared" si="711"/>
        <v>0</v>
      </c>
      <c r="DC189">
        <f t="shared" si="712"/>
        <v>0</v>
      </c>
      <c r="DD189">
        <f t="shared" si="713"/>
        <v>0</v>
      </c>
      <c r="DE189">
        <f t="shared" si="714"/>
        <v>0</v>
      </c>
      <c r="DF189">
        <f t="shared" si="715"/>
        <v>0</v>
      </c>
      <c r="DG189">
        <f t="shared" si="716"/>
        <v>0</v>
      </c>
      <c r="DH189">
        <f t="shared" si="717"/>
        <v>0</v>
      </c>
      <c r="DI189">
        <f t="shared" si="718"/>
        <v>0</v>
      </c>
      <c r="DJ189">
        <f t="shared" si="719"/>
        <v>0</v>
      </c>
      <c r="DK189">
        <f t="shared" si="720"/>
        <v>0</v>
      </c>
      <c r="DL189" s="5">
        <f t="shared" si="721"/>
        <v>0</v>
      </c>
      <c r="DM189" s="48">
        <f t="shared" si="722"/>
        <v>0</v>
      </c>
      <c r="DN189" s="5">
        <f t="shared" si="723"/>
        <v>0</v>
      </c>
      <c r="DO189" s="5">
        <f t="shared" si="724"/>
        <v>0</v>
      </c>
      <c r="DQ189" s="48">
        <f t="shared" si="674"/>
        <v>999</v>
      </c>
      <c r="DR189" s="48">
        <f t="shared" si="675"/>
        <v>999</v>
      </c>
      <c r="DS189" s="48">
        <f t="shared" si="725"/>
        <v>999</v>
      </c>
      <c r="DT189">
        <f t="shared" si="676"/>
        <v>0</v>
      </c>
      <c r="DV189" s="48">
        <f t="shared" si="726"/>
        <v>0</v>
      </c>
      <c r="DW189" s="48">
        <f t="shared" si="727"/>
        <v>0</v>
      </c>
      <c r="DX189" s="48">
        <f t="shared" si="728"/>
        <v>0</v>
      </c>
      <c r="DY189" s="48">
        <f t="shared" si="729"/>
        <v>0</v>
      </c>
      <c r="DZ189">
        <f t="shared" si="584"/>
        <v>0</v>
      </c>
      <c r="EB189" s="48">
        <f t="shared" si="730"/>
        <v>0</v>
      </c>
      <c r="EC189" s="48">
        <f t="shared" si="731"/>
        <v>0</v>
      </c>
      <c r="ED189" s="48">
        <f t="shared" si="732"/>
        <v>0</v>
      </c>
      <c r="EE189" s="48">
        <f t="shared" si="733"/>
        <v>0</v>
      </c>
      <c r="EF189">
        <f t="shared" si="585"/>
        <v>0</v>
      </c>
      <c r="EG189">
        <f t="shared" si="677"/>
        <v>0</v>
      </c>
      <c r="EI189">
        <v>20</v>
      </c>
      <c r="EJ189" s="48">
        <f t="shared" si="734"/>
        <v>0</v>
      </c>
      <c r="EK189">
        <f t="shared" si="678"/>
        <v>0</v>
      </c>
      <c r="EL189">
        <f t="shared" si="735"/>
        <v>0</v>
      </c>
      <c r="EM189">
        <f t="shared" si="679"/>
        <v>0</v>
      </c>
      <c r="EN189">
        <f t="shared" si="680"/>
        <v>99999999</v>
      </c>
      <c r="EO189">
        <f t="shared" si="736"/>
        <v>99999999</v>
      </c>
      <c r="EP189">
        <f t="shared" si="681"/>
        <v>999</v>
      </c>
      <c r="EQ189">
        <f t="shared" si="682"/>
        <v>99999</v>
      </c>
      <c r="ES189">
        <f>IF(I189="X",1,IF(I189="x",1,IF(I189&lt;='Schuelereinst. Sinclair'!$B$5,1,0)))</f>
        <v>1</v>
      </c>
      <c r="ET189">
        <f>IF(K189="X",1,IF(K189="x",1,IF(K189&lt;='Schuelereinst. Sinclair'!$B$5,1,0)))</f>
        <v>1</v>
      </c>
      <c r="EU189">
        <f>IF(M189="X",1,IF(M189="x",1,IF(M189&lt;='Schuelereinst. Sinclair'!$B$5,1,0)))</f>
        <v>1</v>
      </c>
      <c r="EV189">
        <f>IF(O189="X",1,IF(O189="x",1,IF(O189&lt;='Schuelereinst. Sinclair'!$B$5,1,0)))</f>
        <v>1</v>
      </c>
      <c r="EW189">
        <f>IF(Q189="X",1,IF(Q189="x",1,IF(Q189&lt;='Schuelereinst. Sinclair'!$B$5,1,0)))</f>
        <v>1</v>
      </c>
      <c r="EX189">
        <f>IF(S189="X",1,IF(S189="x",1,IF(S189&lt;='Schuelereinst. Sinclair'!$B$5,1,0)))</f>
        <v>1</v>
      </c>
    </row>
  </sheetData>
  <mergeCells count="102">
    <mergeCell ref="A5:P5"/>
    <mergeCell ref="Q5:AK5"/>
    <mergeCell ref="AJ146:AJ147"/>
    <mergeCell ref="AK146:AK147"/>
    <mergeCell ref="H147:I147"/>
    <mergeCell ref="J147:K147"/>
    <mergeCell ref="L147:M147"/>
    <mergeCell ref="N147:O147"/>
    <mergeCell ref="AJ8:AJ9"/>
    <mergeCell ref="AK8:AK9"/>
    <mergeCell ref="P9:Q9"/>
    <mergeCell ref="R9:S9"/>
    <mergeCell ref="A145:AK145"/>
    <mergeCell ref="A146:A147"/>
    <mergeCell ref="B146:B147"/>
    <mergeCell ref="C146:C147"/>
    <mergeCell ref="D146:D147"/>
    <mergeCell ref="E146:E147"/>
    <mergeCell ref="F146:F147"/>
    <mergeCell ref="G146:G147"/>
    <mergeCell ref="H146:M146"/>
    <mergeCell ref="N146:S146"/>
    <mergeCell ref="T146:T147"/>
    <mergeCell ref="U146:U147"/>
    <mergeCell ref="W146:Y146"/>
    <mergeCell ref="Z146:AC146"/>
    <mergeCell ref="P147:Q147"/>
    <mergeCell ref="R147:S147"/>
    <mergeCell ref="AD146:AH146"/>
    <mergeCell ref="AI146:AI147"/>
    <mergeCell ref="T8:T9"/>
    <mergeCell ref="U8:U9"/>
    <mergeCell ref="A1:AK2"/>
    <mergeCell ref="H3:AK4"/>
    <mergeCell ref="A3:C4"/>
    <mergeCell ref="D3:G4"/>
    <mergeCell ref="A7:AK7"/>
    <mergeCell ref="A8:A9"/>
    <mergeCell ref="B8:B9"/>
    <mergeCell ref="C8:C9"/>
    <mergeCell ref="D8:D9"/>
    <mergeCell ref="E8:E9"/>
    <mergeCell ref="F8:F9"/>
    <mergeCell ref="G8:G9"/>
    <mergeCell ref="H8:M8"/>
    <mergeCell ref="N8:S8"/>
    <mergeCell ref="H9:I9"/>
    <mergeCell ref="J9:K9"/>
    <mergeCell ref="L9:M9"/>
    <mergeCell ref="N9:O9"/>
    <mergeCell ref="W8:Y8"/>
    <mergeCell ref="Z8:AC8"/>
    <mergeCell ref="AD8:AH8"/>
    <mergeCell ref="AI8:AI9"/>
    <mergeCell ref="AJ54:AJ55"/>
    <mergeCell ref="AK54:AK55"/>
    <mergeCell ref="T54:T55"/>
    <mergeCell ref="U54:U55"/>
    <mergeCell ref="W54:Y54"/>
    <mergeCell ref="Z54:AC54"/>
    <mergeCell ref="AD54:AH54"/>
    <mergeCell ref="AI54:AI55"/>
    <mergeCell ref="A53:AK53"/>
    <mergeCell ref="A54:A55"/>
    <mergeCell ref="B54:B55"/>
    <mergeCell ref="C54:C55"/>
    <mergeCell ref="D54:D55"/>
    <mergeCell ref="E54:E55"/>
    <mergeCell ref="F54:F55"/>
    <mergeCell ref="G54:G55"/>
    <mergeCell ref="H54:M54"/>
    <mergeCell ref="N54:S54"/>
    <mergeCell ref="H55:I55"/>
    <mergeCell ref="J55:K55"/>
    <mergeCell ref="L55:M55"/>
    <mergeCell ref="N55:O55"/>
    <mergeCell ref="P55:Q55"/>
    <mergeCell ref="R55:S55"/>
    <mergeCell ref="F100:F101"/>
    <mergeCell ref="G100:G101"/>
    <mergeCell ref="H100:M100"/>
    <mergeCell ref="N100:S100"/>
    <mergeCell ref="A99:AK99"/>
    <mergeCell ref="W100:Y100"/>
    <mergeCell ref="Z100:AC100"/>
    <mergeCell ref="AD100:AH100"/>
    <mergeCell ref="AI100:AI101"/>
    <mergeCell ref="A100:A101"/>
    <mergeCell ref="B100:B101"/>
    <mergeCell ref="C100:C101"/>
    <mergeCell ref="D100:D101"/>
    <mergeCell ref="E100:E101"/>
    <mergeCell ref="AJ100:AJ101"/>
    <mergeCell ref="AK100:AK101"/>
    <mergeCell ref="H101:I101"/>
    <mergeCell ref="J101:K101"/>
    <mergeCell ref="L101:M101"/>
    <mergeCell ref="N101:O101"/>
    <mergeCell ref="P101:Q101"/>
    <mergeCell ref="R101:S101"/>
    <mergeCell ref="T100:T101"/>
    <mergeCell ref="U100:U101"/>
  </mergeCells>
  <conditionalFormatting sqref="AD103:AD112 Z103:Z112 Z122 AD122">
    <cfRule type="cellIs" dxfId="627" priority="682" stopIfTrue="1" operator="greaterThanOrEqual">
      <formula>MAX(AA103:AB103)</formula>
    </cfRule>
  </conditionalFormatting>
  <conditionalFormatting sqref="AF103:AF112 AB103:AB112 AB122 AF122">
    <cfRule type="cellIs" dxfId="626" priority="681" stopIfTrue="1" operator="greaterThan">
      <formula>MAX(Z103:AA103)</formula>
    </cfRule>
  </conditionalFormatting>
  <conditionalFormatting sqref="H103:H122">
    <cfRule type="expression" dxfId="625" priority="679" stopIfTrue="1">
      <formula>IF(I103="x",FALSE,IF(H103=MAX(AN103:AP103),TRUE,FALSE))</formula>
    </cfRule>
  </conditionalFormatting>
  <conditionalFormatting sqref="J103:J122">
    <cfRule type="expression" dxfId="624" priority="678" stopIfTrue="1">
      <formula>IF(K103="x",FALSE,IF(J103=MAX(AN103:AP103),TRUE,FALSE))</formula>
    </cfRule>
  </conditionalFormatting>
  <conditionalFormatting sqref="X103:X112 X122">
    <cfRule type="cellIs" dxfId="623" priority="673" stopIfTrue="1" operator="lessThan">
      <formula>W103</formula>
    </cfRule>
    <cfRule type="expression" dxfId="622" priority="674" stopIfTrue="1">
      <formula>IF(W103="",TRUE,FALSE)</formula>
    </cfRule>
  </conditionalFormatting>
  <conditionalFormatting sqref="W103:W112 W122">
    <cfRule type="cellIs" dxfId="621" priority="671" stopIfTrue="1" operator="lessThanOrEqual">
      <formula>X103</formula>
    </cfRule>
    <cfRule type="expression" dxfId="620" priority="672" stopIfTrue="1">
      <formula>IF(X103="",TRUE,FALSE)</formula>
    </cfRule>
  </conditionalFormatting>
  <conditionalFormatting sqref="AA103:AA112 AE103:AE112 AE122 AA122">
    <cfRule type="expression" dxfId="619" priority="670" stopIfTrue="1">
      <formula>IF(AA103&gt;Z103,IF(AA103&gt;=AB103,TRUE,FALSE))</formula>
    </cfRule>
  </conditionalFormatting>
  <conditionalFormatting sqref="AK103:AK122">
    <cfRule type="cellIs" dxfId="618" priority="669" stopIfTrue="1" operator="between">
      <formula>1</formula>
      <formula>3</formula>
    </cfRule>
  </conditionalFormatting>
  <conditionalFormatting sqref="A103:A112 A122">
    <cfRule type="cellIs" dxfId="617" priority="668" stopIfTrue="1" operator="notBetween">
      <formula>1</formula>
      <formula>50</formula>
    </cfRule>
  </conditionalFormatting>
  <conditionalFormatting sqref="Z103:Z106">
    <cfRule type="cellIs" dxfId="616" priority="667" stopIfTrue="1" operator="greaterThanOrEqual">
      <formula>MAX(AA103:AB103)</formula>
    </cfRule>
  </conditionalFormatting>
  <conditionalFormatting sqref="AB103:AB106">
    <cfRule type="cellIs" dxfId="615" priority="666" stopIfTrue="1" operator="greaterThan">
      <formula>MAX(Z103:AA103)</formula>
    </cfRule>
  </conditionalFormatting>
  <conditionalFormatting sqref="AA103:AA106">
    <cfRule type="expression" dxfId="614" priority="665" stopIfTrue="1">
      <formula>IF(AA103&gt;Z103,IF(AA103&gt;=AB103,TRUE,FALSE))</formula>
    </cfRule>
  </conditionalFormatting>
  <conditionalFormatting sqref="AD103:AD106">
    <cfRule type="cellIs" dxfId="613" priority="658" stopIfTrue="1" operator="greaterThanOrEqual">
      <formula>MAX(AE103:AF103)</formula>
    </cfRule>
  </conditionalFormatting>
  <conditionalFormatting sqref="AF103:AF106">
    <cfRule type="cellIs" dxfId="612" priority="657" stopIfTrue="1" operator="greaterThan">
      <formula>MAX(AD103:AE103)</formula>
    </cfRule>
  </conditionalFormatting>
  <conditionalFormatting sqref="AE103:AE106">
    <cfRule type="expression" dxfId="611" priority="656" stopIfTrue="1">
      <formula>IF(AE103&gt;AD103,IF(AE103&gt;=AF103,TRUE,FALSE))</formula>
    </cfRule>
  </conditionalFormatting>
  <conditionalFormatting sqref="X122">
    <cfRule type="cellIs" dxfId="610" priority="648" stopIfTrue="1" operator="lessThan">
      <formula>W122</formula>
    </cfRule>
    <cfRule type="expression" dxfId="609" priority="649" stopIfTrue="1">
      <formula>IF(W122="",TRUE,FALSE)</formula>
    </cfRule>
  </conditionalFormatting>
  <conditionalFormatting sqref="W122">
    <cfRule type="cellIs" dxfId="608" priority="646" stopIfTrue="1" operator="lessThanOrEqual">
      <formula>X122</formula>
    </cfRule>
    <cfRule type="expression" dxfId="607" priority="647" stopIfTrue="1">
      <formula>IF(X122="",TRUE,FALSE)</formula>
    </cfRule>
  </conditionalFormatting>
  <conditionalFormatting sqref="Z122">
    <cfRule type="cellIs" dxfId="606" priority="645" stopIfTrue="1" operator="greaterThanOrEqual">
      <formula>MAX(AA122:AB122)</formula>
    </cfRule>
  </conditionalFormatting>
  <conditionalFormatting sqref="AB122">
    <cfRule type="cellIs" dxfId="605" priority="644" stopIfTrue="1" operator="greaterThan">
      <formula>MAX(Z122:AA122)</formula>
    </cfRule>
  </conditionalFormatting>
  <conditionalFormatting sqref="AA122">
    <cfRule type="expression" dxfId="604" priority="643" stopIfTrue="1">
      <formula>IF(AA122&gt;Z122,IF(AA122&gt;=AB122,TRUE,FALSE))</formula>
    </cfRule>
  </conditionalFormatting>
  <conditionalFormatting sqref="AD122">
    <cfRule type="cellIs" dxfId="603" priority="642" stopIfTrue="1" operator="greaterThanOrEqual">
      <formula>MAX(AE122:AF122)</formula>
    </cfRule>
  </conditionalFormatting>
  <conditionalFormatting sqref="AF122">
    <cfRule type="cellIs" dxfId="602" priority="641" stopIfTrue="1" operator="greaterThan">
      <formula>MAX(AD122:AE122)</formula>
    </cfRule>
  </conditionalFormatting>
  <conditionalFormatting sqref="AE122">
    <cfRule type="expression" dxfId="601" priority="640" stopIfTrue="1">
      <formula>IF(AE122&gt;AD122,IF(AE122&gt;=AF122,TRUE,FALSE))</formula>
    </cfRule>
  </conditionalFormatting>
  <conditionalFormatting sqref="W112 W122">
    <cfRule type="cellIs" dxfId="600" priority="632" stopIfTrue="1" operator="lessThanOrEqual">
      <formula>X112</formula>
    </cfRule>
    <cfRule type="expression" dxfId="599" priority="633" stopIfTrue="1">
      <formula>IF(X112="",TRUE,FALSE)</formula>
    </cfRule>
  </conditionalFormatting>
  <conditionalFormatting sqref="W122">
    <cfRule type="cellIs" dxfId="598" priority="630" stopIfTrue="1" operator="lessThanOrEqual">
      <formula>X122</formula>
    </cfRule>
    <cfRule type="expression" dxfId="597" priority="631" stopIfTrue="1">
      <formula>IF(X122="",TRUE,FALSE)</formula>
    </cfRule>
  </conditionalFormatting>
  <conditionalFormatting sqref="C103:C112 C122">
    <cfRule type="cellIs" dxfId="596" priority="627" stopIfTrue="1" operator="notBetween">
      <formula>1</formula>
      <formula>50</formula>
    </cfRule>
  </conditionalFormatting>
  <conditionalFormatting sqref="D103:D112 D122">
    <cfRule type="cellIs" dxfId="595" priority="626" stopIfTrue="1" operator="notBetween">
      <formula>1</formula>
      <formula>50</formula>
    </cfRule>
  </conditionalFormatting>
  <conditionalFormatting sqref="E103:E112 E122">
    <cfRule type="cellIs" dxfId="594" priority="625" stopIfTrue="1" operator="notBetween">
      <formula>1</formula>
      <formula>50</formula>
    </cfRule>
  </conditionalFormatting>
  <conditionalFormatting sqref="L103:L122">
    <cfRule type="expression" dxfId="593" priority="687" stopIfTrue="1">
      <formula>IF(M103="x",FALSE,IF(L103=MAX(AN103:AP103),TRUE,FALSE))</formula>
    </cfRule>
  </conditionalFormatting>
  <conditionalFormatting sqref="AD113:AD121 Z113:Z121">
    <cfRule type="cellIs" dxfId="592" priority="622" stopIfTrue="1" operator="greaterThanOrEqual">
      <formula>MAX(AA113:AB113)</formula>
    </cfRule>
  </conditionalFormatting>
  <conditionalFormatting sqref="AF113:AF121 AB113:AB121">
    <cfRule type="cellIs" dxfId="591" priority="621" stopIfTrue="1" operator="greaterThan">
      <formula>MAX(Z113:AA113)</formula>
    </cfRule>
  </conditionalFormatting>
  <conditionalFormatting sqref="X113:X121">
    <cfRule type="cellIs" dxfId="590" priority="615" stopIfTrue="1" operator="lessThan">
      <formula>W113</formula>
    </cfRule>
    <cfRule type="expression" dxfId="589" priority="616" stopIfTrue="1">
      <formula>IF(W113="",TRUE,FALSE)</formula>
    </cfRule>
  </conditionalFormatting>
  <conditionalFormatting sqref="W113:W121">
    <cfRule type="cellIs" dxfId="588" priority="613" stopIfTrue="1" operator="lessThanOrEqual">
      <formula>X113</formula>
    </cfRule>
    <cfRule type="expression" dxfId="587" priority="614" stopIfTrue="1">
      <formula>IF(X113="",TRUE,FALSE)</formula>
    </cfRule>
  </conditionalFormatting>
  <conditionalFormatting sqref="AA113:AA121 AE113:AE121">
    <cfRule type="expression" dxfId="586" priority="612" stopIfTrue="1">
      <formula>IF(AA113&gt;Z113,IF(AA113&gt;=AB113,TRUE,FALSE))</formula>
    </cfRule>
  </conditionalFormatting>
  <conditionalFormatting sqref="A113:A121">
    <cfRule type="cellIs" dxfId="585" priority="610" stopIfTrue="1" operator="notBetween">
      <formula>1</formula>
      <formula>50</formula>
    </cfRule>
  </conditionalFormatting>
  <conditionalFormatting sqref="Z113:Z115">
    <cfRule type="cellIs" dxfId="584" priority="609" stopIfTrue="1" operator="greaterThanOrEqual">
      <formula>MAX(AA113:AB113)</formula>
    </cfRule>
  </conditionalFormatting>
  <conditionalFormatting sqref="AB113:AB115">
    <cfRule type="cellIs" dxfId="583" priority="608" stopIfTrue="1" operator="greaterThan">
      <formula>MAX(Z113:AA113)</formula>
    </cfRule>
  </conditionalFormatting>
  <conditionalFormatting sqref="AA113:AA115">
    <cfRule type="expression" dxfId="582" priority="607" stopIfTrue="1">
      <formula>IF(AA113&gt;Z113,IF(AA113&gt;=AB113,TRUE,FALSE))</formula>
    </cfRule>
  </conditionalFormatting>
  <conditionalFormatting sqref="AD113:AD115">
    <cfRule type="cellIs" dxfId="581" priority="606" stopIfTrue="1" operator="greaterThanOrEqual">
      <formula>MAX(AE113:AF113)</formula>
    </cfRule>
  </conditionalFormatting>
  <conditionalFormatting sqref="AF113:AF115">
    <cfRule type="cellIs" dxfId="580" priority="605" stopIfTrue="1" operator="greaterThan">
      <formula>MAX(AD113:AE113)</formula>
    </cfRule>
  </conditionalFormatting>
  <conditionalFormatting sqref="AE113:AE115">
    <cfRule type="expression" dxfId="579" priority="604" stopIfTrue="1">
      <formula>IF(AE113&gt;AD113,IF(AE113&gt;=AF113,TRUE,FALSE))</formula>
    </cfRule>
  </conditionalFormatting>
  <conditionalFormatting sqref="W121">
    <cfRule type="cellIs" dxfId="578" priority="602" stopIfTrue="1" operator="lessThanOrEqual">
      <formula>X121</formula>
    </cfRule>
    <cfRule type="expression" dxfId="577" priority="603" stopIfTrue="1">
      <formula>IF(X121="",TRUE,FALSE)</formula>
    </cfRule>
  </conditionalFormatting>
  <conditionalFormatting sqref="C113:C121">
    <cfRule type="cellIs" dxfId="576" priority="601" stopIfTrue="1" operator="notBetween">
      <formula>1</formula>
      <formula>50</formula>
    </cfRule>
  </conditionalFormatting>
  <conditionalFormatting sqref="D113:D121">
    <cfRule type="cellIs" dxfId="575" priority="600" stopIfTrue="1" operator="notBetween">
      <formula>1</formula>
      <formula>50</formula>
    </cfRule>
  </conditionalFormatting>
  <conditionalFormatting sqref="E113:E121">
    <cfRule type="cellIs" dxfId="574" priority="599" stopIfTrue="1" operator="notBetween">
      <formula>1</formula>
      <formula>50</formula>
    </cfRule>
  </conditionalFormatting>
  <conditionalFormatting sqref="N103:N122">
    <cfRule type="expression" dxfId="573" priority="597" stopIfTrue="1">
      <formula>IF(O103="x",FALSE,IF(N103=MAX(AT103:AV103),TRUE,FALSE))</formula>
    </cfRule>
  </conditionalFormatting>
  <conditionalFormatting sqref="P103:P122">
    <cfRule type="expression" dxfId="572" priority="596" stopIfTrue="1">
      <formula>IF(Q103="x",FALSE,IF(P103=MAX(AT103:AV103),TRUE,FALSE))</formula>
    </cfRule>
  </conditionalFormatting>
  <conditionalFormatting sqref="R103:R122">
    <cfRule type="expression" dxfId="571" priority="598" stopIfTrue="1">
      <formula>IF(S103="x",FALSE,IF(R103=MAX(AT103:AV103),TRUE,FALSE))</formula>
    </cfRule>
  </conditionalFormatting>
  <conditionalFormatting sqref="T103:T112 T122">
    <cfRule type="cellIs" dxfId="570" priority="592" stopIfTrue="1" operator="notBetween">
      <formula>1</formula>
      <formula>50</formula>
    </cfRule>
  </conditionalFormatting>
  <conditionalFormatting sqref="U103:U112 U122">
    <cfRule type="cellIs" dxfId="569" priority="591" stopIfTrue="1" operator="notBetween">
      <formula>1</formula>
      <formula>50</formula>
    </cfRule>
  </conditionalFormatting>
  <conditionalFormatting sqref="V103:V112 V122">
    <cfRule type="cellIs" dxfId="568" priority="590" stopIfTrue="1" operator="notBetween">
      <formula>1</formula>
      <formula>50</formula>
    </cfRule>
  </conditionalFormatting>
  <conditionalFormatting sqref="T113:T121">
    <cfRule type="cellIs" dxfId="567" priority="589" stopIfTrue="1" operator="notBetween">
      <formula>1</formula>
      <formula>50</formula>
    </cfRule>
  </conditionalFormatting>
  <conditionalFormatting sqref="U113:U121">
    <cfRule type="cellIs" dxfId="566" priority="588" stopIfTrue="1" operator="notBetween">
      <formula>1</formula>
      <formula>50</formula>
    </cfRule>
  </conditionalFormatting>
  <conditionalFormatting sqref="V113:V121">
    <cfRule type="cellIs" dxfId="565" priority="587" stopIfTrue="1" operator="notBetween">
      <formula>1</formula>
      <formula>50</formula>
    </cfRule>
  </conditionalFormatting>
  <conditionalFormatting sqref="AJ113:AJ121">
    <cfRule type="cellIs" dxfId="564" priority="585" stopIfTrue="1" operator="notBetween">
      <formula>1</formula>
      <formula>50</formula>
    </cfRule>
  </conditionalFormatting>
  <conditionalFormatting sqref="AJ103:AJ112 AJ122">
    <cfRule type="cellIs" dxfId="563" priority="586" stopIfTrue="1" operator="notBetween">
      <formula>1</formula>
      <formula>50</formula>
    </cfRule>
  </conditionalFormatting>
  <conditionalFormatting sqref="H103">
    <cfRule type="expression" dxfId="562" priority="583" stopIfTrue="1">
      <formula>CB103=CE103</formula>
    </cfRule>
  </conditionalFormatting>
  <conditionalFormatting sqref="H104:H122">
    <cfRule type="expression" dxfId="561" priority="582" stopIfTrue="1">
      <formula>CB104=CE104</formula>
    </cfRule>
  </conditionalFormatting>
  <conditionalFormatting sqref="J103">
    <cfRule type="expression" dxfId="560" priority="581" stopIfTrue="1">
      <formula>CC103=CE103</formula>
    </cfRule>
  </conditionalFormatting>
  <conditionalFormatting sqref="J104:J122">
    <cfRule type="expression" dxfId="559" priority="580" stopIfTrue="1">
      <formula>CC104=CE104</formula>
    </cfRule>
  </conditionalFormatting>
  <conditionalFormatting sqref="L103">
    <cfRule type="expression" dxfId="558" priority="579" stopIfTrue="1">
      <formula>CD103=CE103</formula>
    </cfRule>
  </conditionalFormatting>
  <conditionalFormatting sqref="L104:L122">
    <cfRule type="expression" dxfId="557" priority="578" stopIfTrue="1">
      <formula>CD104=CE104</formula>
    </cfRule>
  </conditionalFormatting>
  <conditionalFormatting sqref="N103">
    <cfRule type="expression" dxfId="556" priority="577" stopIfTrue="1">
      <formula>CX103=DA103</formula>
    </cfRule>
  </conditionalFormatting>
  <conditionalFormatting sqref="P103">
    <cfRule type="expression" dxfId="555" priority="576" stopIfTrue="1">
      <formula>CY103=DA103</formula>
    </cfRule>
  </conditionalFormatting>
  <conditionalFormatting sqref="R103">
    <cfRule type="expression" dxfId="554" priority="575" stopIfTrue="1">
      <formula>CZ103=DA103</formula>
    </cfRule>
  </conditionalFormatting>
  <conditionalFormatting sqref="N104:N122">
    <cfRule type="expression" dxfId="553" priority="574" stopIfTrue="1">
      <formula>CX104=DA104</formula>
    </cfRule>
  </conditionalFormatting>
  <conditionalFormatting sqref="P104:P122">
    <cfRule type="expression" dxfId="552" priority="572" stopIfTrue="1">
      <formula>CY104=DA104</formula>
    </cfRule>
  </conditionalFormatting>
  <conditionalFormatting sqref="R104:R122">
    <cfRule type="expression" dxfId="551" priority="571" stopIfTrue="1">
      <formula>CZ104=DA104</formula>
    </cfRule>
  </conditionalFormatting>
  <conditionalFormatting sqref="AD57 Z57:Z66 Z76 AD76 AD61:AD66">
    <cfRule type="cellIs" dxfId="550" priority="569" stopIfTrue="1" operator="greaterThanOrEqual">
      <formula>MAX(AA57:AB57)</formula>
    </cfRule>
  </conditionalFormatting>
  <conditionalFormatting sqref="AF57 AB57:AB66 AB76 AF76 AF61:AF66">
    <cfRule type="cellIs" dxfId="549" priority="568" stopIfTrue="1" operator="greaterThan">
      <formula>MAX(Z57:AA57)</formula>
    </cfRule>
  </conditionalFormatting>
  <conditionalFormatting sqref="H57:H76">
    <cfRule type="expression" dxfId="548" priority="567" stopIfTrue="1">
      <formula>IF(I57="x",FALSE,IF(H57=MAX(AN57:AP57),TRUE,FALSE))</formula>
    </cfRule>
  </conditionalFormatting>
  <conditionalFormatting sqref="J57:J76">
    <cfRule type="expression" dxfId="547" priority="566" stopIfTrue="1">
      <formula>IF(K57="x",FALSE,IF(J57=MAX(AN57:AP57),TRUE,FALSE))</formula>
    </cfRule>
  </conditionalFormatting>
  <conditionalFormatting sqref="X57:X66 X76">
    <cfRule type="cellIs" dxfId="546" priority="564" stopIfTrue="1" operator="lessThan">
      <formula>W57</formula>
    </cfRule>
    <cfRule type="expression" dxfId="545" priority="565" stopIfTrue="1">
      <formula>IF(W57="",TRUE,FALSE)</formula>
    </cfRule>
  </conditionalFormatting>
  <conditionalFormatting sqref="W57:W66 W76">
    <cfRule type="cellIs" dxfId="544" priority="562" stopIfTrue="1" operator="lessThanOrEqual">
      <formula>X57</formula>
    </cfRule>
    <cfRule type="expression" dxfId="543" priority="563" stopIfTrue="1">
      <formula>IF(X57="",TRUE,FALSE)</formula>
    </cfRule>
  </conditionalFormatting>
  <conditionalFormatting sqref="AA57:AA66 AE57 AE76 AA76 AE61:AE66">
    <cfRule type="expression" dxfId="542" priority="561" stopIfTrue="1">
      <formula>IF(AA57&gt;Z57,IF(AA57&gt;=AB57,TRUE,FALSE))</formula>
    </cfRule>
  </conditionalFormatting>
  <conditionalFormatting sqref="AK57:AK76">
    <cfRule type="cellIs" dxfId="541" priority="560" stopIfTrue="1" operator="between">
      <formula>1</formula>
      <formula>3</formula>
    </cfRule>
  </conditionalFormatting>
  <conditionalFormatting sqref="A57:A66 A76">
    <cfRule type="cellIs" dxfId="540" priority="559" stopIfTrue="1" operator="notBetween">
      <formula>1</formula>
      <formula>50</formula>
    </cfRule>
  </conditionalFormatting>
  <conditionalFormatting sqref="Z57:Z60">
    <cfRule type="cellIs" dxfId="539" priority="558" stopIfTrue="1" operator="greaterThanOrEqual">
      <formula>MAX(AA57:AB57)</formula>
    </cfRule>
  </conditionalFormatting>
  <conditionalFormatting sqref="AB57:AB60">
    <cfRule type="cellIs" dxfId="538" priority="557" stopIfTrue="1" operator="greaterThan">
      <formula>MAX(Z57:AA57)</formula>
    </cfRule>
  </conditionalFormatting>
  <conditionalFormatting sqref="AA57:AA60">
    <cfRule type="expression" dxfId="537" priority="556" stopIfTrue="1">
      <formula>IF(AA57&gt;Z57,IF(AA57&gt;=AB57,TRUE,FALSE))</formula>
    </cfRule>
  </conditionalFormatting>
  <conditionalFormatting sqref="AD57">
    <cfRule type="cellIs" dxfId="536" priority="555" stopIfTrue="1" operator="greaterThanOrEqual">
      <formula>MAX(AE57:AF57)</formula>
    </cfRule>
  </conditionalFormatting>
  <conditionalFormatting sqref="AF57">
    <cfRule type="cellIs" dxfId="535" priority="554" stopIfTrue="1" operator="greaterThan">
      <formula>MAX(AD57:AE57)</formula>
    </cfRule>
  </conditionalFormatting>
  <conditionalFormatting sqref="AE57">
    <cfRule type="expression" dxfId="534" priority="553" stopIfTrue="1">
      <formula>IF(AE57&gt;AD57,IF(AE57&gt;=AF57,TRUE,FALSE))</formula>
    </cfRule>
  </conditionalFormatting>
  <conditionalFormatting sqref="X76">
    <cfRule type="cellIs" dxfId="533" priority="551" stopIfTrue="1" operator="lessThan">
      <formula>W76</formula>
    </cfRule>
    <cfRule type="expression" dxfId="532" priority="552" stopIfTrue="1">
      <formula>IF(W76="",TRUE,FALSE)</formula>
    </cfRule>
  </conditionalFormatting>
  <conditionalFormatting sqref="W76">
    <cfRule type="cellIs" dxfId="531" priority="549" stopIfTrue="1" operator="lessThanOrEqual">
      <formula>X76</formula>
    </cfRule>
    <cfRule type="expression" dxfId="530" priority="550" stopIfTrue="1">
      <formula>IF(X76="",TRUE,FALSE)</formula>
    </cfRule>
  </conditionalFormatting>
  <conditionalFormatting sqref="Z76">
    <cfRule type="cellIs" dxfId="529" priority="548" stopIfTrue="1" operator="greaterThanOrEqual">
      <formula>MAX(AA76:AB76)</formula>
    </cfRule>
  </conditionalFormatting>
  <conditionalFormatting sqref="AB76">
    <cfRule type="cellIs" dxfId="528" priority="547" stopIfTrue="1" operator="greaterThan">
      <formula>MAX(Z76:AA76)</formula>
    </cfRule>
  </conditionalFormatting>
  <conditionalFormatting sqref="AA76">
    <cfRule type="expression" dxfId="527" priority="546" stopIfTrue="1">
      <formula>IF(AA76&gt;Z76,IF(AA76&gt;=AB76,TRUE,FALSE))</formula>
    </cfRule>
  </conditionalFormatting>
  <conditionalFormatting sqref="AD76">
    <cfRule type="cellIs" dxfId="526" priority="545" stopIfTrue="1" operator="greaterThanOrEqual">
      <formula>MAX(AE76:AF76)</formula>
    </cfRule>
  </conditionalFormatting>
  <conditionalFormatting sqref="AF76">
    <cfRule type="cellIs" dxfId="525" priority="544" stopIfTrue="1" operator="greaterThan">
      <formula>MAX(AD76:AE76)</formula>
    </cfRule>
  </conditionalFormatting>
  <conditionalFormatting sqref="AE76">
    <cfRule type="expression" dxfId="524" priority="543" stopIfTrue="1">
      <formula>IF(AE76&gt;AD76,IF(AE76&gt;=AF76,TRUE,FALSE))</formula>
    </cfRule>
  </conditionalFormatting>
  <conditionalFormatting sqref="W66 W76">
    <cfRule type="cellIs" dxfId="523" priority="541" stopIfTrue="1" operator="lessThanOrEqual">
      <formula>X66</formula>
    </cfRule>
    <cfRule type="expression" dxfId="522" priority="542" stopIfTrue="1">
      <formula>IF(X66="",TRUE,FALSE)</formula>
    </cfRule>
  </conditionalFormatting>
  <conditionalFormatting sqref="W76">
    <cfRule type="cellIs" dxfId="521" priority="539" stopIfTrue="1" operator="lessThanOrEqual">
      <formula>X76</formula>
    </cfRule>
    <cfRule type="expression" dxfId="520" priority="540" stopIfTrue="1">
      <formula>IF(X76="",TRUE,FALSE)</formula>
    </cfRule>
  </conditionalFormatting>
  <conditionalFormatting sqref="C57:C66 C76">
    <cfRule type="cellIs" dxfId="519" priority="538" stopIfTrue="1" operator="notBetween">
      <formula>1</formula>
      <formula>50</formula>
    </cfRule>
  </conditionalFormatting>
  <conditionalFormatting sqref="D57:D66 D76">
    <cfRule type="cellIs" dxfId="518" priority="537" stopIfTrue="1" operator="notBetween">
      <formula>1</formula>
      <formula>50</formula>
    </cfRule>
  </conditionalFormatting>
  <conditionalFormatting sqref="E57:E66 E76">
    <cfRule type="cellIs" dxfId="517" priority="536" stopIfTrue="1" operator="notBetween">
      <formula>1</formula>
      <formula>50</formula>
    </cfRule>
  </conditionalFormatting>
  <conditionalFormatting sqref="L57:L76">
    <cfRule type="expression" dxfId="516" priority="570" stopIfTrue="1">
      <formula>IF(M57="x",FALSE,IF(L57=MAX(AN57:AP57),TRUE,FALSE))</formula>
    </cfRule>
  </conditionalFormatting>
  <conditionalFormatting sqref="AD67:AD75 Z67:Z75">
    <cfRule type="cellIs" dxfId="515" priority="535" stopIfTrue="1" operator="greaterThanOrEqual">
      <formula>MAX(AA67:AB67)</formula>
    </cfRule>
  </conditionalFormatting>
  <conditionalFormatting sqref="AF67:AF75 AB67:AB75">
    <cfRule type="cellIs" dxfId="514" priority="534" stopIfTrue="1" operator="greaterThan">
      <formula>MAX(Z67:AA67)</formula>
    </cfRule>
  </conditionalFormatting>
  <conditionalFormatting sqref="X67:X75">
    <cfRule type="cellIs" dxfId="513" priority="532" stopIfTrue="1" operator="lessThan">
      <formula>W67</formula>
    </cfRule>
    <cfRule type="expression" dxfId="512" priority="533" stopIfTrue="1">
      <formula>IF(W67="",TRUE,FALSE)</formula>
    </cfRule>
  </conditionalFormatting>
  <conditionalFormatting sqref="W67:W75">
    <cfRule type="cellIs" dxfId="511" priority="530" stopIfTrue="1" operator="lessThanOrEqual">
      <formula>X67</formula>
    </cfRule>
    <cfRule type="expression" dxfId="510" priority="531" stopIfTrue="1">
      <formula>IF(X67="",TRUE,FALSE)</formula>
    </cfRule>
  </conditionalFormatting>
  <conditionalFormatting sqref="AA67:AA75 AE67:AE75">
    <cfRule type="expression" dxfId="509" priority="529" stopIfTrue="1">
      <formula>IF(AA67&gt;Z67,IF(AA67&gt;=AB67,TRUE,FALSE))</formula>
    </cfRule>
  </conditionalFormatting>
  <conditionalFormatting sqref="A67:A75">
    <cfRule type="cellIs" dxfId="508" priority="528" stopIfTrue="1" operator="notBetween">
      <formula>1</formula>
      <formula>50</formula>
    </cfRule>
  </conditionalFormatting>
  <conditionalFormatting sqref="Z67:Z69">
    <cfRule type="cellIs" dxfId="507" priority="527" stopIfTrue="1" operator="greaterThanOrEqual">
      <formula>MAX(AA67:AB67)</formula>
    </cfRule>
  </conditionalFormatting>
  <conditionalFormatting sqref="AB67:AB69">
    <cfRule type="cellIs" dxfId="506" priority="526" stopIfTrue="1" operator="greaterThan">
      <formula>MAX(Z67:AA67)</formula>
    </cfRule>
  </conditionalFormatting>
  <conditionalFormatting sqref="AA67:AA69">
    <cfRule type="expression" dxfId="505" priority="525" stopIfTrue="1">
      <formula>IF(AA67&gt;Z67,IF(AA67&gt;=AB67,TRUE,FALSE))</formula>
    </cfRule>
  </conditionalFormatting>
  <conditionalFormatting sqref="AD67:AD69">
    <cfRule type="cellIs" dxfId="504" priority="524" stopIfTrue="1" operator="greaterThanOrEqual">
      <formula>MAX(AE67:AF67)</formula>
    </cfRule>
  </conditionalFormatting>
  <conditionalFormatting sqref="AF67:AF69">
    <cfRule type="cellIs" dxfId="503" priority="523" stopIfTrue="1" operator="greaterThan">
      <formula>MAX(AD67:AE67)</formula>
    </cfRule>
  </conditionalFormatting>
  <conditionalFormatting sqref="AE67:AE69">
    <cfRule type="expression" dxfId="502" priority="522" stopIfTrue="1">
      <formula>IF(AE67&gt;AD67,IF(AE67&gt;=AF67,TRUE,FALSE))</formula>
    </cfRule>
  </conditionalFormatting>
  <conditionalFormatting sqref="W75">
    <cfRule type="cellIs" dxfId="501" priority="520" stopIfTrue="1" operator="lessThanOrEqual">
      <formula>X75</formula>
    </cfRule>
    <cfRule type="expression" dxfId="500" priority="521" stopIfTrue="1">
      <formula>IF(X75="",TRUE,FALSE)</formula>
    </cfRule>
  </conditionalFormatting>
  <conditionalFormatting sqref="C67:C75">
    <cfRule type="cellIs" dxfId="499" priority="519" stopIfTrue="1" operator="notBetween">
      <formula>1</formula>
      <formula>50</formula>
    </cfRule>
  </conditionalFormatting>
  <conditionalFormatting sqref="D67:D75">
    <cfRule type="cellIs" dxfId="498" priority="518" stopIfTrue="1" operator="notBetween">
      <formula>1</formula>
      <formula>50</formula>
    </cfRule>
  </conditionalFormatting>
  <conditionalFormatting sqref="E67:E75">
    <cfRule type="cellIs" dxfId="497" priority="517" stopIfTrue="1" operator="notBetween">
      <formula>1</formula>
      <formula>50</formula>
    </cfRule>
  </conditionalFormatting>
  <conditionalFormatting sqref="N57:N76">
    <cfRule type="expression" dxfId="496" priority="515" stopIfTrue="1">
      <formula>IF(O57="x",FALSE,IF(N57=MAX(AT57:AV57),TRUE,FALSE))</formula>
    </cfRule>
  </conditionalFormatting>
  <conditionalFormatting sqref="P57:P76">
    <cfRule type="expression" dxfId="495" priority="514" stopIfTrue="1">
      <formula>IF(Q57="x",FALSE,IF(P57=MAX(AT57:AV57),TRUE,FALSE))</formula>
    </cfRule>
  </conditionalFormatting>
  <conditionalFormatting sqref="R57:R76">
    <cfRule type="expression" dxfId="494" priority="516" stopIfTrue="1">
      <formula>IF(S57="x",FALSE,IF(R57=MAX(AT57:AV57),TRUE,FALSE))</formula>
    </cfRule>
  </conditionalFormatting>
  <conditionalFormatting sqref="T57:T66 T76">
    <cfRule type="cellIs" dxfId="493" priority="513" stopIfTrue="1" operator="notBetween">
      <formula>1</formula>
      <formula>50</formula>
    </cfRule>
  </conditionalFormatting>
  <conditionalFormatting sqref="U57:U66 U76">
    <cfRule type="cellIs" dxfId="492" priority="512" stopIfTrue="1" operator="notBetween">
      <formula>1</formula>
      <formula>50</formula>
    </cfRule>
  </conditionalFormatting>
  <conditionalFormatting sqref="V57:V66 V76">
    <cfRule type="cellIs" dxfId="491" priority="511" stopIfTrue="1" operator="notBetween">
      <formula>1</formula>
      <formula>50</formula>
    </cfRule>
  </conditionalFormatting>
  <conditionalFormatting sqref="T67:T75">
    <cfRule type="cellIs" dxfId="490" priority="510" stopIfTrue="1" operator="notBetween">
      <formula>1</formula>
      <formula>50</formula>
    </cfRule>
  </conditionalFormatting>
  <conditionalFormatting sqref="U67:U75">
    <cfRule type="cellIs" dxfId="489" priority="509" stopIfTrue="1" operator="notBetween">
      <formula>1</formula>
      <formula>50</formula>
    </cfRule>
  </conditionalFormatting>
  <conditionalFormatting sqref="V67:V75">
    <cfRule type="cellIs" dxfId="488" priority="508" stopIfTrue="1" operator="notBetween">
      <formula>1</formula>
      <formula>50</formula>
    </cfRule>
  </conditionalFormatting>
  <conditionalFormatting sqref="AJ57:AJ76">
    <cfRule type="cellIs" dxfId="487" priority="507" stopIfTrue="1" operator="notBetween">
      <formula>1</formula>
      <formula>50</formula>
    </cfRule>
  </conditionalFormatting>
  <conditionalFormatting sqref="H57">
    <cfRule type="expression" dxfId="486" priority="505" stopIfTrue="1">
      <formula>CB57=CE57</formula>
    </cfRule>
  </conditionalFormatting>
  <conditionalFormatting sqref="H58:H76">
    <cfRule type="expression" dxfId="485" priority="504" stopIfTrue="1">
      <formula>CB58=CE58</formula>
    </cfRule>
  </conditionalFormatting>
  <conditionalFormatting sqref="J57">
    <cfRule type="expression" dxfId="484" priority="503" stopIfTrue="1">
      <formula>CC57=CE57</formula>
    </cfRule>
  </conditionalFormatting>
  <conditionalFormatting sqref="J58:J76">
    <cfRule type="expression" dxfId="483" priority="502" stopIfTrue="1">
      <formula>CC58=CE58</formula>
    </cfRule>
  </conditionalFormatting>
  <conditionalFormatting sqref="L57">
    <cfRule type="expression" dxfId="482" priority="501" stopIfTrue="1">
      <formula>CD57=CE57</formula>
    </cfRule>
  </conditionalFormatting>
  <conditionalFormatting sqref="L58:L76">
    <cfRule type="expression" dxfId="481" priority="500" stopIfTrue="1">
      <formula>CD58=CE58</formula>
    </cfRule>
  </conditionalFormatting>
  <conditionalFormatting sqref="N57">
    <cfRule type="expression" dxfId="480" priority="499" stopIfTrue="1">
      <formula>CX57=DA57</formula>
    </cfRule>
  </conditionalFormatting>
  <conditionalFormatting sqref="P57">
    <cfRule type="expression" dxfId="479" priority="498" stopIfTrue="1">
      <formula>CY57=DA57</formula>
    </cfRule>
  </conditionalFormatting>
  <conditionalFormatting sqref="R57">
    <cfRule type="expression" dxfId="478" priority="497" stopIfTrue="1">
      <formula>CZ57=DA57</formula>
    </cfRule>
  </conditionalFormatting>
  <conditionalFormatting sqref="N58:N76">
    <cfRule type="expression" dxfId="477" priority="496" stopIfTrue="1">
      <formula>CX58=DA58</formula>
    </cfRule>
  </conditionalFormatting>
  <conditionalFormatting sqref="P58:P76">
    <cfRule type="expression" dxfId="476" priority="495" stopIfTrue="1">
      <formula>CY58=DA58</formula>
    </cfRule>
  </conditionalFormatting>
  <conditionalFormatting sqref="R58:R76">
    <cfRule type="expression" dxfId="475" priority="494" stopIfTrue="1">
      <formula>CZ58=DA58</formula>
    </cfRule>
  </conditionalFormatting>
  <conditionalFormatting sqref="AD78:AD87 Z78:Z87 Z97 AD97">
    <cfRule type="cellIs" dxfId="474" priority="492" stopIfTrue="1" operator="greaterThanOrEqual">
      <formula>MAX(AA78:AB78)</formula>
    </cfRule>
  </conditionalFormatting>
  <conditionalFormatting sqref="AF78:AF87 AB78:AB87 AB97 AF97">
    <cfRule type="cellIs" dxfId="473" priority="491" stopIfTrue="1" operator="greaterThan">
      <formula>MAX(Z78:AA78)</formula>
    </cfRule>
  </conditionalFormatting>
  <conditionalFormatting sqref="H78:H97">
    <cfRule type="expression" dxfId="472" priority="490" stopIfTrue="1">
      <formula>IF(I78="x",FALSE,IF(H78=MAX(AN78:AP78),TRUE,FALSE))</formula>
    </cfRule>
  </conditionalFormatting>
  <conditionalFormatting sqref="J78:J97">
    <cfRule type="expression" dxfId="471" priority="489" stopIfTrue="1">
      <formula>IF(K78="x",FALSE,IF(J78=MAX(AN78:AP78),TRUE,FALSE))</formula>
    </cfRule>
  </conditionalFormatting>
  <conditionalFormatting sqref="X78:X87 X97">
    <cfRule type="cellIs" dxfId="470" priority="487" stopIfTrue="1" operator="lessThan">
      <formula>W78</formula>
    </cfRule>
    <cfRule type="expression" dxfId="469" priority="488" stopIfTrue="1">
      <formula>IF(W78="",TRUE,FALSE)</formula>
    </cfRule>
  </conditionalFormatting>
  <conditionalFormatting sqref="W78:W87 W97">
    <cfRule type="cellIs" dxfId="468" priority="485" stopIfTrue="1" operator="lessThanOrEqual">
      <formula>X78</formula>
    </cfRule>
    <cfRule type="expression" dxfId="467" priority="486" stopIfTrue="1">
      <formula>IF(X78="",TRUE,FALSE)</formula>
    </cfRule>
  </conditionalFormatting>
  <conditionalFormatting sqref="AA78:AA87 AE78:AE87 AE97 AA97">
    <cfRule type="expression" dxfId="466" priority="484" stopIfTrue="1">
      <formula>IF(AA78&gt;Z78,IF(AA78&gt;=AB78,TRUE,FALSE))</formula>
    </cfRule>
  </conditionalFormatting>
  <conditionalFormatting sqref="AK78:AK97">
    <cfRule type="cellIs" dxfId="465" priority="483" stopIfTrue="1" operator="between">
      <formula>1</formula>
      <formula>3</formula>
    </cfRule>
  </conditionalFormatting>
  <conditionalFormatting sqref="A78:A87 A97">
    <cfRule type="cellIs" dxfId="464" priority="482" stopIfTrue="1" operator="notBetween">
      <formula>1</formula>
      <formula>50</formula>
    </cfRule>
  </conditionalFormatting>
  <conditionalFormatting sqref="Z78:Z81">
    <cfRule type="cellIs" dxfId="463" priority="481" stopIfTrue="1" operator="greaterThanOrEqual">
      <formula>MAX(AA78:AB78)</formula>
    </cfRule>
  </conditionalFormatting>
  <conditionalFormatting sqref="AB78:AB81">
    <cfRule type="cellIs" dxfId="462" priority="480" stopIfTrue="1" operator="greaterThan">
      <formula>MAX(Z78:AA78)</formula>
    </cfRule>
  </conditionalFormatting>
  <conditionalFormatting sqref="AA78:AA81">
    <cfRule type="expression" dxfId="461" priority="479" stopIfTrue="1">
      <formula>IF(AA78&gt;Z78,IF(AA78&gt;=AB78,TRUE,FALSE))</formula>
    </cfRule>
  </conditionalFormatting>
  <conditionalFormatting sqref="AD78:AD81">
    <cfRule type="cellIs" dxfId="460" priority="478" stopIfTrue="1" operator="greaterThanOrEqual">
      <formula>MAX(AE78:AF78)</formula>
    </cfRule>
  </conditionalFormatting>
  <conditionalFormatting sqref="AF78:AF81">
    <cfRule type="cellIs" dxfId="459" priority="477" stopIfTrue="1" operator="greaterThan">
      <formula>MAX(AD78:AE78)</formula>
    </cfRule>
  </conditionalFormatting>
  <conditionalFormatting sqref="AE78:AE81">
    <cfRule type="expression" dxfId="458" priority="476" stopIfTrue="1">
      <formula>IF(AE78&gt;AD78,IF(AE78&gt;=AF78,TRUE,FALSE))</formula>
    </cfRule>
  </conditionalFormatting>
  <conditionalFormatting sqref="X97">
    <cfRule type="cellIs" dxfId="457" priority="474" stopIfTrue="1" operator="lessThan">
      <formula>W97</formula>
    </cfRule>
    <cfRule type="expression" dxfId="456" priority="475" stopIfTrue="1">
      <formula>IF(W97="",TRUE,FALSE)</formula>
    </cfRule>
  </conditionalFormatting>
  <conditionalFormatting sqref="W97">
    <cfRule type="cellIs" dxfId="455" priority="472" stopIfTrue="1" operator="lessThanOrEqual">
      <formula>X97</formula>
    </cfRule>
    <cfRule type="expression" dxfId="454" priority="473" stopIfTrue="1">
      <formula>IF(X97="",TRUE,FALSE)</formula>
    </cfRule>
  </conditionalFormatting>
  <conditionalFormatting sqref="Z97">
    <cfRule type="cellIs" dxfId="453" priority="471" stopIfTrue="1" operator="greaterThanOrEqual">
      <formula>MAX(AA97:AB97)</formula>
    </cfRule>
  </conditionalFormatting>
  <conditionalFormatting sqref="AB97">
    <cfRule type="cellIs" dxfId="452" priority="470" stopIfTrue="1" operator="greaterThan">
      <formula>MAX(Z97:AA97)</formula>
    </cfRule>
  </conditionalFormatting>
  <conditionalFormatting sqref="AA97">
    <cfRule type="expression" dxfId="451" priority="469" stopIfTrue="1">
      <formula>IF(AA97&gt;Z97,IF(AA97&gt;=AB97,TRUE,FALSE))</formula>
    </cfRule>
  </conditionalFormatting>
  <conditionalFormatting sqref="AD97">
    <cfRule type="cellIs" dxfId="450" priority="468" stopIfTrue="1" operator="greaterThanOrEqual">
      <formula>MAX(AE97:AF97)</formula>
    </cfRule>
  </conditionalFormatting>
  <conditionalFormatting sqref="AF97">
    <cfRule type="cellIs" dxfId="449" priority="467" stopIfTrue="1" operator="greaterThan">
      <formula>MAX(AD97:AE97)</formula>
    </cfRule>
  </conditionalFormatting>
  <conditionalFormatting sqref="AE97">
    <cfRule type="expression" dxfId="448" priority="466" stopIfTrue="1">
      <formula>IF(AE97&gt;AD97,IF(AE97&gt;=AF97,TRUE,FALSE))</formula>
    </cfRule>
  </conditionalFormatting>
  <conditionalFormatting sqref="W87 W97">
    <cfRule type="cellIs" dxfId="447" priority="464" stopIfTrue="1" operator="lessThanOrEqual">
      <formula>X87</formula>
    </cfRule>
    <cfRule type="expression" dxfId="446" priority="465" stopIfTrue="1">
      <formula>IF(X87="",TRUE,FALSE)</formula>
    </cfRule>
  </conditionalFormatting>
  <conditionalFormatting sqref="W97">
    <cfRule type="cellIs" dxfId="445" priority="462" stopIfTrue="1" operator="lessThanOrEqual">
      <formula>X97</formula>
    </cfRule>
    <cfRule type="expression" dxfId="444" priority="463" stopIfTrue="1">
      <formula>IF(X97="",TRUE,FALSE)</formula>
    </cfRule>
  </conditionalFormatting>
  <conditionalFormatting sqref="C78:C87 C97">
    <cfRule type="cellIs" dxfId="443" priority="461" stopIfTrue="1" operator="notBetween">
      <formula>1</formula>
      <formula>50</formula>
    </cfRule>
  </conditionalFormatting>
  <conditionalFormatting sqref="D78:D87 D97">
    <cfRule type="cellIs" dxfId="442" priority="460" stopIfTrue="1" operator="notBetween">
      <formula>1</formula>
      <formula>50</formula>
    </cfRule>
  </conditionalFormatting>
  <conditionalFormatting sqref="E78:E87 E97">
    <cfRule type="cellIs" dxfId="441" priority="459" stopIfTrue="1" operator="notBetween">
      <formula>1</formula>
      <formula>50</formula>
    </cfRule>
  </conditionalFormatting>
  <conditionalFormatting sqref="L78:L97">
    <cfRule type="expression" dxfId="440" priority="493" stopIfTrue="1">
      <formula>IF(M78="x",FALSE,IF(L78=MAX(AN78:AP78),TRUE,FALSE))</formula>
    </cfRule>
  </conditionalFormatting>
  <conditionalFormatting sqref="AD88:AD96 Z88:Z96">
    <cfRule type="cellIs" dxfId="439" priority="458" stopIfTrue="1" operator="greaterThanOrEqual">
      <formula>MAX(AA88:AB88)</formula>
    </cfRule>
  </conditionalFormatting>
  <conditionalFormatting sqref="AF88:AF96 AB88:AB96">
    <cfRule type="cellIs" dxfId="438" priority="457" stopIfTrue="1" operator="greaterThan">
      <formula>MAX(Z88:AA88)</formula>
    </cfRule>
  </conditionalFormatting>
  <conditionalFormatting sqref="X88:X96">
    <cfRule type="cellIs" dxfId="437" priority="455" stopIfTrue="1" operator="lessThan">
      <formula>W88</formula>
    </cfRule>
    <cfRule type="expression" dxfId="436" priority="456" stopIfTrue="1">
      <formula>IF(W88="",TRUE,FALSE)</formula>
    </cfRule>
  </conditionalFormatting>
  <conditionalFormatting sqref="W88:W96">
    <cfRule type="cellIs" dxfId="435" priority="453" stopIfTrue="1" operator="lessThanOrEqual">
      <formula>X88</formula>
    </cfRule>
    <cfRule type="expression" dxfId="434" priority="454" stopIfTrue="1">
      <formula>IF(X88="",TRUE,FALSE)</formula>
    </cfRule>
  </conditionalFormatting>
  <conditionalFormatting sqref="AA88:AA96 AE88:AE96">
    <cfRule type="expression" dxfId="433" priority="452" stopIfTrue="1">
      <formula>IF(AA88&gt;Z88,IF(AA88&gt;=AB88,TRUE,FALSE))</formula>
    </cfRule>
  </conditionalFormatting>
  <conditionalFormatting sqref="A88:A96">
    <cfRule type="cellIs" dxfId="432" priority="451" stopIfTrue="1" operator="notBetween">
      <formula>1</formula>
      <formula>50</formula>
    </cfRule>
  </conditionalFormatting>
  <conditionalFormatting sqref="Z88:Z90">
    <cfRule type="cellIs" dxfId="431" priority="450" stopIfTrue="1" operator="greaterThanOrEqual">
      <formula>MAX(AA88:AB88)</formula>
    </cfRule>
  </conditionalFormatting>
  <conditionalFormatting sqref="AB88:AB90">
    <cfRule type="cellIs" dxfId="430" priority="449" stopIfTrue="1" operator="greaterThan">
      <formula>MAX(Z88:AA88)</formula>
    </cfRule>
  </conditionalFormatting>
  <conditionalFormatting sqref="AA88:AA90">
    <cfRule type="expression" dxfId="429" priority="448" stopIfTrue="1">
      <formula>IF(AA88&gt;Z88,IF(AA88&gt;=AB88,TRUE,FALSE))</formula>
    </cfRule>
  </conditionalFormatting>
  <conditionalFormatting sqref="AD88:AD90">
    <cfRule type="cellIs" dxfId="428" priority="447" stopIfTrue="1" operator="greaterThanOrEqual">
      <formula>MAX(AE88:AF88)</formula>
    </cfRule>
  </conditionalFormatting>
  <conditionalFormatting sqref="AF88:AF90">
    <cfRule type="cellIs" dxfId="427" priority="446" stopIfTrue="1" operator="greaterThan">
      <formula>MAX(AD88:AE88)</formula>
    </cfRule>
  </conditionalFormatting>
  <conditionalFormatting sqref="AE88:AE90">
    <cfRule type="expression" dxfId="426" priority="445" stopIfTrue="1">
      <formula>IF(AE88&gt;AD88,IF(AE88&gt;=AF88,TRUE,FALSE))</formula>
    </cfRule>
  </conditionalFormatting>
  <conditionalFormatting sqref="W96">
    <cfRule type="cellIs" dxfId="425" priority="443" stopIfTrue="1" operator="lessThanOrEqual">
      <formula>X96</formula>
    </cfRule>
    <cfRule type="expression" dxfId="424" priority="444" stopIfTrue="1">
      <formula>IF(X96="",TRUE,FALSE)</formula>
    </cfRule>
  </conditionalFormatting>
  <conditionalFormatting sqref="C88:C96">
    <cfRule type="cellIs" dxfId="423" priority="442" stopIfTrue="1" operator="notBetween">
      <formula>1</formula>
      <formula>50</formula>
    </cfRule>
  </conditionalFormatting>
  <conditionalFormatting sqref="D88:D96">
    <cfRule type="cellIs" dxfId="422" priority="441" stopIfTrue="1" operator="notBetween">
      <formula>1</formula>
      <formula>50</formula>
    </cfRule>
  </conditionalFormatting>
  <conditionalFormatting sqref="E88:E96">
    <cfRule type="cellIs" dxfId="421" priority="440" stopIfTrue="1" operator="notBetween">
      <formula>1</formula>
      <formula>50</formula>
    </cfRule>
  </conditionalFormatting>
  <conditionalFormatting sqref="N78:N97">
    <cfRule type="expression" dxfId="420" priority="438" stopIfTrue="1">
      <formula>IF(O78="x",FALSE,IF(N78=MAX(AT78:AV78),TRUE,FALSE))</formula>
    </cfRule>
  </conditionalFormatting>
  <conditionalFormatting sqref="P78:P97">
    <cfRule type="expression" dxfId="419" priority="437" stopIfTrue="1">
      <formula>IF(Q78="x",FALSE,IF(P78=MAX(AT78:AV78),TRUE,FALSE))</formula>
    </cfRule>
  </conditionalFormatting>
  <conditionalFormatting sqref="R78:R97">
    <cfRule type="expression" dxfId="418" priority="439" stopIfTrue="1">
      <formula>IF(S78="x",FALSE,IF(R78=MAX(AT78:AV78),TRUE,FALSE))</formula>
    </cfRule>
  </conditionalFormatting>
  <conditionalFormatting sqref="T78:T87 T97">
    <cfRule type="cellIs" dxfId="417" priority="436" stopIfTrue="1" operator="notBetween">
      <formula>1</formula>
      <formula>50</formula>
    </cfRule>
  </conditionalFormatting>
  <conditionalFormatting sqref="U78:U87 U97">
    <cfRule type="cellIs" dxfId="416" priority="435" stopIfTrue="1" operator="notBetween">
      <formula>1</formula>
      <formula>50</formula>
    </cfRule>
  </conditionalFormatting>
  <conditionalFormatting sqref="V78:V87 V97">
    <cfRule type="cellIs" dxfId="415" priority="434" stopIfTrue="1" operator="notBetween">
      <formula>1</formula>
      <formula>50</formula>
    </cfRule>
  </conditionalFormatting>
  <conditionalFormatting sqref="T88:T96">
    <cfRule type="cellIs" dxfId="414" priority="433" stopIfTrue="1" operator="notBetween">
      <formula>1</formula>
      <formula>50</formula>
    </cfRule>
  </conditionalFormatting>
  <conditionalFormatting sqref="U88:U96">
    <cfRule type="cellIs" dxfId="413" priority="432" stopIfTrue="1" operator="notBetween">
      <formula>1</formula>
      <formula>50</formula>
    </cfRule>
  </conditionalFormatting>
  <conditionalFormatting sqref="V88:V96">
    <cfRule type="cellIs" dxfId="412" priority="431" stopIfTrue="1" operator="notBetween">
      <formula>1</formula>
      <formula>50</formula>
    </cfRule>
  </conditionalFormatting>
  <conditionalFormatting sqref="AJ78:AJ97">
    <cfRule type="cellIs" dxfId="411" priority="430" stopIfTrue="1" operator="notBetween">
      <formula>1</formula>
      <formula>50</formula>
    </cfRule>
  </conditionalFormatting>
  <conditionalFormatting sqref="H78">
    <cfRule type="expression" dxfId="410" priority="428" stopIfTrue="1">
      <formula>CB78=CE78</formula>
    </cfRule>
  </conditionalFormatting>
  <conditionalFormatting sqref="H79:H97">
    <cfRule type="expression" dxfId="409" priority="427" stopIfTrue="1">
      <formula>CB79=CE79</formula>
    </cfRule>
  </conditionalFormatting>
  <conditionalFormatting sqref="J78">
    <cfRule type="expression" dxfId="408" priority="426" stopIfTrue="1">
      <formula>CC78=CE78</formula>
    </cfRule>
  </conditionalFormatting>
  <conditionalFormatting sqref="J79:J97">
    <cfRule type="expression" dxfId="407" priority="425" stopIfTrue="1">
      <formula>CC79=CE79</formula>
    </cfRule>
  </conditionalFormatting>
  <conditionalFormatting sqref="L78">
    <cfRule type="expression" dxfId="406" priority="424" stopIfTrue="1">
      <formula>CD78=CE78</formula>
    </cfRule>
  </conditionalFormatting>
  <conditionalFormatting sqref="L79:L97">
    <cfRule type="expression" dxfId="405" priority="423" stopIfTrue="1">
      <formula>CD79=CE79</formula>
    </cfRule>
  </conditionalFormatting>
  <conditionalFormatting sqref="N78">
    <cfRule type="expression" dxfId="404" priority="422" stopIfTrue="1">
      <formula>CX78=DA78</formula>
    </cfRule>
  </conditionalFormatting>
  <conditionalFormatting sqref="P78">
    <cfRule type="expression" dxfId="403" priority="421" stopIfTrue="1">
      <formula>CY78=DA78</formula>
    </cfRule>
  </conditionalFormatting>
  <conditionalFormatting sqref="R78">
    <cfRule type="expression" dxfId="402" priority="420" stopIfTrue="1">
      <formula>CZ78=DA78</formula>
    </cfRule>
  </conditionalFormatting>
  <conditionalFormatting sqref="N79:N97">
    <cfRule type="expression" dxfId="401" priority="419" stopIfTrue="1">
      <formula>CX79=DA79</formula>
    </cfRule>
  </conditionalFormatting>
  <conditionalFormatting sqref="P79:P97">
    <cfRule type="expression" dxfId="400" priority="418" stopIfTrue="1">
      <formula>CY79=DA79</formula>
    </cfRule>
  </conditionalFormatting>
  <conditionalFormatting sqref="R79:R97">
    <cfRule type="expression" dxfId="399" priority="417" stopIfTrue="1">
      <formula>CZ79=DA79</formula>
    </cfRule>
  </conditionalFormatting>
  <conditionalFormatting sqref="R33:R51">
    <cfRule type="expression" dxfId="398" priority="263" stopIfTrue="1">
      <formula>CZ33=DA33</formula>
    </cfRule>
  </conditionalFormatting>
  <conditionalFormatting sqref="R171:R189">
    <cfRule type="expression" dxfId="397" priority="32" stopIfTrue="1">
      <formula>CZ171=DA171</formula>
    </cfRule>
  </conditionalFormatting>
  <conditionalFormatting sqref="AD11:AD20 Z11:Z20 Z30 AD30">
    <cfRule type="cellIs" dxfId="396" priority="415" stopIfTrue="1" operator="greaterThanOrEqual">
      <formula>MAX(AA11:AB11)</formula>
    </cfRule>
  </conditionalFormatting>
  <conditionalFormatting sqref="AF11:AF20 AB11:AB20 AB30 AF30">
    <cfRule type="cellIs" dxfId="395" priority="414" stopIfTrue="1" operator="greaterThan">
      <formula>MAX(Z11:AA11)</formula>
    </cfRule>
  </conditionalFormatting>
  <conditionalFormatting sqref="H11:H30">
    <cfRule type="expression" dxfId="394" priority="413" stopIfTrue="1">
      <formula>IF(I11="x",FALSE,IF(H11=MAX(AN11:AP11),TRUE,FALSE))</formula>
    </cfRule>
  </conditionalFormatting>
  <conditionalFormatting sqref="J11:J30">
    <cfRule type="expression" dxfId="393" priority="412" stopIfTrue="1">
      <formula>IF(K11="x",FALSE,IF(J11=MAX(AN11:AP11),TRUE,FALSE))</formula>
    </cfRule>
  </conditionalFormatting>
  <conditionalFormatting sqref="X11:X20 X30">
    <cfRule type="cellIs" dxfId="392" priority="410" stopIfTrue="1" operator="lessThan">
      <formula>W11</formula>
    </cfRule>
    <cfRule type="expression" dxfId="391" priority="411" stopIfTrue="1">
      <formula>IF(W11="",TRUE,FALSE)</formula>
    </cfRule>
  </conditionalFormatting>
  <conditionalFormatting sqref="W11:W20 W30">
    <cfRule type="cellIs" dxfId="390" priority="408" stopIfTrue="1" operator="lessThanOrEqual">
      <formula>X11</formula>
    </cfRule>
    <cfRule type="expression" dxfId="389" priority="409" stopIfTrue="1">
      <formula>IF(X11="",TRUE,FALSE)</formula>
    </cfRule>
  </conditionalFormatting>
  <conditionalFormatting sqref="AA11:AA20 AE11:AE20 AE30 AA30">
    <cfRule type="expression" dxfId="388" priority="407" stopIfTrue="1">
      <formula>IF(AA11&gt;Z11,IF(AA11&gt;=AB11,TRUE,FALSE))</formula>
    </cfRule>
  </conditionalFormatting>
  <conditionalFormatting sqref="AK11:AK30">
    <cfRule type="cellIs" dxfId="387" priority="406" stopIfTrue="1" operator="between">
      <formula>1</formula>
      <formula>3</formula>
    </cfRule>
  </conditionalFormatting>
  <conditionalFormatting sqref="A11:A20 A30">
    <cfRule type="cellIs" dxfId="386" priority="405" stopIfTrue="1" operator="notBetween">
      <formula>1</formula>
      <formula>50</formula>
    </cfRule>
  </conditionalFormatting>
  <conditionalFormatting sqref="Z11:Z14">
    <cfRule type="cellIs" dxfId="385" priority="404" stopIfTrue="1" operator="greaterThanOrEqual">
      <formula>MAX(AA11:AB11)</formula>
    </cfRule>
  </conditionalFormatting>
  <conditionalFormatting sqref="AB11:AB14">
    <cfRule type="cellIs" dxfId="384" priority="403" stopIfTrue="1" operator="greaterThan">
      <formula>MAX(Z11:AA11)</formula>
    </cfRule>
  </conditionalFormatting>
  <conditionalFormatting sqref="AA11:AA14">
    <cfRule type="expression" dxfId="383" priority="402" stopIfTrue="1">
      <formula>IF(AA11&gt;Z11,IF(AA11&gt;=AB11,TRUE,FALSE))</formula>
    </cfRule>
  </conditionalFormatting>
  <conditionalFormatting sqref="AD11:AD14">
    <cfRule type="cellIs" dxfId="382" priority="401" stopIfTrue="1" operator="greaterThanOrEqual">
      <formula>MAX(AE11:AF11)</formula>
    </cfRule>
  </conditionalFormatting>
  <conditionalFormatting sqref="AF11:AF14">
    <cfRule type="cellIs" dxfId="381" priority="400" stopIfTrue="1" operator="greaterThan">
      <formula>MAX(AD11:AE11)</formula>
    </cfRule>
  </conditionalFormatting>
  <conditionalFormatting sqref="AE11:AE14">
    <cfRule type="expression" dxfId="380" priority="399" stopIfTrue="1">
      <formula>IF(AE11&gt;AD11,IF(AE11&gt;=AF11,TRUE,FALSE))</formula>
    </cfRule>
  </conditionalFormatting>
  <conditionalFormatting sqref="X30">
    <cfRule type="cellIs" dxfId="379" priority="397" stopIfTrue="1" operator="lessThan">
      <formula>W30</formula>
    </cfRule>
    <cfRule type="expression" dxfId="378" priority="398" stopIfTrue="1">
      <formula>IF(W30="",TRUE,FALSE)</formula>
    </cfRule>
  </conditionalFormatting>
  <conditionalFormatting sqref="W30">
    <cfRule type="cellIs" dxfId="377" priority="395" stopIfTrue="1" operator="lessThanOrEqual">
      <formula>X30</formula>
    </cfRule>
    <cfRule type="expression" dxfId="376" priority="396" stopIfTrue="1">
      <formula>IF(X30="",TRUE,FALSE)</formula>
    </cfRule>
  </conditionalFormatting>
  <conditionalFormatting sqref="Z30">
    <cfRule type="cellIs" dxfId="375" priority="394" stopIfTrue="1" operator="greaterThanOrEqual">
      <formula>MAX(AA30:AB30)</formula>
    </cfRule>
  </conditionalFormatting>
  <conditionalFormatting sqref="AB30">
    <cfRule type="cellIs" dxfId="374" priority="393" stopIfTrue="1" operator="greaterThan">
      <formula>MAX(Z30:AA30)</formula>
    </cfRule>
  </conditionalFormatting>
  <conditionalFormatting sqref="AA30">
    <cfRule type="expression" dxfId="373" priority="392" stopIfTrue="1">
      <formula>IF(AA30&gt;Z30,IF(AA30&gt;=AB30,TRUE,FALSE))</formula>
    </cfRule>
  </conditionalFormatting>
  <conditionalFormatting sqref="AD30">
    <cfRule type="cellIs" dxfId="372" priority="391" stopIfTrue="1" operator="greaterThanOrEqual">
      <formula>MAX(AE30:AF30)</formula>
    </cfRule>
  </conditionalFormatting>
  <conditionalFormatting sqref="AF30">
    <cfRule type="cellIs" dxfId="371" priority="390" stopIfTrue="1" operator="greaterThan">
      <formula>MAX(AD30:AE30)</formula>
    </cfRule>
  </conditionalFormatting>
  <conditionalFormatting sqref="AE30">
    <cfRule type="expression" dxfId="370" priority="389" stopIfTrue="1">
      <formula>IF(AE30&gt;AD30,IF(AE30&gt;=AF30,TRUE,FALSE))</formula>
    </cfRule>
  </conditionalFormatting>
  <conditionalFormatting sqref="W20 W30">
    <cfRule type="cellIs" dxfId="369" priority="387" stopIfTrue="1" operator="lessThanOrEqual">
      <formula>X20</formula>
    </cfRule>
    <cfRule type="expression" dxfId="368" priority="388" stopIfTrue="1">
      <formula>IF(X20="",TRUE,FALSE)</formula>
    </cfRule>
  </conditionalFormatting>
  <conditionalFormatting sqref="W30">
    <cfRule type="cellIs" dxfId="367" priority="385" stopIfTrue="1" operator="lessThanOrEqual">
      <formula>X30</formula>
    </cfRule>
    <cfRule type="expression" dxfId="366" priority="386" stopIfTrue="1">
      <formula>IF(X30="",TRUE,FALSE)</formula>
    </cfRule>
  </conditionalFormatting>
  <conditionalFormatting sqref="C11:C20 C30">
    <cfRule type="cellIs" dxfId="365" priority="384" stopIfTrue="1" operator="notBetween">
      <formula>1</formula>
      <formula>50</formula>
    </cfRule>
  </conditionalFormatting>
  <conditionalFormatting sqref="D11:D20 D30">
    <cfRule type="cellIs" dxfId="364" priority="383" stopIfTrue="1" operator="notBetween">
      <formula>1</formula>
      <formula>50</formula>
    </cfRule>
  </conditionalFormatting>
  <conditionalFormatting sqref="E11:E20 E30">
    <cfRule type="cellIs" dxfId="363" priority="382" stopIfTrue="1" operator="notBetween">
      <formula>1</formula>
      <formula>50</formula>
    </cfRule>
  </conditionalFormatting>
  <conditionalFormatting sqref="L11:L30">
    <cfRule type="expression" dxfId="362" priority="416" stopIfTrue="1">
      <formula>IF(M11="x",FALSE,IF(L11=MAX(AN11:AP11),TRUE,FALSE))</formula>
    </cfRule>
  </conditionalFormatting>
  <conditionalFormatting sqref="AD21:AD29 Z21:Z29">
    <cfRule type="cellIs" dxfId="361" priority="381" stopIfTrue="1" operator="greaterThanOrEqual">
      <formula>MAX(AA21:AB21)</formula>
    </cfRule>
  </conditionalFormatting>
  <conditionalFormatting sqref="AF21:AF29 AB21:AB29">
    <cfRule type="cellIs" dxfId="360" priority="380" stopIfTrue="1" operator="greaterThan">
      <formula>MAX(Z21:AA21)</formula>
    </cfRule>
  </conditionalFormatting>
  <conditionalFormatting sqref="X21:X29">
    <cfRule type="cellIs" dxfId="359" priority="378" stopIfTrue="1" operator="lessThan">
      <formula>W21</formula>
    </cfRule>
    <cfRule type="expression" dxfId="358" priority="379" stopIfTrue="1">
      <formula>IF(W21="",TRUE,FALSE)</formula>
    </cfRule>
  </conditionalFormatting>
  <conditionalFormatting sqref="W21:W29">
    <cfRule type="cellIs" dxfId="357" priority="376" stopIfTrue="1" operator="lessThanOrEqual">
      <formula>X21</formula>
    </cfRule>
    <cfRule type="expression" dxfId="356" priority="377" stopIfTrue="1">
      <formula>IF(X21="",TRUE,FALSE)</formula>
    </cfRule>
  </conditionalFormatting>
  <conditionalFormatting sqref="AA21:AA29 AE21:AE29">
    <cfRule type="expression" dxfId="355" priority="375" stopIfTrue="1">
      <formula>IF(AA21&gt;Z21,IF(AA21&gt;=AB21,TRUE,FALSE))</formula>
    </cfRule>
  </conditionalFormatting>
  <conditionalFormatting sqref="A21:A29">
    <cfRule type="cellIs" dxfId="354" priority="374" stopIfTrue="1" operator="notBetween">
      <formula>1</formula>
      <formula>50</formula>
    </cfRule>
  </conditionalFormatting>
  <conditionalFormatting sqref="Z21:Z23">
    <cfRule type="cellIs" dxfId="353" priority="373" stopIfTrue="1" operator="greaterThanOrEqual">
      <formula>MAX(AA21:AB21)</formula>
    </cfRule>
  </conditionalFormatting>
  <conditionalFormatting sqref="AB21:AB23">
    <cfRule type="cellIs" dxfId="352" priority="372" stopIfTrue="1" operator="greaterThan">
      <formula>MAX(Z21:AA21)</formula>
    </cfRule>
  </conditionalFormatting>
  <conditionalFormatting sqref="AA21:AA23">
    <cfRule type="expression" dxfId="351" priority="371" stopIfTrue="1">
      <formula>IF(AA21&gt;Z21,IF(AA21&gt;=AB21,TRUE,FALSE))</formula>
    </cfRule>
  </conditionalFormatting>
  <conditionalFormatting sqref="AD21:AD23">
    <cfRule type="cellIs" dxfId="350" priority="370" stopIfTrue="1" operator="greaterThanOrEqual">
      <formula>MAX(AE21:AF21)</formula>
    </cfRule>
  </conditionalFormatting>
  <conditionalFormatting sqref="AF21:AF23">
    <cfRule type="cellIs" dxfId="349" priority="369" stopIfTrue="1" operator="greaterThan">
      <formula>MAX(AD21:AE21)</formula>
    </cfRule>
  </conditionalFormatting>
  <conditionalFormatting sqref="AE21:AE23">
    <cfRule type="expression" dxfId="348" priority="368" stopIfTrue="1">
      <formula>IF(AE21&gt;AD21,IF(AE21&gt;=AF21,TRUE,FALSE))</formula>
    </cfRule>
  </conditionalFormatting>
  <conditionalFormatting sqref="W29">
    <cfRule type="cellIs" dxfId="347" priority="366" stopIfTrue="1" operator="lessThanOrEqual">
      <formula>X29</formula>
    </cfRule>
    <cfRule type="expression" dxfId="346" priority="367" stopIfTrue="1">
      <formula>IF(X29="",TRUE,FALSE)</formula>
    </cfRule>
  </conditionalFormatting>
  <conditionalFormatting sqref="C21:C29">
    <cfRule type="cellIs" dxfId="345" priority="365" stopIfTrue="1" operator="notBetween">
      <formula>1</formula>
      <formula>50</formula>
    </cfRule>
  </conditionalFormatting>
  <conditionalFormatting sqref="D21:D29">
    <cfRule type="cellIs" dxfId="344" priority="364" stopIfTrue="1" operator="notBetween">
      <formula>1</formula>
      <formula>50</formula>
    </cfRule>
  </conditionalFormatting>
  <conditionalFormatting sqref="E21:E29">
    <cfRule type="cellIs" dxfId="343" priority="363" stopIfTrue="1" operator="notBetween">
      <formula>1</formula>
      <formula>50</formula>
    </cfRule>
  </conditionalFormatting>
  <conditionalFormatting sqref="N11:N30">
    <cfRule type="expression" dxfId="342" priority="361" stopIfTrue="1">
      <formula>IF(O11="x",FALSE,IF(N11=MAX(AT11:AV11),TRUE,FALSE))</formula>
    </cfRule>
  </conditionalFormatting>
  <conditionalFormatting sqref="P11:P30">
    <cfRule type="expression" dxfId="341" priority="360" stopIfTrue="1">
      <formula>IF(Q11="x",FALSE,IF(P11=MAX(AT11:AV11),TRUE,FALSE))</formula>
    </cfRule>
  </conditionalFormatting>
  <conditionalFormatting sqref="R11:R30">
    <cfRule type="expression" dxfId="340" priority="362" stopIfTrue="1">
      <formula>IF(S11="x",FALSE,IF(R11=MAX(AT11:AV11),TRUE,FALSE))</formula>
    </cfRule>
  </conditionalFormatting>
  <conditionalFormatting sqref="T11:T20 T30">
    <cfRule type="cellIs" dxfId="339" priority="359" stopIfTrue="1" operator="notBetween">
      <formula>1</formula>
      <formula>50</formula>
    </cfRule>
  </conditionalFormatting>
  <conditionalFormatting sqref="U11:U20 U30">
    <cfRule type="cellIs" dxfId="338" priority="358" stopIfTrue="1" operator="notBetween">
      <formula>1</formula>
      <formula>50</formula>
    </cfRule>
  </conditionalFormatting>
  <conditionalFormatting sqref="V11:V20 V30">
    <cfRule type="cellIs" dxfId="337" priority="357" stopIfTrue="1" operator="notBetween">
      <formula>1</formula>
      <formula>50</formula>
    </cfRule>
  </conditionalFormatting>
  <conditionalFormatting sqref="T21:T29">
    <cfRule type="cellIs" dxfId="336" priority="356" stopIfTrue="1" operator="notBetween">
      <formula>1</formula>
      <formula>50</formula>
    </cfRule>
  </conditionalFormatting>
  <conditionalFormatting sqref="U21:U29">
    <cfRule type="cellIs" dxfId="335" priority="355" stopIfTrue="1" operator="notBetween">
      <formula>1</formula>
      <formula>50</formula>
    </cfRule>
  </conditionalFormatting>
  <conditionalFormatting sqref="V21:V29">
    <cfRule type="cellIs" dxfId="334" priority="354" stopIfTrue="1" operator="notBetween">
      <formula>1</formula>
      <formula>50</formula>
    </cfRule>
  </conditionalFormatting>
  <conditionalFormatting sqref="AJ11:AJ30">
    <cfRule type="cellIs" dxfId="333" priority="353" stopIfTrue="1" operator="notBetween">
      <formula>1</formula>
      <formula>50</formula>
    </cfRule>
  </conditionalFormatting>
  <conditionalFormatting sqref="H11">
    <cfRule type="expression" dxfId="332" priority="351" stopIfTrue="1">
      <formula>CB11=CE11</formula>
    </cfRule>
  </conditionalFormatting>
  <conditionalFormatting sqref="H12:H30">
    <cfRule type="expression" dxfId="331" priority="350" stopIfTrue="1">
      <formula>CB12=CE12</formula>
    </cfRule>
  </conditionalFormatting>
  <conditionalFormatting sqref="J11">
    <cfRule type="expression" dxfId="330" priority="349" stopIfTrue="1">
      <formula>CC11=CE11</formula>
    </cfRule>
  </conditionalFormatting>
  <conditionalFormatting sqref="J12:J30">
    <cfRule type="expression" dxfId="329" priority="348" stopIfTrue="1">
      <formula>CC12=CE12</formula>
    </cfRule>
  </conditionalFormatting>
  <conditionalFormatting sqref="L11">
    <cfRule type="expression" dxfId="328" priority="347" stopIfTrue="1">
      <formula>CD11=CE11</formula>
    </cfRule>
  </conditionalFormatting>
  <conditionalFormatting sqref="L12:L30">
    <cfRule type="expression" dxfId="327" priority="346" stopIfTrue="1">
      <formula>CD12=CE12</formula>
    </cfRule>
  </conditionalFormatting>
  <conditionalFormatting sqref="N11">
    <cfRule type="expression" dxfId="326" priority="345" stopIfTrue="1">
      <formula>CX11=DA11</formula>
    </cfRule>
  </conditionalFormatting>
  <conditionalFormatting sqref="P11">
    <cfRule type="expression" dxfId="325" priority="344" stopIfTrue="1">
      <formula>CY11=DA11</formula>
    </cfRule>
  </conditionalFormatting>
  <conditionalFormatting sqref="R11">
    <cfRule type="expression" dxfId="324" priority="343" stopIfTrue="1">
      <formula>CZ11=DA11</formula>
    </cfRule>
  </conditionalFormatting>
  <conditionalFormatting sqref="N12:N30">
    <cfRule type="expression" dxfId="323" priority="342" stopIfTrue="1">
      <formula>CX12=DA12</formula>
    </cfRule>
  </conditionalFormatting>
  <conditionalFormatting sqref="P12:P30">
    <cfRule type="expression" dxfId="322" priority="341" stopIfTrue="1">
      <formula>CY12=DA12</formula>
    </cfRule>
  </conditionalFormatting>
  <conditionalFormatting sqref="R12:R30">
    <cfRule type="expression" dxfId="321" priority="340" stopIfTrue="1">
      <formula>CZ12=DA12</formula>
    </cfRule>
  </conditionalFormatting>
  <conditionalFormatting sqref="AD32:AD41 Z32:Z41 Z51 AD51">
    <cfRule type="cellIs" dxfId="320" priority="338" stopIfTrue="1" operator="greaterThanOrEqual">
      <formula>MAX(AA32:AB32)</formula>
    </cfRule>
  </conditionalFormatting>
  <conditionalFormatting sqref="AF32:AF41 AB32:AB41 AB51 AF51">
    <cfRule type="cellIs" dxfId="319" priority="337" stopIfTrue="1" operator="greaterThan">
      <formula>MAX(Z32:AA32)</formula>
    </cfRule>
  </conditionalFormatting>
  <conditionalFormatting sqref="H32:H51">
    <cfRule type="expression" dxfId="318" priority="336" stopIfTrue="1">
      <formula>IF(I32="x",FALSE,IF(H32=MAX(AN32:AP32),TRUE,FALSE))</formula>
    </cfRule>
  </conditionalFormatting>
  <conditionalFormatting sqref="J32:J51">
    <cfRule type="expression" dxfId="317" priority="335" stopIfTrue="1">
      <formula>IF(K32="x",FALSE,IF(J32=MAX(AN32:AP32),TRUE,FALSE))</formula>
    </cfRule>
  </conditionalFormatting>
  <conditionalFormatting sqref="X32:X41 X51">
    <cfRule type="cellIs" dxfId="316" priority="333" stopIfTrue="1" operator="lessThan">
      <formula>W32</formula>
    </cfRule>
    <cfRule type="expression" dxfId="315" priority="334" stopIfTrue="1">
      <formula>IF(W32="",TRUE,FALSE)</formula>
    </cfRule>
  </conditionalFormatting>
  <conditionalFormatting sqref="W32:W41 W51">
    <cfRule type="cellIs" dxfId="314" priority="331" stopIfTrue="1" operator="lessThanOrEqual">
      <formula>X32</formula>
    </cfRule>
    <cfRule type="expression" dxfId="313" priority="332" stopIfTrue="1">
      <formula>IF(X32="",TRUE,FALSE)</formula>
    </cfRule>
  </conditionalFormatting>
  <conditionalFormatting sqref="AA32:AA41 AE32:AE41 AE51 AA51">
    <cfRule type="expression" dxfId="312" priority="330" stopIfTrue="1">
      <formula>IF(AA32&gt;Z32,IF(AA32&gt;=AB32,TRUE,FALSE))</formula>
    </cfRule>
  </conditionalFormatting>
  <conditionalFormatting sqref="AK32:AK51">
    <cfRule type="cellIs" dxfId="311" priority="329" stopIfTrue="1" operator="between">
      <formula>1</formula>
      <formula>3</formula>
    </cfRule>
  </conditionalFormatting>
  <conditionalFormatting sqref="A32:A41 A51">
    <cfRule type="cellIs" dxfId="310" priority="328" stopIfTrue="1" operator="notBetween">
      <formula>1</formula>
      <formula>50</formula>
    </cfRule>
  </conditionalFormatting>
  <conditionalFormatting sqref="Z32:Z35">
    <cfRule type="cellIs" dxfId="309" priority="327" stopIfTrue="1" operator="greaterThanOrEqual">
      <formula>MAX(AA32:AB32)</formula>
    </cfRule>
  </conditionalFormatting>
  <conditionalFormatting sqref="AB32:AB35">
    <cfRule type="cellIs" dxfId="308" priority="326" stopIfTrue="1" operator="greaterThan">
      <formula>MAX(Z32:AA32)</formula>
    </cfRule>
  </conditionalFormatting>
  <conditionalFormatting sqref="AA32:AA35">
    <cfRule type="expression" dxfId="307" priority="325" stopIfTrue="1">
      <formula>IF(AA32&gt;Z32,IF(AA32&gt;=AB32,TRUE,FALSE))</formula>
    </cfRule>
  </conditionalFormatting>
  <conditionalFormatting sqref="AD32:AD35">
    <cfRule type="cellIs" dxfId="306" priority="324" stopIfTrue="1" operator="greaterThanOrEqual">
      <formula>MAX(AE32:AF32)</formula>
    </cfRule>
  </conditionalFormatting>
  <conditionalFormatting sqref="AF32:AF35">
    <cfRule type="cellIs" dxfId="305" priority="323" stopIfTrue="1" operator="greaterThan">
      <formula>MAX(AD32:AE32)</formula>
    </cfRule>
  </conditionalFormatting>
  <conditionalFormatting sqref="AE32:AE35">
    <cfRule type="expression" dxfId="304" priority="322" stopIfTrue="1">
      <formula>IF(AE32&gt;AD32,IF(AE32&gt;=AF32,TRUE,FALSE))</formula>
    </cfRule>
  </conditionalFormatting>
  <conditionalFormatting sqref="X51">
    <cfRule type="cellIs" dxfId="303" priority="320" stopIfTrue="1" operator="lessThan">
      <formula>W51</formula>
    </cfRule>
    <cfRule type="expression" dxfId="302" priority="321" stopIfTrue="1">
      <formula>IF(W51="",TRUE,FALSE)</formula>
    </cfRule>
  </conditionalFormatting>
  <conditionalFormatting sqref="W51">
    <cfRule type="cellIs" dxfId="301" priority="318" stopIfTrue="1" operator="lessThanOrEqual">
      <formula>X51</formula>
    </cfRule>
    <cfRule type="expression" dxfId="300" priority="319" stopIfTrue="1">
      <formula>IF(X51="",TRUE,FALSE)</formula>
    </cfRule>
  </conditionalFormatting>
  <conditionalFormatting sqref="Z51">
    <cfRule type="cellIs" dxfId="299" priority="317" stopIfTrue="1" operator="greaterThanOrEqual">
      <formula>MAX(AA51:AB51)</formula>
    </cfRule>
  </conditionalFormatting>
  <conditionalFormatting sqref="AB51">
    <cfRule type="cellIs" dxfId="298" priority="316" stopIfTrue="1" operator="greaterThan">
      <formula>MAX(Z51:AA51)</formula>
    </cfRule>
  </conditionalFormatting>
  <conditionalFormatting sqref="AA51">
    <cfRule type="expression" dxfId="297" priority="315" stopIfTrue="1">
      <formula>IF(AA51&gt;Z51,IF(AA51&gt;=AB51,TRUE,FALSE))</formula>
    </cfRule>
  </conditionalFormatting>
  <conditionalFormatting sqref="AD51">
    <cfRule type="cellIs" dxfId="296" priority="314" stopIfTrue="1" operator="greaterThanOrEqual">
      <formula>MAX(AE51:AF51)</formula>
    </cfRule>
  </conditionalFormatting>
  <conditionalFormatting sqref="AF51">
    <cfRule type="cellIs" dxfId="295" priority="313" stopIfTrue="1" operator="greaterThan">
      <formula>MAX(AD51:AE51)</formula>
    </cfRule>
  </conditionalFormatting>
  <conditionalFormatting sqref="AE51">
    <cfRule type="expression" dxfId="294" priority="312" stopIfTrue="1">
      <formula>IF(AE51&gt;AD51,IF(AE51&gt;=AF51,TRUE,FALSE))</formula>
    </cfRule>
  </conditionalFormatting>
  <conditionalFormatting sqref="W41 W51">
    <cfRule type="cellIs" dxfId="293" priority="310" stopIfTrue="1" operator="lessThanOrEqual">
      <formula>X41</formula>
    </cfRule>
    <cfRule type="expression" dxfId="292" priority="311" stopIfTrue="1">
      <formula>IF(X41="",TRUE,FALSE)</formula>
    </cfRule>
  </conditionalFormatting>
  <conditionalFormatting sqref="W51">
    <cfRule type="cellIs" dxfId="291" priority="308" stopIfTrue="1" operator="lessThanOrEqual">
      <formula>X51</formula>
    </cfRule>
    <cfRule type="expression" dxfId="290" priority="309" stopIfTrue="1">
      <formula>IF(X51="",TRUE,FALSE)</formula>
    </cfRule>
  </conditionalFormatting>
  <conditionalFormatting sqref="C32:C41 C51">
    <cfRule type="cellIs" dxfId="289" priority="307" stopIfTrue="1" operator="notBetween">
      <formula>1</formula>
      <formula>50</formula>
    </cfRule>
  </conditionalFormatting>
  <conditionalFormatting sqref="D32:D41 D51">
    <cfRule type="cellIs" dxfId="288" priority="306" stopIfTrue="1" operator="notBetween">
      <formula>1</formula>
      <formula>50</formula>
    </cfRule>
  </conditionalFormatting>
  <conditionalFormatting sqref="E32:E41 E51">
    <cfRule type="cellIs" dxfId="287" priority="305" stopIfTrue="1" operator="notBetween">
      <formula>1</formula>
      <formula>50</formula>
    </cfRule>
  </conditionalFormatting>
  <conditionalFormatting sqref="L32:L51">
    <cfRule type="expression" dxfId="286" priority="339" stopIfTrue="1">
      <formula>IF(M32="x",FALSE,IF(L32=MAX(AN32:AP32),TRUE,FALSE))</formula>
    </cfRule>
  </conditionalFormatting>
  <conditionalFormatting sqref="AD42:AD50 Z42:Z50">
    <cfRule type="cellIs" dxfId="285" priority="304" stopIfTrue="1" operator="greaterThanOrEqual">
      <formula>MAX(AA42:AB42)</formula>
    </cfRule>
  </conditionalFormatting>
  <conditionalFormatting sqref="AF42:AF50 AB42:AB50">
    <cfRule type="cellIs" dxfId="284" priority="303" stopIfTrue="1" operator="greaterThan">
      <formula>MAX(Z42:AA42)</formula>
    </cfRule>
  </conditionalFormatting>
  <conditionalFormatting sqref="X42:X50">
    <cfRule type="cellIs" dxfId="283" priority="301" stopIfTrue="1" operator="lessThan">
      <formula>W42</formula>
    </cfRule>
    <cfRule type="expression" dxfId="282" priority="302" stopIfTrue="1">
      <formula>IF(W42="",TRUE,FALSE)</formula>
    </cfRule>
  </conditionalFormatting>
  <conditionalFormatting sqref="W42:W50">
    <cfRule type="cellIs" dxfId="281" priority="299" stopIfTrue="1" operator="lessThanOrEqual">
      <formula>X42</formula>
    </cfRule>
    <cfRule type="expression" dxfId="280" priority="300" stopIfTrue="1">
      <formula>IF(X42="",TRUE,FALSE)</formula>
    </cfRule>
  </conditionalFormatting>
  <conditionalFormatting sqref="AA42:AA50 AE42:AE50">
    <cfRule type="expression" dxfId="279" priority="298" stopIfTrue="1">
      <formula>IF(AA42&gt;Z42,IF(AA42&gt;=AB42,TRUE,FALSE))</formula>
    </cfRule>
  </conditionalFormatting>
  <conditionalFormatting sqref="A42:A50">
    <cfRule type="cellIs" dxfId="278" priority="297" stopIfTrue="1" operator="notBetween">
      <formula>1</formula>
      <formula>50</formula>
    </cfRule>
  </conditionalFormatting>
  <conditionalFormatting sqref="Z42:Z44">
    <cfRule type="cellIs" dxfId="277" priority="296" stopIfTrue="1" operator="greaterThanOrEqual">
      <formula>MAX(AA42:AB42)</formula>
    </cfRule>
  </conditionalFormatting>
  <conditionalFormatting sqref="AB42:AB44">
    <cfRule type="cellIs" dxfId="276" priority="295" stopIfTrue="1" operator="greaterThan">
      <formula>MAX(Z42:AA42)</formula>
    </cfRule>
  </conditionalFormatting>
  <conditionalFormatting sqref="AA42:AA44">
    <cfRule type="expression" dxfId="275" priority="294" stopIfTrue="1">
      <formula>IF(AA42&gt;Z42,IF(AA42&gt;=AB42,TRUE,FALSE))</formula>
    </cfRule>
  </conditionalFormatting>
  <conditionalFormatting sqref="AD42:AD44">
    <cfRule type="cellIs" dxfId="274" priority="293" stopIfTrue="1" operator="greaterThanOrEqual">
      <formula>MAX(AE42:AF42)</formula>
    </cfRule>
  </conditionalFormatting>
  <conditionalFormatting sqref="AF42:AF44">
    <cfRule type="cellIs" dxfId="273" priority="292" stopIfTrue="1" operator="greaterThan">
      <formula>MAX(AD42:AE42)</formula>
    </cfRule>
  </conditionalFormatting>
  <conditionalFormatting sqref="AE42:AE44">
    <cfRule type="expression" dxfId="272" priority="291" stopIfTrue="1">
      <formula>IF(AE42&gt;AD42,IF(AE42&gt;=AF42,TRUE,FALSE))</formula>
    </cfRule>
  </conditionalFormatting>
  <conditionalFormatting sqref="W50">
    <cfRule type="cellIs" dxfId="271" priority="289" stopIfTrue="1" operator="lessThanOrEqual">
      <formula>X50</formula>
    </cfRule>
    <cfRule type="expression" dxfId="270" priority="290" stopIfTrue="1">
      <formula>IF(X50="",TRUE,FALSE)</formula>
    </cfRule>
  </conditionalFormatting>
  <conditionalFormatting sqref="C42:C50">
    <cfRule type="cellIs" dxfId="269" priority="288" stopIfTrue="1" operator="notBetween">
      <formula>1</formula>
      <formula>50</formula>
    </cfRule>
  </conditionalFormatting>
  <conditionalFormatting sqref="D42:D50">
    <cfRule type="cellIs" dxfId="268" priority="287" stopIfTrue="1" operator="notBetween">
      <formula>1</formula>
      <formula>50</formula>
    </cfRule>
  </conditionalFormatting>
  <conditionalFormatting sqref="E42:E50">
    <cfRule type="cellIs" dxfId="267" priority="286" stopIfTrue="1" operator="notBetween">
      <formula>1</formula>
      <formula>50</formula>
    </cfRule>
  </conditionalFormatting>
  <conditionalFormatting sqref="N32:N51">
    <cfRule type="expression" dxfId="266" priority="284" stopIfTrue="1">
      <formula>IF(O32="x",FALSE,IF(N32=MAX(AT32:AV32),TRUE,FALSE))</formula>
    </cfRule>
  </conditionalFormatting>
  <conditionalFormatting sqref="P32:P51">
    <cfRule type="expression" dxfId="265" priority="283" stopIfTrue="1">
      <formula>IF(Q32="x",FALSE,IF(P32=MAX(AT32:AV32),TRUE,FALSE))</formula>
    </cfRule>
  </conditionalFormatting>
  <conditionalFormatting sqref="R32:R51">
    <cfRule type="expression" dxfId="264" priority="285" stopIfTrue="1">
      <formula>IF(S32="x",FALSE,IF(R32=MAX(AT32:AV32),TRUE,FALSE))</formula>
    </cfRule>
  </conditionalFormatting>
  <conditionalFormatting sqref="T32:T41 T51">
    <cfRule type="cellIs" dxfId="263" priority="282" stopIfTrue="1" operator="notBetween">
      <formula>1</formula>
      <formula>50</formula>
    </cfRule>
  </conditionalFormatting>
  <conditionalFormatting sqref="U32:U41 U51">
    <cfRule type="cellIs" dxfId="262" priority="281" stopIfTrue="1" operator="notBetween">
      <formula>1</formula>
      <formula>50</formula>
    </cfRule>
  </conditionalFormatting>
  <conditionalFormatting sqref="V32:V41 V51">
    <cfRule type="cellIs" dxfId="261" priority="280" stopIfTrue="1" operator="notBetween">
      <formula>1</formula>
      <formula>50</formula>
    </cfRule>
  </conditionalFormatting>
  <conditionalFormatting sqref="T42:T50">
    <cfRule type="cellIs" dxfId="260" priority="279" stopIfTrue="1" operator="notBetween">
      <formula>1</formula>
      <formula>50</formula>
    </cfRule>
  </conditionalFormatting>
  <conditionalFormatting sqref="U42:U50">
    <cfRule type="cellIs" dxfId="259" priority="278" stopIfTrue="1" operator="notBetween">
      <formula>1</formula>
      <formula>50</formula>
    </cfRule>
  </conditionalFormatting>
  <conditionalFormatting sqref="V42:V50">
    <cfRule type="cellIs" dxfId="258" priority="277" stopIfTrue="1" operator="notBetween">
      <formula>1</formula>
      <formula>50</formula>
    </cfRule>
  </conditionalFormatting>
  <conditionalFormatting sqref="AJ32:AJ51">
    <cfRule type="cellIs" dxfId="257" priority="276" stopIfTrue="1" operator="notBetween">
      <formula>1</formula>
      <formula>50</formula>
    </cfRule>
  </conditionalFormatting>
  <conditionalFormatting sqref="H32">
    <cfRule type="expression" dxfId="256" priority="274" stopIfTrue="1">
      <formula>CB32=CE32</formula>
    </cfRule>
  </conditionalFormatting>
  <conditionalFormatting sqref="H33:H51">
    <cfRule type="expression" dxfId="255" priority="273" stopIfTrue="1">
      <formula>CB33=CE33</formula>
    </cfRule>
  </conditionalFormatting>
  <conditionalFormatting sqref="J32">
    <cfRule type="expression" dxfId="254" priority="272" stopIfTrue="1">
      <formula>CC32=CE32</formula>
    </cfRule>
  </conditionalFormatting>
  <conditionalFormatting sqref="J33:J51">
    <cfRule type="expression" dxfId="253" priority="271" stopIfTrue="1">
      <formula>CC33=CE33</formula>
    </cfRule>
  </conditionalFormatting>
  <conditionalFormatting sqref="L32">
    <cfRule type="expression" dxfId="252" priority="270" stopIfTrue="1">
      <formula>CD32=CE32</formula>
    </cfRule>
  </conditionalFormatting>
  <conditionalFormatting sqref="L33:L51">
    <cfRule type="expression" dxfId="251" priority="269" stopIfTrue="1">
      <formula>CD33=CE33</formula>
    </cfRule>
  </conditionalFormatting>
  <conditionalFormatting sqref="N32">
    <cfRule type="expression" dxfId="250" priority="268" stopIfTrue="1">
      <formula>CX32=DA32</formula>
    </cfRule>
  </conditionalFormatting>
  <conditionalFormatting sqref="P32">
    <cfRule type="expression" dxfId="249" priority="267" stopIfTrue="1">
      <formula>CY32=DA32</formula>
    </cfRule>
  </conditionalFormatting>
  <conditionalFormatting sqref="R32">
    <cfRule type="expression" dxfId="248" priority="266" stopIfTrue="1">
      <formula>CZ32=DA32</formula>
    </cfRule>
  </conditionalFormatting>
  <conditionalFormatting sqref="N33:N51">
    <cfRule type="expression" dxfId="247" priority="265" stopIfTrue="1">
      <formula>CX33=DA33</formula>
    </cfRule>
  </conditionalFormatting>
  <conditionalFormatting sqref="P33:P51">
    <cfRule type="expression" dxfId="246" priority="264" stopIfTrue="1">
      <formula>CY33=DA33</formula>
    </cfRule>
  </conditionalFormatting>
  <conditionalFormatting sqref="AD124:AD133 Z124:Z133 Z143 AD143">
    <cfRule type="cellIs" dxfId="245" priority="261" stopIfTrue="1" operator="greaterThanOrEqual">
      <formula>MAX(AA124:AB124)</formula>
    </cfRule>
  </conditionalFormatting>
  <conditionalFormatting sqref="AF124:AF133 AB124:AB133 AB143 AF143">
    <cfRule type="cellIs" dxfId="244" priority="260" stopIfTrue="1" operator="greaterThan">
      <formula>MAX(Z124:AA124)</formula>
    </cfRule>
  </conditionalFormatting>
  <conditionalFormatting sqref="H124:H143">
    <cfRule type="expression" dxfId="243" priority="259" stopIfTrue="1">
      <formula>IF(I124="x",FALSE,IF(H124=MAX(AN124:AP124),TRUE,FALSE))</formula>
    </cfRule>
  </conditionalFormatting>
  <conditionalFormatting sqref="J124:J143">
    <cfRule type="expression" dxfId="242" priority="258" stopIfTrue="1">
      <formula>IF(K124="x",FALSE,IF(J124=MAX(AN124:AP124),TRUE,FALSE))</formula>
    </cfRule>
  </conditionalFormatting>
  <conditionalFormatting sqref="X124:X133 X143">
    <cfRule type="cellIs" dxfId="241" priority="256" stopIfTrue="1" operator="lessThan">
      <formula>W124</formula>
    </cfRule>
    <cfRule type="expression" dxfId="240" priority="257" stopIfTrue="1">
      <formula>IF(W124="",TRUE,FALSE)</formula>
    </cfRule>
  </conditionalFormatting>
  <conditionalFormatting sqref="W124:W133 W143">
    <cfRule type="cellIs" dxfId="239" priority="254" stopIfTrue="1" operator="lessThanOrEqual">
      <formula>X124</formula>
    </cfRule>
    <cfRule type="expression" dxfId="238" priority="255" stopIfTrue="1">
      <formula>IF(X124="",TRUE,FALSE)</formula>
    </cfRule>
  </conditionalFormatting>
  <conditionalFormatting sqref="AA124:AA133 AE124:AE133 AE143 AA143">
    <cfRule type="expression" dxfId="237" priority="253" stopIfTrue="1">
      <formula>IF(AA124&gt;Z124,IF(AA124&gt;=AB124,TRUE,FALSE))</formula>
    </cfRule>
  </conditionalFormatting>
  <conditionalFormatting sqref="AK124:AK143">
    <cfRule type="cellIs" dxfId="236" priority="252" stopIfTrue="1" operator="between">
      <formula>1</formula>
      <formula>3</formula>
    </cfRule>
  </conditionalFormatting>
  <conditionalFormatting sqref="A124:A133 A143">
    <cfRule type="cellIs" dxfId="235" priority="251" stopIfTrue="1" operator="notBetween">
      <formula>1</formula>
      <formula>50</formula>
    </cfRule>
  </conditionalFormatting>
  <conditionalFormatting sqref="Z124:Z127">
    <cfRule type="cellIs" dxfId="234" priority="250" stopIfTrue="1" operator="greaterThanOrEqual">
      <formula>MAX(AA124:AB124)</formula>
    </cfRule>
  </conditionalFormatting>
  <conditionalFormatting sqref="AB124:AB127">
    <cfRule type="cellIs" dxfId="233" priority="249" stopIfTrue="1" operator="greaterThan">
      <formula>MAX(Z124:AA124)</formula>
    </cfRule>
  </conditionalFormatting>
  <conditionalFormatting sqref="AA124:AA127">
    <cfRule type="expression" dxfId="232" priority="248" stopIfTrue="1">
      <formula>IF(AA124&gt;Z124,IF(AA124&gt;=AB124,TRUE,FALSE))</formula>
    </cfRule>
  </conditionalFormatting>
  <conditionalFormatting sqref="AD124:AD127">
    <cfRule type="cellIs" dxfId="231" priority="247" stopIfTrue="1" operator="greaterThanOrEqual">
      <formula>MAX(AE124:AF124)</formula>
    </cfRule>
  </conditionalFormatting>
  <conditionalFormatting sqref="AF124:AF127">
    <cfRule type="cellIs" dxfId="230" priority="246" stopIfTrue="1" operator="greaterThan">
      <formula>MAX(AD124:AE124)</formula>
    </cfRule>
  </conditionalFormatting>
  <conditionalFormatting sqref="AE124:AE127">
    <cfRule type="expression" dxfId="229" priority="245" stopIfTrue="1">
      <formula>IF(AE124&gt;AD124,IF(AE124&gt;=AF124,TRUE,FALSE))</formula>
    </cfRule>
  </conditionalFormatting>
  <conditionalFormatting sqref="X143">
    <cfRule type="cellIs" dxfId="228" priority="243" stopIfTrue="1" operator="lessThan">
      <formula>W143</formula>
    </cfRule>
    <cfRule type="expression" dxfId="227" priority="244" stopIfTrue="1">
      <formula>IF(W143="",TRUE,FALSE)</formula>
    </cfRule>
  </conditionalFormatting>
  <conditionalFormatting sqref="W143">
    <cfRule type="cellIs" dxfId="226" priority="241" stopIfTrue="1" operator="lessThanOrEqual">
      <formula>X143</formula>
    </cfRule>
    <cfRule type="expression" dxfId="225" priority="242" stopIfTrue="1">
      <formula>IF(X143="",TRUE,FALSE)</formula>
    </cfRule>
  </conditionalFormatting>
  <conditionalFormatting sqref="Z143">
    <cfRule type="cellIs" dxfId="224" priority="240" stopIfTrue="1" operator="greaterThanOrEqual">
      <formula>MAX(AA143:AB143)</formula>
    </cfRule>
  </conditionalFormatting>
  <conditionalFormatting sqref="AB143">
    <cfRule type="cellIs" dxfId="223" priority="239" stopIfTrue="1" operator="greaterThan">
      <formula>MAX(Z143:AA143)</formula>
    </cfRule>
  </conditionalFormatting>
  <conditionalFormatting sqref="AA143">
    <cfRule type="expression" dxfId="222" priority="238" stopIfTrue="1">
      <formula>IF(AA143&gt;Z143,IF(AA143&gt;=AB143,TRUE,FALSE))</formula>
    </cfRule>
  </conditionalFormatting>
  <conditionalFormatting sqref="AD143">
    <cfRule type="cellIs" dxfId="221" priority="237" stopIfTrue="1" operator="greaterThanOrEqual">
      <formula>MAX(AE143:AF143)</formula>
    </cfRule>
  </conditionalFormatting>
  <conditionalFormatting sqref="AF143">
    <cfRule type="cellIs" dxfId="220" priority="236" stopIfTrue="1" operator="greaterThan">
      <formula>MAX(AD143:AE143)</formula>
    </cfRule>
  </conditionalFormatting>
  <conditionalFormatting sqref="AE143">
    <cfRule type="expression" dxfId="219" priority="235" stopIfTrue="1">
      <formula>IF(AE143&gt;AD143,IF(AE143&gt;=AF143,TRUE,FALSE))</formula>
    </cfRule>
  </conditionalFormatting>
  <conditionalFormatting sqref="W133 W143">
    <cfRule type="cellIs" dxfId="218" priority="233" stopIfTrue="1" operator="lessThanOrEqual">
      <formula>X133</formula>
    </cfRule>
    <cfRule type="expression" dxfId="217" priority="234" stopIfTrue="1">
      <formula>IF(X133="",TRUE,FALSE)</formula>
    </cfRule>
  </conditionalFormatting>
  <conditionalFormatting sqref="W143">
    <cfRule type="cellIs" dxfId="216" priority="231" stopIfTrue="1" operator="lessThanOrEqual">
      <formula>X143</formula>
    </cfRule>
    <cfRule type="expression" dxfId="215" priority="232" stopIfTrue="1">
      <formula>IF(X143="",TRUE,FALSE)</formula>
    </cfRule>
  </conditionalFormatting>
  <conditionalFormatting sqref="C124:C133 C143">
    <cfRule type="cellIs" dxfId="214" priority="230" stopIfTrue="1" operator="notBetween">
      <formula>1</formula>
      <formula>50</formula>
    </cfRule>
  </conditionalFormatting>
  <conditionalFormatting sqref="D124:D133 D143">
    <cfRule type="cellIs" dxfId="213" priority="229" stopIfTrue="1" operator="notBetween">
      <formula>1</formula>
      <formula>50</formula>
    </cfRule>
  </conditionalFormatting>
  <conditionalFormatting sqref="E124:E133 E143">
    <cfRule type="cellIs" dxfId="212" priority="228" stopIfTrue="1" operator="notBetween">
      <formula>1</formula>
      <formula>50</formula>
    </cfRule>
  </conditionalFormatting>
  <conditionalFormatting sqref="L124:L143">
    <cfRule type="expression" dxfId="211" priority="262" stopIfTrue="1">
      <formula>IF(M124="x",FALSE,IF(L124=MAX(AN124:AP124),TRUE,FALSE))</formula>
    </cfRule>
  </conditionalFormatting>
  <conditionalFormatting sqref="AD134:AD142 Z134:Z142">
    <cfRule type="cellIs" dxfId="210" priority="227" stopIfTrue="1" operator="greaterThanOrEqual">
      <formula>MAX(AA134:AB134)</formula>
    </cfRule>
  </conditionalFormatting>
  <conditionalFormatting sqref="AF134:AF142 AB134:AB142">
    <cfRule type="cellIs" dxfId="209" priority="226" stopIfTrue="1" operator="greaterThan">
      <formula>MAX(Z134:AA134)</formula>
    </cfRule>
  </conditionalFormatting>
  <conditionalFormatting sqref="X134:X142">
    <cfRule type="cellIs" dxfId="208" priority="224" stopIfTrue="1" operator="lessThan">
      <formula>W134</formula>
    </cfRule>
    <cfRule type="expression" dxfId="207" priority="225" stopIfTrue="1">
      <formula>IF(W134="",TRUE,FALSE)</formula>
    </cfRule>
  </conditionalFormatting>
  <conditionalFormatting sqref="W134:W142">
    <cfRule type="cellIs" dxfId="206" priority="222" stopIfTrue="1" operator="lessThanOrEqual">
      <formula>X134</formula>
    </cfRule>
    <cfRule type="expression" dxfId="205" priority="223" stopIfTrue="1">
      <formula>IF(X134="",TRUE,FALSE)</formula>
    </cfRule>
  </conditionalFormatting>
  <conditionalFormatting sqref="AA134:AA142 AE134:AE142">
    <cfRule type="expression" dxfId="204" priority="221" stopIfTrue="1">
      <formula>IF(AA134&gt;Z134,IF(AA134&gt;=AB134,TRUE,FALSE))</formula>
    </cfRule>
  </conditionalFormatting>
  <conditionalFormatting sqref="A134:A142">
    <cfRule type="cellIs" dxfId="203" priority="220" stopIfTrue="1" operator="notBetween">
      <formula>1</formula>
      <formula>50</formula>
    </cfRule>
  </conditionalFormatting>
  <conditionalFormatting sqref="Z134:Z136">
    <cfRule type="cellIs" dxfId="202" priority="219" stopIfTrue="1" operator="greaterThanOrEqual">
      <formula>MAX(AA134:AB134)</formula>
    </cfRule>
  </conditionalFormatting>
  <conditionalFormatting sqref="AB134:AB136">
    <cfRule type="cellIs" dxfId="201" priority="218" stopIfTrue="1" operator="greaterThan">
      <formula>MAX(Z134:AA134)</formula>
    </cfRule>
  </conditionalFormatting>
  <conditionalFormatting sqref="AA134:AA136">
    <cfRule type="expression" dxfId="200" priority="217" stopIfTrue="1">
      <formula>IF(AA134&gt;Z134,IF(AA134&gt;=AB134,TRUE,FALSE))</formula>
    </cfRule>
  </conditionalFormatting>
  <conditionalFormatting sqref="AD134:AD136">
    <cfRule type="cellIs" dxfId="199" priority="216" stopIfTrue="1" operator="greaterThanOrEqual">
      <formula>MAX(AE134:AF134)</formula>
    </cfRule>
  </conditionalFormatting>
  <conditionalFormatting sqref="AF134:AF136">
    <cfRule type="cellIs" dxfId="198" priority="215" stopIfTrue="1" operator="greaterThan">
      <formula>MAX(AD134:AE134)</formula>
    </cfRule>
  </conditionalFormatting>
  <conditionalFormatting sqref="AE134:AE136">
    <cfRule type="expression" dxfId="197" priority="214" stopIfTrue="1">
      <formula>IF(AE134&gt;AD134,IF(AE134&gt;=AF134,TRUE,FALSE))</formula>
    </cfRule>
  </conditionalFormatting>
  <conditionalFormatting sqref="W142">
    <cfRule type="cellIs" dxfId="196" priority="212" stopIfTrue="1" operator="lessThanOrEqual">
      <formula>X142</formula>
    </cfRule>
    <cfRule type="expression" dxfId="195" priority="213" stopIfTrue="1">
      <formula>IF(X142="",TRUE,FALSE)</formula>
    </cfRule>
  </conditionalFormatting>
  <conditionalFormatting sqref="C134:C142">
    <cfRule type="cellIs" dxfId="194" priority="211" stopIfTrue="1" operator="notBetween">
      <formula>1</formula>
      <formula>50</formula>
    </cfRule>
  </conditionalFormatting>
  <conditionalFormatting sqref="D134:D142">
    <cfRule type="cellIs" dxfId="193" priority="210" stopIfTrue="1" operator="notBetween">
      <formula>1</formula>
      <formula>50</formula>
    </cfRule>
  </conditionalFormatting>
  <conditionalFormatting sqref="E134:E142">
    <cfRule type="cellIs" dxfId="192" priority="209" stopIfTrue="1" operator="notBetween">
      <formula>1</formula>
      <formula>50</formula>
    </cfRule>
  </conditionalFormatting>
  <conditionalFormatting sqref="N124:N143">
    <cfRule type="expression" dxfId="191" priority="207" stopIfTrue="1">
      <formula>IF(O124="x",FALSE,IF(N124=MAX(AT124:AV124),TRUE,FALSE))</formula>
    </cfRule>
  </conditionalFormatting>
  <conditionalFormatting sqref="P124:P143">
    <cfRule type="expression" dxfId="190" priority="206" stopIfTrue="1">
      <formula>IF(Q124="x",FALSE,IF(P124=MAX(AT124:AV124),TRUE,FALSE))</formula>
    </cfRule>
  </conditionalFormatting>
  <conditionalFormatting sqref="R124:R143">
    <cfRule type="expression" dxfId="189" priority="208" stopIfTrue="1">
      <formula>IF(S124="x",FALSE,IF(R124=MAX(AT124:AV124),TRUE,FALSE))</formula>
    </cfRule>
  </conditionalFormatting>
  <conditionalFormatting sqref="T124:T133 T143">
    <cfRule type="cellIs" dxfId="188" priority="205" stopIfTrue="1" operator="notBetween">
      <formula>1</formula>
      <formula>50</formula>
    </cfRule>
  </conditionalFormatting>
  <conditionalFormatting sqref="U124:U133 U143">
    <cfRule type="cellIs" dxfId="187" priority="204" stopIfTrue="1" operator="notBetween">
      <formula>1</formula>
      <formula>50</formula>
    </cfRule>
  </conditionalFormatting>
  <conditionalFormatting sqref="V124:V133 V143">
    <cfRule type="cellIs" dxfId="186" priority="203" stopIfTrue="1" operator="notBetween">
      <formula>1</formula>
      <formula>50</formula>
    </cfRule>
  </conditionalFormatting>
  <conditionalFormatting sqref="T134:T142">
    <cfRule type="cellIs" dxfId="185" priority="202" stopIfTrue="1" operator="notBetween">
      <formula>1</formula>
      <formula>50</formula>
    </cfRule>
  </conditionalFormatting>
  <conditionalFormatting sqref="U134:U142">
    <cfRule type="cellIs" dxfId="184" priority="201" stopIfTrue="1" operator="notBetween">
      <formula>1</formula>
      <formula>50</formula>
    </cfRule>
  </conditionalFormatting>
  <conditionalFormatting sqref="V134:V142">
    <cfRule type="cellIs" dxfId="183" priority="200" stopIfTrue="1" operator="notBetween">
      <formula>1</formula>
      <formula>50</formula>
    </cfRule>
  </conditionalFormatting>
  <conditionalFormatting sqref="AJ124:AJ143">
    <cfRule type="cellIs" dxfId="182" priority="199" stopIfTrue="1" operator="notBetween">
      <formula>1</formula>
      <formula>50</formula>
    </cfRule>
  </conditionalFormatting>
  <conditionalFormatting sqref="H124">
    <cfRule type="expression" dxfId="181" priority="197" stopIfTrue="1">
      <formula>CB124=CE124</formula>
    </cfRule>
  </conditionalFormatting>
  <conditionalFormatting sqref="H125:H143">
    <cfRule type="expression" dxfId="180" priority="196" stopIfTrue="1">
      <formula>CB125=CE125</formula>
    </cfRule>
  </conditionalFormatting>
  <conditionalFormatting sqref="J124">
    <cfRule type="expression" dxfId="179" priority="195" stopIfTrue="1">
      <formula>CC124=CE124</formula>
    </cfRule>
  </conditionalFormatting>
  <conditionalFormatting sqref="J125:J143">
    <cfRule type="expression" dxfId="178" priority="194" stopIfTrue="1">
      <formula>CC125=CE125</formula>
    </cfRule>
  </conditionalFormatting>
  <conditionalFormatting sqref="L124">
    <cfRule type="expression" dxfId="177" priority="193" stopIfTrue="1">
      <formula>CD124=CE124</formula>
    </cfRule>
  </conditionalFormatting>
  <conditionalFormatting sqref="L125:L143">
    <cfRule type="expression" dxfId="176" priority="192" stopIfTrue="1">
      <formula>CD125=CE125</formula>
    </cfRule>
  </conditionalFormatting>
  <conditionalFormatting sqref="N124">
    <cfRule type="expression" dxfId="175" priority="191" stopIfTrue="1">
      <formula>CX124=DA124</formula>
    </cfRule>
  </conditionalFormatting>
  <conditionalFormatting sqref="P124">
    <cfRule type="expression" dxfId="174" priority="190" stopIfTrue="1">
      <formula>CY124=DA124</formula>
    </cfRule>
  </conditionalFormatting>
  <conditionalFormatting sqref="R124">
    <cfRule type="expression" dxfId="173" priority="189" stopIfTrue="1">
      <formula>CZ124=DA124</formula>
    </cfRule>
  </conditionalFormatting>
  <conditionalFormatting sqref="N125:N143">
    <cfRule type="expression" dxfId="172" priority="188" stopIfTrue="1">
      <formula>CX125=DA125</formula>
    </cfRule>
  </conditionalFormatting>
  <conditionalFormatting sqref="P125:P143">
    <cfRule type="expression" dxfId="171" priority="187" stopIfTrue="1">
      <formula>CY125=DA125</formula>
    </cfRule>
  </conditionalFormatting>
  <conditionalFormatting sqref="R125:R143">
    <cfRule type="expression" dxfId="170" priority="186" stopIfTrue="1">
      <formula>CZ125=DA125</formula>
    </cfRule>
  </conditionalFormatting>
  <conditionalFormatting sqref="AD149:AD158 Z149:Z158 Z168 AD168">
    <cfRule type="cellIs" dxfId="169" priority="184" stopIfTrue="1" operator="greaterThanOrEqual">
      <formula>MAX(AA149:AB149)</formula>
    </cfRule>
  </conditionalFormatting>
  <conditionalFormatting sqref="AF149:AF158 AB149:AB158 AB168 AF168">
    <cfRule type="cellIs" dxfId="168" priority="183" stopIfTrue="1" operator="greaterThan">
      <formula>MAX(Z149:AA149)</formula>
    </cfRule>
  </conditionalFormatting>
  <conditionalFormatting sqref="H149:H168">
    <cfRule type="expression" dxfId="167" priority="182" stopIfTrue="1">
      <formula>IF(I149="x",FALSE,IF(H149=MAX(AN149:AP149),TRUE,FALSE))</formula>
    </cfRule>
  </conditionalFormatting>
  <conditionalFormatting sqref="J149:J168">
    <cfRule type="expression" dxfId="166" priority="181" stopIfTrue="1">
      <formula>IF(K149="x",FALSE,IF(J149=MAX(AN149:AP149),TRUE,FALSE))</formula>
    </cfRule>
  </conditionalFormatting>
  <conditionalFormatting sqref="X149:X158 X168">
    <cfRule type="cellIs" dxfId="165" priority="179" stopIfTrue="1" operator="lessThan">
      <formula>W149</formula>
    </cfRule>
    <cfRule type="expression" dxfId="164" priority="180" stopIfTrue="1">
      <formula>IF(W149="",TRUE,FALSE)</formula>
    </cfRule>
  </conditionalFormatting>
  <conditionalFormatting sqref="W149:W158 W168">
    <cfRule type="cellIs" dxfId="163" priority="177" stopIfTrue="1" operator="lessThanOrEqual">
      <formula>X149</formula>
    </cfRule>
    <cfRule type="expression" dxfId="162" priority="178" stopIfTrue="1">
      <formula>IF(X149="",TRUE,FALSE)</formula>
    </cfRule>
  </conditionalFormatting>
  <conditionalFormatting sqref="AA149:AA158 AE149:AE158 AE168 AA168">
    <cfRule type="expression" dxfId="161" priority="176" stopIfTrue="1">
      <formula>IF(AA149&gt;Z149,IF(AA149&gt;=AB149,TRUE,FALSE))</formula>
    </cfRule>
  </conditionalFormatting>
  <conditionalFormatting sqref="AK149:AK168">
    <cfRule type="cellIs" dxfId="160" priority="175" stopIfTrue="1" operator="between">
      <formula>1</formula>
      <formula>3</formula>
    </cfRule>
  </conditionalFormatting>
  <conditionalFormatting sqref="A149:A158 A168">
    <cfRule type="cellIs" dxfId="159" priority="174" stopIfTrue="1" operator="notBetween">
      <formula>1</formula>
      <formula>50</formula>
    </cfRule>
  </conditionalFormatting>
  <conditionalFormatting sqref="Z149:Z152">
    <cfRule type="cellIs" dxfId="158" priority="173" stopIfTrue="1" operator="greaterThanOrEqual">
      <formula>MAX(AA149:AB149)</formula>
    </cfRule>
  </conditionalFormatting>
  <conditionalFormatting sqref="AB149:AB152">
    <cfRule type="cellIs" dxfId="157" priority="172" stopIfTrue="1" operator="greaterThan">
      <formula>MAX(Z149:AA149)</formula>
    </cfRule>
  </conditionalFormatting>
  <conditionalFormatting sqref="AA149:AA152">
    <cfRule type="expression" dxfId="156" priority="171" stopIfTrue="1">
      <formula>IF(AA149&gt;Z149,IF(AA149&gt;=AB149,TRUE,FALSE))</formula>
    </cfRule>
  </conditionalFormatting>
  <conditionalFormatting sqref="AD149:AD152">
    <cfRule type="cellIs" dxfId="155" priority="170" stopIfTrue="1" operator="greaterThanOrEqual">
      <formula>MAX(AE149:AF149)</formula>
    </cfRule>
  </conditionalFormatting>
  <conditionalFormatting sqref="AF149:AF152">
    <cfRule type="cellIs" dxfId="154" priority="169" stopIfTrue="1" operator="greaterThan">
      <formula>MAX(AD149:AE149)</formula>
    </cfRule>
  </conditionalFormatting>
  <conditionalFormatting sqref="AE149:AE152">
    <cfRule type="expression" dxfId="153" priority="168" stopIfTrue="1">
      <formula>IF(AE149&gt;AD149,IF(AE149&gt;=AF149,TRUE,FALSE))</formula>
    </cfRule>
  </conditionalFormatting>
  <conditionalFormatting sqref="X168">
    <cfRule type="cellIs" dxfId="152" priority="166" stopIfTrue="1" operator="lessThan">
      <formula>W168</formula>
    </cfRule>
    <cfRule type="expression" dxfId="151" priority="167" stopIfTrue="1">
      <formula>IF(W168="",TRUE,FALSE)</formula>
    </cfRule>
  </conditionalFormatting>
  <conditionalFormatting sqref="W168">
    <cfRule type="cellIs" dxfId="150" priority="164" stopIfTrue="1" operator="lessThanOrEqual">
      <formula>X168</formula>
    </cfRule>
    <cfRule type="expression" dxfId="149" priority="165" stopIfTrue="1">
      <formula>IF(X168="",TRUE,FALSE)</formula>
    </cfRule>
  </conditionalFormatting>
  <conditionalFormatting sqref="Z168">
    <cfRule type="cellIs" dxfId="148" priority="163" stopIfTrue="1" operator="greaterThanOrEqual">
      <formula>MAX(AA168:AB168)</formula>
    </cfRule>
  </conditionalFormatting>
  <conditionalFormatting sqref="AB168">
    <cfRule type="cellIs" dxfId="147" priority="162" stopIfTrue="1" operator="greaterThan">
      <formula>MAX(Z168:AA168)</formula>
    </cfRule>
  </conditionalFormatting>
  <conditionalFormatting sqref="AA168">
    <cfRule type="expression" dxfId="146" priority="161" stopIfTrue="1">
      <formula>IF(AA168&gt;Z168,IF(AA168&gt;=AB168,TRUE,FALSE))</formula>
    </cfRule>
  </conditionalFormatting>
  <conditionalFormatting sqref="AD168">
    <cfRule type="cellIs" dxfId="145" priority="160" stopIfTrue="1" operator="greaterThanOrEqual">
      <formula>MAX(AE168:AF168)</formula>
    </cfRule>
  </conditionalFormatting>
  <conditionalFormatting sqref="AF168">
    <cfRule type="cellIs" dxfId="144" priority="159" stopIfTrue="1" operator="greaterThan">
      <formula>MAX(AD168:AE168)</formula>
    </cfRule>
  </conditionalFormatting>
  <conditionalFormatting sqref="AE168">
    <cfRule type="expression" dxfId="143" priority="158" stopIfTrue="1">
      <formula>IF(AE168&gt;AD168,IF(AE168&gt;=AF168,TRUE,FALSE))</formula>
    </cfRule>
  </conditionalFormatting>
  <conditionalFormatting sqref="W158 W168">
    <cfRule type="cellIs" dxfId="142" priority="156" stopIfTrue="1" operator="lessThanOrEqual">
      <formula>X158</formula>
    </cfRule>
    <cfRule type="expression" dxfId="141" priority="157" stopIfTrue="1">
      <formula>IF(X158="",TRUE,FALSE)</formula>
    </cfRule>
  </conditionalFormatting>
  <conditionalFormatting sqref="W168">
    <cfRule type="cellIs" dxfId="140" priority="154" stopIfTrue="1" operator="lessThanOrEqual">
      <formula>X168</formula>
    </cfRule>
    <cfRule type="expression" dxfId="139" priority="155" stopIfTrue="1">
      <formula>IF(X168="",TRUE,FALSE)</formula>
    </cfRule>
  </conditionalFormatting>
  <conditionalFormatting sqref="C149:C158 C168">
    <cfRule type="cellIs" dxfId="138" priority="153" stopIfTrue="1" operator="notBetween">
      <formula>1</formula>
      <formula>50</formula>
    </cfRule>
  </conditionalFormatting>
  <conditionalFormatting sqref="D149:D158 D168">
    <cfRule type="cellIs" dxfId="137" priority="152" stopIfTrue="1" operator="notBetween">
      <formula>1</formula>
      <formula>50</formula>
    </cfRule>
  </conditionalFormatting>
  <conditionalFormatting sqref="E149:E158 E168">
    <cfRule type="cellIs" dxfId="136" priority="151" stopIfTrue="1" operator="notBetween">
      <formula>1</formula>
      <formula>50</formula>
    </cfRule>
  </conditionalFormatting>
  <conditionalFormatting sqref="L149:L168">
    <cfRule type="expression" dxfId="135" priority="185" stopIfTrue="1">
      <formula>IF(M149="x",FALSE,IF(L149=MAX(AN149:AP149),TRUE,FALSE))</formula>
    </cfRule>
  </conditionalFormatting>
  <conditionalFormatting sqref="AD159:AD167 Z159:Z167">
    <cfRule type="cellIs" dxfId="134" priority="150" stopIfTrue="1" operator="greaterThanOrEqual">
      <formula>MAX(AA159:AB159)</formula>
    </cfRule>
  </conditionalFormatting>
  <conditionalFormatting sqref="AF159:AF167 AB159:AB167">
    <cfRule type="cellIs" dxfId="133" priority="149" stopIfTrue="1" operator="greaterThan">
      <formula>MAX(Z159:AA159)</formula>
    </cfRule>
  </conditionalFormatting>
  <conditionalFormatting sqref="X159:X167">
    <cfRule type="cellIs" dxfId="132" priority="147" stopIfTrue="1" operator="lessThan">
      <formula>W159</formula>
    </cfRule>
    <cfRule type="expression" dxfId="131" priority="148" stopIfTrue="1">
      <formula>IF(W159="",TRUE,FALSE)</formula>
    </cfRule>
  </conditionalFormatting>
  <conditionalFormatting sqref="W159:W167">
    <cfRule type="cellIs" dxfId="130" priority="145" stopIfTrue="1" operator="lessThanOrEqual">
      <formula>X159</formula>
    </cfRule>
    <cfRule type="expression" dxfId="129" priority="146" stopIfTrue="1">
      <formula>IF(X159="",TRUE,FALSE)</formula>
    </cfRule>
  </conditionalFormatting>
  <conditionalFormatting sqref="AA159:AA167 AE159:AE167">
    <cfRule type="expression" dxfId="128" priority="144" stopIfTrue="1">
      <formula>IF(AA159&gt;Z159,IF(AA159&gt;=AB159,TRUE,FALSE))</formula>
    </cfRule>
  </conditionalFormatting>
  <conditionalFormatting sqref="A159:A167">
    <cfRule type="cellIs" dxfId="127" priority="143" stopIfTrue="1" operator="notBetween">
      <formula>1</formula>
      <formula>50</formula>
    </cfRule>
  </conditionalFormatting>
  <conditionalFormatting sqref="Z159:Z161">
    <cfRule type="cellIs" dxfId="126" priority="142" stopIfTrue="1" operator="greaterThanOrEqual">
      <formula>MAX(AA159:AB159)</formula>
    </cfRule>
  </conditionalFormatting>
  <conditionalFormatting sqref="AB159:AB161">
    <cfRule type="cellIs" dxfId="125" priority="141" stopIfTrue="1" operator="greaterThan">
      <formula>MAX(Z159:AA159)</formula>
    </cfRule>
  </conditionalFormatting>
  <conditionalFormatting sqref="AA159:AA161">
    <cfRule type="expression" dxfId="124" priority="140" stopIfTrue="1">
      <formula>IF(AA159&gt;Z159,IF(AA159&gt;=AB159,TRUE,FALSE))</formula>
    </cfRule>
  </conditionalFormatting>
  <conditionalFormatting sqref="AD159:AD161">
    <cfRule type="cellIs" dxfId="123" priority="139" stopIfTrue="1" operator="greaterThanOrEqual">
      <formula>MAX(AE159:AF159)</formula>
    </cfRule>
  </conditionalFormatting>
  <conditionalFormatting sqref="AF159:AF161">
    <cfRule type="cellIs" dxfId="122" priority="138" stopIfTrue="1" operator="greaterThan">
      <formula>MAX(AD159:AE159)</formula>
    </cfRule>
  </conditionalFormatting>
  <conditionalFormatting sqref="AE159:AE161">
    <cfRule type="expression" dxfId="121" priority="137" stopIfTrue="1">
      <formula>IF(AE159&gt;AD159,IF(AE159&gt;=AF159,TRUE,FALSE))</formula>
    </cfRule>
  </conditionalFormatting>
  <conditionalFormatting sqref="W167">
    <cfRule type="cellIs" dxfId="120" priority="135" stopIfTrue="1" operator="lessThanOrEqual">
      <formula>X167</formula>
    </cfRule>
    <cfRule type="expression" dxfId="119" priority="136" stopIfTrue="1">
      <formula>IF(X167="",TRUE,FALSE)</formula>
    </cfRule>
  </conditionalFormatting>
  <conditionalFormatting sqref="C159:C167">
    <cfRule type="cellIs" dxfId="118" priority="134" stopIfTrue="1" operator="notBetween">
      <formula>1</formula>
      <formula>50</formula>
    </cfRule>
  </conditionalFormatting>
  <conditionalFormatting sqref="D159:D167">
    <cfRule type="cellIs" dxfId="117" priority="133" stopIfTrue="1" operator="notBetween">
      <formula>1</formula>
      <formula>50</formula>
    </cfRule>
  </conditionalFormatting>
  <conditionalFormatting sqref="E159:E167">
    <cfRule type="cellIs" dxfId="116" priority="132" stopIfTrue="1" operator="notBetween">
      <formula>1</formula>
      <formula>50</formula>
    </cfRule>
  </conditionalFormatting>
  <conditionalFormatting sqref="N149:N168">
    <cfRule type="expression" dxfId="115" priority="130" stopIfTrue="1">
      <formula>IF(O149="x",FALSE,IF(N149=MAX(AT149:AV149),TRUE,FALSE))</formula>
    </cfRule>
  </conditionalFormatting>
  <conditionalFormatting sqref="P149:P168">
    <cfRule type="expression" dxfId="114" priority="129" stopIfTrue="1">
      <formula>IF(Q149="x",FALSE,IF(P149=MAX(AT149:AV149),TRUE,FALSE))</formula>
    </cfRule>
  </conditionalFormatting>
  <conditionalFormatting sqref="R149:R168">
    <cfRule type="expression" dxfId="113" priority="131" stopIfTrue="1">
      <formula>IF(S149="x",FALSE,IF(R149=MAX(AT149:AV149),TRUE,FALSE))</formula>
    </cfRule>
  </conditionalFormatting>
  <conditionalFormatting sqref="T149:T158 T168">
    <cfRule type="cellIs" dxfId="112" priority="128" stopIfTrue="1" operator="notBetween">
      <formula>1</formula>
      <formula>50</formula>
    </cfRule>
  </conditionalFormatting>
  <conditionalFormatting sqref="U149:U158 U168">
    <cfRule type="cellIs" dxfId="111" priority="127" stopIfTrue="1" operator="notBetween">
      <formula>1</formula>
      <formula>50</formula>
    </cfRule>
  </conditionalFormatting>
  <conditionalFormatting sqref="V149:V158 V168">
    <cfRule type="cellIs" dxfId="110" priority="126" stopIfTrue="1" operator="notBetween">
      <formula>1</formula>
      <formula>50</formula>
    </cfRule>
  </conditionalFormatting>
  <conditionalFormatting sqref="T159:T167">
    <cfRule type="cellIs" dxfId="109" priority="125" stopIfTrue="1" operator="notBetween">
      <formula>1</formula>
      <formula>50</formula>
    </cfRule>
  </conditionalFormatting>
  <conditionalFormatting sqref="U159:U167">
    <cfRule type="cellIs" dxfId="108" priority="124" stopIfTrue="1" operator="notBetween">
      <formula>1</formula>
      <formula>50</formula>
    </cfRule>
  </conditionalFormatting>
  <conditionalFormatting sqref="V159:V167">
    <cfRule type="cellIs" dxfId="107" priority="123" stopIfTrue="1" operator="notBetween">
      <formula>1</formula>
      <formula>50</formula>
    </cfRule>
  </conditionalFormatting>
  <conditionalFormatting sqref="AJ149:AJ168">
    <cfRule type="cellIs" dxfId="106" priority="122" stopIfTrue="1" operator="notBetween">
      <formula>1</formula>
      <formula>50</formula>
    </cfRule>
  </conditionalFormatting>
  <conditionalFormatting sqref="H149">
    <cfRule type="expression" dxfId="105" priority="120" stopIfTrue="1">
      <formula>CB149=CE149</formula>
    </cfRule>
  </conditionalFormatting>
  <conditionalFormatting sqref="H150:H168">
    <cfRule type="expression" dxfId="104" priority="119" stopIfTrue="1">
      <formula>CB150=CE150</formula>
    </cfRule>
  </conditionalFormatting>
  <conditionalFormatting sqref="J149">
    <cfRule type="expression" dxfId="103" priority="118" stopIfTrue="1">
      <formula>CC149=CE149</formula>
    </cfRule>
  </conditionalFormatting>
  <conditionalFormatting sqref="J150:J168">
    <cfRule type="expression" dxfId="102" priority="117" stopIfTrue="1">
      <formula>CC150=CE150</formula>
    </cfRule>
  </conditionalFormatting>
  <conditionalFormatting sqref="L149">
    <cfRule type="expression" dxfId="101" priority="116" stopIfTrue="1">
      <formula>CD149=CE149</formula>
    </cfRule>
  </conditionalFormatting>
  <conditionalFormatting sqref="L150:L168">
    <cfRule type="expression" dxfId="100" priority="115" stopIfTrue="1">
      <formula>CD150=CE150</formula>
    </cfRule>
  </conditionalFormatting>
  <conditionalFormatting sqref="N149">
    <cfRule type="expression" dxfId="99" priority="114" stopIfTrue="1">
      <formula>CX149=DA149</formula>
    </cfRule>
  </conditionalFormatting>
  <conditionalFormatting sqref="P149">
    <cfRule type="expression" dxfId="98" priority="113" stopIfTrue="1">
      <formula>CY149=DA149</formula>
    </cfRule>
  </conditionalFormatting>
  <conditionalFormatting sqref="R149">
    <cfRule type="expression" dxfId="97" priority="112" stopIfTrue="1">
      <formula>CZ149=DA149</formula>
    </cfRule>
  </conditionalFormatting>
  <conditionalFormatting sqref="N150:N168">
    <cfRule type="expression" dxfId="96" priority="111" stopIfTrue="1">
      <formula>CX150=DA150</formula>
    </cfRule>
  </conditionalFormatting>
  <conditionalFormatting sqref="P150:P168">
    <cfRule type="expression" dxfId="95" priority="110" stopIfTrue="1">
      <formula>CY150=DA150</formula>
    </cfRule>
  </conditionalFormatting>
  <conditionalFormatting sqref="R150:R168">
    <cfRule type="expression" dxfId="94" priority="109" stopIfTrue="1">
      <formula>CZ150=DA150</formula>
    </cfRule>
  </conditionalFormatting>
  <conditionalFormatting sqref="AD170:AD179 Z170:Z179 Z189 AD189">
    <cfRule type="cellIs" dxfId="93" priority="107" stopIfTrue="1" operator="greaterThanOrEqual">
      <formula>MAX(AA170:AB170)</formula>
    </cfRule>
  </conditionalFormatting>
  <conditionalFormatting sqref="AF170:AF179 AB170:AB179 AB189 AF189">
    <cfRule type="cellIs" dxfId="92" priority="106" stopIfTrue="1" operator="greaterThan">
      <formula>MAX(Z170:AA170)</formula>
    </cfRule>
  </conditionalFormatting>
  <conditionalFormatting sqref="H170:H189">
    <cfRule type="expression" dxfId="91" priority="105" stopIfTrue="1">
      <formula>IF(I170="x",FALSE,IF(H170=MAX(AN170:AP170),TRUE,FALSE))</formula>
    </cfRule>
  </conditionalFormatting>
  <conditionalFormatting sqref="J170:J189">
    <cfRule type="expression" dxfId="90" priority="104" stopIfTrue="1">
      <formula>IF(K170="x",FALSE,IF(J170=MAX(AN170:AP170),TRUE,FALSE))</formula>
    </cfRule>
  </conditionalFormatting>
  <conditionalFormatting sqref="X170:X179 X189">
    <cfRule type="cellIs" dxfId="89" priority="102" stopIfTrue="1" operator="lessThan">
      <formula>W170</formula>
    </cfRule>
    <cfRule type="expression" dxfId="88" priority="103" stopIfTrue="1">
      <formula>IF(W170="",TRUE,FALSE)</formula>
    </cfRule>
  </conditionalFormatting>
  <conditionalFormatting sqref="W170:W179 W189">
    <cfRule type="cellIs" dxfId="87" priority="100" stopIfTrue="1" operator="lessThanOrEqual">
      <formula>X170</formula>
    </cfRule>
    <cfRule type="expression" dxfId="86" priority="101" stopIfTrue="1">
      <formula>IF(X170="",TRUE,FALSE)</formula>
    </cfRule>
  </conditionalFormatting>
  <conditionalFormatting sqref="AA170:AA179 AE170:AE179 AE189 AA189">
    <cfRule type="expression" dxfId="85" priority="99" stopIfTrue="1">
      <formula>IF(AA170&gt;Z170,IF(AA170&gt;=AB170,TRUE,FALSE))</formula>
    </cfRule>
  </conditionalFormatting>
  <conditionalFormatting sqref="AK170:AK189">
    <cfRule type="cellIs" dxfId="84" priority="98" stopIfTrue="1" operator="between">
      <formula>1</formula>
      <formula>3</formula>
    </cfRule>
  </conditionalFormatting>
  <conditionalFormatting sqref="A170:A179 A189">
    <cfRule type="cellIs" dxfId="83" priority="97" stopIfTrue="1" operator="notBetween">
      <formula>1</formula>
      <formula>50</formula>
    </cfRule>
  </conditionalFormatting>
  <conditionalFormatting sqref="Z170:Z173">
    <cfRule type="cellIs" dxfId="82" priority="96" stopIfTrue="1" operator="greaterThanOrEqual">
      <formula>MAX(AA170:AB170)</formula>
    </cfRule>
  </conditionalFormatting>
  <conditionalFormatting sqref="AB170:AB173">
    <cfRule type="cellIs" dxfId="81" priority="95" stopIfTrue="1" operator="greaterThan">
      <formula>MAX(Z170:AA170)</formula>
    </cfRule>
  </conditionalFormatting>
  <conditionalFormatting sqref="AA170:AA173">
    <cfRule type="expression" dxfId="80" priority="94" stopIfTrue="1">
      <formula>IF(AA170&gt;Z170,IF(AA170&gt;=AB170,TRUE,FALSE))</formula>
    </cfRule>
  </conditionalFormatting>
  <conditionalFormatting sqref="AD170:AD173">
    <cfRule type="cellIs" dxfId="79" priority="93" stopIfTrue="1" operator="greaterThanOrEqual">
      <formula>MAX(AE170:AF170)</formula>
    </cfRule>
  </conditionalFormatting>
  <conditionalFormatting sqref="AF170:AF173">
    <cfRule type="cellIs" dxfId="78" priority="92" stopIfTrue="1" operator="greaterThan">
      <formula>MAX(AD170:AE170)</formula>
    </cfRule>
  </conditionalFormatting>
  <conditionalFormatting sqref="AE170:AE173">
    <cfRule type="expression" dxfId="77" priority="91" stopIfTrue="1">
      <formula>IF(AE170&gt;AD170,IF(AE170&gt;=AF170,TRUE,FALSE))</formula>
    </cfRule>
  </conditionalFormatting>
  <conditionalFormatting sqref="X189">
    <cfRule type="cellIs" dxfId="76" priority="89" stopIfTrue="1" operator="lessThan">
      <formula>W189</formula>
    </cfRule>
    <cfRule type="expression" dxfId="75" priority="90" stopIfTrue="1">
      <formula>IF(W189="",TRUE,FALSE)</formula>
    </cfRule>
  </conditionalFormatting>
  <conditionalFormatting sqref="W189">
    <cfRule type="cellIs" dxfId="74" priority="87" stopIfTrue="1" operator="lessThanOrEqual">
      <formula>X189</formula>
    </cfRule>
    <cfRule type="expression" dxfId="73" priority="88" stopIfTrue="1">
      <formula>IF(X189="",TRUE,FALSE)</formula>
    </cfRule>
  </conditionalFormatting>
  <conditionalFormatting sqref="Z189">
    <cfRule type="cellIs" dxfId="72" priority="86" stopIfTrue="1" operator="greaterThanOrEqual">
      <formula>MAX(AA189:AB189)</formula>
    </cfRule>
  </conditionalFormatting>
  <conditionalFormatting sqref="AB189">
    <cfRule type="cellIs" dxfId="71" priority="85" stopIfTrue="1" operator="greaterThan">
      <formula>MAX(Z189:AA189)</formula>
    </cfRule>
  </conditionalFormatting>
  <conditionalFormatting sqref="AA189">
    <cfRule type="expression" dxfId="70" priority="84" stopIfTrue="1">
      <formula>IF(AA189&gt;Z189,IF(AA189&gt;=AB189,TRUE,FALSE))</formula>
    </cfRule>
  </conditionalFormatting>
  <conditionalFormatting sqref="AD189">
    <cfRule type="cellIs" dxfId="69" priority="83" stopIfTrue="1" operator="greaterThanOrEqual">
      <formula>MAX(AE189:AF189)</formula>
    </cfRule>
  </conditionalFormatting>
  <conditionalFormatting sqref="AF189">
    <cfRule type="cellIs" dxfId="68" priority="82" stopIfTrue="1" operator="greaterThan">
      <formula>MAX(AD189:AE189)</formula>
    </cfRule>
  </conditionalFormatting>
  <conditionalFormatting sqref="AE189">
    <cfRule type="expression" dxfId="67" priority="81" stopIfTrue="1">
      <formula>IF(AE189&gt;AD189,IF(AE189&gt;=AF189,TRUE,FALSE))</formula>
    </cfRule>
  </conditionalFormatting>
  <conditionalFormatting sqref="W179 W189">
    <cfRule type="cellIs" dxfId="66" priority="79" stopIfTrue="1" operator="lessThanOrEqual">
      <formula>X179</formula>
    </cfRule>
    <cfRule type="expression" dxfId="65" priority="80" stopIfTrue="1">
      <formula>IF(X179="",TRUE,FALSE)</formula>
    </cfRule>
  </conditionalFormatting>
  <conditionalFormatting sqref="W189">
    <cfRule type="cellIs" dxfId="64" priority="77" stopIfTrue="1" operator="lessThanOrEqual">
      <formula>X189</formula>
    </cfRule>
    <cfRule type="expression" dxfId="63" priority="78" stopIfTrue="1">
      <formula>IF(X189="",TRUE,FALSE)</formula>
    </cfRule>
  </conditionalFormatting>
  <conditionalFormatting sqref="C170:C179 C189">
    <cfRule type="cellIs" dxfId="62" priority="76" stopIfTrue="1" operator="notBetween">
      <formula>1</formula>
      <formula>50</formula>
    </cfRule>
  </conditionalFormatting>
  <conditionalFormatting sqref="D170:D179 D189">
    <cfRule type="cellIs" dxfId="61" priority="75" stopIfTrue="1" operator="notBetween">
      <formula>1</formula>
      <formula>50</formula>
    </cfRule>
  </conditionalFormatting>
  <conditionalFormatting sqref="E170:E179 E189">
    <cfRule type="cellIs" dxfId="60" priority="74" stopIfTrue="1" operator="notBetween">
      <formula>1</formula>
      <formula>50</formula>
    </cfRule>
  </conditionalFormatting>
  <conditionalFormatting sqref="L170:L189">
    <cfRule type="expression" dxfId="59" priority="108" stopIfTrue="1">
      <formula>IF(M170="x",FALSE,IF(L170=MAX(AN170:AP170),TRUE,FALSE))</formula>
    </cfRule>
  </conditionalFormatting>
  <conditionalFormatting sqref="AD180:AD188 Z180:Z188">
    <cfRule type="cellIs" dxfId="58" priority="73" stopIfTrue="1" operator="greaterThanOrEqual">
      <formula>MAX(AA180:AB180)</formula>
    </cfRule>
  </conditionalFormatting>
  <conditionalFormatting sqref="AF180:AF188 AB180:AB188">
    <cfRule type="cellIs" dxfId="57" priority="72" stopIfTrue="1" operator="greaterThan">
      <formula>MAX(Z180:AA180)</formula>
    </cfRule>
  </conditionalFormatting>
  <conditionalFormatting sqref="X180:X188">
    <cfRule type="cellIs" dxfId="56" priority="70" stopIfTrue="1" operator="lessThan">
      <formula>W180</formula>
    </cfRule>
    <cfRule type="expression" dxfId="55" priority="71" stopIfTrue="1">
      <formula>IF(W180="",TRUE,FALSE)</formula>
    </cfRule>
  </conditionalFormatting>
  <conditionalFormatting sqref="W180:W188">
    <cfRule type="cellIs" dxfId="54" priority="68" stopIfTrue="1" operator="lessThanOrEqual">
      <formula>X180</formula>
    </cfRule>
    <cfRule type="expression" dxfId="53" priority="69" stopIfTrue="1">
      <formula>IF(X180="",TRUE,FALSE)</formula>
    </cfRule>
  </conditionalFormatting>
  <conditionalFormatting sqref="AA180:AA188 AE180:AE188">
    <cfRule type="expression" dxfId="52" priority="67" stopIfTrue="1">
      <formula>IF(AA180&gt;Z180,IF(AA180&gt;=AB180,TRUE,FALSE))</formula>
    </cfRule>
  </conditionalFormatting>
  <conditionalFormatting sqref="A180:A188">
    <cfRule type="cellIs" dxfId="51" priority="66" stopIfTrue="1" operator="notBetween">
      <formula>1</formula>
      <formula>50</formula>
    </cfRule>
  </conditionalFormatting>
  <conditionalFormatting sqref="Z180:Z182">
    <cfRule type="cellIs" dxfId="50" priority="65" stopIfTrue="1" operator="greaterThanOrEqual">
      <formula>MAX(AA180:AB180)</formula>
    </cfRule>
  </conditionalFormatting>
  <conditionalFormatting sqref="AB180:AB182">
    <cfRule type="cellIs" dxfId="49" priority="64" stopIfTrue="1" operator="greaterThan">
      <formula>MAX(Z180:AA180)</formula>
    </cfRule>
  </conditionalFormatting>
  <conditionalFormatting sqref="AA180:AA182">
    <cfRule type="expression" dxfId="48" priority="63" stopIfTrue="1">
      <formula>IF(AA180&gt;Z180,IF(AA180&gt;=AB180,TRUE,FALSE))</formula>
    </cfRule>
  </conditionalFormatting>
  <conditionalFormatting sqref="AD180:AD182">
    <cfRule type="cellIs" dxfId="47" priority="62" stopIfTrue="1" operator="greaterThanOrEqual">
      <formula>MAX(AE180:AF180)</formula>
    </cfRule>
  </conditionalFormatting>
  <conditionalFormatting sqref="AF180:AF182">
    <cfRule type="cellIs" dxfId="46" priority="61" stopIfTrue="1" operator="greaterThan">
      <formula>MAX(AD180:AE180)</formula>
    </cfRule>
  </conditionalFormatting>
  <conditionalFormatting sqref="AE180:AE182">
    <cfRule type="expression" dxfId="45" priority="60" stopIfTrue="1">
      <formula>IF(AE180&gt;AD180,IF(AE180&gt;=AF180,TRUE,FALSE))</formula>
    </cfRule>
  </conditionalFormatting>
  <conditionalFormatting sqref="W188">
    <cfRule type="cellIs" dxfId="44" priority="58" stopIfTrue="1" operator="lessThanOrEqual">
      <formula>X188</formula>
    </cfRule>
    <cfRule type="expression" dxfId="43" priority="59" stopIfTrue="1">
      <formula>IF(X188="",TRUE,FALSE)</formula>
    </cfRule>
  </conditionalFormatting>
  <conditionalFormatting sqref="C180:C188">
    <cfRule type="cellIs" dxfId="42" priority="57" stopIfTrue="1" operator="notBetween">
      <formula>1</formula>
      <formula>50</formula>
    </cfRule>
  </conditionalFormatting>
  <conditionalFormatting sqref="D180:D188">
    <cfRule type="cellIs" dxfId="41" priority="56" stopIfTrue="1" operator="notBetween">
      <formula>1</formula>
      <formula>50</formula>
    </cfRule>
  </conditionalFormatting>
  <conditionalFormatting sqref="E180:E188">
    <cfRule type="cellIs" dxfId="40" priority="55" stopIfTrue="1" operator="notBetween">
      <formula>1</formula>
      <formula>50</formula>
    </cfRule>
  </conditionalFormatting>
  <conditionalFormatting sqref="N170:N189">
    <cfRule type="expression" dxfId="39" priority="53" stopIfTrue="1">
      <formula>IF(O170="x",FALSE,IF(N170=MAX(AT170:AV170),TRUE,FALSE))</formula>
    </cfRule>
  </conditionalFormatting>
  <conditionalFormatting sqref="P170:P189">
    <cfRule type="expression" dxfId="38" priority="52" stopIfTrue="1">
      <formula>IF(Q170="x",FALSE,IF(P170=MAX(AT170:AV170),TRUE,FALSE))</formula>
    </cfRule>
  </conditionalFormatting>
  <conditionalFormatting sqref="R170:R189">
    <cfRule type="expression" dxfId="37" priority="54" stopIfTrue="1">
      <formula>IF(S170="x",FALSE,IF(R170=MAX(AT170:AV170),TRUE,FALSE))</formula>
    </cfRule>
  </conditionalFormatting>
  <conditionalFormatting sqref="T170:T179 T189">
    <cfRule type="cellIs" dxfId="36" priority="51" stopIfTrue="1" operator="notBetween">
      <formula>1</formula>
      <formula>50</formula>
    </cfRule>
  </conditionalFormatting>
  <conditionalFormatting sqref="U170:U179 U189">
    <cfRule type="cellIs" dxfId="35" priority="50" stopIfTrue="1" operator="notBetween">
      <formula>1</formula>
      <formula>50</formula>
    </cfRule>
  </conditionalFormatting>
  <conditionalFormatting sqref="V170:V179 V189">
    <cfRule type="cellIs" dxfId="34" priority="49" stopIfTrue="1" operator="notBetween">
      <formula>1</formula>
      <formula>50</formula>
    </cfRule>
  </conditionalFormatting>
  <conditionalFormatting sqref="T180:T188">
    <cfRule type="cellIs" dxfId="33" priority="48" stopIfTrue="1" operator="notBetween">
      <formula>1</formula>
      <formula>50</formula>
    </cfRule>
  </conditionalFormatting>
  <conditionalFormatting sqref="U180:U188">
    <cfRule type="cellIs" dxfId="32" priority="47" stopIfTrue="1" operator="notBetween">
      <formula>1</formula>
      <formula>50</formula>
    </cfRule>
  </conditionalFormatting>
  <conditionalFormatting sqref="V180:V188">
    <cfRule type="cellIs" dxfId="31" priority="46" stopIfTrue="1" operator="notBetween">
      <formula>1</formula>
      <formula>50</formula>
    </cfRule>
  </conditionalFormatting>
  <conditionalFormatting sqref="AJ170:AJ189">
    <cfRule type="cellIs" dxfId="30" priority="45" stopIfTrue="1" operator="notBetween">
      <formula>1</formula>
      <formula>50</formula>
    </cfRule>
  </conditionalFormatting>
  <conditionalFormatting sqref="H170">
    <cfRule type="expression" dxfId="29" priority="43" stopIfTrue="1">
      <formula>CB170=CE170</formula>
    </cfRule>
  </conditionalFormatting>
  <conditionalFormatting sqref="H171:H189">
    <cfRule type="expression" dxfId="28" priority="42" stopIfTrue="1">
      <formula>CB171=CE171</formula>
    </cfRule>
  </conditionalFormatting>
  <conditionalFormatting sqref="J170">
    <cfRule type="expression" dxfId="27" priority="41" stopIfTrue="1">
      <formula>CC170=CE170</formula>
    </cfRule>
  </conditionalFormatting>
  <conditionalFormatting sqref="J171:J189">
    <cfRule type="expression" dxfId="26" priority="40" stopIfTrue="1">
      <formula>CC171=CE171</formula>
    </cfRule>
  </conditionalFormatting>
  <conditionalFormatting sqref="L170">
    <cfRule type="expression" dxfId="25" priority="39" stopIfTrue="1">
      <formula>CD170=CE170</formula>
    </cfRule>
  </conditionalFormatting>
  <conditionalFormatting sqref="L171:L189">
    <cfRule type="expression" dxfId="24" priority="38" stopIfTrue="1">
      <formula>CD171=CE171</formula>
    </cfRule>
  </conditionalFormatting>
  <conditionalFormatting sqref="N170">
    <cfRule type="expression" dxfId="23" priority="37" stopIfTrue="1">
      <formula>CX170=DA170</formula>
    </cfRule>
  </conditionalFormatting>
  <conditionalFormatting sqref="P170">
    <cfRule type="expression" dxfId="22" priority="36" stopIfTrue="1">
      <formula>CY170=DA170</formula>
    </cfRule>
  </conditionalFormatting>
  <conditionalFormatting sqref="R170">
    <cfRule type="expression" dxfId="21" priority="35" stopIfTrue="1">
      <formula>CZ170=DA170</formula>
    </cfRule>
  </conditionalFormatting>
  <conditionalFormatting sqref="N171:N189">
    <cfRule type="expression" dxfId="20" priority="34" stopIfTrue="1">
      <formula>CX171=DA171</formula>
    </cfRule>
  </conditionalFormatting>
  <conditionalFormatting sqref="P171:P189">
    <cfRule type="expression" dxfId="19" priority="33" stopIfTrue="1">
      <formula>CY171=DA171</formula>
    </cfRule>
  </conditionalFormatting>
  <conditionalFormatting sqref="AD58:AD60">
    <cfRule type="cellIs" dxfId="18" priority="19" stopIfTrue="1" operator="greaterThanOrEqual">
      <formula>MAX(AE58:AF58)</formula>
    </cfRule>
  </conditionalFormatting>
  <conditionalFormatting sqref="AF58:AF60">
    <cfRule type="cellIs" dxfId="17" priority="18" stopIfTrue="1" operator="greaterThan">
      <formula>MAX(AD58:AE58)</formula>
    </cfRule>
  </conditionalFormatting>
  <conditionalFormatting sqref="AE58:AE60">
    <cfRule type="expression" dxfId="16" priority="17" stopIfTrue="1">
      <formula>IF(AE58&gt;AD58,IF(AE58&gt;=AF58,TRUE,FALSE))</formula>
    </cfRule>
  </conditionalFormatting>
  <conditionalFormatting sqref="G124:G133 G143">
    <cfRule type="cellIs" dxfId="15" priority="16" stopIfTrue="1" operator="notBetween">
      <formula>1</formula>
      <formula>50</formula>
    </cfRule>
  </conditionalFormatting>
  <conditionalFormatting sqref="G134:G142">
    <cfRule type="cellIs" dxfId="14" priority="15" stopIfTrue="1" operator="notBetween">
      <formula>1</formula>
      <formula>50</formula>
    </cfRule>
  </conditionalFormatting>
  <conditionalFormatting sqref="G149:G158 G168">
    <cfRule type="cellIs" dxfId="13" priority="14" stopIfTrue="1" operator="notBetween">
      <formula>1</formula>
      <formula>50</formula>
    </cfRule>
  </conditionalFormatting>
  <conditionalFormatting sqref="G159:G167">
    <cfRule type="cellIs" dxfId="12" priority="13" stopIfTrue="1" operator="notBetween">
      <formula>1</formula>
      <formula>50</formula>
    </cfRule>
  </conditionalFormatting>
  <conditionalFormatting sqref="G170:G179 G189">
    <cfRule type="cellIs" dxfId="11" priority="12" stopIfTrue="1" operator="notBetween">
      <formula>1</formula>
      <formula>50</formula>
    </cfRule>
  </conditionalFormatting>
  <conditionalFormatting sqref="G180:G188">
    <cfRule type="cellIs" dxfId="10" priority="11" stopIfTrue="1" operator="notBetween">
      <formula>1</formula>
      <formula>50</formula>
    </cfRule>
  </conditionalFormatting>
  <conditionalFormatting sqref="G103:G112 G122">
    <cfRule type="cellIs" dxfId="9" priority="10" stopIfTrue="1" operator="notBetween">
      <formula>1</formula>
      <formula>50</formula>
    </cfRule>
  </conditionalFormatting>
  <conditionalFormatting sqref="G113:G121">
    <cfRule type="cellIs" dxfId="8" priority="9" stopIfTrue="1" operator="notBetween">
      <formula>1</formula>
      <formula>50</formula>
    </cfRule>
  </conditionalFormatting>
  <conditionalFormatting sqref="G78:G87 G97">
    <cfRule type="cellIs" dxfId="7" priority="8" stopIfTrue="1" operator="notBetween">
      <formula>1</formula>
      <formula>50</formula>
    </cfRule>
  </conditionalFormatting>
  <conditionalFormatting sqref="G88:G96">
    <cfRule type="cellIs" dxfId="6" priority="7" stopIfTrue="1" operator="notBetween">
      <formula>1</formula>
      <formula>50</formula>
    </cfRule>
  </conditionalFormatting>
  <conditionalFormatting sqref="G57:G66 G76">
    <cfRule type="cellIs" dxfId="5" priority="6" stopIfTrue="1" operator="notBetween">
      <formula>1</formula>
      <formula>50</formula>
    </cfRule>
  </conditionalFormatting>
  <conditionalFormatting sqref="G67:G75">
    <cfRule type="cellIs" dxfId="4" priority="5" stopIfTrue="1" operator="notBetween">
      <formula>1</formula>
      <formula>50</formula>
    </cfRule>
  </conditionalFormatting>
  <conditionalFormatting sqref="G32:G41 G51">
    <cfRule type="cellIs" dxfId="3" priority="4" stopIfTrue="1" operator="notBetween">
      <formula>1</formula>
      <formula>50</formula>
    </cfRule>
  </conditionalFormatting>
  <conditionalFormatting sqref="G42:G50">
    <cfRule type="cellIs" dxfId="2" priority="3" stopIfTrue="1" operator="notBetween">
      <formula>1</formula>
      <formula>50</formula>
    </cfRule>
  </conditionalFormatting>
  <conditionalFormatting sqref="G11:G20 G30">
    <cfRule type="cellIs" dxfId="1" priority="2" stopIfTrue="1" operator="notBetween">
      <formula>1</formula>
      <formula>50</formula>
    </cfRule>
  </conditionalFormatting>
  <conditionalFormatting sqref="G21:G29">
    <cfRule type="cellIs" dxfId="0" priority="1" stopIfTrue="1" operator="notBetween">
      <formula>1</formula>
      <formula>50</formula>
    </cfRule>
  </conditionalFormatting>
  <dataValidations count="7">
    <dataValidation type="whole" allowBlank="1" showInputMessage="1" showErrorMessage="1" error="Bitte nur die Länge der Laufbahn eingeben: 30 oder 40!" promptTitle="Laufen" prompt="Bitte geben Sie die Länge der Laufbahn ein: 30 oder 40!" sqref="W100:Y100 W54:Y54 W8:Y8 W146:Y146">
      <formula1>30</formula1>
      <formula2>40</formula2>
    </dataValidation>
    <dataValidation type="custom" allowBlank="1" showInputMessage="1" showErrorMessage="1" sqref="I103:I122 I170:I189 I149:I168 I124:I143 I32:I51 I11:I30 I78:I97 I57:I76">
      <formula1>XBA11=1</formula1>
    </dataValidation>
    <dataValidation type="custom" allowBlank="1" showInputMessage="1" showErrorMessage="1" sqref="K103:K122 K170:K189 K149:K168 K124:K143 K32:K51 K11:K30 K78:K97 K57:K76">
      <formula1>XBB11=1</formula1>
    </dataValidation>
    <dataValidation type="custom" allowBlank="1" showInputMessage="1" showErrorMessage="1" sqref="M103:M122 M170:M189 M149:M168 M124:M143 M32:M51 M11:M30 M78:M97 M57:M76">
      <formula1>XBC11=1</formula1>
    </dataValidation>
    <dataValidation type="custom" allowBlank="1" showInputMessage="1" showErrorMessage="1" sqref="O103:O122 O170:O189 O149:O168 O124:O143 O32:O51 O11:O30 O78:O97 O57:O76">
      <formula1>XBD11=1</formula1>
    </dataValidation>
    <dataValidation type="custom" allowBlank="1" showInputMessage="1" showErrorMessage="1" sqref="Q103:Q122 Q170:Q189 Q149:Q168 Q124:Q143 Q32:Q51 Q11:Q30 Q78:Q97 Q57:Q76">
      <formula1>XBE11=1</formula1>
    </dataValidation>
    <dataValidation type="custom" allowBlank="1" showInputMessage="1" showErrorMessage="1" sqref="S103:S122 S170:S189 S149:S168 S124:S143 S32:S51 S11:S30 S78:S97 S57:S76">
      <formula1>XBF11=1</formula1>
    </dataValidation>
  </dataValidations>
  <pageMargins left="0" right="0" top="0.78740157480314965" bottom="0.78740157480314965" header="0.31496062992125984" footer="0.31496062992125984"/>
  <pageSetup paperSize="9" scale="68" fitToHeight="9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0"/>
  <sheetViews>
    <sheetView zoomScale="75" workbookViewId="0">
      <selection activeCell="H14" sqref="H14"/>
    </sheetView>
  </sheetViews>
  <sheetFormatPr baseColWidth="10" defaultRowHeight="12.75" x14ac:dyDescent="0.2"/>
  <cols>
    <col min="1" max="1" width="7.85546875" style="1" bestFit="1" customWidth="1"/>
    <col min="3" max="3" width="38.7109375" bestFit="1" customWidth="1"/>
  </cols>
  <sheetData>
    <row r="1" spans="1:3" ht="19.5" thickTop="1" thickBot="1" x14ac:dyDescent="0.3">
      <c r="A1" s="31" t="s">
        <v>144</v>
      </c>
      <c r="B1" s="31" t="s">
        <v>202</v>
      </c>
      <c r="C1" s="63" t="s">
        <v>142</v>
      </c>
    </row>
    <row r="2" spans="1:3" ht="18.75" thickBot="1" x14ac:dyDescent="0.3">
      <c r="A2" s="65">
        <v>0</v>
      </c>
      <c r="B2" s="65">
        <v>0</v>
      </c>
      <c r="C2" s="66" t="str">
        <f t="shared" ref="C2:C65" si="0">VLOOKUP(B2,Athl01,2)</f>
        <v>Leereintrag</v>
      </c>
    </row>
    <row r="3" spans="1:3" ht="18.75" thickBot="1" x14ac:dyDescent="0.3">
      <c r="A3" s="68">
        <v>134</v>
      </c>
      <c r="B3" s="68">
        <v>371</v>
      </c>
      <c r="C3" s="69" t="str">
        <f t="shared" si="0"/>
        <v>Schaumann Josef</v>
      </c>
    </row>
    <row r="4" spans="1:3" ht="18.75" thickBot="1" x14ac:dyDescent="0.3">
      <c r="A4" s="65">
        <v>138</v>
      </c>
      <c r="B4" s="65">
        <v>364</v>
      </c>
      <c r="C4" s="66" t="str">
        <f t="shared" si="0"/>
        <v>Blatny Franz</v>
      </c>
    </row>
    <row r="5" spans="1:3" ht="18.75" thickBot="1" x14ac:dyDescent="0.3">
      <c r="A5" s="68">
        <v>145</v>
      </c>
      <c r="B5" s="68">
        <v>603</v>
      </c>
      <c r="C5" s="69" t="str">
        <f t="shared" si="0"/>
        <v>Weber Günther sen.</v>
      </c>
    </row>
    <row r="6" spans="1:3" ht="18.75" thickBot="1" x14ac:dyDescent="0.3">
      <c r="A6" s="65">
        <v>148</v>
      </c>
      <c r="B6" s="65">
        <v>372</v>
      </c>
      <c r="C6" s="66" t="str">
        <f t="shared" si="0"/>
        <v>Spandl Walter</v>
      </c>
    </row>
    <row r="7" spans="1:3" ht="18.75" thickBot="1" x14ac:dyDescent="0.3">
      <c r="A7" s="68">
        <v>162</v>
      </c>
      <c r="B7" s="68">
        <v>352</v>
      </c>
      <c r="C7" s="69" t="str">
        <f t="shared" si="0"/>
        <v>Karlhofer Johann</v>
      </c>
    </row>
    <row r="8" spans="1:3" ht="18.75" thickBot="1" x14ac:dyDescent="0.3">
      <c r="A8" s="65">
        <v>190</v>
      </c>
      <c r="B8" s="65">
        <v>376</v>
      </c>
      <c r="C8" s="66" t="str">
        <f t="shared" si="0"/>
        <v>Breiner Kurt</v>
      </c>
    </row>
    <row r="9" spans="1:3" ht="18.75" thickBot="1" x14ac:dyDescent="0.3">
      <c r="A9" s="68">
        <v>247</v>
      </c>
      <c r="B9" s="68">
        <v>9</v>
      </c>
      <c r="C9" s="69" t="str">
        <f t="shared" si="0"/>
        <v>Poucherk Maximilian</v>
      </c>
    </row>
    <row r="10" spans="1:3" ht="18.75" thickBot="1" x14ac:dyDescent="0.3">
      <c r="A10" s="68">
        <v>256</v>
      </c>
      <c r="B10" s="68">
        <v>712</v>
      </c>
      <c r="C10" s="69" t="str">
        <f t="shared" si="0"/>
        <v>Kerschbaumer Wilhelm</v>
      </c>
    </row>
    <row r="11" spans="1:3" ht="18.75" thickBot="1" x14ac:dyDescent="0.3">
      <c r="A11" s="65">
        <v>269</v>
      </c>
      <c r="B11" s="65">
        <v>180</v>
      </c>
      <c r="C11" s="66" t="str">
        <f t="shared" si="0"/>
        <v>Greiner Maximilian</v>
      </c>
    </row>
    <row r="12" spans="1:3" ht="18.75" thickBot="1" x14ac:dyDescent="0.3">
      <c r="A12" s="68">
        <v>358</v>
      </c>
      <c r="B12" s="68">
        <v>346</v>
      </c>
      <c r="C12" s="69" t="str">
        <f t="shared" si="0"/>
        <v>Baumann Hermann</v>
      </c>
    </row>
    <row r="13" spans="1:3" ht="18.75" thickBot="1" x14ac:dyDescent="0.3">
      <c r="A13" s="65">
        <v>384</v>
      </c>
      <c r="B13" s="65">
        <v>370</v>
      </c>
      <c r="C13" s="66" t="str">
        <f t="shared" si="0"/>
        <v>Schar Heinz</v>
      </c>
    </row>
    <row r="14" spans="1:3" ht="18.75" thickBot="1" x14ac:dyDescent="0.3">
      <c r="A14" s="68">
        <v>392</v>
      </c>
      <c r="B14" s="68">
        <v>390</v>
      </c>
      <c r="C14" s="69" t="str">
        <f t="shared" si="0"/>
        <v>Gustavik Peter</v>
      </c>
    </row>
    <row r="15" spans="1:3" ht="18.75" thickBot="1" x14ac:dyDescent="0.3">
      <c r="A15" s="65">
        <v>395</v>
      </c>
      <c r="B15" s="65">
        <v>393</v>
      </c>
      <c r="C15" s="66" t="str">
        <f t="shared" si="0"/>
        <v>Stoifl Alois</v>
      </c>
    </row>
    <row r="16" spans="1:3" ht="18.75" thickBot="1" x14ac:dyDescent="0.3">
      <c r="A16" s="68">
        <v>427</v>
      </c>
      <c r="B16" s="68">
        <v>50</v>
      </c>
      <c r="C16" s="69" t="str">
        <f t="shared" si="0"/>
        <v>Leszkovits Rudolf</v>
      </c>
    </row>
    <row r="17" spans="1:3" ht="18.75" thickBot="1" x14ac:dyDescent="0.3">
      <c r="A17" s="65">
        <v>455</v>
      </c>
      <c r="B17" s="65">
        <v>143</v>
      </c>
      <c r="C17" s="66" t="str">
        <f t="shared" si="0"/>
        <v>Slawitz Ferdinand</v>
      </c>
    </row>
    <row r="18" spans="1:3" ht="18.75" thickBot="1" x14ac:dyDescent="0.3">
      <c r="A18" s="68">
        <v>458</v>
      </c>
      <c r="B18" s="68">
        <v>129</v>
      </c>
      <c r="C18" s="69" t="str">
        <f t="shared" si="0"/>
        <v>Graf Franz</v>
      </c>
    </row>
    <row r="19" spans="1:3" ht="18.75" thickBot="1" x14ac:dyDescent="0.3">
      <c r="A19" s="65">
        <v>502</v>
      </c>
      <c r="B19" s="65">
        <v>74</v>
      </c>
      <c r="C19" s="66" t="str">
        <f t="shared" si="0"/>
        <v>Höller Leopold</v>
      </c>
    </row>
    <row r="20" spans="1:3" ht="18.75" thickBot="1" x14ac:dyDescent="0.3">
      <c r="A20" s="68">
        <v>514</v>
      </c>
      <c r="B20" s="68">
        <v>13</v>
      </c>
      <c r="C20" s="69" t="str">
        <f t="shared" si="0"/>
        <v>Steiner Friedrich</v>
      </c>
    </row>
    <row r="21" spans="1:3" ht="18.75" thickBot="1" x14ac:dyDescent="0.3">
      <c r="A21" s="65">
        <v>524</v>
      </c>
      <c r="B21" s="65">
        <v>35</v>
      </c>
      <c r="C21" s="66" t="str">
        <f t="shared" si="0"/>
        <v>Savonith Wolfgang</v>
      </c>
    </row>
    <row r="22" spans="1:3" ht="18.75" thickBot="1" x14ac:dyDescent="0.3">
      <c r="A22" s="68">
        <v>526</v>
      </c>
      <c r="B22" s="68">
        <v>5</v>
      </c>
      <c r="C22" s="69" t="str">
        <f t="shared" si="0"/>
        <v>Dvorak Rudolf</v>
      </c>
    </row>
    <row r="23" spans="1:3" ht="18.75" thickBot="1" x14ac:dyDescent="0.3">
      <c r="A23" s="65">
        <v>569</v>
      </c>
      <c r="B23" s="65">
        <v>18</v>
      </c>
      <c r="C23" s="66" t="str">
        <f t="shared" si="0"/>
        <v>Bohatschek Kurt</v>
      </c>
    </row>
    <row r="24" spans="1:3" ht="18.75" thickBot="1" x14ac:dyDescent="0.3">
      <c r="A24" s="68">
        <v>592</v>
      </c>
      <c r="B24" s="68">
        <v>317</v>
      </c>
      <c r="C24" s="69" t="str">
        <f t="shared" si="0"/>
        <v>Heiss Manfred</v>
      </c>
    </row>
    <row r="25" spans="1:3" ht="18.75" thickBot="1" x14ac:dyDescent="0.3">
      <c r="A25" s="65">
        <v>612</v>
      </c>
      <c r="B25" s="65">
        <v>268</v>
      </c>
      <c r="C25" s="66" t="str">
        <f t="shared" si="0"/>
        <v>Schöberl Johann</v>
      </c>
    </row>
    <row r="26" spans="1:3" ht="18.75" thickBot="1" x14ac:dyDescent="0.3">
      <c r="A26" s="68">
        <v>620</v>
      </c>
      <c r="B26" s="68">
        <v>340</v>
      </c>
      <c r="C26" s="69" t="str">
        <f t="shared" si="0"/>
        <v>Riedl Bernhard</v>
      </c>
    </row>
    <row r="27" spans="1:3" ht="18.75" thickBot="1" x14ac:dyDescent="0.3">
      <c r="A27" s="65">
        <v>628</v>
      </c>
      <c r="B27" s="65">
        <v>525</v>
      </c>
      <c r="C27" s="66" t="str">
        <f t="shared" si="0"/>
        <v>Schneider Werner</v>
      </c>
    </row>
    <row r="28" spans="1:3" ht="18.75" thickBot="1" x14ac:dyDescent="0.3">
      <c r="A28" s="68">
        <v>632</v>
      </c>
      <c r="B28" s="68">
        <v>526</v>
      </c>
      <c r="C28" s="69" t="str">
        <f t="shared" si="0"/>
        <v>Pleßnitzer Günter</v>
      </c>
    </row>
    <row r="29" spans="1:3" ht="18.75" thickBot="1" x14ac:dyDescent="0.3">
      <c r="A29" s="65">
        <v>633</v>
      </c>
      <c r="B29" s="65">
        <v>527</v>
      </c>
      <c r="C29" s="66" t="str">
        <f t="shared" si="0"/>
        <v>Gunz Herbert</v>
      </c>
    </row>
    <row r="30" spans="1:3" ht="18.75" thickBot="1" x14ac:dyDescent="0.3">
      <c r="A30" s="68">
        <v>636</v>
      </c>
      <c r="B30" s="68">
        <v>343</v>
      </c>
      <c r="C30" s="69" t="str">
        <f t="shared" si="0"/>
        <v>Ulmer Wolfgang</v>
      </c>
    </row>
    <row r="31" spans="1:3" ht="18.75" thickBot="1" x14ac:dyDescent="0.3">
      <c r="A31" s="65">
        <v>641</v>
      </c>
      <c r="B31" s="65">
        <v>272</v>
      </c>
      <c r="C31" s="66" t="str">
        <f t="shared" si="0"/>
        <v>Huber Otto</v>
      </c>
    </row>
    <row r="32" spans="1:3" ht="18.75" thickBot="1" x14ac:dyDescent="0.3">
      <c r="A32" s="68">
        <v>673</v>
      </c>
      <c r="B32" s="68">
        <v>624</v>
      </c>
      <c r="C32" s="69" t="str">
        <f t="shared" si="0"/>
        <v>Sporer Josef</v>
      </c>
    </row>
    <row r="33" spans="1:3" ht="18.75" thickBot="1" x14ac:dyDescent="0.3">
      <c r="A33" s="65">
        <v>679</v>
      </c>
      <c r="B33" s="65">
        <v>329</v>
      </c>
      <c r="C33" s="66" t="str">
        <f t="shared" si="0"/>
        <v>Mörth Gerhard</v>
      </c>
    </row>
    <row r="34" spans="1:3" ht="18.75" thickBot="1" x14ac:dyDescent="0.3">
      <c r="A34" s="68">
        <v>712</v>
      </c>
      <c r="B34" s="68">
        <v>312</v>
      </c>
      <c r="C34" s="69" t="str">
        <f t="shared" si="0"/>
        <v>Strobl August</v>
      </c>
    </row>
    <row r="35" spans="1:3" ht="18.75" thickBot="1" x14ac:dyDescent="0.3">
      <c r="A35" s="65">
        <v>715</v>
      </c>
      <c r="B35" s="65">
        <v>719</v>
      </c>
      <c r="C35" s="66" t="str">
        <f t="shared" si="0"/>
        <v>Kreisser Johann</v>
      </c>
    </row>
    <row r="36" spans="1:3" ht="18.75" thickBot="1" x14ac:dyDescent="0.3">
      <c r="A36" s="65">
        <v>720</v>
      </c>
      <c r="B36" s="65">
        <v>201</v>
      </c>
      <c r="C36" s="66" t="str">
        <f t="shared" si="0"/>
        <v>Anglberger Johann</v>
      </c>
    </row>
    <row r="37" spans="1:3" ht="18.75" thickBot="1" x14ac:dyDescent="0.3">
      <c r="A37" s="68">
        <v>772</v>
      </c>
      <c r="B37" s="68">
        <v>232</v>
      </c>
      <c r="C37" s="69" t="str">
        <f t="shared" si="0"/>
        <v>Klebl Josef</v>
      </c>
    </row>
    <row r="38" spans="1:3" ht="18.75" thickBot="1" x14ac:dyDescent="0.3">
      <c r="A38" s="65">
        <v>779</v>
      </c>
      <c r="B38" s="65">
        <v>240</v>
      </c>
      <c r="C38" s="66" t="str">
        <f t="shared" si="0"/>
        <v>Modrey Manfred</v>
      </c>
    </row>
    <row r="39" spans="1:3" ht="18.75" thickBot="1" x14ac:dyDescent="0.3">
      <c r="A39" s="68">
        <v>785</v>
      </c>
      <c r="B39" s="68">
        <v>24</v>
      </c>
      <c r="C39" s="69" t="str">
        <f t="shared" si="0"/>
        <v>Michalko Kurt</v>
      </c>
    </row>
    <row r="40" spans="1:3" ht="18.75" thickBot="1" x14ac:dyDescent="0.3">
      <c r="A40" s="65">
        <v>805</v>
      </c>
      <c r="B40" s="65">
        <v>282</v>
      </c>
      <c r="C40" s="66" t="str">
        <f t="shared" si="0"/>
        <v>Pulsinger Gerhard</v>
      </c>
    </row>
    <row r="41" spans="1:3" ht="18.75" thickBot="1" x14ac:dyDescent="0.3">
      <c r="A41" s="68">
        <v>827</v>
      </c>
      <c r="B41" s="68">
        <v>394</v>
      </c>
      <c r="C41" s="69" t="str">
        <f t="shared" si="0"/>
        <v>Tischner Hans Peter</v>
      </c>
    </row>
    <row r="42" spans="1:3" ht="18.75" thickBot="1" x14ac:dyDescent="0.3">
      <c r="A42" s="65">
        <v>829</v>
      </c>
      <c r="B42" s="65">
        <v>280</v>
      </c>
      <c r="C42" s="66" t="str">
        <f t="shared" si="0"/>
        <v>Gruber Johann</v>
      </c>
    </row>
    <row r="43" spans="1:3" ht="18.75" thickBot="1" x14ac:dyDescent="0.3">
      <c r="A43" s="68">
        <v>837</v>
      </c>
      <c r="B43" s="68">
        <v>27</v>
      </c>
      <c r="C43" s="69" t="str">
        <f t="shared" si="0"/>
        <v>Leroch Franz</v>
      </c>
    </row>
    <row r="44" spans="1:3" ht="18.75" thickBot="1" x14ac:dyDescent="0.3">
      <c r="A44" s="65">
        <v>851</v>
      </c>
      <c r="B44" s="65">
        <v>21</v>
      </c>
      <c r="C44" s="66" t="str">
        <f t="shared" si="0"/>
        <v>Huber Herbert, sen.</v>
      </c>
    </row>
    <row r="45" spans="1:3" ht="18.75" thickBot="1" x14ac:dyDescent="0.3">
      <c r="A45" s="68">
        <v>862</v>
      </c>
      <c r="B45" s="68">
        <v>302</v>
      </c>
      <c r="C45" s="69" t="str">
        <f t="shared" si="0"/>
        <v>Steiner Werner</v>
      </c>
    </row>
    <row r="46" spans="1:3" ht="18.75" thickBot="1" x14ac:dyDescent="0.3">
      <c r="A46" s="65">
        <v>895</v>
      </c>
      <c r="B46" s="65">
        <v>339</v>
      </c>
      <c r="C46" s="66" t="str">
        <f t="shared" si="0"/>
        <v>Pfeifer Reinold</v>
      </c>
    </row>
    <row r="47" spans="1:3" ht="18.75" thickBot="1" x14ac:dyDescent="0.3">
      <c r="A47" s="68">
        <v>958</v>
      </c>
      <c r="B47" s="68">
        <v>88</v>
      </c>
      <c r="C47" s="69" t="str">
        <f t="shared" si="0"/>
        <v>Sapper Josef</v>
      </c>
    </row>
    <row r="48" spans="1:3" ht="18.75" thickBot="1" x14ac:dyDescent="0.3">
      <c r="A48" s="65">
        <v>960</v>
      </c>
      <c r="B48" s="65">
        <v>87</v>
      </c>
      <c r="C48" s="66" t="str">
        <f t="shared" si="0"/>
        <v>Rosenkranz Johann</v>
      </c>
    </row>
    <row r="49" spans="1:3" ht="18.75" thickBot="1" x14ac:dyDescent="0.3">
      <c r="A49" s="68">
        <v>974</v>
      </c>
      <c r="B49" s="68">
        <v>246</v>
      </c>
      <c r="C49" s="69" t="str">
        <f t="shared" si="0"/>
        <v>Pögl Adolf</v>
      </c>
    </row>
    <row r="50" spans="1:3" ht="18.75" thickBot="1" x14ac:dyDescent="0.3">
      <c r="A50" s="65">
        <v>977</v>
      </c>
      <c r="B50" s="65">
        <v>234</v>
      </c>
      <c r="C50" s="66" t="str">
        <f t="shared" si="0"/>
        <v>Krejci Heinz</v>
      </c>
    </row>
    <row r="51" spans="1:3" ht="18.75" thickBot="1" x14ac:dyDescent="0.3">
      <c r="A51" s="68">
        <v>978</v>
      </c>
      <c r="B51" s="68">
        <v>100</v>
      </c>
      <c r="C51" s="69" t="str">
        <f t="shared" si="0"/>
        <v>Schaferl Willibald, AR</v>
      </c>
    </row>
    <row r="52" spans="1:3" ht="18.75" thickBot="1" x14ac:dyDescent="0.3">
      <c r="A52" s="65">
        <v>988</v>
      </c>
      <c r="B52" s="65">
        <v>90</v>
      </c>
      <c r="C52" s="66" t="str">
        <f t="shared" si="0"/>
        <v>Buchinger Rudolf</v>
      </c>
    </row>
    <row r="53" spans="1:3" ht="18.75" thickBot="1" x14ac:dyDescent="0.3">
      <c r="A53" s="68">
        <v>1043</v>
      </c>
      <c r="B53" s="68">
        <v>217</v>
      </c>
      <c r="C53" s="69" t="str">
        <f t="shared" si="0"/>
        <v>Esterbauer Franz</v>
      </c>
    </row>
    <row r="54" spans="1:3" ht="18.75" thickBot="1" x14ac:dyDescent="0.3">
      <c r="A54" s="65">
        <v>1211</v>
      </c>
      <c r="B54" s="65">
        <v>208</v>
      </c>
      <c r="C54" s="66" t="str">
        <f t="shared" si="0"/>
        <v>Seidl Erich</v>
      </c>
    </row>
    <row r="55" spans="1:3" ht="18.75" thickBot="1" x14ac:dyDescent="0.3">
      <c r="A55" s="68">
        <v>1240</v>
      </c>
      <c r="B55" s="68">
        <v>256</v>
      </c>
      <c r="C55" s="69" t="str">
        <f t="shared" si="0"/>
        <v>Hörmandinger Helmut</v>
      </c>
    </row>
    <row r="56" spans="1:3" ht="18.75" thickBot="1" x14ac:dyDescent="0.3">
      <c r="A56" s="65">
        <v>1243</v>
      </c>
      <c r="B56" s="65">
        <v>259</v>
      </c>
      <c r="C56" s="66" t="str">
        <f t="shared" si="0"/>
        <v>Pfaffenberger Josef</v>
      </c>
    </row>
    <row r="57" spans="1:3" ht="18.75" thickBot="1" x14ac:dyDescent="0.3">
      <c r="A57" s="68">
        <v>1244</v>
      </c>
      <c r="B57" s="68">
        <v>612</v>
      </c>
      <c r="C57" s="69" t="str">
        <f t="shared" si="0"/>
        <v>Fischereder Josef</v>
      </c>
    </row>
    <row r="58" spans="1:3" ht="18.75" thickBot="1" x14ac:dyDescent="0.3">
      <c r="A58" s="65">
        <v>1245</v>
      </c>
      <c r="B58" s="65">
        <v>261</v>
      </c>
      <c r="C58" s="66" t="str">
        <f t="shared" si="0"/>
        <v>Ruff Georg</v>
      </c>
    </row>
    <row r="59" spans="1:3" ht="18.75" thickBot="1" x14ac:dyDescent="0.3">
      <c r="A59" s="68">
        <v>1268</v>
      </c>
      <c r="B59" s="68">
        <v>625</v>
      </c>
      <c r="C59" s="69" t="str">
        <f t="shared" si="0"/>
        <v>Galuska Franz</v>
      </c>
    </row>
    <row r="60" spans="1:3" ht="18.75" thickBot="1" x14ac:dyDescent="0.3">
      <c r="A60" s="65">
        <v>1369</v>
      </c>
      <c r="B60" s="65">
        <v>218</v>
      </c>
      <c r="C60" s="66" t="str">
        <f t="shared" si="0"/>
        <v>Haberl Josef</v>
      </c>
    </row>
    <row r="61" spans="1:3" ht="18.75" thickBot="1" x14ac:dyDescent="0.3">
      <c r="A61" s="68">
        <v>1457</v>
      </c>
      <c r="B61" s="68">
        <v>2</v>
      </c>
      <c r="C61" s="69" t="str">
        <f t="shared" si="0"/>
        <v>Burger Anton</v>
      </c>
    </row>
    <row r="62" spans="1:3" ht="18.75" thickBot="1" x14ac:dyDescent="0.3">
      <c r="A62" s="65">
        <v>1535</v>
      </c>
      <c r="B62" s="65">
        <v>109</v>
      </c>
      <c r="C62" s="66" t="str">
        <f t="shared" si="0"/>
        <v>Legel Walter</v>
      </c>
    </row>
    <row r="63" spans="1:3" ht="18.75" thickBot="1" x14ac:dyDescent="0.3">
      <c r="A63" s="68">
        <v>1586</v>
      </c>
      <c r="B63" s="68">
        <v>319</v>
      </c>
      <c r="C63" s="69" t="str">
        <f t="shared" si="0"/>
        <v>Loipold Franz</v>
      </c>
    </row>
    <row r="64" spans="1:3" ht="18.75" thickBot="1" x14ac:dyDescent="0.3">
      <c r="A64" s="65">
        <v>1632</v>
      </c>
      <c r="B64" s="65">
        <v>368</v>
      </c>
      <c r="C64" s="66" t="str">
        <f t="shared" si="0"/>
        <v>Kern Kurt</v>
      </c>
    </row>
    <row r="65" spans="1:3" ht="18.75" thickBot="1" x14ac:dyDescent="0.3">
      <c r="A65" s="68">
        <v>1716</v>
      </c>
      <c r="B65" s="68">
        <v>350</v>
      </c>
      <c r="C65" s="69" t="str">
        <f t="shared" si="0"/>
        <v>Hastik Ronald sen.</v>
      </c>
    </row>
    <row r="66" spans="1:3" ht="18.75" thickBot="1" x14ac:dyDescent="0.3">
      <c r="A66" s="65">
        <v>1839</v>
      </c>
      <c r="B66" s="65">
        <v>303</v>
      </c>
      <c r="C66" s="66" t="str">
        <f t="shared" ref="C66:C130" si="1">VLOOKUP(B66,Athl01,2)</f>
        <v>Walter Richard</v>
      </c>
    </row>
    <row r="67" spans="1:3" ht="18.75" thickBot="1" x14ac:dyDescent="0.3">
      <c r="A67" s="68">
        <v>1871</v>
      </c>
      <c r="B67" s="68">
        <v>555</v>
      </c>
      <c r="C67" s="69" t="str">
        <f t="shared" si="1"/>
        <v>Jaksch Gerhard</v>
      </c>
    </row>
    <row r="68" spans="1:3" ht="18.75" thickBot="1" x14ac:dyDescent="0.3">
      <c r="A68" s="65">
        <v>1872</v>
      </c>
      <c r="B68" s="65">
        <v>263</v>
      </c>
      <c r="C68" s="66" t="str">
        <f t="shared" si="1"/>
        <v>Jaksch Stefan</v>
      </c>
    </row>
    <row r="69" spans="1:3" ht="18.75" thickBot="1" x14ac:dyDescent="0.3">
      <c r="A69" s="68">
        <v>1954</v>
      </c>
      <c r="B69" s="68">
        <v>152</v>
      </c>
      <c r="C69" s="69" t="str">
        <f t="shared" si="1"/>
        <v>Hofbauer Gerhard</v>
      </c>
    </row>
    <row r="70" spans="1:3" ht="18.75" thickBot="1" x14ac:dyDescent="0.3">
      <c r="A70" s="65">
        <v>1964</v>
      </c>
      <c r="B70" s="65">
        <v>113</v>
      </c>
      <c r="C70" s="66" t="str">
        <f t="shared" si="1"/>
        <v>Zeinlinger Andreas sen.</v>
      </c>
    </row>
    <row r="71" spans="1:3" ht="18.75" thickBot="1" x14ac:dyDescent="0.3">
      <c r="A71" s="68">
        <v>2042</v>
      </c>
      <c r="B71" s="68">
        <v>174</v>
      </c>
      <c r="C71" s="69" t="str">
        <f t="shared" si="1"/>
        <v>Matzku Jürgen</v>
      </c>
    </row>
    <row r="72" spans="1:3" ht="18.75" thickBot="1" x14ac:dyDescent="0.3">
      <c r="A72" s="65">
        <v>2048</v>
      </c>
      <c r="B72" s="65">
        <v>123</v>
      </c>
      <c r="C72" s="66" t="str">
        <f t="shared" si="1"/>
        <v>Tauschl Heinz</v>
      </c>
    </row>
    <row r="73" spans="1:3" ht="18.75" thickBot="1" x14ac:dyDescent="0.3">
      <c r="A73" s="65">
        <v>2109</v>
      </c>
      <c r="B73" s="65">
        <v>680</v>
      </c>
      <c r="C73" s="66" t="str">
        <f t="shared" si="1"/>
        <v>Pengg Gerhard</v>
      </c>
    </row>
    <row r="74" spans="1:3" ht="18.75" thickBot="1" x14ac:dyDescent="0.3">
      <c r="A74" s="68">
        <v>2136</v>
      </c>
      <c r="B74" s="68">
        <v>202</v>
      </c>
      <c r="C74" s="69" t="str">
        <f t="shared" si="1"/>
        <v>Embacher Anton</v>
      </c>
    </row>
    <row r="75" spans="1:3" ht="18.75" thickBot="1" x14ac:dyDescent="0.3">
      <c r="A75" s="65">
        <v>2144</v>
      </c>
      <c r="B75" s="65">
        <v>253</v>
      </c>
      <c r="C75" s="66" t="str">
        <f t="shared" si="1"/>
        <v>Ebner Helmut</v>
      </c>
    </row>
    <row r="76" spans="1:3" ht="18.75" thickBot="1" x14ac:dyDescent="0.3">
      <c r="A76" s="68">
        <v>2153</v>
      </c>
      <c r="B76" s="68">
        <v>363</v>
      </c>
      <c r="C76" s="69" t="str">
        <f t="shared" si="1"/>
        <v>Schinhan Roman</v>
      </c>
    </row>
    <row r="77" spans="1:3" ht="18.75" thickBot="1" x14ac:dyDescent="0.3">
      <c r="A77" s="65">
        <v>2179</v>
      </c>
      <c r="B77" s="65">
        <v>131</v>
      </c>
      <c r="C77" s="66" t="str">
        <f t="shared" si="1"/>
        <v>Lackner Hubert</v>
      </c>
    </row>
    <row r="78" spans="1:3" ht="18.75" thickBot="1" x14ac:dyDescent="0.3">
      <c r="A78" s="68">
        <v>2180</v>
      </c>
      <c r="B78" s="68">
        <v>55</v>
      </c>
      <c r="C78" s="69" t="str">
        <f t="shared" si="1"/>
        <v>Sternitzky Reinhard</v>
      </c>
    </row>
    <row r="79" spans="1:3" ht="18.75" thickBot="1" x14ac:dyDescent="0.3">
      <c r="A79" s="65">
        <v>2273</v>
      </c>
      <c r="B79" s="65">
        <v>524</v>
      </c>
      <c r="C79" s="66" t="str">
        <f t="shared" si="1"/>
        <v>Niedermayr Friedrich</v>
      </c>
    </row>
    <row r="80" spans="1:3" ht="18.75" thickBot="1" x14ac:dyDescent="0.3">
      <c r="A80" s="68">
        <v>2304</v>
      </c>
      <c r="B80" s="68">
        <v>52</v>
      </c>
      <c r="C80" s="69" t="str">
        <f t="shared" si="1"/>
        <v>Parmetler Christian, Ing.</v>
      </c>
    </row>
    <row r="81" spans="1:3" ht="18.75" thickBot="1" x14ac:dyDescent="0.3">
      <c r="A81" s="65">
        <v>2317</v>
      </c>
      <c r="B81" s="65">
        <v>45</v>
      </c>
      <c r="C81" s="66" t="str">
        <f t="shared" si="1"/>
        <v>Langhammer Michael</v>
      </c>
    </row>
    <row r="82" spans="1:3" ht="18.75" thickBot="1" x14ac:dyDescent="0.3">
      <c r="A82" s="68">
        <v>2338</v>
      </c>
      <c r="B82" s="68">
        <v>388</v>
      </c>
      <c r="C82" s="69" t="str">
        <f t="shared" si="1"/>
        <v>Fenzl Adolf</v>
      </c>
    </row>
    <row r="83" spans="1:3" ht="18.75" thickBot="1" x14ac:dyDescent="0.3">
      <c r="A83" s="65">
        <v>2340</v>
      </c>
      <c r="B83" s="65">
        <v>10</v>
      </c>
      <c r="C83" s="66" t="str">
        <f t="shared" si="1"/>
        <v>Rac Erne</v>
      </c>
    </row>
    <row r="84" spans="1:3" ht="18.75" thickBot="1" x14ac:dyDescent="0.3">
      <c r="A84" s="68">
        <v>2344</v>
      </c>
      <c r="B84" s="68">
        <v>112</v>
      </c>
      <c r="C84" s="69" t="str">
        <f t="shared" si="1"/>
        <v>Schwarz Max</v>
      </c>
    </row>
    <row r="85" spans="1:3" ht="18.75" thickBot="1" x14ac:dyDescent="0.3">
      <c r="A85" s="65">
        <v>2367</v>
      </c>
      <c r="B85" s="65">
        <v>184</v>
      </c>
      <c r="C85" s="66" t="str">
        <f t="shared" si="1"/>
        <v>Koppensteiner Ernst</v>
      </c>
    </row>
    <row r="86" spans="1:3" ht="18.75" thickBot="1" x14ac:dyDescent="0.3">
      <c r="A86" s="68">
        <v>2383</v>
      </c>
      <c r="B86" s="68">
        <v>132</v>
      </c>
      <c r="C86" s="69" t="str">
        <f t="shared" si="1"/>
        <v>Lackstätter Gerhard</v>
      </c>
    </row>
    <row r="87" spans="1:3" ht="18.75" thickBot="1" x14ac:dyDescent="0.3">
      <c r="A87" s="65">
        <v>2384</v>
      </c>
      <c r="B87" s="65">
        <v>127</v>
      </c>
      <c r="C87" s="66" t="str">
        <f t="shared" si="1"/>
        <v>Bognar Johann</v>
      </c>
    </row>
    <row r="88" spans="1:3" ht="18.75" thickBot="1" x14ac:dyDescent="0.3">
      <c r="A88" s="68">
        <v>2406</v>
      </c>
      <c r="B88" s="68">
        <v>233</v>
      </c>
      <c r="C88" s="69" t="str">
        <f t="shared" si="1"/>
        <v>Klebl Siegfried</v>
      </c>
    </row>
    <row r="89" spans="1:3" ht="18.75" thickBot="1" x14ac:dyDescent="0.3">
      <c r="A89" s="65">
        <v>2443</v>
      </c>
      <c r="B89" s="65">
        <v>375</v>
      </c>
      <c r="C89" s="66" t="str">
        <f t="shared" si="1"/>
        <v>Bosch Andreas</v>
      </c>
    </row>
    <row r="90" spans="1:3" ht="18.75" thickBot="1" x14ac:dyDescent="0.3">
      <c r="A90" s="68">
        <v>2452</v>
      </c>
      <c r="B90" s="68">
        <v>32</v>
      </c>
      <c r="C90" s="69" t="str">
        <f t="shared" si="1"/>
        <v>Pomberg Johann</v>
      </c>
    </row>
    <row r="91" spans="1:3" ht="18.75" thickBot="1" x14ac:dyDescent="0.3">
      <c r="A91" s="65">
        <v>2483</v>
      </c>
      <c r="B91" s="65">
        <v>191</v>
      </c>
      <c r="C91" s="66" t="str">
        <f t="shared" si="1"/>
        <v>Zwingenberger Peter</v>
      </c>
    </row>
    <row r="92" spans="1:3" ht="18.75" thickBot="1" x14ac:dyDescent="0.3">
      <c r="A92" s="68">
        <v>2547</v>
      </c>
      <c r="B92" s="68">
        <v>142</v>
      </c>
      <c r="C92" s="69" t="str">
        <f t="shared" si="1"/>
        <v>Slawitz Andreas</v>
      </c>
    </row>
    <row r="93" spans="1:3" ht="18.75" thickBot="1" x14ac:dyDescent="0.3">
      <c r="A93" s="65">
        <v>2555</v>
      </c>
      <c r="B93" s="65">
        <v>518</v>
      </c>
      <c r="C93" s="66" t="str">
        <f t="shared" si="1"/>
        <v>Nagy Erwin</v>
      </c>
    </row>
    <row r="94" spans="1:3" ht="18.75" thickBot="1" x14ac:dyDescent="0.3">
      <c r="A94" s="68">
        <v>2567</v>
      </c>
      <c r="B94" s="68">
        <v>221</v>
      </c>
      <c r="C94" s="69" t="str">
        <f t="shared" si="1"/>
        <v>Messner Manfred</v>
      </c>
    </row>
    <row r="95" spans="1:3" ht="18.75" thickBot="1" x14ac:dyDescent="0.3">
      <c r="A95" s="65">
        <v>2568</v>
      </c>
      <c r="B95" s="65">
        <v>170</v>
      </c>
      <c r="C95" s="66" t="str">
        <f t="shared" si="1"/>
        <v>Fertl Markus</v>
      </c>
    </row>
    <row r="96" spans="1:3" ht="18.75" thickBot="1" x14ac:dyDescent="0.3">
      <c r="A96" s="68">
        <v>2579</v>
      </c>
      <c r="B96" s="68">
        <v>531</v>
      </c>
      <c r="C96" s="69" t="str">
        <f t="shared" si="1"/>
        <v>Schnabl Peter</v>
      </c>
    </row>
    <row r="97" spans="1:3" ht="18.75" thickBot="1" x14ac:dyDescent="0.3">
      <c r="A97" s="65">
        <v>2645</v>
      </c>
      <c r="B97" s="65">
        <v>294</v>
      </c>
      <c r="C97" s="66" t="str">
        <f t="shared" si="1"/>
        <v xml:space="preserve">Winkler Johann </v>
      </c>
    </row>
    <row r="98" spans="1:3" ht="18.75" thickBot="1" x14ac:dyDescent="0.3">
      <c r="A98" s="68">
        <v>2659</v>
      </c>
      <c r="B98" s="68">
        <v>288</v>
      </c>
      <c r="C98" s="69" t="str">
        <f t="shared" si="1"/>
        <v>Grundner Alfred</v>
      </c>
    </row>
    <row r="99" spans="1:3" ht="18.75" thickBot="1" x14ac:dyDescent="0.3">
      <c r="A99" s="65">
        <v>2662</v>
      </c>
      <c r="B99" s="65">
        <v>721</v>
      </c>
      <c r="C99" s="66" t="str">
        <f t="shared" si="1"/>
        <v>Uran Werner</v>
      </c>
    </row>
    <row r="100" spans="1:3" ht="18.75" thickBot="1" x14ac:dyDescent="0.3">
      <c r="A100" s="65">
        <v>2703</v>
      </c>
      <c r="B100" s="65">
        <v>285</v>
      </c>
      <c r="C100" s="66" t="str">
        <f t="shared" si="1"/>
        <v>Bucher Reinhard</v>
      </c>
    </row>
    <row r="101" spans="1:3" ht="18.75" thickBot="1" x14ac:dyDescent="0.3">
      <c r="A101" s="68">
        <v>2716</v>
      </c>
      <c r="B101" s="68">
        <v>348</v>
      </c>
      <c r="C101" s="69" t="str">
        <f t="shared" si="1"/>
        <v>Fuchs Walter</v>
      </c>
    </row>
    <row r="102" spans="1:3" ht="18.75" thickBot="1" x14ac:dyDescent="0.3">
      <c r="A102" s="65">
        <v>2717</v>
      </c>
      <c r="B102" s="65">
        <v>656</v>
      </c>
      <c r="C102" s="66" t="str">
        <f t="shared" si="1"/>
        <v>Schadler Ludwig</v>
      </c>
    </row>
    <row r="103" spans="1:3" ht="18.75" thickBot="1" x14ac:dyDescent="0.3">
      <c r="A103" s="65">
        <v>2737</v>
      </c>
      <c r="B103" s="65">
        <v>251</v>
      </c>
      <c r="C103" s="66" t="str">
        <f t="shared" si="1"/>
        <v>Ebner Christian</v>
      </c>
    </row>
    <row r="104" spans="1:3" ht="18.75" thickBot="1" x14ac:dyDescent="0.3">
      <c r="A104" s="68">
        <v>2738</v>
      </c>
      <c r="B104" s="68">
        <v>607</v>
      </c>
      <c r="C104" s="69" t="str">
        <f t="shared" si="1"/>
        <v>Leberwurst Franz</v>
      </c>
    </row>
    <row r="105" spans="1:3" ht="18.75" thickBot="1" x14ac:dyDescent="0.3">
      <c r="A105" s="65">
        <v>2752</v>
      </c>
      <c r="B105" s="65">
        <v>657</v>
      </c>
      <c r="C105" s="66" t="str">
        <f t="shared" si="1"/>
        <v>Friedrich Leopold</v>
      </c>
    </row>
    <row r="106" spans="1:3" ht="18.75" thickBot="1" x14ac:dyDescent="0.3">
      <c r="A106" s="65">
        <v>2778</v>
      </c>
      <c r="B106" s="65">
        <v>99</v>
      </c>
      <c r="C106" s="66" t="str">
        <f t="shared" si="1"/>
        <v>Resch Helmut</v>
      </c>
    </row>
    <row r="107" spans="1:3" ht="18.75" thickBot="1" x14ac:dyDescent="0.3">
      <c r="A107" s="68">
        <v>2782</v>
      </c>
      <c r="B107" s="68">
        <v>389</v>
      </c>
      <c r="C107" s="69" t="str">
        <f t="shared" si="1"/>
        <v>Ganzi Wolfgang</v>
      </c>
    </row>
    <row r="108" spans="1:3" ht="18.75" thickBot="1" x14ac:dyDescent="0.3">
      <c r="A108" s="65">
        <v>2797</v>
      </c>
      <c r="B108" s="65">
        <v>58</v>
      </c>
      <c r="C108" s="66" t="str">
        <f t="shared" si="1"/>
        <v>Fischer Ewald</v>
      </c>
    </row>
    <row r="109" spans="1:3" ht="18.75" thickBot="1" x14ac:dyDescent="0.3">
      <c r="A109" s="68">
        <v>2847</v>
      </c>
      <c r="B109" s="68">
        <v>336</v>
      </c>
      <c r="C109" s="69" t="str">
        <f t="shared" si="1"/>
        <v>Uran Hermann</v>
      </c>
    </row>
    <row r="110" spans="1:3" ht="18.75" thickBot="1" x14ac:dyDescent="0.3">
      <c r="A110" s="65">
        <v>2861</v>
      </c>
      <c r="B110" s="65">
        <v>17</v>
      </c>
      <c r="C110" s="66" t="str">
        <f t="shared" si="1"/>
        <v>Ungerhofer Franz</v>
      </c>
    </row>
    <row r="111" spans="1:3" ht="18.75" thickBot="1" x14ac:dyDescent="0.3">
      <c r="A111" s="68">
        <v>2867</v>
      </c>
      <c r="B111" s="68">
        <v>528</v>
      </c>
      <c r="C111" s="69" t="str">
        <f t="shared" si="1"/>
        <v>Spitzauer Ernst</v>
      </c>
    </row>
    <row r="112" spans="1:3" ht="18.75" thickBot="1" x14ac:dyDescent="0.3">
      <c r="A112" s="65">
        <v>2875</v>
      </c>
      <c r="B112" s="65">
        <v>230</v>
      </c>
      <c r="C112" s="66" t="str">
        <f t="shared" si="1"/>
        <v>Hofwimmer Klaus, Dipl.Ing.</v>
      </c>
    </row>
    <row r="113" spans="1:3" ht="18.75" thickBot="1" x14ac:dyDescent="0.3">
      <c r="A113" s="68">
        <v>2886</v>
      </c>
      <c r="B113" s="68">
        <v>89</v>
      </c>
      <c r="C113" s="69" t="str">
        <f t="shared" si="1"/>
        <v>Wanitschek Norbert</v>
      </c>
    </row>
    <row r="114" spans="1:3" ht="18.75" thickBot="1" x14ac:dyDescent="0.3">
      <c r="A114" s="65">
        <v>2892</v>
      </c>
      <c r="B114" s="65">
        <v>213</v>
      </c>
      <c r="C114" s="66" t="str">
        <f t="shared" si="1"/>
        <v>Voggenberger Thomas</v>
      </c>
    </row>
    <row r="115" spans="1:3" ht="18.75" thickBot="1" x14ac:dyDescent="0.3">
      <c r="A115" s="68">
        <v>2912</v>
      </c>
      <c r="B115" s="68">
        <v>181</v>
      </c>
      <c r="C115" s="69" t="str">
        <f t="shared" si="1"/>
        <v>Kammerer Johann</v>
      </c>
    </row>
    <row r="116" spans="1:3" ht="18.75" thickBot="1" x14ac:dyDescent="0.3">
      <c r="A116" s="68">
        <v>2917</v>
      </c>
      <c r="B116" s="68">
        <v>731</v>
      </c>
      <c r="C116" s="69" t="str">
        <f t="shared" si="1"/>
        <v>Bogensberger Egmund</v>
      </c>
    </row>
    <row r="117" spans="1:3" ht="18.75" thickBot="1" x14ac:dyDescent="0.3">
      <c r="A117" s="65">
        <v>2971</v>
      </c>
      <c r="B117" s="65">
        <v>681</v>
      </c>
      <c r="C117" s="66" t="str">
        <f t="shared" si="1"/>
        <v>Oberdanner Dietmar</v>
      </c>
    </row>
    <row r="118" spans="1:3" ht="18.75" thickBot="1" x14ac:dyDescent="0.3">
      <c r="A118" s="65">
        <v>3011</v>
      </c>
      <c r="B118" s="65">
        <v>14</v>
      </c>
      <c r="C118" s="66" t="str">
        <f t="shared" si="1"/>
        <v>Suchard Mario</v>
      </c>
    </row>
    <row r="119" spans="1:3" ht="18.75" thickBot="1" x14ac:dyDescent="0.3">
      <c r="A119" s="68">
        <v>3044</v>
      </c>
      <c r="B119" s="68">
        <v>258</v>
      </c>
      <c r="C119" s="69" t="str">
        <f t="shared" si="1"/>
        <v>Lackner Friedrich</v>
      </c>
    </row>
    <row r="120" spans="1:3" ht="18.75" thickBot="1" x14ac:dyDescent="0.3">
      <c r="A120" s="65">
        <v>3052</v>
      </c>
      <c r="B120" s="65">
        <v>565</v>
      </c>
      <c r="C120" s="66" t="str">
        <f t="shared" si="1"/>
        <v>Plas-Weinstock Andreas</v>
      </c>
    </row>
    <row r="121" spans="1:3" ht="18.75" thickBot="1" x14ac:dyDescent="0.3">
      <c r="A121" s="68">
        <v>3057</v>
      </c>
      <c r="B121" s="68">
        <v>135</v>
      </c>
      <c r="C121" s="69" t="str">
        <f t="shared" si="1"/>
        <v>Nassberger Andreas</v>
      </c>
    </row>
    <row r="122" spans="1:3" ht="18.75" thickBot="1" x14ac:dyDescent="0.3">
      <c r="A122" s="65">
        <v>3078</v>
      </c>
      <c r="B122" s="65">
        <v>102</v>
      </c>
      <c r="C122" s="66" t="str">
        <f t="shared" si="1"/>
        <v>Tacho Herbert</v>
      </c>
    </row>
    <row r="123" spans="1:3" ht="18.75" thickBot="1" x14ac:dyDescent="0.3">
      <c r="A123" s="65">
        <v>3090</v>
      </c>
      <c r="B123" s="65">
        <v>658</v>
      </c>
      <c r="C123" s="66" t="str">
        <f t="shared" si="1"/>
        <v>Stieg Erwin</v>
      </c>
    </row>
    <row r="124" spans="1:3" ht="18.75" thickBot="1" x14ac:dyDescent="0.3">
      <c r="A124" s="68">
        <v>3095</v>
      </c>
      <c r="B124" s="68">
        <v>632</v>
      </c>
      <c r="C124" s="69" t="str">
        <f t="shared" si="1"/>
        <v>Konrad Friedrich</v>
      </c>
    </row>
    <row r="125" spans="1:3" ht="18.75" thickBot="1" x14ac:dyDescent="0.3">
      <c r="A125" s="65">
        <v>3101</v>
      </c>
      <c r="B125" s="65">
        <v>278</v>
      </c>
      <c r="C125" s="66" t="str">
        <f t="shared" si="1"/>
        <v>Greiner Harald</v>
      </c>
    </row>
    <row r="126" spans="1:3" ht="18.75" thickBot="1" x14ac:dyDescent="0.3">
      <c r="A126" s="68">
        <v>3119</v>
      </c>
      <c r="B126" s="68">
        <v>260</v>
      </c>
      <c r="C126" s="69" t="str">
        <f t="shared" si="1"/>
        <v>Pfaffenberger Jürgen</v>
      </c>
    </row>
    <row r="127" spans="1:3" ht="18.75" thickBot="1" x14ac:dyDescent="0.3">
      <c r="A127" s="65">
        <v>3130</v>
      </c>
      <c r="B127" s="65">
        <v>78</v>
      </c>
      <c r="C127" s="66" t="str">
        <f t="shared" si="1"/>
        <v>Steinböck Michael</v>
      </c>
    </row>
    <row r="128" spans="1:3" ht="18.75" thickBot="1" x14ac:dyDescent="0.3">
      <c r="A128" s="68">
        <v>3135</v>
      </c>
      <c r="B128" s="68">
        <v>566</v>
      </c>
      <c r="C128" s="69" t="str">
        <f t="shared" si="1"/>
        <v>Wallisch Werner</v>
      </c>
    </row>
    <row r="129" spans="1:3" ht="18.75" thickBot="1" x14ac:dyDescent="0.3">
      <c r="A129" s="65">
        <v>3143</v>
      </c>
      <c r="B129" s="65">
        <v>300</v>
      </c>
      <c r="C129" s="66" t="str">
        <f t="shared" si="1"/>
        <v>Mitterer Günther</v>
      </c>
    </row>
    <row r="130" spans="1:3" ht="18.75" thickBot="1" x14ac:dyDescent="0.3">
      <c r="A130" s="68">
        <v>3144</v>
      </c>
      <c r="B130" s="68">
        <v>297</v>
      </c>
      <c r="C130" s="69" t="str">
        <f t="shared" si="1"/>
        <v>Plosky Erhard</v>
      </c>
    </row>
    <row r="131" spans="1:3" ht="18.75" thickBot="1" x14ac:dyDescent="0.3">
      <c r="A131" s="65">
        <v>3159</v>
      </c>
      <c r="B131" s="65">
        <v>326</v>
      </c>
      <c r="C131" s="66" t="str">
        <f t="shared" ref="C131:C194" si="2">VLOOKUP(B131,Athl01,2)</f>
        <v>Hölzl Thomas</v>
      </c>
    </row>
    <row r="132" spans="1:3" ht="18.75" thickBot="1" x14ac:dyDescent="0.3">
      <c r="A132" s="65">
        <v>3162</v>
      </c>
      <c r="B132" s="65">
        <v>720</v>
      </c>
      <c r="C132" s="66" t="str">
        <f t="shared" si="2"/>
        <v>Steiner Harald</v>
      </c>
    </row>
    <row r="133" spans="1:3" ht="18.75" thickBot="1" x14ac:dyDescent="0.3">
      <c r="A133" s="68">
        <v>3164</v>
      </c>
      <c r="B133" s="68">
        <v>205</v>
      </c>
      <c r="C133" s="69" t="str">
        <f t="shared" si="2"/>
        <v>Kobler Rudolf</v>
      </c>
    </row>
    <row r="134" spans="1:3" ht="18.75" thickBot="1" x14ac:dyDescent="0.3">
      <c r="A134" s="65">
        <v>3184</v>
      </c>
      <c r="B134" s="65">
        <v>296</v>
      </c>
      <c r="C134" s="66" t="str">
        <f t="shared" si="2"/>
        <v>Schuchter Guido</v>
      </c>
    </row>
    <row r="135" spans="1:3" ht="18.75" thickBot="1" x14ac:dyDescent="0.3">
      <c r="A135" s="68">
        <v>3187</v>
      </c>
      <c r="B135" s="68">
        <v>61</v>
      </c>
      <c r="C135" s="69" t="str">
        <f t="shared" si="2"/>
        <v>Koch Markus</v>
      </c>
    </row>
    <row r="136" spans="1:3" ht="18.75" thickBot="1" x14ac:dyDescent="0.3">
      <c r="A136" s="65">
        <v>3195</v>
      </c>
      <c r="B136" s="65">
        <v>77</v>
      </c>
      <c r="C136" s="66" t="str">
        <f t="shared" si="2"/>
        <v>Weindl Stefan</v>
      </c>
    </row>
    <row r="137" spans="1:3" ht="18.75" thickBot="1" x14ac:dyDescent="0.3">
      <c r="A137" s="68">
        <v>3197</v>
      </c>
      <c r="B137" s="68">
        <v>262</v>
      </c>
      <c r="C137" s="69" t="str">
        <f t="shared" si="2"/>
        <v>Scherleitner Harald</v>
      </c>
    </row>
    <row r="138" spans="1:3" ht="18.75" thickBot="1" x14ac:dyDescent="0.3">
      <c r="A138" s="65">
        <v>3218</v>
      </c>
      <c r="B138" s="65">
        <v>337</v>
      </c>
      <c r="C138" s="66" t="str">
        <f t="shared" si="2"/>
        <v>Diem Rudolf</v>
      </c>
    </row>
    <row r="139" spans="1:3" ht="18.75" thickBot="1" x14ac:dyDescent="0.3">
      <c r="A139" s="68">
        <v>3230</v>
      </c>
      <c r="B139" s="68">
        <v>354</v>
      </c>
      <c r="C139" s="69" t="str">
        <f t="shared" si="2"/>
        <v>Parvy Hermann</v>
      </c>
    </row>
    <row r="140" spans="1:3" ht="18.75" thickBot="1" x14ac:dyDescent="0.3">
      <c r="A140" s="65">
        <v>3244</v>
      </c>
      <c r="B140" s="65">
        <v>244</v>
      </c>
      <c r="C140" s="66" t="str">
        <f t="shared" si="2"/>
        <v>Pfaffenberger Martin</v>
      </c>
    </row>
    <row r="141" spans="1:3" ht="18.75" thickBot="1" x14ac:dyDescent="0.3">
      <c r="A141" s="68">
        <v>3251</v>
      </c>
      <c r="B141" s="68">
        <v>315</v>
      </c>
      <c r="C141" s="69" t="str">
        <f t="shared" si="2"/>
        <v>Brandauer Manfred</v>
      </c>
    </row>
    <row r="142" spans="1:3" ht="18.75" thickBot="1" x14ac:dyDescent="0.3">
      <c r="A142" s="65">
        <v>3266</v>
      </c>
      <c r="B142" s="65">
        <v>46</v>
      </c>
      <c r="C142" s="66" t="str">
        <f t="shared" si="2"/>
        <v>Luiskandl Roman</v>
      </c>
    </row>
    <row r="143" spans="1:3" ht="18.75" thickBot="1" x14ac:dyDescent="0.3">
      <c r="A143" s="68">
        <v>3287</v>
      </c>
      <c r="B143" s="68">
        <v>136</v>
      </c>
      <c r="C143" s="69" t="str">
        <f t="shared" si="2"/>
        <v>Perci Alexander</v>
      </c>
    </row>
    <row r="144" spans="1:3" ht="18.75" thickBot="1" x14ac:dyDescent="0.3">
      <c r="A144" s="65">
        <v>3302</v>
      </c>
      <c r="B144" s="65">
        <v>279</v>
      </c>
      <c r="C144" s="66" t="str">
        <f t="shared" si="2"/>
        <v>Greiner Thomas</v>
      </c>
    </row>
    <row r="145" spans="1:3" ht="18.75" thickBot="1" x14ac:dyDescent="0.3">
      <c r="A145" s="68">
        <v>3305</v>
      </c>
      <c r="B145" s="68">
        <v>341</v>
      </c>
      <c r="C145" s="69" t="str">
        <f t="shared" si="2"/>
        <v>Schneider Bernd</v>
      </c>
    </row>
    <row r="146" spans="1:3" ht="18.75" thickBot="1" x14ac:dyDescent="0.3">
      <c r="A146" s="65">
        <v>3308</v>
      </c>
      <c r="B146" s="65">
        <v>381</v>
      </c>
      <c r="C146" s="66" t="str">
        <f t="shared" si="2"/>
        <v>Gruba Joca</v>
      </c>
    </row>
    <row r="147" spans="1:3" ht="18.75" thickBot="1" x14ac:dyDescent="0.3">
      <c r="A147" s="68">
        <v>3316</v>
      </c>
      <c r="B147" s="68">
        <v>216</v>
      </c>
      <c r="C147" s="69" t="str">
        <f t="shared" si="2"/>
        <v>Ecker Gottfried</v>
      </c>
    </row>
    <row r="148" spans="1:3" ht="18.75" thickBot="1" x14ac:dyDescent="0.3">
      <c r="A148" s="65">
        <v>3349</v>
      </c>
      <c r="B148" s="65">
        <v>567</v>
      </c>
      <c r="C148" s="66" t="str">
        <f t="shared" si="2"/>
        <v>Resch Harald</v>
      </c>
    </row>
    <row r="149" spans="1:3" ht="18.75" thickBot="1" x14ac:dyDescent="0.3">
      <c r="A149" s="68">
        <v>3351</v>
      </c>
      <c r="B149" s="68">
        <v>116</v>
      </c>
      <c r="C149" s="69" t="str">
        <f t="shared" si="2"/>
        <v>Lehner Roman</v>
      </c>
    </row>
    <row r="150" spans="1:3" ht="18.75" thickBot="1" x14ac:dyDescent="0.3">
      <c r="A150" s="65">
        <v>3353</v>
      </c>
      <c r="B150" s="65">
        <v>306</v>
      </c>
      <c r="C150" s="66" t="str">
        <f t="shared" si="2"/>
        <v>Lauchart Christian</v>
      </c>
    </row>
    <row r="151" spans="1:3" ht="18.75" thickBot="1" x14ac:dyDescent="0.3">
      <c r="A151" s="68">
        <v>3356</v>
      </c>
      <c r="B151" s="68">
        <v>568</v>
      </c>
      <c r="C151" s="69" t="str">
        <f t="shared" si="2"/>
        <v>Hausner Thomas</v>
      </c>
    </row>
    <row r="152" spans="1:3" ht="18.75" thickBot="1" x14ac:dyDescent="0.3">
      <c r="A152" s="65">
        <v>3363</v>
      </c>
      <c r="B152" s="65">
        <v>318</v>
      </c>
      <c r="C152" s="66" t="str">
        <f t="shared" si="2"/>
        <v>Leitner Martin</v>
      </c>
    </row>
    <row r="153" spans="1:3" ht="18.75" thickBot="1" x14ac:dyDescent="0.3">
      <c r="A153" s="68">
        <v>3367</v>
      </c>
      <c r="B153" s="68">
        <v>4</v>
      </c>
      <c r="C153" s="69" t="str">
        <f t="shared" si="2"/>
        <v>Dvorak Richard</v>
      </c>
    </row>
    <row r="154" spans="1:3" ht="18.75" thickBot="1" x14ac:dyDescent="0.3">
      <c r="A154" s="65">
        <v>3389</v>
      </c>
      <c r="B154" s="65">
        <v>345</v>
      </c>
      <c r="C154" s="66" t="str">
        <f t="shared" si="2"/>
        <v>Baumann Gerhard</v>
      </c>
    </row>
    <row r="155" spans="1:3" ht="18.75" thickBot="1" x14ac:dyDescent="0.3">
      <c r="A155" s="65">
        <v>3412</v>
      </c>
      <c r="B155" s="65">
        <v>682</v>
      </c>
      <c r="C155" s="66" t="str">
        <f t="shared" si="2"/>
        <v>Baumann Thomas</v>
      </c>
    </row>
    <row r="156" spans="1:3" ht="18.75" thickBot="1" x14ac:dyDescent="0.3">
      <c r="A156" s="68">
        <v>3417</v>
      </c>
      <c r="B156" s="68">
        <v>227</v>
      </c>
      <c r="C156" s="69" t="str">
        <f t="shared" si="2"/>
        <v>Seidl Gerhard</v>
      </c>
    </row>
    <row r="157" spans="1:3" ht="18.75" thickBot="1" x14ac:dyDescent="0.3">
      <c r="A157" s="65">
        <v>3430</v>
      </c>
      <c r="B157" s="65">
        <v>54</v>
      </c>
      <c r="C157" s="66" t="str">
        <f t="shared" si="2"/>
        <v>Petlan Robert</v>
      </c>
    </row>
    <row r="158" spans="1:3" ht="18.75" thickBot="1" x14ac:dyDescent="0.3">
      <c r="A158" s="65">
        <v>3434</v>
      </c>
      <c r="B158" s="65">
        <v>559</v>
      </c>
      <c r="C158" s="66" t="str">
        <f t="shared" si="2"/>
        <v>Surin Viktor</v>
      </c>
    </row>
    <row r="159" spans="1:3" ht="18.75" thickBot="1" x14ac:dyDescent="0.3">
      <c r="A159" s="68">
        <v>3437</v>
      </c>
      <c r="B159" s="68">
        <v>309</v>
      </c>
      <c r="C159" s="69" t="str">
        <f t="shared" si="2"/>
        <v>Ritzer Klemens</v>
      </c>
    </row>
    <row r="160" spans="1:3" ht="18.75" thickBot="1" x14ac:dyDescent="0.3">
      <c r="A160" s="65">
        <v>3439</v>
      </c>
      <c r="B160" s="65">
        <v>76</v>
      </c>
      <c r="C160" s="66" t="str">
        <f t="shared" si="2"/>
        <v>Pikola Jürgen</v>
      </c>
    </row>
    <row r="161" spans="1:3" ht="18.75" thickBot="1" x14ac:dyDescent="0.3">
      <c r="A161" s="68">
        <v>3448</v>
      </c>
      <c r="B161" s="68">
        <v>195</v>
      </c>
      <c r="C161" s="69" t="str">
        <f t="shared" si="2"/>
        <v>Watzek Wolfgang</v>
      </c>
    </row>
    <row r="162" spans="1:3" ht="18.75" thickBot="1" x14ac:dyDescent="0.3">
      <c r="A162" s="65">
        <v>3449</v>
      </c>
      <c r="B162" s="65">
        <v>30</v>
      </c>
      <c r="C162" s="66" t="str">
        <f t="shared" si="2"/>
        <v>Petrik Fritz</v>
      </c>
    </row>
    <row r="163" spans="1:3" ht="18.75" thickBot="1" x14ac:dyDescent="0.3">
      <c r="A163" s="68">
        <v>3461</v>
      </c>
      <c r="B163" s="68">
        <v>49</v>
      </c>
      <c r="C163" s="69" t="str">
        <f t="shared" si="2"/>
        <v>Ziegler Thomas</v>
      </c>
    </row>
    <row r="164" spans="1:3" ht="18.75" thickBot="1" x14ac:dyDescent="0.3">
      <c r="A164" s="65">
        <v>3462</v>
      </c>
      <c r="B164" s="65">
        <v>173</v>
      </c>
      <c r="C164" s="66" t="str">
        <f t="shared" si="2"/>
        <v>Hosmanek Petr</v>
      </c>
    </row>
    <row r="165" spans="1:3" ht="18.75" thickBot="1" x14ac:dyDescent="0.3">
      <c r="A165" s="68">
        <v>3473</v>
      </c>
      <c r="B165" s="68">
        <v>64</v>
      </c>
      <c r="C165" s="69" t="str">
        <f t="shared" si="2"/>
        <v>Riedler Siegfried</v>
      </c>
    </row>
    <row r="166" spans="1:3" ht="18.75" thickBot="1" x14ac:dyDescent="0.3">
      <c r="A166" s="65">
        <v>3489</v>
      </c>
      <c r="B166" s="65">
        <v>349</v>
      </c>
      <c r="C166" s="66" t="str">
        <f t="shared" si="2"/>
        <v>Gradinger Thomas</v>
      </c>
    </row>
    <row r="167" spans="1:3" ht="18.75" thickBot="1" x14ac:dyDescent="0.3">
      <c r="A167" s="68">
        <v>3494</v>
      </c>
      <c r="B167" s="68">
        <v>40</v>
      </c>
      <c r="C167" s="69" t="str">
        <f t="shared" si="2"/>
        <v>Beilschmied Michael</v>
      </c>
    </row>
    <row r="168" spans="1:3" ht="18.75" thickBot="1" x14ac:dyDescent="0.3">
      <c r="A168" s="65">
        <v>3497</v>
      </c>
      <c r="B168" s="65">
        <v>75</v>
      </c>
      <c r="C168" s="66" t="str">
        <f t="shared" si="2"/>
        <v>Höller Werner</v>
      </c>
    </row>
    <row r="169" spans="1:3" ht="18.75" thickBot="1" x14ac:dyDescent="0.3">
      <c r="A169" s="68">
        <v>3568</v>
      </c>
      <c r="B169" s="68">
        <v>110</v>
      </c>
      <c r="C169" s="69" t="str">
        <f t="shared" si="2"/>
        <v>Mayer Roman</v>
      </c>
    </row>
    <row r="170" spans="1:3" ht="18.75" thickBot="1" x14ac:dyDescent="0.3">
      <c r="A170" s="65">
        <v>3587</v>
      </c>
      <c r="B170" s="65">
        <v>355</v>
      </c>
      <c r="C170" s="66" t="str">
        <f t="shared" si="2"/>
        <v>Pötschner Markus</v>
      </c>
    </row>
    <row r="171" spans="1:3" ht="18.75" thickBot="1" x14ac:dyDescent="0.3">
      <c r="A171" s="68">
        <v>3595</v>
      </c>
      <c r="B171" s="68">
        <v>69</v>
      </c>
      <c r="C171" s="69" t="str">
        <f t="shared" si="2"/>
        <v>Fenzl Josef sen.</v>
      </c>
    </row>
    <row r="172" spans="1:3" ht="18.75" thickBot="1" x14ac:dyDescent="0.3">
      <c r="A172" s="65">
        <v>3619</v>
      </c>
      <c r="B172" s="65">
        <v>342</v>
      </c>
      <c r="C172" s="66" t="str">
        <f t="shared" si="2"/>
        <v>Ulmer Thomas</v>
      </c>
    </row>
    <row r="173" spans="1:3" ht="18.75" thickBot="1" x14ac:dyDescent="0.3">
      <c r="A173" s="68">
        <v>3654</v>
      </c>
      <c r="B173" s="68">
        <v>23</v>
      </c>
      <c r="C173" s="69" t="str">
        <f t="shared" si="2"/>
        <v>Kammerer Hannes</v>
      </c>
    </row>
    <row r="174" spans="1:3" ht="18.75" thickBot="1" x14ac:dyDescent="0.3">
      <c r="A174" s="65">
        <v>3659</v>
      </c>
      <c r="B174" s="65">
        <v>264</v>
      </c>
      <c r="C174" s="66" t="str">
        <f t="shared" si="2"/>
        <v>Mühlbacher Andreas</v>
      </c>
    </row>
    <row r="175" spans="1:3" ht="18.75" thickBot="1" x14ac:dyDescent="0.3">
      <c r="A175" s="68">
        <v>3671</v>
      </c>
      <c r="B175" s="68">
        <v>68</v>
      </c>
      <c r="C175" s="69" t="str">
        <f t="shared" si="2"/>
        <v>Fenzl Edith</v>
      </c>
    </row>
    <row r="176" spans="1:3" ht="18.75" thickBot="1" x14ac:dyDescent="0.3">
      <c r="A176" s="65">
        <v>3678</v>
      </c>
      <c r="B176" s="65">
        <v>182</v>
      </c>
      <c r="C176" s="66" t="str">
        <f t="shared" si="2"/>
        <v>Kiraly Ferenc</v>
      </c>
    </row>
    <row r="177" spans="1:3" ht="18.75" thickBot="1" x14ac:dyDescent="0.3">
      <c r="A177" s="68">
        <v>3683</v>
      </c>
      <c r="B177" s="68">
        <v>365</v>
      </c>
      <c r="C177" s="69" t="str">
        <f t="shared" si="2"/>
        <v>Gursky Igor</v>
      </c>
    </row>
    <row r="178" spans="1:3" ht="18.75" thickBot="1" x14ac:dyDescent="0.3">
      <c r="A178" s="65">
        <v>3713</v>
      </c>
      <c r="B178" s="65">
        <v>183</v>
      </c>
      <c r="C178" s="66" t="str">
        <f t="shared" si="2"/>
        <v>Klopf Roland</v>
      </c>
    </row>
    <row r="179" spans="1:3" ht="18.75" thickBot="1" x14ac:dyDescent="0.3">
      <c r="A179" s="68">
        <v>3714</v>
      </c>
      <c r="B179" s="68">
        <v>305</v>
      </c>
      <c r="C179" s="69" t="str">
        <f t="shared" si="2"/>
        <v>Einberger Kurt</v>
      </c>
    </row>
    <row r="180" spans="1:3" ht="18.75" thickBot="1" x14ac:dyDescent="0.3">
      <c r="A180" s="65">
        <v>3724</v>
      </c>
      <c r="B180" s="65">
        <v>207</v>
      </c>
      <c r="C180" s="66" t="str">
        <f t="shared" si="2"/>
        <v>Stockinger-Picker Elisabeth</v>
      </c>
    </row>
    <row r="181" spans="1:3" ht="18.75" thickBot="1" x14ac:dyDescent="0.3">
      <c r="A181" s="68">
        <v>3728</v>
      </c>
      <c r="B181" s="68">
        <v>107</v>
      </c>
      <c r="C181" s="69" t="str">
        <f t="shared" si="2"/>
        <v>Krondorfer Sven</v>
      </c>
    </row>
    <row r="182" spans="1:3" ht="18.75" thickBot="1" x14ac:dyDescent="0.3">
      <c r="A182" s="65">
        <v>3733</v>
      </c>
      <c r="B182" s="65">
        <v>536</v>
      </c>
      <c r="C182" s="66" t="str">
        <f t="shared" si="2"/>
        <v>Plamberger Peter</v>
      </c>
    </row>
    <row r="183" spans="1:3" ht="18.75" thickBot="1" x14ac:dyDescent="0.3">
      <c r="A183" s="68">
        <v>3758</v>
      </c>
      <c r="B183" s="68">
        <v>138</v>
      </c>
      <c r="C183" s="69" t="str">
        <f t="shared" si="2"/>
        <v>Pfister Martin</v>
      </c>
    </row>
    <row r="184" spans="1:3" ht="18.75" thickBot="1" x14ac:dyDescent="0.3">
      <c r="A184" s="65">
        <v>3759</v>
      </c>
      <c r="B184" s="65">
        <v>250</v>
      </c>
      <c r="C184" s="66" t="str">
        <f t="shared" si="2"/>
        <v>Wachet Robert</v>
      </c>
    </row>
    <row r="185" spans="1:3" ht="18.75" thickBot="1" x14ac:dyDescent="0.3">
      <c r="A185" s="68">
        <v>3767</v>
      </c>
      <c r="B185" s="68">
        <v>80</v>
      </c>
      <c r="C185" s="69" t="str">
        <f t="shared" si="2"/>
        <v>Amsüß Michael</v>
      </c>
    </row>
    <row r="186" spans="1:3" ht="18.75" thickBot="1" x14ac:dyDescent="0.3">
      <c r="A186" s="65">
        <v>3771</v>
      </c>
      <c r="B186" s="65">
        <v>255</v>
      </c>
      <c r="C186" s="66" t="str">
        <f t="shared" si="2"/>
        <v>Giacomuzzi Markus</v>
      </c>
    </row>
    <row r="187" spans="1:3" ht="18.75" thickBot="1" x14ac:dyDescent="0.3">
      <c r="A187" s="68">
        <v>3781</v>
      </c>
      <c r="B187" s="68">
        <v>328</v>
      </c>
      <c r="C187" s="69" t="str">
        <f t="shared" si="2"/>
        <v>Marksteiner Markus</v>
      </c>
    </row>
    <row r="188" spans="1:3" ht="18.75" thickBot="1" x14ac:dyDescent="0.3">
      <c r="A188" s="65">
        <v>3782</v>
      </c>
      <c r="B188" s="65">
        <v>330</v>
      </c>
      <c r="C188" s="66" t="str">
        <f t="shared" si="2"/>
        <v>Plank Alexander</v>
      </c>
    </row>
    <row r="189" spans="1:3" ht="18.75" thickBot="1" x14ac:dyDescent="0.3">
      <c r="A189" s="68">
        <v>3796</v>
      </c>
      <c r="B189" s="68">
        <v>139</v>
      </c>
      <c r="C189" s="69" t="str">
        <f t="shared" si="2"/>
        <v>Schebesta Alexander</v>
      </c>
    </row>
    <row r="190" spans="1:3" ht="18.75" thickBot="1" x14ac:dyDescent="0.3">
      <c r="A190" s="65">
        <v>3804</v>
      </c>
      <c r="B190" s="65">
        <v>314</v>
      </c>
      <c r="C190" s="66" t="str">
        <f t="shared" si="2"/>
        <v>Bettazza Manfred</v>
      </c>
    </row>
    <row r="191" spans="1:3" ht="18.75" thickBot="1" x14ac:dyDescent="0.3">
      <c r="A191" s="65">
        <v>3807</v>
      </c>
      <c r="B191" s="65">
        <v>683</v>
      </c>
      <c r="C191" s="66" t="str">
        <f t="shared" si="2"/>
        <v>Kittenberger Ronald</v>
      </c>
    </row>
    <row r="192" spans="1:3" ht="18.75" thickBot="1" x14ac:dyDescent="0.3">
      <c r="A192" s="68">
        <v>3812</v>
      </c>
      <c r="B192" s="68">
        <v>621</v>
      </c>
      <c r="C192" s="69" t="str">
        <f t="shared" si="2"/>
        <v>Feucht Markus</v>
      </c>
    </row>
    <row r="193" spans="1:3" ht="18.75" thickBot="1" x14ac:dyDescent="0.3">
      <c r="A193" s="65">
        <v>3813</v>
      </c>
      <c r="B193" s="65">
        <v>106</v>
      </c>
      <c r="C193" s="66" t="str">
        <f t="shared" si="2"/>
        <v>Kittenberger Anton</v>
      </c>
    </row>
    <row r="194" spans="1:3" ht="18.75" thickBot="1" x14ac:dyDescent="0.3">
      <c r="A194" s="68">
        <v>3820</v>
      </c>
      <c r="B194" s="68">
        <v>606</v>
      </c>
      <c r="C194" s="69" t="str">
        <f t="shared" si="2"/>
        <v>Worring Martin</v>
      </c>
    </row>
    <row r="195" spans="1:3" ht="18.75" thickBot="1" x14ac:dyDescent="0.3">
      <c r="A195" s="65">
        <v>3822</v>
      </c>
      <c r="B195" s="65">
        <v>91</v>
      </c>
      <c r="C195" s="66" t="str">
        <f t="shared" ref="C195:C258" si="3">VLOOKUP(B195,Athl01,2)</f>
        <v>Buchmayer Siegfried, Mag.</v>
      </c>
    </row>
    <row r="196" spans="1:3" ht="18.75" thickBot="1" x14ac:dyDescent="0.3">
      <c r="A196" s="68">
        <v>3825</v>
      </c>
      <c r="B196" s="68">
        <v>214</v>
      </c>
      <c r="C196" s="69" t="str">
        <f t="shared" si="3"/>
        <v>Diana Ciprian</v>
      </c>
    </row>
    <row r="197" spans="1:3" ht="18.75" thickBot="1" x14ac:dyDescent="0.3">
      <c r="A197" s="65">
        <v>3827</v>
      </c>
      <c r="B197" s="65">
        <v>323</v>
      </c>
      <c r="C197" s="66" t="str">
        <f t="shared" si="3"/>
        <v>Gebhart Dietmar</v>
      </c>
    </row>
    <row r="198" spans="1:3" ht="18.75" thickBot="1" x14ac:dyDescent="0.3">
      <c r="A198" s="68">
        <v>3828</v>
      </c>
      <c r="B198" s="68">
        <v>554</v>
      </c>
      <c r="C198" s="69" t="str">
        <f t="shared" si="3"/>
        <v>Friedl Robert</v>
      </c>
    </row>
    <row r="199" spans="1:3" ht="18.75" thickBot="1" x14ac:dyDescent="0.3">
      <c r="A199" s="65">
        <v>3837</v>
      </c>
      <c r="B199" s="65">
        <v>121</v>
      </c>
      <c r="C199" s="66" t="str">
        <f t="shared" si="3"/>
        <v>Stefan Reinhard</v>
      </c>
    </row>
    <row r="200" spans="1:3" ht="18.75" thickBot="1" x14ac:dyDescent="0.3">
      <c r="A200" s="68">
        <v>3838</v>
      </c>
      <c r="B200" s="68">
        <v>120</v>
      </c>
      <c r="C200" s="69" t="str">
        <f t="shared" si="3"/>
        <v>Rothensteiner Josef</v>
      </c>
    </row>
    <row r="201" spans="1:3" ht="18.75" thickBot="1" x14ac:dyDescent="0.3">
      <c r="A201" s="65">
        <v>3844</v>
      </c>
      <c r="B201" s="65">
        <v>220</v>
      </c>
      <c r="C201" s="66" t="str">
        <f t="shared" si="3"/>
        <v>Heidecker Roland</v>
      </c>
    </row>
    <row r="202" spans="1:3" ht="18.75" thickBot="1" x14ac:dyDescent="0.3">
      <c r="A202" s="68">
        <v>3849</v>
      </c>
      <c r="B202" s="68">
        <v>327</v>
      </c>
      <c r="C202" s="69" t="str">
        <f t="shared" si="3"/>
        <v>Lamparter Hannes</v>
      </c>
    </row>
    <row r="203" spans="1:3" ht="18.75" thickBot="1" x14ac:dyDescent="0.3">
      <c r="A203" s="65">
        <v>3853</v>
      </c>
      <c r="B203" s="65">
        <v>358</v>
      </c>
      <c r="C203" s="66" t="str">
        <f t="shared" si="3"/>
        <v>Gössl Herbert</v>
      </c>
    </row>
    <row r="204" spans="1:3" ht="18.75" thickBot="1" x14ac:dyDescent="0.3">
      <c r="A204" s="68">
        <v>3858</v>
      </c>
      <c r="B204" s="68">
        <v>634</v>
      </c>
      <c r="C204" s="69" t="str">
        <f t="shared" si="3"/>
        <v>Wimmer Thomas</v>
      </c>
    </row>
    <row r="205" spans="1:3" ht="18.75" thickBot="1" x14ac:dyDescent="0.3">
      <c r="A205" s="65">
        <v>3865</v>
      </c>
      <c r="B205" s="65">
        <v>359</v>
      </c>
      <c r="C205" s="66" t="str">
        <f t="shared" si="3"/>
        <v>Hoda Hans</v>
      </c>
    </row>
    <row r="206" spans="1:3" ht="18.75" thickBot="1" x14ac:dyDescent="0.3">
      <c r="A206" s="68">
        <v>3872</v>
      </c>
      <c r="B206" s="68">
        <v>25</v>
      </c>
      <c r="C206" s="69" t="str">
        <f t="shared" si="3"/>
        <v>Ritter Georg</v>
      </c>
    </row>
    <row r="207" spans="1:3" ht="18.75" thickBot="1" x14ac:dyDescent="0.3">
      <c r="A207" s="65">
        <v>3879</v>
      </c>
      <c r="B207" s="65">
        <v>338</v>
      </c>
      <c r="C207" s="66" t="str">
        <f t="shared" si="3"/>
        <v>Freisinger Stefan</v>
      </c>
    </row>
    <row r="208" spans="1:3" ht="18.75" thickBot="1" x14ac:dyDescent="0.3">
      <c r="A208" s="68">
        <v>3885</v>
      </c>
      <c r="B208" s="68">
        <v>84</v>
      </c>
      <c r="C208" s="69" t="str">
        <f t="shared" si="3"/>
        <v>Pugl Markus</v>
      </c>
    </row>
    <row r="209" spans="1:3" ht="18.75" thickBot="1" x14ac:dyDescent="0.3">
      <c r="A209" s="65">
        <v>3894</v>
      </c>
      <c r="B209" s="65">
        <v>392</v>
      </c>
      <c r="C209" s="66" t="str">
        <f t="shared" si="3"/>
        <v>Spitzenberger Christopher</v>
      </c>
    </row>
    <row r="210" spans="1:3" ht="18.75" thickBot="1" x14ac:dyDescent="0.3">
      <c r="A210" s="68">
        <v>3901</v>
      </c>
      <c r="B210" s="68">
        <v>569</v>
      </c>
      <c r="C210" s="69" t="str">
        <f t="shared" si="3"/>
        <v>Pötsch Franz</v>
      </c>
    </row>
    <row r="211" spans="1:3" ht="18.75" thickBot="1" x14ac:dyDescent="0.3">
      <c r="A211" s="65">
        <v>3903</v>
      </c>
      <c r="B211" s="65">
        <v>321</v>
      </c>
      <c r="C211" s="66" t="str">
        <f t="shared" si="3"/>
        <v>Scharf Stefanie</v>
      </c>
    </row>
    <row r="212" spans="1:3" ht="18.75" thickBot="1" x14ac:dyDescent="0.3">
      <c r="A212" s="68">
        <v>3905</v>
      </c>
      <c r="B212" s="68">
        <v>623</v>
      </c>
      <c r="C212" s="69" t="str">
        <f t="shared" si="3"/>
        <v>Steinbrecher Sonja</v>
      </c>
    </row>
    <row r="213" spans="1:3" ht="18.75" thickBot="1" x14ac:dyDescent="0.3">
      <c r="A213" s="65">
        <v>3906</v>
      </c>
      <c r="B213" s="65">
        <v>320</v>
      </c>
      <c r="C213" s="66" t="str">
        <f t="shared" si="3"/>
        <v>Scharf Christian</v>
      </c>
    </row>
    <row r="214" spans="1:3" ht="18.75" thickBot="1" x14ac:dyDescent="0.3">
      <c r="A214" s="68">
        <v>3907</v>
      </c>
      <c r="B214" s="68">
        <v>387</v>
      </c>
      <c r="C214" s="69" t="str">
        <f t="shared" si="3"/>
        <v>Theilinger Klaus</v>
      </c>
    </row>
    <row r="215" spans="1:3" ht="18.75" thickBot="1" x14ac:dyDescent="0.3">
      <c r="A215" s="65">
        <v>3910</v>
      </c>
      <c r="B215" s="65">
        <v>659</v>
      </c>
      <c r="C215" s="66" t="str">
        <f t="shared" si="3"/>
        <v>Schober Andreas</v>
      </c>
    </row>
    <row r="216" spans="1:3" ht="18.75" thickBot="1" x14ac:dyDescent="0.3">
      <c r="A216" s="65">
        <v>3911</v>
      </c>
      <c r="B216" s="65">
        <v>83</v>
      </c>
      <c r="C216" s="66" t="str">
        <f t="shared" si="3"/>
        <v>Immler Alfred</v>
      </c>
    </row>
    <row r="217" spans="1:3" ht="18.75" thickBot="1" x14ac:dyDescent="0.3">
      <c r="A217" s="65">
        <v>3928</v>
      </c>
      <c r="B217" s="65">
        <v>660</v>
      </c>
      <c r="C217" s="66" t="str">
        <f t="shared" si="3"/>
        <v>Ringel Roman</v>
      </c>
    </row>
    <row r="218" spans="1:3" ht="18.75" thickBot="1" x14ac:dyDescent="0.3">
      <c r="A218" s="68">
        <v>3930</v>
      </c>
      <c r="B218" s="68">
        <v>570</v>
      </c>
      <c r="C218" s="69" t="str">
        <f t="shared" si="3"/>
        <v>Buschenreiter Raoul</v>
      </c>
    </row>
    <row r="219" spans="1:3" ht="18.75" thickBot="1" x14ac:dyDescent="0.3">
      <c r="A219" s="65">
        <v>3933</v>
      </c>
      <c r="B219" s="65">
        <v>571</v>
      </c>
      <c r="C219" s="66" t="str">
        <f t="shared" si="3"/>
        <v>Weber Franz</v>
      </c>
    </row>
    <row r="220" spans="1:3" ht="18.75" thickBot="1" x14ac:dyDescent="0.3">
      <c r="A220" s="68">
        <v>3952</v>
      </c>
      <c r="B220" s="68">
        <v>101</v>
      </c>
      <c r="C220" s="69" t="str">
        <f t="shared" si="3"/>
        <v>Schlechta Markus</v>
      </c>
    </row>
    <row r="221" spans="1:3" ht="18.75" thickBot="1" x14ac:dyDescent="0.3">
      <c r="A221" s="65">
        <v>3954</v>
      </c>
      <c r="B221" s="65">
        <v>347</v>
      </c>
      <c r="C221" s="66" t="str">
        <f t="shared" si="3"/>
        <v>Fuchs Gerhard</v>
      </c>
    </row>
    <row r="222" spans="1:3" ht="18.75" thickBot="1" x14ac:dyDescent="0.3">
      <c r="A222" s="68">
        <v>3957</v>
      </c>
      <c r="B222" s="68">
        <v>398</v>
      </c>
      <c r="C222" s="69" t="str">
        <f t="shared" si="3"/>
        <v>Dadour Georges Nöel</v>
      </c>
    </row>
    <row r="223" spans="1:3" ht="18.75" thickBot="1" x14ac:dyDescent="0.3">
      <c r="A223" s="65">
        <v>3961</v>
      </c>
      <c r="B223" s="65">
        <v>160</v>
      </c>
      <c r="C223" s="66" t="str">
        <f t="shared" si="3"/>
        <v>Rechenmacher Thomas</v>
      </c>
    </row>
    <row r="224" spans="1:3" ht="18.75" thickBot="1" x14ac:dyDescent="0.3">
      <c r="A224" s="68">
        <v>3962</v>
      </c>
      <c r="B224" s="68">
        <v>377</v>
      </c>
      <c r="C224" s="69" t="str">
        <f t="shared" si="3"/>
        <v>Buranich Christoph</v>
      </c>
    </row>
    <row r="225" spans="1:3" ht="18.75" thickBot="1" x14ac:dyDescent="0.3">
      <c r="A225" s="65">
        <v>3969</v>
      </c>
      <c r="B225" s="65">
        <v>177</v>
      </c>
      <c r="C225" s="66" t="str">
        <f t="shared" si="3"/>
        <v>Troll Jürgen</v>
      </c>
    </row>
    <row r="226" spans="1:3" ht="18.75" thickBot="1" x14ac:dyDescent="0.3">
      <c r="A226" s="65">
        <v>3972</v>
      </c>
      <c r="B226" s="65">
        <v>630</v>
      </c>
      <c r="C226" s="66" t="str">
        <f t="shared" si="3"/>
        <v>Lau Dietmar</v>
      </c>
    </row>
    <row r="227" spans="1:3" ht="18.75" thickBot="1" x14ac:dyDescent="0.3">
      <c r="A227" s="68">
        <v>3978</v>
      </c>
      <c r="B227" s="68">
        <v>295</v>
      </c>
      <c r="C227" s="69" t="str">
        <f t="shared" si="3"/>
        <v>Jangra Jaswant</v>
      </c>
    </row>
    <row r="228" spans="1:3" ht="18.75" thickBot="1" x14ac:dyDescent="0.3">
      <c r="A228" s="65">
        <v>3979</v>
      </c>
      <c r="B228" s="65">
        <v>165</v>
      </c>
      <c r="C228" s="66" t="str">
        <f t="shared" si="3"/>
        <v>Chromik Martin</v>
      </c>
    </row>
    <row r="229" spans="1:3" ht="18.75" thickBot="1" x14ac:dyDescent="0.3">
      <c r="A229" s="68">
        <v>3983</v>
      </c>
      <c r="B229" s="68">
        <v>242</v>
      </c>
      <c r="C229" s="69" t="str">
        <f t="shared" si="3"/>
        <v>Nowak Anita</v>
      </c>
    </row>
    <row r="230" spans="1:3" ht="18.75" thickBot="1" x14ac:dyDescent="0.3">
      <c r="A230" s="65">
        <v>3984</v>
      </c>
      <c r="B230" s="65">
        <v>241</v>
      </c>
      <c r="C230" s="66" t="str">
        <f t="shared" si="3"/>
        <v>Modrey Manuel</v>
      </c>
    </row>
    <row r="231" spans="1:3" ht="18.75" thickBot="1" x14ac:dyDescent="0.3">
      <c r="A231" s="68">
        <v>3987</v>
      </c>
      <c r="B231" s="68">
        <v>206</v>
      </c>
      <c r="C231" s="69" t="str">
        <f t="shared" si="3"/>
        <v>Maderegger Florian</v>
      </c>
    </row>
    <row r="232" spans="1:3" ht="18.75" thickBot="1" x14ac:dyDescent="0.3">
      <c r="A232" s="65">
        <v>3989</v>
      </c>
      <c r="B232" s="65">
        <v>167</v>
      </c>
      <c r="C232" s="66" t="str">
        <f t="shared" si="3"/>
        <v>Dunay Wolfgang</v>
      </c>
    </row>
    <row r="233" spans="1:3" ht="18.75" thickBot="1" x14ac:dyDescent="0.3">
      <c r="A233" s="68">
        <v>3990</v>
      </c>
      <c r="B233" s="68">
        <v>560</v>
      </c>
      <c r="C233" s="69" t="str">
        <f t="shared" si="3"/>
        <v>Gruber Gert</v>
      </c>
    </row>
    <row r="234" spans="1:3" ht="18.75" thickBot="1" x14ac:dyDescent="0.3">
      <c r="A234" s="65">
        <v>3998</v>
      </c>
      <c r="B234" s="65">
        <v>29</v>
      </c>
      <c r="C234" s="66" t="str">
        <f t="shared" si="3"/>
        <v>Müllner Karl</v>
      </c>
    </row>
    <row r="235" spans="1:3" ht="18.75" thickBot="1" x14ac:dyDescent="0.3">
      <c r="A235" s="68">
        <v>4017</v>
      </c>
      <c r="B235" s="68">
        <v>31</v>
      </c>
      <c r="C235" s="69" t="str">
        <f t="shared" si="3"/>
        <v>Petrik Harald</v>
      </c>
    </row>
    <row r="236" spans="1:3" ht="18.75" thickBot="1" x14ac:dyDescent="0.3">
      <c r="A236" s="65">
        <v>4019</v>
      </c>
      <c r="B236" s="65">
        <v>36</v>
      </c>
      <c r="C236" s="66" t="str">
        <f t="shared" si="3"/>
        <v>Schindler Helmut</v>
      </c>
    </row>
    <row r="237" spans="1:3" ht="18.75" thickBot="1" x14ac:dyDescent="0.3">
      <c r="A237" s="68">
        <v>4027</v>
      </c>
      <c r="B237" s="68">
        <v>103</v>
      </c>
      <c r="C237" s="69" t="str">
        <f t="shared" si="3"/>
        <v>Abraham Martin</v>
      </c>
    </row>
    <row r="238" spans="1:3" ht="18.75" thickBot="1" x14ac:dyDescent="0.3">
      <c r="A238" s="65">
        <v>4028</v>
      </c>
      <c r="B238" s="65">
        <v>166</v>
      </c>
      <c r="C238" s="66" t="str">
        <f t="shared" si="3"/>
        <v>Dunay Anton</v>
      </c>
    </row>
    <row r="239" spans="1:3" ht="18.75" thickBot="1" x14ac:dyDescent="0.3">
      <c r="A239" s="68">
        <v>4029</v>
      </c>
      <c r="B239" s="68">
        <v>404</v>
      </c>
      <c r="C239" s="69" t="str">
        <f t="shared" si="3"/>
        <v>Szilagyi Jozsef</v>
      </c>
    </row>
    <row r="240" spans="1:3" ht="18.75" thickBot="1" x14ac:dyDescent="0.3">
      <c r="A240" s="65">
        <v>4030</v>
      </c>
      <c r="B240" s="65">
        <v>229</v>
      </c>
      <c r="C240" s="66" t="str">
        <f t="shared" si="3"/>
        <v>Brandl Christian Ing.</v>
      </c>
    </row>
    <row r="241" spans="1:3" ht="18.75" thickBot="1" x14ac:dyDescent="0.3">
      <c r="A241" s="68">
        <v>4031</v>
      </c>
      <c r="B241" s="68">
        <v>236</v>
      </c>
      <c r="C241" s="69" t="str">
        <f t="shared" si="3"/>
        <v>Limberger Herwig, Ing.</v>
      </c>
    </row>
    <row r="242" spans="1:3" ht="18.75" thickBot="1" x14ac:dyDescent="0.3">
      <c r="A242" s="65">
        <v>4032</v>
      </c>
      <c r="B242" s="65">
        <v>235</v>
      </c>
      <c r="C242" s="66" t="str">
        <f t="shared" si="3"/>
        <v>Langweil Arpad</v>
      </c>
    </row>
    <row r="243" spans="1:3" ht="18.75" thickBot="1" x14ac:dyDescent="0.3">
      <c r="A243" s="68">
        <v>4037</v>
      </c>
      <c r="B243" s="68">
        <v>20</v>
      </c>
      <c r="C243" s="69" t="str">
        <f t="shared" si="3"/>
        <v>Diglas Ernst</v>
      </c>
    </row>
    <row r="244" spans="1:3" ht="18.75" thickBot="1" x14ac:dyDescent="0.3">
      <c r="A244" s="65">
        <v>4039</v>
      </c>
      <c r="B244" s="65">
        <v>134</v>
      </c>
      <c r="C244" s="66" t="str">
        <f t="shared" si="3"/>
        <v>Najemnik Matthias</v>
      </c>
    </row>
    <row r="245" spans="1:3" ht="18.75" thickBot="1" x14ac:dyDescent="0.3">
      <c r="A245" s="68">
        <v>4048</v>
      </c>
      <c r="B245" s="68">
        <v>333</v>
      </c>
      <c r="C245" s="69" t="str">
        <f t="shared" si="3"/>
        <v>Schneider Martin</v>
      </c>
    </row>
    <row r="246" spans="1:3" ht="18.75" thickBot="1" x14ac:dyDescent="0.3">
      <c r="A246" s="65">
        <v>4049</v>
      </c>
      <c r="B246" s="65">
        <v>289</v>
      </c>
      <c r="C246" s="66" t="str">
        <f t="shared" si="3"/>
        <v>Grundner Thomas</v>
      </c>
    </row>
    <row r="247" spans="1:3" ht="18.75" thickBot="1" x14ac:dyDescent="0.3">
      <c r="A247" s="68">
        <v>4051</v>
      </c>
      <c r="B247" s="68">
        <v>551</v>
      </c>
      <c r="C247" s="69" t="str">
        <f t="shared" si="3"/>
        <v>Speiser Albert</v>
      </c>
    </row>
    <row r="248" spans="1:3" ht="18.75" thickBot="1" x14ac:dyDescent="0.3">
      <c r="A248" s="65">
        <v>4054</v>
      </c>
      <c r="B248" s="65">
        <v>66</v>
      </c>
      <c r="C248" s="66" t="str">
        <f t="shared" si="3"/>
        <v>Sedlacek Claus, Mag.</v>
      </c>
    </row>
    <row r="249" spans="1:3" ht="18.75" thickBot="1" x14ac:dyDescent="0.3">
      <c r="A249" s="68">
        <v>4058</v>
      </c>
      <c r="B249" s="68">
        <v>266</v>
      </c>
      <c r="C249" s="69" t="str">
        <f t="shared" si="3"/>
        <v>Mühlbacher Martin</v>
      </c>
    </row>
    <row r="250" spans="1:3" ht="18.75" thickBot="1" x14ac:dyDescent="0.3">
      <c r="A250" s="65">
        <v>4062</v>
      </c>
      <c r="B250" s="65">
        <v>117</v>
      </c>
      <c r="C250" s="66" t="str">
        <f t="shared" si="3"/>
        <v>Porteder Stefan-Paul</v>
      </c>
    </row>
    <row r="251" spans="1:3" ht="18.75" thickBot="1" x14ac:dyDescent="0.3">
      <c r="A251" s="68">
        <v>4072</v>
      </c>
      <c r="B251" s="68">
        <v>34</v>
      </c>
      <c r="C251" s="69" t="str">
        <f t="shared" si="3"/>
        <v>Savonith Markus</v>
      </c>
    </row>
    <row r="252" spans="1:3" ht="18.75" thickBot="1" x14ac:dyDescent="0.3">
      <c r="A252" s="65">
        <v>4073</v>
      </c>
      <c r="B252" s="65">
        <v>245</v>
      </c>
      <c r="C252" s="66" t="str">
        <f t="shared" si="3"/>
        <v>Pichler Mario</v>
      </c>
    </row>
    <row r="253" spans="1:3" ht="18.75" thickBot="1" x14ac:dyDescent="0.3">
      <c r="A253" s="68">
        <v>4077</v>
      </c>
      <c r="B253" s="68">
        <v>94</v>
      </c>
      <c r="C253" s="69" t="str">
        <f t="shared" si="3"/>
        <v>Kirchmayer Harald</v>
      </c>
    </row>
    <row r="254" spans="1:3" ht="18.75" thickBot="1" x14ac:dyDescent="0.3">
      <c r="A254" s="65">
        <v>4078</v>
      </c>
      <c r="B254" s="65">
        <v>172</v>
      </c>
      <c r="C254" s="66" t="str">
        <f t="shared" si="3"/>
        <v>Gruber Christian</v>
      </c>
    </row>
    <row r="255" spans="1:3" ht="18.75" thickBot="1" x14ac:dyDescent="0.3">
      <c r="A255" s="68">
        <v>4082</v>
      </c>
      <c r="B255" s="68">
        <v>353</v>
      </c>
      <c r="C255" s="69" t="str">
        <f t="shared" si="3"/>
        <v>Muckenhuber Daniel</v>
      </c>
    </row>
    <row r="256" spans="1:3" ht="18.75" thickBot="1" x14ac:dyDescent="0.3">
      <c r="A256" s="65">
        <v>4096</v>
      </c>
      <c r="B256" s="65">
        <v>86</v>
      </c>
      <c r="C256" s="66" t="str">
        <f t="shared" si="3"/>
        <v>Schütz Manfred</v>
      </c>
    </row>
    <row r="257" spans="1:3" ht="18.75" thickBot="1" x14ac:dyDescent="0.3">
      <c r="A257" s="68">
        <v>4099</v>
      </c>
      <c r="B257" s="68">
        <v>7</v>
      </c>
      <c r="C257" s="69" t="str">
        <f t="shared" si="3"/>
        <v>Kaluzik Helmut</v>
      </c>
    </row>
    <row r="258" spans="1:3" ht="18.75" thickBot="1" x14ac:dyDescent="0.3">
      <c r="A258" s="65">
        <v>4102</v>
      </c>
      <c r="B258" s="65">
        <v>63</v>
      </c>
      <c r="C258" s="66" t="str">
        <f t="shared" si="3"/>
        <v>Nemec Martin</v>
      </c>
    </row>
    <row r="259" spans="1:3" ht="18.75" thickBot="1" x14ac:dyDescent="0.3">
      <c r="A259" s="68">
        <v>4104</v>
      </c>
      <c r="B259" s="68">
        <v>383</v>
      </c>
      <c r="C259" s="69" t="str">
        <f t="shared" ref="C259:C322" si="4">VLOOKUP(B259,Athl01,2)</f>
        <v>Müllner Georg</v>
      </c>
    </row>
    <row r="260" spans="1:3" ht="18.75" thickBot="1" x14ac:dyDescent="0.3">
      <c r="A260" s="65">
        <v>4108</v>
      </c>
      <c r="B260" s="65">
        <v>522</v>
      </c>
      <c r="C260" s="66" t="str">
        <f t="shared" si="4"/>
        <v>Sommer Hannes</v>
      </c>
    </row>
    <row r="261" spans="1:3" ht="18.75" thickBot="1" x14ac:dyDescent="0.3">
      <c r="A261" s="68">
        <v>4110</v>
      </c>
      <c r="B261" s="68">
        <v>98</v>
      </c>
      <c r="C261" s="69" t="str">
        <f t="shared" si="4"/>
        <v>Mann Stephan</v>
      </c>
    </row>
    <row r="262" spans="1:3" ht="18.75" thickBot="1" x14ac:dyDescent="0.3">
      <c r="A262" s="65">
        <v>4116</v>
      </c>
      <c r="B262" s="65">
        <v>105</v>
      </c>
      <c r="C262" s="66" t="str">
        <f t="shared" si="4"/>
        <v>Hofbauer Markus, Ing.</v>
      </c>
    </row>
    <row r="263" spans="1:3" ht="18.75" thickBot="1" x14ac:dyDescent="0.3">
      <c r="A263" s="68">
        <v>4122</v>
      </c>
      <c r="B263" s="68">
        <v>11</v>
      </c>
      <c r="C263" s="69" t="str">
        <f t="shared" si="4"/>
        <v>Schipany Hans</v>
      </c>
    </row>
    <row r="264" spans="1:3" ht="18.75" thickBot="1" x14ac:dyDescent="0.3">
      <c r="A264" s="65">
        <v>4126</v>
      </c>
      <c r="B264" s="65">
        <v>67</v>
      </c>
      <c r="C264" s="66" t="str">
        <f t="shared" si="4"/>
        <v>Spitzbart Franz</v>
      </c>
    </row>
    <row r="265" spans="1:3" ht="18.75" thickBot="1" x14ac:dyDescent="0.3">
      <c r="A265" s="68">
        <v>4131</v>
      </c>
      <c r="B265" s="68">
        <v>605</v>
      </c>
      <c r="C265" s="69" t="str">
        <f t="shared" si="4"/>
        <v>Nussgraber Jürgen</v>
      </c>
    </row>
    <row r="266" spans="1:3" ht="18.75" thickBot="1" x14ac:dyDescent="0.3">
      <c r="A266" s="65">
        <v>4136</v>
      </c>
      <c r="B266" s="65">
        <v>22</v>
      </c>
      <c r="C266" s="66" t="str">
        <f t="shared" si="4"/>
        <v>Huber Werner</v>
      </c>
    </row>
    <row r="267" spans="1:3" ht="18.75" thickBot="1" x14ac:dyDescent="0.3">
      <c r="A267" s="68">
        <v>4145</v>
      </c>
      <c r="B267" s="68">
        <v>627</v>
      </c>
      <c r="C267" s="69" t="str">
        <f t="shared" si="4"/>
        <v>Abedini Alberto</v>
      </c>
    </row>
    <row r="268" spans="1:3" ht="18.75" thickBot="1" x14ac:dyDescent="0.3">
      <c r="A268" s="65">
        <v>4146</v>
      </c>
      <c r="B268" s="65">
        <v>403</v>
      </c>
      <c r="C268" s="66" t="str">
        <f t="shared" si="4"/>
        <v>Nazarian Edvard</v>
      </c>
    </row>
    <row r="269" spans="1:3" ht="18.75" thickBot="1" x14ac:dyDescent="0.3">
      <c r="A269" s="68">
        <v>4165</v>
      </c>
      <c r="B269" s="68">
        <v>81</v>
      </c>
      <c r="C269" s="69" t="str">
        <f t="shared" si="4"/>
        <v>Berger Roman</v>
      </c>
    </row>
    <row r="270" spans="1:3" ht="18.75" thickBot="1" x14ac:dyDescent="0.3">
      <c r="A270" s="65">
        <v>4174</v>
      </c>
      <c r="B270" s="65">
        <v>351</v>
      </c>
      <c r="C270" s="66" t="str">
        <f t="shared" si="4"/>
        <v>Hastik Ronald jun.</v>
      </c>
    </row>
    <row r="271" spans="1:3" ht="18.75" thickBot="1" x14ac:dyDescent="0.3">
      <c r="A271" s="68">
        <v>4177</v>
      </c>
      <c r="B271" s="68">
        <v>379</v>
      </c>
      <c r="C271" s="69" t="str">
        <f t="shared" si="4"/>
        <v>Fessl Patrick</v>
      </c>
    </row>
    <row r="272" spans="1:3" ht="18.75" thickBot="1" x14ac:dyDescent="0.3">
      <c r="A272" s="65">
        <v>4178</v>
      </c>
      <c r="B272" s="65">
        <v>145</v>
      </c>
      <c r="C272" s="66" t="str">
        <f t="shared" si="4"/>
        <v>Walcharz Isabella</v>
      </c>
    </row>
    <row r="273" spans="1:3" ht="18.75" thickBot="1" x14ac:dyDescent="0.3">
      <c r="A273" s="68">
        <v>4181</v>
      </c>
      <c r="B273" s="68">
        <v>257</v>
      </c>
      <c r="C273" s="69" t="str">
        <f t="shared" si="4"/>
        <v>Krammer Christoph</v>
      </c>
    </row>
    <row r="274" spans="1:3" ht="18.75" thickBot="1" x14ac:dyDescent="0.3">
      <c r="A274" s="65">
        <v>4187</v>
      </c>
      <c r="B274" s="65">
        <v>223</v>
      </c>
      <c r="C274" s="66" t="str">
        <f t="shared" si="4"/>
        <v>Rehner Philipp</v>
      </c>
    </row>
    <row r="275" spans="1:3" ht="18.75" thickBot="1" x14ac:dyDescent="0.3">
      <c r="A275" s="65">
        <v>4188</v>
      </c>
      <c r="B275" s="65">
        <v>661</v>
      </c>
      <c r="C275" s="66" t="str">
        <f t="shared" si="4"/>
        <v>Schadler Tamara</v>
      </c>
    </row>
    <row r="276" spans="1:3" ht="18.75" thickBot="1" x14ac:dyDescent="0.3">
      <c r="A276" s="68">
        <v>4193</v>
      </c>
      <c r="B276" s="68">
        <v>283</v>
      </c>
      <c r="C276" s="69" t="str">
        <f t="shared" si="4"/>
        <v>Stolz Patrick</v>
      </c>
    </row>
    <row r="277" spans="1:3" ht="18.75" thickBot="1" x14ac:dyDescent="0.3">
      <c r="A277" s="65">
        <v>4194</v>
      </c>
      <c r="B277" s="65">
        <v>53</v>
      </c>
      <c r="C277" s="66" t="str">
        <f t="shared" si="4"/>
        <v>Parmetler Rüdiger</v>
      </c>
    </row>
    <row r="278" spans="1:3" ht="18.75" thickBot="1" x14ac:dyDescent="0.3">
      <c r="A278" s="68">
        <v>4195</v>
      </c>
      <c r="B278" s="68">
        <v>534</v>
      </c>
      <c r="C278" s="69" t="str">
        <f t="shared" si="4"/>
        <v>Kainz Eva</v>
      </c>
    </row>
    <row r="279" spans="1:3" ht="18.75" thickBot="1" x14ac:dyDescent="0.3">
      <c r="A279" s="65">
        <v>4206</v>
      </c>
      <c r="B279" s="65">
        <v>82</v>
      </c>
      <c r="C279" s="66" t="str">
        <f t="shared" si="4"/>
        <v>Heiligenbrunner Simon</v>
      </c>
    </row>
    <row r="280" spans="1:3" ht="18.75" thickBot="1" x14ac:dyDescent="0.3">
      <c r="A280" s="68">
        <v>4215</v>
      </c>
      <c r="B280" s="68">
        <v>672</v>
      </c>
      <c r="C280" s="69" t="str">
        <f t="shared" si="4"/>
        <v>Toth Stefan</v>
      </c>
    </row>
    <row r="281" spans="1:3" ht="18.75" thickBot="1" x14ac:dyDescent="0.3">
      <c r="A281" s="68">
        <v>4216</v>
      </c>
      <c r="B281" s="68">
        <v>51</v>
      </c>
      <c r="C281" s="69" t="str">
        <f t="shared" si="4"/>
        <v>Ottawa Gerd</v>
      </c>
    </row>
    <row r="282" spans="1:3" ht="18.75" thickBot="1" x14ac:dyDescent="0.3">
      <c r="A282" s="65">
        <v>4231</v>
      </c>
      <c r="B282" s="65">
        <v>43</v>
      </c>
      <c r="C282" s="66" t="str">
        <f t="shared" si="4"/>
        <v>Grubmüller Jürgen</v>
      </c>
    </row>
    <row r="283" spans="1:3" ht="18.75" thickBot="1" x14ac:dyDescent="0.3">
      <c r="A283" s="65">
        <v>4232</v>
      </c>
      <c r="B283" s="65">
        <v>684</v>
      </c>
      <c r="C283" s="66" t="str">
        <f t="shared" si="4"/>
        <v>Fleis Christian</v>
      </c>
    </row>
    <row r="284" spans="1:3" ht="18.75" thickBot="1" x14ac:dyDescent="0.3">
      <c r="A284" s="68">
        <v>4241</v>
      </c>
      <c r="B284" s="68">
        <v>281</v>
      </c>
      <c r="C284" s="69" t="str">
        <f t="shared" si="4"/>
        <v>Prasser Wolfgang</v>
      </c>
    </row>
    <row r="285" spans="1:3" ht="18.75" thickBot="1" x14ac:dyDescent="0.3">
      <c r="A285" s="65">
        <v>4243</v>
      </c>
      <c r="B285" s="65">
        <v>715</v>
      </c>
      <c r="C285" s="66" t="str">
        <f t="shared" si="4"/>
        <v>Narovnigg Claudia</v>
      </c>
    </row>
    <row r="286" spans="1:3" ht="18.75" thickBot="1" x14ac:dyDescent="0.3">
      <c r="A286" s="65">
        <v>4245</v>
      </c>
      <c r="B286" s="65">
        <v>572</v>
      </c>
      <c r="C286" s="66" t="str">
        <f t="shared" si="4"/>
        <v>Perktold Patrick</v>
      </c>
    </row>
    <row r="287" spans="1:3" ht="18.75" thickBot="1" x14ac:dyDescent="0.3">
      <c r="A287" s="68">
        <v>4246</v>
      </c>
      <c r="B287" s="68">
        <v>313</v>
      </c>
      <c r="C287" s="69" t="str">
        <f t="shared" si="4"/>
        <v>Unterladstätter Norbert</v>
      </c>
    </row>
    <row r="288" spans="1:3" ht="18.75" thickBot="1" x14ac:dyDescent="0.3">
      <c r="A288" s="65">
        <v>4248</v>
      </c>
      <c r="B288" s="65">
        <v>310</v>
      </c>
      <c r="C288" s="66" t="str">
        <f t="shared" si="4"/>
        <v>Sammer Markus</v>
      </c>
    </row>
    <row r="289" spans="1:3" ht="18.75" thickBot="1" x14ac:dyDescent="0.3">
      <c r="A289" s="68">
        <v>4249</v>
      </c>
      <c r="B289" s="68">
        <v>287</v>
      </c>
      <c r="C289" s="69" t="str">
        <f t="shared" si="4"/>
        <v>Greimeister Gernot</v>
      </c>
    </row>
    <row r="290" spans="1:3" ht="18.75" thickBot="1" x14ac:dyDescent="0.3">
      <c r="A290" s="65">
        <v>4251</v>
      </c>
      <c r="B290" s="65">
        <v>685</v>
      </c>
      <c r="C290" s="66" t="str">
        <f t="shared" si="4"/>
        <v>Siegl Franz</v>
      </c>
    </row>
    <row r="291" spans="1:3" ht="18.75" thickBot="1" x14ac:dyDescent="0.3">
      <c r="A291" s="65">
        <v>4255</v>
      </c>
      <c r="B291" s="65">
        <v>269</v>
      </c>
      <c r="C291" s="66" t="str">
        <f t="shared" si="4"/>
        <v>Weber Günther jun.</v>
      </c>
    </row>
    <row r="292" spans="1:3" ht="18.75" thickBot="1" x14ac:dyDescent="0.3">
      <c r="A292" s="68">
        <v>4259</v>
      </c>
      <c r="B292" s="68">
        <v>558</v>
      </c>
      <c r="C292" s="69" t="str">
        <f t="shared" si="4"/>
        <v>Haido Jakob</v>
      </c>
    </row>
    <row r="293" spans="1:3" ht="18.75" thickBot="1" x14ac:dyDescent="0.3">
      <c r="A293" s="65">
        <v>4261</v>
      </c>
      <c r="B293" s="65">
        <v>33</v>
      </c>
      <c r="C293" s="66" t="str">
        <f t="shared" si="4"/>
        <v>Rumsauer Rudolf</v>
      </c>
    </row>
    <row r="294" spans="1:3" ht="18.75" thickBot="1" x14ac:dyDescent="0.3">
      <c r="A294" s="65">
        <v>4263</v>
      </c>
      <c r="B294" s="65">
        <v>686</v>
      </c>
      <c r="C294" s="66" t="str">
        <f t="shared" si="4"/>
        <v>Höck Martin</v>
      </c>
    </row>
    <row r="295" spans="1:3" ht="18.75" thickBot="1" x14ac:dyDescent="0.3">
      <c r="A295" s="68">
        <v>4266</v>
      </c>
      <c r="B295" s="68">
        <v>391</v>
      </c>
      <c r="C295" s="69" t="str">
        <f t="shared" si="4"/>
        <v>Kolup Markus</v>
      </c>
    </row>
    <row r="296" spans="1:3" ht="18.75" thickBot="1" x14ac:dyDescent="0.3">
      <c r="A296" s="65">
        <v>4269</v>
      </c>
      <c r="B296" s="65">
        <v>126</v>
      </c>
      <c r="C296" s="66" t="str">
        <f t="shared" si="4"/>
        <v>Weixelbaum Gerald</v>
      </c>
    </row>
    <row r="297" spans="1:3" ht="18.75" thickBot="1" x14ac:dyDescent="0.3">
      <c r="A297" s="68">
        <v>4270</v>
      </c>
      <c r="B297" s="68">
        <v>290</v>
      </c>
      <c r="C297" s="69" t="str">
        <f t="shared" si="4"/>
        <v>Grundner Verena</v>
      </c>
    </row>
    <row r="298" spans="1:3" ht="18.75" thickBot="1" x14ac:dyDescent="0.3">
      <c r="A298" s="65">
        <v>4271</v>
      </c>
      <c r="B298" s="65">
        <v>395</v>
      </c>
      <c r="C298" s="66" t="str">
        <f t="shared" si="4"/>
        <v>Aleksanjan Samvel</v>
      </c>
    </row>
    <row r="299" spans="1:3" ht="18.75" thickBot="1" x14ac:dyDescent="0.3">
      <c r="A299" s="68">
        <v>4272</v>
      </c>
      <c r="B299" s="68">
        <v>95</v>
      </c>
      <c r="C299" s="69" t="str">
        <f t="shared" si="4"/>
        <v>Kraftl Michael</v>
      </c>
    </row>
    <row r="300" spans="1:3" ht="18.75" thickBot="1" x14ac:dyDescent="0.3">
      <c r="A300" s="65">
        <v>4273</v>
      </c>
      <c r="B300" s="65">
        <v>293</v>
      </c>
      <c r="C300" s="66" t="str">
        <f t="shared" si="4"/>
        <v>Kesgin Hüseyin</v>
      </c>
    </row>
    <row r="301" spans="1:3" ht="18.75" thickBot="1" x14ac:dyDescent="0.3">
      <c r="A301" s="68">
        <v>4274</v>
      </c>
      <c r="B301" s="68">
        <v>373</v>
      </c>
      <c r="C301" s="69" t="str">
        <f t="shared" si="4"/>
        <v>Zauner Markus</v>
      </c>
    </row>
    <row r="302" spans="1:3" ht="18.75" thickBot="1" x14ac:dyDescent="0.3">
      <c r="A302" s="65">
        <v>4275</v>
      </c>
      <c r="B302" s="65">
        <v>130</v>
      </c>
      <c r="C302" s="66" t="str">
        <f t="shared" si="4"/>
        <v>Heinz Thomas</v>
      </c>
    </row>
    <row r="303" spans="1:3" ht="18.75" thickBot="1" x14ac:dyDescent="0.3">
      <c r="A303" s="68">
        <v>4277</v>
      </c>
      <c r="B303" s="68">
        <v>252</v>
      </c>
      <c r="C303" s="69" t="str">
        <f t="shared" si="4"/>
        <v>Ebner Daniel</v>
      </c>
    </row>
    <row r="304" spans="1:3" ht="18.75" thickBot="1" x14ac:dyDescent="0.3">
      <c r="A304" s="65">
        <v>4280</v>
      </c>
      <c r="B304" s="65">
        <v>211</v>
      </c>
      <c r="C304" s="66" t="str">
        <f t="shared" si="4"/>
        <v>Strasser Pia</v>
      </c>
    </row>
    <row r="305" spans="1:3" ht="18.75" thickBot="1" x14ac:dyDescent="0.3">
      <c r="A305" s="68">
        <v>4289</v>
      </c>
      <c r="B305" s="68">
        <v>115</v>
      </c>
      <c r="C305" s="69" t="str">
        <f t="shared" si="4"/>
        <v>Haiden Mathias</v>
      </c>
    </row>
    <row r="306" spans="1:3" ht="18.75" thickBot="1" x14ac:dyDescent="0.3">
      <c r="A306" s="65">
        <v>4304</v>
      </c>
      <c r="B306" s="65">
        <v>168</v>
      </c>
      <c r="C306" s="66" t="str">
        <f t="shared" si="4"/>
        <v>Ehrengruber Florian</v>
      </c>
    </row>
    <row r="307" spans="1:3" ht="18.75" thickBot="1" x14ac:dyDescent="0.3">
      <c r="A307" s="68">
        <v>4309</v>
      </c>
      <c r="B307" s="68">
        <v>37</v>
      </c>
      <c r="C307" s="69" t="str">
        <f t="shared" si="4"/>
        <v>Sukopp Lena</v>
      </c>
    </row>
    <row r="308" spans="1:3" ht="18.75" thickBot="1" x14ac:dyDescent="0.3">
      <c r="A308" s="65">
        <v>4311</v>
      </c>
      <c r="B308" s="65">
        <v>192</v>
      </c>
      <c r="C308" s="66" t="str">
        <f t="shared" si="4"/>
        <v>Brany Philip</v>
      </c>
    </row>
    <row r="309" spans="1:3" ht="18.75" thickBot="1" x14ac:dyDescent="0.3">
      <c r="A309" s="68">
        <v>4312</v>
      </c>
      <c r="B309" s="68">
        <v>97</v>
      </c>
      <c r="C309" s="69" t="str">
        <f t="shared" si="4"/>
        <v>Mann Roman</v>
      </c>
    </row>
    <row r="310" spans="1:3" ht="18.75" thickBot="1" x14ac:dyDescent="0.3">
      <c r="A310" s="65">
        <v>4313</v>
      </c>
      <c r="B310" s="65">
        <v>41</v>
      </c>
      <c r="C310" s="66" t="str">
        <f t="shared" si="4"/>
        <v>Fleischer Manfred</v>
      </c>
    </row>
    <row r="311" spans="1:3" ht="18.75" thickBot="1" x14ac:dyDescent="0.3">
      <c r="A311" s="68">
        <v>4318</v>
      </c>
      <c r="B311" s="68">
        <v>239</v>
      </c>
      <c r="C311" s="69" t="str">
        <f t="shared" si="4"/>
        <v>Mickel Manuel</v>
      </c>
    </row>
    <row r="312" spans="1:3" ht="18.75" thickBot="1" x14ac:dyDescent="0.3">
      <c r="A312" s="65">
        <v>4320</v>
      </c>
      <c r="B312" s="65">
        <v>396</v>
      </c>
      <c r="C312" s="66" t="str">
        <f t="shared" si="4"/>
        <v>Barazian Vahan</v>
      </c>
    </row>
    <row r="313" spans="1:3" ht="18.75" thickBot="1" x14ac:dyDescent="0.3">
      <c r="A313" s="68">
        <v>4321</v>
      </c>
      <c r="B313" s="68">
        <v>70</v>
      </c>
      <c r="C313" s="69" t="str">
        <f t="shared" si="4"/>
        <v>Fenzl Josef jun.</v>
      </c>
    </row>
    <row r="314" spans="1:3" ht="18.75" thickBot="1" x14ac:dyDescent="0.3">
      <c r="A314" s="65">
        <v>4326</v>
      </c>
      <c r="B314" s="65">
        <v>96</v>
      </c>
      <c r="C314" s="66" t="str">
        <f t="shared" si="4"/>
        <v>Kugler Gerald</v>
      </c>
    </row>
    <row r="315" spans="1:3" ht="18.75" thickBot="1" x14ac:dyDescent="0.3">
      <c r="A315" s="68">
        <v>4333</v>
      </c>
      <c r="B315" s="68">
        <v>193</v>
      </c>
      <c r="C315" s="69" t="str">
        <f t="shared" si="4"/>
        <v>Köpf Mischa</v>
      </c>
    </row>
    <row r="316" spans="1:3" ht="18.75" thickBot="1" x14ac:dyDescent="0.3">
      <c r="A316" s="65">
        <v>4336</v>
      </c>
      <c r="B316" s="65">
        <v>185</v>
      </c>
      <c r="C316" s="66" t="str">
        <f t="shared" si="4"/>
        <v>Lulaew Sulumbek</v>
      </c>
    </row>
    <row r="317" spans="1:3" ht="18.75" thickBot="1" x14ac:dyDescent="0.3">
      <c r="A317" s="68">
        <v>4337</v>
      </c>
      <c r="B317" s="68">
        <v>199</v>
      </c>
      <c r="C317" s="69" t="str">
        <f t="shared" si="4"/>
        <v>Reithner Andrea</v>
      </c>
    </row>
    <row r="318" spans="1:3" ht="18.75" thickBot="1" x14ac:dyDescent="0.3">
      <c r="A318" s="65">
        <v>4339</v>
      </c>
      <c r="B318" s="65">
        <v>210</v>
      </c>
      <c r="C318" s="66" t="str">
        <f t="shared" si="4"/>
        <v>Stockinger Thomas</v>
      </c>
    </row>
    <row r="319" spans="1:3" ht="18.75" thickBot="1" x14ac:dyDescent="0.3">
      <c r="A319" s="68">
        <v>4341</v>
      </c>
      <c r="B319" s="68">
        <v>190</v>
      </c>
      <c r="C319" s="69" t="str">
        <f t="shared" si="4"/>
        <v>Weißinger Patrick</v>
      </c>
    </row>
    <row r="320" spans="1:3" ht="18.75" thickBot="1" x14ac:dyDescent="0.3">
      <c r="A320" s="65">
        <v>4342</v>
      </c>
      <c r="B320" s="65">
        <v>237</v>
      </c>
      <c r="C320" s="66" t="str">
        <f t="shared" si="4"/>
        <v>Manninger Patrick</v>
      </c>
    </row>
    <row r="321" spans="1:3" ht="18.75" thickBot="1" x14ac:dyDescent="0.3">
      <c r="A321" s="68">
        <v>4344</v>
      </c>
      <c r="B321" s="68">
        <v>405</v>
      </c>
      <c r="C321" s="69" t="str">
        <f t="shared" si="4"/>
        <v>Tachaev Ruslan</v>
      </c>
    </row>
    <row r="322" spans="1:3" ht="18.75" thickBot="1" x14ac:dyDescent="0.3">
      <c r="A322" s="68">
        <v>4346</v>
      </c>
      <c r="B322" s="68">
        <v>713</v>
      </c>
      <c r="C322" s="69" t="str">
        <f t="shared" si="4"/>
        <v>Leodolter Martin</v>
      </c>
    </row>
    <row r="323" spans="1:3" ht="18.75" thickBot="1" x14ac:dyDescent="0.3">
      <c r="A323" s="65">
        <v>4347</v>
      </c>
      <c r="B323" s="65">
        <v>284</v>
      </c>
      <c r="C323" s="66" t="str">
        <f t="shared" ref="C323:C386" si="5">VLOOKUP(B323,Athl01,2)</f>
        <v>Troni Dmitri</v>
      </c>
    </row>
    <row r="324" spans="1:3" ht="18.75" thickBot="1" x14ac:dyDescent="0.3">
      <c r="A324" s="68">
        <v>4359</v>
      </c>
      <c r="B324" s="68">
        <v>226</v>
      </c>
      <c r="C324" s="69" t="str">
        <f t="shared" si="5"/>
        <v>Sauerlachner Thomas</v>
      </c>
    </row>
    <row r="325" spans="1:3" ht="18.75" thickBot="1" x14ac:dyDescent="0.3">
      <c r="A325" s="65">
        <v>4360</v>
      </c>
      <c r="B325" s="65">
        <v>219</v>
      </c>
      <c r="C325" s="66" t="str">
        <f t="shared" si="5"/>
        <v>Heidecker Daniel</v>
      </c>
    </row>
    <row r="326" spans="1:3" ht="18.75" thickBot="1" x14ac:dyDescent="0.3">
      <c r="A326" s="68">
        <v>4361</v>
      </c>
      <c r="B326" s="68">
        <v>12</v>
      </c>
      <c r="C326" s="69" t="str">
        <f t="shared" si="5"/>
        <v>Schmitz Klaus-Dieter</v>
      </c>
    </row>
    <row r="327" spans="1:3" ht="18.75" thickBot="1" x14ac:dyDescent="0.3">
      <c r="A327" s="65">
        <v>4365</v>
      </c>
      <c r="B327" s="65">
        <v>662</v>
      </c>
      <c r="C327" s="66" t="str">
        <f t="shared" si="5"/>
        <v>Mnechaczek Matthias</v>
      </c>
    </row>
    <row r="328" spans="1:3" ht="18.75" thickBot="1" x14ac:dyDescent="0.3">
      <c r="A328" s="65">
        <v>4367</v>
      </c>
      <c r="B328" s="65">
        <v>362</v>
      </c>
      <c r="C328" s="66" t="str">
        <f t="shared" si="5"/>
        <v>Nedoma Steven</v>
      </c>
    </row>
    <row r="329" spans="1:3" ht="18.75" thickBot="1" x14ac:dyDescent="0.3">
      <c r="A329" s="68">
        <v>4370</v>
      </c>
      <c r="B329" s="68">
        <v>169</v>
      </c>
      <c r="C329" s="69" t="str">
        <f t="shared" si="5"/>
        <v>Ehrengruber Stefan</v>
      </c>
    </row>
    <row r="330" spans="1:3" ht="18.75" thickBot="1" x14ac:dyDescent="0.3">
      <c r="A330" s="65">
        <v>4372</v>
      </c>
      <c r="B330" s="65">
        <v>19</v>
      </c>
      <c r="C330" s="66" t="str">
        <f t="shared" si="5"/>
        <v>Bohatschek Michael</v>
      </c>
    </row>
    <row r="331" spans="1:3" ht="18.75" thickBot="1" x14ac:dyDescent="0.3">
      <c r="A331" s="68">
        <v>4375</v>
      </c>
      <c r="B331" s="68">
        <v>291</v>
      </c>
      <c r="C331" s="69" t="str">
        <f t="shared" si="5"/>
        <v>Hirz Claudia</v>
      </c>
    </row>
    <row r="332" spans="1:3" ht="18.75" thickBot="1" x14ac:dyDescent="0.3">
      <c r="A332" s="65">
        <v>4376</v>
      </c>
      <c r="B332" s="65">
        <v>38</v>
      </c>
      <c r="C332" s="66" t="str">
        <f t="shared" si="5"/>
        <v>Sukopp Raphael</v>
      </c>
    </row>
    <row r="333" spans="1:3" ht="18.75" thickBot="1" x14ac:dyDescent="0.3">
      <c r="A333" s="68">
        <v>4379</v>
      </c>
      <c r="B333" s="68">
        <v>265</v>
      </c>
      <c r="C333" s="69" t="str">
        <f t="shared" si="5"/>
        <v>Mühlbacher Christian</v>
      </c>
    </row>
    <row r="334" spans="1:3" ht="18.75" thickBot="1" x14ac:dyDescent="0.3">
      <c r="A334" s="65">
        <v>4382</v>
      </c>
      <c r="B334" s="65">
        <v>203</v>
      </c>
      <c r="C334" s="66" t="str">
        <f t="shared" si="5"/>
        <v>Embacher Jessica</v>
      </c>
    </row>
    <row r="335" spans="1:3" ht="18.75" thickBot="1" x14ac:dyDescent="0.3">
      <c r="A335" s="68">
        <v>4391</v>
      </c>
      <c r="B335" s="68">
        <v>248</v>
      </c>
      <c r="C335" s="69" t="str">
        <f t="shared" si="5"/>
        <v>Rottner Michael</v>
      </c>
    </row>
    <row r="336" spans="1:3" ht="18.75" thickBot="1" x14ac:dyDescent="0.3">
      <c r="A336" s="65">
        <v>4393</v>
      </c>
      <c r="B336" s="65">
        <v>270</v>
      </c>
      <c r="C336" s="66" t="str">
        <f t="shared" si="5"/>
        <v>Bologa Robert</v>
      </c>
    </row>
    <row r="337" spans="1:3" ht="18.75" thickBot="1" x14ac:dyDescent="0.3">
      <c r="A337" s="68">
        <v>4394</v>
      </c>
      <c r="B337" s="68">
        <v>275</v>
      </c>
      <c r="C337" s="69" t="str">
        <f t="shared" si="5"/>
        <v>Marintscheschki Martin</v>
      </c>
    </row>
    <row r="338" spans="1:3" ht="18.75" thickBot="1" x14ac:dyDescent="0.3">
      <c r="A338" s="65">
        <v>4400</v>
      </c>
      <c r="B338" s="65">
        <v>1</v>
      </c>
      <c r="C338" s="66" t="str">
        <f t="shared" si="5"/>
        <v>Bekric Arnel</v>
      </c>
    </row>
    <row r="339" spans="1:3" ht="18.75" thickBot="1" x14ac:dyDescent="0.3">
      <c r="A339" s="68">
        <v>4402</v>
      </c>
      <c r="B339" s="68">
        <v>59</v>
      </c>
      <c r="C339" s="69" t="str">
        <f t="shared" si="5"/>
        <v>Kis Istvan</v>
      </c>
    </row>
    <row r="340" spans="1:3" ht="18.75" thickBot="1" x14ac:dyDescent="0.3">
      <c r="A340" s="65">
        <v>4403</v>
      </c>
      <c r="B340" s="65">
        <v>573</v>
      </c>
      <c r="C340" s="66" t="str">
        <f t="shared" si="5"/>
        <v>Fuchs David</v>
      </c>
    </row>
    <row r="341" spans="1:3" ht="18.75" thickBot="1" x14ac:dyDescent="0.3">
      <c r="A341" s="68">
        <v>4408</v>
      </c>
      <c r="B341" s="68">
        <v>186</v>
      </c>
      <c r="C341" s="69" t="str">
        <f t="shared" si="5"/>
        <v>Stütz Patrick</v>
      </c>
    </row>
    <row r="342" spans="1:3" ht="18.75" thickBot="1" x14ac:dyDescent="0.3">
      <c r="A342" s="65">
        <v>4409</v>
      </c>
      <c r="B342" s="65">
        <v>553</v>
      </c>
      <c r="C342" s="66" t="str">
        <f t="shared" si="5"/>
        <v>Boda Tarik</v>
      </c>
    </row>
    <row r="343" spans="1:3" ht="18.75" thickBot="1" x14ac:dyDescent="0.3">
      <c r="A343" s="68">
        <v>4416</v>
      </c>
      <c r="B343" s="68">
        <v>65</v>
      </c>
      <c r="C343" s="69" t="str">
        <f t="shared" si="5"/>
        <v>Riedler Siegfried jun.</v>
      </c>
    </row>
    <row r="344" spans="1:3" ht="18.75" thickBot="1" x14ac:dyDescent="0.3">
      <c r="A344" s="65">
        <v>4421</v>
      </c>
      <c r="B344" s="65">
        <v>48</v>
      </c>
      <c r="C344" s="66" t="str">
        <f t="shared" si="5"/>
        <v>Zeinlinger Andreas jun.</v>
      </c>
    </row>
    <row r="345" spans="1:3" ht="18.75" thickBot="1" x14ac:dyDescent="0.3">
      <c r="A345" s="68">
        <v>4426</v>
      </c>
      <c r="B345" s="68">
        <v>71</v>
      </c>
      <c r="C345" s="69" t="str">
        <f t="shared" si="5"/>
        <v>Doppler Florian</v>
      </c>
    </row>
    <row r="346" spans="1:3" ht="18.75" thickBot="1" x14ac:dyDescent="0.3">
      <c r="A346" s="65">
        <v>4427</v>
      </c>
      <c r="B346" s="65">
        <v>325</v>
      </c>
      <c r="C346" s="66" t="str">
        <f t="shared" si="5"/>
        <v>Hölbling Josef</v>
      </c>
    </row>
    <row r="347" spans="1:3" ht="18.75" thickBot="1" x14ac:dyDescent="0.3">
      <c r="A347" s="68">
        <v>4428</v>
      </c>
      <c r="B347" s="68">
        <v>399</v>
      </c>
      <c r="C347" s="69" t="str">
        <f t="shared" si="5"/>
        <v>Kantaev Magomed</v>
      </c>
    </row>
    <row r="348" spans="1:3" ht="18.75" thickBot="1" x14ac:dyDescent="0.3">
      <c r="A348" s="65">
        <v>4429</v>
      </c>
      <c r="B348" s="65">
        <v>137</v>
      </c>
      <c r="C348" s="66" t="str">
        <f t="shared" si="5"/>
        <v>Petz Rene</v>
      </c>
    </row>
    <row r="349" spans="1:3" ht="18.75" thickBot="1" x14ac:dyDescent="0.3">
      <c r="A349" s="68">
        <v>4431</v>
      </c>
      <c r="B349" s="68">
        <v>385</v>
      </c>
      <c r="C349" s="69" t="str">
        <f t="shared" si="5"/>
        <v>Schaipow Ibragim</v>
      </c>
    </row>
    <row r="350" spans="1:3" ht="18.75" thickBot="1" x14ac:dyDescent="0.3">
      <c r="A350" s="65">
        <v>4434</v>
      </c>
      <c r="B350" s="65">
        <v>133</v>
      </c>
      <c r="C350" s="66" t="str">
        <f t="shared" si="5"/>
        <v>Lackstätter Stefan</v>
      </c>
    </row>
    <row r="351" spans="1:3" ht="18.75" thickBot="1" x14ac:dyDescent="0.3">
      <c r="A351" s="68">
        <v>4435</v>
      </c>
      <c r="B351" s="68">
        <v>243</v>
      </c>
      <c r="C351" s="69" t="str">
        <f t="shared" si="5"/>
        <v>Peitl Manuel</v>
      </c>
    </row>
    <row r="352" spans="1:3" ht="18.75" thickBot="1" x14ac:dyDescent="0.3">
      <c r="A352" s="65">
        <v>4443</v>
      </c>
      <c r="B352" s="65">
        <v>104</v>
      </c>
      <c r="C352" s="66" t="str">
        <f t="shared" si="5"/>
        <v>Grubmüller Anton</v>
      </c>
    </row>
    <row r="353" spans="1:3" ht="18.75" thickBot="1" x14ac:dyDescent="0.3">
      <c r="A353" s="68">
        <v>4444</v>
      </c>
      <c r="B353" s="68">
        <v>93</v>
      </c>
      <c r="C353" s="69" t="str">
        <f t="shared" si="5"/>
        <v>Kern Christian, Mag.</v>
      </c>
    </row>
    <row r="354" spans="1:3" ht="18.75" thickBot="1" x14ac:dyDescent="0.3">
      <c r="A354" s="65">
        <v>4445</v>
      </c>
      <c r="B354" s="65">
        <v>274</v>
      </c>
      <c r="C354" s="66" t="str">
        <f t="shared" si="5"/>
        <v>Kathrein Christian</v>
      </c>
    </row>
    <row r="355" spans="1:3" ht="18.75" thickBot="1" x14ac:dyDescent="0.3">
      <c r="A355" s="68">
        <v>4447</v>
      </c>
      <c r="B355" s="68">
        <v>402</v>
      </c>
      <c r="C355" s="69" t="str">
        <f t="shared" si="5"/>
        <v>Martirosjan Sargis</v>
      </c>
    </row>
    <row r="356" spans="1:3" ht="18.75" thickBot="1" x14ac:dyDescent="0.3">
      <c r="A356" s="65">
        <v>4448</v>
      </c>
      <c r="B356" s="65">
        <v>357</v>
      </c>
      <c r="C356" s="66" t="str">
        <f t="shared" si="5"/>
        <v>Schimek Marcel</v>
      </c>
    </row>
    <row r="357" spans="1:3" ht="18.75" thickBot="1" x14ac:dyDescent="0.3">
      <c r="A357" s="68">
        <v>4449</v>
      </c>
      <c r="B357" s="68">
        <v>276</v>
      </c>
      <c r="C357" s="69" t="str">
        <f t="shared" si="5"/>
        <v>Steinberger Johanna</v>
      </c>
    </row>
    <row r="358" spans="1:3" ht="18.75" thickBot="1" x14ac:dyDescent="0.3">
      <c r="A358" s="65">
        <v>4451</v>
      </c>
      <c r="B358" s="65">
        <v>523</v>
      </c>
      <c r="C358" s="66" t="str">
        <f t="shared" si="5"/>
        <v>Mühlbacher Josef</v>
      </c>
    </row>
    <row r="359" spans="1:3" ht="18.75" thickBot="1" x14ac:dyDescent="0.3">
      <c r="A359" s="68">
        <v>4460</v>
      </c>
      <c r="B359" s="68">
        <v>114</v>
      </c>
      <c r="C359" s="69" t="str">
        <f t="shared" si="5"/>
        <v>Böswarth Thomas</v>
      </c>
    </row>
    <row r="360" spans="1:3" ht="18.75" thickBot="1" x14ac:dyDescent="0.3">
      <c r="A360" s="65">
        <v>4463</v>
      </c>
      <c r="B360" s="65">
        <v>47</v>
      </c>
      <c r="C360" s="66" t="str">
        <f t="shared" si="5"/>
        <v>Molterer Michael</v>
      </c>
    </row>
    <row r="361" spans="1:3" ht="18.75" thickBot="1" x14ac:dyDescent="0.3">
      <c r="A361" s="65">
        <v>4464</v>
      </c>
      <c r="B361" s="65">
        <v>687</v>
      </c>
      <c r="C361" s="66" t="str">
        <f t="shared" si="5"/>
        <v>Mader Benjamin</v>
      </c>
    </row>
    <row r="362" spans="1:3" ht="18.75" thickBot="1" x14ac:dyDescent="0.3">
      <c r="A362" s="68">
        <v>4465</v>
      </c>
      <c r="B362" s="68">
        <v>79</v>
      </c>
      <c r="C362" s="69" t="str">
        <f t="shared" si="5"/>
        <v>Wittmann Martin</v>
      </c>
    </row>
    <row r="363" spans="1:3" ht="18.75" thickBot="1" x14ac:dyDescent="0.3">
      <c r="A363" s="65">
        <v>4467</v>
      </c>
      <c r="B363" s="65">
        <v>688</v>
      </c>
      <c r="C363" s="66" t="str">
        <f t="shared" si="5"/>
        <v>Mondl Bettina</v>
      </c>
    </row>
    <row r="364" spans="1:3" ht="18.75" thickBot="1" x14ac:dyDescent="0.3">
      <c r="A364" s="65">
        <v>4471</v>
      </c>
      <c r="B364" s="65">
        <v>644</v>
      </c>
      <c r="C364" s="66" t="str">
        <f t="shared" si="5"/>
        <v>Schwarzschachner Phillip</v>
      </c>
    </row>
    <row r="365" spans="1:3" ht="18.75" thickBot="1" x14ac:dyDescent="0.3">
      <c r="A365" s="68">
        <v>4472</v>
      </c>
      <c r="B365" s="68">
        <v>175</v>
      </c>
      <c r="C365" s="69" t="str">
        <f t="shared" si="5"/>
        <v>Secka Stefan</v>
      </c>
    </row>
    <row r="366" spans="1:3" ht="18.75" thickBot="1" x14ac:dyDescent="0.3">
      <c r="A366" s="65">
        <v>4475</v>
      </c>
      <c r="B366" s="65">
        <v>254</v>
      </c>
      <c r="C366" s="66" t="str">
        <f t="shared" si="5"/>
        <v>Eichhorn Jürgen</v>
      </c>
    </row>
    <row r="367" spans="1:3" ht="18.75" thickBot="1" x14ac:dyDescent="0.3">
      <c r="A367" s="68">
        <v>4482</v>
      </c>
      <c r="B367" s="68">
        <v>400</v>
      </c>
      <c r="C367" s="69" t="str">
        <f t="shared" si="5"/>
        <v>Kantaev Magomed Sani</v>
      </c>
    </row>
    <row r="368" spans="1:3" ht="18.75" thickBot="1" x14ac:dyDescent="0.3">
      <c r="A368" s="65">
        <v>4483</v>
      </c>
      <c r="B368" s="65">
        <v>144</v>
      </c>
      <c r="C368" s="66" t="str">
        <f t="shared" si="5"/>
        <v>Slawitz Markus</v>
      </c>
    </row>
    <row r="369" spans="1:3" ht="18.75" thickBot="1" x14ac:dyDescent="0.3">
      <c r="A369" s="68">
        <v>4485</v>
      </c>
      <c r="B369" s="68">
        <v>212</v>
      </c>
      <c r="C369" s="69" t="str">
        <f t="shared" si="5"/>
        <v>Strasser Simon</v>
      </c>
    </row>
    <row r="370" spans="1:3" ht="18.75" thickBot="1" x14ac:dyDescent="0.3">
      <c r="A370" s="65">
        <v>4486</v>
      </c>
      <c r="B370" s="65">
        <v>215</v>
      </c>
      <c r="C370" s="66" t="str">
        <f t="shared" si="5"/>
        <v>Dürnberger Patrick</v>
      </c>
    </row>
    <row r="371" spans="1:3" ht="18.75" thickBot="1" x14ac:dyDescent="0.3">
      <c r="A371" s="68">
        <v>4487</v>
      </c>
      <c r="B371" s="68">
        <v>224</v>
      </c>
      <c r="C371" s="69" t="str">
        <f t="shared" si="5"/>
        <v>Reinthaler Christoph</v>
      </c>
    </row>
    <row r="372" spans="1:3" ht="18.75" thickBot="1" x14ac:dyDescent="0.3">
      <c r="A372" s="65">
        <v>4488</v>
      </c>
      <c r="B372" s="65">
        <v>225</v>
      </c>
      <c r="C372" s="66" t="str">
        <f t="shared" si="5"/>
        <v>Reisecker Florian</v>
      </c>
    </row>
    <row r="373" spans="1:3" ht="18.75" thickBot="1" x14ac:dyDescent="0.3">
      <c r="A373" s="68">
        <v>4489</v>
      </c>
      <c r="B373" s="68">
        <v>92</v>
      </c>
      <c r="C373" s="69" t="str">
        <f t="shared" si="5"/>
        <v>Hermanek Patrick</v>
      </c>
    </row>
    <row r="374" spans="1:3" ht="18.75" thickBot="1" x14ac:dyDescent="0.3">
      <c r="A374" s="65">
        <v>4490</v>
      </c>
      <c r="B374" s="65">
        <v>141</v>
      </c>
      <c r="C374" s="66" t="str">
        <f t="shared" si="5"/>
        <v>Schuster Dominik</v>
      </c>
    </row>
    <row r="375" spans="1:3" ht="18.75" thickBot="1" x14ac:dyDescent="0.3">
      <c r="A375" s="68">
        <v>4493</v>
      </c>
      <c r="B375" s="68">
        <v>163</v>
      </c>
      <c r="C375" s="69" t="str">
        <f t="shared" si="5"/>
        <v>Withalm Stefan</v>
      </c>
    </row>
    <row r="376" spans="1:3" ht="18.75" thickBot="1" x14ac:dyDescent="0.3">
      <c r="A376" s="65">
        <v>4494</v>
      </c>
      <c r="B376" s="65">
        <v>332</v>
      </c>
      <c r="C376" s="66" t="str">
        <f t="shared" si="5"/>
        <v>Posch Daniel</v>
      </c>
    </row>
    <row r="377" spans="1:3" ht="18.75" thickBot="1" x14ac:dyDescent="0.3">
      <c r="A377" s="68">
        <v>4495</v>
      </c>
      <c r="B377" s="68">
        <v>125</v>
      </c>
      <c r="C377" s="69" t="str">
        <f t="shared" si="5"/>
        <v>Waldmüller Marcus</v>
      </c>
    </row>
    <row r="378" spans="1:3" ht="18.75" thickBot="1" x14ac:dyDescent="0.3">
      <c r="A378" s="65">
        <v>4496</v>
      </c>
      <c r="B378" s="65">
        <v>574</v>
      </c>
      <c r="C378" s="66" t="str">
        <f t="shared" si="5"/>
        <v>Unterladstätter Andreas</v>
      </c>
    </row>
    <row r="379" spans="1:3" ht="18.75" thickBot="1" x14ac:dyDescent="0.3">
      <c r="A379" s="68">
        <v>4497</v>
      </c>
      <c r="B379" s="68">
        <v>304</v>
      </c>
      <c r="C379" s="69" t="str">
        <f t="shared" si="5"/>
        <v>Egger Andreas</v>
      </c>
    </row>
    <row r="380" spans="1:3" ht="18.75" thickBot="1" x14ac:dyDescent="0.3">
      <c r="A380" s="65">
        <v>4500</v>
      </c>
      <c r="B380" s="65">
        <v>158</v>
      </c>
      <c r="C380" s="66" t="str">
        <f t="shared" si="5"/>
        <v>Pfeiffer Friederike, Mag.</v>
      </c>
    </row>
    <row r="381" spans="1:3" ht="18.75" thickBot="1" x14ac:dyDescent="0.3">
      <c r="A381" s="68">
        <v>4501</v>
      </c>
      <c r="B381" s="68">
        <v>153</v>
      </c>
      <c r="C381" s="69" t="str">
        <f t="shared" si="5"/>
        <v>Holy Andreas</v>
      </c>
    </row>
    <row r="382" spans="1:3" ht="18.75" thickBot="1" x14ac:dyDescent="0.3">
      <c r="A382" s="65">
        <v>4504</v>
      </c>
      <c r="B382" s="65">
        <v>360</v>
      </c>
      <c r="C382" s="66" t="str">
        <f t="shared" si="5"/>
        <v>Klebinger Daniel</v>
      </c>
    </row>
    <row r="383" spans="1:3" ht="18.75" thickBot="1" x14ac:dyDescent="0.3">
      <c r="A383" s="68">
        <v>4508</v>
      </c>
      <c r="B383" s="68">
        <v>44</v>
      </c>
      <c r="C383" s="69" t="str">
        <f t="shared" si="5"/>
        <v>Kickinger Nico</v>
      </c>
    </row>
    <row r="384" spans="1:3" ht="18.75" thickBot="1" x14ac:dyDescent="0.3">
      <c r="A384" s="65">
        <v>4509</v>
      </c>
      <c r="B384" s="65">
        <v>39</v>
      </c>
      <c r="C384" s="66" t="str">
        <f t="shared" si="5"/>
        <v>Toth Christopher</v>
      </c>
    </row>
    <row r="385" spans="1:3" ht="18.75" thickBot="1" x14ac:dyDescent="0.3">
      <c r="A385" s="68">
        <v>4510</v>
      </c>
      <c r="B385" s="68">
        <v>369</v>
      </c>
      <c r="C385" s="69" t="str">
        <f t="shared" si="5"/>
        <v>Lederleitner Tim</v>
      </c>
    </row>
    <row r="386" spans="1:3" ht="18.75" thickBot="1" x14ac:dyDescent="0.3">
      <c r="A386" s="65">
        <v>4511</v>
      </c>
      <c r="B386" s="65">
        <v>344</v>
      </c>
      <c r="C386" s="66" t="str">
        <f t="shared" si="5"/>
        <v>Viduka Julio</v>
      </c>
    </row>
    <row r="387" spans="1:3" ht="18.75" thickBot="1" x14ac:dyDescent="0.3">
      <c r="A387" s="68">
        <v>4512</v>
      </c>
      <c r="B387" s="68">
        <v>150</v>
      </c>
      <c r="C387" s="69" t="str">
        <f t="shared" ref="C387:C450" si="6">VLOOKUP(B387,Athl01,2)</f>
        <v>Gmeiner Ronald</v>
      </c>
    </row>
    <row r="388" spans="1:3" ht="18.75" thickBot="1" x14ac:dyDescent="0.3">
      <c r="A388" s="65">
        <v>4515</v>
      </c>
      <c r="B388" s="65">
        <v>28</v>
      </c>
      <c r="C388" s="66" t="str">
        <f t="shared" si="6"/>
        <v>Köck Alexander</v>
      </c>
    </row>
    <row r="389" spans="1:3" ht="18.75" thickBot="1" x14ac:dyDescent="0.3">
      <c r="A389" s="68">
        <v>4517</v>
      </c>
      <c r="B389" s="68">
        <v>374</v>
      </c>
      <c r="C389" s="69" t="str">
        <f t="shared" si="6"/>
        <v>Zauner Thomas</v>
      </c>
    </row>
    <row r="390" spans="1:3" ht="18.75" thickBot="1" x14ac:dyDescent="0.3">
      <c r="A390" s="65">
        <v>4518</v>
      </c>
      <c r="B390" s="65">
        <v>162</v>
      </c>
      <c r="C390" s="66" t="str">
        <f t="shared" si="6"/>
        <v>Tichy Alexandra</v>
      </c>
    </row>
    <row r="391" spans="1:3" ht="18.75" thickBot="1" x14ac:dyDescent="0.3">
      <c r="A391" s="68">
        <v>4519</v>
      </c>
      <c r="B391" s="68">
        <v>154</v>
      </c>
      <c r="C391" s="69" t="str">
        <f t="shared" si="6"/>
        <v>Jarosch Daniel</v>
      </c>
    </row>
    <row r="392" spans="1:3" ht="18.75" thickBot="1" x14ac:dyDescent="0.3">
      <c r="A392" s="65">
        <v>4520</v>
      </c>
      <c r="B392" s="65">
        <v>298</v>
      </c>
      <c r="C392" s="66" t="str">
        <f t="shared" si="6"/>
        <v>Grünner Daniel</v>
      </c>
    </row>
    <row r="393" spans="1:3" ht="18.75" thickBot="1" x14ac:dyDescent="0.3">
      <c r="A393" s="68">
        <v>4523</v>
      </c>
      <c r="B393" s="68">
        <v>194</v>
      </c>
      <c r="C393" s="69" t="str">
        <f t="shared" si="6"/>
        <v>Rauscher Andreas</v>
      </c>
    </row>
    <row r="394" spans="1:3" ht="18.75" thickBot="1" x14ac:dyDescent="0.3">
      <c r="A394" s="65">
        <v>4524</v>
      </c>
      <c r="B394" s="65">
        <v>521</v>
      </c>
      <c r="C394" s="66" t="str">
        <f t="shared" si="6"/>
        <v>Kirchberg Alexander</v>
      </c>
    </row>
    <row r="395" spans="1:3" ht="18.75" thickBot="1" x14ac:dyDescent="0.3">
      <c r="A395" s="68">
        <v>4525</v>
      </c>
      <c r="B395" s="68">
        <v>111</v>
      </c>
      <c r="C395" s="69" t="str">
        <f t="shared" si="6"/>
        <v>Pokusa Michal</v>
      </c>
    </row>
    <row r="396" spans="1:3" ht="18.75" thickBot="1" x14ac:dyDescent="0.3">
      <c r="A396" s="65">
        <v>4527</v>
      </c>
      <c r="B396" s="65">
        <v>147</v>
      </c>
      <c r="C396" s="66" t="str">
        <f t="shared" si="6"/>
        <v>Faltin Cäcilia</v>
      </c>
    </row>
    <row r="397" spans="1:3" ht="18.75" thickBot="1" x14ac:dyDescent="0.3">
      <c r="A397" s="68">
        <v>4528</v>
      </c>
      <c r="B397" s="68">
        <v>532</v>
      </c>
      <c r="C397" s="69" t="str">
        <f t="shared" si="6"/>
        <v>Aliev Sultan</v>
      </c>
    </row>
    <row r="398" spans="1:3" ht="18.75" thickBot="1" x14ac:dyDescent="0.3">
      <c r="A398" s="65">
        <v>4530</v>
      </c>
      <c r="B398" s="65">
        <v>397</v>
      </c>
      <c r="C398" s="66" t="str">
        <f t="shared" si="6"/>
        <v>Barsegyan Arkadi</v>
      </c>
    </row>
    <row r="399" spans="1:3" ht="18.75" thickBot="1" x14ac:dyDescent="0.3">
      <c r="A399" s="68">
        <v>4531</v>
      </c>
      <c r="B399" s="68">
        <v>222</v>
      </c>
      <c r="C399" s="69" t="str">
        <f t="shared" si="6"/>
        <v>Pocza Vajk</v>
      </c>
    </row>
    <row r="400" spans="1:3" ht="18.75" thickBot="1" x14ac:dyDescent="0.3">
      <c r="A400" s="65">
        <v>4534</v>
      </c>
      <c r="B400" s="65">
        <v>386</v>
      </c>
      <c r="C400" s="66" t="str">
        <f t="shared" si="6"/>
        <v>Svoboda Bianca</v>
      </c>
    </row>
    <row r="401" spans="1:3" ht="18.75" thickBot="1" x14ac:dyDescent="0.3">
      <c r="A401" s="68">
        <v>4535</v>
      </c>
      <c r="B401" s="68">
        <v>367</v>
      </c>
      <c r="C401" s="69" t="str">
        <f t="shared" si="6"/>
        <v>Heisler Gerhard</v>
      </c>
    </row>
    <row r="402" spans="1:3" ht="18.75" thickBot="1" x14ac:dyDescent="0.3">
      <c r="A402" s="65">
        <v>4538</v>
      </c>
      <c r="B402" s="65">
        <v>204</v>
      </c>
      <c r="C402" s="66" t="str">
        <f t="shared" si="6"/>
        <v>Frahamer Michael</v>
      </c>
    </row>
    <row r="403" spans="1:3" ht="18.75" thickBot="1" x14ac:dyDescent="0.3">
      <c r="A403" s="68">
        <v>4539</v>
      </c>
      <c r="B403" s="68">
        <v>324</v>
      </c>
      <c r="C403" s="69" t="str">
        <f t="shared" si="6"/>
        <v>Geiger Patrick</v>
      </c>
    </row>
    <row r="404" spans="1:3" ht="18.75" thickBot="1" x14ac:dyDescent="0.3">
      <c r="A404" s="65">
        <v>4540</v>
      </c>
      <c r="B404" s="65">
        <v>334</v>
      </c>
      <c r="C404" s="66" t="str">
        <f t="shared" si="6"/>
        <v>Schweninger Thomas</v>
      </c>
    </row>
    <row r="405" spans="1:3" ht="18.75" thickBot="1" x14ac:dyDescent="0.3">
      <c r="A405" s="68">
        <v>4541</v>
      </c>
      <c r="B405" s="68">
        <v>335</v>
      </c>
      <c r="C405" s="69" t="str">
        <f t="shared" si="6"/>
        <v>Unsinn Gabriel</v>
      </c>
    </row>
    <row r="406" spans="1:3" ht="18.75" thickBot="1" x14ac:dyDescent="0.3">
      <c r="A406" s="65">
        <v>4543</v>
      </c>
      <c r="B406" s="65">
        <v>57</v>
      </c>
      <c r="C406" s="66" t="str">
        <f t="shared" si="6"/>
        <v>Zivkovic Milos</v>
      </c>
    </row>
    <row r="407" spans="1:3" ht="18.75" thickBot="1" x14ac:dyDescent="0.3">
      <c r="A407" s="68">
        <v>4544</v>
      </c>
      <c r="B407" s="68">
        <v>361</v>
      </c>
      <c r="C407" s="69" t="str">
        <f t="shared" si="6"/>
        <v>Mailberg Wilhelm, Mag.</v>
      </c>
    </row>
    <row r="408" spans="1:3" ht="18.75" thickBot="1" x14ac:dyDescent="0.3">
      <c r="A408" s="65">
        <v>4546</v>
      </c>
      <c r="B408" s="65">
        <v>301</v>
      </c>
      <c r="C408" s="66" t="str">
        <f t="shared" si="6"/>
        <v>Schnabl Lisa</v>
      </c>
    </row>
    <row r="409" spans="1:3" ht="18.75" thickBot="1" x14ac:dyDescent="0.3">
      <c r="A409" s="68">
        <v>4549</v>
      </c>
      <c r="B409" s="68">
        <v>188</v>
      </c>
      <c r="C409" s="69" t="str">
        <f t="shared" si="6"/>
        <v>Weißinger Johann</v>
      </c>
    </row>
    <row r="410" spans="1:3" ht="18.75" thickBot="1" x14ac:dyDescent="0.3">
      <c r="A410" s="65">
        <v>4550</v>
      </c>
      <c r="B410" s="65">
        <v>331</v>
      </c>
      <c r="C410" s="66" t="str">
        <f t="shared" si="6"/>
        <v>Plank Daniel</v>
      </c>
    </row>
    <row r="411" spans="1:3" ht="18.75" thickBot="1" x14ac:dyDescent="0.3">
      <c r="A411" s="68">
        <v>4554</v>
      </c>
      <c r="B411" s="68">
        <v>271</v>
      </c>
      <c r="C411" s="69" t="str">
        <f t="shared" si="6"/>
        <v>Dogan Muhammet</v>
      </c>
    </row>
    <row r="412" spans="1:3" ht="18.75" thickBot="1" x14ac:dyDescent="0.3">
      <c r="A412" s="65">
        <v>4555</v>
      </c>
      <c r="B412" s="65">
        <v>156</v>
      </c>
      <c r="C412" s="66" t="str">
        <f t="shared" si="6"/>
        <v>Leister Alexander</v>
      </c>
    </row>
    <row r="413" spans="1:3" ht="18.75" thickBot="1" x14ac:dyDescent="0.3">
      <c r="A413" s="68">
        <v>4556</v>
      </c>
      <c r="B413" s="68">
        <v>62</v>
      </c>
      <c r="C413" s="69" t="str">
        <f t="shared" si="6"/>
        <v>Kranzl Markus</v>
      </c>
    </row>
    <row r="414" spans="1:3" ht="18.75" thickBot="1" x14ac:dyDescent="0.3">
      <c r="A414" s="65">
        <v>4560</v>
      </c>
      <c r="B414" s="65">
        <v>164</v>
      </c>
      <c r="C414" s="66" t="str">
        <f t="shared" si="6"/>
        <v>Zizlavsky Anna</v>
      </c>
    </row>
    <row r="415" spans="1:3" ht="18.75" thickBot="1" x14ac:dyDescent="0.3">
      <c r="A415" s="68">
        <v>4561</v>
      </c>
      <c r="B415" s="68">
        <v>157</v>
      </c>
      <c r="C415" s="69" t="str">
        <f t="shared" si="6"/>
        <v>Müller Nicole</v>
      </c>
    </row>
    <row r="416" spans="1:3" ht="18.75" thickBot="1" x14ac:dyDescent="0.3">
      <c r="A416" s="65">
        <v>4562</v>
      </c>
      <c r="B416" s="65">
        <v>146</v>
      </c>
      <c r="C416" s="66" t="str">
        <f t="shared" si="6"/>
        <v>Dusch Melanie</v>
      </c>
    </row>
    <row r="417" spans="1:3" ht="18.75" thickBot="1" x14ac:dyDescent="0.3">
      <c r="A417" s="68">
        <v>4563</v>
      </c>
      <c r="B417" s="68">
        <v>299</v>
      </c>
      <c r="C417" s="69" t="str">
        <f t="shared" si="6"/>
        <v>Grünner Philipp</v>
      </c>
    </row>
    <row r="418" spans="1:3" ht="18.75" thickBot="1" x14ac:dyDescent="0.3">
      <c r="A418" s="65">
        <v>4564</v>
      </c>
      <c r="B418" s="65">
        <v>231</v>
      </c>
      <c r="C418" s="66" t="str">
        <f t="shared" si="6"/>
        <v>Kiss Attila</v>
      </c>
    </row>
    <row r="419" spans="1:3" ht="18.75" thickBot="1" x14ac:dyDescent="0.3">
      <c r="A419" s="68">
        <v>4565</v>
      </c>
      <c r="B419" s="68">
        <v>277</v>
      </c>
      <c r="C419" s="69" t="str">
        <f t="shared" si="6"/>
        <v>Vaspöri Gabor</v>
      </c>
    </row>
    <row r="420" spans="1:3" ht="18.75" thickBot="1" x14ac:dyDescent="0.3">
      <c r="A420" s="65">
        <v>4566</v>
      </c>
      <c r="B420" s="65">
        <v>6</v>
      </c>
      <c r="C420" s="66" t="str">
        <f t="shared" si="6"/>
        <v>Habibovic Admir</v>
      </c>
    </row>
    <row r="421" spans="1:3" ht="18.75" thickBot="1" x14ac:dyDescent="0.3">
      <c r="A421" s="68">
        <v>4567</v>
      </c>
      <c r="B421" s="68">
        <v>366</v>
      </c>
      <c r="C421" s="69" t="str">
        <f t="shared" si="6"/>
        <v>Gursky Kamila</v>
      </c>
    </row>
    <row r="422" spans="1:3" ht="18.75" thickBot="1" x14ac:dyDescent="0.3">
      <c r="A422" s="65">
        <v>4569</v>
      </c>
      <c r="B422" s="65">
        <v>292</v>
      </c>
      <c r="C422" s="66" t="str">
        <f t="shared" si="6"/>
        <v>Hirz Martin</v>
      </c>
    </row>
    <row r="423" spans="1:3" ht="18.75" thickBot="1" x14ac:dyDescent="0.3">
      <c r="A423" s="68">
        <v>4570</v>
      </c>
      <c r="B423" s="68">
        <v>189</v>
      </c>
      <c r="C423" s="69" t="str">
        <f t="shared" si="6"/>
        <v>Weißinger Michael</v>
      </c>
    </row>
    <row r="424" spans="1:3" ht="18.75" thickBot="1" x14ac:dyDescent="0.3">
      <c r="A424" s="65">
        <v>4571</v>
      </c>
      <c r="B424" s="65">
        <v>378</v>
      </c>
      <c r="C424" s="66" t="str">
        <f t="shared" si="6"/>
        <v>De Buigne Daniel</v>
      </c>
    </row>
    <row r="425" spans="1:3" ht="18.75" thickBot="1" x14ac:dyDescent="0.3">
      <c r="A425" s="68">
        <v>4575</v>
      </c>
      <c r="B425" s="68">
        <v>149</v>
      </c>
      <c r="C425" s="69" t="str">
        <f t="shared" si="6"/>
        <v>Forster Philipp</v>
      </c>
    </row>
    <row r="426" spans="1:3" ht="18.75" thickBot="1" x14ac:dyDescent="0.3">
      <c r="A426" s="65">
        <v>4576</v>
      </c>
      <c r="B426" s="65">
        <v>249</v>
      </c>
      <c r="C426" s="66" t="str">
        <f t="shared" si="6"/>
        <v>Schmid Daniel</v>
      </c>
    </row>
    <row r="427" spans="1:3" ht="18.75" thickBot="1" x14ac:dyDescent="0.3">
      <c r="A427" s="68">
        <v>4577</v>
      </c>
      <c r="B427" s="68">
        <v>228</v>
      </c>
      <c r="C427" s="69" t="str">
        <f t="shared" si="6"/>
        <v>Baminger Jürgen</v>
      </c>
    </row>
    <row r="428" spans="1:3" ht="18.75" thickBot="1" x14ac:dyDescent="0.3">
      <c r="A428" s="65">
        <v>4578</v>
      </c>
      <c r="B428" s="65">
        <v>308</v>
      </c>
      <c r="C428" s="66" t="str">
        <f t="shared" si="6"/>
        <v>Leitner Florian</v>
      </c>
    </row>
    <row r="429" spans="1:3" ht="18.75" thickBot="1" x14ac:dyDescent="0.3">
      <c r="A429" s="68">
        <v>4579</v>
      </c>
      <c r="B429" s="68">
        <v>311</v>
      </c>
      <c r="C429" s="69" t="str">
        <f t="shared" si="6"/>
        <v>Sammer Thomas</v>
      </c>
    </row>
    <row r="430" spans="1:3" ht="18.75" thickBot="1" x14ac:dyDescent="0.3">
      <c r="A430" s="65">
        <v>4580</v>
      </c>
      <c r="B430" s="65">
        <v>209</v>
      </c>
      <c r="C430" s="66" t="str">
        <f t="shared" si="6"/>
        <v>Stockinger Lukas</v>
      </c>
    </row>
    <row r="431" spans="1:3" ht="18.75" thickBot="1" x14ac:dyDescent="0.3">
      <c r="A431" s="68">
        <v>4581</v>
      </c>
      <c r="B431" s="68">
        <v>384</v>
      </c>
      <c r="C431" s="69" t="str">
        <f t="shared" si="6"/>
        <v>Pocak Mark</v>
      </c>
    </row>
    <row r="432" spans="1:3" ht="18.75" thickBot="1" x14ac:dyDescent="0.3">
      <c r="A432" s="65">
        <v>4582</v>
      </c>
      <c r="B432" s="65">
        <v>85</v>
      </c>
      <c r="C432" s="66" t="str">
        <f t="shared" si="6"/>
        <v>Schütz Christoph</v>
      </c>
    </row>
    <row r="433" spans="1:3" ht="18.75" thickBot="1" x14ac:dyDescent="0.3">
      <c r="A433" s="68">
        <v>4583</v>
      </c>
      <c r="B433" s="68">
        <v>200</v>
      </c>
      <c r="C433" s="69" t="str">
        <f t="shared" si="6"/>
        <v>Wiesmeier Paul</v>
      </c>
    </row>
    <row r="434" spans="1:3" ht="18.75" thickBot="1" x14ac:dyDescent="0.3">
      <c r="A434" s="65">
        <v>4584</v>
      </c>
      <c r="B434" s="65">
        <v>267</v>
      </c>
      <c r="C434" s="66" t="str">
        <f t="shared" si="6"/>
        <v>Puttinger Stefan</v>
      </c>
    </row>
    <row r="435" spans="1:3" ht="18.75" thickBot="1" x14ac:dyDescent="0.3">
      <c r="A435" s="68">
        <v>4585</v>
      </c>
      <c r="B435" s="68">
        <v>159</v>
      </c>
      <c r="C435" s="69" t="str">
        <f t="shared" si="6"/>
        <v>Puhm Melanie</v>
      </c>
    </row>
    <row r="436" spans="1:3" ht="18.75" thickBot="1" x14ac:dyDescent="0.3">
      <c r="A436" s="65">
        <v>4586</v>
      </c>
      <c r="B436" s="65">
        <v>3</v>
      </c>
      <c r="C436" s="66" t="str">
        <f t="shared" si="6"/>
        <v>Ceidl Martin</v>
      </c>
    </row>
    <row r="437" spans="1:3" ht="18.75" thickBot="1" x14ac:dyDescent="0.3">
      <c r="A437" s="68">
        <v>4587</v>
      </c>
      <c r="B437" s="68">
        <v>8</v>
      </c>
      <c r="C437" s="69" t="str">
        <f t="shared" si="6"/>
        <v>Paylan Albin</v>
      </c>
    </row>
    <row r="438" spans="1:3" ht="18.75" thickBot="1" x14ac:dyDescent="0.3">
      <c r="A438" s="65">
        <v>4588</v>
      </c>
      <c r="B438" s="65">
        <v>247</v>
      </c>
      <c r="C438" s="66" t="str">
        <f t="shared" si="6"/>
        <v>Rottner Günter</v>
      </c>
    </row>
    <row r="439" spans="1:3" ht="18.75" thickBot="1" x14ac:dyDescent="0.3">
      <c r="A439" s="68">
        <v>4590</v>
      </c>
      <c r="B439" s="68">
        <v>122</v>
      </c>
      <c r="C439" s="69" t="str">
        <f t="shared" si="6"/>
        <v>Sulzer Roman</v>
      </c>
    </row>
    <row r="440" spans="1:3" ht="18.75" thickBot="1" x14ac:dyDescent="0.3">
      <c r="A440" s="65">
        <v>4591</v>
      </c>
      <c r="B440" s="65">
        <v>380</v>
      </c>
      <c r="C440" s="66" t="str">
        <f t="shared" si="6"/>
        <v>Fürlinger Ulrich</v>
      </c>
    </row>
    <row r="441" spans="1:3" ht="18.75" thickBot="1" x14ac:dyDescent="0.3">
      <c r="A441" s="68">
        <v>4594</v>
      </c>
      <c r="B441" s="68">
        <v>151</v>
      </c>
      <c r="C441" s="69" t="str">
        <f t="shared" si="6"/>
        <v>Goldschmidt Petra</v>
      </c>
    </row>
    <row r="442" spans="1:3" ht="18.75" thickBot="1" x14ac:dyDescent="0.3">
      <c r="A442" s="65">
        <v>4595</v>
      </c>
      <c r="B442" s="65">
        <v>124</v>
      </c>
      <c r="C442" s="66" t="str">
        <f t="shared" si="6"/>
        <v>Turo Patrick</v>
      </c>
    </row>
    <row r="443" spans="1:3" ht="18.75" thickBot="1" x14ac:dyDescent="0.3">
      <c r="A443" s="68">
        <v>4596</v>
      </c>
      <c r="B443" s="68">
        <v>128</v>
      </c>
      <c r="C443" s="69" t="str">
        <f t="shared" si="6"/>
        <v>Grabner Patrick</v>
      </c>
    </row>
    <row r="444" spans="1:3" ht="18.75" thickBot="1" x14ac:dyDescent="0.3">
      <c r="A444" s="65">
        <v>4597</v>
      </c>
      <c r="B444" s="65">
        <v>148</v>
      </c>
      <c r="C444" s="66" t="str">
        <f t="shared" si="6"/>
        <v>Fuchs Melanie</v>
      </c>
    </row>
    <row r="445" spans="1:3" ht="18.75" thickBot="1" x14ac:dyDescent="0.3">
      <c r="A445" s="68">
        <v>4598</v>
      </c>
      <c r="B445" s="68">
        <v>322</v>
      </c>
      <c r="C445" s="69" t="str">
        <f t="shared" si="6"/>
        <v>Bichler David</v>
      </c>
    </row>
    <row r="446" spans="1:3" ht="18.75" thickBot="1" x14ac:dyDescent="0.3">
      <c r="A446" s="65">
        <v>4599</v>
      </c>
      <c r="B446" s="65">
        <v>140</v>
      </c>
      <c r="C446" s="66" t="str">
        <f t="shared" si="6"/>
        <v>Schebesta Daniela</v>
      </c>
    </row>
    <row r="447" spans="1:3" ht="18.75" thickBot="1" x14ac:dyDescent="0.3">
      <c r="A447" s="68">
        <v>4600</v>
      </c>
      <c r="B447" s="68">
        <v>382</v>
      </c>
      <c r="C447" s="69" t="str">
        <f t="shared" si="6"/>
        <v>Höflinger Johannes</v>
      </c>
    </row>
    <row r="448" spans="1:3" ht="18.75" thickBot="1" x14ac:dyDescent="0.3">
      <c r="A448" s="65">
        <v>4601</v>
      </c>
      <c r="B448" s="65">
        <v>178</v>
      </c>
      <c r="C448" s="66" t="str">
        <f t="shared" si="6"/>
        <v>Unterrainer Werner</v>
      </c>
    </row>
    <row r="449" spans="1:3" ht="18.75" thickBot="1" x14ac:dyDescent="0.3">
      <c r="A449" s="68">
        <v>4602</v>
      </c>
      <c r="B449" s="68">
        <v>155</v>
      </c>
      <c r="C449" s="69" t="str">
        <f t="shared" si="6"/>
        <v>Kronsteiner Michael</v>
      </c>
    </row>
    <row r="450" spans="1:3" ht="18.75" thickBot="1" x14ac:dyDescent="0.3">
      <c r="A450" s="65">
        <v>4604</v>
      </c>
      <c r="B450" s="65">
        <v>176</v>
      </c>
      <c r="C450" s="66" t="str">
        <f t="shared" si="6"/>
        <v>Orsag Jiri</v>
      </c>
    </row>
    <row r="451" spans="1:3" ht="18.75" thickBot="1" x14ac:dyDescent="0.3">
      <c r="A451" s="68">
        <v>4605</v>
      </c>
      <c r="B451" s="68">
        <v>273</v>
      </c>
      <c r="C451" s="69" t="str">
        <f t="shared" ref="C451:C514" si="7">VLOOKUP(B451,Athl01,2)</f>
        <v>Izrailov Ashab</v>
      </c>
    </row>
    <row r="452" spans="1:3" ht="18.75" thickBot="1" x14ac:dyDescent="0.3">
      <c r="A452" s="65">
        <v>4606</v>
      </c>
      <c r="B452" s="65">
        <v>356</v>
      </c>
      <c r="C452" s="66" t="str">
        <f t="shared" si="7"/>
        <v>Seifer Simon</v>
      </c>
    </row>
    <row r="453" spans="1:3" ht="18.75" thickBot="1" x14ac:dyDescent="0.3">
      <c r="A453" s="68">
        <v>4607</v>
      </c>
      <c r="B453" s="68">
        <v>286</v>
      </c>
      <c r="C453" s="69" t="str">
        <f t="shared" si="7"/>
        <v>Fink Alexander</v>
      </c>
    </row>
    <row r="454" spans="1:3" ht="18.75" thickBot="1" x14ac:dyDescent="0.3">
      <c r="A454" s="65">
        <v>4608</v>
      </c>
      <c r="B454" s="65">
        <v>179</v>
      </c>
      <c r="C454" s="66" t="str">
        <f t="shared" si="7"/>
        <v>Unterrainer Stefan</v>
      </c>
    </row>
    <row r="455" spans="1:3" ht="18.75" thickBot="1" x14ac:dyDescent="0.3">
      <c r="A455" s="68">
        <v>4609</v>
      </c>
      <c r="B455" s="68">
        <v>60</v>
      </c>
      <c r="C455" s="69" t="str">
        <f t="shared" si="7"/>
        <v>Koch Florian</v>
      </c>
    </row>
    <row r="456" spans="1:3" ht="18.75" thickBot="1" x14ac:dyDescent="0.3">
      <c r="A456" s="65">
        <v>4610</v>
      </c>
      <c r="B456" s="65">
        <v>26</v>
      </c>
      <c r="C456" s="66" t="str">
        <f t="shared" si="7"/>
        <v>Ulm Clemens</v>
      </c>
    </row>
    <row r="457" spans="1:3" ht="18.75" thickBot="1" x14ac:dyDescent="0.3">
      <c r="A457" s="68">
        <v>4611</v>
      </c>
      <c r="B457" s="68">
        <v>161</v>
      </c>
      <c r="C457" s="69" t="str">
        <f t="shared" si="7"/>
        <v>Stejskal Dominik</v>
      </c>
    </row>
    <row r="458" spans="1:3" ht="18.75" thickBot="1" x14ac:dyDescent="0.3">
      <c r="A458" s="65">
        <v>4612</v>
      </c>
      <c r="B458" s="65">
        <v>171</v>
      </c>
      <c r="C458" s="66" t="str">
        <f t="shared" si="7"/>
        <v>Grabenschweiger Isabella</v>
      </c>
    </row>
    <row r="459" spans="1:3" ht="18.75" thickBot="1" x14ac:dyDescent="0.3">
      <c r="A459" s="68">
        <v>4613</v>
      </c>
      <c r="B459" s="68">
        <v>16</v>
      </c>
      <c r="C459" s="69" t="str">
        <f t="shared" si="7"/>
        <v>Trnka Roland</v>
      </c>
    </row>
    <row r="460" spans="1:3" ht="18.75" thickBot="1" x14ac:dyDescent="0.3">
      <c r="A460" s="65">
        <v>4614</v>
      </c>
      <c r="B460" s="65">
        <v>15</v>
      </c>
      <c r="C460" s="66" t="str">
        <f t="shared" si="7"/>
        <v>Tanase Darius-Daniel</v>
      </c>
    </row>
    <row r="461" spans="1:3" ht="18.75" thickBot="1" x14ac:dyDescent="0.3">
      <c r="A461" s="68">
        <v>4615</v>
      </c>
      <c r="B461" s="68">
        <v>196</v>
      </c>
      <c r="C461" s="69" t="str">
        <f t="shared" si="7"/>
        <v>Eichhorn Nina</v>
      </c>
    </row>
    <row r="462" spans="1:3" ht="18.75" thickBot="1" x14ac:dyDescent="0.3">
      <c r="A462" s="65">
        <v>4616</v>
      </c>
      <c r="B462" s="65">
        <v>197</v>
      </c>
      <c r="C462" s="66" t="str">
        <f t="shared" si="7"/>
        <v>Morina Zenun</v>
      </c>
    </row>
    <row r="463" spans="1:3" ht="18.75" thickBot="1" x14ac:dyDescent="0.3">
      <c r="A463" s="68">
        <v>4617</v>
      </c>
      <c r="B463" s="68">
        <v>198</v>
      </c>
      <c r="C463" s="69" t="str">
        <f t="shared" si="7"/>
        <v>Neumayer Daniel</v>
      </c>
    </row>
    <row r="464" spans="1:3" ht="18.75" thickBot="1" x14ac:dyDescent="0.3">
      <c r="A464" s="65">
        <v>4618</v>
      </c>
      <c r="B464" s="65">
        <v>316</v>
      </c>
      <c r="C464" s="66" t="str">
        <f t="shared" si="7"/>
        <v>Endörfer Manuel</v>
      </c>
    </row>
    <row r="465" spans="1:3" ht="18.75" thickBot="1" x14ac:dyDescent="0.3">
      <c r="A465" s="68">
        <v>4619</v>
      </c>
      <c r="B465" s="68">
        <v>56</v>
      </c>
      <c r="C465" s="69" t="str">
        <f t="shared" si="7"/>
        <v>Zivkovic Aleksandar</v>
      </c>
    </row>
    <row r="466" spans="1:3" ht="18.75" thickBot="1" x14ac:dyDescent="0.3">
      <c r="A466" s="65">
        <v>4620</v>
      </c>
      <c r="B466" s="65">
        <v>118</v>
      </c>
      <c r="C466" s="66" t="str">
        <f t="shared" si="7"/>
        <v>Rasch Jürgen</v>
      </c>
    </row>
    <row r="467" spans="1:3" ht="18.75" thickBot="1" x14ac:dyDescent="0.3">
      <c r="A467" s="68">
        <v>4621</v>
      </c>
      <c r="B467" s="68">
        <v>119</v>
      </c>
      <c r="C467" s="69" t="str">
        <f t="shared" si="7"/>
        <v>Rieger Josef</v>
      </c>
    </row>
    <row r="468" spans="1:3" ht="18.75" thickBot="1" x14ac:dyDescent="0.3">
      <c r="A468" s="65">
        <v>4622</v>
      </c>
      <c r="B468" s="65">
        <v>307</v>
      </c>
      <c r="C468" s="66" t="str">
        <f t="shared" si="7"/>
        <v>Leitner Christian</v>
      </c>
    </row>
    <row r="469" spans="1:3" ht="18.75" thickBot="1" x14ac:dyDescent="0.3">
      <c r="A469" s="68">
        <v>4623</v>
      </c>
      <c r="B469" s="68">
        <v>187</v>
      </c>
      <c r="C469" s="69" t="str">
        <f t="shared" si="7"/>
        <v>Weissinger Kurt</v>
      </c>
    </row>
    <row r="470" spans="1:3" ht="18.75" thickBot="1" x14ac:dyDescent="0.3">
      <c r="A470" s="65">
        <v>4624</v>
      </c>
      <c r="B470" s="65">
        <v>108</v>
      </c>
      <c r="C470" s="66" t="str">
        <f t="shared" si="7"/>
        <v>Legel Bernhard</v>
      </c>
    </row>
    <row r="471" spans="1:3" ht="18.75" thickBot="1" x14ac:dyDescent="0.3">
      <c r="A471" s="68">
        <v>4625</v>
      </c>
      <c r="B471" s="68">
        <v>73</v>
      </c>
      <c r="C471" s="69" t="str">
        <f t="shared" si="7"/>
        <v>Gruber Rene</v>
      </c>
    </row>
    <row r="472" spans="1:3" ht="18.75" thickBot="1" x14ac:dyDescent="0.3">
      <c r="A472" s="65">
        <v>4626</v>
      </c>
      <c r="B472" s="65">
        <v>72</v>
      </c>
      <c r="C472" s="66" t="str">
        <f t="shared" si="7"/>
        <v>Förstel Michael</v>
      </c>
    </row>
    <row r="473" spans="1:3" ht="18.75" thickBot="1" x14ac:dyDescent="0.3">
      <c r="A473" s="68">
        <v>4627</v>
      </c>
      <c r="B473" s="68">
        <v>517</v>
      </c>
      <c r="C473" s="69" t="str">
        <f t="shared" si="7"/>
        <v>Strangl Stefan</v>
      </c>
    </row>
    <row r="474" spans="1:3" ht="18.75" thickBot="1" x14ac:dyDescent="0.3">
      <c r="A474" s="65">
        <v>4628</v>
      </c>
      <c r="B474" s="65">
        <v>520</v>
      </c>
      <c r="C474" s="66" t="str">
        <f t="shared" si="7"/>
        <v>Pischl Daniel</v>
      </c>
    </row>
    <row r="475" spans="1:3" ht="18.75" thickBot="1" x14ac:dyDescent="0.3">
      <c r="A475" s="68">
        <v>4629</v>
      </c>
      <c r="B475" s="68">
        <v>537</v>
      </c>
      <c r="C475" s="69" t="str">
        <f t="shared" si="7"/>
        <v>Mihaly Jonathan</v>
      </c>
    </row>
    <row r="476" spans="1:3" ht="18.75" thickBot="1" x14ac:dyDescent="0.3">
      <c r="A476" s="65">
        <v>4630</v>
      </c>
      <c r="B476" s="65">
        <v>542</v>
      </c>
      <c r="C476" s="66" t="str">
        <f t="shared" si="7"/>
        <v>Kamerer Patrick</v>
      </c>
    </row>
    <row r="477" spans="1:3" ht="18.75" thickBot="1" x14ac:dyDescent="0.3">
      <c r="A477" s="68">
        <v>4631</v>
      </c>
      <c r="B477" s="68">
        <v>548</v>
      </c>
      <c r="C477" s="69" t="str">
        <f t="shared" si="7"/>
        <v>Stangl Hannes</v>
      </c>
    </row>
    <row r="478" spans="1:3" ht="18.75" thickBot="1" x14ac:dyDescent="0.3">
      <c r="A478" s="65">
        <v>4632</v>
      </c>
      <c r="B478" s="65">
        <v>545</v>
      </c>
      <c r="C478" s="66" t="str">
        <f t="shared" si="7"/>
        <v>Auerbach Lukas</v>
      </c>
    </row>
    <row r="479" spans="1:3" ht="18.75" thickBot="1" x14ac:dyDescent="0.3">
      <c r="A479" s="68">
        <v>4633</v>
      </c>
      <c r="B479" s="68">
        <v>546</v>
      </c>
      <c r="C479" s="69" t="str">
        <f t="shared" si="7"/>
        <v>Weiss Matthias</v>
      </c>
    </row>
    <row r="480" spans="1:3" ht="18.75" thickBot="1" x14ac:dyDescent="0.3">
      <c r="A480" s="65">
        <v>4634</v>
      </c>
      <c r="B480" s="65">
        <v>547</v>
      </c>
      <c r="C480" s="66" t="str">
        <f t="shared" si="7"/>
        <v>Fassl Michael</v>
      </c>
    </row>
    <row r="481" spans="1:3" ht="18.75" thickBot="1" x14ac:dyDescent="0.3">
      <c r="A481" s="68">
        <v>4635</v>
      </c>
      <c r="B481" s="68">
        <v>552</v>
      </c>
      <c r="C481" s="69" t="str">
        <f t="shared" si="7"/>
        <v>Legel Christoph</v>
      </c>
    </row>
    <row r="482" spans="1:3" ht="18.75" thickBot="1" x14ac:dyDescent="0.3">
      <c r="A482" s="65">
        <v>4636</v>
      </c>
      <c r="B482" s="65">
        <v>468</v>
      </c>
      <c r="C482" s="66" t="str">
        <f t="shared" si="7"/>
        <v>Sitter Simon</v>
      </c>
    </row>
    <row r="483" spans="1:3" ht="18.75" thickBot="1" x14ac:dyDescent="0.3">
      <c r="A483" s="68">
        <v>4637</v>
      </c>
      <c r="B483" s="68">
        <v>604</v>
      </c>
      <c r="C483" s="69" t="str">
        <f t="shared" si="7"/>
        <v>Kamtchob Paul Desire</v>
      </c>
    </row>
    <row r="484" spans="1:3" ht="18.75" thickBot="1" x14ac:dyDescent="0.3">
      <c r="A484" s="65">
        <v>4638</v>
      </c>
      <c r="B484" s="65">
        <v>562</v>
      </c>
      <c r="C484" s="66" t="str">
        <f t="shared" si="7"/>
        <v>Korovka Oleksandr</v>
      </c>
    </row>
    <row r="485" spans="1:3" ht="18.75" thickBot="1" x14ac:dyDescent="0.3">
      <c r="A485" s="68">
        <v>4639</v>
      </c>
      <c r="B485" s="68">
        <v>563</v>
      </c>
      <c r="C485" s="69" t="str">
        <f t="shared" si="7"/>
        <v>Baranyai Janos</v>
      </c>
    </row>
    <row r="486" spans="1:3" ht="18.75" thickBot="1" x14ac:dyDescent="0.3">
      <c r="A486" s="65">
        <v>4640</v>
      </c>
      <c r="B486" s="65">
        <v>401</v>
      </c>
      <c r="C486" s="66" t="str">
        <f t="shared" si="7"/>
        <v>Korsalka Lukas</v>
      </c>
    </row>
    <row r="487" spans="1:3" ht="18.75" thickBot="1" x14ac:dyDescent="0.3">
      <c r="A487" s="68">
        <v>4641</v>
      </c>
      <c r="B487" s="68">
        <v>541</v>
      </c>
      <c r="C487" s="69" t="str">
        <f t="shared" si="7"/>
        <v>Feiler Thomas</v>
      </c>
    </row>
    <row r="488" spans="1:3" ht="18.75" thickBot="1" x14ac:dyDescent="0.3">
      <c r="A488" s="65">
        <v>4642</v>
      </c>
      <c r="B488" s="65">
        <v>575</v>
      </c>
      <c r="C488" s="66" t="str">
        <f t="shared" si="7"/>
        <v>Tschinkel Andreas</v>
      </c>
    </row>
    <row r="489" spans="1:3" ht="18.75" thickBot="1" x14ac:dyDescent="0.3">
      <c r="A489" s="68">
        <v>4643</v>
      </c>
      <c r="B489" s="68">
        <v>576</v>
      </c>
      <c r="C489" s="69" t="str">
        <f t="shared" si="7"/>
        <v>Degwerth Andreas</v>
      </c>
    </row>
    <row r="490" spans="1:3" ht="18.75" thickBot="1" x14ac:dyDescent="0.3">
      <c r="A490" s="65">
        <v>4644</v>
      </c>
      <c r="B490" s="65">
        <v>577</v>
      </c>
      <c r="C490" s="66" t="str">
        <f t="shared" si="7"/>
        <v>Maiss Oliver</v>
      </c>
    </row>
    <row r="491" spans="1:3" ht="18.75" thickBot="1" x14ac:dyDescent="0.3">
      <c r="A491" s="68">
        <v>4645</v>
      </c>
      <c r="B491" s="68">
        <v>578</v>
      </c>
      <c r="C491" s="69" t="str">
        <f t="shared" si="7"/>
        <v>Seidler Dominik</v>
      </c>
    </row>
    <row r="492" spans="1:3" ht="18.75" thickBot="1" x14ac:dyDescent="0.3">
      <c r="A492" s="65">
        <v>4646</v>
      </c>
      <c r="B492" s="65">
        <v>579</v>
      </c>
      <c r="C492" s="66" t="str">
        <f t="shared" si="7"/>
        <v>Grusell Gustav</v>
      </c>
    </row>
    <row r="493" spans="1:3" ht="18.75" thickBot="1" x14ac:dyDescent="0.3">
      <c r="A493" s="68">
        <v>4647</v>
      </c>
      <c r="B493" s="68">
        <v>564</v>
      </c>
      <c r="C493" s="69" t="str">
        <f t="shared" si="7"/>
        <v>Boshidar Boshilov</v>
      </c>
    </row>
    <row r="494" spans="1:3" ht="18.75" thickBot="1" x14ac:dyDescent="0.3">
      <c r="A494" s="65">
        <v>4648</v>
      </c>
      <c r="B494" s="65">
        <v>580</v>
      </c>
      <c r="C494" s="66" t="str">
        <f t="shared" si="7"/>
        <v>Steger Klaus</v>
      </c>
    </row>
    <row r="495" spans="1:3" ht="18.75" thickBot="1" x14ac:dyDescent="0.3">
      <c r="A495" s="68">
        <v>4649</v>
      </c>
      <c r="B495" s="68">
        <v>506</v>
      </c>
      <c r="C495" s="69" t="str">
        <f t="shared" si="7"/>
        <v>Midajew Chamsat</v>
      </c>
    </row>
    <row r="496" spans="1:3" ht="18.75" thickBot="1" x14ac:dyDescent="0.3">
      <c r="A496" s="65">
        <v>4650</v>
      </c>
      <c r="B496" s="65">
        <v>458</v>
      </c>
      <c r="C496" s="66" t="str">
        <f t="shared" si="7"/>
        <v>Najemnik Christoph</v>
      </c>
    </row>
    <row r="497" spans="1:3" ht="18.75" thickBot="1" x14ac:dyDescent="0.3">
      <c r="A497" s="68">
        <v>4651</v>
      </c>
      <c r="B497" s="68">
        <v>461</v>
      </c>
      <c r="C497" s="69" t="str">
        <f t="shared" si="7"/>
        <v>Schebesta Lucas</v>
      </c>
    </row>
    <row r="498" spans="1:3" ht="18.75" thickBot="1" x14ac:dyDescent="0.3">
      <c r="A498" s="65">
        <v>4652</v>
      </c>
      <c r="B498" s="65">
        <v>544</v>
      </c>
      <c r="C498" s="66" t="str">
        <f t="shared" si="7"/>
        <v>Hofegger Jessica</v>
      </c>
    </row>
    <row r="499" spans="1:3" ht="18.75" thickBot="1" x14ac:dyDescent="0.3">
      <c r="A499" s="68">
        <v>4653</v>
      </c>
      <c r="B499" s="68">
        <v>581</v>
      </c>
      <c r="C499" s="69" t="str">
        <f t="shared" si="7"/>
        <v>Hofwimmer Florian</v>
      </c>
    </row>
    <row r="500" spans="1:3" ht="18.75" thickBot="1" x14ac:dyDescent="0.3">
      <c r="A500" s="65">
        <v>4654</v>
      </c>
      <c r="B500" s="65">
        <v>515</v>
      </c>
      <c r="C500" s="66" t="str">
        <f t="shared" si="7"/>
        <v>Eitler Günther</v>
      </c>
    </row>
    <row r="501" spans="1:3" ht="18.75" thickBot="1" x14ac:dyDescent="0.3">
      <c r="A501" s="68">
        <v>4655</v>
      </c>
      <c r="B501" s="68">
        <v>539</v>
      </c>
      <c r="C501" s="69" t="str">
        <f t="shared" si="7"/>
        <v>Bologa Fabian</v>
      </c>
    </row>
    <row r="502" spans="1:3" ht="18.75" thickBot="1" x14ac:dyDescent="0.3">
      <c r="A502" s="68">
        <v>4656</v>
      </c>
      <c r="B502" s="68">
        <v>557</v>
      </c>
      <c r="C502" s="69" t="str">
        <f t="shared" si="7"/>
        <v>Feuchtl Kevin</v>
      </c>
    </row>
    <row r="503" spans="1:3" ht="18.75" thickBot="1" x14ac:dyDescent="0.3">
      <c r="A503" s="65">
        <v>4657</v>
      </c>
      <c r="B503" s="65">
        <v>602</v>
      </c>
      <c r="C503" s="66" t="str">
        <f t="shared" si="7"/>
        <v>Holzlechner Mario</v>
      </c>
    </row>
    <row r="504" spans="1:3" ht="18.75" thickBot="1" x14ac:dyDescent="0.3">
      <c r="A504" s="68">
        <v>4658</v>
      </c>
      <c r="B504" s="68">
        <v>446</v>
      </c>
      <c r="C504" s="69" t="str">
        <f t="shared" si="7"/>
        <v>Irsa Franz Jakob</v>
      </c>
    </row>
    <row r="505" spans="1:3" ht="18.75" thickBot="1" x14ac:dyDescent="0.3">
      <c r="A505" s="65">
        <v>4659</v>
      </c>
      <c r="B505" s="65">
        <v>626</v>
      </c>
      <c r="C505" s="66" t="str">
        <f t="shared" si="7"/>
        <v>Leberwurst Christian</v>
      </c>
    </row>
    <row r="506" spans="1:3" ht="18.75" thickBot="1" x14ac:dyDescent="0.3">
      <c r="A506" s="65">
        <v>4660</v>
      </c>
      <c r="B506" s="65">
        <v>651</v>
      </c>
      <c r="C506" s="66" t="str">
        <f t="shared" si="7"/>
        <v>Siebenhandel Jakob</v>
      </c>
    </row>
    <row r="507" spans="1:3" ht="18.75" thickBot="1" x14ac:dyDescent="0.3">
      <c r="A507" s="68">
        <v>4661</v>
      </c>
      <c r="B507" s="68">
        <v>611</v>
      </c>
      <c r="C507" s="69" t="str">
        <f t="shared" si="7"/>
        <v>Kohler Lucas</v>
      </c>
    </row>
    <row r="508" spans="1:3" ht="18.75" thickBot="1" x14ac:dyDescent="0.3">
      <c r="A508" s="68">
        <v>4662</v>
      </c>
      <c r="B508" s="68">
        <v>647</v>
      </c>
      <c r="C508" s="69" t="str">
        <f t="shared" si="7"/>
        <v>Wöhrle Philipp</v>
      </c>
    </row>
    <row r="509" spans="1:3" ht="18.75" thickBot="1" x14ac:dyDescent="0.3">
      <c r="A509" s="65">
        <v>4663</v>
      </c>
      <c r="B509" s="65">
        <v>633</v>
      </c>
      <c r="C509" s="66" t="str">
        <f t="shared" si="7"/>
        <v>Shen Lefei</v>
      </c>
    </row>
    <row r="510" spans="1:3" ht="18.75" thickBot="1" x14ac:dyDescent="0.3">
      <c r="A510" s="68">
        <v>4664</v>
      </c>
      <c r="B510" s="68">
        <v>629</v>
      </c>
      <c r="C510" s="69" t="str">
        <f t="shared" si="7"/>
        <v>Ciotoi Andrei</v>
      </c>
    </row>
    <row r="511" spans="1:3" ht="18.75" thickBot="1" x14ac:dyDescent="0.3">
      <c r="A511" s="68">
        <v>4665</v>
      </c>
      <c r="B511" s="68">
        <v>655</v>
      </c>
      <c r="C511" s="69" t="str">
        <f t="shared" si="7"/>
        <v>Aumann Robert</v>
      </c>
    </row>
    <row r="512" spans="1:3" ht="18.75" thickBot="1" x14ac:dyDescent="0.3">
      <c r="A512" s="65">
        <v>4666</v>
      </c>
      <c r="B512" s="65">
        <v>631</v>
      </c>
      <c r="C512" s="66" t="str">
        <f t="shared" si="7"/>
        <v>Lenardt Matthias</v>
      </c>
    </row>
    <row r="513" spans="1:3" ht="18.75" thickBot="1" x14ac:dyDescent="0.3">
      <c r="A513" s="68">
        <v>4667</v>
      </c>
      <c r="B513" s="68">
        <v>628</v>
      </c>
      <c r="C513" s="69" t="str">
        <f t="shared" si="7"/>
        <v>Ulmer-Wolf Anneliese</v>
      </c>
    </row>
    <row r="514" spans="1:3" ht="18.75" thickBot="1" x14ac:dyDescent="0.3">
      <c r="A514" s="65">
        <v>4668</v>
      </c>
      <c r="B514" s="65">
        <v>645</v>
      </c>
      <c r="C514" s="66" t="str">
        <f t="shared" si="7"/>
        <v>Martirosyan Harutyun</v>
      </c>
    </row>
    <row r="515" spans="1:3" ht="18.75" thickBot="1" x14ac:dyDescent="0.3">
      <c r="A515" s="65">
        <v>4669</v>
      </c>
      <c r="B515" s="65">
        <v>663</v>
      </c>
      <c r="C515" s="66" t="str">
        <f t="shared" ref="C515:C570" si="8">VLOOKUP(B515,Athl01,2)</f>
        <v>Umaev Aslambek</v>
      </c>
    </row>
    <row r="516" spans="1:3" ht="18.75" thickBot="1" x14ac:dyDescent="0.3">
      <c r="A516" s="68">
        <v>4670</v>
      </c>
      <c r="B516" s="68">
        <v>643</v>
      </c>
      <c r="C516" s="69" t="str">
        <f t="shared" si="8"/>
        <v>El Rashidy Mohamed</v>
      </c>
    </row>
    <row r="517" spans="1:3" ht="18.75" thickBot="1" x14ac:dyDescent="0.3">
      <c r="A517" s="65">
        <v>4671</v>
      </c>
      <c r="B517" s="65">
        <v>410</v>
      </c>
      <c r="C517" s="66" t="str">
        <f t="shared" si="8"/>
        <v>Meszaros Istvan</v>
      </c>
    </row>
    <row r="518" spans="1:3" ht="18.75" thickBot="1" x14ac:dyDescent="0.3">
      <c r="A518" s="68">
        <v>4672</v>
      </c>
      <c r="B518" s="68">
        <v>408</v>
      </c>
      <c r="C518" s="69" t="str">
        <f t="shared" si="8"/>
        <v>Marton Endre</v>
      </c>
    </row>
    <row r="519" spans="1:3" ht="18.75" thickBot="1" x14ac:dyDescent="0.3">
      <c r="A519" s="65">
        <v>4673</v>
      </c>
      <c r="B519" s="65">
        <v>409</v>
      </c>
      <c r="C519" s="66" t="str">
        <f t="shared" si="8"/>
        <v>Mernyo Janos</v>
      </c>
    </row>
    <row r="520" spans="1:3" ht="18.75" thickBot="1" x14ac:dyDescent="0.3">
      <c r="A520" s="68">
        <v>4674</v>
      </c>
      <c r="B520" s="68">
        <v>411</v>
      </c>
      <c r="C520" s="69" t="str">
        <f t="shared" si="8"/>
        <v>Molnar Gabor</v>
      </c>
    </row>
    <row r="521" spans="1:3" ht="18.75" thickBot="1" x14ac:dyDescent="0.3">
      <c r="A521" s="65">
        <v>4675</v>
      </c>
      <c r="B521" s="65">
        <v>407</v>
      </c>
      <c r="C521" s="66" t="str">
        <f t="shared" si="8"/>
        <v>Kovacs Zoltan</v>
      </c>
    </row>
    <row r="522" spans="1:3" ht="18.75" thickBot="1" x14ac:dyDescent="0.3">
      <c r="A522" s="68">
        <v>4676</v>
      </c>
      <c r="B522" s="68">
        <v>406</v>
      </c>
      <c r="C522" s="69" t="str">
        <f t="shared" si="8"/>
        <v>Graner Zoltan</v>
      </c>
    </row>
    <row r="523" spans="1:3" ht="18.75" thickBot="1" x14ac:dyDescent="0.3">
      <c r="A523" s="65">
        <v>4677</v>
      </c>
      <c r="B523" s="65">
        <v>412</v>
      </c>
      <c r="C523" s="66" t="str">
        <f t="shared" si="8"/>
        <v>Simon Aron</v>
      </c>
    </row>
    <row r="524" spans="1:3" ht="18.75" thickBot="1" x14ac:dyDescent="0.3">
      <c r="A524" s="68">
        <v>4678</v>
      </c>
      <c r="B524" s="68">
        <v>413</v>
      </c>
      <c r="C524" s="69" t="str">
        <f t="shared" si="8"/>
        <v>Szabo Sliczni Norbert</v>
      </c>
    </row>
    <row r="525" spans="1:3" ht="18.75" thickBot="1" x14ac:dyDescent="0.3">
      <c r="A525" s="65">
        <v>4679</v>
      </c>
      <c r="B525" s="65">
        <v>418</v>
      </c>
      <c r="C525" s="66" t="str">
        <f t="shared" si="8"/>
        <v>Török Peter</v>
      </c>
    </row>
    <row r="526" spans="1:3" ht="18.75" thickBot="1" x14ac:dyDescent="0.3">
      <c r="A526" s="68">
        <v>4680</v>
      </c>
      <c r="B526" s="68">
        <v>414</v>
      </c>
      <c r="C526" s="69" t="str">
        <f t="shared" si="8"/>
        <v>Barkoczi Csaba</v>
      </c>
    </row>
    <row r="527" spans="1:3" ht="18.75" thickBot="1" x14ac:dyDescent="0.3">
      <c r="A527" s="65">
        <v>4681</v>
      </c>
      <c r="B527" s="65">
        <v>417</v>
      </c>
      <c r="C527" s="66" t="str">
        <f t="shared" si="8"/>
        <v>Szegszardi Bence</v>
      </c>
    </row>
    <row r="528" spans="1:3" ht="18.75" thickBot="1" x14ac:dyDescent="0.3">
      <c r="A528" s="68">
        <v>4682</v>
      </c>
      <c r="B528" s="68">
        <v>415</v>
      </c>
      <c r="C528" s="69" t="str">
        <f t="shared" si="8"/>
        <v>Földi Tamas</v>
      </c>
    </row>
    <row r="529" spans="1:3" ht="18.75" thickBot="1" x14ac:dyDescent="0.3">
      <c r="A529" s="65">
        <v>4683</v>
      </c>
      <c r="B529" s="65">
        <v>416</v>
      </c>
      <c r="C529" s="66" t="str">
        <f t="shared" si="8"/>
        <v>Sarkany Zoltan</v>
      </c>
    </row>
    <row r="530" spans="1:3" ht="18.75" thickBot="1" x14ac:dyDescent="0.3">
      <c r="A530" s="68">
        <v>4684</v>
      </c>
      <c r="B530" s="68">
        <v>420</v>
      </c>
      <c r="C530" s="69" t="str">
        <f t="shared" si="8"/>
        <v>Tremel Mihaly</v>
      </c>
    </row>
    <row r="531" spans="1:3" ht="18.75" thickBot="1" x14ac:dyDescent="0.3">
      <c r="A531" s="65">
        <v>4685</v>
      </c>
      <c r="B531" s="65">
        <v>419</v>
      </c>
      <c r="C531" s="66" t="str">
        <f t="shared" si="8"/>
        <v>Toth Barnabas</v>
      </c>
    </row>
    <row r="532" spans="1:3" ht="18.75" thickBot="1" x14ac:dyDescent="0.3">
      <c r="A532" s="68">
        <v>4686</v>
      </c>
      <c r="B532" s="68">
        <v>582</v>
      </c>
      <c r="C532" s="69" t="str">
        <f t="shared" si="8"/>
        <v>Likerecz Attila</v>
      </c>
    </row>
    <row r="533" spans="1:3" ht="18.75" thickBot="1" x14ac:dyDescent="0.3">
      <c r="A533" s="65">
        <v>4688</v>
      </c>
      <c r="B533" s="65">
        <v>583</v>
      </c>
      <c r="C533" s="66" t="str">
        <f t="shared" si="8"/>
        <v>Sooky Gergely</v>
      </c>
    </row>
    <row r="534" spans="1:3" ht="18.75" thickBot="1" x14ac:dyDescent="0.3">
      <c r="A534" s="68">
        <v>4689</v>
      </c>
      <c r="B534" s="68">
        <v>584</v>
      </c>
      <c r="C534" s="69" t="str">
        <f t="shared" si="8"/>
        <v>Simon Bence</v>
      </c>
    </row>
    <row r="535" spans="1:3" ht="18.75" thickBot="1" x14ac:dyDescent="0.3">
      <c r="A535" s="65">
        <v>4690</v>
      </c>
      <c r="B535" s="65">
        <v>608</v>
      </c>
      <c r="C535" s="66" t="str">
        <f t="shared" si="8"/>
        <v>Modis Laszlo</v>
      </c>
    </row>
    <row r="536" spans="1:3" ht="18.75" thickBot="1" x14ac:dyDescent="0.3">
      <c r="A536" s="68">
        <v>4691</v>
      </c>
      <c r="B536" s="68">
        <v>609</v>
      </c>
      <c r="C536" s="69" t="str">
        <f t="shared" si="8"/>
        <v>Juhasz Gabor</v>
      </c>
    </row>
    <row r="537" spans="1:3" ht="18.75" thickBot="1" x14ac:dyDescent="0.3">
      <c r="A537" s="65">
        <v>4692</v>
      </c>
      <c r="B537" s="65">
        <v>620</v>
      </c>
      <c r="C537" s="66" t="str">
        <f t="shared" si="8"/>
        <v>Kecskemety Marcell</v>
      </c>
    </row>
    <row r="538" spans="1:3" ht="18.75" thickBot="1" x14ac:dyDescent="0.3">
      <c r="A538" s="65">
        <v>4693</v>
      </c>
      <c r="B538" s="65">
        <v>610</v>
      </c>
      <c r="C538" s="66" t="str">
        <f t="shared" si="8"/>
        <v>Turcsányi Peter</v>
      </c>
    </row>
    <row r="539" spans="1:3" ht="18.75" thickBot="1" x14ac:dyDescent="0.3">
      <c r="A539" s="68">
        <v>4695</v>
      </c>
      <c r="B539" s="68">
        <v>642</v>
      </c>
      <c r="C539" s="69" t="str">
        <f t="shared" si="8"/>
        <v>Iliyasov Jusup</v>
      </c>
    </row>
    <row r="540" spans="1:3" ht="18.75" thickBot="1" x14ac:dyDescent="0.3">
      <c r="A540" s="65">
        <v>4696</v>
      </c>
      <c r="B540" s="65">
        <v>646</v>
      </c>
      <c r="C540" s="66" t="str">
        <f t="shared" si="8"/>
        <v>Neuhauser Siegfried</v>
      </c>
    </row>
    <row r="541" spans="1:3" ht="18.75" thickBot="1" x14ac:dyDescent="0.3">
      <c r="A541" s="65">
        <v>4697</v>
      </c>
      <c r="B541" s="65">
        <v>664</v>
      </c>
      <c r="C541" s="66" t="str">
        <f t="shared" si="8"/>
        <v>Fuchs Thomas</v>
      </c>
    </row>
    <row r="542" spans="1:3" ht="18.75" thickBot="1" x14ac:dyDescent="0.3">
      <c r="A542" s="65">
        <v>4698</v>
      </c>
      <c r="B542" s="65">
        <v>650</v>
      </c>
      <c r="C542" s="66" t="str">
        <f t="shared" si="8"/>
        <v>Haller Katharina</v>
      </c>
    </row>
    <row r="543" spans="1:3" ht="18.75" thickBot="1" x14ac:dyDescent="0.3">
      <c r="A543" s="68">
        <v>4699</v>
      </c>
      <c r="B543" s="68">
        <v>649</v>
      </c>
      <c r="C543" s="69" t="str">
        <f t="shared" si="8"/>
        <v>Pöttinger Mario</v>
      </c>
    </row>
    <row r="544" spans="1:3" ht="18.75" thickBot="1" x14ac:dyDescent="0.3">
      <c r="A544" s="65">
        <v>4700</v>
      </c>
      <c r="B544" s="65">
        <v>648</v>
      </c>
      <c r="C544" s="66" t="str">
        <f t="shared" si="8"/>
        <v>Pöttinger Marcel</v>
      </c>
    </row>
    <row r="545" spans="1:3" ht="18.75" thickBot="1" x14ac:dyDescent="0.3">
      <c r="A545" s="65">
        <v>4701</v>
      </c>
      <c r="B545" s="65">
        <v>529</v>
      </c>
      <c r="C545" s="66" t="str">
        <f t="shared" si="8"/>
        <v>Tairi Jakob</v>
      </c>
    </row>
    <row r="546" spans="1:3" ht="18.75" thickBot="1" x14ac:dyDescent="0.3">
      <c r="A546" s="65">
        <v>4702</v>
      </c>
      <c r="B546" s="65">
        <v>616</v>
      </c>
      <c r="C546" s="66" t="str">
        <f t="shared" si="8"/>
        <v>Gotthart Philipp</v>
      </c>
    </row>
    <row r="547" spans="1:3" ht="18.75" thickBot="1" x14ac:dyDescent="0.3">
      <c r="A547" s="65">
        <v>4703</v>
      </c>
      <c r="B547" s="65">
        <v>434</v>
      </c>
      <c r="C547" s="66" t="str">
        <f t="shared" si="8"/>
        <v>Fischer David</v>
      </c>
    </row>
    <row r="548" spans="1:3" ht="18.75" thickBot="1" x14ac:dyDescent="0.3">
      <c r="A548" s="65">
        <v>4704</v>
      </c>
      <c r="B548" s="65">
        <v>673</v>
      </c>
      <c r="C548" s="66" t="str">
        <f t="shared" si="8"/>
        <v>Gasteiner Hannes</v>
      </c>
    </row>
    <row r="549" spans="1:3" ht="18.75" thickBot="1" x14ac:dyDescent="0.3">
      <c r="A549" s="65">
        <v>4705</v>
      </c>
      <c r="B549" s="65">
        <v>439</v>
      </c>
      <c r="C549" s="66" t="str">
        <f t="shared" si="8"/>
        <v>Hartl Oliver</v>
      </c>
    </row>
    <row r="550" spans="1:3" ht="18.75" thickBot="1" x14ac:dyDescent="0.3">
      <c r="A550" s="65">
        <v>4706</v>
      </c>
      <c r="B550" s="65">
        <v>677</v>
      </c>
      <c r="C550" s="66" t="str">
        <f t="shared" si="8"/>
        <v>Gruber Florian</v>
      </c>
    </row>
    <row r="551" spans="1:3" ht="18.75" thickBot="1" x14ac:dyDescent="0.3">
      <c r="A551" s="65">
        <v>4707</v>
      </c>
      <c r="B551" s="65">
        <v>622</v>
      </c>
      <c r="C551" s="66" t="str">
        <f t="shared" si="8"/>
        <v>Ritzer Armin</v>
      </c>
    </row>
    <row r="552" spans="1:3" ht="18.75" thickBot="1" x14ac:dyDescent="0.3">
      <c r="A552" s="65">
        <v>4708</v>
      </c>
      <c r="B552" s="65">
        <v>467</v>
      </c>
      <c r="C552" s="66" t="str">
        <f t="shared" si="8"/>
        <v>Secka Mario</v>
      </c>
    </row>
    <row r="553" spans="1:3" ht="18.75" thickBot="1" x14ac:dyDescent="0.3">
      <c r="A553" s="65">
        <v>4709</v>
      </c>
      <c r="B553" s="65">
        <v>678</v>
      </c>
      <c r="C553" s="66" t="str">
        <f t="shared" si="8"/>
        <v>Gottlieb Christian</v>
      </c>
    </row>
    <row r="554" spans="1:3" ht="18.75" thickBot="1" x14ac:dyDescent="0.3">
      <c r="A554" s="65">
        <v>4710</v>
      </c>
      <c r="B554" s="65">
        <v>679</v>
      </c>
      <c r="C554" s="66" t="str">
        <f t="shared" si="8"/>
        <v>Buchalla Andreas</v>
      </c>
    </row>
    <row r="555" spans="1:3" ht="18.75" thickBot="1" x14ac:dyDescent="0.3">
      <c r="A555" s="65">
        <v>4711</v>
      </c>
      <c r="B555" s="65">
        <v>709</v>
      </c>
      <c r="C555" s="66" t="str">
        <f t="shared" si="8"/>
        <v>Gomboc Lukas</v>
      </c>
    </row>
    <row r="556" spans="1:3" ht="18.75" thickBot="1" x14ac:dyDescent="0.3">
      <c r="A556" s="65">
        <v>4712</v>
      </c>
      <c r="B556" s="65">
        <v>676</v>
      </c>
      <c r="C556" s="66" t="str">
        <f t="shared" si="8"/>
        <v>Tacho Harald</v>
      </c>
    </row>
    <row r="557" spans="1:3" ht="18.75" thickBot="1" x14ac:dyDescent="0.3">
      <c r="A557" s="65">
        <v>4713</v>
      </c>
      <c r="B557" s="65">
        <v>710</v>
      </c>
      <c r="C557" s="66" t="str">
        <f t="shared" si="8"/>
        <v>Pichler Patrick</v>
      </c>
    </row>
    <row r="558" spans="1:3" ht="18.75" thickBot="1" x14ac:dyDescent="0.3">
      <c r="A558" s="65">
        <v>4714</v>
      </c>
      <c r="B558" s="65">
        <v>711</v>
      </c>
      <c r="C558" s="66" t="str">
        <f t="shared" si="8"/>
        <v>Bauer Philipp</v>
      </c>
    </row>
    <row r="559" spans="1:3" ht="18.75" thickBot="1" x14ac:dyDescent="0.3">
      <c r="A559" s="65">
        <v>4715</v>
      </c>
      <c r="B559" s="65">
        <v>708</v>
      </c>
      <c r="C559" s="66" t="str">
        <f t="shared" si="8"/>
        <v>Falb Nikolaus</v>
      </c>
    </row>
    <row r="560" spans="1:3" ht="18.75" thickBot="1" x14ac:dyDescent="0.3">
      <c r="A560" s="65">
        <v>4716</v>
      </c>
      <c r="B560" s="65">
        <v>429</v>
      </c>
      <c r="C560" s="66" t="str">
        <f t="shared" si="8"/>
        <v>Edelbauer Tobias</v>
      </c>
    </row>
    <row r="561" spans="1:3" ht="18.75" thickBot="1" x14ac:dyDescent="0.3">
      <c r="A561" s="65">
        <v>4717</v>
      </c>
      <c r="B561" s="65">
        <v>595</v>
      </c>
      <c r="C561" s="66" t="str">
        <f t="shared" si="8"/>
        <v>Koy Lukas</v>
      </c>
    </row>
    <row r="562" spans="1:3" ht="18.75" thickBot="1" x14ac:dyDescent="0.3">
      <c r="A562" s="65">
        <v>4718</v>
      </c>
      <c r="B562" s="65">
        <v>718</v>
      </c>
      <c r="C562" s="66" t="str">
        <f t="shared" si="8"/>
        <v>Pichler Dominic</v>
      </c>
    </row>
    <row r="563" spans="1:3" ht="18.75" thickBot="1" x14ac:dyDescent="0.3">
      <c r="A563" s="65">
        <v>4719</v>
      </c>
      <c r="B563" s="65">
        <v>714</v>
      </c>
      <c r="C563" s="66" t="str">
        <f t="shared" si="8"/>
        <v>Stuhlmeier Raphael</v>
      </c>
    </row>
    <row r="564" spans="1:3" ht="18.75" thickBot="1" x14ac:dyDescent="0.3">
      <c r="A564" s="65">
        <v>4720</v>
      </c>
      <c r="B564" s="65">
        <v>717</v>
      </c>
      <c r="C564" s="66" t="str">
        <f t="shared" si="8"/>
        <v>Riedl Bernhard Markus</v>
      </c>
    </row>
    <row r="565" spans="1:3" ht="18.75" thickBot="1" x14ac:dyDescent="0.3">
      <c r="A565" s="65">
        <v>4721</v>
      </c>
      <c r="B565" s="65">
        <v>716</v>
      </c>
      <c r="C565" s="66" t="str">
        <f t="shared" si="8"/>
        <v>Pfaffenberger Mario</v>
      </c>
    </row>
    <row r="566" spans="1:3" ht="18.75" thickBot="1" x14ac:dyDescent="0.3">
      <c r="A566" s="65">
        <v>4722</v>
      </c>
      <c r="B566" s="65">
        <v>549</v>
      </c>
      <c r="C566" s="66" t="str">
        <f>VLOOKUP(B566,Athl01,2)</f>
        <v>Walkam Lukas</v>
      </c>
    </row>
    <row r="567" spans="1:3" ht="18.75" thickBot="1" x14ac:dyDescent="0.3">
      <c r="A567" s="65">
        <v>4723</v>
      </c>
      <c r="B567" s="65">
        <v>728</v>
      </c>
      <c r="C567" s="66" t="str">
        <f>VLOOKUP(B567,Athl01,2)</f>
        <v>Jöbstl Markus</v>
      </c>
    </row>
    <row r="568" spans="1:3" ht="18.75" thickBot="1" x14ac:dyDescent="0.3">
      <c r="A568" s="65">
        <v>4724</v>
      </c>
      <c r="B568" s="65">
        <v>732</v>
      </c>
      <c r="C568" s="66" t="str">
        <f>VLOOKUP(B568,Athl01,2)</f>
        <v>Schnabl Ingeborg, Mag.</v>
      </c>
    </row>
    <row r="569" spans="1:3" ht="18.75" thickBot="1" x14ac:dyDescent="0.3">
      <c r="A569" s="65">
        <v>4725</v>
      </c>
      <c r="B569" s="65">
        <v>730</v>
      </c>
      <c r="C569" s="66" t="str">
        <f>VLOOKUP(B569,Athl01,2)</f>
        <v>Dykovets Eugen</v>
      </c>
    </row>
    <row r="570" spans="1:3" ht="18.75" thickBot="1" x14ac:dyDescent="0.3">
      <c r="A570" s="65">
        <v>4726</v>
      </c>
      <c r="B570" s="65">
        <v>733</v>
      </c>
      <c r="C570" s="66" t="str">
        <f t="shared" si="8"/>
        <v>Karl Peter</v>
      </c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7"/>
  <sheetViews>
    <sheetView zoomScale="75"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8.42578125" bestFit="1" customWidth="1"/>
    <col min="2" max="2" width="12.7109375" bestFit="1" customWidth="1"/>
    <col min="3" max="3" width="35.7109375" bestFit="1" customWidth="1"/>
  </cols>
  <sheetData>
    <row r="1" spans="1:3" ht="19.5" thickTop="1" thickBot="1" x14ac:dyDescent="0.3">
      <c r="A1" s="31" t="s">
        <v>1660</v>
      </c>
      <c r="B1" s="31" t="s">
        <v>202</v>
      </c>
      <c r="C1" s="63" t="s">
        <v>142</v>
      </c>
    </row>
    <row r="2" spans="1:3" ht="18.75" thickBot="1" x14ac:dyDescent="0.3">
      <c r="A2" s="68" t="s">
        <v>1661</v>
      </c>
      <c r="B2" s="68">
        <v>0</v>
      </c>
      <c r="C2" s="69" t="str">
        <f t="shared" ref="C2:C65" si="0">VLOOKUP(B2,Athl01,2)</f>
        <v>Leereintrag</v>
      </c>
    </row>
    <row r="3" spans="1:3" ht="18.75" thickBot="1" x14ac:dyDescent="0.3">
      <c r="A3" s="65" t="s">
        <v>1507</v>
      </c>
      <c r="B3" s="65">
        <v>502</v>
      </c>
      <c r="C3" s="66" t="str">
        <f t="shared" si="0"/>
        <v>Humele Florian</v>
      </c>
    </row>
    <row r="4" spans="1:3" ht="18.75" thickBot="1" x14ac:dyDescent="0.3">
      <c r="A4" s="68" t="s">
        <v>1426</v>
      </c>
      <c r="B4" s="68">
        <v>476</v>
      </c>
      <c r="C4" s="69" t="str">
        <f t="shared" si="0"/>
        <v>Brader Roman</v>
      </c>
    </row>
    <row r="5" spans="1:3" ht="18.75" thickBot="1" x14ac:dyDescent="0.3">
      <c r="A5" s="65" t="s">
        <v>389</v>
      </c>
      <c r="B5" s="65">
        <v>60</v>
      </c>
      <c r="C5" s="66" t="str">
        <f t="shared" si="0"/>
        <v>Koch Florian</v>
      </c>
    </row>
    <row r="6" spans="1:3" ht="18.75" thickBot="1" x14ac:dyDescent="0.3">
      <c r="A6" s="68" t="s">
        <v>1495</v>
      </c>
      <c r="B6" s="68">
        <v>498</v>
      </c>
      <c r="C6" s="69" t="str">
        <f t="shared" si="0"/>
        <v>Eitzenberger Dominik</v>
      </c>
    </row>
    <row r="7" spans="1:3" ht="18.75" thickBot="1" x14ac:dyDescent="0.3">
      <c r="A7" s="65" t="s">
        <v>1486</v>
      </c>
      <c r="B7" s="65">
        <v>495</v>
      </c>
      <c r="C7" s="66" t="str">
        <f t="shared" si="0"/>
        <v>Egger Michael</v>
      </c>
    </row>
    <row r="8" spans="1:3" ht="18.75" thickBot="1" x14ac:dyDescent="0.3">
      <c r="A8" s="68" t="s">
        <v>1281</v>
      </c>
      <c r="B8" s="68">
        <v>427</v>
      </c>
      <c r="C8" s="69" t="str">
        <f t="shared" si="0"/>
        <v>Dzambekov Umar</v>
      </c>
    </row>
    <row r="9" spans="1:3" ht="18.75" thickBot="1" x14ac:dyDescent="0.3">
      <c r="A9" s="65" t="s">
        <v>1301</v>
      </c>
      <c r="B9" s="65">
        <v>434</v>
      </c>
      <c r="C9" s="66" t="str">
        <f t="shared" si="0"/>
        <v>Fischer David</v>
      </c>
    </row>
    <row r="10" spans="1:3" ht="18.75" thickBot="1" x14ac:dyDescent="0.3">
      <c r="A10" s="68" t="s">
        <v>1521</v>
      </c>
      <c r="B10" s="68">
        <v>506</v>
      </c>
      <c r="C10" s="69" t="str">
        <f t="shared" si="0"/>
        <v>Midajew Chamsat</v>
      </c>
    </row>
    <row r="11" spans="1:3" ht="18.75" thickBot="1" x14ac:dyDescent="0.3">
      <c r="A11" s="65" t="s">
        <v>1400</v>
      </c>
      <c r="B11" s="65">
        <v>467</v>
      </c>
      <c r="C11" s="66" t="str">
        <f t="shared" si="0"/>
        <v>Secka Mario</v>
      </c>
    </row>
    <row r="12" spans="1:3" ht="18.75" thickBot="1" x14ac:dyDescent="0.3">
      <c r="A12" s="68" t="s">
        <v>1290</v>
      </c>
      <c r="B12" s="68">
        <v>430</v>
      </c>
      <c r="C12" s="69" t="str">
        <f t="shared" si="0"/>
        <v>Eder Michael</v>
      </c>
    </row>
    <row r="13" spans="1:3" ht="18.75" thickBot="1" x14ac:dyDescent="0.3">
      <c r="A13" s="65" t="s">
        <v>1454</v>
      </c>
      <c r="B13" s="65">
        <v>485</v>
      </c>
      <c r="C13" s="66" t="str">
        <f t="shared" si="0"/>
        <v>Fink Julian</v>
      </c>
    </row>
    <row r="14" spans="1:3" ht="18.75" thickBot="1" x14ac:dyDescent="0.3">
      <c r="A14" s="68" t="s">
        <v>1366</v>
      </c>
      <c r="B14" s="68">
        <v>456</v>
      </c>
      <c r="C14" s="69" t="str">
        <f t="shared" si="0"/>
        <v>Messlender Lorenz</v>
      </c>
    </row>
    <row r="15" spans="1:3" ht="18.75" thickBot="1" x14ac:dyDescent="0.3">
      <c r="A15" s="65" t="s">
        <v>1435</v>
      </c>
      <c r="B15" s="65">
        <v>479</v>
      </c>
      <c r="C15" s="66" t="str">
        <f t="shared" si="0"/>
        <v>Grbesa Timo</v>
      </c>
    </row>
    <row r="16" spans="1:3" ht="18.75" thickBot="1" x14ac:dyDescent="0.3">
      <c r="A16" s="68" t="s">
        <v>1429</v>
      </c>
      <c r="B16" s="68">
        <v>477</v>
      </c>
      <c r="C16" s="69" t="str">
        <f t="shared" si="0"/>
        <v>Brunner Christopher</v>
      </c>
    </row>
    <row r="17" spans="1:3" ht="18.75" thickBot="1" x14ac:dyDescent="0.3">
      <c r="A17" s="65" t="s">
        <v>1385</v>
      </c>
      <c r="B17" s="65">
        <v>462</v>
      </c>
      <c r="C17" s="66" t="str">
        <f t="shared" si="0"/>
        <v>Scherz Daniel</v>
      </c>
    </row>
    <row r="18" spans="1:3" ht="18.75" thickBot="1" x14ac:dyDescent="0.3">
      <c r="A18" s="68" t="s">
        <v>1518</v>
      </c>
      <c r="B18" s="68">
        <v>505</v>
      </c>
      <c r="C18" s="69" t="str">
        <f t="shared" si="0"/>
        <v>Midajew Achmed</v>
      </c>
    </row>
    <row r="19" spans="1:3" ht="18.75" thickBot="1" x14ac:dyDescent="0.3">
      <c r="A19" s="65" t="s">
        <v>1483</v>
      </c>
      <c r="B19" s="65">
        <v>494</v>
      </c>
      <c r="C19" s="66" t="str">
        <f t="shared" si="0"/>
        <v>Egg Lukas</v>
      </c>
    </row>
    <row r="20" spans="1:3" ht="18.75" thickBot="1" x14ac:dyDescent="0.3">
      <c r="A20" s="68" t="s">
        <v>1207</v>
      </c>
      <c r="B20" s="68">
        <v>401</v>
      </c>
      <c r="C20" s="69" t="str">
        <f t="shared" si="0"/>
        <v>Korsalka Lukas</v>
      </c>
    </row>
    <row r="21" spans="1:3" ht="18.75" thickBot="1" x14ac:dyDescent="0.3">
      <c r="A21" s="65" t="s">
        <v>1379</v>
      </c>
      <c r="B21" s="65">
        <v>460</v>
      </c>
      <c r="C21" s="66" t="str">
        <f t="shared" si="0"/>
        <v>Perkovic Marco</v>
      </c>
    </row>
    <row r="22" spans="1:3" ht="18.75" thickBot="1" x14ac:dyDescent="0.3">
      <c r="A22" s="68" t="s">
        <v>1504</v>
      </c>
      <c r="B22" s="68">
        <v>501</v>
      </c>
      <c r="C22" s="69" t="str">
        <f t="shared" si="0"/>
        <v>Scharf Lukas</v>
      </c>
    </row>
    <row r="23" spans="1:3" ht="18.75" thickBot="1" x14ac:dyDescent="0.3">
      <c r="A23" s="65" t="s">
        <v>1277</v>
      </c>
      <c r="B23" s="65">
        <v>426</v>
      </c>
      <c r="C23" s="66" t="str">
        <f t="shared" si="0"/>
        <v>Dunay Dominik</v>
      </c>
    </row>
    <row r="24" spans="1:3" ht="18.75" thickBot="1" x14ac:dyDescent="0.3">
      <c r="A24" s="68" t="s">
        <v>1438</v>
      </c>
      <c r="B24" s="68">
        <v>480</v>
      </c>
      <c r="C24" s="69" t="str">
        <f t="shared" si="0"/>
        <v>Haubert Philip</v>
      </c>
    </row>
    <row r="25" spans="1:3" ht="18.75" thickBot="1" x14ac:dyDescent="0.3">
      <c r="A25" s="65" t="s">
        <v>1524</v>
      </c>
      <c r="B25" s="65">
        <v>507</v>
      </c>
      <c r="C25" s="66" t="str">
        <f t="shared" si="0"/>
        <v>Pfeifer Leopold</v>
      </c>
    </row>
    <row r="26" spans="1:3" ht="18.75" thickBot="1" x14ac:dyDescent="0.3">
      <c r="A26" s="68" t="s">
        <v>1444</v>
      </c>
      <c r="B26" s="68">
        <v>482</v>
      </c>
      <c r="C26" s="69" t="str">
        <f t="shared" si="0"/>
        <v>Köck Rene</v>
      </c>
    </row>
    <row r="27" spans="1:3" ht="18.75" thickBot="1" x14ac:dyDescent="0.3">
      <c r="A27" s="65" t="s">
        <v>1489</v>
      </c>
      <c r="B27" s="65">
        <v>496</v>
      </c>
      <c r="C27" s="66" t="str">
        <f t="shared" si="0"/>
        <v>Egger Peter</v>
      </c>
    </row>
    <row r="28" spans="1:3" ht="18.75" thickBot="1" x14ac:dyDescent="0.3">
      <c r="A28" s="68" t="s">
        <v>1501</v>
      </c>
      <c r="B28" s="68">
        <v>500</v>
      </c>
      <c r="C28" s="69" t="str">
        <f t="shared" si="0"/>
        <v>Ruetz Andreas</v>
      </c>
    </row>
    <row r="29" spans="1:3" ht="18.75" thickBot="1" x14ac:dyDescent="0.3">
      <c r="A29" s="65" t="s">
        <v>1448</v>
      </c>
      <c r="B29" s="65">
        <v>483</v>
      </c>
      <c r="C29" s="66" t="str">
        <f t="shared" si="0"/>
        <v>Paul Benjamin</v>
      </c>
    </row>
    <row r="30" spans="1:3" ht="18.75" thickBot="1" x14ac:dyDescent="0.3">
      <c r="A30" s="68" t="s">
        <v>1391</v>
      </c>
      <c r="B30" s="68">
        <v>464</v>
      </c>
      <c r="C30" s="69" t="str">
        <f t="shared" si="0"/>
        <v>Schwaiger Philipp</v>
      </c>
    </row>
    <row r="31" spans="1:3" ht="18.75" thickBot="1" x14ac:dyDescent="0.3">
      <c r="A31" s="65" t="s">
        <v>1274</v>
      </c>
      <c r="B31" s="65">
        <v>425</v>
      </c>
      <c r="C31" s="66" t="str">
        <f t="shared" si="0"/>
        <v>Demeter Norbert</v>
      </c>
    </row>
    <row r="32" spans="1:3" ht="18.75" thickBot="1" x14ac:dyDescent="0.3">
      <c r="A32" s="68" t="s">
        <v>1394</v>
      </c>
      <c r="B32" s="68">
        <v>465</v>
      </c>
      <c r="C32" s="69" t="str">
        <f t="shared" si="0"/>
        <v>Stando Jonathan</v>
      </c>
    </row>
    <row r="33" spans="1:3" ht="18.75" thickBot="1" x14ac:dyDescent="0.3">
      <c r="A33" s="65" t="s">
        <v>1405</v>
      </c>
      <c r="B33" s="65">
        <v>469</v>
      </c>
      <c r="C33" s="66" t="str">
        <f t="shared" si="0"/>
        <v>Steiner Philipp</v>
      </c>
    </row>
    <row r="34" spans="1:3" ht="18.75" thickBot="1" x14ac:dyDescent="0.3">
      <c r="A34" s="68" t="s">
        <v>1373</v>
      </c>
      <c r="B34" s="68">
        <v>458</v>
      </c>
      <c r="C34" s="69" t="str">
        <f t="shared" si="0"/>
        <v>Najemnik Christoph</v>
      </c>
    </row>
    <row r="35" spans="1:3" ht="18.75" thickBot="1" x14ac:dyDescent="0.3">
      <c r="A35" s="65" t="s">
        <v>1382</v>
      </c>
      <c r="B35" s="65">
        <v>461</v>
      </c>
      <c r="C35" s="66" t="str">
        <f t="shared" si="0"/>
        <v>Schebesta Lucas</v>
      </c>
    </row>
    <row r="36" spans="1:3" ht="18.75" thickBot="1" x14ac:dyDescent="0.3">
      <c r="A36" s="68" t="s">
        <v>1336</v>
      </c>
      <c r="B36" s="68">
        <v>446</v>
      </c>
      <c r="C36" s="69" t="str">
        <f t="shared" si="0"/>
        <v>Irsa Franz Jakob</v>
      </c>
    </row>
    <row r="37" spans="1:3" ht="18.75" thickBot="1" x14ac:dyDescent="0.3">
      <c r="A37" s="65" t="s">
        <v>1342</v>
      </c>
      <c r="B37" s="65">
        <v>448</v>
      </c>
      <c r="C37" s="66" t="str">
        <f t="shared" si="0"/>
        <v>Kadic Meris</v>
      </c>
    </row>
    <row r="38" spans="1:3" ht="18.75" thickBot="1" x14ac:dyDescent="0.3">
      <c r="A38" s="68" t="s">
        <v>1363</v>
      </c>
      <c r="B38" s="68">
        <v>455</v>
      </c>
      <c r="C38" s="69" t="str">
        <f t="shared" si="0"/>
        <v>Lukas Dominik</v>
      </c>
    </row>
    <row r="39" spans="1:3" ht="18.75" thickBot="1" x14ac:dyDescent="0.3">
      <c r="A39" s="65" t="s">
        <v>1467</v>
      </c>
      <c r="B39" s="65">
        <v>489</v>
      </c>
      <c r="C39" s="66" t="str">
        <f t="shared" si="0"/>
        <v>Paric Stijepan</v>
      </c>
    </row>
    <row r="40" spans="1:3" ht="18.75" thickBot="1" x14ac:dyDescent="0.3">
      <c r="A40" s="68" t="s">
        <v>1473</v>
      </c>
      <c r="B40" s="68">
        <v>491</v>
      </c>
      <c r="C40" s="69" t="str">
        <f t="shared" si="0"/>
        <v>Stein Jakob</v>
      </c>
    </row>
    <row r="41" spans="1:3" ht="18.75" thickBot="1" x14ac:dyDescent="0.3">
      <c r="A41" s="65" t="s">
        <v>1408</v>
      </c>
      <c r="B41" s="65">
        <v>470</v>
      </c>
      <c r="C41" s="66" t="str">
        <f t="shared" si="0"/>
        <v>Stummerer Markus</v>
      </c>
    </row>
    <row r="42" spans="1:3" ht="18.75" thickBot="1" x14ac:dyDescent="0.3">
      <c r="A42" s="68" t="s">
        <v>1264</v>
      </c>
      <c r="B42" s="68">
        <v>422</v>
      </c>
      <c r="C42" s="69" t="str">
        <f t="shared" si="0"/>
        <v>Aichinger Gabriel</v>
      </c>
    </row>
    <row r="43" spans="1:3" ht="18.75" thickBot="1" x14ac:dyDescent="0.3">
      <c r="A43" s="65" t="s">
        <v>1492</v>
      </c>
      <c r="B43" s="65">
        <v>497</v>
      </c>
      <c r="C43" s="66" t="str">
        <f t="shared" si="0"/>
        <v>Eisen David</v>
      </c>
    </row>
    <row r="44" spans="1:3" ht="18.75" thickBot="1" x14ac:dyDescent="0.3">
      <c r="A44" s="68" t="s">
        <v>1287</v>
      </c>
      <c r="B44" s="68">
        <v>429</v>
      </c>
      <c r="C44" s="69" t="str">
        <f t="shared" si="0"/>
        <v>Edelbauer Tobias</v>
      </c>
    </row>
    <row r="45" spans="1:3" ht="18.75" thickBot="1" x14ac:dyDescent="0.3">
      <c r="A45" s="65" t="s">
        <v>1330</v>
      </c>
      <c r="B45" s="65">
        <v>444</v>
      </c>
      <c r="C45" s="66" t="str">
        <f t="shared" si="0"/>
        <v>Holy Tommy</v>
      </c>
    </row>
    <row r="46" spans="1:3" ht="18.75" thickBot="1" x14ac:dyDescent="0.3">
      <c r="A46" s="68" t="s">
        <v>1527</v>
      </c>
      <c r="B46" s="68">
        <v>508</v>
      </c>
      <c r="C46" s="69" t="str">
        <f t="shared" si="0"/>
        <v>Trimmel Daniel</v>
      </c>
    </row>
    <row r="47" spans="1:3" ht="18.75" thickBot="1" x14ac:dyDescent="0.3">
      <c r="A47" s="65" t="s">
        <v>1376</v>
      </c>
      <c r="B47" s="65">
        <v>459</v>
      </c>
      <c r="C47" s="66" t="str">
        <f t="shared" si="0"/>
        <v>Pascher Gregor</v>
      </c>
    </row>
    <row r="48" spans="1:3" ht="18.75" thickBot="1" x14ac:dyDescent="0.3">
      <c r="A48" s="68" t="s">
        <v>1348</v>
      </c>
      <c r="B48" s="68">
        <v>450</v>
      </c>
      <c r="C48" s="69" t="str">
        <f t="shared" si="0"/>
        <v>Kitzler Dominik</v>
      </c>
    </row>
    <row r="49" spans="1:3" ht="18.75" thickBot="1" x14ac:dyDescent="0.3">
      <c r="A49" s="65" t="s">
        <v>1432</v>
      </c>
      <c r="B49" s="65">
        <v>478</v>
      </c>
      <c r="C49" s="66" t="str">
        <f t="shared" si="0"/>
        <v>Fischereder Simon</v>
      </c>
    </row>
    <row r="50" spans="1:3" ht="18.75" thickBot="1" x14ac:dyDescent="0.3">
      <c r="A50" s="68" t="s">
        <v>1513</v>
      </c>
      <c r="B50" s="68">
        <v>504</v>
      </c>
      <c r="C50" s="69" t="str">
        <f t="shared" si="0"/>
        <v>Korsalka Julian</v>
      </c>
    </row>
    <row r="51" spans="1:3" ht="18.75" thickBot="1" x14ac:dyDescent="0.3">
      <c r="A51" s="65" t="s">
        <v>1510</v>
      </c>
      <c r="B51" s="65">
        <v>503</v>
      </c>
      <c r="C51" s="66" t="str">
        <f t="shared" si="0"/>
        <v>Korsalka Florian</v>
      </c>
    </row>
    <row r="52" spans="1:3" ht="18.75" thickBot="1" x14ac:dyDescent="0.3">
      <c r="A52" s="68" t="s">
        <v>1460</v>
      </c>
      <c r="B52" s="68">
        <v>487</v>
      </c>
      <c r="C52" s="69" t="str">
        <f t="shared" si="0"/>
        <v>Jammernegg Jürgen</v>
      </c>
    </row>
    <row r="53" spans="1:3" ht="18.75" thickBot="1" x14ac:dyDescent="0.3">
      <c r="A53" s="65" t="s">
        <v>1477</v>
      </c>
      <c r="B53" s="65">
        <v>492</v>
      </c>
      <c r="C53" s="66" t="str">
        <f t="shared" si="0"/>
        <v>Trippolt Daniel</v>
      </c>
    </row>
    <row r="54" spans="1:3" ht="18.75" thickBot="1" x14ac:dyDescent="0.3">
      <c r="A54" s="68" t="s">
        <v>1315</v>
      </c>
      <c r="B54" s="68">
        <v>439</v>
      </c>
      <c r="C54" s="69" t="str">
        <f t="shared" si="0"/>
        <v>Hartl Oliver</v>
      </c>
    </row>
    <row r="55" spans="1:3" ht="18.75" thickBot="1" x14ac:dyDescent="0.3">
      <c r="A55" s="65" t="s">
        <v>1312</v>
      </c>
      <c r="B55" s="65">
        <v>438</v>
      </c>
      <c r="C55" s="66" t="str">
        <f t="shared" si="0"/>
        <v>Gross Sebastian</v>
      </c>
    </row>
    <row r="56" spans="1:3" ht="18.75" thickBot="1" x14ac:dyDescent="0.3">
      <c r="A56" s="68" t="s">
        <v>1356</v>
      </c>
      <c r="B56" s="68">
        <v>453</v>
      </c>
      <c r="C56" s="69" t="str">
        <f t="shared" si="0"/>
        <v>Kozmann Florian</v>
      </c>
    </row>
    <row r="57" spans="1:3" ht="18.75" thickBot="1" x14ac:dyDescent="0.3">
      <c r="A57" s="65" t="s">
        <v>1360</v>
      </c>
      <c r="B57" s="65">
        <v>454</v>
      </c>
      <c r="C57" s="66" t="str">
        <f t="shared" si="0"/>
        <v>Legel Thomas</v>
      </c>
    </row>
    <row r="58" spans="1:3" ht="18.75" thickBot="1" x14ac:dyDescent="0.3">
      <c r="A58" s="68" t="s">
        <v>1451</v>
      </c>
      <c r="B58" s="68">
        <v>484</v>
      </c>
      <c r="C58" s="69" t="str">
        <f t="shared" si="0"/>
        <v>Reitinger Amon-Thomas</v>
      </c>
    </row>
    <row r="59" spans="1:3" ht="18.75" thickBot="1" x14ac:dyDescent="0.3">
      <c r="A59" s="65" t="s">
        <v>1402</v>
      </c>
      <c r="B59" s="65">
        <v>468</v>
      </c>
      <c r="C59" s="66" t="str">
        <f t="shared" si="0"/>
        <v>Sitter Simon</v>
      </c>
    </row>
    <row r="60" spans="1:3" ht="18.75" thickBot="1" x14ac:dyDescent="0.3">
      <c r="A60" s="68" t="s">
        <v>1549</v>
      </c>
      <c r="B60" s="68">
        <v>515</v>
      </c>
      <c r="C60" s="69" t="str">
        <f t="shared" si="0"/>
        <v>Eitler Günther</v>
      </c>
    </row>
    <row r="61" spans="1:3" ht="18.75" thickBot="1" x14ac:dyDescent="0.3">
      <c r="A61" s="65" t="s">
        <v>1583</v>
      </c>
      <c r="B61" s="65">
        <v>529</v>
      </c>
      <c r="C61" s="66" t="str">
        <f t="shared" si="0"/>
        <v>Tairi Jakob</v>
      </c>
    </row>
    <row r="62" spans="1:3" ht="18.75" thickBot="1" x14ac:dyDescent="0.3">
      <c r="A62" s="68" t="s">
        <v>1552</v>
      </c>
      <c r="B62" s="68">
        <v>516</v>
      </c>
      <c r="C62" s="69" t="str">
        <f t="shared" si="0"/>
        <v>Horvath Stefan</v>
      </c>
    </row>
    <row r="63" spans="1:3" ht="18.75" thickBot="1" x14ac:dyDescent="0.3">
      <c r="A63" s="65" t="s">
        <v>2051</v>
      </c>
      <c r="B63" s="65">
        <v>585</v>
      </c>
      <c r="C63" s="66" t="str">
        <f t="shared" si="0"/>
        <v>Gressl Rene</v>
      </c>
    </row>
    <row r="64" spans="1:3" ht="18.75" thickBot="1" x14ac:dyDescent="0.3">
      <c r="A64" s="68" t="s">
        <v>2053</v>
      </c>
      <c r="B64" s="68">
        <v>586</v>
      </c>
      <c r="C64" s="69" t="str">
        <f t="shared" si="0"/>
        <v>Biringer David</v>
      </c>
    </row>
    <row r="65" spans="1:3" ht="18.75" thickBot="1" x14ac:dyDescent="0.3">
      <c r="A65" s="65" t="s">
        <v>2055</v>
      </c>
      <c r="B65" s="65">
        <v>587</v>
      </c>
      <c r="C65" s="66" t="str">
        <f t="shared" si="0"/>
        <v>Eder Marco</v>
      </c>
    </row>
    <row r="66" spans="1:3" ht="18.75" thickBot="1" x14ac:dyDescent="0.3">
      <c r="A66" s="68" t="s">
        <v>1542</v>
      </c>
      <c r="B66" s="68">
        <v>513</v>
      </c>
      <c r="C66" s="69" t="str">
        <f t="shared" ref="C66:C130" si="1">VLOOKUP(B66,Athl01,2)</f>
        <v>Enke Christoph</v>
      </c>
    </row>
    <row r="67" spans="1:3" ht="18.75" thickBot="1" x14ac:dyDescent="0.3">
      <c r="A67" s="65" t="s">
        <v>1546</v>
      </c>
      <c r="B67" s="65">
        <v>514</v>
      </c>
      <c r="C67" s="66" t="str">
        <f t="shared" si="1"/>
        <v>Schißler Matthias</v>
      </c>
    </row>
    <row r="68" spans="1:3" ht="18.75" thickBot="1" x14ac:dyDescent="0.3">
      <c r="A68" s="68" t="s">
        <v>1586</v>
      </c>
      <c r="B68" s="68">
        <v>530</v>
      </c>
      <c r="C68" s="69" t="str">
        <f t="shared" si="1"/>
        <v>Kohlrausch Dennis</v>
      </c>
    </row>
    <row r="69" spans="1:3" ht="18.75" thickBot="1" x14ac:dyDescent="0.3">
      <c r="A69" s="65" t="s">
        <v>2057</v>
      </c>
      <c r="B69" s="65">
        <v>588</v>
      </c>
      <c r="C69" s="66" t="str">
        <f t="shared" si="1"/>
        <v>Steiner Lucas</v>
      </c>
    </row>
    <row r="70" spans="1:3" ht="18.75" thickBot="1" x14ac:dyDescent="0.3">
      <c r="A70" s="68" t="s">
        <v>2059</v>
      </c>
      <c r="B70" s="68">
        <v>589</v>
      </c>
      <c r="C70" s="69" t="str">
        <f t="shared" si="1"/>
        <v>Oberparleiter Jonas</v>
      </c>
    </row>
    <row r="71" spans="1:3" ht="18.75" thickBot="1" x14ac:dyDescent="0.3">
      <c r="A71" s="65" t="s">
        <v>2061</v>
      </c>
      <c r="B71" s="65">
        <v>590</v>
      </c>
      <c r="C71" s="66" t="str">
        <f t="shared" si="1"/>
        <v>Kössler Benedikt</v>
      </c>
    </row>
    <row r="72" spans="1:3" ht="18.75" thickBot="1" x14ac:dyDescent="0.3">
      <c r="A72" s="68" t="s">
        <v>2063</v>
      </c>
      <c r="B72" s="68">
        <v>591</v>
      </c>
      <c r="C72" s="69" t="str">
        <f t="shared" si="1"/>
        <v>Demir Hasan</v>
      </c>
    </row>
    <row r="73" spans="1:3" ht="18.75" thickBot="1" x14ac:dyDescent="0.3">
      <c r="A73" s="65" t="s">
        <v>2066</v>
      </c>
      <c r="B73" s="65">
        <v>592</v>
      </c>
      <c r="C73" s="66" t="str">
        <f t="shared" si="1"/>
        <v>Kleinschmid Johannes</v>
      </c>
    </row>
    <row r="74" spans="1:3" ht="18.75" thickBot="1" x14ac:dyDescent="0.3">
      <c r="A74" s="68" t="s">
        <v>2068</v>
      </c>
      <c r="B74" s="68">
        <v>593</v>
      </c>
      <c r="C74" s="69" t="str">
        <f t="shared" si="1"/>
        <v>Steiner Felix</v>
      </c>
    </row>
    <row r="75" spans="1:3" ht="18.75" thickBot="1" x14ac:dyDescent="0.3">
      <c r="A75" s="65" t="s">
        <v>2070</v>
      </c>
      <c r="B75" s="65">
        <v>594</v>
      </c>
      <c r="C75" s="66" t="str">
        <f t="shared" si="1"/>
        <v>Oberparleiter Moritz</v>
      </c>
    </row>
    <row r="76" spans="1:3" ht="18.75" thickBot="1" x14ac:dyDescent="0.3">
      <c r="A76" s="68" t="s">
        <v>1598</v>
      </c>
      <c r="B76" s="68">
        <v>535</v>
      </c>
      <c r="C76" s="69" t="str">
        <f t="shared" si="1"/>
        <v>Petzel Florian</v>
      </c>
    </row>
    <row r="77" spans="1:3" ht="18.75" thickBot="1" x14ac:dyDescent="0.3">
      <c r="A77" s="65" t="s">
        <v>1608</v>
      </c>
      <c r="B77" s="65">
        <v>539</v>
      </c>
      <c r="C77" s="66" t="str">
        <f t="shared" si="1"/>
        <v>Bologa Fabian</v>
      </c>
    </row>
    <row r="78" spans="1:3" ht="18.75" thickBot="1" x14ac:dyDescent="0.3">
      <c r="A78" s="68" t="s">
        <v>1662</v>
      </c>
      <c r="B78" s="68">
        <v>538</v>
      </c>
      <c r="C78" s="69" t="str">
        <f t="shared" si="1"/>
        <v>Kapsammer Andreas</v>
      </c>
    </row>
    <row r="79" spans="1:3" ht="18.75" thickBot="1" x14ac:dyDescent="0.3">
      <c r="A79" s="65" t="s">
        <v>2073</v>
      </c>
      <c r="B79" s="65">
        <v>595</v>
      </c>
      <c r="C79" s="66" t="str">
        <f t="shared" si="1"/>
        <v>Koy Lukas</v>
      </c>
    </row>
    <row r="80" spans="1:3" ht="18.75" thickBot="1" x14ac:dyDescent="0.3">
      <c r="A80" s="68" t="s">
        <v>1618</v>
      </c>
      <c r="B80" s="68">
        <v>543</v>
      </c>
      <c r="C80" s="69" t="str">
        <f t="shared" si="1"/>
        <v>Schmalzl Marcel</v>
      </c>
    </row>
    <row r="81" spans="1:3" ht="18.75" thickBot="1" x14ac:dyDescent="0.3">
      <c r="A81" s="65" t="s">
        <v>1633</v>
      </c>
      <c r="B81" s="65">
        <v>549</v>
      </c>
      <c r="C81" s="66" t="str">
        <f t="shared" si="1"/>
        <v>Walkam Lukas</v>
      </c>
    </row>
    <row r="82" spans="1:3" ht="18.75" thickBot="1" x14ac:dyDescent="0.3">
      <c r="A82" s="68" t="s">
        <v>2076</v>
      </c>
      <c r="B82" s="68">
        <v>596</v>
      </c>
      <c r="C82" s="69" t="str">
        <f t="shared" si="1"/>
        <v>Jankov Predrag</v>
      </c>
    </row>
    <row r="83" spans="1:3" ht="18.75" thickBot="1" x14ac:dyDescent="0.3">
      <c r="A83" s="65" t="s">
        <v>2078</v>
      </c>
      <c r="B83" s="65">
        <v>597</v>
      </c>
      <c r="C83" s="66" t="str">
        <f t="shared" si="1"/>
        <v>Jankov Denis</v>
      </c>
    </row>
    <row r="84" spans="1:3" ht="18.75" thickBot="1" x14ac:dyDescent="0.3">
      <c r="A84" s="68" t="s">
        <v>2019</v>
      </c>
      <c r="B84" s="68">
        <v>561</v>
      </c>
      <c r="C84" s="69" t="str">
        <f t="shared" si="1"/>
        <v>Steinbrecher Roman</v>
      </c>
    </row>
    <row r="85" spans="1:3" ht="18.75" thickBot="1" x14ac:dyDescent="0.3">
      <c r="A85" s="65" t="s">
        <v>1</v>
      </c>
      <c r="B85" s="65">
        <v>598</v>
      </c>
      <c r="C85" s="66" t="str">
        <f t="shared" si="1"/>
        <v>Nelböck Kevin</v>
      </c>
    </row>
    <row r="86" spans="1:3" ht="18.75" thickBot="1" x14ac:dyDescent="0.3">
      <c r="A86" s="68" t="s">
        <v>2016</v>
      </c>
      <c r="B86" s="68">
        <v>550</v>
      </c>
      <c r="C86" s="69" t="str">
        <f t="shared" si="1"/>
        <v>Feichtinger Lukas</v>
      </c>
    </row>
    <row r="87" spans="1:3" ht="18.75" thickBot="1" x14ac:dyDescent="0.3">
      <c r="A87" s="65" t="s">
        <v>2017</v>
      </c>
      <c r="B87" s="65">
        <v>556</v>
      </c>
      <c r="C87" s="66" t="str">
        <f t="shared" si="1"/>
        <v>Walkam Mario</v>
      </c>
    </row>
    <row r="88" spans="1:3" ht="18.75" thickBot="1" x14ac:dyDescent="0.3">
      <c r="A88" s="68" t="s">
        <v>2248</v>
      </c>
      <c r="B88" s="68">
        <v>665</v>
      </c>
      <c r="C88" s="69" t="str">
        <f t="shared" si="1"/>
        <v>Mayer Benjamin</v>
      </c>
    </row>
    <row r="89" spans="1:3" ht="18.75" thickBot="1" x14ac:dyDescent="0.3">
      <c r="A89" s="65" t="s">
        <v>2251</v>
      </c>
      <c r="B89" s="65">
        <v>666</v>
      </c>
      <c r="C89" s="66" t="str">
        <f t="shared" si="1"/>
        <v>Maderebner Tobias</v>
      </c>
    </row>
    <row r="90" spans="1:3" ht="18.75" thickBot="1" x14ac:dyDescent="0.3">
      <c r="A90" s="68" t="s">
        <v>2254</v>
      </c>
      <c r="B90" s="68">
        <v>667</v>
      </c>
      <c r="C90" s="69" t="str">
        <f t="shared" si="1"/>
        <v>Liebhart Eliah</v>
      </c>
    </row>
    <row r="91" spans="1:3" ht="18.75" thickBot="1" x14ac:dyDescent="0.3">
      <c r="A91" s="65" t="s">
        <v>2194</v>
      </c>
      <c r="B91" s="65">
        <v>668</v>
      </c>
      <c r="C91" s="66" t="str">
        <f t="shared" si="1"/>
        <v>Kanyka Mario</v>
      </c>
    </row>
    <row r="92" spans="1:3" ht="18.75" thickBot="1" x14ac:dyDescent="0.3">
      <c r="A92" s="68" t="s">
        <v>85</v>
      </c>
      <c r="B92" s="68">
        <v>616</v>
      </c>
      <c r="C92" s="69" t="str">
        <f t="shared" si="1"/>
        <v>Gotthart Philipp</v>
      </c>
    </row>
    <row r="93" spans="1:3" ht="18.75" thickBot="1" x14ac:dyDescent="0.3">
      <c r="A93" s="65" t="s">
        <v>83</v>
      </c>
      <c r="B93" s="65">
        <v>615</v>
      </c>
      <c r="C93" s="66" t="str">
        <f t="shared" si="1"/>
        <v>Schindler Florian</v>
      </c>
    </row>
    <row r="94" spans="1:3" ht="18.75" thickBot="1" x14ac:dyDescent="0.3">
      <c r="A94" s="68" t="s">
        <v>87</v>
      </c>
      <c r="B94" s="68">
        <v>617</v>
      </c>
      <c r="C94" s="69" t="str">
        <f t="shared" si="1"/>
        <v>Aflenzer Maximilian</v>
      </c>
    </row>
    <row r="95" spans="1:3" ht="18.75" thickBot="1" x14ac:dyDescent="0.3">
      <c r="A95" s="65" t="s">
        <v>89</v>
      </c>
      <c r="B95" s="65">
        <v>618</v>
      </c>
      <c r="C95" s="66" t="str">
        <f t="shared" si="1"/>
        <v>Jenny Martin</v>
      </c>
    </row>
    <row r="96" spans="1:3" ht="18.75" thickBot="1" x14ac:dyDescent="0.3">
      <c r="A96" s="68" t="s">
        <v>2257</v>
      </c>
      <c r="B96" s="68">
        <v>669</v>
      </c>
      <c r="C96" s="69" t="str">
        <f t="shared" si="1"/>
        <v>Bröckl Benjamin</v>
      </c>
    </row>
    <row r="97" spans="1:3" ht="18.75" thickBot="1" x14ac:dyDescent="0.3">
      <c r="A97" s="65" t="s">
        <v>95</v>
      </c>
      <c r="B97" s="65">
        <v>622</v>
      </c>
      <c r="C97" s="66" t="str">
        <f t="shared" si="1"/>
        <v>Ritzer Armin</v>
      </c>
    </row>
    <row r="98" spans="1:3" ht="18.75" thickBot="1" x14ac:dyDescent="0.3">
      <c r="A98" s="68" t="s">
        <v>91</v>
      </c>
      <c r="B98" s="68">
        <v>619</v>
      </c>
      <c r="C98" s="69" t="str">
        <f t="shared" si="1"/>
        <v>Schmid Moritz</v>
      </c>
    </row>
    <row r="99" spans="1:3" ht="18.75" thickBot="1" x14ac:dyDescent="0.3">
      <c r="A99" s="65" t="s">
        <v>115</v>
      </c>
      <c r="B99" s="65">
        <v>635</v>
      </c>
      <c r="C99" s="66" t="str">
        <f t="shared" si="1"/>
        <v>Maier Samuel</v>
      </c>
    </row>
    <row r="100" spans="1:3" ht="18.75" thickBot="1" x14ac:dyDescent="0.3">
      <c r="A100" s="68" t="s">
        <v>121</v>
      </c>
      <c r="B100" s="68">
        <v>638</v>
      </c>
      <c r="C100" s="69" t="str">
        <f t="shared" si="1"/>
        <v>Fantner Robert</v>
      </c>
    </row>
    <row r="101" spans="1:3" ht="18.75" thickBot="1" x14ac:dyDescent="0.3">
      <c r="A101" s="65" t="s">
        <v>123</v>
      </c>
      <c r="B101" s="65">
        <v>639</v>
      </c>
      <c r="C101" s="66" t="str">
        <f t="shared" si="1"/>
        <v>Fantner Markus</v>
      </c>
    </row>
    <row r="102" spans="1:3" ht="18.75" thickBot="1" x14ac:dyDescent="0.3">
      <c r="A102" s="68" t="s">
        <v>56</v>
      </c>
      <c r="B102" s="68">
        <v>42</v>
      </c>
      <c r="C102" s="69" t="str">
        <f t="shared" si="1"/>
        <v>Klutz Marco</v>
      </c>
    </row>
    <row r="103" spans="1:3" ht="18.75" thickBot="1" x14ac:dyDescent="0.3">
      <c r="A103" s="65" t="s">
        <v>130</v>
      </c>
      <c r="B103" s="65">
        <v>641</v>
      </c>
      <c r="C103" s="66" t="str">
        <f t="shared" si="1"/>
        <v>Iliyasov Ibragim</v>
      </c>
    </row>
    <row r="104" spans="1:3" ht="18.75" thickBot="1" x14ac:dyDescent="0.3">
      <c r="A104" s="68" t="s">
        <v>2222</v>
      </c>
      <c r="B104" s="68">
        <v>654</v>
      </c>
      <c r="C104" s="69" t="str">
        <f t="shared" si="1"/>
        <v>Unterpertinger Felix</v>
      </c>
    </row>
    <row r="105" spans="1:3" ht="18.75" thickBot="1" x14ac:dyDescent="0.3">
      <c r="A105" s="65" t="s">
        <v>2219</v>
      </c>
      <c r="B105" s="65">
        <v>653</v>
      </c>
      <c r="C105" s="66" t="str">
        <f t="shared" si="1"/>
        <v>Gratt Thomas</v>
      </c>
    </row>
    <row r="106" spans="1:3" ht="18.75" thickBot="1" x14ac:dyDescent="0.3">
      <c r="A106" s="68" t="s">
        <v>2216</v>
      </c>
      <c r="B106" s="68">
        <v>652</v>
      </c>
      <c r="C106" s="69" t="str">
        <f t="shared" si="1"/>
        <v>Leitner Alexander</v>
      </c>
    </row>
    <row r="107" spans="1:3" ht="18.75" thickBot="1" x14ac:dyDescent="0.3">
      <c r="A107" s="65" t="s">
        <v>2304</v>
      </c>
      <c r="B107" s="65">
        <v>689</v>
      </c>
      <c r="C107" s="66" t="str">
        <f t="shared" si="1"/>
        <v>Zamberger-Hollinger Felix</v>
      </c>
    </row>
    <row r="108" spans="1:3" ht="18.75" thickBot="1" x14ac:dyDescent="0.3">
      <c r="A108" s="68" t="s">
        <v>2307</v>
      </c>
      <c r="B108" s="68">
        <v>690</v>
      </c>
      <c r="C108" s="69" t="str">
        <f t="shared" si="1"/>
        <v>Dollinger Stefan</v>
      </c>
    </row>
    <row r="109" spans="1:3" ht="18.75" thickBot="1" x14ac:dyDescent="0.3">
      <c r="A109" s="65" t="s">
        <v>2310</v>
      </c>
      <c r="B109" s="65">
        <v>691</v>
      </c>
      <c r="C109" s="66" t="str">
        <f t="shared" si="1"/>
        <v>Moldaschl Georg</v>
      </c>
    </row>
    <row r="110" spans="1:3" ht="18.75" thickBot="1" x14ac:dyDescent="0.3">
      <c r="A110" s="68" t="s">
        <v>2313</v>
      </c>
      <c r="B110" s="68">
        <v>692</v>
      </c>
      <c r="C110" s="69" t="str">
        <f t="shared" si="1"/>
        <v>Goldschmidt Mathias</v>
      </c>
    </row>
    <row r="111" spans="1:3" ht="18.75" thickBot="1" x14ac:dyDescent="0.3">
      <c r="A111" s="65" t="s">
        <v>2316</v>
      </c>
      <c r="B111" s="65">
        <v>693</v>
      </c>
      <c r="C111" s="66" t="str">
        <f t="shared" si="1"/>
        <v>Goldschmidt Michael</v>
      </c>
    </row>
    <row r="112" spans="1:3" ht="18.75" thickBot="1" x14ac:dyDescent="0.3">
      <c r="A112" s="68" t="s">
        <v>2319</v>
      </c>
      <c r="B112" s="68">
        <v>694</v>
      </c>
      <c r="C112" s="69" t="str">
        <f t="shared" si="1"/>
        <v>Gregor Matthias</v>
      </c>
    </row>
    <row r="113" spans="1:3" ht="18.75" thickBot="1" x14ac:dyDescent="0.3">
      <c r="A113" s="65" t="s">
        <v>2213</v>
      </c>
      <c r="B113" s="65">
        <v>640</v>
      </c>
      <c r="C113" s="66" t="str">
        <f t="shared" si="1"/>
        <v>Wielander Mommo</v>
      </c>
    </row>
    <row r="114" spans="1:3" ht="18.75" thickBot="1" x14ac:dyDescent="0.3">
      <c r="A114" s="68" t="s">
        <v>2322</v>
      </c>
      <c r="B114" s="68">
        <v>695</v>
      </c>
      <c r="C114" s="69" t="str">
        <f t="shared" si="1"/>
        <v>Sainitzer Christoph</v>
      </c>
    </row>
    <row r="115" spans="1:3" ht="18.75" thickBot="1" x14ac:dyDescent="0.3">
      <c r="A115" s="65" t="s">
        <v>2325</v>
      </c>
      <c r="B115" s="65">
        <v>696</v>
      </c>
      <c r="C115" s="66" t="str">
        <f t="shared" si="1"/>
        <v>Hengl Mario</v>
      </c>
    </row>
    <row r="116" spans="1:3" ht="18.75" thickBot="1" x14ac:dyDescent="0.3">
      <c r="A116" s="68" t="s">
        <v>2328</v>
      </c>
      <c r="B116" s="68">
        <v>697</v>
      </c>
      <c r="C116" s="69" t="str">
        <f t="shared" si="1"/>
        <v>Bilalic Anes</v>
      </c>
    </row>
    <row r="117" spans="1:3" ht="18.75" thickBot="1" x14ac:dyDescent="0.3">
      <c r="A117" s="65" t="s">
        <v>2331</v>
      </c>
      <c r="B117" s="65">
        <v>698</v>
      </c>
      <c r="C117" s="66" t="str">
        <f t="shared" si="1"/>
        <v>Kölbl Christian</v>
      </c>
    </row>
    <row r="118" spans="1:3" ht="18.75" thickBot="1" x14ac:dyDescent="0.3">
      <c r="A118" s="68" t="s">
        <v>2334</v>
      </c>
      <c r="B118" s="68">
        <v>699</v>
      </c>
      <c r="C118" s="69" t="str">
        <f t="shared" si="1"/>
        <v>Eißert Alexander</v>
      </c>
    </row>
    <row r="119" spans="1:3" ht="18.75" thickBot="1" x14ac:dyDescent="0.3">
      <c r="A119" s="65" t="s">
        <v>2400</v>
      </c>
      <c r="B119" s="65">
        <v>724</v>
      </c>
      <c r="C119" s="66" t="str">
        <f t="shared" si="1"/>
        <v>Musel Benjamin</v>
      </c>
    </row>
    <row r="120" spans="1:3" ht="18.75" thickBot="1" x14ac:dyDescent="0.3">
      <c r="A120" s="65" t="s">
        <v>2393</v>
      </c>
      <c r="B120" s="65">
        <v>722</v>
      </c>
      <c r="C120" s="66" t="str">
        <f t="shared" si="1"/>
        <v>Berthold David</v>
      </c>
    </row>
    <row r="121" spans="1:3" ht="18.75" thickBot="1" x14ac:dyDescent="0.3">
      <c r="A121" s="65" t="s">
        <v>2337</v>
      </c>
      <c r="B121" s="65">
        <v>700</v>
      </c>
      <c r="C121" s="66" t="str">
        <f t="shared" si="1"/>
        <v>Kittenberger Kevin</v>
      </c>
    </row>
    <row r="122" spans="1:3" ht="18.75" thickBot="1" x14ac:dyDescent="0.3">
      <c r="A122" s="68" t="s">
        <v>2340</v>
      </c>
      <c r="B122" s="68">
        <v>701</v>
      </c>
      <c r="C122" s="69" t="str">
        <f t="shared" si="1"/>
        <v>Bramberger Sebastian</v>
      </c>
    </row>
    <row r="123" spans="1:3" ht="18.75" thickBot="1" x14ac:dyDescent="0.3">
      <c r="A123" s="65" t="s">
        <v>2344</v>
      </c>
      <c r="B123" s="65">
        <v>702</v>
      </c>
      <c r="C123" s="66" t="str">
        <f t="shared" si="1"/>
        <v>Wagner Philipp</v>
      </c>
    </row>
    <row r="124" spans="1:3" ht="18.75" thickBot="1" x14ac:dyDescent="0.3">
      <c r="A124" s="68" t="s">
        <v>2347</v>
      </c>
      <c r="B124" s="68">
        <v>703</v>
      </c>
      <c r="C124" s="69" t="str">
        <f t="shared" si="1"/>
        <v>Bramberger Lukas</v>
      </c>
    </row>
    <row r="125" spans="1:3" ht="18.75" thickBot="1" x14ac:dyDescent="0.3">
      <c r="A125" s="65" t="s">
        <v>2406</v>
      </c>
      <c r="B125" s="65">
        <v>726</v>
      </c>
      <c r="C125" s="66" t="str">
        <f t="shared" si="1"/>
        <v>Ebner Maximilian</v>
      </c>
    </row>
    <row r="126" spans="1:3" ht="18.75" thickBot="1" x14ac:dyDescent="0.3">
      <c r="A126" s="65" t="s">
        <v>2409</v>
      </c>
      <c r="B126" s="65">
        <v>727</v>
      </c>
      <c r="C126" s="66" t="str">
        <f t="shared" si="1"/>
        <v>Hansalek Patrick</v>
      </c>
    </row>
    <row r="127" spans="1:3" ht="18.75" thickBot="1" x14ac:dyDescent="0.3">
      <c r="A127" s="65" t="s">
        <v>2414</v>
      </c>
      <c r="B127" s="65">
        <v>729</v>
      </c>
      <c r="C127" s="66" t="str">
        <f>VLOOKUP(B127,Athl01,2)</f>
        <v>Strobl Luca</v>
      </c>
    </row>
    <row r="128" spans="1:3" ht="18.75" thickBot="1" x14ac:dyDescent="0.3">
      <c r="A128" s="65" t="s">
        <v>1470</v>
      </c>
      <c r="B128" s="65">
        <v>490</v>
      </c>
      <c r="C128" s="66" t="str">
        <f t="shared" si="1"/>
        <v>Stein Franziska</v>
      </c>
    </row>
    <row r="129" spans="1:3" ht="18.75" thickBot="1" x14ac:dyDescent="0.3">
      <c r="A129" s="68" t="s">
        <v>1353</v>
      </c>
      <c r="B129" s="68">
        <v>452</v>
      </c>
      <c r="C129" s="69" t="str">
        <f t="shared" si="1"/>
        <v>Koch Marielies</v>
      </c>
    </row>
    <row r="130" spans="1:3" ht="18.75" thickBot="1" x14ac:dyDescent="0.3">
      <c r="A130" s="65" t="s">
        <v>1533</v>
      </c>
      <c r="B130" s="65">
        <v>510</v>
      </c>
      <c r="C130" s="66" t="str">
        <f t="shared" si="1"/>
        <v>Grinninger Jaqueline</v>
      </c>
    </row>
    <row r="131" spans="1:3" ht="18.75" thickBot="1" x14ac:dyDescent="0.3">
      <c r="A131" s="68" t="s">
        <v>1530</v>
      </c>
      <c r="B131" s="68">
        <v>509</v>
      </c>
      <c r="C131" s="69" t="str">
        <f t="shared" ref="C131:C181" si="2">VLOOKUP(B131,Athl01,2)</f>
        <v>Schenk Nicole</v>
      </c>
    </row>
    <row r="132" spans="1:3" ht="18.75" thickBot="1" x14ac:dyDescent="0.3">
      <c r="A132" s="65" t="s">
        <v>1539</v>
      </c>
      <c r="B132" s="65">
        <v>512</v>
      </c>
      <c r="C132" s="66" t="str">
        <f t="shared" si="2"/>
        <v>Baric Matea</v>
      </c>
    </row>
    <row r="133" spans="1:3" ht="18.75" thickBot="1" x14ac:dyDescent="0.3">
      <c r="A133" s="68" t="s">
        <v>1536</v>
      </c>
      <c r="B133" s="68">
        <v>511</v>
      </c>
      <c r="C133" s="69" t="str">
        <f t="shared" si="2"/>
        <v>Jaidhauser Jasmin-Sophie</v>
      </c>
    </row>
    <row r="134" spans="1:3" ht="18.75" thickBot="1" x14ac:dyDescent="0.3">
      <c r="A134" s="65" t="s">
        <v>1611</v>
      </c>
      <c r="B134" s="65">
        <v>540</v>
      </c>
      <c r="C134" s="66" t="str">
        <f t="shared" si="2"/>
        <v>Brunner Mariella</v>
      </c>
    </row>
    <row r="135" spans="1:3" ht="18.75" thickBot="1" x14ac:dyDescent="0.3">
      <c r="A135" s="68" t="s">
        <v>3</v>
      </c>
      <c r="B135" s="68">
        <v>599</v>
      </c>
      <c r="C135" s="69" t="str">
        <f t="shared" si="2"/>
        <v>Brunner Isabel</v>
      </c>
    </row>
    <row r="136" spans="1:3" ht="18.75" thickBot="1" x14ac:dyDescent="0.3">
      <c r="A136" s="65" t="s">
        <v>1621</v>
      </c>
      <c r="B136" s="65">
        <v>544</v>
      </c>
      <c r="C136" s="66" t="str">
        <f t="shared" si="2"/>
        <v>Hofegger Jessica</v>
      </c>
    </row>
    <row r="137" spans="1:3" ht="18.75" thickBot="1" x14ac:dyDescent="0.3">
      <c r="A137" s="68" t="s">
        <v>2015</v>
      </c>
      <c r="B137" s="68">
        <v>519</v>
      </c>
      <c r="C137" s="69" t="str">
        <f t="shared" si="2"/>
        <v>Scharf Sieglinde</v>
      </c>
    </row>
    <row r="138" spans="1:3" ht="18.75" thickBot="1" x14ac:dyDescent="0.3">
      <c r="A138" s="65" t="s">
        <v>5</v>
      </c>
      <c r="B138" s="65">
        <v>600</v>
      </c>
      <c r="C138" s="66" t="str">
        <f t="shared" si="2"/>
        <v>Nelböck Vanessa</v>
      </c>
    </row>
    <row r="139" spans="1:3" ht="18.75" thickBot="1" x14ac:dyDescent="0.3">
      <c r="A139" s="68" t="s">
        <v>75</v>
      </c>
      <c r="B139" s="68">
        <v>613</v>
      </c>
      <c r="C139" s="69" t="str">
        <f t="shared" si="2"/>
        <v>Sarközi Stefanie</v>
      </c>
    </row>
    <row r="140" spans="1:3" ht="18.75" thickBot="1" x14ac:dyDescent="0.3">
      <c r="A140" s="65" t="s">
        <v>77</v>
      </c>
      <c r="B140" s="65">
        <v>614</v>
      </c>
      <c r="C140" s="66" t="str">
        <f t="shared" si="2"/>
        <v>Grinninger Victoria</v>
      </c>
    </row>
    <row r="141" spans="1:3" ht="18.75" thickBot="1" x14ac:dyDescent="0.3">
      <c r="A141" s="68" t="s">
        <v>2260</v>
      </c>
      <c r="B141" s="68">
        <v>670</v>
      </c>
      <c r="C141" s="69" t="str">
        <f t="shared" si="2"/>
        <v>Ebner Michaela</v>
      </c>
    </row>
    <row r="142" spans="1:3" ht="18.75" thickBot="1" x14ac:dyDescent="0.3">
      <c r="A142" s="65" t="s">
        <v>119</v>
      </c>
      <c r="B142" s="65">
        <v>637</v>
      </c>
      <c r="C142" s="66" t="str">
        <f t="shared" si="2"/>
        <v>Falb Pia</v>
      </c>
    </row>
    <row r="143" spans="1:3" ht="18.75" thickBot="1" x14ac:dyDescent="0.3">
      <c r="A143" s="68" t="s">
        <v>117</v>
      </c>
      <c r="B143" s="68">
        <v>636</v>
      </c>
      <c r="C143" s="69" t="str">
        <f t="shared" si="2"/>
        <v>Kottinger Selina</v>
      </c>
    </row>
    <row r="144" spans="1:3" ht="18.75" thickBot="1" x14ac:dyDescent="0.3">
      <c r="A144" s="65" t="s">
        <v>2263</v>
      </c>
      <c r="B144" s="65">
        <v>671</v>
      </c>
      <c r="C144" s="66" t="str">
        <f t="shared" si="2"/>
        <v>Tomek Saskia</v>
      </c>
    </row>
    <row r="145" spans="1:3" ht="18.75" thickBot="1" x14ac:dyDescent="0.3">
      <c r="A145" s="68" t="s">
        <v>2350</v>
      </c>
      <c r="B145" s="68">
        <v>704</v>
      </c>
      <c r="C145" s="69" t="str">
        <f t="shared" si="2"/>
        <v>Radlherr Sophie</v>
      </c>
    </row>
    <row r="146" spans="1:3" ht="18.75" thickBot="1" x14ac:dyDescent="0.3">
      <c r="A146" s="65" t="s">
        <v>2353</v>
      </c>
      <c r="B146" s="65">
        <v>705</v>
      </c>
      <c r="C146" s="66" t="str">
        <f t="shared" si="2"/>
        <v>Majer Sarah</v>
      </c>
    </row>
    <row r="147" spans="1:3" ht="18.75" thickBot="1" x14ac:dyDescent="0.3">
      <c r="A147" s="68" t="s">
        <v>2356</v>
      </c>
      <c r="B147" s="68">
        <v>706</v>
      </c>
      <c r="C147" s="69" t="str">
        <f t="shared" si="2"/>
        <v>Ortlieb Hannah</v>
      </c>
    </row>
    <row r="148" spans="1:3" ht="18.75" thickBot="1" x14ac:dyDescent="0.3">
      <c r="A148" s="65" t="s">
        <v>2359</v>
      </c>
      <c r="B148" s="65">
        <v>707</v>
      </c>
      <c r="C148" s="66" t="str">
        <f t="shared" si="2"/>
        <v>Bilalic Alisa</v>
      </c>
    </row>
    <row r="149" spans="1:3" ht="18.75" thickBot="1" x14ac:dyDescent="0.3">
      <c r="A149" s="65" t="s">
        <v>2403</v>
      </c>
      <c r="B149" s="65">
        <v>725</v>
      </c>
      <c r="C149" s="66" t="str">
        <f t="shared" si="2"/>
        <v>Zips Sara</v>
      </c>
    </row>
    <row r="150" spans="1:3" ht="18.75" thickBot="1" x14ac:dyDescent="0.3">
      <c r="A150" s="65" t="s">
        <v>2397</v>
      </c>
      <c r="B150" s="65">
        <v>723</v>
      </c>
      <c r="C150" s="66" t="str">
        <f t="shared" si="2"/>
        <v>Marschall Marianne</v>
      </c>
    </row>
    <row r="151" spans="1:3" ht="18.75" thickBot="1" x14ac:dyDescent="0.3">
      <c r="A151" s="68" t="s">
        <v>1423</v>
      </c>
      <c r="B151" s="68">
        <v>475</v>
      </c>
      <c r="C151" s="69" t="str">
        <f t="shared" si="2"/>
        <v>Berghammer Daniela</v>
      </c>
    </row>
    <row r="152" spans="1:3" ht="18.75" thickBot="1" x14ac:dyDescent="0.3">
      <c r="A152" s="65" t="s">
        <v>1441</v>
      </c>
      <c r="B152" s="65">
        <v>481</v>
      </c>
      <c r="C152" s="66" t="str">
        <f t="shared" si="2"/>
        <v>Kobler Tanja</v>
      </c>
    </row>
    <row r="153" spans="1:3" ht="18.75" thickBot="1" x14ac:dyDescent="0.3">
      <c r="A153" s="68" t="s">
        <v>1369</v>
      </c>
      <c r="B153" s="68">
        <v>457</v>
      </c>
      <c r="C153" s="69" t="str">
        <f t="shared" si="2"/>
        <v>Messlender Marlene</v>
      </c>
    </row>
    <row r="154" spans="1:3" ht="18.75" thickBot="1" x14ac:dyDescent="0.3">
      <c r="A154" s="65" t="s">
        <v>1303</v>
      </c>
      <c r="B154" s="65">
        <v>435</v>
      </c>
      <c r="C154" s="66" t="str">
        <f t="shared" si="2"/>
        <v>Fischer Sarah</v>
      </c>
    </row>
    <row r="155" spans="1:3" ht="18.75" thickBot="1" x14ac:dyDescent="0.3">
      <c r="A155" s="68" t="s">
        <v>1306</v>
      </c>
      <c r="B155" s="68">
        <v>436</v>
      </c>
      <c r="C155" s="69" t="str">
        <f t="shared" si="2"/>
        <v>Grabler Nadja</v>
      </c>
    </row>
    <row r="156" spans="1:3" ht="18.75" thickBot="1" x14ac:dyDescent="0.3">
      <c r="A156" s="65" t="s">
        <v>1417</v>
      </c>
      <c r="B156" s="65">
        <v>473</v>
      </c>
      <c r="C156" s="66" t="str">
        <f t="shared" si="2"/>
        <v>Wriesnig Cornelia</v>
      </c>
    </row>
    <row r="157" spans="1:3" ht="18.75" thickBot="1" x14ac:dyDescent="0.3">
      <c r="A157" s="68" t="s">
        <v>1270</v>
      </c>
      <c r="B157" s="68">
        <v>424</v>
      </c>
      <c r="C157" s="69" t="str">
        <f t="shared" si="2"/>
        <v>Baumgartner Sabrina</v>
      </c>
    </row>
    <row r="158" spans="1:3" ht="18.75" thickBot="1" x14ac:dyDescent="0.3">
      <c r="A158" s="65" t="s">
        <v>1299</v>
      </c>
      <c r="B158" s="65">
        <v>433</v>
      </c>
      <c r="C158" s="66" t="str">
        <f t="shared" si="2"/>
        <v>Fallnbügl Kerstin</v>
      </c>
    </row>
    <row r="159" spans="1:3" ht="18.75" thickBot="1" x14ac:dyDescent="0.3">
      <c r="A159" s="68" t="s">
        <v>1397</v>
      </c>
      <c r="B159" s="68">
        <v>466</v>
      </c>
      <c r="C159" s="69" t="str">
        <f t="shared" si="2"/>
        <v>Strobl Jasmin</v>
      </c>
    </row>
    <row r="160" spans="1:3" ht="18.75" thickBot="1" x14ac:dyDescent="0.3">
      <c r="A160" s="65" t="s">
        <v>1420</v>
      </c>
      <c r="B160" s="65">
        <v>474</v>
      </c>
      <c r="C160" s="66" t="str">
        <f t="shared" si="2"/>
        <v>Zijlstra Lara</v>
      </c>
    </row>
    <row r="161" spans="1:3" ht="18.75" thickBot="1" x14ac:dyDescent="0.3">
      <c r="A161" s="68" t="s">
        <v>1345</v>
      </c>
      <c r="B161" s="68">
        <v>449</v>
      </c>
      <c r="C161" s="69" t="str">
        <f t="shared" si="2"/>
        <v>Kandl Vanessa</v>
      </c>
    </row>
    <row r="162" spans="1:3" ht="18.75" thickBot="1" x14ac:dyDescent="0.3">
      <c r="A162" s="65" t="s">
        <v>1296</v>
      </c>
      <c r="B162" s="65">
        <v>432</v>
      </c>
      <c r="C162" s="66" t="str">
        <f t="shared" si="2"/>
        <v>Eigl Corinna</v>
      </c>
    </row>
    <row r="163" spans="1:3" ht="18.75" thickBot="1" x14ac:dyDescent="0.3">
      <c r="A163" s="68" t="s">
        <v>1318</v>
      </c>
      <c r="B163" s="68">
        <v>440</v>
      </c>
      <c r="C163" s="69" t="str">
        <f t="shared" si="2"/>
        <v>Haumer Jennifer</v>
      </c>
    </row>
    <row r="164" spans="1:3" ht="18.75" thickBot="1" x14ac:dyDescent="0.3">
      <c r="A164" s="65" t="s">
        <v>1327</v>
      </c>
      <c r="B164" s="65">
        <v>443</v>
      </c>
      <c r="C164" s="66" t="str">
        <f t="shared" si="2"/>
        <v>Hofbauer Anika</v>
      </c>
    </row>
    <row r="165" spans="1:3" ht="18.75" thickBot="1" x14ac:dyDescent="0.3">
      <c r="A165" s="68" t="s">
        <v>1267</v>
      </c>
      <c r="B165" s="68">
        <v>423</v>
      </c>
      <c r="C165" s="69" t="str">
        <f t="shared" si="2"/>
        <v>Baumgartner Nicole</v>
      </c>
    </row>
    <row r="166" spans="1:3" ht="18.75" thickBot="1" x14ac:dyDescent="0.3">
      <c r="A166" s="65" t="s">
        <v>1260</v>
      </c>
      <c r="B166" s="65">
        <v>421</v>
      </c>
      <c r="C166" s="66" t="str">
        <f t="shared" si="2"/>
        <v>Adamec Vanessa</v>
      </c>
    </row>
    <row r="167" spans="1:3" ht="18.75" thickBot="1" x14ac:dyDescent="0.3">
      <c r="A167" s="68" t="s">
        <v>1324</v>
      </c>
      <c r="B167" s="68">
        <v>442</v>
      </c>
      <c r="C167" s="69" t="str">
        <f t="shared" si="2"/>
        <v>Herzog Juliana</v>
      </c>
    </row>
    <row r="168" spans="1:3" ht="18.75" thickBot="1" x14ac:dyDescent="0.3">
      <c r="A168" s="65" t="s">
        <v>1498</v>
      </c>
      <c r="B168" s="65">
        <v>499</v>
      </c>
      <c r="C168" s="66" t="str">
        <f t="shared" si="2"/>
        <v>Oberdanner Melanie</v>
      </c>
    </row>
    <row r="169" spans="1:3" ht="18.75" thickBot="1" x14ac:dyDescent="0.3">
      <c r="A169" s="68" t="s">
        <v>1411</v>
      </c>
      <c r="B169" s="68">
        <v>471</v>
      </c>
      <c r="C169" s="69" t="str">
        <f t="shared" si="2"/>
        <v>Teuschl Alice</v>
      </c>
    </row>
    <row r="170" spans="1:3" ht="18.75" thickBot="1" x14ac:dyDescent="0.3">
      <c r="A170" s="65" t="s">
        <v>1321</v>
      </c>
      <c r="B170" s="65">
        <v>441</v>
      </c>
      <c r="C170" s="66" t="str">
        <f t="shared" si="2"/>
        <v>Hermann Larissa</v>
      </c>
    </row>
    <row r="171" spans="1:3" ht="18.75" thickBot="1" x14ac:dyDescent="0.3">
      <c r="A171" s="68" t="s">
        <v>1339</v>
      </c>
      <c r="B171" s="68">
        <v>447</v>
      </c>
      <c r="C171" s="69" t="str">
        <f t="shared" si="2"/>
        <v>Kadic Marisela</v>
      </c>
    </row>
    <row r="172" spans="1:3" ht="18.75" thickBot="1" x14ac:dyDescent="0.3">
      <c r="A172" s="65" t="s">
        <v>1351</v>
      </c>
      <c r="B172" s="65">
        <v>451</v>
      </c>
      <c r="C172" s="66" t="str">
        <f t="shared" si="2"/>
        <v>Kleinschuster Michaela</v>
      </c>
    </row>
    <row r="173" spans="1:3" ht="18.75" thickBot="1" x14ac:dyDescent="0.3">
      <c r="A173" s="68" t="s">
        <v>1457</v>
      </c>
      <c r="B173" s="68">
        <v>486</v>
      </c>
      <c r="C173" s="69" t="str">
        <f t="shared" si="2"/>
        <v>Köhl Sandra</v>
      </c>
    </row>
    <row r="174" spans="1:3" ht="18.75" thickBot="1" x14ac:dyDescent="0.3">
      <c r="A174" s="65" t="s">
        <v>1480</v>
      </c>
      <c r="B174" s="65">
        <v>493</v>
      </c>
      <c r="C174" s="66" t="str">
        <f t="shared" si="2"/>
        <v>Winkler Kristina Elisabeth</v>
      </c>
    </row>
    <row r="175" spans="1:3" ht="18.75" thickBot="1" x14ac:dyDescent="0.3">
      <c r="A175" s="68" t="s">
        <v>1333</v>
      </c>
      <c r="B175" s="68">
        <v>445</v>
      </c>
      <c r="C175" s="69" t="str">
        <f t="shared" si="2"/>
        <v>Holzmann Melanie</v>
      </c>
    </row>
    <row r="176" spans="1:3" ht="18.75" thickBot="1" x14ac:dyDescent="0.3">
      <c r="A176" s="65" t="s">
        <v>1309</v>
      </c>
      <c r="B176" s="65">
        <v>437</v>
      </c>
      <c r="C176" s="66" t="str">
        <f t="shared" si="2"/>
        <v>Groiss Kathrin</v>
      </c>
    </row>
    <row r="177" spans="1:3" ht="18.75" thickBot="1" x14ac:dyDescent="0.3">
      <c r="A177" s="68" t="s">
        <v>1284</v>
      </c>
      <c r="B177" s="68">
        <v>428</v>
      </c>
      <c r="C177" s="69" t="str">
        <f t="shared" si="2"/>
        <v>Edelbauer Sara</v>
      </c>
    </row>
    <row r="178" spans="1:3" ht="18.75" thickBot="1" x14ac:dyDescent="0.3">
      <c r="A178" s="65" t="s">
        <v>1414</v>
      </c>
      <c r="B178" s="65">
        <v>472</v>
      </c>
      <c r="C178" s="66" t="str">
        <f t="shared" si="2"/>
        <v>Unterholzner Marlene</v>
      </c>
    </row>
    <row r="179" spans="1:3" ht="18.75" thickBot="1" x14ac:dyDescent="0.3">
      <c r="A179" s="68" t="s">
        <v>1293</v>
      </c>
      <c r="B179" s="68">
        <v>431</v>
      </c>
      <c r="C179" s="69" t="str">
        <f t="shared" si="2"/>
        <v>Eichinger Celine</v>
      </c>
    </row>
    <row r="180" spans="1:3" ht="18.75" thickBot="1" x14ac:dyDescent="0.3">
      <c r="A180" s="65" t="s">
        <v>1388</v>
      </c>
      <c r="B180" s="65">
        <v>463</v>
      </c>
      <c r="C180" s="66" t="str">
        <f t="shared" si="2"/>
        <v>Scheuer Melanie</v>
      </c>
    </row>
    <row r="181" spans="1:3" ht="18.75" thickBot="1" x14ac:dyDescent="0.3">
      <c r="A181" s="68" t="s">
        <v>1463</v>
      </c>
      <c r="B181" s="68">
        <v>488</v>
      </c>
      <c r="C181" s="69" t="str">
        <f t="shared" si="2"/>
        <v>Plank Tanja</v>
      </c>
    </row>
    <row r="182" spans="1:3" ht="18.75" thickBot="1" x14ac:dyDescent="0.3">
      <c r="A182" s="37" t="s">
        <v>1663</v>
      </c>
      <c r="B182" s="37">
        <f t="shared" ref="B182:B245" si="3">VLOOKUP(A182,Athl08,2)</f>
        <v>0</v>
      </c>
      <c r="C182" s="70" t="str">
        <f t="shared" ref="C182:C239" si="4">VLOOKUP(B182,Athl01,2)</f>
        <v>Leereintrag</v>
      </c>
    </row>
    <row r="183" spans="1:3" ht="18.75" thickBot="1" x14ac:dyDescent="0.3">
      <c r="A183" s="37" t="s">
        <v>1664</v>
      </c>
      <c r="B183" s="37">
        <f t="shared" si="3"/>
        <v>0</v>
      </c>
      <c r="C183" s="70" t="str">
        <f t="shared" si="4"/>
        <v>Leereintrag</v>
      </c>
    </row>
    <row r="184" spans="1:3" ht="18.75" thickBot="1" x14ac:dyDescent="0.3">
      <c r="A184" s="37" t="s">
        <v>1665</v>
      </c>
      <c r="B184" s="37">
        <f t="shared" si="3"/>
        <v>512</v>
      </c>
      <c r="C184" s="70" t="str">
        <f t="shared" si="4"/>
        <v>Baric Matea</v>
      </c>
    </row>
    <row r="185" spans="1:3" ht="18.75" thickBot="1" x14ac:dyDescent="0.3">
      <c r="A185" s="37" t="s">
        <v>1666</v>
      </c>
      <c r="B185" s="37">
        <f t="shared" si="3"/>
        <v>0</v>
      </c>
      <c r="C185" s="70" t="str">
        <f t="shared" si="4"/>
        <v>Leereintrag</v>
      </c>
    </row>
    <row r="186" spans="1:3" ht="18.75" thickBot="1" x14ac:dyDescent="0.3">
      <c r="A186" s="37" t="s">
        <v>1667</v>
      </c>
      <c r="B186" s="37">
        <f t="shared" si="3"/>
        <v>0</v>
      </c>
      <c r="C186" s="70" t="str">
        <f t="shared" si="4"/>
        <v>Leereintrag</v>
      </c>
    </row>
    <row r="187" spans="1:3" ht="18.75" thickBot="1" x14ac:dyDescent="0.3">
      <c r="A187" s="37" t="s">
        <v>1668</v>
      </c>
      <c r="B187" s="37">
        <f t="shared" si="3"/>
        <v>510</v>
      </c>
      <c r="C187" s="70" t="str">
        <f t="shared" si="4"/>
        <v>Grinninger Jaqueline</v>
      </c>
    </row>
    <row r="188" spans="1:3" ht="18.75" thickBot="1" x14ac:dyDescent="0.3">
      <c r="A188" s="37" t="s">
        <v>1669</v>
      </c>
      <c r="B188" s="37">
        <f t="shared" si="3"/>
        <v>0</v>
      </c>
      <c r="C188" s="70" t="str">
        <f t="shared" si="4"/>
        <v>Leereintrag</v>
      </c>
    </row>
    <row r="189" spans="1:3" ht="18.75" thickBot="1" x14ac:dyDescent="0.3">
      <c r="A189" s="37" t="s">
        <v>1670</v>
      </c>
      <c r="B189" s="37">
        <f t="shared" si="3"/>
        <v>0</v>
      </c>
      <c r="C189" s="70" t="str">
        <f t="shared" si="4"/>
        <v>Leereintrag</v>
      </c>
    </row>
    <row r="190" spans="1:3" ht="18.75" thickBot="1" x14ac:dyDescent="0.3">
      <c r="A190" s="37" t="s">
        <v>1671</v>
      </c>
      <c r="B190" s="37">
        <f t="shared" si="3"/>
        <v>511</v>
      </c>
      <c r="C190" s="70" t="str">
        <f t="shared" si="4"/>
        <v>Jaidhauser Jasmin-Sophie</v>
      </c>
    </row>
    <row r="191" spans="1:3" ht="18.75" thickBot="1" x14ac:dyDescent="0.3">
      <c r="A191" s="37" t="s">
        <v>1672</v>
      </c>
      <c r="B191" s="37">
        <f t="shared" si="3"/>
        <v>0</v>
      </c>
      <c r="C191" s="70" t="str">
        <f t="shared" si="4"/>
        <v>Leereintrag</v>
      </c>
    </row>
    <row r="192" spans="1:3" ht="18.75" thickBot="1" x14ac:dyDescent="0.3">
      <c r="A192" s="37" t="s">
        <v>1673</v>
      </c>
      <c r="B192" s="37">
        <f t="shared" si="3"/>
        <v>0</v>
      </c>
      <c r="C192" s="70" t="str">
        <f t="shared" si="4"/>
        <v>Leereintrag</v>
      </c>
    </row>
    <row r="193" spans="1:3" ht="18.75" thickBot="1" x14ac:dyDescent="0.3">
      <c r="A193" s="37" t="s">
        <v>1674</v>
      </c>
      <c r="B193" s="37">
        <f t="shared" si="3"/>
        <v>0</v>
      </c>
      <c r="C193" s="70" t="str">
        <f t="shared" si="4"/>
        <v>Leereintrag</v>
      </c>
    </row>
    <row r="194" spans="1:3" ht="18.75" thickBot="1" x14ac:dyDescent="0.3">
      <c r="A194" s="37" t="s">
        <v>1675</v>
      </c>
      <c r="B194" s="37">
        <f t="shared" si="3"/>
        <v>0</v>
      </c>
      <c r="C194" s="70" t="str">
        <f t="shared" si="4"/>
        <v>Leereintrag</v>
      </c>
    </row>
    <row r="195" spans="1:3" ht="18.75" thickBot="1" x14ac:dyDescent="0.3">
      <c r="A195" s="37" t="s">
        <v>1676</v>
      </c>
      <c r="B195" s="37">
        <f t="shared" si="3"/>
        <v>509</v>
      </c>
      <c r="C195" s="70" t="str">
        <f t="shared" si="4"/>
        <v>Schenk Nicole</v>
      </c>
    </row>
    <row r="196" spans="1:3" ht="18.75" thickBot="1" x14ac:dyDescent="0.3">
      <c r="A196" s="37" t="s">
        <v>1677</v>
      </c>
      <c r="B196" s="37">
        <f t="shared" si="3"/>
        <v>0</v>
      </c>
      <c r="C196" s="70" t="str">
        <f t="shared" si="4"/>
        <v>Leereintrag</v>
      </c>
    </row>
    <row r="197" spans="1:3" ht="18.75" thickBot="1" x14ac:dyDescent="0.3">
      <c r="A197" s="37" t="s">
        <v>1678</v>
      </c>
      <c r="B197" s="37">
        <f t="shared" si="3"/>
        <v>0</v>
      </c>
      <c r="C197" s="70" t="str">
        <f t="shared" si="4"/>
        <v>Leereintrag</v>
      </c>
    </row>
    <row r="198" spans="1:3" ht="18.75" thickBot="1" x14ac:dyDescent="0.3">
      <c r="A198" s="37" t="s">
        <v>1679</v>
      </c>
      <c r="B198" s="37">
        <f t="shared" si="3"/>
        <v>468</v>
      </c>
      <c r="C198" s="70" t="str">
        <f t="shared" si="4"/>
        <v>Sitter Simon</v>
      </c>
    </row>
    <row r="199" spans="1:3" ht="18.75" thickBot="1" x14ac:dyDescent="0.3">
      <c r="A199" s="37" t="s">
        <v>1680</v>
      </c>
      <c r="B199" s="37">
        <f t="shared" si="3"/>
        <v>0</v>
      </c>
      <c r="C199" s="70" t="str">
        <f t="shared" si="4"/>
        <v>Leereintrag</v>
      </c>
    </row>
    <row r="200" spans="1:3" ht="18.75" thickBot="1" x14ac:dyDescent="0.3">
      <c r="A200" s="37" t="s">
        <v>1681</v>
      </c>
      <c r="B200" s="37">
        <f t="shared" si="3"/>
        <v>0</v>
      </c>
      <c r="C200" s="70" t="str">
        <f t="shared" si="4"/>
        <v>Leereintrag</v>
      </c>
    </row>
    <row r="201" spans="1:3" ht="18.75" thickBot="1" x14ac:dyDescent="0.3">
      <c r="A201" s="37" t="s">
        <v>1682</v>
      </c>
      <c r="B201" s="37">
        <f t="shared" si="3"/>
        <v>0</v>
      </c>
      <c r="C201" s="70" t="str">
        <f t="shared" si="4"/>
        <v>Leereintrag</v>
      </c>
    </row>
    <row r="202" spans="1:3" ht="18.75" thickBot="1" x14ac:dyDescent="0.3">
      <c r="A202" s="37" t="s">
        <v>1683</v>
      </c>
      <c r="B202" s="37">
        <f t="shared" si="3"/>
        <v>0</v>
      </c>
      <c r="C202" s="70" t="str">
        <f t="shared" si="4"/>
        <v>Leereintrag</v>
      </c>
    </row>
    <row r="203" spans="1:3" ht="18.75" thickBot="1" x14ac:dyDescent="0.3">
      <c r="A203" s="37" t="s">
        <v>1684</v>
      </c>
      <c r="B203" s="37">
        <f t="shared" si="3"/>
        <v>0</v>
      </c>
      <c r="C203" s="70" t="str">
        <f t="shared" si="4"/>
        <v>Leereintrag</v>
      </c>
    </row>
    <row r="204" spans="1:3" ht="18.75" thickBot="1" x14ac:dyDescent="0.3">
      <c r="A204" s="37" t="s">
        <v>1685</v>
      </c>
      <c r="B204" s="37">
        <f t="shared" si="3"/>
        <v>513</v>
      </c>
      <c r="C204" s="70" t="str">
        <f t="shared" si="4"/>
        <v>Enke Christoph</v>
      </c>
    </row>
    <row r="205" spans="1:3" ht="18.75" thickBot="1" x14ac:dyDescent="0.3">
      <c r="A205" s="37" t="s">
        <v>1686</v>
      </c>
      <c r="B205" s="37">
        <f t="shared" si="3"/>
        <v>514</v>
      </c>
      <c r="C205" s="70" t="str">
        <f t="shared" si="4"/>
        <v>Schißler Matthias</v>
      </c>
    </row>
    <row r="206" spans="1:3" ht="18.75" thickBot="1" x14ac:dyDescent="0.3">
      <c r="A206" s="37" t="s">
        <v>1687</v>
      </c>
      <c r="B206" s="37">
        <f t="shared" si="3"/>
        <v>515</v>
      </c>
      <c r="C206" s="70" t="str">
        <f t="shared" si="4"/>
        <v>Eitler Günther</v>
      </c>
    </row>
    <row r="207" spans="1:3" ht="18.75" thickBot="1" x14ac:dyDescent="0.3">
      <c r="A207" s="37" t="s">
        <v>1688</v>
      </c>
      <c r="B207" s="37">
        <f t="shared" si="3"/>
        <v>562</v>
      </c>
      <c r="C207" s="70" t="str">
        <f t="shared" si="4"/>
        <v>Korovka Oleksandr</v>
      </c>
    </row>
    <row r="208" spans="1:3" ht="18.75" thickBot="1" x14ac:dyDescent="0.3">
      <c r="A208" s="37" t="s">
        <v>1689</v>
      </c>
      <c r="B208" s="37">
        <f t="shared" si="3"/>
        <v>563</v>
      </c>
      <c r="C208" s="70" t="str">
        <f t="shared" si="4"/>
        <v>Baranyai Janos</v>
      </c>
    </row>
    <row r="209" spans="1:3" ht="18.75" thickBot="1" x14ac:dyDescent="0.3">
      <c r="A209" s="37" t="s">
        <v>1690</v>
      </c>
      <c r="B209" s="37">
        <f t="shared" si="3"/>
        <v>564</v>
      </c>
      <c r="C209" s="70" t="str">
        <f t="shared" si="4"/>
        <v>Boshidar Boshilov</v>
      </c>
    </row>
    <row r="210" spans="1:3" ht="18.75" thickBot="1" x14ac:dyDescent="0.3">
      <c r="A210" s="37" t="s">
        <v>1691</v>
      </c>
      <c r="B210" s="37">
        <f t="shared" si="3"/>
        <v>640</v>
      </c>
      <c r="C210" s="70" t="str">
        <f t="shared" si="4"/>
        <v>Wielander Mommo</v>
      </c>
    </row>
    <row r="211" spans="1:3" ht="18.75" thickBot="1" x14ac:dyDescent="0.3">
      <c r="A211" s="37" t="s">
        <v>1692</v>
      </c>
      <c r="B211" s="37">
        <v>648</v>
      </c>
      <c r="C211" s="70" t="str">
        <f t="shared" si="4"/>
        <v>Pöttinger Marcel</v>
      </c>
    </row>
    <row r="212" spans="1:3" ht="18.75" thickBot="1" x14ac:dyDescent="0.3">
      <c r="A212" s="37" t="s">
        <v>1693</v>
      </c>
      <c r="B212" s="37">
        <v>649</v>
      </c>
      <c r="C212" s="70" t="str">
        <f t="shared" si="4"/>
        <v>Pöttinger Mario</v>
      </c>
    </row>
    <row r="213" spans="1:3" ht="18.75" thickBot="1" x14ac:dyDescent="0.3">
      <c r="A213" s="37" t="s">
        <v>1694</v>
      </c>
      <c r="B213" s="37">
        <v>650</v>
      </c>
      <c r="C213" s="70" t="str">
        <f t="shared" si="4"/>
        <v>Haller Katharina</v>
      </c>
    </row>
    <row r="214" spans="1:3" ht="18.75" thickBot="1" x14ac:dyDescent="0.3">
      <c r="A214" s="37" t="s">
        <v>1695</v>
      </c>
      <c r="B214" s="37">
        <v>652</v>
      </c>
      <c r="C214" s="70" t="str">
        <f t="shared" si="4"/>
        <v>Leitner Alexander</v>
      </c>
    </row>
    <row r="215" spans="1:3" ht="18.75" thickBot="1" x14ac:dyDescent="0.3">
      <c r="A215" s="37" t="s">
        <v>1696</v>
      </c>
      <c r="B215" s="37">
        <f t="shared" si="3"/>
        <v>0</v>
      </c>
      <c r="C215" s="70" t="str">
        <f t="shared" si="4"/>
        <v>Leereintrag</v>
      </c>
    </row>
    <row r="216" spans="1:3" ht="18.75" thickBot="1" x14ac:dyDescent="0.3">
      <c r="A216" s="37" t="s">
        <v>1697</v>
      </c>
      <c r="B216" s="37">
        <f t="shared" si="3"/>
        <v>0</v>
      </c>
      <c r="C216" s="70" t="str">
        <f t="shared" si="4"/>
        <v>Leereintrag</v>
      </c>
    </row>
    <row r="217" spans="1:3" ht="18.75" thickBot="1" x14ac:dyDescent="0.3">
      <c r="A217" s="37" t="s">
        <v>1698</v>
      </c>
      <c r="B217" s="37">
        <f t="shared" si="3"/>
        <v>0</v>
      </c>
      <c r="C217" s="70" t="str">
        <f t="shared" si="4"/>
        <v>Leereintrag</v>
      </c>
    </row>
    <row r="218" spans="1:3" ht="18.75" thickBot="1" x14ac:dyDescent="0.3">
      <c r="A218" s="37" t="s">
        <v>1699</v>
      </c>
      <c r="B218" s="37">
        <f t="shared" si="3"/>
        <v>0</v>
      </c>
      <c r="C218" s="70" t="str">
        <f t="shared" si="4"/>
        <v>Leereintrag</v>
      </c>
    </row>
    <row r="219" spans="1:3" ht="18.75" thickBot="1" x14ac:dyDescent="0.3">
      <c r="A219" s="37" t="s">
        <v>1700</v>
      </c>
      <c r="B219" s="37">
        <f t="shared" si="3"/>
        <v>0</v>
      </c>
      <c r="C219" s="70" t="str">
        <f t="shared" si="4"/>
        <v>Leereintrag</v>
      </c>
    </row>
    <row r="220" spans="1:3" ht="18.75" thickBot="1" x14ac:dyDescent="0.3">
      <c r="A220" s="37" t="s">
        <v>1701</v>
      </c>
      <c r="B220" s="37">
        <f t="shared" si="3"/>
        <v>0</v>
      </c>
      <c r="C220" s="70" t="str">
        <f t="shared" si="4"/>
        <v>Leereintrag</v>
      </c>
    </row>
    <row r="221" spans="1:3" ht="18.75" thickBot="1" x14ac:dyDescent="0.3">
      <c r="A221" s="37" t="s">
        <v>1702</v>
      </c>
      <c r="B221" s="37">
        <f t="shared" si="3"/>
        <v>0</v>
      </c>
      <c r="C221" s="70" t="str">
        <f t="shared" si="4"/>
        <v>Leereintrag</v>
      </c>
    </row>
    <row r="222" spans="1:3" ht="18.75" thickBot="1" x14ac:dyDescent="0.3">
      <c r="A222" s="37" t="s">
        <v>1703</v>
      </c>
      <c r="B222" s="37">
        <f t="shared" si="3"/>
        <v>0</v>
      </c>
      <c r="C222" s="70" t="str">
        <f t="shared" si="4"/>
        <v>Leereintrag</v>
      </c>
    </row>
    <row r="223" spans="1:3" ht="18.75" thickBot="1" x14ac:dyDescent="0.3">
      <c r="A223" s="37" t="s">
        <v>1704</v>
      </c>
      <c r="B223" s="37">
        <f t="shared" si="3"/>
        <v>0</v>
      </c>
      <c r="C223" s="70" t="str">
        <f t="shared" si="4"/>
        <v>Leereintrag</v>
      </c>
    </row>
    <row r="224" spans="1:3" ht="18.75" thickBot="1" x14ac:dyDescent="0.3">
      <c r="A224" s="37" t="s">
        <v>1705</v>
      </c>
      <c r="B224" s="37">
        <f t="shared" si="3"/>
        <v>0</v>
      </c>
      <c r="C224" s="70" t="str">
        <f t="shared" si="4"/>
        <v>Leereintrag</v>
      </c>
    </row>
    <row r="225" spans="1:3" ht="18.75" thickBot="1" x14ac:dyDescent="0.3">
      <c r="A225" s="37" t="s">
        <v>1706</v>
      </c>
      <c r="B225" s="37">
        <f t="shared" si="3"/>
        <v>0</v>
      </c>
      <c r="C225" s="70" t="str">
        <f t="shared" si="4"/>
        <v>Leereintrag</v>
      </c>
    </row>
    <row r="226" spans="1:3" ht="18.75" thickBot="1" x14ac:dyDescent="0.3">
      <c r="A226" s="37" t="s">
        <v>1707</v>
      </c>
      <c r="B226" s="37">
        <f t="shared" si="3"/>
        <v>0</v>
      </c>
      <c r="C226" s="70" t="str">
        <f t="shared" si="4"/>
        <v>Leereintrag</v>
      </c>
    </row>
    <row r="227" spans="1:3" ht="18.75" thickBot="1" x14ac:dyDescent="0.3">
      <c r="A227" s="37" t="s">
        <v>1708</v>
      </c>
      <c r="B227" s="37">
        <f t="shared" si="3"/>
        <v>0</v>
      </c>
      <c r="C227" s="70" t="str">
        <f t="shared" si="4"/>
        <v>Leereintrag</v>
      </c>
    </row>
    <row r="228" spans="1:3" ht="18.75" thickBot="1" x14ac:dyDescent="0.3">
      <c r="A228" s="37" t="s">
        <v>1709</v>
      </c>
      <c r="B228" s="37">
        <f t="shared" si="3"/>
        <v>0</v>
      </c>
      <c r="C228" s="70" t="str">
        <f t="shared" si="4"/>
        <v>Leereintrag</v>
      </c>
    </row>
    <row r="229" spans="1:3" ht="18.75" thickBot="1" x14ac:dyDescent="0.3">
      <c r="A229" s="37" t="s">
        <v>1710</v>
      </c>
      <c r="B229" s="37">
        <f t="shared" si="3"/>
        <v>0</v>
      </c>
      <c r="C229" s="70" t="str">
        <f t="shared" si="4"/>
        <v>Leereintrag</v>
      </c>
    </row>
    <row r="230" spans="1:3" ht="18.75" thickBot="1" x14ac:dyDescent="0.3">
      <c r="A230" s="37" t="s">
        <v>1711</v>
      </c>
      <c r="B230" s="37">
        <f t="shared" si="3"/>
        <v>0</v>
      </c>
      <c r="C230" s="70" t="str">
        <f t="shared" si="4"/>
        <v>Leereintrag</v>
      </c>
    </row>
    <row r="231" spans="1:3" ht="18.75" thickBot="1" x14ac:dyDescent="0.3">
      <c r="A231" s="37" t="s">
        <v>1712</v>
      </c>
      <c r="B231" s="37">
        <f t="shared" si="3"/>
        <v>0</v>
      </c>
      <c r="C231" s="70" t="str">
        <f t="shared" si="4"/>
        <v>Leereintrag</v>
      </c>
    </row>
    <row r="232" spans="1:3" ht="18.75" thickBot="1" x14ac:dyDescent="0.3">
      <c r="A232" s="37" t="s">
        <v>1713</v>
      </c>
      <c r="B232" s="37">
        <f t="shared" si="3"/>
        <v>0</v>
      </c>
      <c r="C232" s="70" t="str">
        <f t="shared" si="4"/>
        <v>Leereintrag</v>
      </c>
    </row>
    <row r="233" spans="1:3" ht="18.75" thickBot="1" x14ac:dyDescent="0.3">
      <c r="A233" s="37" t="s">
        <v>1714</v>
      </c>
      <c r="B233" s="37">
        <f t="shared" si="3"/>
        <v>0</v>
      </c>
      <c r="C233" s="70" t="str">
        <f t="shared" si="4"/>
        <v>Leereintrag</v>
      </c>
    </row>
    <row r="234" spans="1:3" ht="18.75" thickBot="1" x14ac:dyDescent="0.3">
      <c r="A234" s="37" t="s">
        <v>1715</v>
      </c>
      <c r="B234" s="37">
        <f t="shared" si="3"/>
        <v>0</v>
      </c>
      <c r="C234" s="70" t="str">
        <f t="shared" si="4"/>
        <v>Leereintrag</v>
      </c>
    </row>
    <row r="235" spans="1:3" ht="18.75" thickBot="1" x14ac:dyDescent="0.3">
      <c r="A235" s="37" t="s">
        <v>1716</v>
      </c>
      <c r="B235" s="37">
        <f t="shared" si="3"/>
        <v>0</v>
      </c>
      <c r="C235" s="70" t="str">
        <f t="shared" si="4"/>
        <v>Leereintrag</v>
      </c>
    </row>
    <row r="236" spans="1:3" ht="18.75" thickBot="1" x14ac:dyDescent="0.3">
      <c r="A236" s="37" t="s">
        <v>1717</v>
      </c>
      <c r="B236" s="37">
        <f t="shared" si="3"/>
        <v>0</v>
      </c>
      <c r="C236" s="70" t="str">
        <f t="shared" si="4"/>
        <v>Leereintrag</v>
      </c>
    </row>
    <row r="237" spans="1:3" ht="18.75" thickBot="1" x14ac:dyDescent="0.3">
      <c r="A237" s="37" t="s">
        <v>1718</v>
      </c>
      <c r="B237" s="37">
        <f t="shared" si="3"/>
        <v>0</v>
      </c>
      <c r="C237" s="70" t="str">
        <f t="shared" si="4"/>
        <v>Leereintrag</v>
      </c>
    </row>
    <row r="238" spans="1:3" ht="18.75" thickBot="1" x14ac:dyDescent="0.3">
      <c r="A238" s="37" t="s">
        <v>1719</v>
      </c>
      <c r="B238" s="37">
        <f t="shared" si="3"/>
        <v>0</v>
      </c>
      <c r="C238" s="70" t="str">
        <f t="shared" si="4"/>
        <v>Leereintrag</v>
      </c>
    </row>
    <row r="239" spans="1:3" ht="18.75" thickBot="1" x14ac:dyDescent="0.3">
      <c r="A239" s="37" t="s">
        <v>1720</v>
      </c>
      <c r="B239" s="37">
        <f t="shared" si="3"/>
        <v>0</v>
      </c>
      <c r="C239" s="70" t="str">
        <f t="shared" si="4"/>
        <v>Leereintrag</v>
      </c>
    </row>
    <row r="240" spans="1:3" ht="18.75" thickBot="1" x14ac:dyDescent="0.3">
      <c r="A240" s="37" t="s">
        <v>1721</v>
      </c>
      <c r="B240" s="37">
        <f t="shared" si="3"/>
        <v>0</v>
      </c>
      <c r="C240" s="70" t="str">
        <f t="shared" ref="C240:C303" si="5">VLOOKUP(B240,Athl01,2)</f>
        <v>Leereintrag</v>
      </c>
    </row>
    <row r="241" spans="1:3" ht="18.75" thickBot="1" x14ac:dyDescent="0.3">
      <c r="A241" s="37" t="s">
        <v>1722</v>
      </c>
      <c r="B241" s="37">
        <f t="shared" si="3"/>
        <v>0</v>
      </c>
      <c r="C241" s="70" t="str">
        <f t="shared" si="5"/>
        <v>Leereintrag</v>
      </c>
    </row>
    <row r="242" spans="1:3" ht="18.75" thickBot="1" x14ac:dyDescent="0.3">
      <c r="A242" s="37" t="s">
        <v>1723</v>
      </c>
      <c r="B242" s="37">
        <f t="shared" si="3"/>
        <v>0</v>
      </c>
      <c r="C242" s="70" t="str">
        <f t="shared" si="5"/>
        <v>Leereintrag</v>
      </c>
    </row>
    <row r="243" spans="1:3" ht="18.75" thickBot="1" x14ac:dyDescent="0.3">
      <c r="A243" s="37" t="s">
        <v>1724</v>
      </c>
      <c r="B243" s="37">
        <f t="shared" si="3"/>
        <v>0</v>
      </c>
      <c r="C243" s="70" t="str">
        <f t="shared" si="5"/>
        <v>Leereintrag</v>
      </c>
    </row>
    <row r="244" spans="1:3" ht="18.75" thickBot="1" x14ac:dyDescent="0.3">
      <c r="A244" s="37" t="s">
        <v>1725</v>
      </c>
      <c r="B244" s="37">
        <f t="shared" si="3"/>
        <v>0</v>
      </c>
      <c r="C244" s="70" t="str">
        <f t="shared" si="5"/>
        <v>Leereintrag</v>
      </c>
    </row>
    <row r="245" spans="1:3" ht="18.75" thickBot="1" x14ac:dyDescent="0.3">
      <c r="A245" s="37" t="s">
        <v>1726</v>
      </c>
      <c r="B245" s="37">
        <f t="shared" si="3"/>
        <v>0</v>
      </c>
      <c r="C245" s="70" t="str">
        <f t="shared" si="5"/>
        <v>Leereintrag</v>
      </c>
    </row>
    <row r="246" spans="1:3" ht="18.75" thickBot="1" x14ac:dyDescent="0.3">
      <c r="A246" s="37" t="s">
        <v>1727</v>
      </c>
      <c r="B246" s="37">
        <f t="shared" ref="B246:B309" si="6">VLOOKUP(A246,Athl08,2)</f>
        <v>0</v>
      </c>
      <c r="C246" s="70" t="str">
        <f t="shared" si="5"/>
        <v>Leereintrag</v>
      </c>
    </row>
    <row r="247" spans="1:3" ht="18.75" thickBot="1" x14ac:dyDescent="0.3">
      <c r="A247" s="37" t="s">
        <v>1728</v>
      </c>
      <c r="B247" s="37">
        <f t="shared" si="6"/>
        <v>0</v>
      </c>
      <c r="C247" s="70" t="str">
        <f t="shared" si="5"/>
        <v>Leereintrag</v>
      </c>
    </row>
    <row r="248" spans="1:3" ht="18.75" thickBot="1" x14ac:dyDescent="0.3">
      <c r="A248" s="37" t="s">
        <v>1729</v>
      </c>
      <c r="B248" s="37">
        <f t="shared" si="6"/>
        <v>0</v>
      </c>
      <c r="C248" s="70" t="str">
        <f t="shared" si="5"/>
        <v>Leereintrag</v>
      </c>
    </row>
    <row r="249" spans="1:3" ht="18.75" thickBot="1" x14ac:dyDescent="0.3">
      <c r="A249" s="37" t="s">
        <v>1730</v>
      </c>
      <c r="B249" s="37">
        <f t="shared" si="6"/>
        <v>0</v>
      </c>
      <c r="C249" s="70" t="str">
        <f t="shared" si="5"/>
        <v>Leereintrag</v>
      </c>
    </row>
    <row r="250" spans="1:3" ht="18.75" thickBot="1" x14ac:dyDescent="0.3">
      <c r="A250" s="37" t="s">
        <v>1731</v>
      </c>
      <c r="B250" s="37">
        <f t="shared" si="6"/>
        <v>0</v>
      </c>
      <c r="C250" s="70" t="str">
        <f t="shared" si="5"/>
        <v>Leereintrag</v>
      </c>
    </row>
    <row r="251" spans="1:3" ht="18.75" thickBot="1" x14ac:dyDescent="0.3">
      <c r="A251" s="37" t="s">
        <v>1732</v>
      </c>
      <c r="B251" s="37">
        <f t="shared" si="6"/>
        <v>0</v>
      </c>
      <c r="C251" s="70" t="str">
        <f t="shared" si="5"/>
        <v>Leereintrag</v>
      </c>
    </row>
    <row r="252" spans="1:3" ht="18.75" thickBot="1" x14ac:dyDescent="0.3">
      <c r="A252" s="37" t="s">
        <v>1733</v>
      </c>
      <c r="B252" s="37">
        <f t="shared" si="6"/>
        <v>0</v>
      </c>
      <c r="C252" s="70" t="str">
        <f t="shared" si="5"/>
        <v>Leereintrag</v>
      </c>
    </row>
    <row r="253" spans="1:3" ht="18.75" thickBot="1" x14ac:dyDescent="0.3">
      <c r="A253" s="37" t="s">
        <v>1734</v>
      </c>
      <c r="B253" s="37">
        <f t="shared" si="6"/>
        <v>0</v>
      </c>
      <c r="C253" s="70" t="str">
        <f t="shared" si="5"/>
        <v>Leereintrag</v>
      </c>
    </row>
    <row r="254" spans="1:3" ht="18.75" thickBot="1" x14ac:dyDescent="0.3">
      <c r="A254" s="37" t="s">
        <v>1735</v>
      </c>
      <c r="B254" s="37">
        <f t="shared" si="6"/>
        <v>0</v>
      </c>
      <c r="C254" s="70" t="str">
        <f t="shared" si="5"/>
        <v>Leereintrag</v>
      </c>
    </row>
    <row r="255" spans="1:3" ht="18.75" thickBot="1" x14ac:dyDescent="0.3">
      <c r="A255" s="37" t="s">
        <v>1736</v>
      </c>
      <c r="B255" s="37">
        <f t="shared" si="6"/>
        <v>0</v>
      </c>
      <c r="C255" s="70" t="str">
        <f t="shared" si="5"/>
        <v>Leereintrag</v>
      </c>
    </row>
    <row r="256" spans="1:3" ht="18.75" thickBot="1" x14ac:dyDescent="0.3">
      <c r="A256" s="37" t="s">
        <v>1737</v>
      </c>
      <c r="B256" s="37">
        <f t="shared" si="6"/>
        <v>0</v>
      </c>
      <c r="C256" s="70" t="str">
        <f t="shared" si="5"/>
        <v>Leereintrag</v>
      </c>
    </row>
    <row r="257" spans="1:3" ht="18.75" thickBot="1" x14ac:dyDescent="0.3">
      <c r="A257" s="37" t="s">
        <v>1738</v>
      </c>
      <c r="B257" s="37">
        <f t="shared" si="6"/>
        <v>0</v>
      </c>
      <c r="C257" s="70" t="str">
        <f t="shared" si="5"/>
        <v>Leereintrag</v>
      </c>
    </row>
    <row r="258" spans="1:3" ht="18.75" thickBot="1" x14ac:dyDescent="0.3">
      <c r="A258" s="37" t="s">
        <v>1739</v>
      </c>
      <c r="B258" s="37">
        <f t="shared" si="6"/>
        <v>0</v>
      </c>
      <c r="C258" s="70" t="str">
        <f t="shared" si="5"/>
        <v>Leereintrag</v>
      </c>
    </row>
    <row r="259" spans="1:3" ht="18.75" thickBot="1" x14ac:dyDescent="0.3">
      <c r="A259" s="37" t="s">
        <v>1740</v>
      </c>
      <c r="B259" s="37">
        <f t="shared" si="6"/>
        <v>0</v>
      </c>
      <c r="C259" s="70" t="str">
        <f t="shared" si="5"/>
        <v>Leereintrag</v>
      </c>
    </row>
    <row r="260" spans="1:3" ht="18.75" thickBot="1" x14ac:dyDescent="0.3">
      <c r="A260" s="37" t="s">
        <v>1741</v>
      </c>
      <c r="B260" s="37">
        <f t="shared" si="6"/>
        <v>0</v>
      </c>
      <c r="C260" s="70" t="str">
        <f t="shared" si="5"/>
        <v>Leereintrag</v>
      </c>
    </row>
    <row r="261" spans="1:3" ht="18.75" thickBot="1" x14ac:dyDescent="0.3">
      <c r="A261" s="37" t="s">
        <v>1742</v>
      </c>
      <c r="B261" s="37">
        <f t="shared" si="6"/>
        <v>0</v>
      </c>
      <c r="C261" s="70" t="str">
        <f t="shared" si="5"/>
        <v>Leereintrag</v>
      </c>
    </row>
    <row r="262" spans="1:3" ht="18.75" thickBot="1" x14ac:dyDescent="0.3">
      <c r="A262" s="37" t="s">
        <v>1743</v>
      </c>
      <c r="B262" s="37">
        <f t="shared" si="6"/>
        <v>0</v>
      </c>
      <c r="C262" s="70" t="str">
        <f t="shared" si="5"/>
        <v>Leereintrag</v>
      </c>
    </row>
    <row r="263" spans="1:3" ht="18.75" thickBot="1" x14ac:dyDescent="0.3">
      <c r="A263" s="37" t="s">
        <v>1744</v>
      </c>
      <c r="B263" s="37">
        <f t="shared" si="6"/>
        <v>0</v>
      </c>
      <c r="C263" s="70" t="str">
        <f t="shared" si="5"/>
        <v>Leereintrag</v>
      </c>
    </row>
    <row r="264" spans="1:3" ht="18.75" thickBot="1" x14ac:dyDescent="0.3">
      <c r="A264" s="37" t="s">
        <v>1745</v>
      </c>
      <c r="B264" s="37">
        <f t="shared" si="6"/>
        <v>0</v>
      </c>
      <c r="C264" s="70" t="str">
        <f t="shared" si="5"/>
        <v>Leereintrag</v>
      </c>
    </row>
    <row r="265" spans="1:3" ht="18.75" thickBot="1" x14ac:dyDescent="0.3">
      <c r="A265" s="37" t="s">
        <v>1746</v>
      </c>
      <c r="B265" s="37">
        <f t="shared" si="6"/>
        <v>0</v>
      </c>
      <c r="C265" s="70" t="str">
        <f t="shared" si="5"/>
        <v>Leereintrag</v>
      </c>
    </row>
    <row r="266" spans="1:3" ht="18.75" thickBot="1" x14ac:dyDescent="0.3">
      <c r="A266" s="37" t="s">
        <v>1747</v>
      </c>
      <c r="B266" s="37">
        <f t="shared" si="6"/>
        <v>0</v>
      </c>
      <c r="C266" s="70" t="str">
        <f t="shared" si="5"/>
        <v>Leereintrag</v>
      </c>
    </row>
    <row r="267" spans="1:3" ht="18.75" thickBot="1" x14ac:dyDescent="0.3">
      <c r="A267" s="37" t="s">
        <v>1748</v>
      </c>
      <c r="B267" s="37">
        <f t="shared" si="6"/>
        <v>0</v>
      </c>
      <c r="C267" s="70" t="str">
        <f t="shared" si="5"/>
        <v>Leereintrag</v>
      </c>
    </row>
    <row r="268" spans="1:3" ht="18.75" thickBot="1" x14ac:dyDescent="0.3">
      <c r="A268" s="37" t="s">
        <v>1749</v>
      </c>
      <c r="B268" s="37">
        <f t="shared" si="6"/>
        <v>0</v>
      </c>
      <c r="C268" s="70" t="str">
        <f t="shared" si="5"/>
        <v>Leereintrag</v>
      </c>
    </row>
    <row r="269" spans="1:3" ht="18.75" thickBot="1" x14ac:dyDescent="0.3">
      <c r="A269" s="37" t="s">
        <v>1750</v>
      </c>
      <c r="B269" s="37">
        <f t="shared" si="6"/>
        <v>0</v>
      </c>
      <c r="C269" s="70" t="str">
        <f t="shared" si="5"/>
        <v>Leereintrag</v>
      </c>
    </row>
    <row r="270" spans="1:3" ht="18.75" thickBot="1" x14ac:dyDescent="0.3">
      <c r="A270" s="37" t="s">
        <v>1751</v>
      </c>
      <c r="B270" s="37">
        <f t="shared" si="6"/>
        <v>0</v>
      </c>
      <c r="C270" s="70" t="str">
        <f t="shared" si="5"/>
        <v>Leereintrag</v>
      </c>
    </row>
    <row r="271" spans="1:3" ht="18.75" thickBot="1" x14ac:dyDescent="0.3">
      <c r="A271" s="37" t="s">
        <v>1752</v>
      </c>
      <c r="B271" s="37">
        <f t="shared" si="6"/>
        <v>0</v>
      </c>
      <c r="C271" s="70" t="str">
        <f t="shared" si="5"/>
        <v>Leereintrag</v>
      </c>
    </row>
    <row r="272" spans="1:3" ht="18.75" thickBot="1" x14ac:dyDescent="0.3">
      <c r="A272" s="37" t="s">
        <v>1753</v>
      </c>
      <c r="B272" s="37">
        <f t="shared" si="6"/>
        <v>0</v>
      </c>
      <c r="C272" s="70" t="str">
        <f t="shared" si="5"/>
        <v>Leereintrag</v>
      </c>
    </row>
    <row r="273" spans="1:3" ht="18.75" thickBot="1" x14ac:dyDescent="0.3">
      <c r="A273" s="37" t="s">
        <v>1754</v>
      </c>
      <c r="B273" s="37">
        <f t="shared" si="6"/>
        <v>0</v>
      </c>
      <c r="C273" s="70" t="str">
        <f t="shared" si="5"/>
        <v>Leereintrag</v>
      </c>
    </row>
    <row r="274" spans="1:3" ht="18.75" thickBot="1" x14ac:dyDescent="0.3">
      <c r="A274" s="37" t="s">
        <v>1755</v>
      </c>
      <c r="B274" s="37">
        <f t="shared" si="6"/>
        <v>0</v>
      </c>
      <c r="C274" s="70" t="str">
        <f t="shared" si="5"/>
        <v>Leereintrag</v>
      </c>
    </row>
    <row r="275" spans="1:3" ht="18.75" thickBot="1" x14ac:dyDescent="0.3">
      <c r="A275" s="37" t="s">
        <v>1756</v>
      </c>
      <c r="B275" s="37">
        <f t="shared" si="6"/>
        <v>0</v>
      </c>
      <c r="C275" s="70" t="str">
        <f t="shared" si="5"/>
        <v>Leereintrag</v>
      </c>
    </row>
    <row r="276" spans="1:3" ht="18.75" thickBot="1" x14ac:dyDescent="0.3">
      <c r="A276" s="37" t="s">
        <v>1757</v>
      </c>
      <c r="B276" s="37">
        <f t="shared" si="6"/>
        <v>0</v>
      </c>
      <c r="C276" s="70" t="str">
        <f t="shared" si="5"/>
        <v>Leereintrag</v>
      </c>
    </row>
    <row r="277" spans="1:3" ht="18.75" thickBot="1" x14ac:dyDescent="0.3">
      <c r="A277" s="37" t="s">
        <v>1758</v>
      </c>
      <c r="B277" s="37">
        <f t="shared" si="6"/>
        <v>0</v>
      </c>
      <c r="C277" s="70" t="str">
        <f t="shared" si="5"/>
        <v>Leereintrag</v>
      </c>
    </row>
    <row r="278" spans="1:3" ht="18.75" thickBot="1" x14ac:dyDescent="0.3">
      <c r="A278" s="37" t="s">
        <v>1759</v>
      </c>
      <c r="B278" s="37">
        <f t="shared" si="6"/>
        <v>0</v>
      </c>
      <c r="C278" s="70" t="str">
        <f t="shared" si="5"/>
        <v>Leereintrag</v>
      </c>
    </row>
    <row r="279" spans="1:3" ht="18.75" thickBot="1" x14ac:dyDescent="0.3">
      <c r="A279" s="37" t="s">
        <v>1760</v>
      </c>
      <c r="B279" s="37">
        <f t="shared" si="6"/>
        <v>0</v>
      </c>
      <c r="C279" s="70" t="str">
        <f t="shared" si="5"/>
        <v>Leereintrag</v>
      </c>
    </row>
    <row r="280" spans="1:3" ht="18.75" thickBot="1" x14ac:dyDescent="0.3">
      <c r="A280" s="37" t="s">
        <v>1761</v>
      </c>
      <c r="B280" s="37">
        <f t="shared" si="6"/>
        <v>0</v>
      </c>
      <c r="C280" s="70" t="str">
        <f t="shared" si="5"/>
        <v>Leereintrag</v>
      </c>
    </row>
    <row r="281" spans="1:3" ht="18.75" thickBot="1" x14ac:dyDescent="0.3">
      <c r="A281" s="37" t="s">
        <v>1762</v>
      </c>
      <c r="B281" s="37">
        <f t="shared" si="6"/>
        <v>0</v>
      </c>
      <c r="C281" s="70" t="str">
        <f t="shared" si="5"/>
        <v>Leereintrag</v>
      </c>
    </row>
    <row r="282" spans="1:3" ht="18.75" thickBot="1" x14ac:dyDescent="0.3">
      <c r="A282" s="37" t="s">
        <v>1763</v>
      </c>
      <c r="B282" s="37">
        <f t="shared" si="6"/>
        <v>0</v>
      </c>
      <c r="C282" s="70" t="str">
        <f t="shared" si="5"/>
        <v>Leereintrag</v>
      </c>
    </row>
    <row r="283" spans="1:3" ht="18.75" thickBot="1" x14ac:dyDescent="0.3">
      <c r="A283" s="37" t="s">
        <v>1764</v>
      </c>
      <c r="B283" s="37">
        <f t="shared" si="6"/>
        <v>0</v>
      </c>
      <c r="C283" s="70" t="str">
        <f t="shared" si="5"/>
        <v>Leereintrag</v>
      </c>
    </row>
    <row r="284" spans="1:3" ht="18.75" thickBot="1" x14ac:dyDescent="0.3">
      <c r="A284" s="37" t="s">
        <v>1765</v>
      </c>
      <c r="B284" s="37">
        <f t="shared" si="6"/>
        <v>0</v>
      </c>
      <c r="C284" s="70" t="str">
        <f t="shared" si="5"/>
        <v>Leereintrag</v>
      </c>
    </row>
    <row r="285" spans="1:3" ht="18.75" thickBot="1" x14ac:dyDescent="0.3">
      <c r="A285" s="37" t="s">
        <v>1766</v>
      </c>
      <c r="B285" s="37">
        <f t="shared" si="6"/>
        <v>0</v>
      </c>
      <c r="C285" s="70" t="str">
        <f t="shared" si="5"/>
        <v>Leereintrag</v>
      </c>
    </row>
    <row r="286" spans="1:3" ht="18.75" thickBot="1" x14ac:dyDescent="0.3">
      <c r="A286" s="37" t="s">
        <v>1767</v>
      </c>
      <c r="B286" s="37">
        <f t="shared" si="6"/>
        <v>0</v>
      </c>
      <c r="C286" s="70" t="str">
        <f t="shared" si="5"/>
        <v>Leereintrag</v>
      </c>
    </row>
    <row r="287" spans="1:3" ht="18.75" thickBot="1" x14ac:dyDescent="0.3">
      <c r="A287" s="37" t="s">
        <v>1768</v>
      </c>
      <c r="B287" s="37">
        <f t="shared" si="6"/>
        <v>0</v>
      </c>
      <c r="C287" s="70" t="str">
        <f t="shared" si="5"/>
        <v>Leereintrag</v>
      </c>
    </row>
    <row r="288" spans="1:3" ht="18.75" thickBot="1" x14ac:dyDescent="0.3">
      <c r="A288" s="37" t="s">
        <v>1769</v>
      </c>
      <c r="B288" s="37">
        <f t="shared" si="6"/>
        <v>0</v>
      </c>
      <c r="C288" s="70" t="str">
        <f t="shared" si="5"/>
        <v>Leereintrag</v>
      </c>
    </row>
    <row r="289" spans="1:3" ht="18.75" thickBot="1" x14ac:dyDescent="0.3">
      <c r="A289" s="37" t="s">
        <v>1770</v>
      </c>
      <c r="B289" s="37">
        <f t="shared" si="6"/>
        <v>0</v>
      </c>
      <c r="C289" s="70" t="str">
        <f t="shared" si="5"/>
        <v>Leereintrag</v>
      </c>
    </row>
    <row r="290" spans="1:3" ht="18.75" thickBot="1" x14ac:dyDescent="0.3">
      <c r="A290" s="37" t="s">
        <v>1771</v>
      </c>
      <c r="B290" s="37">
        <f t="shared" si="6"/>
        <v>0</v>
      </c>
      <c r="C290" s="70" t="str">
        <f t="shared" si="5"/>
        <v>Leereintrag</v>
      </c>
    </row>
    <row r="291" spans="1:3" ht="18.75" thickBot="1" x14ac:dyDescent="0.3">
      <c r="A291" s="37" t="s">
        <v>1772</v>
      </c>
      <c r="B291" s="37">
        <f t="shared" si="6"/>
        <v>0</v>
      </c>
      <c r="C291" s="70" t="str">
        <f t="shared" si="5"/>
        <v>Leereintrag</v>
      </c>
    </row>
    <row r="292" spans="1:3" ht="18.75" thickBot="1" x14ac:dyDescent="0.3">
      <c r="A292" s="37" t="s">
        <v>1773</v>
      </c>
      <c r="B292" s="37">
        <f t="shared" si="6"/>
        <v>0</v>
      </c>
      <c r="C292" s="70" t="str">
        <f t="shared" si="5"/>
        <v>Leereintrag</v>
      </c>
    </row>
    <row r="293" spans="1:3" ht="18.75" thickBot="1" x14ac:dyDescent="0.3">
      <c r="A293" s="37" t="s">
        <v>1774</v>
      </c>
      <c r="B293" s="37">
        <f t="shared" si="6"/>
        <v>0</v>
      </c>
      <c r="C293" s="70" t="str">
        <f t="shared" si="5"/>
        <v>Leereintrag</v>
      </c>
    </row>
    <row r="294" spans="1:3" ht="18.75" thickBot="1" x14ac:dyDescent="0.3">
      <c r="A294" s="37" t="s">
        <v>1775</v>
      </c>
      <c r="B294" s="37">
        <f t="shared" si="6"/>
        <v>0</v>
      </c>
      <c r="C294" s="70" t="str">
        <f t="shared" si="5"/>
        <v>Leereintrag</v>
      </c>
    </row>
    <row r="295" spans="1:3" ht="18.75" thickBot="1" x14ac:dyDescent="0.3">
      <c r="A295" s="37" t="s">
        <v>1776</v>
      </c>
      <c r="B295" s="37">
        <f t="shared" si="6"/>
        <v>0</v>
      </c>
      <c r="C295" s="70" t="str">
        <f t="shared" si="5"/>
        <v>Leereintrag</v>
      </c>
    </row>
    <row r="296" spans="1:3" ht="18.75" thickBot="1" x14ac:dyDescent="0.3">
      <c r="A296" s="37" t="s">
        <v>1777</v>
      </c>
      <c r="B296" s="37">
        <f t="shared" si="6"/>
        <v>0</v>
      </c>
      <c r="C296" s="70" t="str">
        <f t="shared" si="5"/>
        <v>Leereintrag</v>
      </c>
    </row>
    <row r="297" spans="1:3" ht="18.75" thickBot="1" x14ac:dyDescent="0.3">
      <c r="A297" s="37" t="s">
        <v>1778</v>
      </c>
      <c r="B297" s="37">
        <f t="shared" si="6"/>
        <v>0</v>
      </c>
      <c r="C297" s="70" t="str">
        <f t="shared" si="5"/>
        <v>Leereintrag</v>
      </c>
    </row>
    <row r="298" spans="1:3" ht="18.75" thickBot="1" x14ac:dyDescent="0.3">
      <c r="A298" s="37" t="s">
        <v>1779</v>
      </c>
      <c r="B298" s="37">
        <f t="shared" si="6"/>
        <v>0</v>
      </c>
      <c r="C298" s="70" t="str">
        <f t="shared" si="5"/>
        <v>Leereintrag</v>
      </c>
    </row>
    <row r="299" spans="1:3" ht="18.75" thickBot="1" x14ac:dyDescent="0.3">
      <c r="A299" s="37" t="s">
        <v>1780</v>
      </c>
      <c r="B299" s="37">
        <f t="shared" si="6"/>
        <v>0</v>
      </c>
      <c r="C299" s="70" t="str">
        <f t="shared" si="5"/>
        <v>Leereintrag</v>
      </c>
    </row>
    <row r="300" spans="1:3" ht="18.75" thickBot="1" x14ac:dyDescent="0.3">
      <c r="A300" s="37" t="s">
        <v>1781</v>
      </c>
      <c r="B300" s="37">
        <f t="shared" si="6"/>
        <v>0</v>
      </c>
      <c r="C300" s="70" t="str">
        <f t="shared" si="5"/>
        <v>Leereintrag</v>
      </c>
    </row>
    <row r="301" spans="1:3" ht="18.75" thickBot="1" x14ac:dyDescent="0.3">
      <c r="A301" s="37" t="s">
        <v>1782</v>
      </c>
      <c r="B301" s="37">
        <f t="shared" si="6"/>
        <v>0</v>
      </c>
      <c r="C301" s="70" t="str">
        <f t="shared" si="5"/>
        <v>Leereintrag</v>
      </c>
    </row>
    <row r="302" spans="1:3" ht="18.75" thickBot="1" x14ac:dyDescent="0.3">
      <c r="A302" s="37" t="s">
        <v>1783</v>
      </c>
      <c r="B302" s="37">
        <f t="shared" si="6"/>
        <v>0</v>
      </c>
      <c r="C302" s="70" t="str">
        <f t="shared" si="5"/>
        <v>Leereintrag</v>
      </c>
    </row>
    <row r="303" spans="1:3" ht="18.75" thickBot="1" x14ac:dyDescent="0.3">
      <c r="A303" s="37" t="s">
        <v>1784</v>
      </c>
      <c r="B303" s="37">
        <f t="shared" si="6"/>
        <v>0</v>
      </c>
      <c r="C303" s="70" t="str">
        <f t="shared" si="5"/>
        <v>Leereintrag</v>
      </c>
    </row>
    <row r="304" spans="1:3" ht="18.75" thickBot="1" x14ac:dyDescent="0.3">
      <c r="A304" s="37" t="s">
        <v>1785</v>
      </c>
      <c r="B304" s="37">
        <f t="shared" si="6"/>
        <v>0</v>
      </c>
      <c r="C304" s="70" t="str">
        <f t="shared" ref="C304:C367" si="7">VLOOKUP(B304,Athl01,2)</f>
        <v>Leereintrag</v>
      </c>
    </row>
    <row r="305" spans="1:3" ht="18.75" thickBot="1" x14ac:dyDescent="0.3">
      <c r="A305" s="37" t="s">
        <v>1786</v>
      </c>
      <c r="B305" s="37">
        <f t="shared" si="6"/>
        <v>0</v>
      </c>
      <c r="C305" s="70" t="str">
        <f t="shared" si="7"/>
        <v>Leereintrag</v>
      </c>
    </row>
    <row r="306" spans="1:3" ht="18.75" thickBot="1" x14ac:dyDescent="0.3">
      <c r="A306" s="37" t="s">
        <v>1787</v>
      </c>
      <c r="B306" s="37">
        <f t="shared" si="6"/>
        <v>0</v>
      </c>
      <c r="C306" s="70" t="str">
        <f t="shared" si="7"/>
        <v>Leereintrag</v>
      </c>
    </row>
    <row r="307" spans="1:3" ht="18.75" thickBot="1" x14ac:dyDescent="0.3">
      <c r="A307" s="37" t="s">
        <v>1788</v>
      </c>
      <c r="B307" s="37">
        <f t="shared" si="6"/>
        <v>0</v>
      </c>
      <c r="C307" s="70" t="str">
        <f t="shared" si="7"/>
        <v>Leereintrag</v>
      </c>
    </row>
    <row r="308" spans="1:3" ht="18.75" thickBot="1" x14ac:dyDescent="0.3">
      <c r="A308" s="37" t="s">
        <v>1789</v>
      </c>
      <c r="B308" s="37">
        <f t="shared" si="6"/>
        <v>0</v>
      </c>
      <c r="C308" s="70" t="str">
        <f t="shared" si="7"/>
        <v>Leereintrag</v>
      </c>
    </row>
    <row r="309" spans="1:3" ht="18.75" thickBot="1" x14ac:dyDescent="0.3">
      <c r="A309" s="37" t="s">
        <v>1790</v>
      </c>
      <c r="B309" s="37">
        <f t="shared" si="6"/>
        <v>0</v>
      </c>
      <c r="C309" s="70" t="str">
        <f t="shared" si="7"/>
        <v>Leereintrag</v>
      </c>
    </row>
    <row r="310" spans="1:3" ht="18.75" thickBot="1" x14ac:dyDescent="0.3">
      <c r="A310" s="37" t="s">
        <v>1791</v>
      </c>
      <c r="B310" s="37">
        <f t="shared" ref="B310:B373" si="8">VLOOKUP(A310,Athl08,2)</f>
        <v>0</v>
      </c>
      <c r="C310" s="70" t="str">
        <f t="shared" si="7"/>
        <v>Leereintrag</v>
      </c>
    </row>
    <row r="311" spans="1:3" ht="18.75" thickBot="1" x14ac:dyDescent="0.3">
      <c r="A311" s="37" t="s">
        <v>1792</v>
      </c>
      <c r="B311" s="37">
        <f t="shared" si="8"/>
        <v>0</v>
      </c>
      <c r="C311" s="70" t="str">
        <f t="shared" si="7"/>
        <v>Leereintrag</v>
      </c>
    </row>
    <row r="312" spans="1:3" ht="18.75" thickBot="1" x14ac:dyDescent="0.3">
      <c r="A312" s="37" t="s">
        <v>1793</v>
      </c>
      <c r="B312" s="37">
        <f t="shared" si="8"/>
        <v>0</v>
      </c>
      <c r="C312" s="70" t="str">
        <f t="shared" si="7"/>
        <v>Leereintrag</v>
      </c>
    </row>
    <row r="313" spans="1:3" ht="18.75" thickBot="1" x14ac:dyDescent="0.3">
      <c r="A313" s="37" t="s">
        <v>1794</v>
      </c>
      <c r="B313" s="37">
        <f t="shared" si="8"/>
        <v>0</v>
      </c>
      <c r="C313" s="70" t="str">
        <f t="shared" si="7"/>
        <v>Leereintrag</v>
      </c>
    </row>
    <row r="314" spans="1:3" ht="18.75" thickBot="1" x14ac:dyDescent="0.3">
      <c r="A314" s="37" t="s">
        <v>1795</v>
      </c>
      <c r="B314" s="37">
        <f t="shared" si="8"/>
        <v>0</v>
      </c>
      <c r="C314" s="70" t="str">
        <f t="shared" si="7"/>
        <v>Leereintrag</v>
      </c>
    </row>
    <row r="315" spans="1:3" ht="18.75" thickBot="1" x14ac:dyDescent="0.3">
      <c r="A315" s="37" t="s">
        <v>1796</v>
      </c>
      <c r="B315" s="37">
        <f t="shared" si="8"/>
        <v>0</v>
      </c>
      <c r="C315" s="70" t="str">
        <f t="shared" si="7"/>
        <v>Leereintrag</v>
      </c>
    </row>
    <row r="316" spans="1:3" ht="18.75" thickBot="1" x14ac:dyDescent="0.3">
      <c r="A316" s="37" t="s">
        <v>1797</v>
      </c>
      <c r="B316" s="37">
        <f t="shared" si="8"/>
        <v>0</v>
      </c>
      <c r="C316" s="70" t="str">
        <f t="shared" si="7"/>
        <v>Leereintrag</v>
      </c>
    </row>
    <row r="317" spans="1:3" ht="18.75" thickBot="1" x14ac:dyDescent="0.3">
      <c r="A317" s="37" t="s">
        <v>1798</v>
      </c>
      <c r="B317" s="37">
        <f t="shared" si="8"/>
        <v>0</v>
      </c>
      <c r="C317" s="70" t="str">
        <f t="shared" si="7"/>
        <v>Leereintrag</v>
      </c>
    </row>
    <row r="318" spans="1:3" ht="18.75" thickBot="1" x14ac:dyDescent="0.3">
      <c r="A318" s="37" t="s">
        <v>1799</v>
      </c>
      <c r="B318" s="37">
        <f t="shared" si="8"/>
        <v>0</v>
      </c>
      <c r="C318" s="70" t="str">
        <f t="shared" si="7"/>
        <v>Leereintrag</v>
      </c>
    </row>
    <row r="319" spans="1:3" ht="18.75" thickBot="1" x14ac:dyDescent="0.3">
      <c r="A319" s="37" t="s">
        <v>1800</v>
      </c>
      <c r="B319" s="37">
        <f t="shared" si="8"/>
        <v>0</v>
      </c>
      <c r="C319" s="70" t="str">
        <f t="shared" si="7"/>
        <v>Leereintrag</v>
      </c>
    </row>
    <row r="320" spans="1:3" ht="18.75" thickBot="1" x14ac:dyDescent="0.3">
      <c r="A320" s="37" t="s">
        <v>1801</v>
      </c>
      <c r="B320" s="37">
        <f t="shared" si="8"/>
        <v>0</v>
      </c>
      <c r="C320" s="70" t="str">
        <f t="shared" si="7"/>
        <v>Leereintrag</v>
      </c>
    </row>
    <row r="321" spans="1:3" ht="18.75" thickBot="1" x14ac:dyDescent="0.3">
      <c r="A321" s="37" t="s">
        <v>1802</v>
      </c>
      <c r="B321" s="37">
        <f t="shared" si="8"/>
        <v>0</v>
      </c>
      <c r="C321" s="70" t="str">
        <f t="shared" si="7"/>
        <v>Leereintrag</v>
      </c>
    </row>
    <row r="322" spans="1:3" ht="18.75" thickBot="1" x14ac:dyDescent="0.3">
      <c r="A322" s="37" t="s">
        <v>1803</v>
      </c>
      <c r="B322" s="37">
        <f t="shared" si="8"/>
        <v>0</v>
      </c>
      <c r="C322" s="70" t="str">
        <f t="shared" si="7"/>
        <v>Leereintrag</v>
      </c>
    </row>
    <row r="323" spans="1:3" ht="18.75" thickBot="1" x14ac:dyDescent="0.3">
      <c r="A323" s="37" t="s">
        <v>1804</v>
      </c>
      <c r="B323" s="37">
        <f t="shared" si="8"/>
        <v>0</v>
      </c>
      <c r="C323" s="70" t="str">
        <f t="shared" si="7"/>
        <v>Leereintrag</v>
      </c>
    </row>
    <row r="324" spans="1:3" ht="18.75" thickBot="1" x14ac:dyDescent="0.3">
      <c r="A324" s="37" t="s">
        <v>1805</v>
      </c>
      <c r="B324" s="37">
        <f t="shared" si="8"/>
        <v>0</v>
      </c>
      <c r="C324" s="70" t="str">
        <f t="shared" si="7"/>
        <v>Leereintrag</v>
      </c>
    </row>
    <row r="325" spans="1:3" ht="18.75" thickBot="1" x14ac:dyDescent="0.3">
      <c r="A325" s="37" t="s">
        <v>1806</v>
      </c>
      <c r="B325" s="37">
        <f t="shared" si="8"/>
        <v>0</v>
      </c>
      <c r="C325" s="70" t="str">
        <f t="shared" si="7"/>
        <v>Leereintrag</v>
      </c>
    </row>
    <row r="326" spans="1:3" ht="18.75" thickBot="1" x14ac:dyDescent="0.3">
      <c r="A326" s="37" t="s">
        <v>1807</v>
      </c>
      <c r="B326" s="37">
        <f t="shared" si="8"/>
        <v>0</v>
      </c>
      <c r="C326" s="70" t="str">
        <f t="shared" si="7"/>
        <v>Leereintrag</v>
      </c>
    </row>
    <row r="327" spans="1:3" ht="18.75" thickBot="1" x14ac:dyDescent="0.3">
      <c r="A327" s="37" t="s">
        <v>1808</v>
      </c>
      <c r="B327" s="37">
        <f t="shared" si="8"/>
        <v>0</v>
      </c>
      <c r="C327" s="70" t="str">
        <f t="shared" si="7"/>
        <v>Leereintrag</v>
      </c>
    </row>
    <row r="328" spans="1:3" ht="18.75" thickBot="1" x14ac:dyDescent="0.3">
      <c r="A328" s="37" t="s">
        <v>1809</v>
      </c>
      <c r="B328" s="37">
        <f t="shared" si="8"/>
        <v>0</v>
      </c>
      <c r="C328" s="70" t="str">
        <f t="shared" si="7"/>
        <v>Leereintrag</v>
      </c>
    </row>
    <row r="329" spans="1:3" ht="18.75" thickBot="1" x14ac:dyDescent="0.3">
      <c r="A329" s="37" t="s">
        <v>1810</v>
      </c>
      <c r="B329" s="37">
        <f t="shared" si="8"/>
        <v>0</v>
      </c>
      <c r="C329" s="70" t="str">
        <f t="shared" si="7"/>
        <v>Leereintrag</v>
      </c>
    </row>
    <row r="330" spans="1:3" ht="18.75" thickBot="1" x14ac:dyDescent="0.3">
      <c r="A330" s="37" t="s">
        <v>1811</v>
      </c>
      <c r="B330" s="37">
        <f t="shared" si="8"/>
        <v>0</v>
      </c>
      <c r="C330" s="70" t="str">
        <f t="shared" si="7"/>
        <v>Leereintrag</v>
      </c>
    </row>
    <row r="331" spans="1:3" ht="18.75" thickBot="1" x14ac:dyDescent="0.3">
      <c r="A331" s="37" t="s">
        <v>1812</v>
      </c>
      <c r="B331" s="37">
        <f t="shared" si="8"/>
        <v>0</v>
      </c>
      <c r="C331" s="70" t="str">
        <f t="shared" si="7"/>
        <v>Leereintrag</v>
      </c>
    </row>
    <row r="332" spans="1:3" ht="18.75" thickBot="1" x14ac:dyDescent="0.3">
      <c r="A332" s="37" t="s">
        <v>1813</v>
      </c>
      <c r="B332" s="37">
        <f t="shared" si="8"/>
        <v>0</v>
      </c>
      <c r="C332" s="70" t="str">
        <f t="shared" si="7"/>
        <v>Leereintrag</v>
      </c>
    </row>
    <row r="333" spans="1:3" ht="18.75" thickBot="1" x14ac:dyDescent="0.3">
      <c r="A333" s="37" t="s">
        <v>1814</v>
      </c>
      <c r="B333" s="37">
        <f t="shared" si="8"/>
        <v>0</v>
      </c>
      <c r="C333" s="70" t="str">
        <f t="shared" si="7"/>
        <v>Leereintrag</v>
      </c>
    </row>
    <row r="334" spans="1:3" ht="18.75" thickBot="1" x14ac:dyDescent="0.3">
      <c r="A334" s="37" t="s">
        <v>1815</v>
      </c>
      <c r="B334" s="37">
        <f t="shared" si="8"/>
        <v>0</v>
      </c>
      <c r="C334" s="70" t="str">
        <f t="shared" si="7"/>
        <v>Leereintrag</v>
      </c>
    </row>
    <row r="335" spans="1:3" ht="18.75" thickBot="1" x14ac:dyDescent="0.3">
      <c r="A335" s="37" t="s">
        <v>1816</v>
      </c>
      <c r="B335" s="37">
        <f t="shared" si="8"/>
        <v>0</v>
      </c>
      <c r="C335" s="70" t="str">
        <f t="shared" si="7"/>
        <v>Leereintrag</v>
      </c>
    </row>
    <row r="336" spans="1:3" ht="18.75" thickBot="1" x14ac:dyDescent="0.3">
      <c r="A336" s="37" t="s">
        <v>1817</v>
      </c>
      <c r="B336" s="37">
        <f t="shared" si="8"/>
        <v>0</v>
      </c>
      <c r="C336" s="70" t="str">
        <f t="shared" si="7"/>
        <v>Leereintrag</v>
      </c>
    </row>
    <row r="337" spans="1:3" ht="18.75" thickBot="1" x14ac:dyDescent="0.3">
      <c r="A337" s="37" t="s">
        <v>1818</v>
      </c>
      <c r="B337" s="37">
        <f t="shared" si="8"/>
        <v>0</v>
      </c>
      <c r="C337" s="70" t="str">
        <f t="shared" si="7"/>
        <v>Leereintrag</v>
      </c>
    </row>
    <row r="338" spans="1:3" ht="18.75" thickBot="1" x14ac:dyDescent="0.3">
      <c r="A338" s="37" t="s">
        <v>1819</v>
      </c>
      <c r="B338" s="37">
        <f t="shared" si="8"/>
        <v>0</v>
      </c>
      <c r="C338" s="70" t="str">
        <f t="shared" si="7"/>
        <v>Leereintrag</v>
      </c>
    </row>
    <row r="339" spans="1:3" ht="18.75" thickBot="1" x14ac:dyDescent="0.3">
      <c r="A339" s="37" t="s">
        <v>1820</v>
      </c>
      <c r="B339" s="37">
        <f t="shared" si="8"/>
        <v>0</v>
      </c>
      <c r="C339" s="70" t="str">
        <f t="shared" si="7"/>
        <v>Leereintrag</v>
      </c>
    </row>
    <row r="340" spans="1:3" ht="18.75" thickBot="1" x14ac:dyDescent="0.3">
      <c r="A340" s="37" t="s">
        <v>1821</v>
      </c>
      <c r="B340" s="37">
        <f t="shared" si="8"/>
        <v>0</v>
      </c>
      <c r="C340" s="70" t="str">
        <f t="shared" si="7"/>
        <v>Leereintrag</v>
      </c>
    </row>
    <row r="341" spans="1:3" ht="18.75" thickBot="1" x14ac:dyDescent="0.3">
      <c r="A341" s="37" t="s">
        <v>1822</v>
      </c>
      <c r="B341" s="37">
        <f t="shared" si="8"/>
        <v>0</v>
      </c>
      <c r="C341" s="70" t="str">
        <f t="shared" si="7"/>
        <v>Leereintrag</v>
      </c>
    </row>
    <row r="342" spans="1:3" ht="18.75" thickBot="1" x14ac:dyDescent="0.3">
      <c r="A342" s="37" t="s">
        <v>1823</v>
      </c>
      <c r="B342" s="37">
        <f t="shared" si="8"/>
        <v>0</v>
      </c>
      <c r="C342" s="70" t="str">
        <f t="shared" si="7"/>
        <v>Leereintrag</v>
      </c>
    </row>
    <row r="343" spans="1:3" ht="18.75" thickBot="1" x14ac:dyDescent="0.3">
      <c r="A343" s="37" t="s">
        <v>1824</v>
      </c>
      <c r="B343" s="37">
        <f t="shared" si="8"/>
        <v>0</v>
      </c>
      <c r="C343" s="70" t="str">
        <f t="shared" si="7"/>
        <v>Leereintrag</v>
      </c>
    </row>
    <row r="344" spans="1:3" ht="18.75" thickBot="1" x14ac:dyDescent="0.3">
      <c r="A344" s="37" t="s">
        <v>1825</v>
      </c>
      <c r="B344" s="37">
        <f t="shared" si="8"/>
        <v>0</v>
      </c>
      <c r="C344" s="70" t="str">
        <f t="shared" si="7"/>
        <v>Leereintrag</v>
      </c>
    </row>
    <row r="345" spans="1:3" ht="18.75" thickBot="1" x14ac:dyDescent="0.3">
      <c r="A345" s="37" t="s">
        <v>1826</v>
      </c>
      <c r="B345" s="37">
        <f t="shared" si="8"/>
        <v>0</v>
      </c>
      <c r="C345" s="70" t="str">
        <f t="shared" si="7"/>
        <v>Leereintrag</v>
      </c>
    </row>
    <row r="346" spans="1:3" ht="18.75" thickBot="1" x14ac:dyDescent="0.3">
      <c r="A346" s="37" t="s">
        <v>1827</v>
      </c>
      <c r="B346" s="37">
        <f t="shared" si="8"/>
        <v>0</v>
      </c>
      <c r="C346" s="70" t="str">
        <f t="shared" si="7"/>
        <v>Leereintrag</v>
      </c>
    </row>
    <row r="347" spans="1:3" ht="18.75" thickBot="1" x14ac:dyDescent="0.3">
      <c r="A347" s="37" t="s">
        <v>1828</v>
      </c>
      <c r="B347" s="37">
        <f t="shared" si="8"/>
        <v>0</v>
      </c>
      <c r="C347" s="70" t="str">
        <f t="shared" si="7"/>
        <v>Leereintrag</v>
      </c>
    </row>
    <row r="348" spans="1:3" ht="18.75" thickBot="1" x14ac:dyDescent="0.3">
      <c r="A348" s="37" t="s">
        <v>1829</v>
      </c>
      <c r="B348" s="37">
        <f t="shared" si="8"/>
        <v>0</v>
      </c>
      <c r="C348" s="70" t="str">
        <f t="shared" si="7"/>
        <v>Leereintrag</v>
      </c>
    </row>
    <row r="349" spans="1:3" ht="18.75" thickBot="1" x14ac:dyDescent="0.3">
      <c r="A349" s="37" t="s">
        <v>1830</v>
      </c>
      <c r="B349" s="37">
        <f t="shared" si="8"/>
        <v>0</v>
      </c>
      <c r="C349" s="70" t="str">
        <f t="shared" si="7"/>
        <v>Leereintrag</v>
      </c>
    </row>
    <row r="350" spans="1:3" ht="18.75" thickBot="1" x14ac:dyDescent="0.3">
      <c r="A350" s="37" t="s">
        <v>1831</v>
      </c>
      <c r="B350" s="37">
        <f t="shared" si="8"/>
        <v>0</v>
      </c>
      <c r="C350" s="70" t="str">
        <f t="shared" si="7"/>
        <v>Leereintrag</v>
      </c>
    </row>
    <row r="351" spans="1:3" ht="18.75" thickBot="1" x14ac:dyDescent="0.3">
      <c r="A351" s="37" t="s">
        <v>1832</v>
      </c>
      <c r="B351" s="37">
        <f t="shared" si="8"/>
        <v>0</v>
      </c>
      <c r="C351" s="70" t="str">
        <f t="shared" si="7"/>
        <v>Leereintrag</v>
      </c>
    </row>
    <row r="352" spans="1:3" ht="18.75" thickBot="1" x14ac:dyDescent="0.3">
      <c r="A352" s="37" t="s">
        <v>1833</v>
      </c>
      <c r="B352" s="37">
        <f t="shared" si="8"/>
        <v>0</v>
      </c>
      <c r="C352" s="70" t="str">
        <f t="shared" si="7"/>
        <v>Leereintrag</v>
      </c>
    </row>
    <row r="353" spans="1:3" ht="18.75" thickBot="1" x14ac:dyDescent="0.3">
      <c r="A353" s="37" t="s">
        <v>1834</v>
      </c>
      <c r="B353" s="37">
        <f t="shared" si="8"/>
        <v>0</v>
      </c>
      <c r="C353" s="70" t="str">
        <f t="shared" si="7"/>
        <v>Leereintrag</v>
      </c>
    </row>
    <row r="354" spans="1:3" ht="18.75" thickBot="1" x14ac:dyDescent="0.3">
      <c r="A354" s="37" t="s">
        <v>1835</v>
      </c>
      <c r="B354" s="37">
        <f t="shared" si="8"/>
        <v>0</v>
      </c>
      <c r="C354" s="70" t="str">
        <f t="shared" si="7"/>
        <v>Leereintrag</v>
      </c>
    </row>
    <row r="355" spans="1:3" ht="18.75" thickBot="1" x14ac:dyDescent="0.3">
      <c r="A355" s="37" t="s">
        <v>1836</v>
      </c>
      <c r="B355" s="37">
        <f t="shared" si="8"/>
        <v>0</v>
      </c>
      <c r="C355" s="70" t="str">
        <f t="shared" si="7"/>
        <v>Leereintrag</v>
      </c>
    </row>
    <row r="356" spans="1:3" ht="18.75" thickBot="1" x14ac:dyDescent="0.3">
      <c r="A356" s="37" t="s">
        <v>1837</v>
      </c>
      <c r="B356" s="37">
        <f t="shared" si="8"/>
        <v>0</v>
      </c>
      <c r="C356" s="70" t="str">
        <f t="shared" si="7"/>
        <v>Leereintrag</v>
      </c>
    </row>
    <row r="357" spans="1:3" ht="18.75" thickBot="1" x14ac:dyDescent="0.3">
      <c r="A357" s="37" t="s">
        <v>1838</v>
      </c>
      <c r="B357" s="37">
        <f t="shared" si="8"/>
        <v>0</v>
      </c>
      <c r="C357" s="70" t="str">
        <f t="shared" si="7"/>
        <v>Leereintrag</v>
      </c>
    </row>
    <row r="358" spans="1:3" ht="18.75" thickBot="1" x14ac:dyDescent="0.3">
      <c r="A358" s="37" t="s">
        <v>1839</v>
      </c>
      <c r="B358" s="37">
        <f t="shared" si="8"/>
        <v>0</v>
      </c>
      <c r="C358" s="70" t="str">
        <f t="shared" si="7"/>
        <v>Leereintrag</v>
      </c>
    </row>
    <row r="359" spans="1:3" ht="18.75" thickBot="1" x14ac:dyDescent="0.3">
      <c r="A359" s="37" t="s">
        <v>1840</v>
      </c>
      <c r="B359" s="37">
        <f t="shared" si="8"/>
        <v>0</v>
      </c>
      <c r="C359" s="70" t="str">
        <f t="shared" si="7"/>
        <v>Leereintrag</v>
      </c>
    </row>
    <row r="360" spans="1:3" ht="18.75" thickBot="1" x14ac:dyDescent="0.3">
      <c r="A360" s="37" t="s">
        <v>1841</v>
      </c>
      <c r="B360" s="37">
        <f t="shared" si="8"/>
        <v>0</v>
      </c>
      <c r="C360" s="70" t="str">
        <f t="shared" si="7"/>
        <v>Leereintrag</v>
      </c>
    </row>
    <row r="361" spans="1:3" ht="18.75" thickBot="1" x14ac:dyDescent="0.3">
      <c r="A361" s="37" t="s">
        <v>1842</v>
      </c>
      <c r="B361" s="37">
        <f t="shared" si="8"/>
        <v>0</v>
      </c>
      <c r="C361" s="70" t="str">
        <f t="shared" si="7"/>
        <v>Leereintrag</v>
      </c>
    </row>
    <row r="362" spans="1:3" ht="18.75" thickBot="1" x14ac:dyDescent="0.3">
      <c r="A362" s="37" t="s">
        <v>1843</v>
      </c>
      <c r="B362" s="37">
        <f t="shared" si="8"/>
        <v>0</v>
      </c>
      <c r="C362" s="70" t="str">
        <f t="shared" si="7"/>
        <v>Leereintrag</v>
      </c>
    </row>
    <row r="363" spans="1:3" ht="18.75" thickBot="1" x14ac:dyDescent="0.3">
      <c r="A363" s="37" t="s">
        <v>1844</v>
      </c>
      <c r="B363" s="37">
        <f t="shared" si="8"/>
        <v>0</v>
      </c>
      <c r="C363" s="70" t="str">
        <f t="shared" si="7"/>
        <v>Leereintrag</v>
      </c>
    </row>
    <row r="364" spans="1:3" ht="18.75" thickBot="1" x14ac:dyDescent="0.3">
      <c r="A364" s="37" t="s">
        <v>1845</v>
      </c>
      <c r="B364" s="37">
        <f t="shared" si="8"/>
        <v>0</v>
      </c>
      <c r="C364" s="70" t="str">
        <f t="shared" si="7"/>
        <v>Leereintrag</v>
      </c>
    </row>
    <row r="365" spans="1:3" ht="18.75" thickBot="1" x14ac:dyDescent="0.3">
      <c r="A365" s="37" t="s">
        <v>1846</v>
      </c>
      <c r="B365" s="37">
        <f t="shared" si="8"/>
        <v>0</v>
      </c>
      <c r="C365" s="70" t="str">
        <f t="shared" si="7"/>
        <v>Leereintrag</v>
      </c>
    </row>
    <row r="366" spans="1:3" ht="18.75" thickBot="1" x14ac:dyDescent="0.3">
      <c r="A366" s="37" t="s">
        <v>1847</v>
      </c>
      <c r="B366" s="37">
        <f t="shared" si="8"/>
        <v>0</v>
      </c>
      <c r="C366" s="70" t="str">
        <f t="shared" si="7"/>
        <v>Leereintrag</v>
      </c>
    </row>
    <row r="367" spans="1:3" ht="18.75" thickBot="1" x14ac:dyDescent="0.3">
      <c r="A367" s="37" t="s">
        <v>1848</v>
      </c>
      <c r="B367" s="37">
        <f t="shared" si="8"/>
        <v>0</v>
      </c>
      <c r="C367" s="70" t="str">
        <f t="shared" si="7"/>
        <v>Leereintrag</v>
      </c>
    </row>
    <row r="368" spans="1:3" ht="18.75" thickBot="1" x14ac:dyDescent="0.3">
      <c r="A368" s="37" t="s">
        <v>1849</v>
      </c>
      <c r="B368" s="37">
        <f t="shared" si="8"/>
        <v>0</v>
      </c>
      <c r="C368" s="70" t="str">
        <f t="shared" ref="C368:C431" si="9">VLOOKUP(B368,Athl01,2)</f>
        <v>Leereintrag</v>
      </c>
    </row>
    <row r="369" spans="1:3" ht="18.75" thickBot="1" x14ac:dyDescent="0.3">
      <c r="A369" s="37" t="s">
        <v>1850</v>
      </c>
      <c r="B369" s="37">
        <f t="shared" si="8"/>
        <v>0</v>
      </c>
      <c r="C369" s="70" t="str">
        <f t="shared" si="9"/>
        <v>Leereintrag</v>
      </c>
    </row>
    <row r="370" spans="1:3" ht="18.75" thickBot="1" x14ac:dyDescent="0.3">
      <c r="A370" s="37" t="s">
        <v>1851</v>
      </c>
      <c r="B370" s="37">
        <f t="shared" si="8"/>
        <v>0</v>
      </c>
      <c r="C370" s="70" t="str">
        <f t="shared" si="9"/>
        <v>Leereintrag</v>
      </c>
    </row>
    <row r="371" spans="1:3" ht="18.75" thickBot="1" x14ac:dyDescent="0.3">
      <c r="A371" s="37" t="s">
        <v>1852</v>
      </c>
      <c r="B371" s="37">
        <f t="shared" si="8"/>
        <v>0</v>
      </c>
      <c r="C371" s="70" t="str">
        <f t="shared" si="9"/>
        <v>Leereintrag</v>
      </c>
    </row>
    <row r="372" spans="1:3" ht="18.75" thickBot="1" x14ac:dyDescent="0.3">
      <c r="A372" s="37" t="s">
        <v>1853</v>
      </c>
      <c r="B372" s="37">
        <f t="shared" si="8"/>
        <v>0</v>
      </c>
      <c r="C372" s="70" t="str">
        <f t="shared" si="9"/>
        <v>Leereintrag</v>
      </c>
    </row>
    <row r="373" spans="1:3" ht="18.75" thickBot="1" x14ac:dyDescent="0.3">
      <c r="A373" s="37" t="s">
        <v>1854</v>
      </c>
      <c r="B373" s="37">
        <f t="shared" si="8"/>
        <v>0</v>
      </c>
      <c r="C373" s="70" t="str">
        <f t="shared" si="9"/>
        <v>Leereintrag</v>
      </c>
    </row>
    <row r="374" spans="1:3" ht="18.75" thickBot="1" x14ac:dyDescent="0.3">
      <c r="A374" s="37" t="s">
        <v>1855</v>
      </c>
      <c r="B374" s="37">
        <f t="shared" ref="B374:B437" si="10">VLOOKUP(A374,Athl08,2)</f>
        <v>0</v>
      </c>
      <c r="C374" s="70" t="str">
        <f t="shared" si="9"/>
        <v>Leereintrag</v>
      </c>
    </row>
    <row r="375" spans="1:3" ht="18.75" thickBot="1" x14ac:dyDescent="0.3">
      <c r="A375" s="37" t="s">
        <v>1856</v>
      </c>
      <c r="B375" s="37">
        <f t="shared" si="10"/>
        <v>0</v>
      </c>
      <c r="C375" s="70" t="str">
        <f t="shared" si="9"/>
        <v>Leereintrag</v>
      </c>
    </row>
    <row r="376" spans="1:3" ht="18.75" thickBot="1" x14ac:dyDescent="0.3">
      <c r="A376" s="37" t="s">
        <v>1857</v>
      </c>
      <c r="B376" s="37">
        <f t="shared" si="10"/>
        <v>0</v>
      </c>
      <c r="C376" s="70" t="str">
        <f t="shared" si="9"/>
        <v>Leereintrag</v>
      </c>
    </row>
    <row r="377" spans="1:3" ht="18.75" thickBot="1" x14ac:dyDescent="0.3">
      <c r="A377" s="37" t="s">
        <v>1858</v>
      </c>
      <c r="B377" s="37">
        <f t="shared" si="10"/>
        <v>0</v>
      </c>
      <c r="C377" s="70" t="str">
        <f t="shared" si="9"/>
        <v>Leereintrag</v>
      </c>
    </row>
    <row r="378" spans="1:3" ht="18.75" thickBot="1" x14ac:dyDescent="0.3">
      <c r="A378" s="37" t="s">
        <v>1859</v>
      </c>
      <c r="B378" s="37">
        <f t="shared" si="10"/>
        <v>0</v>
      </c>
      <c r="C378" s="70" t="str">
        <f t="shared" si="9"/>
        <v>Leereintrag</v>
      </c>
    </row>
    <row r="379" spans="1:3" ht="18.75" thickBot="1" x14ac:dyDescent="0.3">
      <c r="A379" s="37" t="s">
        <v>1860</v>
      </c>
      <c r="B379" s="37">
        <f t="shared" si="10"/>
        <v>0</v>
      </c>
      <c r="C379" s="70" t="str">
        <f t="shared" si="9"/>
        <v>Leereintrag</v>
      </c>
    </row>
    <row r="380" spans="1:3" ht="18.75" thickBot="1" x14ac:dyDescent="0.3">
      <c r="A380" s="37" t="s">
        <v>1861</v>
      </c>
      <c r="B380" s="37">
        <f t="shared" si="10"/>
        <v>0</v>
      </c>
      <c r="C380" s="70" t="str">
        <f t="shared" si="9"/>
        <v>Leereintrag</v>
      </c>
    </row>
    <row r="381" spans="1:3" ht="18.75" thickBot="1" x14ac:dyDescent="0.3">
      <c r="A381" s="37" t="s">
        <v>1862</v>
      </c>
      <c r="B381" s="37">
        <f t="shared" si="10"/>
        <v>0</v>
      </c>
      <c r="C381" s="70" t="str">
        <f t="shared" si="9"/>
        <v>Leereintrag</v>
      </c>
    </row>
    <row r="382" spans="1:3" ht="18.75" thickBot="1" x14ac:dyDescent="0.3">
      <c r="A382" s="37" t="s">
        <v>1863</v>
      </c>
      <c r="B382" s="37">
        <f t="shared" si="10"/>
        <v>0</v>
      </c>
      <c r="C382" s="70" t="str">
        <f t="shared" si="9"/>
        <v>Leereintrag</v>
      </c>
    </row>
    <row r="383" spans="1:3" ht="18.75" thickBot="1" x14ac:dyDescent="0.3">
      <c r="A383" s="37" t="s">
        <v>1864</v>
      </c>
      <c r="B383" s="37">
        <f t="shared" si="10"/>
        <v>0</v>
      </c>
      <c r="C383" s="70" t="str">
        <f t="shared" si="9"/>
        <v>Leereintrag</v>
      </c>
    </row>
    <row r="384" spans="1:3" ht="18.75" thickBot="1" x14ac:dyDescent="0.3">
      <c r="A384" s="37" t="s">
        <v>1865</v>
      </c>
      <c r="B384" s="37">
        <f t="shared" si="10"/>
        <v>0</v>
      </c>
      <c r="C384" s="70" t="str">
        <f t="shared" si="9"/>
        <v>Leereintrag</v>
      </c>
    </row>
    <row r="385" spans="1:3" ht="18.75" thickBot="1" x14ac:dyDescent="0.3">
      <c r="A385" s="37" t="s">
        <v>1866</v>
      </c>
      <c r="B385" s="37">
        <f t="shared" si="10"/>
        <v>0</v>
      </c>
      <c r="C385" s="70" t="str">
        <f t="shared" si="9"/>
        <v>Leereintrag</v>
      </c>
    </row>
    <row r="386" spans="1:3" ht="18.75" thickBot="1" x14ac:dyDescent="0.3">
      <c r="A386" s="37" t="s">
        <v>1867</v>
      </c>
      <c r="B386" s="37">
        <f t="shared" si="10"/>
        <v>0</v>
      </c>
      <c r="C386" s="70" t="str">
        <f t="shared" si="9"/>
        <v>Leereintrag</v>
      </c>
    </row>
    <row r="387" spans="1:3" ht="18.75" thickBot="1" x14ac:dyDescent="0.3">
      <c r="A387" s="37" t="s">
        <v>1868</v>
      </c>
      <c r="B387" s="37">
        <f t="shared" si="10"/>
        <v>0</v>
      </c>
      <c r="C387" s="70" t="str">
        <f t="shared" si="9"/>
        <v>Leereintrag</v>
      </c>
    </row>
    <row r="388" spans="1:3" ht="18.75" thickBot="1" x14ac:dyDescent="0.3">
      <c r="A388" s="37" t="s">
        <v>1869</v>
      </c>
      <c r="B388" s="37">
        <f t="shared" si="10"/>
        <v>0</v>
      </c>
      <c r="C388" s="70" t="str">
        <f t="shared" si="9"/>
        <v>Leereintrag</v>
      </c>
    </row>
    <row r="389" spans="1:3" ht="18.75" thickBot="1" x14ac:dyDescent="0.3">
      <c r="A389" s="37" t="s">
        <v>1870</v>
      </c>
      <c r="B389" s="37">
        <f t="shared" si="10"/>
        <v>0</v>
      </c>
      <c r="C389" s="70" t="str">
        <f t="shared" si="9"/>
        <v>Leereintrag</v>
      </c>
    </row>
    <row r="390" spans="1:3" ht="18.75" thickBot="1" x14ac:dyDescent="0.3">
      <c r="A390" s="37" t="s">
        <v>1871</v>
      </c>
      <c r="B390" s="37">
        <f t="shared" si="10"/>
        <v>0</v>
      </c>
      <c r="C390" s="70" t="str">
        <f t="shared" si="9"/>
        <v>Leereintrag</v>
      </c>
    </row>
    <row r="391" spans="1:3" ht="18.75" thickBot="1" x14ac:dyDescent="0.3">
      <c r="A391" s="37" t="s">
        <v>1872</v>
      </c>
      <c r="B391" s="37">
        <f t="shared" si="10"/>
        <v>0</v>
      </c>
      <c r="C391" s="70" t="str">
        <f t="shared" si="9"/>
        <v>Leereintrag</v>
      </c>
    </row>
    <row r="392" spans="1:3" ht="18.75" thickBot="1" x14ac:dyDescent="0.3">
      <c r="A392" s="37" t="s">
        <v>1873</v>
      </c>
      <c r="B392" s="37">
        <f t="shared" si="10"/>
        <v>0</v>
      </c>
      <c r="C392" s="70" t="str">
        <f t="shared" si="9"/>
        <v>Leereintrag</v>
      </c>
    </row>
    <row r="393" spans="1:3" ht="18.75" thickBot="1" x14ac:dyDescent="0.3">
      <c r="A393" s="37" t="s">
        <v>1874</v>
      </c>
      <c r="B393" s="37">
        <f t="shared" si="10"/>
        <v>0</v>
      </c>
      <c r="C393" s="70" t="str">
        <f t="shared" si="9"/>
        <v>Leereintrag</v>
      </c>
    </row>
    <row r="394" spans="1:3" ht="18.75" thickBot="1" x14ac:dyDescent="0.3">
      <c r="A394" s="37" t="s">
        <v>1875</v>
      </c>
      <c r="B394" s="37">
        <f t="shared" si="10"/>
        <v>0</v>
      </c>
      <c r="C394" s="70" t="str">
        <f t="shared" si="9"/>
        <v>Leereintrag</v>
      </c>
    </row>
    <row r="395" spans="1:3" ht="18.75" thickBot="1" x14ac:dyDescent="0.3">
      <c r="A395" s="37" t="s">
        <v>1876</v>
      </c>
      <c r="B395" s="37">
        <f t="shared" si="10"/>
        <v>0</v>
      </c>
      <c r="C395" s="70" t="str">
        <f t="shared" si="9"/>
        <v>Leereintrag</v>
      </c>
    </row>
    <row r="396" spans="1:3" ht="18.75" thickBot="1" x14ac:dyDescent="0.3">
      <c r="A396" s="37" t="s">
        <v>1877</v>
      </c>
      <c r="B396" s="37">
        <f t="shared" si="10"/>
        <v>0</v>
      </c>
      <c r="C396" s="70" t="str">
        <f t="shared" si="9"/>
        <v>Leereintrag</v>
      </c>
    </row>
    <row r="397" spans="1:3" ht="18.75" thickBot="1" x14ac:dyDescent="0.3">
      <c r="A397" s="37" t="s">
        <v>1878</v>
      </c>
      <c r="B397" s="37">
        <f t="shared" si="10"/>
        <v>0</v>
      </c>
      <c r="C397" s="70" t="str">
        <f t="shared" si="9"/>
        <v>Leereintrag</v>
      </c>
    </row>
    <row r="398" spans="1:3" ht="18.75" thickBot="1" x14ac:dyDescent="0.3">
      <c r="A398" s="37" t="s">
        <v>1879</v>
      </c>
      <c r="B398" s="37">
        <f t="shared" si="10"/>
        <v>0</v>
      </c>
      <c r="C398" s="70" t="str">
        <f t="shared" si="9"/>
        <v>Leereintrag</v>
      </c>
    </row>
    <row r="399" spans="1:3" ht="18.75" thickBot="1" x14ac:dyDescent="0.3">
      <c r="A399" s="37" t="s">
        <v>1880</v>
      </c>
      <c r="B399" s="37">
        <f t="shared" si="10"/>
        <v>0</v>
      </c>
      <c r="C399" s="70" t="str">
        <f t="shared" si="9"/>
        <v>Leereintrag</v>
      </c>
    </row>
    <row r="400" spans="1:3" ht="18.75" thickBot="1" x14ac:dyDescent="0.3">
      <c r="A400" s="37" t="s">
        <v>1881</v>
      </c>
      <c r="B400" s="37">
        <f t="shared" si="10"/>
        <v>0</v>
      </c>
      <c r="C400" s="70" t="str">
        <f t="shared" si="9"/>
        <v>Leereintrag</v>
      </c>
    </row>
    <row r="401" spans="1:3" ht="18.75" thickBot="1" x14ac:dyDescent="0.3">
      <c r="A401" s="37" t="s">
        <v>1882</v>
      </c>
      <c r="B401" s="37">
        <f t="shared" si="10"/>
        <v>0</v>
      </c>
      <c r="C401" s="70" t="str">
        <f t="shared" si="9"/>
        <v>Leereintrag</v>
      </c>
    </row>
    <row r="402" spans="1:3" ht="18.75" thickBot="1" x14ac:dyDescent="0.3">
      <c r="A402" s="37" t="s">
        <v>1883</v>
      </c>
      <c r="B402" s="37">
        <f t="shared" si="10"/>
        <v>0</v>
      </c>
      <c r="C402" s="70" t="str">
        <f t="shared" si="9"/>
        <v>Leereintrag</v>
      </c>
    </row>
    <row r="403" spans="1:3" ht="18.75" thickBot="1" x14ac:dyDescent="0.3">
      <c r="A403" s="37" t="s">
        <v>1884</v>
      </c>
      <c r="B403" s="37">
        <f t="shared" si="10"/>
        <v>0</v>
      </c>
      <c r="C403" s="70" t="str">
        <f t="shared" si="9"/>
        <v>Leereintrag</v>
      </c>
    </row>
    <row r="404" spans="1:3" ht="18.75" thickBot="1" x14ac:dyDescent="0.3">
      <c r="A404" s="37" t="s">
        <v>1885</v>
      </c>
      <c r="B404" s="37">
        <f t="shared" si="10"/>
        <v>0</v>
      </c>
      <c r="C404" s="70" t="str">
        <f t="shared" si="9"/>
        <v>Leereintrag</v>
      </c>
    </row>
    <row r="405" spans="1:3" ht="18.75" thickBot="1" x14ac:dyDescent="0.3">
      <c r="A405" s="37" t="s">
        <v>1886</v>
      </c>
      <c r="B405" s="37">
        <f t="shared" si="10"/>
        <v>0</v>
      </c>
      <c r="C405" s="70" t="str">
        <f t="shared" si="9"/>
        <v>Leereintrag</v>
      </c>
    </row>
    <row r="406" spans="1:3" ht="18.75" thickBot="1" x14ac:dyDescent="0.3">
      <c r="A406" s="37" t="s">
        <v>1887</v>
      </c>
      <c r="B406" s="37">
        <f t="shared" si="10"/>
        <v>0</v>
      </c>
      <c r="C406" s="70" t="str">
        <f t="shared" si="9"/>
        <v>Leereintrag</v>
      </c>
    </row>
    <row r="407" spans="1:3" ht="18.75" thickBot="1" x14ac:dyDescent="0.3">
      <c r="A407" s="37" t="s">
        <v>1888</v>
      </c>
      <c r="B407" s="37">
        <f t="shared" si="10"/>
        <v>0</v>
      </c>
      <c r="C407" s="70" t="str">
        <f t="shared" si="9"/>
        <v>Leereintrag</v>
      </c>
    </row>
    <row r="408" spans="1:3" ht="18.75" thickBot="1" x14ac:dyDescent="0.3">
      <c r="A408" s="37" t="s">
        <v>1889</v>
      </c>
      <c r="B408" s="37">
        <f t="shared" si="10"/>
        <v>0</v>
      </c>
      <c r="C408" s="70" t="str">
        <f t="shared" si="9"/>
        <v>Leereintrag</v>
      </c>
    </row>
    <row r="409" spans="1:3" ht="18.75" thickBot="1" x14ac:dyDescent="0.3">
      <c r="A409" s="37" t="s">
        <v>1890</v>
      </c>
      <c r="B409" s="37">
        <f t="shared" si="10"/>
        <v>0</v>
      </c>
      <c r="C409" s="70" t="str">
        <f t="shared" si="9"/>
        <v>Leereintrag</v>
      </c>
    </row>
    <row r="410" spans="1:3" ht="18.75" thickBot="1" x14ac:dyDescent="0.3">
      <c r="A410" s="37" t="s">
        <v>1891</v>
      </c>
      <c r="B410" s="37">
        <f t="shared" si="10"/>
        <v>0</v>
      </c>
      <c r="C410" s="70" t="str">
        <f t="shared" si="9"/>
        <v>Leereintrag</v>
      </c>
    </row>
    <row r="411" spans="1:3" ht="18.75" thickBot="1" x14ac:dyDescent="0.3">
      <c r="A411" s="37" t="s">
        <v>1892</v>
      </c>
      <c r="B411" s="37">
        <f t="shared" si="10"/>
        <v>0</v>
      </c>
      <c r="C411" s="70" t="str">
        <f t="shared" si="9"/>
        <v>Leereintrag</v>
      </c>
    </row>
    <row r="412" spans="1:3" ht="18.75" thickBot="1" x14ac:dyDescent="0.3">
      <c r="A412" s="37" t="s">
        <v>1893</v>
      </c>
      <c r="B412" s="37">
        <f t="shared" si="10"/>
        <v>0</v>
      </c>
      <c r="C412" s="70" t="str">
        <f t="shared" si="9"/>
        <v>Leereintrag</v>
      </c>
    </row>
    <row r="413" spans="1:3" ht="18.75" thickBot="1" x14ac:dyDescent="0.3">
      <c r="A413" s="37" t="s">
        <v>1894</v>
      </c>
      <c r="B413" s="37">
        <f t="shared" si="10"/>
        <v>0</v>
      </c>
      <c r="C413" s="70" t="str">
        <f t="shared" si="9"/>
        <v>Leereintrag</v>
      </c>
    </row>
    <row r="414" spans="1:3" ht="18.75" thickBot="1" x14ac:dyDescent="0.3">
      <c r="A414" s="37" t="s">
        <v>1895</v>
      </c>
      <c r="B414" s="37">
        <f t="shared" si="10"/>
        <v>0</v>
      </c>
      <c r="C414" s="70" t="str">
        <f t="shared" si="9"/>
        <v>Leereintrag</v>
      </c>
    </row>
    <row r="415" spans="1:3" ht="18.75" thickBot="1" x14ac:dyDescent="0.3">
      <c r="A415" s="37" t="s">
        <v>1896</v>
      </c>
      <c r="B415" s="37">
        <f t="shared" si="10"/>
        <v>0</v>
      </c>
      <c r="C415" s="70" t="str">
        <f t="shared" si="9"/>
        <v>Leereintrag</v>
      </c>
    </row>
    <row r="416" spans="1:3" ht="18.75" thickBot="1" x14ac:dyDescent="0.3">
      <c r="A416" s="37" t="s">
        <v>1897</v>
      </c>
      <c r="B416" s="37">
        <f t="shared" si="10"/>
        <v>0</v>
      </c>
      <c r="C416" s="70" t="str">
        <f t="shared" si="9"/>
        <v>Leereintrag</v>
      </c>
    </row>
    <row r="417" spans="1:3" ht="18.75" thickBot="1" x14ac:dyDescent="0.3">
      <c r="A417" s="37" t="s">
        <v>1898</v>
      </c>
      <c r="B417" s="37">
        <f t="shared" si="10"/>
        <v>0</v>
      </c>
      <c r="C417" s="70" t="str">
        <f t="shared" si="9"/>
        <v>Leereintrag</v>
      </c>
    </row>
    <row r="418" spans="1:3" ht="18.75" thickBot="1" x14ac:dyDescent="0.3">
      <c r="A418" s="37" t="s">
        <v>1899</v>
      </c>
      <c r="B418" s="37">
        <f t="shared" si="10"/>
        <v>0</v>
      </c>
      <c r="C418" s="70" t="str">
        <f t="shared" si="9"/>
        <v>Leereintrag</v>
      </c>
    </row>
    <row r="419" spans="1:3" ht="18.75" thickBot="1" x14ac:dyDescent="0.3">
      <c r="A419" s="37" t="s">
        <v>1900</v>
      </c>
      <c r="B419" s="37">
        <f t="shared" si="10"/>
        <v>0</v>
      </c>
      <c r="C419" s="70" t="str">
        <f t="shared" si="9"/>
        <v>Leereintrag</v>
      </c>
    </row>
    <row r="420" spans="1:3" ht="18.75" thickBot="1" x14ac:dyDescent="0.3">
      <c r="A420" s="37" t="s">
        <v>1901</v>
      </c>
      <c r="B420" s="37">
        <f t="shared" si="10"/>
        <v>0</v>
      </c>
      <c r="C420" s="70" t="str">
        <f t="shared" si="9"/>
        <v>Leereintrag</v>
      </c>
    </row>
    <row r="421" spans="1:3" ht="18.75" thickBot="1" x14ac:dyDescent="0.3">
      <c r="A421" s="37" t="s">
        <v>1902</v>
      </c>
      <c r="B421" s="37">
        <f t="shared" si="10"/>
        <v>0</v>
      </c>
      <c r="C421" s="70" t="str">
        <f t="shared" si="9"/>
        <v>Leereintrag</v>
      </c>
    </row>
    <row r="422" spans="1:3" ht="18.75" thickBot="1" x14ac:dyDescent="0.3">
      <c r="A422" s="37" t="s">
        <v>1903</v>
      </c>
      <c r="B422" s="37">
        <f t="shared" si="10"/>
        <v>0</v>
      </c>
      <c r="C422" s="70" t="str">
        <f t="shared" si="9"/>
        <v>Leereintrag</v>
      </c>
    </row>
    <row r="423" spans="1:3" ht="18.75" thickBot="1" x14ac:dyDescent="0.3">
      <c r="A423" s="37" t="s">
        <v>1904</v>
      </c>
      <c r="B423" s="37">
        <f t="shared" si="10"/>
        <v>0</v>
      </c>
      <c r="C423" s="70" t="str">
        <f t="shared" si="9"/>
        <v>Leereintrag</v>
      </c>
    </row>
    <row r="424" spans="1:3" ht="18.75" thickBot="1" x14ac:dyDescent="0.3">
      <c r="A424" s="37" t="s">
        <v>1905</v>
      </c>
      <c r="B424" s="37">
        <f t="shared" si="10"/>
        <v>0</v>
      </c>
      <c r="C424" s="70" t="str">
        <f t="shared" si="9"/>
        <v>Leereintrag</v>
      </c>
    </row>
    <row r="425" spans="1:3" ht="18.75" thickBot="1" x14ac:dyDescent="0.3">
      <c r="A425" s="37" t="s">
        <v>1906</v>
      </c>
      <c r="B425" s="37">
        <f t="shared" si="10"/>
        <v>0</v>
      </c>
      <c r="C425" s="70" t="str">
        <f t="shared" si="9"/>
        <v>Leereintrag</v>
      </c>
    </row>
    <row r="426" spans="1:3" ht="18.75" thickBot="1" x14ac:dyDescent="0.3">
      <c r="A426" s="37" t="s">
        <v>1907</v>
      </c>
      <c r="B426" s="37">
        <f t="shared" si="10"/>
        <v>0</v>
      </c>
      <c r="C426" s="70" t="str">
        <f t="shared" si="9"/>
        <v>Leereintrag</v>
      </c>
    </row>
    <row r="427" spans="1:3" ht="18.75" thickBot="1" x14ac:dyDescent="0.3">
      <c r="A427" s="37" t="s">
        <v>1908</v>
      </c>
      <c r="B427" s="37">
        <f t="shared" si="10"/>
        <v>0</v>
      </c>
      <c r="C427" s="70" t="str">
        <f t="shared" si="9"/>
        <v>Leereintrag</v>
      </c>
    </row>
    <row r="428" spans="1:3" ht="18.75" thickBot="1" x14ac:dyDescent="0.3">
      <c r="A428" s="37" t="s">
        <v>1909</v>
      </c>
      <c r="B428" s="37">
        <f t="shared" si="10"/>
        <v>0</v>
      </c>
      <c r="C428" s="70" t="str">
        <f t="shared" si="9"/>
        <v>Leereintrag</v>
      </c>
    </row>
    <row r="429" spans="1:3" ht="18.75" thickBot="1" x14ac:dyDescent="0.3">
      <c r="A429" s="37" t="s">
        <v>1910</v>
      </c>
      <c r="B429" s="37">
        <f t="shared" si="10"/>
        <v>0</v>
      </c>
      <c r="C429" s="70" t="str">
        <f t="shared" si="9"/>
        <v>Leereintrag</v>
      </c>
    </row>
    <row r="430" spans="1:3" ht="18.75" thickBot="1" x14ac:dyDescent="0.3">
      <c r="A430" s="37" t="s">
        <v>1911</v>
      </c>
      <c r="B430" s="37">
        <f t="shared" si="10"/>
        <v>0</v>
      </c>
      <c r="C430" s="70" t="str">
        <f t="shared" si="9"/>
        <v>Leereintrag</v>
      </c>
    </row>
    <row r="431" spans="1:3" ht="18.75" thickBot="1" x14ac:dyDescent="0.3">
      <c r="A431" s="37" t="s">
        <v>1912</v>
      </c>
      <c r="B431" s="37">
        <f t="shared" si="10"/>
        <v>0</v>
      </c>
      <c r="C431" s="70" t="str">
        <f t="shared" si="9"/>
        <v>Leereintrag</v>
      </c>
    </row>
    <row r="432" spans="1:3" ht="18.75" thickBot="1" x14ac:dyDescent="0.3">
      <c r="A432" s="37" t="s">
        <v>1913</v>
      </c>
      <c r="B432" s="37">
        <f t="shared" si="10"/>
        <v>0</v>
      </c>
      <c r="C432" s="70" t="str">
        <f t="shared" ref="C432:C467" si="11">VLOOKUP(B432,Athl01,2)</f>
        <v>Leereintrag</v>
      </c>
    </row>
    <row r="433" spans="1:3" ht="18.75" thickBot="1" x14ac:dyDescent="0.3">
      <c r="A433" s="37" t="s">
        <v>1914</v>
      </c>
      <c r="B433" s="37">
        <f t="shared" si="10"/>
        <v>0</v>
      </c>
      <c r="C433" s="70" t="str">
        <f t="shared" si="11"/>
        <v>Leereintrag</v>
      </c>
    </row>
    <row r="434" spans="1:3" ht="18.75" thickBot="1" x14ac:dyDescent="0.3">
      <c r="A434" s="37" t="s">
        <v>1915</v>
      </c>
      <c r="B434" s="37">
        <f t="shared" si="10"/>
        <v>0</v>
      </c>
      <c r="C434" s="70" t="str">
        <f t="shared" si="11"/>
        <v>Leereintrag</v>
      </c>
    </row>
    <row r="435" spans="1:3" ht="18.75" thickBot="1" x14ac:dyDescent="0.3">
      <c r="A435" s="37" t="s">
        <v>1916</v>
      </c>
      <c r="B435" s="37">
        <f t="shared" si="10"/>
        <v>0</v>
      </c>
      <c r="C435" s="70" t="str">
        <f t="shared" si="11"/>
        <v>Leereintrag</v>
      </c>
    </row>
    <row r="436" spans="1:3" ht="18.75" thickBot="1" x14ac:dyDescent="0.3">
      <c r="A436" s="37" t="s">
        <v>1917</v>
      </c>
      <c r="B436" s="37">
        <f t="shared" si="10"/>
        <v>0</v>
      </c>
      <c r="C436" s="70" t="str">
        <f t="shared" si="11"/>
        <v>Leereintrag</v>
      </c>
    </row>
    <row r="437" spans="1:3" ht="18.75" thickBot="1" x14ac:dyDescent="0.3">
      <c r="A437" s="37" t="s">
        <v>1918</v>
      </c>
      <c r="B437" s="37">
        <f t="shared" si="10"/>
        <v>0</v>
      </c>
      <c r="C437" s="70" t="str">
        <f t="shared" si="11"/>
        <v>Leereintrag</v>
      </c>
    </row>
    <row r="438" spans="1:3" ht="18.75" thickBot="1" x14ac:dyDescent="0.3">
      <c r="A438" s="37" t="s">
        <v>1919</v>
      </c>
      <c r="B438" s="37">
        <f t="shared" ref="B438:B467" si="12">VLOOKUP(A438,Athl08,2)</f>
        <v>0</v>
      </c>
      <c r="C438" s="70" t="str">
        <f t="shared" si="11"/>
        <v>Leereintrag</v>
      </c>
    </row>
    <row r="439" spans="1:3" ht="18.75" thickBot="1" x14ac:dyDescent="0.3">
      <c r="A439" s="37" t="s">
        <v>1920</v>
      </c>
      <c r="B439" s="37">
        <f t="shared" si="12"/>
        <v>0</v>
      </c>
      <c r="C439" s="70" t="str">
        <f t="shared" si="11"/>
        <v>Leereintrag</v>
      </c>
    </row>
    <row r="440" spans="1:3" ht="18.75" thickBot="1" x14ac:dyDescent="0.3">
      <c r="A440" s="37" t="s">
        <v>1921</v>
      </c>
      <c r="B440" s="37">
        <f t="shared" si="12"/>
        <v>0</v>
      </c>
      <c r="C440" s="70" t="str">
        <f t="shared" si="11"/>
        <v>Leereintrag</v>
      </c>
    </row>
    <row r="441" spans="1:3" ht="18.75" thickBot="1" x14ac:dyDescent="0.3">
      <c r="A441" s="37" t="s">
        <v>1922</v>
      </c>
      <c r="B441" s="37">
        <f t="shared" si="12"/>
        <v>0</v>
      </c>
      <c r="C441" s="70" t="str">
        <f t="shared" si="11"/>
        <v>Leereintrag</v>
      </c>
    </row>
    <row r="442" spans="1:3" ht="18.75" thickBot="1" x14ac:dyDescent="0.3">
      <c r="A442" s="37" t="s">
        <v>1923</v>
      </c>
      <c r="B442" s="37">
        <f t="shared" si="12"/>
        <v>0</v>
      </c>
      <c r="C442" s="70" t="str">
        <f t="shared" si="11"/>
        <v>Leereintrag</v>
      </c>
    </row>
    <row r="443" spans="1:3" ht="18.75" thickBot="1" x14ac:dyDescent="0.3">
      <c r="A443" s="37" t="s">
        <v>1924</v>
      </c>
      <c r="B443" s="37">
        <f t="shared" si="12"/>
        <v>0</v>
      </c>
      <c r="C443" s="70" t="str">
        <f t="shared" si="11"/>
        <v>Leereintrag</v>
      </c>
    </row>
    <row r="444" spans="1:3" ht="18.75" thickBot="1" x14ac:dyDescent="0.3">
      <c r="A444" s="37" t="s">
        <v>1925</v>
      </c>
      <c r="B444" s="37">
        <f t="shared" si="12"/>
        <v>0</v>
      </c>
      <c r="C444" s="70" t="str">
        <f t="shared" si="11"/>
        <v>Leereintrag</v>
      </c>
    </row>
    <row r="445" spans="1:3" ht="18.75" thickBot="1" x14ac:dyDescent="0.3">
      <c r="A445" s="37" t="s">
        <v>1926</v>
      </c>
      <c r="B445" s="37">
        <f t="shared" si="12"/>
        <v>0</v>
      </c>
      <c r="C445" s="70" t="str">
        <f t="shared" si="11"/>
        <v>Leereintrag</v>
      </c>
    </row>
    <row r="446" spans="1:3" ht="18.75" thickBot="1" x14ac:dyDescent="0.3">
      <c r="A446" s="37" t="s">
        <v>1927</v>
      </c>
      <c r="B446" s="37">
        <f t="shared" si="12"/>
        <v>0</v>
      </c>
      <c r="C446" s="70" t="str">
        <f t="shared" si="11"/>
        <v>Leereintrag</v>
      </c>
    </row>
    <row r="447" spans="1:3" ht="18.75" thickBot="1" x14ac:dyDescent="0.3">
      <c r="A447" s="37" t="s">
        <v>1928</v>
      </c>
      <c r="B447" s="37">
        <f t="shared" si="12"/>
        <v>0</v>
      </c>
      <c r="C447" s="70" t="str">
        <f t="shared" si="11"/>
        <v>Leereintrag</v>
      </c>
    </row>
    <row r="448" spans="1:3" ht="18.75" thickBot="1" x14ac:dyDescent="0.3">
      <c r="A448" s="37" t="s">
        <v>1929</v>
      </c>
      <c r="B448" s="37">
        <f t="shared" si="12"/>
        <v>0</v>
      </c>
      <c r="C448" s="70" t="str">
        <f t="shared" si="11"/>
        <v>Leereintrag</v>
      </c>
    </row>
    <row r="449" spans="1:3" ht="18.75" thickBot="1" x14ac:dyDescent="0.3">
      <c r="A449" s="37" t="s">
        <v>1930</v>
      </c>
      <c r="B449" s="37">
        <f t="shared" si="12"/>
        <v>0</v>
      </c>
      <c r="C449" s="70" t="str">
        <f t="shared" si="11"/>
        <v>Leereintrag</v>
      </c>
    </row>
    <row r="450" spans="1:3" ht="18.75" thickBot="1" x14ac:dyDescent="0.3">
      <c r="A450" s="37" t="s">
        <v>1931</v>
      </c>
      <c r="B450" s="37">
        <f t="shared" si="12"/>
        <v>0</v>
      </c>
      <c r="C450" s="70" t="str">
        <f t="shared" si="11"/>
        <v>Leereintrag</v>
      </c>
    </row>
    <row r="451" spans="1:3" ht="18.75" thickBot="1" x14ac:dyDescent="0.3">
      <c r="A451" s="37" t="s">
        <v>1932</v>
      </c>
      <c r="B451" s="37">
        <f t="shared" si="12"/>
        <v>0</v>
      </c>
      <c r="C451" s="70" t="str">
        <f t="shared" si="11"/>
        <v>Leereintrag</v>
      </c>
    </row>
    <row r="452" spans="1:3" ht="18.75" thickBot="1" x14ac:dyDescent="0.3">
      <c r="A452" s="37" t="s">
        <v>1933</v>
      </c>
      <c r="B452" s="37">
        <f t="shared" si="12"/>
        <v>0</v>
      </c>
      <c r="C452" s="70" t="str">
        <f t="shared" si="11"/>
        <v>Leereintrag</v>
      </c>
    </row>
    <row r="453" spans="1:3" ht="18.75" thickBot="1" x14ac:dyDescent="0.3">
      <c r="A453" s="37" t="s">
        <v>1934</v>
      </c>
      <c r="B453" s="37">
        <f t="shared" si="12"/>
        <v>0</v>
      </c>
      <c r="C453" s="70" t="str">
        <f t="shared" si="11"/>
        <v>Leereintrag</v>
      </c>
    </row>
    <row r="454" spans="1:3" ht="18.75" thickBot="1" x14ac:dyDescent="0.3">
      <c r="A454" s="37" t="s">
        <v>1935</v>
      </c>
      <c r="B454" s="37">
        <f t="shared" si="12"/>
        <v>0</v>
      </c>
      <c r="C454" s="70" t="str">
        <f t="shared" si="11"/>
        <v>Leereintrag</v>
      </c>
    </row>
    <row r="455" spans="1:3" ht="18.75" thickBot="1" x14ac:dyDescent="0.3">
      <c r="A455" s="37" t="s">
        <v>1936</v>
      </c>
      <c r="B455" s="37">
        <f t="shared" si="12"/>
        <v>0</v>
      </c>
      <c r="C455" s="70" t="str">
        <f t="shared" si="11"/>
        <v>Leereintrag</v>
      </c>
    </row>
    <row r="456" spans="1:3" ht="18.75" thickBot="1" x14ac:dyDescent="0.3">
      <c r="A456" s="37" t="s">
        <v>1937</v>
      </c>
      <c r="B456" s="37">
        <f t="shared" si="12"/>
        <v>0</v>
      </c>
      <c r="C456" s="70" t="str">
        <f t="shared" si="11"/>
        <v>Leereintrag</v>
      </c>
    </row>
    <row r="457" spans="1:3" ht="18.75" thickBot="1" x14ac:dyDescent="0.3">
      <c r="A457" s="37" t="s">
        <v>1938</v>
      </c>
      <c r="B457" s="37">
        <f t="shared" si="12"/>
        <v>0</v>
      </c>
      <c r="C457" s="70" t="str">
        <f t="shared" si="11"/>
        <v>Leereintrag</v>
      </c>
    </row>
    <row r="458" spans="1:3" ht="18.75" thickBot="1" x14ac:dyDescent="0.3">
      <c r="A458" s="37" t="s">
        <v>1939</v>
      </c>
      <c r="B458" s="37">
        <f t="shared" si="12"/>
        <v>0</v>
      </c>
      <c r="C458" s="70" t="str">
        <f t="shared" si="11"/>
        <v>Leereintrag</v>
      </c>
    </row>
    <row r="459" spans="1:3" ht="18.75" thickBot="1" x14ac:dyDescent="0.3">
      <c r="A459" s="37" t="s">
        <v>1940</v>
      </c>
      <c r="B459" s="37">
        <f t="shared" si="12"/>
        <v>0</v>
      </c>
      <c r="C459" s="70" t="str">
        <f t="shared" si="11"/>
        <v>Leereintrag</v>
      </c>
    </row>
    <row r="460" spans="1:3" ht="18.75" thickBot="1" x14ac:dyDescent="0.3">
      <c r="A460" s="37" t="s">
        <v>1941</v>
      </c>
      <c r="B460" s="37">
        <f t="shared" si="12"/>
        <v>0</v>
      </c>
      <c r="C460" s="70" t="str">
        <f t="shared" si="11"/>
        <v>Leereintrag</v>
      </c>
    </row>
    <row r="461" spans="1:3" ht="18.75" thickBot="1" x14ac:dyDescent="0.3">
      <c r="A461" s="37" t="s">
        <v>1942</v>
      </c>
      <c r="B461" s="37">
        <f t="shared" si="12"/>
        <v>0</v>
      </c>
      <c r="C461" s="70" t="str">
        <f t="shared" si="11"/>
        <v>Leereintrag</v>
      </c>
    </row>
    <row r="462" spans="1:3" ht="18.75" thickBot="1" x14ac:dyDescent="0.3">
      <c r="A462" s="37" t="s">
        <v>1943</v>
      </c>
      <c r="B462" s="37">
        <f t="shared" si="12"/>
        <v>0</v>
      </c>
      <c r="C462" s="70" t="str">
        <f t="shared" si="11"/>
        <v>Leereintrag</v>
      </c>
    </row>
    <row r="463" spans="1:3" ht="18.75" thickBot="1" x14ac:dyDescent="0.3">
      <c r="A463" s="37" t="s">
        <v>1944</v>
      </c>
      <c r="B463" s="37">
        <f t="shared" si="12"/>
        <v>0</v>
      </c>
      <c r="C463" s="70" t="str">
        <f t="shared" si="11"/>
        <v>Leereintrag</v>
      </c>
    </row>
    <row r="464" spans="1:3" ht="18.75" thickBot="1" x14ac:dyDescent="0.3">
      <c r="A464" s="37" t="s">
        <v>1945</v>
      </c>
      <c r="B464" s="37">
        <f t="shared" si="12"/>
        <v>0</v>
      </c>
      <c r="C464" s="70" t="str">
        <f t="shared" si="11"/>
        <v>Leereintrag</v>
      </c>
    </row>
    <row r="465" spans="1:3" ht="18.75" thickBot="1" x14ac:dyDescent="0.3">
      <c r="A465" s="37" t="s">
        <v>1946</v>
      </c>
      <c r="B465" s="37">
        <f t="shared" si="12"/>
        <v>0</v>
      </c>
      <c r="C465" s="70" t="str">
        <f t="shared" si="11"/>
        <v>Leereintrag</v>
      </c>
    </row>
    <row r="466" spans="1:3" ht="18.75" thickBot="1" x14ac:dyDescent="0.3">
      <c r="A466" s="37" t="s">
        <v>1947</v>
      </c>
      <c r="B466" s="37">
        <f t="shared" si="12"/>
        <v>0</v>
      </c>
      <c r="C466" s="70" t="str">
        <f t="shared" si="11"/>
        <v>Leereintrag</v>
      </c>
    </row>
    <row r="467" spans="1:3" ht="18.75" thickBot="1" x14ac:dyDescent="0.3">
      <c r="A467" s="37" t="s">
        <v>1948</v>
      </c>
      <c r="B467" s="37">
        <f t="shared" si="12"/>
        <v>0</v>
      </c>
      <c r="C467" s="70" t="str">
        <f t="shared" si="11"/>
        <v>Leereintrag</v>
      </c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2"/>
  <sheetViews>
    <sheetView zoomScale="75"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A30" sqref="A30"/>
    </sheetView>
  </sheetViews>
  <sheetFormatPr baseColWidth="10" defaultRowHeight="12.75" x14ac:dyDescent="0.2"/>
  <cols>
    <col min="3" max="3" width="43.28515625" customWidth="1"/>
  </cols>
  <sheetData>
    <row r="1" spans="1:3" ht="19.5" thickTop="1" thickBot="1" x14ac:dyDescent="0.3">
      <c r="A1" s="31" t="s">
        <v>1660</v>
      </c>
      <c r="B1" s="31" t="s">
        <v>202</v>
      </c>
      <c r="C1" s="63" t="s">
        <v>142</v>
      </c>
    </row>
    <row r="2" spans="1:3" ht="18.75" thickBot="1" x14ac:dyDescent="0.3">
      <c r="A2" s="71" t="s">
        <v>1663</v>
      </c>
      <c r="B2" s="39">
        <v>0</v>
      </c>
      <c r="C2" s="70" t="str">
        <f t="shared" ref="C2:C65" si="0">VLOOKUP(B2,Athl01,2)</f>
        <v>Leereintrag</v>
      </c>
    </row>
    <row r="3" spans="1:3" ht="18.75" thickBot="1" x14ac:dyDescent="0.3">
      <c r="A3" s="71" t="s">
        <v>1664</v>
      </c>
      <c r="B3" s="39">
        <v>0</v>
      </c>
      <c r="C3" s="70" t="str">
        <f t="shared" si="0"/>
        <v>Leereintrag</v>
      </c>
    </row>
    <row r="4" spans="1:3" ht="18.75" thickBot="1" x14ac:dyDescent="0.3">
      <c r="A4" s="71" t="s">
        <v>1665</v>
      </c>
      <c r="B4" s="71">
        <v>512</v>
      </c>
      <c r="C4" s="70" t="str">
        <f t="shared" si="0"/>
        <v>Baric Matea</v>
      </c>
    </row>
    <row r="5" spans="1:3" ht="18.75" thickBot="1" x14ac:dyDescent="0.3">
      <c r="A5" s="71" t="s">
        <v>1666</v>
      </c>
      <c r="B5" s="39">
        <v>0</v>
      </c>
      <c r="C5" s="70" t="str">
        <f t="shared" si="0"/>
        <v>Leereintrag</v>
      </c>
    </row>
    <row r="6" spans="1:3" ht="18.75" thickBot="1" x14ac:dyDescent="0.3">
      <c r="A6" s="71" t="s">
        <v>1667</v>
      </c>
      <c r="B6" s="39">
        <v>0</v>
      </c>
      <c r="C6" s="70" t="str">
        <f t="shared" si="0"/>
        <v>Leereintrag</v>
      </c>
    </row>
    <row r="7" spans="1:3" ht="18.75" thickBot="1" x14ac:dyDescent="0.3">
      <c r="A7" s="71" t="s">
        <v>1668</v>
      </c>
      <c r="B7" s="71">
        <v>510</v>
      </c>
      <c r="C7" s="70" t="str">
        <f t="shared" si="0"/>
        <v>Grinninger Jaqueline</v>
      </c>
    </row>
    <row r="8" spans="1:3" ht="18.75" thickBot="1" x14ac:dyDescent="0.3">
      <c r="A8" s="71" t="s">
        <v>1669</v>
      </c>
      <c r="B8" s="39">
        <v>0</v>
      </c>
      <c r="C8" s="70" t="str">
        <f t="shared" si="0"/>
        <v>Leereintrag</v>
      </c>
    </row>
    <row r="9" spans="1:3" ht="18.75" thickBot="1" x14ac:dyDescent="0.3">
      <c r="A9" s="71" t="s">
        <v>1670</v>
      </c>
      <c r="B9" s="39">
        <v>0</v>
      </c>
      <c r="C9" s="70" t="str">
        <f t="shared" si="0"/>
        <v>Leereintrag</v>
      </c>
    </row>
    <row r="10" spans="1:3" ht="18.75" thickBot="1" x14ac:dyDescent="0.3">
      <c r="A10" s="71" t="s">
        <v>1671</v>
      </c>
      <c r="B10" s="71">
        <v>511</v>
      </c>
      <c r="C10" s="70" t="str">
        <f t="shared" si="0"/>
        <v>Jaidhauser Jasmin-Sophie</v>
      </c>
    </row>
    <row r="11" spans="1:3" ht="18.75" thickBot="1" x14ac:dyDescent="0.3">
      <c r="A11" s="71" t="s">
        <v>1672</v>
      </c>
      <c r="B11" s="39">
        <v>0</v>
      </c>
      <c r="C11" s="70" t="str">
        <f t="shared" si="0"/>
        <v>Leereintrag</v>
      </c>
    </row>
    <row r="12" spans="1:3" ht="18.75" thickBot="1" x14ac:dyDescent="0.3">
      <c r="A12" s="71" t="s">
        <v>1673</v>
      </c>
      <c r="B12" s="39">
        <v>0</v>
      </c>
      <c r="C12" s="70" t="str">
        <f t="shared" si="0"/>
        <v>Leereintrag</v>
      </c>
    </row>
    <row r="13" spans="1:3" ht="18.75" thickBot="1" x14ac:dyDescent="0.3">
      <c r="A13" s="71" t="s">
        <v>1674</v>
      </c>
      <c r="B13" s="39">
        <v>0</v>
      </c>
      <c r="C13" s="70" t="str">
        <f t="shared" si="0"/>
        <v>Leereintrag</v>
      </c>
    </row>
    <row r="14" spans="1:3" ht="18.75" thickBot="1" x14ac:dyDescent="0.3">
      <c r="A14" s="71" t="s">
        <v>1675</v>
      </c>
      <c r="B14" s="39">
        <v>0</v>
      </c>
      <c r="C14" s="70" t="str">
        <f t="shared" si="0"/>
        <v>Leereintrag</v>
      </c>
    </row>
    <row r="15" spans="1:3" ht="18.75" thickBot="1" x14ac:dyDescent="0.3">
      <c r="A15" s="71" t="s">
        <v>1676</v>
      </c>
      <c r="B15" s="71">
        <v>509</v>
      </c>
      <c r="C15" s="70" t="str">
        <f t="shared" si="0"/>
        <v>Schenk Nicole</v>
      </c>
    </row>
    <row r="16" spans="1:3" ht="18.75" thickBot="1" x14ac:dyDescent="0.3">
      <c r="A16" s="71" t="s">
        <v>1677</v>
      </c>
      <c r="B16" s="39">
        <v>0</v>
      </c>
      <c r="C16" s="70" t="str">
        <f t="shared" si="0"/>
        <v>Leereintrag</v>
      </c>
    </row>
    <row r="17" spans="1:3" ht="18.75" thickBot="1" x14ac:dyDescent="0.3">
      <c r="A17" s="71" t="s">
        <v>1678</v>
      </c>
      <c r="B17" s="39">
        <v>0</v>
      </c>
      <c r="C17" s="70" t="str">
        <f t="shared" si="0"/>
        <v>Leereintrag</v>
      </c>
    </row>
    <row r="18" spans="1:3" ht="18.75" thickBot="1" x14ac:dyDescent="0.3">
      <c r="A18" s="71" t="s">
        <v>1679</v>
      </c>
      <c r="B18" s="71">
        <v>468</v>
      </c>
      <c r="C18" s="70" t="str">
        <f t="shared" si="0"/>
        <v>Sitter Simon</v>
      </c>
    </row>
    <row r="19" spans="1:3" ht="18.75" thickBot="1" x14ac:dyDescent="0.3">
      <c r="A19" s="71" t="s">
        <v>1680</v>
      </c>
      <c r="B19" s="39">
        <v>0</v>
      </c>
      <c r="C19" s="70" t="str">
        <f t="shared" si="0"/>
        <v>Leereintrag</v>
      </c>
    </row>
    <row r="20" spans="1:3" ht="18.75" thickBot="1" x14ac:dyDescent="0.3">
      <c r="A20" s="71" t="s">
        <v>1681</v>
      </c>
      <c r="B20" s="39">
        <v>0</v>
      </c>
      <c r="C20" s="70" t="str">
        <f t="shared" si="0"/>
        <v>Leereintrag</v>
      </c>
    </row>
    <row r="21" spans="1:3" ht="18.75" thickBot="1" x14ac:dyDescent="0.3">
      <c r="A21" s="71" t="s">
        <v>1682</v>
      </c>
      <c r="B21" s="39">
        <v>0</v>
      </c>
      <c r="C21" s="70" t="str">
        <f t="shared" si="0"/>
        <v>Leereintrag</v>
      </c>
    </row>
    <row r="22" spans="1:3" ht="18.75" thickBot="1" x14ac:dyDescent="0.3">
      <c r="A22" s="71" t="s">
        <v>1683</v>
      </c>
      <c r="B22" s="39">
        <v>0</v>
      </c>
      <c r="C22" s="70" t="str">
        <f t="shared" si="0"/>
        <v>Leereintrag</v>
      </c>
    </row>
    <row r="23" spans="1:3" ht="18.75" thickBot="1" x14ac:dyDescent="0.3">
      <c r="A23" s="71" t="s">
        <v>1684</v>
      </c>
      <c r="B23" s="39">
        <v>0</v>
      </c>
      <c r="C23" s="70" t="str">
        <f t="shared" si="0"/>
        <v>Leereintrag</v>
      </c>
    </row>
    <row r="24" spans="1:3" ht="18.75" thickBot="1" x14ac:dyDescent="0.3">
      <c r="A24" s="71" t="s">
        <v>1685</v>
      </c>
      <c r="B24" s="71">
        <v>513</v>
      </c>
      <c r="C24" s="70" t="str">
        <f t="shared" si="0"/>
        <v>Enke Christoph</v>
      </c>
    </row>
    <row r="25" spans="1:3" ht="18.75" thickBot="1" x14ac:dyDescent="0.3">
      <c r="A25" s="71" t="s">
        <v>1686</v>
      </c>
      <c r="B25" s="71">
        <v>514</v>
      </c>
      <c r="C25" s="70" t="str">
        <f t="shared" si="0"/>
        <v>Schißler Matthias</v>
      </c>
    </row>
    <row r="26" spans="1:3" ht="18.75" thickBot="1" x14ac:dyDescent="0.3">
      <c r="A26" s="71" t="s">
        <v>1687</v>
      </c>
      <c r="B26" s="71">
        <v>515</v>
      </c>
      <c r="C26" s="70" t="str">
        <f t="shared" si="0"/>
        <v>Eitler Günther</v>
      </c>
    </row>
    <row r="27" spans="1:3" ht="18.75" thickBot="1" x14ac:dyDescent="0.3">
      <c r="A27" s="71" t="s">
        <v>1688</v>
      </c>
      <c r="B27" s="39">
        <v>562</v>
      </c>
      <c r="C27" s="70" t="str">
        <f t="shared" si="0"/>
        <v>Korovka Oleksandr</v>
      </c>
    </row>
    <row r="28" spans="1:3" ht="18.75" thickBot="1" x14ac:dyDescent="0.3">
      <c r="A28" s="71" t="s">
        <v>1689</v>
      </c>
      <c r="B28" s="39">
        <v>563</v>
      </c>
      <c r="C28" s="70" t="str">
        <f t="shared" si="0"/>
        <v>Baranyai Janos</v>
      </c>
    </row>
    <row r="29" spans="1:3" ht="18.75" thickBot="1" x14ac:dyDescent="0.3">
      <c r="A29" s="71" t="s">
        <v>1690</v>
      </c>
      <c r="B29" s="39">
        <v>564</v>
      </c>
      <c r="C29" s="70" t="str">
        <f t="shared" si="0"/>
        <v>Boshidar Boshilov</v>
      </c>
    </row>
    <row r="30" spans="1:3" ht="18.75" thickBot="1" x14ac:dyDescent="0.3">
      <c r="A30" s="71" t="s">
        <v>1691</v>
      </c>
      <c r="B30" s="39">
        <v>640</v>
      </c>
      <c r="C30" s="70" t="str">
        <f t="shared" si="0"/>
        <v>Wielander Mommo</v>
      </c>
    </row>
    <row r="31" spans="1:3" ht="18.75" thickBot="1" x14ac:dyDescent="0.3">
      <c r="A31" s="71" t="s">
        <v>1692</v>
      </c>
      <c r="B31" s="39">
        <v>0</v>
      </c>
      <c r="C31" s="70" t="str">
        <f t="shared" si="0"/>
        <v>Leereintrag</v>
      </c>
    </row>
    <row r="32" spans="1:3" ht="18.75" thickBot="1" x14ac:dyDescent="0.3">
      <c r="A32" s="71" t="s">
        <v>1693</v>
      </c>
      <c r="B32" s="39">
        <v>0</v>
      </c>
      <c r="C32" s="70" t="str">
        <f t="shared" si="0"/>
        <v>Leereintrag</v>
      </c>
    </row>
    <row r="33" spans="1:3" ht="18.75" thickBot="1" x14ac:dyDescent="0.3">
      <c r="A33" s="71" t="s">
        <v>1694</v>
      </c>
      <c r="B33" s="39">
        <v>0</v>
      </c>
      <c r="C33" s="70" t="str">
        <f t="shared" si="0"/>
        <v>Leereintrag</v>
      </c>
    </row>
    <row r="34" spans="1:3" ht="18.75" thickBot="1" x14ac:dyDescent="0.3">
      <c r="A34" s="71" t="s">
        <v>1695</v>
      </c>
      <c r="B34" s="39">
        <v>0</v>
      </c>
      <c r="C34" s="70" t="str">
        <f t="shared" si="0"/>
        <v>Leereintrag</v>
      </c>
    </row>
    <row r="35" spans="1:3" ht="18.75" thickBot="1" x14ac:dyDescent="0.3">
      <c r="A35" s="71" t="s">
        <v>1696</v>
      </c>
      <c r="B35" s="39">
        <v>0</v>
      </c>
      <c r="C35" s="70" t="str">
        <f t="shared" si="0"/>
        <v>Leereintrag</v>
      </c>
    </row>
    <row r="36" spans="1:3" ht="18.75" thickBot="1" x14ac:dyDescent="0.3">
      <c r="A36" s="71" t="s">
        <v>1697</v>
      </c>
      <c r="B36" s="39">
        <v>0</v>
      </c>
      <c r="C36" s="70" t="str">
        <f t="shared" si="0"/>
        <v>Leereintrag</v>
      </c>
    </row>
    <row r="37" spans="1:3" ht="18.75" thickBot="1" x14ac:dyDescent="0.3">
      <c r="A37" s="71" t="s">
        <v>1698</v>
      </c>
      <c r="B37" s="39">
        <v>0</v>
      </c>
      <c r="C37" s="70" t="str">
        <f t="shared" si="0"/>
        <v>Leereintrag</v>
      </c>
    </row>
    <row r="38" spans="1:3" ht="18.75" thickBot="1" x14ac:dyDescent="0.3">
      <c r="A38" s="71" t="s">
        <v>1699</v>
      </c>
      <c r="B38" s="39">
        <v>0</v>
      </c>
      <c r="C38" s="70" t="str">
        <f t="shared" si="0"/>
        <v>Leereintrag</v>
      </c>
    </row>
    <row r="39" spans="1:3" ht="18.75" thickBot="1" x14ac:dyDescent="0.3">
      <c r="A39" s="71" t="s">
        <v>1700</v>
      </c>
      <c r="B39" s="39">
        <v>0</v>
      </c>
      <c r="C39" s="70" t="str">
        <f t="shared" si="0"/>
        <v>Leereintrag</v>
      </c>
    </row>
    <row r="40" spans="1:3" ht="18.75" thickBot="1" x14ac:dyDescent="0.3">
      <c r="A40" s="71" t="s">
        <v>1701</v>
      </c>
      <c r="B40" s="39">
        <v>0</v>
      </c>
      <c r="C40" s="70" t="str">
        <f t="shared" si="0"/>
        <v>Leereintrag</v>
      </c>
    </row>
    <row r="41" spans="1:3" ht="18.75" thickBot="1" x14ac:dyDescent="0.3">
      <c r="A41" s="71" t="s">
        <v>1702</v>
      </c>
      <c r="B41" s="39">
        <v>0</v>
      </c>
      <c r="C41" s="70" t="str">
        <f t="shared" si="0"/>
        <v>Leereintrag</v>
      </c>
    </row>
    <row r="42" spans="1:3" ht="18.75" thickBot="1" x14ac:dyDescent="0.3">
      <c r="A42" s="71" t="s">
        <v>1703</v>
      </c>
      <c r="B42" s="39">
        <v>0</v>
      </c>
      <c r="C42" s="70" t="str">
        <f t="shared" si="0"/>
        <v>Leereintrag</v>
      </c>
    </row>
    <row r="43" spans="1:3" ht="18.75" thickBot="1" x14ac:dyDescent="0.3">
      <c r="A43" s="71" t="s">
        <v>1704</v>
      </c>
      <c r="B43" s="39">
        <v>0</v>
      </c>
      <c r="C43" s="70" t="str">
        <f t="shared" si="0"/>
        <v>Leereintrag</v>
      </c>
    </row>
    <row r="44" spans="1:3" ht="18.75" thickBot="1" x14ac:dyDescent="0.3">
      <c r="A44" s="71" t="s">
        <v>1705</v>
      </c>
      <c r="B44" s="39">
        <v>0</v>
      </c>
      <c r="C44" s="70" t="str">
        <f t="shared" si="0"/>
        <v>Leereintrag</v>
      </c>
    </row>
    <row r="45" spans="1:3" ht="18.75" thickBot="1" x14ac:dyDescent="0.3">
      <c r="A45" s="71" t="s">
        <v>1706</v>
      </c>
      <c r="B45" s="39">
        <v>0</v>
      </c>
      <c r="C45" s="70" t="str">
        <f t="shared" si="0"/>
        <v>Leereintrag</v>
      </c>
    </row>
    <row r="46" spans="1:3" ht="18.75" thickBot="1" x14ac:dyDescent="0.3">
      <c r="A46" s="71" t="s">
        <v>1707</v>
      </c>
      <c r="B46" s="39">
        <v>0</v>
      </c>
      <c r="C46" s="70" t="str">
        <f t="shared" si="0"/>
        <v>Leereintrag</v>
      </c>
    </row>
    <row r="47" spans="1:3" ht="18.75" thickBot="1" x14ac:dyDescent="0.3">
      <c r="A47" s="71" t="s">
        <v>1708</v>
      </c>
      <c r="B47" s="39">
        <v>0</v>
      </c>
      <c r="C47" s="70" t="str">
        <f t="shared" si="0"/>
        <v>Leereintrag</v>
      </c>
    </row>
    <row r="48" spans="1:3" ht="18.75" thickBot="1" x14ac:dyDescent="0.3">
      <c r="A48" s="71" t="s">
        <v>1709</v>
      </c>
      <c r="B48" s="39">
        <v>0</v>
      </c>
      <c r="C48" s="70" t="str">
        <f t="shared" si="0"/>
        <v>Leereintrag</v>
      </c>
    </row>
    <row r="49" spans="1:3" ht="18.75" thickBot="1" x14ac:dyDescent="0.3">
      <c r="A49" s="71" t="s">
        <v>1710</v>
      </c>
      <c r="B49" s="39">
        <v>0</v>
      </c>
      <c r="C49" s="70" t="str">
        <f t="shared" si="0"/>
        <v>Leereintrag</v>
      </c>
    </row>
    <row r="50" spans="1:3" ht="18.75" thickBot="1" x14ac:dyDescent="0.3">
      <c r="A50" s="71" t="s">
        <v>1711</v>
      </c>
      <c r="B50" s="39">
        <v>0</v>
      </c>
      <c r="C50" s="70" t="str">
        <f t="shared" si="0"/>
        <v>Leereintrag</v>
      </c>
    </row>
    <row r="51" spans="1:3" ht="18.75" thickBot="1" x14ac:dyDescent="0.3">
      <c r="A51" s="71" t="s">
        <v>1712</v>
      </c>
      <c r="B51" s="39">
        <v>0</v>
      </c>
      <c r="C51" s="70" t="str">
        <f t="shared" si="0"/>
        <v>Leereintrag</v>
      </c>
    </row>
    <row r="52" spans="1:3" ht="18.75" thickBot="1" x14ac:dyDescent="0.3">
      <c r="A52" s="71" t="s">
        <v>1713</v>
      </c>
      <c r="B52" s="39">
        <v>0</v>
      </c>
      <c r="C52" s="70" t="str">
        <f t="shared" si="0"/>
        <v>Leereintrag</v>
      </c>
    </row>
    <row r="53" spans="1:3" ht="18.75" thickBot="1" x14ac:dyDescent="0.3">
      <c r="A53" s="71" t="s">
        <v>1714</v>
      </c>
      <c r="B53" s="39">
        <v>0</v>
      </c>
      <c r="C53" s="70" t="str">
        <f t="shared" si="0"/>
        <v>Leereintrag</v>
      </c>
    </row>
    <row r="54" spans="1:3" ht="18.75" thickBot="1" x14ac:dyDescent="0.3">
      <c r="A54" s="71" t="s">
        <v>1715</v>
      </c>
      <c r="B54" s="39">
        <v>0</v>
      </c>
      <c r="C54" s="70" t="str">
        <f t="shared" si="0"/>
        <v>Leereintrag</v>
      </c>
    </row>
    <row r="55" spans="1:3" ht="18.75" thickBot="1" x14ac:dyDescent="0.3">
      <c r="A55" s="71" t="s">
        <v>1716</v>
      </c>
      <c r="B55" s="39">
        <v>0</v>
      </c>
      <c r="C55" s="70" t="str">
        <f t="shared" si="0"/>
        <v>Leereintrag</v>
      </c>
    </row>
    <row r="56" spans="1:3" ht="18.75" thickBot="1" x14ac:dyDescent="0.3">
      <c r="A56" s="71" t="s">
        <v>1717</v>
      </c>
      <c r="B56" s="39">
        <v>0</v>
      </c>
      <c r="C56" s="70" t="str">
        <f t="shared" si="0"/>
        <v>Leereintrag</v>
      </c>
    </row>
    <row r="57" spans="1:3" ht="18.75" thickBot="1" x14ac:dyDescent="0.3">
      <c r="A57" s="71" t="s">
        <v>1718</v>
      </c>
      <c r="B57" s="39">
        <v>0</v>
      </c>
      <c r="C57" s="70" t="str">
        <f t="shared" si="0"/>
        <v>Leereintrag</v>
      </c>
    </row>
    <row r="58" spans="1:3" ht="18.75" thickBot="1" x14ac:dyDescent="0.3">
      <c r="A58" s="71" t="s">
        <v>1719</v>
      </c>
      <c r="B58" s="39">
        <v>0</v>
      </c>
      <c r="C58" s="70" t="str">
        <f t="shared" si="0"/>
        <v>Leereintrag</v>
      </c>
    </row>
    <row r="59" spans="1:3" ht="18.75" thickBot="1" x14ac:dyDescent="0.3">
      <c r="A59" s="71" t="s">
        <v>1720</v>
      </c>
      <c r="B59" s="39">
        <v>0</v>
      </c>
      <c r="C59" s="70" t="str">
        <f t="shared" si="0"/>
        <v>Leereintrag</v>
      </c>
    </row>
    <row r="60" spans="1:3" ht="18.75" thickBot="1" x14ac:dyDescent="0.3">
      <c r="A60" s="71" t="s">
        <v>1721</v>
      </c>
      <c r="B60" s="39">
        <v>0</v>
      </c>
      <c r="C60" s="70" t="str">
        <f t="shared" si="0"/>
        <v>Leereintrag</v>
      </c>
    </row>
    <row r="61" spans="1:3" ht="18.75" thickBot="1" x14ac:dyDescent="0.3">
      <c r="A61" s="71" t="s">
        <v>1722</v>
      </c>
      <c r="B61" s="39">
        <v>0</v>
      </c>
      <c r="C61" s="70" t="str">
        <f t="shared" si="0"/>
        <v>Leereintrag</v>
      </c>
    </row>
    <row r="62" spans="1:3" ht="18.75" thickBot="1" x14ac:dyDescent="0.3">
      <c r="A62" s="71" t="s">
        <v>1723</v>
      </c>
      <c r="B62" s="39">
        <v>0</v>
      </c>
      <c r="C62" s="70" t="str">
        <f t="shared" si="0"/>
        <v>Leereintrag</v>
      </c>
    </row>
    <row r="63" spans="1:3" ht="18.75" thickBot="1" x14ac:dyDescent="0.3">
      <c r="A63" s="71" t="s">
        <v>1724</v>
      </c>
      <c r="B63" s="39">
        <v>0</v>
      </c>
      <c r="C63" s="70" t="str">
        <f t="shared" si="0"/>
        <v>Leereintrag</v>
      </c>
    </row>
    <row r="64" spans="1:3" ht="18.75" thickBot="1" x14ac:dyDescent="0.3">
      <c r="A64" s="71" t="s">
        <v>1725</v>
      </c>
      <c r="B64" s="39">
        <v>0</v>
      </c>
      <c r="C64" s="70" t="str">
        <f t="shared" si="0"/>
        <v>Leereintrag</v>
      </c>
    </row>
    <row r="65" spans="1:3" ht="18.75" thickBot="1" x14ac:dyDescent="0.3">
      <c r="A65" s="71" t="s">
        <v>1726</v>
      </c>
      <c r="B65" s="39">
        <v>0</v>
      </c>
      <c r="C65" s="70" t="str">
        <f t="shared" si="0"/>
        <v>Leereintrag</v>
      </c>
    </row>
    <row r="66" spans="1:3" ht="18.75" thickBot="1" x14ac:dyDescent="0.3">
      <c r="A66" s="71" t="s">
        <v>1727</v>
      </c>
      <c r="B66" s="39">
        <v>0</v>
      </c>
      <c r="C66" s="70" t="str">
        <f t="shared" ref="C66:C129" si="1">VLOOKUP(B66,Athl01,2)</f>
        <v>Leereintrag</v>
      </c>
    </row>
    <row r="67" spans="1:3" ht="18.75" thickBot="1" x14ac:dyDescent="0.3">
      <c r="A67" s="71" t="s">
        <v>1728</v>
      </c>
      <c r="B67" s="39">
        <v>0</v>
      </c>
      <c r="C67" s="70" t="str">
        <f t="shared" si="1"/>
        <v>Leereintrag</v>
      </c>
    </row>
    <row r="68" spans="1:3" ht="18.75" thickBot="1" x14ac:dyDescent="0.3">
      <c r="A68" s="71" t="s">
        <v>1729</v>
      </c>
      <c r="B68" s="39">
        <v>0</v>
      </c>
      <c r="C68" s="70" t="str">
        <f t="shared" si="1"/>
        <v>Leereintrag</v>
      </c>
    </row>
    <row r="69" spans="1:3" ht="18.75" thickBot="1" x14ac:dyDescent="0.3">
      <c r="A69" s="71" t="s">
        <v>1730</v>
      </c>
      <c r="B69" s="39">
        <v>0</v>
      </c>
      <c r="C69" s="70" t="str">
        <f t="shared" si="1"/>
        <v>Leereintrag</v>
      </c>
    </row>
    <row r="70" spans="1:3" ht="18.75" thickBot="1" x14ac:dyDescent="0.3">
      <c r="A70" s="71" t="s">
        <v>1731</v>
      </c>
      <c r="B70" s="39">
        <v>0</v>
      </c>
      <c r="C70" s="70" t="str">
        <f t="shared" si="1"/>
        <v>Leereintrag</v>
      </c>
    </row>
    <row r="71" spans="1:3" ht="18.75" thickBot="1" x14ac:dyDescent="0.3">
      <c r="A71" s="71" t="s">
        <v>1732</v>
      </c>
      <c r="B71" s="39">
        <v>0</v>
      </c>
      <c r="C71" s="70" t="str">
        <f t="shared" si="1"/>
        <v>Leereintrag</v>
      </c>
    </row>
    <row r="72" spans="1:3" ht="18.75" thickBot="1" x14ac:dyDescent="0.3">
      <c r="A72" s="71" t="s">
        <v>1733</v>
      </c>
      <c r="B72" s="39">
        <v>0</v>
      </c>
      <c r="C72" s="70" t="str">
        <f t="shared" si="1"/>
        <v>Leereintrag</v>
      </c>
    </row>
    <row r="73" spans="1:3" ht="18.75" thickBot="1" x14ac:dyDescent="0.3">
      <c r="A73" s="71" t="s">
        <v>1734</v>
      </c>
      <c r="B73" s="39">
        <v>0</v>
      </c>
      <c r="C73" s="70" t="str">
        <f t="shared" si="1"/>
        <v>Leereintrag</v>
      </c>
    </row>
    <row r="74" spans="1:3" ht="18.75" thickBot="1" x14ac:dyDescent="0.3">
      <c r="A74" s="71" t="s">
        <v>1735</v>
      </c>
      <c r="B74" s="39">
        <v>0</v>
      </c>
      <c r="C74" s="70" t="str">
        <f t="shared" si="1"/>
        <v>Leereintrag</v>
      </c>
    </row>
    <row r="75" spans="1:3" ht="18.75" thickBot="1" x14ac:dyDescent="0.3">
      <c r="A75" s="71" t="s">
        <v>1736</v>
      </c>
      <c r="B75" s="39">
        <v>0</v>
      </c>
      <c r="C75" s="70" t="str">
        <f t="shared" si="1"/>
        <v>Leereintrag</v>
      </c>
    </row>
    <row r="76" spans="1:3" ht="18.75" thickBot="1" x14ac:dyDescent="0.3">
      <c r="A76" s="71" t="s">
        <v>1737</v>
      </c>
      <c r="B76" s="39">
        <v>0</v>
      </c>
      <c r="C76" s="70" t="str">
        <f t="shared" si="1"/>
        <v>Leereintrag</v>
      </c>
    </row>
    <row r="77" spans="1:3" ht="18.75" thickBot="1" x14ac:dyDescent="0.3">
      <c r="A77" s="71" t="s">
        <v>1738</v>
      </c>
      <c r="B77" s="39">
        <v>0</v>
      </c>
      <c r="C77" s="70" t="str">
        <f t="shared" si="1"/>
        <v>Leereintrag</v>
      </c>
    </row>
    <row r="78" spans="1:3" ht="18.75" thickBot="1" x14ac:dyDescent="0.3">
      <c r="A78" s="71" t="s">
        <v>1739</v>
      </c>
      <c r="B78" s="39">
        <v>0</v>
      </c>
      <c r="C78" s="70" t="str">
        <f t="shared" si="1"/>
        <v>Leereintrag</v>
      </c>
    </row>
    <row r="79" spans="1:3" ht="18.75" thickBot="1" x14ac:dyDescent="0.3">
      <c r="A79" s="71" t="s">
        <v>1740</v>
      </c>
      <c r="B79" s="39">
        <v>0</v>
      </c>
      <c r="C79" s="70" t="str">
        <f t="shared" si="1"/>
        <v>Leereintrag</v>
      </c>
    </row>
    <row r="80" spans="1:3" ht="18.75" thickBot="1" x14ac:dyDescent="0.3">
      <c r="A80" s="71" t="s">
        <v>1741</v>
      </c>
      <c r="B80" s="39">
        <v>0</v>
      </c>
      <c r="C80" s="70" t="str">
        <f t="shared" si="1"/>
        <v>Leereintrag</v>
      </c>
    </row>
    <row r="81" spans="1:3" ht="18.75" thickBot="1" x14ac:dyDescent="0.3">
      <c r="A81" s="71" t="s">
        <v>1742</v>
      </c>
      <c r="B81" s="39">
        <v>0</v>
      </c>
      <c r="C81" s="70" t="str">
        <f t="shared" si="1"/>
        <v>Leereintrag</v>
      </c>
    </row>
    <row r="82" spans="1:3" ht="18.75" thickBot="1" x14ac:dyDescent="0.3">
      <c r="A82" s="71" t="s">
        <v>1743</v>
      </c>
      <c r="B82" s="39">
        <v>0</v>
      </c>
      <c r="C82" s="70" t="str">
        <f t="shared" si="1"/>
        <v>Leereintrag</v>
      </c>
    </row>
    <row r="83" spans="1:3" ht="18.75" thickBot="1" x14ac:dyDescent="0.3">
      <c r="A83" s="71" t="s">
        <v>1744</v>
      </c>
      <c r="B83" s="39">
        <v>0</v>
      </c>
      <c r="C83" s="70" t="str">
        <f t="shared" si="1"/>
        <v>Leereintrag</v>
      </c>
    </row>
    <row r="84" spans="1:3" ht="18.75" thickBot="1" x14ac:dyDescent="0.3">
      <c r="A84" s="71" t="s">
        <v>1745</v>
      </c>
      <c r="B84" s="39">
        <v>0</v>
      </c>
      <c r="C84" s="70" t="str">
        <f t="shared" si="1"/>
        <v>Leereintrag</v>
      </c>
    </row>
    <row r="85" spans="1:3" ht="18.75" thickBot="1" x14ac:dyDescent="0.3">
      <c r="A85" s="71" t="s">
        <v>1746</v>
      </c>
      <c r="B85" s="39">
        <v>0</v>
      </c>
      <c r="C85" s="70" t="str">
        <f t="shared" si="1"/>
        <v>Leereintrag</v>
      </c>
    </row>
    <row r="86" spans="1:3" ht="18.75" thickBot="1" x14ac:dyDescent="0.3">
      <c r="A86" s="71" t="s">
        <v>1747</v>
      </c>
      <c r="B86" s="39">
        <v>0</v>
      </c>
      <c r="C86" s="70" t="str">
        <f t="shared" si="1"/>
        <v>Leereintrag</v>
      </c>
    </row>
    <row r="87" spans="1:3" ht="18.75" thickBot="1" x14ac:dyDescent="0.3">
      <c r="A87" s="71" t="s">
        <v>1748</v>
      </c>
      <c r="B87" s="39">
        <v>0</v>
      </c>
      <c r="C87" s="70" t="str">
        <f t="shared" si="1"/>
        <v>Leereintrag</v>
      </c>
    </row>
    <row r="88" spans="1:3" ht="18.75" thickBot="1" x14ac:dyDescent="0.3">
      <c r="A88" s="71" t="s">
        <v>1749</v>
      </c>
      <c r="B88" s="39">
        <v>0</v>
      </c>
      <c r="C88" s="70" t="str">
        <f t="shared" si="1"/>
        <v>Leereintrag</v>
      </c>
    </row>
    <row r="89" spans="1:3" ht="18.75" thickBot="1" x14ac:dyDescent="0.3">
      <c r="A89" s="71" t="s">
        <v>1750</v>
      </c>
      <c r="B89" s="39">
        <v>0</v>
      </c>
      <c r="C89" s="70" t="str">
        <f t="shared" si="1"/>
        <v>Leereintrag</v>
      </c>
    </row>
    <row r="90" spans="1:3" ht="18.75" thickBot="1" x14ac:dyDescent="0.3">
      <c r="A90" s="71" t="s">
        <v>1751</v>
      </c>
      <c r="B90" s="39">
        <v>0</v>
      </c>
      <c r="C90" s="70" t="str">
        <f t="shared" si="1"/>
        <v>Leereintrag</v>
      </c>
    </row>
    <row r="91" spans="1:3" ht="18.75" thickBot="1" x14ac:dyDescent="0.3">
      <c r="A91" s="71" t="s">
        <v>1752</v>
      </c>
      <c r="B91" s="39">
        <v>0</v>
      </c>
      <c r="C91" s="70" t="str">
        <f t="shared" si="1"/>
        <v>Leereintrag</v>
      </c>
    </row>
    <row r="92" spans="1:3" ht="18.75" thickBot="1" x14ac:dyDescent="0.3">
      <c r="A92" s="71" t="s">
        <v>1753</v>
      </c>
      <c r="B92" s="39">
        <v>0</v>
      </c>
      <c r="C92" s="70" t="str">
        <f t="shared" si="1"/>
        <v>Leereintrag</v>
      </c>
    </row>
    <row r="93" spans="1:3" ht="18.75" thickBot="1" x14ac:dyDescent="0.3">
      <c r="A93" s="71" t="s">
        <v>1754</v>
      </c>
      <c r="B93" s="39">
        <v>0</v>
      </c>
      <c r="C93" s="70" t="str">
        <f t="shared" si="1"/>
        <v>Leereintrag</v>
      </c>
    </row>
    <row r="94" spans="1:3" ht="18.75" thickBot="1" x14ac:dyDescent="0.3">
      <c r="A94" s="71" t="s">
        <v>1755</v>
      </c>
      <c r="B94" s="39">
        <v>0</v>
      </c>
      <c r="C94" s="70" t="str">
        <f t="shared" si="1"/>
        <v>Leereintrag</v>
      </c>
    </row>
    <row r="95" spans="1:3" ht="18.75" thickBot="1" x14ac:dyDescent="0.3">
      <c r="A95" s="71" t="s">
        <v>1756</v>
      </c>
      <c r="B95" s="39">
        <v>0</v>
      </c>
      <c r="C95" s="70" t="str">
        <f t="shared" si="1"/>
        <v>Leereintrag</v>
      </c>
    </row>
    <row r="96" spans="1:3" ht="18.75" thickBot="1" x14ac:dyDescent="0.3">
      <c r="A96" s="71" t="s">
        <v>1757</v>
      </c>
      <c r="B96" s="39">
        <v>0</v>
      </c>
      <c r="C96" s="70" t="str">
        <f t="shared" si="1"/>
        <v>Leereintrag</v>
      </c>
    </row>
    <row r="97" spans="1:3" ht="18.75" thickBot="1" x14ac:dyDescent="0.3">
      <c r="A97" s="71" t="s">
        <v>1758</v>
      </c>
      <c r="B97" s="39">
        <v>0</v>
      </c>
      <c r="C97" s="70" t="str">
        <f t="shared" si="1"/>
        <v>Leereintrag</v>
      </c>
    </row>
    <row r="98" spans="1:3" ht="18.75" thickBot="1" x14ac:dyDescent="0.3">
      <c r="A98" s="71" t="s">
        <v>1759</v>
      </c>
      <c r="B98" s="39">
        <v>0</v>
      </c>
      <c r="C98" s="70" t="str">
        <f t="shared" si="1"/>
        <v>Leereintrag</v>
      </c>
    </row>
    <row r="99" spans="1:3" ht="18.75" thickBot="1" x14ac:dyDescent="0.3">
      <c r="A99" s="71" t="s">
        <v>1760</v>
      </c>
      <c r="B99" s="39">
        <v>0</v>
      </c>
      <c r="C99" s="70" t="str">
        <f t="shared" si="1"/>
        <v>Leereintrag</v>
      </c>
    </row>
    <row r="100" spans="1:3" ht="18.75" thickBot="1" x14ac:dyDescent="0.3">
      <c r="A100" s="71" t="s">
        <v>1761</v>
      </c>
      <c r="B100" s="39">
        <v>0</v>
      </c>
      <c r="C100" s="70" t="str">
        <f t="shared" si="1"/>
        <v>Leereintrag</v>
      </c>
    </row>
    <row r="101" spans="1:3" ht="18.75" thickBot="1" x14ac:dyDescent="0.3">
      <c r="A101" s="71" t="s">
        <v>1762</v>
      </c>
      <c r="B101" s="39">
        <v>0</v>
      </c>
      <c r="C101" s="70" t="str">
        <f t="shared" si="1"/>
        <v>Leereintrag</v>
      </c>
    </row>
    <row r="102" spans="1:3" ht="18.75" thickBot="1" x14ac:dyDescent="0.3">
      <c r="A102" s="71" t="s">
        <v>1763</v>
      </c>
      <c r="B102" s="39">
        <v>0</v>
      </c>
      <c r="C102" s="70" t="str">
        <f t="shared" si="1"/>
        <v>Leereintrag</v>
      </c>
    </row>
    <row r="103" spans="1:3" ht="18.75" thickBot="1" x14ac:dyDescent="0.3">
      <c r="A103" s="71" t="s">
        <v>1764</v>
      </c>
      <c r="B103" s="39">
        <v>0</v>
      </c>
      <c r="C103" s="70" t="str">
        <f t="shared" si="1"/>
        <v>Leereintrag</v>
      </c>
    </row>
    <row r="104" spans="1:3" ht="18.75" thickBot="1" x14ac:dyDescent="0.3">
      <c r="A104" s="71" t="s">
        <v>1765</v>
      </c>
      <c r="B104" s="39">
        <v>0</v>
      </c>
      <c r="C104" s="70" t="str">
        <f t="shared" si="1"/>
        <v>Leereintrag</v>
      </c>
    </row>
    <row r="105" spans="1:3" ht="18.75" thickBot="1" x14ac:dyDescent="0.3">
      <c r="A105" s="71" t="s">
        <v>1766</v>
      </c>
      <c r="B105" s="39">
        <v>0</v>
      </c>
      <c r="C105" s="70" t="str">
        <f t="shared" si="1"/>
        <v>Leereintrag</v>
      </c>
    </row>
    <row r="106" spans="1:3" ht="18.75" thickBot="1" x14ac:dyDescent="0.3">
      <c r="A106" s="71" t="s">
        <v>1767</v>
      </c>
      <c r="B106" s="39">
        <v>0</v>
      </c>
      <c r="C106" s="70" t="str">
        <f t="shared" si="1"/>
        <v>Leereintrag</v>
      </c>
    </row>
    <row r="107" spans="1:3" ht="18.75" thickBot="1" x14ac:dyDescent="0.3">
      <c r="A107" s="71" t="s">
        <v>1768</v>
      </c>
      <c r="B107" s="39">
        <v>0</v>
      </c>
      <c r="C107" s="70" t="str">
        <f t="shared" si="1"/>
        <v>Leereintrag</v>
      </c>
    </row>
    <row r="108" spans="1:3" ht="18.75" thickBot="1" x14ac:dyDescent="0.3">
      <c r="A108" s="71" t="s">
        <v>1769</v>
      </c>
      <c r="B108" s="39">
        <v>0</v>
      </c>
      <c r="C108" s="70" t="str">
        <f t="shared" si="1"/>
        <v>Leereintrag</v>
      </c>
    </row>
    <row r="109" spans="1:3" ht="18.75" thickBot="1" x14ac:dyDescent="0.3">
      <c r="A109" s="71" t="s">
        <v>1770</v>
      </c>
      <c r="B109" s="39">
        <v>0</v>
      </c>
      <c r="C109" s="70" t="str">
        <f t="shared" si="1"/>
        <v>Leereintrag</v>
      </c>
    </row>
    <row r="110" spans="1:3" ht="18.75" thickBot="1" x14ac:dyDescent="0.3">
      <c r="A110" s="71" t="s">
        <v>1771</v>
      </c>
      <c r="B110" s="39">
        <v>0</v>
      </c>
      <c r="C110" s="70" t="str">
        <f t="shared" si="1"/>
        <v>Leereintrag</v>
      </c>
    </row>
    <row r="111" spans="1:3" ht="18.75" thickBot="1" x14ac:dyDescent="0.3">
      <c r="A111" s="71" t="s">
        <v>1772</v>
      </c>
      <c r="B111" s="39">
        <v>0</v>
      </c>
      <c r="C111" s="70" t="str">
        <f t="shared" si="1"/>
        <v>Leereintrag</v>
      </c>
    </row>
    <row r="112" spans="1:3" ht="18.75" thickBot="1" x14ac:dyDescent="0.3">
      <c r="A112" s="71" t="s">
        <v>1773</v>
      </c>
      <c r="B112" s="39">
        <v>0</v>
      </c>
      <c r="C112" s="70" t="str">
        <f t="shared" si="1"/>
        <v>Leereintrag</v>
      </c>
    </row>
    <row r="113" spans="1:3" ht="18.75" thickBot="1" x14ac:dyDescent="0.3">
      <c r="A113" s="71" t="s">
        <v>1774</v>
      </c>
      <c r="B113" s="39">
        <v>0</v>
      </c>
      <c r="C113" s="70" t="str">
        <f t="shared" si="1"/>
        <v>Leereintrag</v>
      </c>
    </row>
    <row r="114" spans="1:3" ht="18.75" thickBot="1" x14ac:dyDescent="0.3">
      <c r="A114" s="71" t="s">
        <v>1775</v>
      </c>
      <c r="B114" s="39">
        <v>0</v>
      </c>
      <c r="C114" s="70" t="str">
        <f t="shared" si="1"/>
        <v>Leereintrag</v>
      </c>
    </row>
    <row r="115" spans="1:3" ht="18.75" thickBot="1" x14ac:dyDescent="0.3">
      <c r="A115" s="71" t="s">
        <v>1776</v>
      </c>
      <c r="B115" s="39">
        <v>0</v>
      </c>
      <c r="C115" s="70" t="str">
        <f t="shared" si="1"/>
        <v>Leereintrag</v>
      </c>
    </row>
    <row r="116" spans="1:3" ht="18.75" thickBot="1" x14ac:dyDescent="0.3">
      <c r="A116" s="71" t="s">
        <v>1777</v>
      </c>
      <c r="B116" s="39">
        <v>0</v>
      </c>
      <c r="C116" s="70" t="str">
        <f t="shared" si="1"/>
        <v>Leereintrag</v>
      </c>
    </row>
    <row r="117" spans="1:3" ht="18.75" thickBot="1" x14ac:dyDescent="0.3">
      <c r="A117" s="71" t="s">
        <v>1778</v>
      </c>
      <c r="B117" s="39">
        <v>0</v>
      </c>
      <c r="C117" s="70" t="str">
        <f t="shared" si="1"/>
        <v>Leereintrag</v>
      </c>
    </row>
    <row r="118" spans="1:3" ht="18.75" thickBot="1" x14ac:dyDescent="0.3">
      <c r="A118" s="71" t="s">
        <v>1779</v>
      </c>
      <c r="B118" s="39">
        <v>0</v>
      </c>
      <c r="C118" s="70" t="str">
        <f t="shared" si="1"/>
        <v>Leereintrag</v>
      </c>
    </row>
    <row r="119" spans="1:3" ht="18.75" thickBot="1" x14ac:dyDescent="0.3">
      <c r="A119" s="71" t="s">
        <v>1780</v>
      </c>
      <c r="B119" s="39">
        <v>0</v>
      </c>
      <c r="C119" s="70" t="str">
        <f t="shared" si="1"/>
        <v>Leereintrag</v>
      </c>
    </row>
    <row r="120" spans="1:3" ht="18.75" thickBot="1" x14ac:dyDescent="0.3">
      <c r="A120" s="71" t="s">
        <v>1781</v>
      </c>
      <c r="B120" s="39">
        <v>0</v>
      </c>
      <c r="C120" s="70" t="str">
        <f t="shared" si="1"/>
        <v>Leereintrag</v>
      </c>
    </row>
    <row r="121" spans="1:3" ht="18.75" thickBot="1" x14ac:dyDescent="0.3">
      <c r="A121" s="71" t="s">
        <v>1782</v>
      </c>
      <c r="B121" s="39">
        <v>0</v>
      </c>
      <c r="C121" s="70" t="str">
        <f t="shared" si="1"/>
        <v>Leereintrag</v>
      </c>
    </row>
    <row r="122" spans="1:3" ht="18.75" thickBot="1" x14ac:dyDescent="0.3">
      <c r="A122" s="71" t="s">
        <v>1783</v>
      </c>
      <c r="B122" s="39">
        <v>0</v>
      </c>
      <c r="C122" s="70" t="str">
        <f t="shared" si="1"/>
        <v>Leereintrag</v>
      </c>
    </row>
    <row r="123" spans="1:3" ht="18.75" thickBot="1" x14ac:dyDescent="0.3">
      <c r="A123" s="71" t="s">
        <v>1784</v>
      </c>
      <c r="B123" s="39">
        <v>0</v>
      </c>
      <c r="C123" s="70" t="str">
        <f t="shared" si="1"/>
        <v>Leereintrag</v>
      </c>
    </row>
    <row r="124" spans="1:3" ht="18.75" thickBot="1" x14ac:dyDescent="0.3">
      <c r="A124" s="71" t="s">
        <v>1785</v>
      </c>
      <c r="B124" s="39">
        <v>0</v>
      </c>
      <c r="C124" s="70" t="str">
        <f t="shared" si="1"/>
        <v>Leereintrag</v>
      </c>
    </row>
    <row r="125" spans="1:3" ht="18.75" thickBot="1" x14ac:dyDescent="0.3">
      <c r="A125" s="71" t="s">
        <v>1786</v>
      </c>
      <c r="B125" s="39">
        <v>0</v>
      </c>
      <c r="C125" s="70" t="str">
        <f t="shared" si="1"/>
        <v>Leereintrag</v>
      </c>
    </row>
    <row r="126" spans="1:3" ht="18.75" thickBot="1" x14ac:dyDescent="0.3">
      <c r="A126" s="71" t="s">
        <v>1787</v>
      </c>
      <c r="B126" s="39">
        <v>0</v>
      </c>
      <c r="C126" s="70" t="str">
        <f t="shared" si="1"/>
        <v>Leereintrag</v>
      </c>
    </row>
    <row r="127" spans="1:3" ht="18.75" thickBot="1" x14ac:dyDescent="0.3">
      <c r="A127" s="71" t="s">
        <v>1788</v>
      </c>
      <c r="B127" s="39">
        <v>0</v>
      </c>
      <c r="C127" s="70" t="str">
        <f t="shared" si="1"/>
        <v>Leereintrag</v>
      </c>
    </row>
    <row r="128" spans="1:3" ht="18.75" thickBot="1" x14ac:dyDescent="0.3">
      <c r="A128" s="71" t="s">
        <v>1789</v>
      </c>
      <c r="B128" s="39">
        <v>0</v>
      </c>
      <c r="C128" s="70" t="str">
        <f t="shared" si="1"/>
        <v>Leereintrag</v>
      </c>
    </row>
    <row r="129" spans="1:3" ht="18.75" thickBot="1" x14ac:dyDescent="0.3">
      <c r="A129" s="71" t="s">
        <v>1790</v>
      </c>
      <c r="B129" s="39">
        <v>0</v>
      </c>
      <c r="C129" s="70" t="str">
        <f t="shared" si="1"/>
        <v>Leereintrag</v>
      </c>
    </row>
    <row r="130" spans="1:3" ht="18.75" thickBot="1" x14ac:dyDescent="0.3">
      <c r="A130" s="71" t="s">
        <v>1791</v>
      </c>
      <c r="B130" s="39">
        <v>0</v>
      </c>
      <c r="C130" s="70" t="str">
        <f t="shared" ref="C130:C193" si="2">VLOOKUP(B130,Athl01,2)</f>
        <v>Leereintrag</v>
      </c>
    </row>
    <row r="131" spans="1:3" ht="18.75" thickBot="1" x14ac:dyDescent="0.3">
      <c r="A131" s="71" t="s">
        <v>1792</v>
      </c>
      <c r="B131" s="39">
        <v>0</v>
      </c>
      <c r="C131" s="70" t="str">
        <f t="shared" si="2"/>
        <v>Leereintrag</v>
      </c>
    </row>
    <row r="132" spans="1:3" ht="18.75" thickBot="1" x14ac:dyDescent="0.3">
      <c r="A132" s="71" t="s">
        <v>1793</v>
      </c>
      <c r="B132" s="39">
        <v>0</v>
      </c>
      <c r="C132" s="70" t="str">
        <f t="shared" si="2"/>
        <v>Leereintrag</v>
      </c>
    </row>
    <row r="133" spans="1:3" ht="18.75" thickBot="1" x14ac:dyDescent="0.3">
      <c r="A133" s="71" t="s">
        <v>1794</v>
      </c>
      <c r="B133" s="39">
        <v>0</v>
      </c>
      <c r="C133" s="70" t="str">
        <f t="shared" si="2"/>
        <v>Leereintrag</v>
      </c>
    </row>
    <row r="134" spans="1:3" ht="18.75" thickBot="1" x14ac:dyDescent="0.3">
      <c r="A134" s="71" t="s">
        <v>1795</v>
      </c>
      <c r="B134" s="39">
        <v>0</v>
      </c>
      <c r="C134" s="70" t="str">
        <f t="shared" si="2"/>
        <v>Leereintrag</v>
      </c>
    </row>
    <row r="135" spans="1:3" ht="18.75" thickBot="1" x14ac:dyDescent="0.3">
      <c r="A135" s="71" t="s">
        <v>1796</v>
      </c>
      <c r="B135" s="39">
        <v>0</v>
      </c>
      <c r="C135" s="70" t="str">
        <f t="shared" si="2"/>
        <v>Leereintrag</v>
      </c>
    </row>
    <row r="136" spans="1:3" ht="18.75" thickBot="1" x14ac:dyDescent="0.3">
      <c r="A136" s="71" t="s">
        <v>1797</v>
      </c>
      <c r="B136" s="39">
        <v>0</v>
      </c>
      <c r="C136" s="70" t="str">
        <f t="shared" si="2"/>
        <v>Leereintrag</v>
      </c>
    </row>
    <row r="137" spans="1:3" ht="18.75" thickBot="1" x14ac:dyDescent="0.3">
      <c r="A137" s="71" t="s">
        <v>1798</v>
      </c>
      <c r="B137" s="39">
        <v>0</v>
      </c>
      <c r="C137" s="70" t="str">
        <f t="shared" si="2"/>
        <v>Leereintrag</v>
      </c>
    </row>
    <row r="138" spans="1:3" ht="18.75" thickBot="1" x14ac:dyDescent="0.3">
      <c r="A138" s="71" t="s">
        <v>1799</v>
      </c>
      <c r="B138" s="39">
        <v>0</v>
      </c>
      <c r="C138" s="70" t="str">
        <f t="shared" si="2"/>
        <v>Leereintrag</v>
      </c>
    </row>
    <row r="139" spans="1:3" ht="18.75" thickBot="1" x14ac:dyDescent="0.3">
      <c r="A139" s="71" t="s">
        <v>1800</v>
      </c>
      <c r="B139" s="39">
        <v>0</v>
      </c>
      <c r="C139" s="70" t="str">
        <f t="shared" si="2"/>
        <v>Leereintrag</v>
      </c>
    </row>
    <row r="140" spans="1:3" ht="18.75" thickBot="1" x14ac:dyDescent="0.3">
      <c r="A140" s="71" t="s">
        <v>1801</v>
      </c>
      <c r="B140" s="39">
        <v>0</v>
      </c>
      <c r="C140" s="70" t="str">
        <f t="shared" si="2"/>
        <v>Leereintrag</v>
      </c>
    </row>
    <row r="141" spans="1:3" ht="18.75" thickBot="1" x14ac:dyDescent="0.3">
      <c r="A141" s="71" t="s">
        <v>1802</v>
      </c>
      <c r="B141" s="39">
        <v>0</v>
      </c>
      <c r="C141" s="70" t="str">
        <f t="shared" si="2"/>
        <v>Leereintrag</v>
      </c>
    </row>
    <row r="142" spans="1:3" ht="18.75" thickBot="1" x14ac:dyDescent="0.3">
      <c r="A142" s="71" t="s">
        <v>1803</v>
      </c>
      <c r="B142" s="39">
        <v>0</v>
      </c>
      <c r="C142" s="70" t="str">
        <f t="shared" si="2"/>
        <v>Leereintrag</v>
      </c>
    </row>
    <row r="143" spans="1:3" ht="18.75" thickBot="1" x14ac:dyDescent="0.3">
      <c r="A143" s="71" t="s">
        <v>1804</v>
      </c>
      <c r="B143" s="39">
        <v>0</v>
      </c>
      <c r="C143" s="70" t="str">
        <f t="shared" si="2"/>
        <v>Leereintrag</v>
      </c>
    </row>
    <row r="144" spans="1:3" ht="18.75" thickBot="1" x14ac:dyDescent="0.3">
      <c r="A144" s="71" t="s">
        <v>1805</v>
      </c>
      <c r="B144" s="39">
        <v>0</v>
      </c>
      <c r="C144" s="70" t="str">
        <f t="shared" si="2"/>
        <v>Leereintrag</v>
      </c>
    </row>
    <row r="145" spans="1:3" ht="18.75" thickBot="1" x14ac:dyDescent="0.3">
      <c r="A145" s="71" t="s">
        <v>1806</v>
      </c>
      <c r="B145" s="39">
        <v>0</v>
      </c>
      <c r="C145" s="70" t="str">
        <f t="shared" si="2"/>
        <v>Leereintrag</v>
      </c>
    </row>
    <row r="146" spans="1:3" ht="18.75" thickBot="1" x14ac:dyDescent="0.3">
      <c r="A146" s="71" t="s">
        <v>1807</v>
      </c>
      <c r="B146" s="39">
        <v>0</v>
      </c>
      <c r="C146" s="70" t="str">
        <f t="shared" si="2"/>
        <v>Leereintrag</v>
      </c>
    </row>
    <row r="147" spans="1:3" ht="18.75" thickBot="1" x14ac:dyDescent="0.3">
      <c r="A147" s="71" t="s">
        <v>1808</v>
      </c>
      <c r="B147" s="39">
        <v>0</v>
      </c>
      <c r="C147" s="70" t="str">
        <f t="shared" si="2"/>
        <v>Leereintrag</v>
      </c>
    </row>
    <row r="148" spans="1:3" ht="18.75" thickBot="1" x14ac:dyDescent="0.3">
      <c r="A148" s="71" t="s">
        <v>1809</v>
      </c>
      <c r="B148" s="39">
        <v>0</v>
      </c>
      <c r="C148" s="70" t="str">
        <f t="shared" si="2"/>
        <v>Leereintrag</v>
      </c>
    </row>
    <row r="149" spans="1:3" ht="18.75" thickBot="1" x14ac:dyDescent="0.3">
      <c r="A149" s="71" t="s">
        <v>1810</v>
      </c>
      <c r="B149" s="39">
        <v>0</v>
      </c>
      <c r="C149" s="70" t="str">
        <f t="shared" si="2"/>
        <v>Leereintrag</v>
      </c>
    </row>
    <row r="150" spans="1:3" ht="18.75" thickBot="1" x14ac:dyDescent="0.3">
      <c r="A150" s="71" t="s">
        <v>1811</v>
      </c>
      <c r="B150" s="39">
        <v>0</v>
      </c>
      <c r="C150" s="70" t="str">
        <f t="shared" si="2"/>
        <v>Leereintrag</v>
      </c>
    </row>
    <row r="151" spans="1:3" ht="18.75" thickBot="1" x14ac:dyDescent="0.3">
      <c r="A151" s="71" t="s">
        <v>1812</v>
      </c>
      <c r="B151" s="39">
        <v>0</v>
      </c>
      <c r="C151" s="70" t="str">
        <f t="shared" si="2"/>
        <v>Leereintrag</v>
      </c>
    </row>
    <row r="152" spans="1:3" ht="18.75" thickBot="1" x14ac:dyDescent="0.3">
      <c r="A152" s="71" t="s">
        <v>1813</v>
      </c>
      <c r="B152" s="39">
        <v>0</v>
      </c>
      <c r="C152" s="70" t="str">
        <f t="shared" si="2"/>
        <v>Leereintrag</v>
      </c>
    </row>
    <row r="153" spans="1:3" ht="18.75" thickBot="1" x14ac:dyDescent="0.3">
      <c r="A153" s="71" t="s">
        <v>1814</v>
      </c>
      <c r="B153" s="39">
        <v>0</v>
      </c>
      <c r="C153" s="70" t="str">
        <f t="shared" si="2"/>
        <v>Leereintrag</v>
      </c>
    </row>
    <row r="154" spans="1:3" ht="18.75" thickBot="1" x14ac:dyDescent="0.3">
      <c r="A154" s="71" t="s">
        <v>1815</v>
      </c>
      <c r="B154" s="39">
        <v>0</v>
      </c>
      <c r="C154" s="70" t="str">
        <f t="shared" si="2"/>
        <v>Leereintrag</v>
      </c>
    </row>
    <row r="155" spans="1:3" ht="18.75" thickBot="1" x14ac:dyDescent="0.3">
      <c r="A155" s="71" t="s">
        <v>1816</v>
      </c>
      <c r="B155" s="39">
        <v>0</v>
      </c>
      <c r="C155" s="70" t="str">
        <f t="shared" si="2"/>
        <v>Leereintrag</v>
      </c>
    </row>
    <row r="156" spans="1:3" ht="18.75" thickBot="1" x14ac:dyDescent="0.3">
      <c r="A156" s="71" t="s">
        <v>1817</v>
      </c>
      <c r="B156" s="39">
        <v>0</v>
      </c>
      <c r="C156" s="70" t="str">
        <f t="shared" si="2"/>
        <v>Leereintrag</v>
      </c>
    </row>
    <row r="157" spans="1:3" ht="18.75" thickBot="1" x14ac:dyDescent="0.3">
      <c r="A157" s="71" t="s">
        <v>1818</v>
      </c>
      <c r="B157" s="39">
        <v>0</v>
      </c>
      <c r="C157" s="70" t="str">
        <f t="shared" si="2"/>
        <v>Leereintrag</v>
      </c>
    </row>
    <row r="158" spans="1:3" ht="18.75" thickBot="1" x14ac:dyDescent="0.3">
      <c r="A158" s="71" t="s">
        <v>1819</v>
      </c>
      <c r="B158" s="39">
        <v>0</v>
      </c>
      <c r="C158" s="70" t="str">
        <f t="shared" si="2"/>
        <v>Leereintrag</v>
      </c>
    </row>
    <row r="159" spans="1:3" ht="18.75" thickBot="1" x14ac:dyDescent="0.3">
      <c r="A159" s="71" t="s">
        <v>1820</v>
      </c>
      <c r="B159" s="39">
        <v>0</v>
      </c>
      <c r="C159" s="70" t="str">
        <f t="shared" si="2"/>
        <v>Leereintrag</v>
      </c>
    </row>
    <row r="160" spans="1:3" ht="18.75" thickBot="1" x14ac:dyDescent="0.3">
      <c r="A160" s="71" t="s">
        <v>1821</v>
      </c>
      <c r="B160" s="39">
        <v>0</v>
      </c>
      <c r="C160" s="70" t="str">
        <f t="shared" si="2"/>
        <v>Leereintrag</v>
      </c>
    </row>
    <row r="161" spans="1:3" ht="18.75" thickBot="1" x14ac:dyDescent="0.3">
      <c r="A161" s="71" t="s">
        <v>1822</v>
      </c>
      <c r="B161" s="39">
        <v>0</v>
      </c>
      <c r="C161" s="70" t="str">
        <f t="shared" si="2"/>
        <v>Leereintrag</v>
      </c>
    </row>
    <row r="162" spans="1:3" ht="18.75" thickBot="1" x14ac:dyDescent="0.3">
      <c r="A162" s="71" t="s">
        <v>1823</v>
      </c>
      <c r="B162" s="39">
        <v>0</v>
      </c>
      <c r="C162" s="70" t="str">
        <f t="shared" si="2"/>
        <v>Leereintrag</v>
      </c>
    </row>
    <row r="163" spans="1:3" ht="18.75" thickBot="1" x14ac:dyDescent="0.3">
      <c r="A163" s="71" t="s">
        <v>1824</v>
      </c>
      <c r="B163" s="39">
        <v>0</v>
      </c>
      <c r="C163" s="70" t="str">
        <f t="shared" si="2"/>
        <v>Leereintrag</v>
      </c>
    </row>
    <row r="164" spans="1:3" ht="18.75" thickBot="1" x14ac:dyDescent="0.3">
      <c r="A164" s="71" t="s">
        <v>1825</v>
      </c>
      <c r="B164" s="39">
        <v>0</v>
      </c>
      <c r="C164" s="70" t="str">
        <f t="shared" si="2"/>
        <v>Leereintrag</v>
      </c>
    </row>
    <row r="165" spans="1:3" ht="18.75" thickBot="1" x14ac:dyDescent="0.3">
      <c r="A165" s="71" t="s">
        <v>1826</v>
      </c>
      <c r="B165" s="39">
        <v>0</v>
      </c>
      <c r="C165" s="70" t="str">
        <f t="shared" si="2"/>
        <v>Leereintrag</v>
      </c>
    </row>
    <row r="166" spans="1:3" ht="18.75" thickBot="1" x14ac:dyDescent="0.3">
      <c r="A166" s="71" t="s">
        <v>1827</v>
      </c>
      <c r="B166" s="39">
        <v>0</v>
      </c>
      <c r="C166" s="70" t="str">
        <f t="shared" si="2"/>
        <v>Leereintrag</v>
      </c>
    </row>
    <row r="167" spans="1:3" ht="18.75" thickBot="1" x14ac:dyDescent="0.3">
      <c r="A167" s="71" t="s">
        <v>1828</v>
      </c>
      <c r="B167" s="39">
        <v>0</v>
      </c>
      <c r="C167" s="70" t="str">
        <f t="shared" si="2"/>
        <v>Leereintrag</v>
      </c>
    </row>
    <row r="168" spans="1:3" ht="18.75" thickBot="1" x14ac:dyDescent="0.3">
      <c r="A168" s="71" t="s">
        <v>1829</v>
      </c>
      <c r="B168" s="39">
        <v>0</v>
      </c>
      <c r="C168" s="70" t="str">
        <f t="shared" si="2"/>
        <v>Leereintrag</v>
      </c>
    </row>
    <row r="169" spans="1:3" ht="18.75" thickBot="1" x14ac:dyDescent="0.3">
      <c r="A169" s="71" t="s">
        <v>1830</v>
      </c>
      <c r="B169" s="39">
        <v>0</v>
      </c>
      <c r="C169" s="70" t="str">
        <f t="shared" si="2"/>
        <v>Leereintrag</v>
      </c>
    </row>
    <row r="170" spans="1:3" ht="18.75" thickBot="1" x14ac:dyDescent="0.3">
      <c r="A170" s="71" t="s">
        <v>1831</v>
      </c>
      <c r="B170" s="39">
        <v>0</v>
      </c>
      <c r="C170" s="70" t="str">
        <f t="shared" si="2"/>
        <v>Leereintrag</v>
      </c>
    </row>
    <row r="171" spans="1:3" ht="18.75" thickBot="1" x14ac:dyDescent="0.3">
      <c r="A171" s="71" t="s">
        <v>1832</v>
      </c>
      <c r="B171" s="39">
        <v>0</v>
      </c>
      <c r="C171" s="70" t="str">
        <f t="shared" si="2"/>
        <v>Leereintrag</v>
      </c>
    </row>
    <row r="172" spans="1:3" ht="18.75" thickBot="1" x14ac:dyDescent="0.3">
      <c r="A172" s="71" t="s">
        <v>1833</v>
      </c>
      <c r="B172" s="39">
        <v>0</v>
      </c>
      <c r="C172" s="70" t="str">
        <f t="shared" si="2"/>
        <v>Leereintrag</v>
      </c>
    </row>
    <row r="173" spans="1:3" ht="18.75" thickBot="1" x14ac:dyDescent="0.3">
      <c r="A173" s="71" t="s">
        <v>1834</v>
      </c>
      <c r="B173" s="39">
        <v>0</v>
      </c>
      <c r="C173" s="70" t="str">
        <f t="shared" si="2"/>
        <v>Leereintrag</v>
      </c>
    </row>
    <row r="174" spans="1:3" ht="18.75" thickBot="1" x14ac:dyDescent="0.3">
      <c r="A174" s="71" t="s">
        <v>1835</v>
      </c>
      <c r="B174" s="39">
        <v>0</v>
      </c>
      <c r="C174" s="70" t="str">
        <f t="shared" si="2"/>
        <v>Leereintrag</v>
      </c>
    </row>
    <row r="175" spans="1:3" ht="18.75" thickBot="1" x14ac:dyDescent="0.3">
      <c r="A175" s="71" t="s">
        <v>1836</v>
      </c>
      <c r="B175" s="39">
        <v>0</v>
      </c>
      <c r="C175" s="70" t="str">
        <f t="shared" si="2"/>
        <v>Leereintrag</v>
      </c>
    </row>
    <row r="176" spans="1:3" ht="18.75" thickBot="1" x14ac:dyDescent="0.3">
      <c r="A176" s="71" t="s">
        <v>1837</v>
      </c>
      <c r="B176" s="39">
        <v>0</v>
      </c>
      <c r="C176" s="70" t="str">
        <f t="shared" si="2"/>
        <v>Leereintrag</v>
      </c>
    </row>
    <row r="177" spans="1:3" ht="18.75" thickBot="1" x14ac:dyDescent="0.3">
      <c r="A177" s="71" t="s">
        <v>1838</v>
      </c>
      <c r="B177" s="39">
        <v>0</v>
      </c>
      <c r="C177" s="70" t="str">
        <f t="shared" si="2"/>
        <v>Leereintrag</v>
      </c>
    </row>
    <row r="178" spans="1:3" ht="18.75" thickBot="1" x14ac:dyDescent="0.3">
      <c r="A178" s="71" t="s">
        <v>1839</v>
      </c>
      <c r="B178" s="39">
        <v>0</v>
      </c>
      <c r="C178" s="70" t="str">
        <f t="shared" si="2"/>
        <v>Leereintrag</v>
      </c>
    </row>
    <row r="179" spans="1:3" ht="18.75" thickBot="1" x14ac:dyDescent="0.3">
      <c r="A179" s="71" t="s">
        <v>1840</v>
      </c>
      <c r="B179" s="39">
        <v>0</v>
      </c>
      <c r="C179" s="70" t="str">
        <f t="shared" si="2"/>
        <v>Leereintrag</v>
      </c>
    </row>
    <row r="180" spans="1:3" ht="18.75" thickBot="1" x14ac:dyDescent="0.3">
      <c r="A180" s="71" t="s">
        <v>1841</v>
      </c>
      <c r="B180" s="39">
        <v>0</v>
      </c>
      <c r="C180" s="70" t="str">
        <f t="shared" si="2"/>
        <v>Leereintrag</v>
      </c>
    </row>
    <row r="181" spans="1:3" ht="18.75" thickBot="1" x14ac:dyDescent="0.3">
      <c r="A181" s="71" t="s">
        <v>1842</v>
      </c>
      <c r="B181" s="39">
        <v>0</v>
      </c>
      <c r="C181" s="70" t="str">
        <f t="shared" si="2"/>
        <v>Leereintrag</v>
      </c>
    </row>
    <row r="182" spans="1:3" ht="18.75" thickBot="1" x14ac:dyDescent="0.3">
      <c r="A182" s="71" t="s">
        <v>1843</v>
      </c>
      <c r="B182" s="39">
        <v>0</v>
      </c>
      <c r="C182" s="70" t="str">
        <f t="shared" si="2"/>
        <v>Leereintrag</v>
      </c>
    </row>
    <row r="183" spans="1:3" ht="18.75" thickBot="1" x14ac:dyDescent="0.3">
      <c r="A183" s="71" t="s">
        <v>1844</v>
      </c>
      <c r="B183" s="39">
        <v>0</v>
      </c>
      <c r="C183" s="70" t="str">
        <f t="shared" si="2"/>
        <v>Leereintrag</v>
      </c>
    </row>
    <row r="184" spans="1:3" ht="18.75" thickBot="1" x14ac:dyDescent="0.3">
      <c r="A184" s="71" t="s">
        <v>1845</v>
      </c>
      <c r="B184" s="39">
        <v>0</v>
      </c>
      <c r="C184" s="70" t="str">
        <f t="shared" si="2"/>
        <v>Leereintrag</v>
      </c>
    </row>
    <row r="185" spans="1:3" ht="18.75" thickBot="1" x14ac:dyDescent="0.3">
      <c r="A185" s="71" t="s">
        <v>1846</v>
      </c>
      <c r="B185" s="39">
        <v>0</v>
      </c>
      <c r="C185" s="70" t="str">
        <f t="shared" si="2"/>
        <v>Leereintrag</v>
      </c>
    </row>
    <row r="186" spans="1:3" ht="18.75" thickBot="1" x14ac:dyDescent="0.3">
      <c r="A186" s="71" t="s">
        <v>1847</v>
      </c>
      <c r="B186" s="39">
        <v>0</v>
      </c>
      <c r="C186" s="70" t="str">
        <f t="shared" si="2"/>
        <v>Leereintrag</v>
      </c>
    </row>
    <row r="187" spans="1:3" ht="18.75" thickBot="1" x14ac:dyDescent="0.3">
      <c r="A187" s="71" t="s">
        <v>1848</v>
      </c>
      <c r="B187" s="39">
        <v>0</v>
      </c>
      <c r="C187" s="70" t="str">
        <f t="shared" si="2"/>
        <v>Leereintrag</v>
      </c>
    </row>
    <row r="188" spans="1:3" ht="18.75" thickBot="1" x14ac:dyDescent="0.3">
      <c r="A188" s="71" t="s">
        <v>1849</v>
      </c>
      <c r="B188" s="39">
        <v>0</v>
      </c>
      <c r="C188" s="70" t="str">
        <f t="shared" si="2"/>
        <v>Leereintrag</v>
      </c>
    </row>
    <row r="189" spans="1:3" ht="18.75" thickBot="1" x14ac:dyDescent="0.3">
      <c r="A189" s="71" t="s">
        <v>1850</v>
      </c>
      <c r="B189" s="39">
        <v>0</v>
      </c>
      <c r="C189" s="70" t="str">
        <f t="shared" si="2"/>
        <v>Leereintrag</v>
      </c>
    </row>
    <row r="190" spans="1:3" ht="18.75" thickBot="1" x14ac:dyDescent="0.3">
      <c r="A190" s="71" t="s">
        <v>1851</v>
      </c>
      <c r="B190" s="39">
        <v>0</v>
      </c>
      <c r="C190" s="70" t="str">
        <f t="shared" si="2"/>
        <v>Leereintrag</v>
      </c>
    </row>
    <row r="191" spans="1:3" ht="18.75" thickBot="1" x14ac:dyDescent="0.3">
      <c r="A191" s="71" t="s">
        <v>1852</v>
      </c>
      <c r="B191" s="39">
        <v>0</v>
      </c>
      <c r="C191" s="70" t="str">
        <f t="shared" si="2"/>
        <v>Leereintrag</v>
      </c>
    </row>
    <row r="192" spans="1:3" ht="18.75" thickBot="1" x14ac:dyDescent="0.3">
      <c r="A192" s="71" t="s">
        <v>1853</v>
      </c>
      <c r="B192" s="39">
        <v>0</v>
      </c>
      <c r="C192" s="70" t="str">
        <f t="shared" si="2"/>
        <v>Leereintrag</v>
      </c>
    </row>
    <row r="193" spans="1:3" ht="18.75" thickBot="1" x14ac:dyDescent="0.3">
      <c r="A193" s="71" t="s">
        <v>1854</v>
      </c>
      <c r="B193" s="39">
        <v>0</v>
      </c>
      <c r="C193" s="70" t="str">
        <f t="shared" si="2"/>
        <v>Leereintrag</v>
      </c>
    </row>
    <row r="194" spans="1:3" ht="18.75" thickBot="1" x14ac:dyDescent="0.3">
      <c r="A194" s="71" t="s">
        <v>1855</v>
      </c>
      <c r="B194" s="39">
        <v>0</v>
      </c>
      <c r="C194" s="70" t="str">
        <f t="shared" ref="C194:C257" si="3">VLOOKUP(B194,Athl01,2)</f>
        <v>Leereintrag</v>
      </c>
    </row>
    <row r="195" spans="1:3" ht="18.75" thickBot="1" x14ac:dyDescent="0.3">
      <c r="A195" s="71" t="s">
        <v>1856</v>
      </c>
      <c r="B195" s="39">
        <v>0</v>
      </c>
      <c r="C195" s="70" t="str">
        <f t="shared" si="3"/>
        <v>Leereintrag</v>
      </c>
    </row>
    <row r="196" spans="1:3" ht="18.75" thickBot="1" x14ac:dyDescent="0.3">
      <c r="A196" s="71" t="s">
        <v>1857</v>
      </c>
      <c r="B196" s="39">
        <v>0</v>
      </c>
      <c r="C196" s="70" t="str">
        <f t="shared" si="3"/>
        <v>Leereintrag</v>
      </c>
    </row>
    <row r="197" spans="1:3" ht="18.75" thickBot="1" x14ac:dyDescent="0.3">
      <c r="A197" s="71" t="s">
        <v>1858</v>
      </c>
      <c r="B197" s="39">
        <v>0</v>
      </c>
      <c r="C197" s="70" t="str">
        <f t="shared" si="3"/>
        <v>Leereintrag</v>
      </c>
    </row>
    <row r="198" spans="1:3" ht="18.75" thickBot="1" x14ac:dyDescent="0.3">
      <c r="A198" s="71" t="s">
        <v>1859</v>
      </c>
      <c r="B198" s="39">
        <v>0</v>
      </c>
      <c r="C198" s="70" t="str">
        <f t="shared" si="3"/>
        <v>Leereintrag</v>
      </c>
    </row>
    <row r="199" spans="1:3" ht="18.75" thickBot="1" x14ac:dyDescent="0.3">
      <c r="A199" s="71" t="s">
        <v>1860</v>
      </c>
      <c r="B199" s="39">
        <v>0</v>
      </c>
      <c r="C199" s="70" t="str">
        <f t="shared" si="3"/>
        <v>Leereintrag</v>
      </c>
    </row>
    <row r="200" spans="1:3" ht="18.75" thickBot="1" x14ac:dyDescent="0.3">
      <c r="A200" s="71" t="s">
        <v>1861</v>
      </c>
      <c r="B200" s="39">
        <v>0</v>
      </c>
      <c r="C200" s="70" t="str">
        <f t="shared" si="3"/>
        <v>Leereintrag</v>
      </c>
    </row>
    <row r="201" spans="1:3" ht="18.75" thickBot="1" x14ac:dyDescent="0.3">
      <c r="A201" s="71" t="s">
        <v>1862</v>
      </c>
      <c r="B201" s="39">
        <v>0</v>
      </c>
      <c r="C201" s="70" t="str">
        <f t="shared" si="3"/>
        <v>Leereintrag</v>
      </c>
    </row>
    <row r="202" spans="1:3" ht="18.75" thickBot="1" x14ac:dyDescent="0.3">
      <c r="A202" s="71" t="s">
        <v>1863</v>
      </c>
      <c r="B202" s="39">
        <v>0</v>
      </c>
      <c r="C202" s="70" t="str">
        <f t="shared" si="3"/>
        <v>Leereintrag</v>
      </c>
    </row>
    <row r="203" spans="1:3" ht="18.75" thickBot="1" x14ac:dyDescent="0.3">
      <c r="A203" s="71" t="s">
        <v>1864</v>
      </c>
      <c r="B203" s="39">
        <v>0</v>
      </c>
      <c r="C203" s="70" t="str">
        <f t="shared" si="3"/>
        <v>Leereintrag</v>
      </c>
    </row>
    <row r="204" spans="1:3" ht="18.75" thickBot="1" x14ac:dyDescent="0.3">
      <c r="A204" s="71" t="s">
        <v>1865</v>
      </c>
      <c r="B204" s="39">
        <v>0</v>
      </c>
      <c r="C204" s="70" t="str">
        <f t="shared" si="3"/>
        <v>Leereintrag</v>
      </c>
    </row>
    <row r="205" spans="1:3" ht="18.75" thickBot="1" x14ac:dyDescent="0.3">
      <c r="A205" s="71" t="s">
        <v>1866</v>
      </c>
      <c r="B205" s="39">
        <v>0</v>
      </c>
      <c r="C205" s="70" t="str">
        <f t="shared" si="3"/>
        <v>Leereintrag</v>
      </c>
    </row>
    <row r="206" spans="1:3" ht="18.75" thickBot="1" x14ac:dyDescent="0.3">
      <c r="A206" s="71" t="s">
        <v>1867</v>
      </c>
      <c r="B206" s="39">
        <v>0</v>
      </c>
      <c r="C206" s="70" t="str">
        <f t="shared" si="3"/>
        <v>Leereintrag</v>
      </c>
    </row>
    <row r="207" spans="1:3" ht="18.75" thickBot="1" x14ac:dyDescent="0.3">
      <c r="A207" s="71" t="s">
        <v>1868</v>
      </c>
      <c r="B207" s="39">
        <v>0</v>
      </c>
      <c r="C207" s="70" t="str">
        <f t="shared" si="3"/>
        <v>Leereintrag</v>
      </c>
    </row>
    <row r="208" spans="1:3" ht="18.75" thickBot="1" x14ac:dyDescent="0.3">
      <c r="A208" s="71" t="s">
        <v>1869</v>
      </c>
      <c r="B208" s="39">
        <v>0</v>
      </c>
      <c r="C208" s="70" t="str">
        <f t="shared" si="3"/>
        <v>Leereintrag</v>
      </c>
    </row>
    <row r="209" spans="1:3" ht="18.75" thickBot="1" x14ac:dyDescent="0.3">
      <c r="A209" s="71" t="s">
        <v>1870</v>
      </c>
      <c r="B209" s="39">
        <v>0</v>
      </c>
      <c r="C209" s="70" t="str">
        <f t="shared" si="3"/>
        <v>Leereintrag</v>
      </c>
    </row>
    <row r="210" spans="1:3" ht="18.75" thickBot="1" x14ac:dyDescent="0.3">
      <c r="A210" s="71" t="s">
        <v>1871</v>
      </c>
      <c r="B210" s="39">
        <v>0</v>
      </c>
      <c r="C210" s="70" t="str">
        <f t="shared" si="3"/>
        <v>Leereintrag</v>
      </c>
    </row>
    <row r="211" spans="1:3" ht="18.75" thickBot="1" x14ac:dyDescent="0.3">
      <c r="A211" s="71" t="s">
        <v>1872</v>
      </c>
      <c r="B211" s="39">
        <v>0</v>
      </c>
      <c r="C211" s="70" t="str">
        <f t="shared" si="3"/>
        <v>Leereintrag</v>
      </c>
    </row>
    <row r="212" spans="1:3" ht="18.75" thickBot="1" x14ac:dyDescent="0.3">
      <c r="A212" s="71" t="s">
        <v>1873</v>
      </c>
      <c r="B212" s="39">
        <v>0</v>
      </c>
      <c r="C212" s="70" t="str">
        <f t="shared" si="3"/>
        <v>Leereintrag</v>
      </c>
    </row>
    <row r="213" spans="1:3" ht="18.75" thickBot="1" x14ac:dyDescent="0.3">
      <c r="A213" s="71" t="s">
        <v>1874</v>
      </c>
      <c r="B213" s="39">
        <v>0</v>
      </c>
      <c r="C213" s="70" t="str">
        <f t="shared" si="3"/>
        <v>Leereintrag</v>
      </c>
    </row>
    <row r="214" spans="1:3" ht="18.75" thickBot="1" x14ac:dyDescent="0.3">
      <c r="A214" s="71" t="s">
        <v>1875</v>
      </c>
      <c r="B214" s="39">
        <v>0</v>
      </c>
      <c r="C214" s="70" t="str">
        <f t="shared" si="3"/>
        <v>Leereintrag</v>
      </c>
    </row>
    <row r="215" spans="1:3" ht="18.75" thickBot="1" x14ac:dyDescent="0.3">
      <c r="A215" s="71" t="s">
        <v>1876</v>
      </c>
      <c r="B215" s="39">
        <v>0</v>
      </c>
      <c r="C215" s="70" t="str">
        <f t="shared" si="3"/>
        <v>Leereintrag</v>
      </c>
    </row>
    <row r="216" spans="1:3" ht="18.75" thickBot="1" x14ac:dyDescent="0.3">
      <c r="A216" s="71" t="s">
        <v>1877</v>
      </c>
      <c r="B216" s="39">
        <v>0</v>
      </c>
      <c r="C216" s="70" t="str">
        <f t="shared" si="3"/>
        <v>Leereintrag</v>
      </c>
    </row>
    <row r="217" spans="1:3" ht="18.75" thickBot="1" x14ac:dyDescent="0.3">
      <c r="A217" s="71" t="s">
        <v>1878</v>
      </c>
      <c r="B217" s="39">
        <v>0</v>
      </c>
      <c r="C217" s="70" t="str">
        <f t="shared" si="3"/>
        <v>Leereintrag</v>
      </c>
    </row>
    <row r="218" spans="1:3" ht="18.75" thickBot="1" x14ac:dyDescent="0.3">
      <c r="A218" s="71" t="s">
        <v>1879</v>
      </c>
      <c r="B218" s="39">
        <v>0</v>
      </c>
      <c r="C218" s="70" t="str">
        <f t="shared" si="3"/>
        <v>Leereintrag</v>
      </c>
    </row>
    <row r="219" spans="1:3" ht="18.75" thickBot="1" x14ac:dyDescent="0.3">
      <c r="A219" s="71" t="s">
        <v>1880</v>
      </c>
      <c r="B219" s="39">
        <v>0</v>
      </c>
      <c r="C219" s="70" t="str">
        <f t="shared" si="3"/>
        <v>Leereintrag</v>
      </c>
    </row>
    <row r="220" spans="1:3" ht="18.75" thickBot="1" x14ac:dyDescent="0.3">
      <c r="A220" s="71" t="s">
        <v>1881</v>
      </c>
      <c r="B220" s="39">
        <v>0</v>
      </c>
      <c r="C220" s="70" t="str">
        <f t="shared" si="3"/>
        <v>Leereintrag</v>
      </c>
    </row>
    <row r="221" spans="1:3" ht="18.75" thickBot="1" x14ac:dyDescent="0.3">
      <c r="A221" s="71" t="s">
        <v>1882</v>
      </c>
      <c r="B221" s="39">
        <v>0</v>
      </c>
      <c r="C221" s="70" t="str">
        <f t="shared" si="3"/>
        <v>Leereintrag</v>
      </c>
    </row>
    <row r="222" spans="1:3" ht="18.75" thickBot="1" x14ac:dyDescent="0.3">
      <c r="A222" s="71" t="s">
        <v>1883</v>
      </c>
      <c r="B222" s="39">
        <v>0</v>
      </c>
      <c r="C222" s="70" t="str">
        <f t="shared" si="3"/>
        <v>Leereintrag</v>
      </c>
    </row>
    <row r="223" spans="1:3" ht="18.75" thickBot="1" x14ac:dyDescent="0.3">
      <c r="A223" s="71" t="s">
        <v>1884</v>
      </c>
      <c r="B223" s="39">
        <v>0</v>
      </c>
      <c r="C223" s="70" t="str">
        <f t="shared" si="3"/>
        <v>Leereintrag</v>
      </c>
    </row>
    <row r="224" spans="1:3" ht="18.75" thickBot="1" x14ac:dyDescent="0.3">
      <c r="A224" s="71" t="s">
        <v>1885</v>
      </c>
      <c r="B224" s="39">
        <v>0</v>
      </c>
      <c r="C224" s="70" t="str">
        <f t="shared" si="3"/>
        <v>Leereintrag</v>
      </c>
    </row>
    <row r="225" spans="1:3" ht="18.75" thickBot="1" x14ac:dyDescent="0.3">
      <c r="A225" s="71" t="s">
        <v>1886</v>
      </c>
      <c r="B225" s="39">
        <v>0</v>
      </c>
      <c r="C225" s="70" t="str">
        <f t="shared" si="3"/>
        <v>Leereintrag</v>
      </c>
    </row>
    <row r="226" spans="1:3" ht="18.75" thickBot="1" x14ac:dyDescent="0.3">
      <c r="A226" s="71" t="s">
        <v>1887</v>
      </c>
      <c r="B226" s="39">
        <v>0</v>
      </c>
      <c r="C226" s="70" t="str">
        <f t="shared" si="3"/>
        <v>Leereintrag</v>
      </c>
    </row>
    <row r="227" spans="1:3" ht="18.75" thickBot="1" x14ac:dyDescent="0.3">
      <c r="A227" s="71" t="s">
        <v>1888</v>
      </c>
      <c r="B227" s="39">
        <v>0</v>
      </c>
      <c r="C227" s="70" t="str">
        <f t="shared" si="3"/>
        <v>Leereintrag</v>
      </c>
    </row>
    <row r="228" spans="1:3" ht="18.75" thickBot="1" x14ac:dyDescent="0.3">
      <c r="A228" s="71" t="s">
        <v>1889</v>
      </c>
      <c r="B228" s="39">
        <v>0</v>
      </c>
      <c r="C228" s="70" t="str">
        <f t="shared" si="3"/>
        <v>Leereintrag</v>
      </c>
    </row>
    <row r="229" spans="1:3" ht="18.75" thickBot="1" x14ac:dyDescent="0.3">
      <c r="A229" s="71" t="s">
        <v>1890</v>
      </c>
      <c r="B229" s="39">
        <v>0</v>
      </c>
      <c r="C229" s="70" t="str">
        <f t="shared" si="3"/>
        <v>Leereintrag</v>
      </c>
    </row>
    <row r="230" spans="1:3" ht="18.75" thickBot="1" x14ac:dyDescent="0.3">
      <c r="A230" s="71" t="s">
        <v>1891</v>
      </c>
      <c r="B230" s="39">
        <v>0</v>
      </c>
      <c r="C230" s="70" t="str">
        <f t="shared" si="3"/>
        <v>Leereintrag</v>
      </c>
    </row>
    <row r="231" spans="1:3" ht="18.75" thickBot="1" x14ac:dyDescent="0.3">
      <c r="A231" s="71" t="s">
        <v>1892</v>
      </c>
      <c r="B231" s="39">
        <v>0</v>
      </c>
      <c r="C231" s="70" t="str">
        <f t="shared" si="3"/>
        <v>Leereintrag</v>
      </c>
    </row>
    <row r="232" spans="1:3" ht="18.75" thickBot="1" x14ac:dyDescent="0.3">
      <c r="A232" s="71" t="s">
        <v>1893</v>
      </c>
      <c r="B232" s="39">
        <v>0</v>
      </c>
      <c r="C232" s="70" t="str">
        <f t="shared" si="3"/>
        <v>Leereintrag</v>
      </c>
    </row>
    <row r="233" spans="1:3" ht="18.75" thickBot="1" x14ac:dyDescent="0.3">
      <c r="A233" s="71" t="s">
        <v>1894</v>
      </c>
      <c r="B233" s="39">
        <v>0</v>
      </c>
      <c r="C233" s="70" t="str">
        <f t="shared" si="3"/>
        <v>Leereintrag</v>
      </c>
    </row>
    <row r="234" spans="1:3" ht="18.75" thickBot="1" x14ac:dyDescent="0.3">
      <c r="A234" s="71" t="s">
        <v>1895</v>
      </c>
      <c r="B234" s="39">
        <v>0</v>
      </c>
      <c r="C234" s="70" t="str">
        <f t="shared" si="3"/>
        <v>Leereintrag</v>
      </c>
    </row>
    <row r="235" spans="1:3" ht="18.75" thickBot="1" x14ac:dyDescent="0.3">
      <c r="A235" s="71" t="s">
        <v>1896</v>
      </c>
      <c r="B235" s="39">
        <v>0</v>
      </c>
      <c r="C235" s="70" t="str">
        <f t="shared" si="3"/>
        <v>Leereintrag</v>
      </c>
    </row>
    <row r="236" spans="1:3" ht="18.75" thickBot="1" x14ac:dyDescent="0.3">
      <c r="A236" s="71" t="s">
        <v>1897</v>
      </c>
      <c r="B236" s="39">
        <v>0</v>
      </c>
      <c r="C236" s="70" t="str">
        <f t="shared" si="3"/>
        <v>Leereintrag</v>
      </c>
    </row>
    <row r="237" spans="1:3" ht="18.75" thickBot="1" x14ac:dyDescent="0.3">
      <c r="A237" s="71" t="s">
        <v>1898</v>
      </c>
      <c r="B237" s="39">
        <v>0</v>
      </c>
      <c r="C237" s="70" t="str">
        <f t="shared" si="3"/>
        <v>Leereintrag</v>
      </c>
    </row>
    <row r="238" spans="1:3" ht="18.75" thickBot="1" x14ac:dyDescent="0.3">
      <c r="A238" s="71" t="s">
        <v>1899</v>
      </c>
      <c r="B238" s="39">
        <v>0</v>
      </c>
      <c r="C238" s="70" t="str">
        <f t="shared" si="3"/>
        <v>Leereintrag</v>
      </c>
    </row>
    <row r="239" spans="1:3" ht="18.75" thickBot="1" x14ac:dyDescent="0.3">
      <c r="A239" s="71" t="s">
        <v>1900</v>
      </c>
      <c r="B239" s="39">
        <v>0</v>
      </c>
      <c r="C239" s="70" t="str">
        <f t="shared" si="3"/>
        <v>Leereintrag</v>
      </c>
    </row>
    <row r="240" spans="1:3" ht="18.75" thickBot="1" x14ac:dyDescent="0.3">
      <c r="A240" s="71" t="s">
        <v>1901</v>
      </c>
      <c r="B240" s="39">
        <v>0</v>
      </c>
      <c r="C240" s="70" t="str">
        <f t="shared" si="3"/>
        <v>Leereintrag</v>
      </c>
    </row>
    <row r="241" spans="1:3" ht="18.75" thickBot="1" x14ac:dyDescent="0.3">
      <c r="A241" s="71" t="s">
        <v>1902</v>
      </c>
      <c r="B241" s="39">
        <v>0</v>
      </c>
      <c r="C241" s="70" t="str">
        <f t="shared" si="3"/>
        <v>Leereintrag</v>
      </c>
    </row>
    <row r="242" spans="1:3" ht="18.75" thickBot="1" x14ac:dyDescent="0.3">
      <c r="A242" s="71" t="s">
        <v>1903</v>
      </c>
      <c r="B242" s="39">
        <v>0</v>
      </c>
      <c r="C242" s="70" t="str">
        <f t="shared" si="3"/>
        <v>Leereintrag</v>
      </c>
    </row>
    <row r="243" spans="1:3" ht="18.75" thickBot="1" x14ac:dyDescent="0.3">
      <c r="A243" s="71" t="s">
        <v>1904</v>
      </c>
      <c r="B243" s="39">
        <v>0</v>
      </c>
      <c r="C243" s="70" t="str">
        <f t="shared" si="3"/>
        <v>Leereintrag</v>
      </c>
    </row>
    <row r="244" spans="1:3" ht="18.75" thickBot="1" x14ac:dyDescent="0.3">
      <c r="A244" s="71" t="s">
        <v>1905</v>
      </c>
      <c r="B244" s="39">
        <v>0</v>
      </c>
      <c r="C244" s="70" t="str">
        <f t="shared" si="3"/>
        <v>Leereintrag</v>
      </c>
    </row>
    <row r="245" spans="1:3" ht="18.75" thickBot="1" x14ac:dyDescent="0.3">
      <c r="A245" s="71" t="s">
        <v>1906</v>
      </c>
      <c r="B245" s="39">
        <v>0</v>
      </c>
      <c r="C245" s="70" t="str">
        <f t="shared" si="3"/>
        <v>Leereintrag</v>
      </c>
    </row>
    <row r="246" spans="1:3" ht="18.75" thickBot="1" x14ac:dyDescent="0.3">
      <c r="A246" s="71" t="s">
        <v>1907</v>
      </c>
      <c r="B246" s="39">
        <v>0</v>
      </c>
      <c r="C246" s="70" t="str">
        <f t="shared" si="3"/>
        <v>Leereintrag</v>
      </c>
    </row>
    <row r="247" spans="1:3" ht="18.75" thickBot="1" x14ac:dyDescent="0.3">
      <c r="A247" s="71" t="s">
        <v>1908</v>
      </c>
      <c r="B247" s="39">
        <v>0</v>
      </c>
      <c r="C247" s="70" t="str">
        <f t="shared" si="3"/>
        <v>Leereintrag</v>
      </c>
    </row>
    <row r="248" spans="1:3" ht="18.75" thickBot="1" x14ac:dyDescent="0.3">
      <c r="A248" s="71" t="s">
        <v>1909</v>
      </c>
      <c r="B248" s="39">
        <v>0</v>
      </c>
      <c r="C248" s="70" t="str">
        <f t="shared" si="3"/>
        <v>Leereintrag</v>
      </c>
    </row>
    <row r="249" spans="1:3" ht="18.75" thickBot="1" x14ac:dyDescent="0.3">
      <c r="A249" s="71" t="s">
        <v>1910</v>
      </c>
      <c r="B249" s="39">
        <v>0</v>
      </c>
      <c r="C249" s="70" t="str">
        <f t="shared" si="3"/>
        <v>Leereintrag</v>
      </c>
    </row>
    <row r="250" spans="1:3" ht="18.75" thickBot="1" x14ac:dyDescent="0.3">
      <c r="A250" s="71" t="s">
        <v>1911</v>
      </c>
      <c r="B250" s="39">
        <v>0</v>
      </c>
      <c r="C250" s="70" t="str">
        <f t="shared" si="3"/>
        <v>Leereintrag</v>
      </c>
    </row>
    <row r="251" spans="1:3" ht="18.75" thickBot="1" x14ac:dyDescent="0.3">
      <c r="A251" s="71" t="s">
        <v>1912</v>
      </c>
      <c r="B251" s="39">
        <v>0</v>
      </c>
      <c r="C251" s="70" t="str">
        <f t="shared" si="3"/>
        <v>Leereintrag</v>
      </c>
    </row>
    <row r="252" spans="1:3" ht="18.75" thickBot="1" x14ac:dyDescent="0.3">
      <c r="A252" s="71" t="s">
        <v>1913</v>
      </c>
      <c r="B252" s="39">
        <v>0</v>
      </c>
      <c r="C252" s="70" t="str">
        <f t="shared" si="3"/>
        <v>Leereintrag</v>
      </c>
    </row>
    <row r="253" spans="1:3" ht="18.75" thickBot="1" x14ac:dyDescent="0.3">
      <c r="A253" s="71" t="s">
        <v>1914</v>
      </c>
      <c r="B253" s="39">
        <v>0</v>
      </c>
      <c r="C253" s="70" t="str">
        <f t="shared" si="3"/>
        <v>Leereintrag</v>
      </c>
    </row>
    <row r="254" spans="1:3" ht="18.75" thickBot="1" x14ac:dyDescent="0.3">
      <c r="A254" s="71" t="s">
        <v>1915</v>
      </c>
      <c r="B254" s="39">
        <v>0</v>
      </c>
      <c r="C254" s="70" t="str">
        <f t="shared" si="3"/>
        <v>Leereintrag</v>
      </c>
    </row>
    <row r="255" spans="1:3" ht="18.75" thickBot="1" x14ac:dyDescent="0.3">
      <c r="A255" s="71" t="s">
        <v>1916</v>
      </c>
      <c r="B255" s="39">
        <v>0</v>
      </c>
      <c r="C255" s="70" t="str">
        <f t="shared" si="3"/>
        <v>Leereintrag</v>
      </c>
    </row>
    <row r="256" spans="1:3" ht="18.75" thickBot="1" x14ac:dyDescent="0.3">
      <c r="A256" s="71" t="s">
        <v>1917</v>
      </c>
      <c r="B256" s="39">
        <v>0</v>
      </c>
      <c r="C256" s="70" t="str">
        <f t="shared" si="3"/>
        <v>Leereintrag</v>
      </c>
    </row>
    <row r="257" spans="1:3" ht="18.75" thickBot="1" x14ac:dyDescent="0.3">
      <c r="A257" s="71" t="s">
        <v>1918</v>
      </c>
      <c r="B257" s="39">
        <v>0</v>
      </c>
      <c r="C257" s="70" t="str">
        <f t="shared" si="3"/>
        <v>Leereintrag</v>
      </c>
    </row>
    <row r="258" spans="1:3" ht="18.75" thickBot="1" x14ac:dyDescent="0.3">
      <c r="A258" s="71" t="s">
        <v>1919</v>
      </c>
      <c r="B258" s="39">
        <v>0</v>
      </c>
      <c r="C258" s="70" t="str">
        <f t="shared" ref="C258:C302" si="4">VLOOKUP(B258,Athl01,2)</f>
        <v>Leereintrag</v>
      </c>
    </row>
    <row r="259" spans="1:3" ht="18.75" thickBot="1" x14ac:dyDescent="0.3">
      <c r="A259" s="71" t="s">
        <v>1920</v>
      </c>
      <c r="B259" s="39">
        <v>0</v>
      </c>
      <c r="C259" s="70" t="str">
        <f t="shared" si="4"/>
        <v>Leereintrag</v>
      </c>
    </row>
    <row r="260" spans="1:3" ht="18.75" thickBot="1" x14ac:dyDescent="0.3">
      <c r="A260" s="71" t="s">
        <v>1921</v>
      </c>
      <c r="B260" s="39">
        <v>0</v>
      </c>
      <c r="C260" s="70" t="str">
        <f t="shared" si="4"/>
        <v>Leereintrag</v>
      </c>
    </row>
    <row r="261" spans="1:3" ht="18.75" thickBot="1" x14ac:dyDescent="0.3">
      <c r="A261" s="71" t="s">
        <v>1922</v>
      </c>
      <c r="B261" s="39">
        <v>0</v>
      </c>
      <c r="C261" s="70" t="str">
        <f t="shared" si="4"/>
        <v>Leereintrag</v>
      </c>
    </row>
    <row r="262" spans="1:3" ht="18.75" thickBot="1" x14ac:dyDescent="0.3">
      <c r="A262" s="71" t="s">
        <v>1923</v>
      </c>
      <c r="B262" s="39">
        <v>0</v>
      </c>
      <c r="C262" s="70" t="str">
        <f t="shared" si="4"/>
        <v>Leereintrag</v>
      </c>
    </row>
    <row r="263" spans="1:3" ht="18.75" thickBot="1" x14ac:dyDescent="0.3">
      <c r="A263" s="71" t="s">
        <v>1924</v>
      </c>
      <c r="B263" s="39">
        <v>0</v>
      </c>
      <c r="C263" s="70" t="str">
        <f t="shared" si="4"/>
        <v>Leereintrag</v>
      </c>
    </row>
    <row r="264" spans="1:3" ht="18.75" thickBot="1" x14ac:dyDescent="0.3">
      <c r="A264" s="71" t="s">
        <v>1925</v>
      </c>
      <c r="B264" s="39">
        <v>0</v>
      </c>
      <c r="C264" s="70" t="str">
        <f t="shared" si="4"/>
        <v>Leereintrag</v>
      </c>
    </row>
    <row r="265" spans="1:3" ht="18.75" thickBot="1" x14ac:dyDescent="0.3">
      <c r="A265" s="71" t="s">
        <v>1926</v>
      </c>
      <c r="B265" s="39">
        <v>0</v>
      </c>
      <c r="C265" s="70" t="str">
        <f t="shared" si="4"/>
        <v>Leereintrag</v>
      </c>
    </row>
    <row r="266" spans="1:3" ht="18.75" thickBot="1" x14ac:dyDescent="0.3">
      <c r="A266" s="71" t="s">
        <v>1927</v>
      </c>
      <c r="B266" s="39">
        <v>0</v>
      </c>
      <c r="C266" s="70" t="str">
        <f t="shared" si="4"/>
        <v>Leereintrag</v>
      </c>
    </row>
    <row r="267" spans="1:3" ht="18.75" thickBot="1" x14ac:dyDescent="0.3">
      <c r="A267" s="71" t="s">
        <v>1928</v>
      </c>
      <c r="B267" s="39">
        <v>0</v>
      </c>
      <c r="C267" s="70" t="str">
        <f t="shared" si="4"/>
        <v>Leereintrag</v>
      </c>
    </row>
    <row r="268" spans="1:3" ht="18.75" thickBot="1" x14ac:dyDescent="0.3">
      <c r="A268" s="71" t="s">
        <v>1929</v>
      </c>
      <c r="B268" s="39">
        <v>0</v>
      </c>
      <c r="C268" s="70" t="str">
        <f t="shared" si="4"/>
        <v>Leereintrag</v>
      </c>
    </row>
    <row r="269" spans="1:3" ht="18.75" thickBot="1" x14ac:dyDescent="0.3">
      <c r="A269" s="71" t="s">
        <v>1930</v>
      </c>
      <c r="B269" s="39">
        <v>0</v>
      </c>
      <c r="C269" s="70" t="str">
        <f t="shared" si="4"/>
        <v>Leereintrag</v>
      </c>
    </row>
    <row r="270" spans="1:3" ht="18.75" thickBot="1" x14ac:dyDescent="0.3">
      <c r="A270" s="71" t="s">
        <v>1931</v>
      </c>
      <c r="B270" s="39">
        <v>0</v>
      </c>
      <c r="C270" s="70" t="str">
        <f t="shared" si="4"/>
        <v>Leereintrag</v>
      </c>
    </row>
    <row r="271" spans="1:3" ht="18.75" thickBot="1" x14ac:dyDescent="0.3">
      <c r="A271" s="71" t="s">
        <v>1932</v>
      </c>
      <c r="B271" s="39">
        <v>0</v>
      </c>
      <c r="C271" s="70" t="str">
        <f t="shared" si="4"/>
        <v>Leereintrag</v>
      </c>
    </row>
    <row r="272" spans="1:3" ht="18.75" thickBot="1" x14ac:dyDescent="0.3">
      <c r="A272" s="71" t="s">
        <v>1933</v>
      </c>
      <c r="B272" s="39">
        <v>0</v>
      </c>
      <c r="C272" s="70" t="str">
        <f t="shared" si="4"/>
        <v>Leereintrag</v>
      </c>
    </row>
    <row r="273" spans="1:3" ht="18.75" thickBot="1" x14ac:dyDescent="0.3">
      <c r="A273" s="71" t="s">
        <v>1934</v>
      </c>
      <c r="B273" s="39">
        <v>0</v>
      </c>
      <c r="C273" s="70" t="str">
        <f t="shared" si="4"/>
        <v>Leereintrag</v>
      </c>
    </row>
    <row r="274" spans="1:3" ht="18.75" thickBot="1" x14ac:dyDescent="0.3">
      <c r="A274" s="71" t="s">
        <v>1935</v>
      </c>
      <c r="B274" s="39">
        <v>0</v>
      </c>
      <c r="C274" s="70" t="str">
        <f t="shared" si="4"/>
        <v>Leereintrag</v>
      </c>
    </row>
    <row r="275" spans="1:3" ht="18.75" thickBot="1" x14ac:dyDescent="0.3">
      <c r="A275" s="71" t="s">
        <v>1936</v>
      </c>
      <c r="B275" s="39">
        <v>0</v>
      </c>
      <c r="C275" s="70" t="str">
        <f t="shared" si="4"/>
        <v>Leereintrag</v>
      </c>
    </row>
    <row r="276" spans="1:3" ht="18.75" thickBot="1" x14ac:dyDescent="0.3">
      <c r="A276" s="71" t="s">
        <v>1937</v>
      </c>
      <c r="B276" s="39">
        <v>0</v>
      </c>
      <c r="C276" s="70" t="str">
        <f t="shared" si="4"/>
        <v>Leereintrag</v>
      </c>
    </row>
    <row r="277" spans="1:3" ht="18.75" thickBot="1" x14ac:dyDescent="0.3">
      <c r="A277" s="71" t="s">
        <v>1938</v>
      </c>
      <c r="B277" s="39">
        <v>0</v>
      </c>
      <c r="C277" s="70" t="str">
        <f t="shared" si="4"/>
        <v>Leereintrag</v>
      </c>
    </row>
    <row r="278" spans="1:3" ht="18.75" thickBot="1" x14ac:dyDescent="0.3">
      <c r="A278" s="71" t="s">
        <v>1939</v>
      </c>
      <c r="B278" s="39">
        <v>0</v>
      </c>
      <c r="C278" s="70" t="str">
        <f t="shared" si="4"/>
        <v>Leereintrag</v>
      </c>
    </row>
    <row r="279" spans="1:3" ht="18.75" thickBot="1" x14ac:dyDescent="0.3">
      <c r="A279" s="71" t="s">
        <v>1940</v>
      </c>
      <c r="B279" s="39">
        <v>0</v>
      </c>
      <c r="C279" s="70" t="str">
        <f t="shared" si="4"/>
        <v>Leereintrag</v>
      </c>
    </row>
    <row r="280" spans="1:3" ht="18.75" thickBot="1" x14ac:dyDescent="0.3">
      <c r="A280" s="71" t="s">
        <v>1941</v>
      </c>
      <c r="B280" s="39">
        <v>0</v>
      </c>
      <c r="C280" s="70" t="str">
        <f t="shared" si="4"/>
        <v>Leereintrag</v>
      </c>
    </row>
    <row r="281" spans="1:3" ht="18.75" thickBot="1" x14ac:dyDescent="0.3">
      <c r="A281" s="71" t="s">
        <v>1942</v>
      </c>
      <c r="B281" s="39">
        <v>0</v>
      </c>
      <c r="C281" s="70" t="str">
        <f t="shared" si="4"/>
        <v>Leereintrag</v>
      </c>
    </row>
    <row r="282" spans="1:3" ht="18.75" thickBot="1" x14ac:dyDescent="0.3">
      <c r="A282" s="71" t="s">
        <v>1943</v>
      </c>
      <c r="B282" s="39">
        <v>0</v>
      </c>
      <c r="C282" s="70" t="str">
        <f t="shared" si="4"/>
        <v>Leereintrag</v>
      </c>
    </row>
    <row r="283" spans="1:3" ht="18.75" thickBot="1" x14ac:dyDescent="0.3">
      <c r="A283" s="71" t="s">
        <v>1944</v>
      </c>
      <c r="B283" s="39">
        <v>0</v>
      </c>
      <c r="C283" s="70" t="str">
        <f t="shared" si="4"/>
        <v>Leereintrag</v>
      </c>
    </row>
    <row r="284" spans="1:3" ht="18.75" thickBot="1" x14ac:dyDescent="0.3">
      <c r="A284" s="71" t="s">
        <v>1945</v>
      </c>
      <c r="B284" s="39">
        <v>0</v>
      </c>
      <c r="C284" s="70" t="str">
        <f t="shared" si="4"/>
        <v>Leereintrag</v>
      </c>
    </row>
    <row r="285" spans="1:3" ht="18.75" thickBot="1" x14ac:dyDescent="0.3">
      <c r="A285" s="71" t="s">
        <v>1946</v>
      </c>
      <c r="B285" s="39">
        <v>0</v>
      </c>
      <c r="C285" s="70" t="str">
        <f t="shared" si="4"/>
        <v>Leereintrag</v>
      </c>
    </row>
    <row r="286" spans="1:3" ht="18.75" thickBot="1" x14ac:dyDescent="0.3">
      <c r="A286" s="71" t="s">
        <v>1947</v>
      </c>
      <c r="B286" s="39">
        <v>0</v>
      </c>
      <c r="C286" s="70" t="str">
        <f t="shared" si="4"/>
        <v>Leereintrag</v>
      </c>
    </row>
    <row r="287" spans="1:3" ht="18.75" thickBot="1" x14ac:dyDescent="0.3">
      <c r="A287" s="71" t="s">
        <v>1948</v>
      </c>
      <c r="B287" s="39">
        <v>0</v>
      </c>
      <c r="C287" s="70" t="str">
        <f t="shared" si="4"/>
        <v>Leereintrag</v>
      </c>
    </row>
    <row r="288" spans="1:3" ht="18.75" thickBot="1" x14ac:dyDescent="0.3">
      <c r="A288" s="71" t="s">
        <v>1949</v>
      </c>
      <c r="B288" s="39">
        <v>0</v>
      </c>
      <c r="C288" s="70" t="str">
        <f t="shared" si="4"/>
        <v>Leereintrag</v>
      </c>
    </row>
    <row r="289" spans="1:3" ht="18.75" thickBot="1" x14ac:dyDescent="0.3">
      <c r="A289" s="71" t="s">
        <v>1950</v>
      </c>
      <c r="B289" s="39">
        <v>0</v>
      </c>
      <c r="C289" s="70" t="str">
        <f t="shared" si="4"/>
        <v>Leereintrag</v>
      </c>
    </row>
    <row r="290" spans="1:3" ht="18.75" thickBot="1" x14ac:dyDescent="0.3">
      <c r="A290" s="71" t="s">
        <v>1951</v>
      </c>
      <c r="B290" s="39">
        <v>0</v>
      </c>
      <c r="C290" s="70" t="str">
        <f t="shared" si="4"/>
        <v>Leereintrag</v>
      </c>
    </row>
    <row r="291" spans="1:3" ht="18.75" thickBot="1" x14ac:dyDescent="0.3">
      <c r="A291" s="71" t="s">
        <v>1952</v>
      </c>
      <c r="B291" s="39">
        <v>0</v>
      </c>
      <c r="C291" s="70" t="str">
        <f t="shared" si="4"/>
        <v>Leereintrag</v>
      </c>
    </row>
    <row r="292" spans="1:3" ht="18.75" thickBot="1" x14ac:dyDescent="0.3">
      <c r="A292" s="71" t="s">
        <v>1953</v>
      </c>
      <c r="B292" s="39">
        <v>0</v>
      </c>
      <c r="C292" s="70" t="str">
        <f t="shared" si="4"/>
        <v>Leereintrag</v>
      </c>
    </row>
    <row r="293" spans="1:3" ht="18.75" thickBot="1" x14ac:dyDescent="0.3">
      <c r="A293" s="71" t="s">
        <v>1954</v>
      </c>
      <c r="B293" s="39">
        <v>0</v>
      </c>
      <c r="C293" s="70" t="str">
        <f t="shared" si="4"/>
        <v>Leereintrag</v>
      </c>
    </row>
    <row r="294" spans="1:3" ht="18.75" thickBot="1" x14ac:dyDescent="0.3">
      <c r="A294" s="71" t="s">
        <v>1955</v>
      </c>
      <c r="B294" s="39">
        <v>0</v>
      </c>
      <c r="C294" s="70" t="str">
        <f t="shared" si="4"/>
        <v>Leereintrag</v>
      </c>
    </row>
    <row r="295" spans="1:3" ht="18.75" thickBot="1" x14ac:dyDescent="0.3">
      <c r="A295" s="71" t="s">
        <v>1956</v>
      </c>
      <c r="B295" s="39">
        <v>0</v>
      </c>
      <c r="C295" s="70" t="str">
        <f t="shared" si="4"/>
        <v>Leereintrag</v>
      </c>
    </row>
    <row r="296" spans="1:3" ht="18.75" thickBot="1" x14ac:dyDescent="0.3">
      <c r="A296" s="71" t="s">
        <v>1957</v>
      </c>
      <c r="B296" s="39">
        <v>0</v>
      </c>
      <c r="C296" s="70" t="str">
        <f t="shared" si="4"/>
        <v>Leereintrag</v>
      </c>
    </row>
    <row r="297" spans="1:3" ht="18.75" thickBot="1" x14ac:dyDescent="0.3">
      <c r="A297" s="71" t="s">
        <v>1958</v>
      </c>
      <c r="B297" s="39">
        <v>0</v>
      </c>
      <c r="C297" s="70" t="str">
        <f t="shared" si="4"/>
        <v>Leereintrag</v>
      </c>
    </row>
    <row r="298" spans="1:3" ht="18.75" thickBot="1" x14ac:dyDescent="0.3">
      <c r="A298" s="71" t="s">
        <v>1959</v>
      </c>
      <c r="B298" s="39">
        <v>0</v>
      </c>
      <c r="C298" s="70" t="str">
        <f t="shared" si="4"/>
        <v>Leereintrag</v>
      </c>
    </row>
    <row r="299" spans="1:3" ht="18.75" thickBot="1" x14ac:dyDescent="0.3">
      <c r="A299" s="71" t="s">
        <v>1960</v>
      </c>
      <c r="B299" s="39">
        <v>0</v>
      </c>
      <c r="C299" s="70" t="str">
        <f t="shared" si="4"/>
        <v>Leereintrag</v>
      </c>
    </row>
    <row r="300" spans="1:3" ht="18.75" thickBot="1" x14ac:dyDescent="0.3">
      <c r="A300" s="71" t="s">
        <v>1961</v>
      </c>
      <c r="B300" s="39">
        <v>0</v>
      </c>
      <c r="C300" s="70" t="str">
        <f t="shared" si="4"/>
        <v>Leereintrag</v>
      </c>
    </row>
    <row r="301" spans="1:3" ht="18.75" thickBot="1" x14ac:dyDescent="0.3">
      <c r="A301" s="71" t="s">
        <v>1962</v>
      </c>
      <c r="B301" s="39">
        <v>0</v>
      </c>
      <c r="C301" s="70" t="str">
        <f t="shared" si="4"/>
        <v>Leereintrag</v>
      </c>
    </row>
    <row r="302" spans="1:3" ht="18.75" thickBot="1" x14ac:dyDescent="0.3">
      <c r="A302" s="71" t="s">
        <v>1963</v>
      </c>
      <c r="B302" s="39">
        <v>0</v>
      </c>
      <c r="C302" s="70" t="str">
        <f t="shared" si="4"/>
        <v>Leereintrag</v>
      </c>
    </row>
  </sheetData>
  <sheetProtection sheet="1" objects="1" scenarios="1"/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00"/>
  <sheetViews>
    <sheetView workbookViewId="0"/>
  </sheetViews>
  <sheetFormatPr baseColWidth="10" defaultRowHeight="12.75" x14ac:dyDescent="0.2"/>
  <sheetData>
    <row r="1" spans="1:2" x14ac:dyDescent="0.2">
      <c r="A1">
        <f>Athl.!A13</f>
        <v>0</v>
      </c>
      <c r="B1" t="s">
        <v>142</v>
      </c>
    </row>
    <row r="2" spans="1:2" x14ac:dyDescent="0.2">
      <c r="A2">
        <f>Athl.!A13</f>
        <v>0</v>
      </c>
      <c r="B2">
        <f t="shared" ref="B2:B65" si="0">IF(A2&lt;&gt;A1,"Athlet",A2)</f>
        <v>0</v>
      </c>
    </row>
    <row r="3" spans="1:2" x14ac:dyDescent="0.2">
      <c r="A3">
        <f>Athl.!A14</f>
        <v>1</v>
      </c>
      <c r="B3" t="str">
        <f t="shared" si="0"/>
        <v>Athlet</v>
      </c>
    </row>
    <row r="4" spans="1:2" x14ac:dyDescent="0.2">
      <c r="A4">
        <f>Athl.!A14</f>
        <v>1</v>
      </c>
      <c r="B4">
        <f t="shared" si="0"/>
        <v>1</v>
      </c>
    </row>
    <row r="5" spans="1:2" x14ac:dyDescent="0.2">
      <c r="A5">
        <f>Athl.!A15</f>
        <v>2</v>
      </c>
      <c r="B5" t="str">
        <f t="shared" si="0"/>
        <v>Athlet</v>
      </c>
    </row>
    <row r="6" spans="1:2" x14ac:dyDescent="0.2">
      <c r="A6">
        <f>Athl.!A15</f>
        <v>2</v>
      </c>
      <c r="B6">
        <f t="shared" si="0"/>
        <v>2</v>
      </c>
    </row>
    <row r="7" spans="1:2" x14ac:dyDescent="0.2">
      <c r="A7">
        <f>Athl.!A16</f>
        <v>3</v>
      </c>
      <c r="B7" t="str">
        <f t="shared" si="0"/>
        <v>Athlet</v>
      </c>
    </row>
    <row r="8" spans="1:2" x14ac:dyDescent="0.2">
      <c r="A8">
        <f>Athl.!A16</f>
        <v>3</v>
      </c>
      <c r="B8">
        <f t="shared" si="0"/>
        <v>3</v>
      </c>
    </row>
    <row r="9" spans="1:2" x14ac:dyDescent="0.2">
      <c r="A9">
        <f>Athl.!A17</f>
        <v>4</v>
      </c>
      <c r="B9" t="str">
        <f t="shared" si="0"/>
        <v>Athlet</v>
      </c>
    </row>
    <row r="10" spans="1:2" x14ac:dyDescent="0.2">
      <c r="A10">
        <f>Athl.!A17</f>
        <v>4</v>
      </c>
      <c r="B10">
        <f t="shared" si="0"/>
        <v>4</v>
      </c>
    </row>
    <row r="11" spans="1:2" x14ac:dyDescent="0.2">
      <c r="A11">
        <f>Athl.!A18</f>
        <v>5</v>
      </c>
      <c r="B11" t="str">
        <f t="shared" si="0"/>
        <v>Athlet</v>
      </c>
    </row>
    <row r="12" spans="1:2" x14ac:dyDescent="0.2">
      <c r="A12">
        <f>Athl.!A18</f>
        <v>5</v>
      </c>
      <c r="B12">
        <f t="shared" si="0"/>
        <v>5</v>
      </c>
    </row>
    <row r="13" spans="1:2" x14ac:dyDescent="0.2">
      <c r="A13">
        <f>Athl.!A19</f>
        <v>6</v>
      </c>
      <c r="B13" t="str">
        <f t="shared" si="0"/>
        <v>Athlet</v>
      </c>
    </row>
    <row r="14" spans="1:2" x14ac:dyDescent="0.2">
      <c r="A14">
        <f>Athl.!A19</f>
        <v>6</v>
      </c>
      <c r="B14">
        <f t="shared" si="0"/>
        <v>6</v>
      </c>
    </row>
    <row r="15" spans="1:2" x14ac:dyDescent="0.2">
      <c r="A15">
        <f>Athl.!A20</f>
        <v>7</v>
      </c>
      <c r="B15" t="str">
        <f t="shared" si="0"/>
        <v>Athlet</v>
      </c>
    </row>
    <row r="16" spans="1:2" x14ac:dyDescent="0.2">
      <c r="A16">
        <f>Athl.!A20</f>
        <v>7</v>
      </c>
      <c r="B16">
        <f t="shared" si="0"/>
        <v>7</v>
      </c>
    </row>
    <row r="17" spans="1:2" x14ac:dyDescent="0.2">
      <c r="A17">
        <f>Athl.!A21</f>
        <v>8</v>
      </c>
      <c r="B17" t="str">
        <f t="shared" si="0"/>
        <v>Athlet</v>
      </c>
    </row>
    <row r="18" spans="1:2" x14ac:dyDescent="0.2">
      <c r="A18">
        <f>Athl.!A21</f>
        <v>8</v>
      </c>
      <c r="B18">
        <f t="shared" si="0"/>
        <v>8</v>
      </c>
    </row>
    <row r="19" spans="1:2" x14ac:dyDescent="0.2">
      <c r="A19">
        <f>Athl.!A22</f>
        <v>9</v>
      </c>
      <c r="B19" t="str">
        <f t="shared" si="0"/>
        <v>Athlet</v>
      </c>
    </row>
    <row r="20" spans="1:2" x14ac:dyDescent="0.2">
      <c r="A20">
        <f>Athl.!A22</f>
        <v>9</v>
      </c>
      <c r="B20">
        <f t="shared" si="0"/>
        <v>9</v>
      </c>
    </row>
    <row r="21" spans="1:2" x14ac:dyDescent="0.2">
      <c r="A21">
        <f>Athl.!A23</f>
        <v>10</v>
      </c>
      <c r="B21" t="str">
        <f t="shared" si="0"/>
        <v>Athlet</v>
      </c>
    </row>
    <row r="22" spans="1:2" x14ac:dyDescent="0.2">
      <c r="A22">
        <f>Athl.!A23</f>
        <v>10</v>
      </c>
      <c r="B22">
        <f t="shared" si="0"/>
        <v>10</v>
      </c>
    </row>
    <row r="23" spans="1:2" x14ac:dyDescent="0.2">
      <c r="A23">
        <f>Athl.!A24</f>
        <v>11</v>
      </c>
      <c r="B23" t="str">
        <f t="shared" si="0"/>
        <v>Athlet</v>
      </c>
    </row>
    <row r="24" spans="1:2" x14ac:dyDescent="0.2">
      <c r="A24">
        <f>Athl.!A24</f>
        <v>11</v>
      </c>
      <c r="B24">
        <f t="shared" si="0"/>
        <v>11</v>
      </c>
    </row>
    <row r="25" spans="1:2" x14ac:dyDescent="0.2">
      <c r="A25">
        <f>Athl.!A25</f>
        <v>12</v>
      </c>
      <c r="B25" t="str">
        <f t="shared" si="0"/>
        <v>Athlet</v>
      </c>
    </row>
    <row r="26" spans="1:2" x14ac:dyDescent="0.2">
      <c r="A26">
        <f>Athl.!A25</f>
        <v>12</v>
      </c>
      <c r="B26">
        <f t="shared" si="0"/>
        <v>12</v>
      </c>
    </row>
    <row r="27" spans="1:2" x14ac:dyDescent="0.2">
      <c r="A27">
        <f>Athl.!A26</f>
        <v>13</v>
      </c>
      <c r="B27" t="str">
        <f t="shared" si="0"/>
        <v>Athlet</v>
      </c>
    </row>
    <row r="28" spans="1:2" x14ac:dyDescent="0.2">
      <c r="A28">
        <f>Athl.!A26</f>
        <v>13</v>
      </c>
      <c r="B28">
        <f t="shared" si="0"/>
        <v>13</v>
      </c>
    </row>
    <row r="29" spans="1:2" x14ac:dyDescent="0.2">
      <c r="A29">
        <f>Athl.!A27</f>
        <v>14</v>
      </c>
      <c r="B29" t="str">
        <f t="shared" si="0"/>
        <v>Athlet</v>
      </c>
    </row>
    <row r="30" spans="1:2" x14ac:dyDescent="0.2">
      <c r="A30">
        <f>Athl.!A27</f>
        <v>14</v>
      </c>
      <c r="B30">
        <f t="shared" si="0"/>
        <v>14</v>
      </c>
    </row>
    <row r="31" spans="1:2" x14ac:dyDescent="0.2">
      <c r="A31">
        <f>Athl.!A28</f>
        <v>15</v>
      </c>
      <c r="B31" t="str">
        <f t="shared" si="0"/>
        <v>Athlet</v>
      </c>
    </row>
    <row r="32" spans="1:2" x14ac:dyDescent="0.2">
      <c r="A32">
        <f>Athl.!A28</f>
        <v>15</v>
      </c>
      <c r="B32">
        <f t="shared" si="0"/>
        <v>15</v>
      </c>
    </row>
    <row r="33" spans="1:2" x14ac:dyDescent="0.2">
      <c r="A33">
        <f>Athl.!A29</f>
        <v>16</v>
      </c>
      <c r="B33" t="str">
        <f t="shared" si="0"/>
        <v>Athlet</v>
      </c>
    </row>
    <row r="34" spans="1:2" x14ac:dyDescent="0.2">
      <c r="A34">
        <f>Athl.!A29</f>
        <v>16</v>
      </c>
      <c r="B34">
        <f t="shared" si="0"/>
        <v>16</v>
      </c>
    </row>
    <row r="35" spans="1:2" x14ac:dyDescent="0.2">
      <c r="A35">
        <f>Athl.!A30</f>
        <v>17</v>
      </c>
      <c r="B35" t="str">
        <f t="shared" si="0"/>
        <v>Athlet</v>
      </c>
    </row>
    <row r="36" spans="1:2" x14ac:dyDescent="0.2">
      <c r="A36">
        <f>Athl.!A30</f>
        <v>17</v>
      </c>
      <c r="B36">
        <f t="shared" si="0"/>
        <v>17</v>
      </c>
    </row>
    <row r="37" spans="1:2" x14ac:dyDescent="0.2">
      <c r="A37">
        <f>Athl.!A31</f>
        <v>18</v>
      </c>
      <c r="B37" t="str">
        <f t="shared" si="0"/>
        <v>Athlet</v>
      </c>
    </row>
    <row r="38" spans="1:2" x14ac:dyDescent="0.2">
      <c r="A38">
        <f>Athl.!A31</f>
        <v>18</v>
      </c>
      <c r="B38">
        <f t="shared" si="0"/>
        <v>18</v>
      </c>
    </row>
    <row r="39" spans="1:2" x14ac:dyDescent="0.2">
      <c r="A39">
        <f>Athl.!A32</f>
        <v>19</v>
      </c>
      <c r="B39" t="str">
        <f t="shared" si="0"/>
        <v>Athlet</v>
      </c>
    </row>
    <row r="40" spans="1:2" x14ac:dyDescent="0.2">
      <c r="A40">
        <f>Athl.!A32</f>
        <v>19</v>
      </c>
      <c r="B40">
        <f t="shared" si="0"/>
        <v>19</v>
      </c>
    </row>
    <row r="41" spans="1:2" x14ac:dyDescent="0.2">
      <c r="A41">
        <f>Athl.!A33</f>
        <v>20</v>
      </c>
      <c r="B41" t="str">
        <f t="shared" si="0"/>
        <v>Athlet</v>
      </c>
    </row>
    <row r="42" spans="1:2" x14ac:dyDescent="0.2">
      <c r="A42">
        <f>Athl.!A33</f>
        <v>20</v>
      </c>
      <c r="B42">
        <f t="shared" si="0"/>
        <v>20</v>
      </c>
    </row>
    <row r="43" spans="1:2" x14ac:dyDescent="0.2">
      <c r="A43">
        <f>Athl.!A34</f>
        <v>21</v>
      </c>
      <c r="B43" t="str">
        <f t="shared" si="0"/>
        <v>Athlet</v>
      </c>
    </row>
    <row r="44" spans="1:2" x14ac:dyDescent="0.2">
      <c r="A44">
        <f>Athl.!A34</f>
        <v>21</v>
      </c>
      <c r="B44">
        <f t="shared" si="0"/>
        <v>21</v>
      </c>
    </row>
    <row r="45" spans="1:2" x14ac:dyDescent="0.2">
      <c r="A45">
        <f>Athl.!A35</f>
        <v>22</v>
      </c>
      <c r="B45" t="str">
        <f t="shared" si="0"/>
        <v>Athlet</v>
      </c>
    </row>
    <row r="46" spans="1:2" x14ac:dyDescent="0.2">
      <c r="A46">
        <f>Athl.!A35</f>
        <v>22</v>
      </c>
      <c r="B46">
        <f t="shared" si="0"/>
        <v>22</v>
      </c>
    </row>
    <row r="47" spans="1:2" x14ac:dyDescent="0.2">
      <c r="A47">
        <f>Athl.!A36</f>
        <v>23</v>
      </c>
      <c r="B47" t="str">
        <f t="shared" si="0"/>
        <v>Athlet</v>
      </c>
    </row>
    <row r="48" spans="1:2" x14ac:dyDescent="0.2">
      <c r="A48">
        <f>Athl.!A36</f>
        <v>23</v>
      </c>
      <c r="B48">
        <f t="shared" si="0"/>
        <v>23</v>
      </c>
    </row>
    <row r="49" spans="1:2" x14ac:dyDescent="0.2">
      <c r="A49">
        <f>Athl.!A37</f>
        <v>24</v>
      </c>
      <c r="B49" t="str">
        <f t="shared" si="0"/>
        <v>Athlet</v>
      </c>
    </row>
    <row r="50" spans="1:2" x14ac:dyDescent="0.2">
      <c r="A50">
        <f>Athl.!A37</f>
        <v>24</v>
      </c>
      <c r="B50">
        <f t="shared" si="0"/>
        <v>24</v>
      </c>
    </row>
    <row r="51" spans="1:2" x14ac:dyDescent="0.2">
      <c r="A51">
        <f>Athl.!A38</f>
        <v>25</v>
      </c>
      <c r="B51" t="str">
        <f t="shared" si="0"/>
        <v>Athlet</v>
      </c>
    </row>
    <row r="52" spans="1:2" x14ac:dyDescent="0.2">
      <c r="A52">
        <f>Athl.!A38</f>
        <v>25</v>
      </c>
      <c r="B52">
        <f t="shared" si="0"/>
        <v>25</v>
      </c>
    </row>
    <row r="53" spans="1:2" x14ac:dyDescent="0.2">
      <c r="A53">
        <f>Athl.!A39</f>
        <v>26</v>
      </c>
      <c r="B53" t="str">
        <f t="shared" si="0"/>
        <v>Athlet</v>
      </c>
    </row>
    <row r="54" spans="1:2" x14ac:dyDescent="0.2">
      <c r="A54">
        <f>Athl.!A39</f>
        <v>26</v>
      </c>
      <c r="B54">
        <f t="shared" si="0"/>
        <v>26</v>
      </c>
    </row>
    <row r="55" spans="1:2" x14ac:dyDescent="0.2">
      <c r="A55">
        <f>Athl.!A40</f>
        <v>27</v>
      </c>
      <c r="B55" t="str">
        <f t="shared" si="0"/>
        <v>Athlet</v>
      </c>
    </row>
    <row r="56" spans="1:2" x14ac:dyDescent="0.2">
      <c r="A56">
        <f>Athl.!A40</f>
        <v>27</v>
      </c>
      <c r="B56">
        <f t="shared" si="0"/>
        <v>27</v>
      </c>
    </row>
    <row r="57" spans="1:2" x14ac:dyDescent="0.2">
      <c r="A57">
        <f>Athl.!A41</f>
        <v>28</v>
      </c>
      <c r="B57" t="str">
        <f t="shared" si="0"/>
        <v>Athlet</v>
      </c>
    </row>
    <row r="58" spans="1:2" x14ac:dyDescent="0.2">
      <c r="A58">
        <f>Athl.!A41</f>
        <v>28</v>
      </c>
      <c r="B58">
        <f t="shared" si="0"/>
        <v>28</v>
      </c>
    </row>
    <row r="59" spans="1:2" x14ac:dyDescent="0.2">
      <c r="A59">
        <f>Athl.!A42</f>
        <v>29</v>
      </c>
      <c r="B59" t="str">
        <f t="shared" si="0"/>
        <v>Athlet</v>
      </c>
    </row>
    <row r="60" spans="1:2" x14ac:dyDescent="0.2">
      <c r="A60">
        <f>Athl.!A42</f>
        <v>29</v>
      </c>
      <c r="B60">
        <f t="shared" si="0"/>
        <v>29</v>
      </c>
    </row>
    <row r="61" spans="1:2" x14ac:dyDescent="0.2">
      <c r="A61">
        <f>Athl.!A43</f>
        <v>30</v>
      </c>
      <c r="B61" t="str">
        <f t="shared" si="0"/>
        <v>Athlet</v>
      </c>
    </row>
    <row r="62" spans="1:2" x14ac:dyDescent="0.2">
      <c r="A62">
        <f>Athl.!A43</f>
        <v>30</v>
      </c>
      <c r="B62">
        <f t="shared" si="0"/>
        <v>30</v>
      </c>
    </row>
    <row r="63" spans="1:2" x14ac:dyDescent="0.2">
      <c r="A63">
        <f>Athl.!A44</f>
        <v>31</v>
      </c>
      <c r="B63" t="str">
        <f t="shared" si="0"/>
        <v>Athlet</v>
      </c>
    </row>
    <row r="64" spans="1:2" x14ac:dyDescent="0.2">
      <c r="A64">
        <f>Athl.!A44</f>
        <v>31</v>
      </c>
      <c r="B64">
        <f t="shared" si="0"/>
        <v>31</v>
      </c>
    </row>
    <row r="65" spans="1:2" x14ac:dyDescent="0.2">
      <c r="A65">
        <f>Athl.!A45</f>
        <v>32</v>
      </c>
      <c r="B65" t="str">
        <f t="shared" si="0"/>
        <v>Athlet</v>
      </c>
    </row>
    <row r="66" spans="1:2" x14ac:dyDescent="0.2">
      <c r="A66">
        <f>Athl.!A45</f>
        <v>32</v>
      </c>
      <c r="B66">
        <f t="shared" ref="B66:B129" si="1">IF(A66&lt;&gt;A65,"Athlet",A66)</f>
        <v>32</v>
      </c>
    </row>
    <row r="67" spans="1:2" x14ac:dyDescent="0.2">
      <c r="A67">
        <f>Athl.!A46</f>
        <v>33</v>
      </c>
      <c r="B67" t="str">
        <f t="shared" si="1"/>
        <v>Athlet</v>
      </c>
    </row>
    <row r="68" spans="1:2" x14ac:dyDescent="0.2">
      <c r="A68">
        <f>Athl.!A46</f>
        <v>33</v>
      </c>
      <c r="B68">
        <f t="shared" si="1"/>
        <v>33</v>
      </c>
    </row>
    <row r="69" spans="1:2" x14ac:dyDescent="0.2">
      <c r="A69">
        <f>Athl.!A47</f>
        <v>34</v>
      </c>
      <c r="B69" t="str">
        <f t="shared" si="1"/>
        <v>Athlet</v>
      </c>
    </row>
    <row r="70" spans="1:2" x14ac:dyDescent="0.2">
      <c r="A70">
        <f>Athl.!A47</f>
        <v>34</v>
      </c>
      <c r="B70">
        <f t="shared" si="1"/>
        <v>34</v>
      </c>
    </row>
    <row r="71" spans="1:2" x14ac:dyDescent="0.2">
      <c r="A71">
        <f>Athl.!A48</f>
        <v>35</v>
      </c>
      <c r="B71" t="str">
        <f t="shared" si="1"/>
        <v>Athlet</v>
      </c>
    </row>
    <row r="72" spans="1:2" x14ac:dyDescent="0.2">
      <c r="A72">
        <f>Athl.!A48</f>
        <v>35</v>
      </c>
      <c r="B72">
        <f t="shared" si="1"/>
        <v>35</v>
      </c>
    </row>
    <row r="73" spans="1:2" x14ac:dyDescent="0.2">
      <c r="A73">
        <f>Athl.!A49</f>
        <v>36</v>
      </c>
      <c r="B73" t="str">
        <f t="shared" si="1"/>
        <v>Athlet</v>
      </c>
    </row>
    <row r="74" spans="1:2" x14ac:dyDescent="0.2">
      <c r="A74">
        <f>Athl.!A49</f>
        <v>36</v>
      </c>
      <c r="B74">
        <f t="shared" si="1"/>
        <v>36</v>
      </c>
    </row>
    <row r="75" spans="1:2" x14ac:dyDescent="0.2">
      <c r="A75">
        <f>Athl.!A50</f>
        <v>37</v>
      </c>
      <c r="B75" t="str">
        <f t="shared" si="1"/>
        <v>Athlet</v>
      </c>
    </row>
    <row r="76" spans="1:2" x14ac:dyDescent="0.2">
      <c r="A76">
        <f>Athl.!A50</f>
        <v>37</v>
      </c>
      <c r="B76">
        <f t="shared" si="1"/>
        <v>37</v>
      </c>
    </row>
    <row r="77" spans="1:2" x14ac:dyDescent="0.2">
      <c r="A77">
        <f>Athl.!A51</f>
        <v>38</v>
      </c>
      <c r="B77" t="str">
        <f t="shared" si="1"/>
        <v>Athlet</v>
      </c>
    </row>
    <row r="78" spans="1:2" x14ac:dyDescent="0.2">
      <c r="A78">
        <f>Athl.!A51</f>
        <v>38</v>
      </c>
      <c r="B78">
        <f t="shared" si="1"/>
        <v>38</v>
      </c>
    </row>
    <row r="79" spans="1:2" x14ac:dyDescent="0.2">
      <c r="A79">
        <f>Athl.!A52</f>
        <v>39</v>
      </c>
      <c r="B79" t="str">
        <f t="shared" si="1"/>
        <v>Athlet</v>
      </c>
    </row>
    <row r="80" spans="1:2" x14ac:dyDescent="0.2">
      <c r="A80">
        <f>Athl.!A52</f>
        <v>39</v>
      </c>
      <c r="B80">
        <f t="shared" si="1"/>
        <v>39</v>
      </c>
    </row>
    <row r="81" spans="1:2" x14ac:dyDescent="0.2">
      <c r="A81">
        <f>Athl.!A53</f>
        <v>40</v>
      </c>
      <c r="B81" t="str">
        <f t="shared" si="1"/>
        <v>Athlet</v>
      </c>
    </row>
    <row r="82" spans="1:2" x14ac:dyDescent="0.2">
      <c r="A82">
        <f>Athl.!A53</f>
        <v>40</v>
      </c>
      <c r="B82">
        <f t="shared" si="1"/>
        <v>40</v>
      </c>
    </row>
    <row r="83" spans="1:2" x14ac:dyDescent="0.2">
      <c r="A83">
        <f>Athl.!A54</f>
        <v>41</v>
      </c>
      <c r="B83" t="str">
        <f t="shared" si="1"/>
        <v>Athlet</v>
      </c>
    </row>
    <row r="84" spans="1:2" x14ac:dyDescent="0.2">
      <c r="A84">
        <f>Athl.!A54</f>
        <v>41</v>
      </c>
      <c r="B84">
        <f t="shared" si="1"/>
        <v>41</v>
      </c>
    </row>
    <row r="85" spans="1:2" x14ac:dyDescent="0.2">
      <c r="A85">
        <f>Athl.!A55</f>
        <v>42</v>
      </c>
      <c r="B85" t="str">
        <f t="shared" si="1"/>
        <v>Athlet</v>
      </c>
    </row>
    <row r="86" spans="1:2" x14ac:dyDescent="0.2">
      <c r="A86">
        <f>Athl.!A55</f>
        <v>42</v>
      </c>
      <c r="B86">
        <f t="shared" si="1"/>
        <v>42</v>
      </c>
    </row>
    <row r="87" spans="1:2" x14ac:dyDescent="0.2">
      <c r="A87">
        <f>Athl.!A56</f>
        <v>43</v>
      </c>
      <c r="B87" t="str">
        <f t="shared" si="1"/>
        <v>Athlet</v>
      </c>
    </row>
    <row r="88" spans="1:2" x14ac:dyDescent="0.2">
      <c r="A88">
        <f>Athl.!A56</f>
        <v>43</v>
      </c>
      <c r="B88">
        <f t="shared" si="1"/>
        <v>43</v>
      </c>
    </row>
    <row r="89" spans="1:2" x14ac:dyDescent="0.2">
      <c r="A89">
        <f>Athl.!A57</f>
        <v>44</v>
      </c>
      <c r="B89" t="str">
        <f t="shared" si="1"/>
        <v>Athlet</v>
      </c>
    </row>
    <row r="90" spans="1:2" x14ac:dyDescent="0.2">
      <c r="A90">
        <f>Athl.!A57</f>
        <v>44</v>
      </c>
      <c r="B90">
        <f t="shared" si="1"/>
        <v>44</v>
      </c>
    </row>
    <row r="91" spans="1:2" x14ac:dyDescent="0.2">
      <c r="A91">
        <f>Athl.!A58</f>
        <v>45</v>
      </c>
      <c r="B91" t="str">
        <f t="shared" si="1"/>
        <v>Athlet</v>
      </c>
    </row>
    <row r="92" spans="1:2" x14ac:dyDescent="0.2">
      <c r="A92">
        <f>Athl.!A58</f>
        <v>45</v>
      </c>
      <c r="B92">
        <f t="shared" si="1"/>
        <v>45</v>
      </c>
    </row>
    <row r="93" spans="1:2" x14ac:dyDescent="0.2">
      <c r="A93">
        <f>Athl.!A59</f>
        <v>46</v>
      </c>
      <c r="B93" t="str">
        <f t="shared" si="1"/>
        <v>Athlet</v>
      </c>
    </row>
    <row r="94" spans="1:2" x14ac:dyDescent="0.2">
      <c r="A94">
        <f>Athl.!A59</f>
        <v>46</v>
      </c>
      <c r="B94">
        <f t="shared" si="1"/>
        <v>46</v>
      </c>
    </row>
    <row r="95" spans="1:2" x14ac:dyDescent="0.2">
      <c r="A95">
        <f>Athl.!A60</f>
        <v>47</v>
      </c>
      <c r="B95" t="str">
        <f t="shared" si="1"/>
        <v>Athlet</v>
      </c>
    </row>
    <row r="96" spans="1:2" x14ac:dyDescent="0.2">
      <c r="A96">
        <f>Athl.!A60</f>
        <v>47</v>
      </c>
      <c r="B96">
        <f t="shared" si="1"/>
        <v>47</v>
      </c>
    </row>
    <row r="97" spans="1:2" x14ac:dyDescent="0.2">
      <c r="A97">
        <f>Athl.!A61</f>
        <v>48</v>
      </c>
      <c r="B97" t="str">
        <f t="shared" si="1"/>
        <v>Athlet</v>
      </c>
    </row>
    <row r="98" spans="1:2" x14ac:dyDescent="0.2">
      <c r="A98">
        <f>Athl.!A61</f>
        <v>48</v>
      </c>
      <c r="B98">
        <f t="shared" si="1"/>
        <v>48</v>
      </c>
    </row>
    <row r="99" spans="1:2" x14ac:dyDescent="0.2">
      <c r="A99">
        <f>Athl.!A62</f>
        <v>49</v>
      </c>
      <c r="B99" t="str">
        <f t="shared" si="1"/>
        <v>Athlet</v>
      </c>
    </row>
    <row r="100" spans="1:2" x14ac:dyDescent="0.2">
      <c r="A100">
        <f>Athl.!A62</f>
        <v>49</v>
      </c>
      <c r="B100">
        <f t="shared" si="1"/>
        <v>49</v>
      </c>
    </row>
    <row r="101" spans="1:2" x14ac:dyDescent="0.2">
      <c r="A101">
        <f>Athl.!A63</f>
        <v>50</v>
      </c>
      <c r="B101" t="str">
        <f t="shared" si="1"/>
        <v>Athlet</v>
      </c>
    </row>
    <row r="102" spans="1:2" x14ac:dyDescent="0.2">
      <c r="A102">
        <f>Athl.!A63</f>
        <v>50</v>
      </c>
      <c r="B102">
        <f t="shared" si="1"/>
        <v>50</v>
      </c>
    </row>
    <row r="103" spans="1:2" x14ac:dyDescent="0.2">
      <c r="A103">
        <f>Athl.!A64</f>
        <v>51</v>
      </c>
      <c r="B103" t="str">
        <f t="shared" si="1"/>
        <v>Athlet</v>
      </c>
    </row>
    <row r="104" spans="1:2" x14ac:dyDescent="0.2">
      <c r="A104">
        <f>Athl.!A64</f>
        <v>51</v>
      </c>
      <c r="B104">
        <f t="shared" si="1"/>
        <v>51</v>
      </c>
    </row>
    <row r="105" spans="1:2" x14ac:dyDescent="0.2">
      <c r="A105">
        <f>Athl.!A65</f>
        <v>52</v>
      </c>
      <c r="B105" t="str">
        <f t="shared" si="1"/>
        <v>Athlet</v>
      </c>
    </row>
    <row r="106" spans="1:2" x14ac:dyDescent="0.2">
      <c r="A106">
        <f>Athl.!A65</f>
        <v>52</v>
      </c>
      <c r="B106">
        <f t="shared" si="1"/>
        <v>52</v>
      </c>
    </row>
    <row r="107" spans="1:2" x14ac:dyDescent="0.2">
      <c r="A107">
        <f>Athl.!A66</f>
        <v>53</v>
      </c>
      <c r="B107" t="str">
        <f t="shared" si="1"/>
        <v>Athlet</v>
      </c>
    </row>
    <row r="108" spans="1:2" x14ac:dyDescent="0.2">
      <c r="A108">
        <f>Athl.!A66</f>
        <v>53</v>
      </c>
      <c r="B108">
        <f t="shared" si="1"/>
        <v>53</v>
      </c>
    </row>
    <row r="109" spans="1:2" x14ac:dyDescent="0.2">
      <c r="A109">
        <f>Athl.!A67</f>
        <v>54</v>
      </c>
      <c r="B109" t="str">
        <f t="shared" si="1"/>
        <v>Athlet</v>
      </c>
    </row>
    <row r="110" spans="1:2" x14ac:dyDescent="0.2">
      <c r="A110">
        <f>Athl.!A67</f>
        <v>54</v>
      </c>
      <c r="B110">
        <f t="shared" si="1"/>
        <v>54</v>
      </c>
    </row>
    <row r="111" spans="1:2" x14ac:dyDescent="0.2">
      <c r="A111">
        <f>Athl.!A68</f>
        <v>55</v>
      </c>
      <c r="B111" t="str">
        <f t="shared" si="1"/>
        <v>Athlet</v>
      </c>
    </row>
    <row r="112" spans="1:2" x14ac:dyDescent="0.2">
      <c r="A112">
        <f>Athl.!A68</f>
        <v>55</v>
      </c>
      <c r="B112">
        <f t="shared" si="1"/>
        <v>55</v>
      </c>
    </row>
    <row r="113" spans="1:2" x14ac:dyDescent="0.2">
      <c r="A113">
        <f>Athl.!A69</f>
        <v>56</v>
      </c>
      <c r="B113" t="str">
        <f t="shared" si="1"/>
        <v>Athlet</v>
      </c>
    </row>
    <row r="114" spans="1:2" x14ac:dyDescent="0.2">
      <c r="A114">
        <f>Athl.!A69</f>
        <v>56</v>
      </c>
      <c r="B114">
        <f t="shared" si="1"/>
        <v>56</v>
      </c>
    </row>
    <row r="115" spans="1:2" x14ac:dyDescent="0.2">
      <c r="A115">
        <f>Athl.!A70</f>
        <v>57</v>
      </c>
      <c r="B115" t="str">
        <f t="shared" si="1"/>
        <v>Athlet</v>
      </c>
    </row>
    <row r="116" spans="1:2" x14ac:dyDescent="0.2">
      <c r="A116">
        <f>Athl.!A70</f>
        <v>57</v>
      </c>
      <c r="B116">
        <f t="shared" si="1"/>
        <v>57</v>
      </c>
    </row>
    <row r="117" spans="1:2" x14ac:dyDescent="0.2">
      <c r="A117">
        <f>Athl.!A71</f>
        <v>58</v>
      </c>
      <c r="B117" t="str">
        <f t="shared" si="1"/>
        <v>Athlet</v>
      </c>
    </row>
    <row r="118" spans="1:2" x14ac:dyDescent="0.2">
      <c r="A118">
        <f>Athl.!A71</f>
        <v>58</v>
      </c>
      <c r="B118">
        <f t="shared" si="1"/>
        <v>58</v>
      </c>
    </row>
    <row r="119" spans="1:2" x14ac:dyDescent="0.2">
      <c r="A119">
        <f>Athl.!A72</f>
        <v>59</v>
      </c>
      <c r="B119" t="str">
        <f t="shared" si="1"/>
        <v>Athlet</v>
      </c>
    </row>
    <row r="120" spans="1:2" x14ac:dyDescent="0.2">
      <c r="A120">
        <f>Athl.!A72</f>
        <v>59</v>
      </c>
      <c r="B120">
        <f t="shared" si="1"/>
        <v>59</v>
      </c>
    </row>
    <row r="121" spans="1:2" x14ac:dyDescent="0.2">
      <c r="A121">
        <f>Athl.!A73</f>
        <v>60</v>
      </c>
      <c r="B121" t="str">
        <f t="shared" si="1"/>
        <v>Athlet</v>
      </c>
    </row>
    <row r="122" spans="1:2" x14ac:dyDescent="0.2">
      <c r="A122">
        <f>Athl.!A73</f>
        <v>60</v>
      </c>
      <c r="B122">
        <f t="shared" si="1"/>
        <v>60</v>
      </c>
    </row>
    <row r="123" spans="1:2" x14ac:dyDescent="0.2">
      <c r="A123">
        <f>Athl.!A74</f>
        <v>61</v>
      </c>
      <c r="B123" t="str">
        <f t="shared" si="1"/>
        <v>Athlet</v>
      </c>
    </row>
    <row r="124" spans="1:2" x14ac:dyDescent="0.2">
      <c r="A124">
        <f>Athl.!A74</f>
        <v>61</v>
      </c>
      <c r="B124">
        <f t="shared" si="1"/>
        <v>61</v>
      </c>
    </row>
    <row r="125" spans="1:2" x14ac:dyDescent="0.2">
      <c r="A125">
        <f>Athl.!A75</f>
        <v>62</v>
      </c>
      <c r="B125" t="str">
        <f t="shared" si="1"/>
        <v>Athlet</v>
      </c>
    </row>
    <row r="126" spans="1:2" x14ac:dyDescent="0.2">
      <c r="A126">
        <f>Athl.!A75</f>
        <v>62</v>
      </c>
      <c r="B126">
        <f t="shared" si="1"/>
        <v>62</v>
      </c>
    </row>
    <row r="127" spans="1:2" x14ac:dyDescent="0.2">
      <c r="A127">
        <f>Athl.!A76</f>
        <v>63</v>
      </c>
      <c r="B127" t="str">
        <f t="shared" si="1"/>
        <v>Athlet</v>
      </c>
    </row>
    <row r="128" spans="1:2" x14ac:dyDescent="0.2">
      <c r="A128">
        <f>Athl.!A76</f>
        <v>63</v>
      </c>
      <c r="B128">
        <f t="shared" si="1"/>
        <v>63</v>
      </c>
    </row>
    <row r="129" spans="1:2" x14ac:dyDescent="0.2">
      <c r="A129">
        <f>Athl.!A77</f>
        <v>64</v>
      </c>
      <c r="B129" t="str">
        <f t="shared" si="1"/>
        <v>Athlet</v>
      </c>
    </row>
    <row r="130" spans="1:2" x14ac:dyDescent="0.2">
      <c r="A130">
        <f>Athl.!A77</f>
        <v>64</v>
      </c>
      <c r="B130">
        <f t="shared" ref="B130:B193" si="2">IF(A130&lt;&gt;A129,"Athlet",A130)</f>
        <v>64</v>
      </c>
    </row>
    <row r="131" spans="1:2" x14ac:dyDescent="0.2">
      <c r="A131">
        <f>Athl.!A78</f>
        <v>65</v>
      </c>
      <c r="B131" t="str">
        <f t="shared" si="2"/>
        <v>Athlet</v>
      </c>
    </row>
    <row r="132" spans="1:2" x14ac:dyDescent="0.2">
      <c r="A132">
        <f>Athl.!A78</f>
        <v>65</v>
      </c>
      <c r="B132">
        <f t="shared" si="2"/>
        <v>65</v>
      </c>
    </row>
    <row r="133" spans="1:2" x14ac:dyDescent="0.2">
      <c r="A133">
        <f>Athl.!A79</f>
        <v>66</v>
      </c>
      <c r="B133" t="str">
        <f t="shared" si="2"/>
        <v>Athlet</v>
      </c>
    </row>
    <row r="134" spans="1:2" x14ac:dyDescent="0.2">
      <c r="A134">
        <f>Athl.!A79</f>
        <v>66</v>
      </c>
      <c r="B134">
        <f t="shared" si="2"/>
        <v>66</v>
      </c>
    </row>
    <row r="135" spans="1:2" x14ac:dyDescent="0.2">
      <c r="A135">
        <f>Athl.!A80</f>
        <v>67</v>
      </c>
      <c r="B135" t="str">
        <f t="shared" si="2"/>
        <v>Athlet</v>
      </c>
    </row>
    <row r="136" spans="1:2" x14ac:dyDescent="0.2">
      <c r="A136">
        <f>Athl.!A80</f>
        <v>67</v>
      </c>
      <c r="B136">
        <f t="shared" si="2"/>
        <v>67</v>
      </c>
    </row>
    <row r="137" spans="1:2" x14ac:dyDescent="0.2">
      <c r="A137">
        <f>Athl.!A81</f>
        <v>68</v>
      </c>
      <c r="B137" t="str">
        <f t="shared" si="2"/>
        <v>Athlet</v>
      </c>
    </row>
    <row r="138" spans="1:2" x14ac:dyDescent="0.2">
      <c r="A138">
        <f>Athl.!A81</f>
        <v>68</v>
      </c>
      <c r="B138">
        <f t="shared" si="2"/>
        <v>68</v>
      </c>
    </row>
    <row r="139" spans="1:2" x14ac:dyDescent="0.2">
      <c r="A139">
        <f>Athl.!A82</f>
        <v>69</v>
      </c>
      <c r="B139" t="str">
        <f t="shared" si="2"/>
        <v>Athlet</v>
      </c>
    </row>
    <row r="140" spans="1:2" x14ac:dyDescent="0.2">
      <c r="A140">
        <f>Athl.!A82</f>
        <v>69</v>
      </c>
      <c r="B140">
        <f t="shared" si="2"/>
        <v>69</v>
      </c>
    </row>
    <row r="141" spans="1:2" x14ac:dyDescent="0.2">
      <c r="A141">
        <f>Athl.!A83</f>
        <v>70</v>
      </c>
      <c r="B141" t="str">
        <f t="shared" si="2"/>
        <v>Athlet</v>
      </c>
    </row>
    <row r="142" spans="1:2" x14ac:dyDescent="0.2">
      <c r="A142">
        <f>Athl.!A83</f>
        <v>70</v>
      </c>
      <c r="B142">
        <f t="shared" si="2"/>
        <v>70</v>
      </c>
    </row>
    <row r="143" spans="1:2" x14ac:dyDescent="0.2">
      <c r="A143">
        <f>Athl.!A84</f>
        <v>71</v>
      </c>
      <c r="B143" t="str">
        <f t="shared" si="2"/>
        <v>Athlet</v>
      </c>
    </row>
    <row r="144" spans="1:2" x14ac:dyDescent="0.2">
      <c r="A144">
        <f>Athl.!A84</f>
        <v>71</v>
      </c>
      <c r="B144">
        <f t="shared" si="2"/>
        <v>71</v>
      </c>
    </row>
    <row r="145" spans="1:2" x14ac:dyDescent="0.2">
      <c r="A145">
        <f>Athl.!A85</f>
        <v>72</v>
      </c>
      <c r="B145" t="str">
        <f t="shared" si="2"/>
        <v>Athlet</v>
      </c>
    </row>
    <row r="146" spans="1:2" x14ac:dyDescent="0.2">
      <c r="A146">
        <f>Athl.!A85</f>
        <v>72</v>
      </c>
      <c r="B146">
        <f t="shared" si="2"/>
        <v>72</v>
      </c>
    </row>
    <row r="147" spans="1:2" x14ac:dyDescent="0.2">
      <c r="A147">
        <f>Athl.!A86</f>
        <v>73</v>
      </c>
      <c r="B147" t="str">
        <f t="shared" si="2"/>
        <v>Athlet</v>
      </c>
    </row>
    <row r="148" spans="1:2" x14ac:dyDescent="0.2">
      <c r="A148">
        <f>Athl.!A86</f>
        <v>73</v>
      </c>
      <c r="B148">
        <f t="shared" si="2"/>
        <v>73</v>
      </c>
    </row>
    <row r="149" spans="1:2" x14ac:dyDescent="0.2">
      <c r="A149">
        <f>Athl.!A87</f>
        <v>74</v>
      </c>
      <c r="B149" t="str">
        <f t="shared" si="2"/>
        <v>Athlet</v>
      </c>
    </row>
    <row r="150" spans="1:2" x14ac:dyDescent="0.2">
      <c r="A150">
        <f>Athl.!A87</f>
        <v>74</v>
      </c>
      <c r="B150">
        <f t="shared" si="2"/>
        <v>74</v>
      </c>
    </row>
    <row r="151" spans="1:2" x14ac:dyDescent="0.2">
      <c r="A151">
        <f>Athl.!A88</f>
        <v>75</v>
      </c>
      <c r="B151" t="str">
        <f t="shared" si="2"/>
        <v>Athlet</v>
      </c>
    </row>
    <row r="152" spans="1:2" x14ac:dyDescent="0.2">
      <c r="A152">
        <f>Athl.!A88</f>
        <v>75</v>
      </c>
      <c r="B152">
        <f t="shared" si="2"/>
        <v>75</v>
      </c>
    </row>
    <row r="153" spans="1:2" x14ac:dyDescent="0.2">
      <c r="A153">
        <f>Athl.!A89</f>
        <v>76</v>
      </c>
      <c r="B153" t="str">
        <f t="shared" si="2"/>
        <v>Athlet</v>
      </c>
    </row>
    <row r="154" spans="1:2" x14ac:dyDescent="0.2">
      <c r="A154">
        <f>Athl.!A89</f>
        <v>76</v>
      </c>
      <c r="B154">
        <f t="shared" si="2"/>
        <v>76</v>
      </c>
    </row>
    <row r="155" spans="1:2" x14ac:dyDescent="0.2">
      <c r="A155">
        <f>Athl.!A90</f>
        <v>77</v>
      </c>
      <c r="B155" t="str">
        <f t="shared" si="2"/>
        <v>Athlet</v>
      </c>
    </row>
    <row r="156" spans="1:2" x14ac:dyDescent="0.2">
      <c r="A156">
        <f>Athl.!A90</f>
        <v>77</v>
      </c>
      <c r="B156">
        <f t="shared" si="2"/>
        <v>77</v>
      </c>
    </row>
    <row r="157" spans="1:2" x14ac:dyDescent="0.2">
      <c r="A157">
        <f>Athl.!A91</f>
        <v>78</v>
      </c>
      <c r="B157" t="str">
        <f t="shared" si="2"/>
        <v>Athlet</v>
      </c>
    </row>
    <row r="158" spans="1:2" x14ac:dyDescent="0.2">
      <c r="A158">
        <f>Athl.!A91</f>
        <v>78</v>
      </c>
      <c r="B158">
        <f t="shared" si="2"/>
        <v>78</v>
      </c>
    </row>
    <row r="159" spans="1:2" x14ac:dyDescent="0.2">
      <c r="A159">
        <f>Athl.!A92</f>
        <v>79</v>
      </c>
      <c r="B159" t="str">
        <f t="shared" si="2"/>
        <v>Athlet</v>
      </c>
    </row>
    <row r="160" spans="1:2" x14ac:dyDescent="0.2">
      <c r="A160">
        <f>Athl.!A92</f>
        <v>79</v>
      </c>
      <c r="B160">
        <f t="shared" si="2"/>
        <v>79</v>
      </c>
    </row>
    <row r="161" spans="1:2" x14ac:dyDescent="0.2">
      <c r="A161">
        <f>Athl.!A93</f>
        <v>80</v>
      </c>
      <c r="B161" t="str">
        <f t="shared" si="2"/>
        <v>Athlet</v>
      </c>
    </row>
    <row r="162" spans="1:2" x14ac:dyDescent="0.2">
      <c r="A162">
        <f>Athl.!A93</f>
        <v>80</v>
      </c>
      <c r="B162">
        <f t="shared" si="2"/>
        <v>80</v>
      </c>
    </row>
    <row r="163" spans="1:2" x14ac:dyDescent="0.2">
      <c r="A163">
        <f>Athl.!A94</f>
        <v>81</v>
      </c>
      <c r="B163" t="str">
        <f t="shared" si="2"/>
        <v>Athlet</v>
      </c>
    </row>
    <row r="164" spans="1:2" x14ac:dyDescent="0.2">
      <c r="A164">
        <f>Athl.!A94</f>
        <v>81</v>
      </c>
      <c r="B164">
        <f t="shared" si="2"/>
        <v>81</v>
      </c>
    </row>
    <row r="165" spans="1:2" x14ac:dyDescent="0.2">
      <c r="A165">
        <f>Athl.!A95</f>
        <v>82</v>
      </c>
      <c r="B165" t="str">
        <f t="shared" si="2"/>
        <v>Athlet</v>
      </c>
    </row>
    <row r="166" spans="1:2" x14ac:dyDescent="0.2">
      <c r="A166">
        <f>Athl.!A95</f>
        <v>82</v>
      </c>
      <c r="B166">
        <f t="shared" si="2"/>
        <v>82</v>
      </c>
    </row>
    <row r="167" spans="1:2" x14ac:dyDescent="0.2">
      <c r="A167">
        <f>Athl.!A96</f>
        <v>83</v>
      </c>
      <c r="B167" t="str">
        <f t="shared" si="2"/>
        <v>Athlet</v>
      </c>
    </row>
    <row r="168" spans="1:2" x14ac:dyDescent="0.2">
      <c r="A168">
        <f>Athl.!A96</f>
        <v>83</v>
      </c>
      <c r="B168">
        <f t="shared" si="2"/>
        <v>83</v>
      </c>
    </row>
    <row r="169" spans="1:2" x14ac:dyDescent="0.2">
      <c r="A169">
        <f>Athl.!A97</f>
        <v>84</v>
      </c>
      <c r="B169" t="str">
        <f t="shared" si="2"/>
        <v>Athlet</v>
      </c>
    </row>
    <row r="170" spans="1:2" x14ac:dyDescent="0.2">
      <c r="A170">
        <f>Athl.!A97</f>
        <v>84</v>
      </c>
      <c r="B170">
        <f t="shared" si="2"/>
        <v>84</v>
      </c>
    </row>
    <row r="171" spans="1:2" x14ac:dyDescent="0.2">
      <c r="A171">
        <f>Athl.!A98</f>
        <v>85</v>
      </c>
      <c r="B171" t="str">
        <f t="shared" si="2"/>
        <v>Athlet</v>
      </c>
    </row>
    <row r="172" spans="1:2" x14ac:dyDescent="0.2">
      <c r="A172">
        <f>Athl.!A98</f>
        <v>85</v>
      </c>
      <c r="B172">
        <f t="shared" si="2"/>
        <v>85</v>
      </c>
    </row>
    <row r="173" spans="1:2" x14ac:dyDescent="0.2">
      <c r="A173">
        <f>Athl.!A99</f>
        <v>86</v>
      </c>
      <c r="B173" t="str">
        <f t="shared" si="2"/>
        <v>Athlet</v>
      </c>
    </row>
    <row r="174" spans="1:2" x14ac:dyDescent="0.2">
      <c r="A174">
        <f>Athl.!A99</f>
        <v>86</v>
      </c>
      <c r="B174">
        <f t="shared" si="2"/>
        <v>86</v>
      </c>
    </row>
    <row r="175" spans="1:2" x14ac:dyDescent="0.2">
      <c r="A175">
        <f>Athl.!A100</f>
        <v>87</v>
      </c>
      <c r="B175" t="str">
        <f t="shared" si="2"/>
        <v>Athlet</v>
      </c>
    </row>
    <row r="176" spans="1:2" x14ac:dyDescent="0.2">
      <c r="A176">
        <f>Athl.!A100</f>
        <v>87</v>
      </c>
      <c r="B176">
        <f t="shared" si="2"/>
        <v>87</v>
      </c>
    </row>
    <row r="177" spans="1:2" x14ac:dyDescent="0.2">
      <c r="A177">
        <f>Athl.!A101</f>
        <v>88</v>
      </c>
      <c r="B177" t="str">
        <f t="shared" si="2"/>
        <v>Athlet</v>
      </c>
    </row>
    <row r="178" spans="1:2" x14ac:dyDescent="0.2">
      <c r="A178">
        <f>Athl.!A101</f>
        <v>88</v>
      </c>
      <c r="B178">
        <f t="shared" si="2"/>
        <v>88</v>
      </c>
    </row>
    <row r="179" spans="1:2" x14ac:dyDescent="0.2">
      <c r="A179">
        <f>Athl.!A102</f>
        <v>89</v>
      </c>
      <c r="B179" t="str">
        <f t="shared" si="2"/>
        <v>Athlet</v>
      </c>
    </row>
    <row r="180" spans="1:2" x14ac:dyDescent="0.2">
      <c r="A180">
        <f>Athl.!A102</f>
        <v>89</v>
      </c>
      <c r="B180">
        <f t="shared" si="2"/>
        <v>89</v>
      </c>
    </row>
    <row r="181" spans="1:2" x14ac:dyDescent="0.2">
      <c r="A181">
        <f>Athl.!A103</f>
        <v>90</v>
      </c>
      <c r="B181" t="str">
        <f t="shared" si="2"/>
        <v>Athlet</v>
      </c>
    </row>
    <row r="182" spans="1:2" x14ac:dyDescent="0.2">
      <c r="A182">
        <f>Athl.!A103</f>
        <v>90</v>
      </c>
      <c r="B182">
        <f t="shared" si="2"/>
        <v>90</v>
      </c>
    </row>
    <row r="183" spans="1:2" x14ac:dyDescent="0.2">
      <c r="A183">
        <f>Athl.!A104</f>
        <v>91</v>
      </c>
      <c r="B183" t="str">
        <f t="shared" si="2"/>
        <v>Athlet</v>
      </c>
    </row>
    <row r="184" spans="1:2" x14ac:dyDescent="0.2">
      <c r="A184">
        <f>Athl.!A104</f>
        <v>91</v>
      </c>
      <c r="B184">
        <f t="shared" si="2"/>
        <v>91</v>
      </c>
    </row>
    <row r="185" spans="1:2" x14ac:dyDescent="0.2">
      <c r="A185">
        <f>Athl.!A105</f>
        <v>92</v>
      </c>
      <c r="B185" t="str">
        <f t="shared" si="2"/>
        <v>Athlet</v>
      </c>
    </row>
    <row r="186" spans="1:2" x14ac:dyDescent="0.2">
      <c r="A186">
        <f>Athl.!A105</f>
        <v>92</v>
      </c>
      <c r="B186">
        <f t="shared" si="2"/>
        <v>92</v>
      </c>
    </row>
    <row r="187" spans="1:2" x14ac:dyDescent="0.2">
      <c r="A187">
        <f>Athl.!A106</f>
        <v>93</v>
      </c>
      <c r="B187" t="str">
        <f t="shared" si="2"/>
        <v>Athlet</v>
      </c>
    </row>
    <row r="188" spans="1:2" x14ac:dyDescent="0.2">
      <c r="A188">
        <f>Athl.!A106</f>
        <v>93</v>
      </c>
      <c r="B188">
        <f t="shared" si="2"/>
        <v>93</v>
      </c>
    </row>
    <row r="189" spans="1:2" x14ac:dyDescent="0.2">
      <c r="A189">
        <f>Athl.!A107</f>
        <v>94</v>
      </c>
      <c r="B189" t="str">
        <f t="shared" si="2"/>
        <v>Athlet</v>
      </c>
    </row>
    <row r="190" spans="1:2" x14ac:dyDescent="0.2">
      <c r="A190">
        <f>Athl.!A107</f>
        <v>94</v>
      </c>
      <c r="B190">
        <f t="shared" si="2"/>
        <v>94</v>
      </c>
    </row>
    <row r="191" spans="1:2" x14ac:dyDescent="0.2">
      <c r="A191">
        <f>Athl.!A108</f>
        <v>95</v>
      </c>
      <c r="B191" t="str">
        <f t="shared" si="2"/>
        <v>Athlet</v>
      </c>
    </row>
    <row r="192" spans="1:2" x14ac:dyDescent="0.2">
      <c r="A192">
        <f>Athl.!A108</f>
        <v>95</v>
      </c>
      <c r="B192">
        <f t="shared" si="2"/>
        <v>95</v>
      </c>
    </row>
    <row r="193" spans="1:2" x14ac:dyDescent="0.2">
      <c r="A193">
        <f>Athl.!A109</f>
        <v>96</v>
      </c>
      <c r="B193" t="str">
        <f t="shared" si="2"/>
        <v>Athlet</v>
      </c>
    </row>
    <row r="194" spans="1:2" x14ac:dyDescent="0.2">
      <c r="A194">
        <f>Athl.!A109</f>
        <v>96</v>
      </c>
      <c r="B194">
        <f t="shared" ref="B194:B257" si="3">IF(A194&lt;&gt;A193,"Athlet",A194)</f>
        <v>96</v>
      </c>
    </row>
    <row r="195" spans="1:2" x14ac:dyDescent="0.2">
      <c r="A195">
        <f>Athl.!A110</f>
        <v>97</v>
      </c>
      <c r="B195" t="str">
        <f t="shared" si="3"/>
        <v>Athlet</v>
      </c>
    </row>
    <row r="196" spans="1:2" x14ac:dyDescent="0.2">
      <c r="A196">
        <f>Athl.!A110</f>
        <v>97</v>
      </c>
      <c r="B196">
        <f t="shared" si="3"/>
        <v>97</v>
      </c>
    </row>
    <row r="197" spans="1:2" x14ac:dyDescent="0.2">
      <c r="A197">
        <f>Athl.!A111</f>
        <v>98</v>
      </c>
      <c r="B197" t="str">
        <f t="shared" si="3"/>
        <v>Athlet</v>
      </c>
    </row>
    <row r="198" spans="1:2" x14ac:dyDescent="0.2">
      <c r="A198">
        <f>Athl.!A111</f>
        <v>98</v>
      </c>
      <c r="B198">
        <f t="shared" si="3"/>
        <v>98</v>
      </c>
    </row>
    <row r="199" spans="1:2" x14ac:dyDescent="0.2">
      <c r="A199">
        <f>Athl.!A112</f>
        <v>99</v>
      </c>
      <c r="B199" t="str">
        <f t="shared" si="3"/>
        <v>Athlet</v>
      </c>
    </row>
    <row r="200" spans="1:2" x14ac:dyDescent="0.2">
      <c r="A200">
        <f>Athl.!A112</f>
        <v>99</v>
      </c>
      <c r="B200">
        <f t="shared" si="3"/>
        <v>99</v>
      </c>
    </row>
    <row r="201" spans="1:2" x14ac:dyDescent="0.2">
      <c r="A201">
        <f>Athl.!A113</f>
        <v>100</v>
      </c>
      <c r="B201" t="str">
        <f t="shared" si="3"/>
        <v>Athlet</v>
      </c>
    </row>
    <row r="202" spans="1:2" x14ac:dyDescent="0.2">
      <c r="A202">
        <f>Athl.!A113</f>
        <v>100</v>
      </c>
      <c r="B202">
        <f t="shared" si="3"/>
        <v>100</v>
      </c>
    </row>
    <row r="203" spans="1:2" x14ac:dyDescent="0.2">
      <c r="A203">
        <f>Athl.!A114</f>
        <v>101</v>
      </c>
      <c r="B203" t="str">
        <f t="shared" si="3"/>
        <v>Athlet</v>
      </c>
    </row>
    <row r="204" spans="1:2" x14ac:dyDescent="0.2">
      <c r="A204">
        <f>Athl.!A114</f>
        <v>101</v>
      </c>
      <c r="B204">
        <f t="shared" si="3"/>
        <v>101</v>
      </c>
    </row>
    <row r="205" spans="1:2" x14ac:dyDescent="0.2">
      <c r="A205">
        <f>Athl.!A115</f>
        <v>102</v>
      </c>
      <c r="B205" t="str">
        <f t="shared" si="3"/>
        <v>Athlet</v>
      </c>
    </row>
    <row r="206" spans="1:2" x14ac:dyDescent="0.2">
      <c r="A206">
        <f>Athl.!A115</f>
        <v>102</v>
      </c>
      <c r="B206">
        <f t="shared" si="3"/>
        <v>102</v>
      </c>
    </row>
    <row r="207" spans="1:2" x14ac:dyDescent="0.2">
      <c r="A207">
        <f>Athl.!A116</f>
        <v>103</v>
      </c>
      <c r="B207" t="str">
        <f t="shared" si="3"/>
        <v>Athlet</v>
      </c>
    </row>
    <row r="208" spans="1:2" x14ac:dyDescent="0.2">
      <c r="A208">
        <f>Athl.!A116</f>
        <v>103</v>
      </c>
      <c r="B208">
        <f t="shared" si="3"/>
        <v>103</v>
      </c>
    </row>
    <row r="209" spans="1:2" x14ac:dyDescent="0.2">
      <c r="A209">
        <f>Athl.!A117</f>
        <v>104</v>
      </c>
      <c r="B209" t="str">
        <f t="shared" si="3"/>
        <v>Athlet</v>
      </c>
    </row>
    <row r="210" spans="1:2" x14ac:dyDescent="0.2">
      <c r="A210">
        <f>Athl.!A117</f>
        <v>104</v>
      </c>
      <c r="B210">
        <f t="shared" si="3"/>
        <v>104</v>
      </c>
    </row>
    <row r="211" spans="1:2" x14ac:dyDescent="0.2">
      <c r="A211">
        <f>Athl.!A118</f>
        <v>105</v>
      </c>
      <c r="B211" t="str">
        <f t="shared" si="3"/>
        <v>Athlet</v>
      </c>
    </row>
    <row r="212" spans="1:2" x14ac:dyDescent="0.2">
      <c r="A212">
        <f>Athl.!A118</f>
        <v>105</v>
      </c>
      <c r="B212">
        <f t="shared" si="3"/>
        <v>105</v>
      </c>
    </row>
    <row r="213" spans="1:2" x14ac:dyDescent="0.2">
      <c r="A213">
        <f>Athl.!A119</f>
        <v>106</v>
      </c>
      <c r="B213" t="str">
        <f t="shared" si="3"/>
        <v>Athlet</v>
      </c>
    </row>
    <row r="214" spans="1:2" x14ac:dyDescent="0.2">
      <c r="A214">
        <f>Athl.!A119</f>
        <v>106</v>
      </c>
      <c r="B214">
        <f t="shared" si="3"/>
        <v>106</v>
      </c>
    </row>
    <row r="215" spans="1:2" x14ac:dyDescent="0.2">
      <c r="A215">
        <f>Athl.!A120</f>
        <v>107</v>
      </c>
      <c r="B215" t="str">
        <f t="shared" si="3"/>
        <v>Athlet</v>
      </c>
    </row>
    <row r="216" spans="1:2" x14ac:dyDescent="0.2">
      <c r="A216">
        <f>Athl.!A120</f>
        <v>107</v>
      </c>
      <c r="B216">
        <f t="shared" si="3"/>
        <v>107</v>
      </c>
    </row>
    <row r="217" spans="1:2" x14ac:dyDescent="0.2">
      <c r="A217">
        <f>Athl.!A121</f>
        <v>108</v>
      </c>
      <c r="B217" t="str">
        <f t="shared" si="3"/>
        <v>Athlet</v>
      </c>
    </row>
    <row r="218" spans="1:2" x14ac:dyDescent="0.2">
      <c r="A218">
        <f>Athl.!A121</f>
        <v>108</v>
      </c>
      <c r="B218">
        <f t="shared" si="3"/>
        <v>108</v>
      </c>
    </row>
    <row r="219" spans="1:2" x14ac:dyDescent="0.2">
      <c r="A219">
        <f>Athl.!A122</f>
        <v>109</v>
      </c>
      <c r="B219" t="str">
        <f t="shared" si="3"/>
        <v>Athlet</v>
      </c>
    </row>
    <row r="220" spans="1:2" x14ac:dyDescent="0.2">
      <c r="A220">
        <f>Athl.!A122</f>
        <v>109</v>
      </c>
      <c r="B220">
        <f t="shared" si="3"/>
        <v>109</v>
      </c>
    </row>
    <row r="221" spans="1:2" x14ac:dyDescent="0.2">
      <c r="A221">
        <f>Athl.!A123</f>
        <v>110</v>
      </c>
      <c r="B221" t="str">
        <f t="shared" si="3"/>
        <v>Athlet</v>
      </c>
    </row>
    <row r="222" spans="1:2" x14ac:dyDescent="0.2">
      <c r="A222">
        <f>Athl.!A123</f>
        <v>110</v>
      </c>
      <c r="B222">
        <f t="shared" si="3"/>
        <v>110</v>
      </c>
    </row>
    <row r="223" spans="1:2" x14ac:dyDescent="0.2">
      <c r="A223">
        <f>Athl.!A124</f>
        <v>111</v>
      </c>
      <c r="B223" t="str">
        <f t="shared" si="3"/>
        <v>Athlet</v>
      </c>
    </row>
    <row r="224" spans="1:2" x14ac:dyDescent="0.2">
      <c r="A224">
        <f>Athl.!A124</f>
        <v>111</v>
      </c>
      <c r="B224">
        <f t="shared" si="3"/>
        <v>111</v>
      </c>
    </row>
    <row r="225" spans="1:2" x14ac:dyDescent="0.2">
      <c r="A225">
        <f>Athl.!A125</f>
        <v>112</v>
      </c>
      <c r="B225" t="str">
        <f t="shared" si="3"/>
        <v>Athlet</v>
      </c>
    </row>
    <row r="226" spans="1:2" x14ac:dyDescent="0.2">
      <c r="A226">
        <f>Athl.!A125</f>
        <v>112</v>
      </c>
      <c r="B226">
        <f t="shared" si="3"/>
        <v>112</v>
      </c>
    </row>
    <row r="227" spans="1:2" x14ac:dyDescent="0.2">
      <c r="A227">
        <f>Athl.!A126</f>
        <v>113</v>
      </c>
      <c r="B227" t="str">
        <f t="shared" si="3"/>
        <v>Athlet</v>
      </c>
    </row>
    <row r="228" spans="1:2" x14ac:dyDescent="0.2">
      <c r="A228">
        <f>Athl.!A126</f>
        <v>113</v>
      </c>
      <c r="B228">
        <f t="shared" si="3"/>
        <v>113</v>
      </c>
    </row>
    <row r="229" spans="1:2" x14ac:dyDescent="0.2">
      <c r="A229">
        <f>Athl.!A127</f>
        <v>114</v>
      </c>
      <c r="B229" t="str">
        <f t="shared" si="3"/>
        <v>Athlet</v>
      </c>
    </row>
    <row r="230" spans="1:2" x14ac:dyDescent="0.2">
      <c r="A230">
        <f>Athl.!A127</f>
        <v>114</v>
      </c>
      <c r="B230">
        <f t="shared" si="3"/>
        <v>114</v>
      </c>
    </row>
    <row r="231" spans="1:2" x14ac:dyDescent="0.2">
      <c r="A231">
        <f>Athl.!A128</f>
        <v>115</v>
      </c>
      <c r="B231" t="str">
        <f t="shared" si="3"/>
        <v>Athlet</v>
      </c>
    </row>
    <row r="232" spans="1:2" x14ac:dyDescent="0.2">
      <c r="A232">
        <f>Athl.!A128</f>
        <v>115</v>
      </c>
      <c r="B232">
        <f t="shared" si="3"/>
        <v>115</v>
      </c>
    </row>
    <row r="233" spans="1:2" x14ac:dyDescent="0.2">
      <c r="A233">
        <f>Athl.!A129</f>
        <v>116</v>
      </c>
      <c r="B233" t="str">
        <f t="shared" si="3"/>
        <v>Athlet</v>
      </c>
    </row>
    <row r="234" spans="1:2" x14ac:dyDescent="0.2">
      <c r="A234">
        <f>Athl.!A129</f>
        <v>116</v>
      </c>
      <c r="B234">
        <f t="shared" si="3"/>
        <v>116</v>
      </c>
    </row>
    <row r="235" spans="1:2" x14ac:dyDescent="0.2">
      <c r="A235">
        <f>Athl.!A130</f>
        <v>117</v>
      </c>
      <c r="B235" t="str">
        <f t="shared" si="3"/>
        <v>Athlet</v>
      </c>
    </row>
    <row r="236" spans="1:2" x14ac:dyDescent="0.2">
      <c r="A236">
        <f>Athl.!A130</f>
        <v>117</v>
      </c>
      <c r="B236">
        <f t="shared" si="3"/>
        <v>117</v>
      </c>
    </row>
    <row r="237" spans="1:2" x14ac:dyDescent="0.2">
      <c r="A237">
        <f>Athl.!A131</f>
        <v>118</v>
      </c>
      <c r="B237" t="str">
        <f t="shared" si="3"/>
        <v>Athlet</v>
      </c>
    </row>
    <row r="238" spans="1:2" x14ac:dyDescent="0.2">
      <c r="A238">
        <f>Athl.!A131</f>
        <v>118</v>
      </c>
      <c r="B238">
        <f t="shared" si="3"/>
        <v>118</v>
      </c>
    </row>
    <row r="239" spans="1:2" x14ac:dyDescent="0.2">
      <c r="A239">
        <f>Athl.!A132</f>
        <v>119</v>
      </c>
      <c r="B239" t="str">
        <f t="shared" si="3"/>
        <v>Athlet</v>
      </c>
    </row>
    <row r="240" spans="1:2" x14ac:dyDescent="0.2">
      <c r="A240">
        <f>Athl.!A132</f>
        <v>119</v>
      </c>
      <c r="B240">
        <f t="shared" si="3"/>
        <v>119</v>
      </c>
    </row>
    <row r="241" spans="1:2" x14ac:dyDescent="0.2">
      <c r="A241">
        <f>Athl.!A133</f>
        <v>120</v>
      </c>
      <c r="B241" t="str">
        <f t="shared" si="3"/>
        <v>Athlet</v>
      </c>
    </row>
    <row r="242" spans="1:2" x14ac:dyDescent="0.2">
      <c r="A242">
        <f>Athl.!A133</f>
        <v>120</v>
      </c>
      <c r="B242">
        <f t="shared" si="3"/>
        <v>120</v>
      </c>
    </row>
    <row r="243" spans="1:2" x14ac:dyDescent="0.2">
      <c r="A243">
        <f>Athl.!A134</f>
        <v>121</v>
      </c>
      <c r="B243" t="str">
        <f t="shared" si="3"/>
        <v>Athlet</v>
      </c>
    </row>
    <row r="244" spans="1:2" x14ac:dyDescent="0.2">
      <c r="A244">
        <f>Athl.!A134</f>
        <v>121</v>
      </c>
      <c r="B244">
        <f t="shared" si="3"/>
        <v>121</v>
      </c>
    </row>
    <row r="245" spans="1:2" x14ac:dyDescent="0.2">
      <c r="A245">
        <f>Athl.!A135</f>
        <v>122</v>
      </c>
      <c r="B245" t="str">
        <f t="shared" si="3"/>
        <v>Athlet</v>
      </c>
    </row>
    <row r="246" spans="1:2" x14ac:dyDescent="0.2">
      <c r="A246">
        <f>Athl.!A135</f>
        <v>122</v>
      </c>
      <c r="B246">
        <f t="shared" si="3"/>
        <v>122</v>
      </c>
    </row>
    <row r="247" spans="1:2" x14ac:dyDescent="0.2">
      <c r="A247">
        <f>Athl.!A136</f>
        <v>123</v>
      </c>
      <c r="B247" t="str">
        <f t="shared" si="3"/>
        <v>Athlet</v>
      </c>
    </row>
    <row r="248" spans="1:2" x14ac:dyDescent="0.2">
      <c r="A248">
        <f>Athl.!A136</f>
        <v>123</v>
      </c>
      <c r="B248">
        <f t="shared" si="3"/>
        <v>123</v>
      </c>
    </row>
    <row r="249" spans="1:2" x14ac:dyDescent="0.2">
      <c r="A249">
        <f>Athl.!A137</f>
        <v>124</v>
      </c>
      <c r="B249" t="str">
        <f t="shared" si="3"/>
        <v>Athlet</v>
      </c>
    </row>
    <row r="250" spans="1:2" x14ac:dyDescent="0.2">
      <c r="A250">
        <f>Athl.!A137</f>
        <v>124</v>
      </c>
      <c r="B250">
        <f t="shared" si="3"/>
        <v>124</v>
      </c>
    </row>
    <row r="251" spans="1:2" x14ac:dyDescent="0.2">
      <c r="A251">
        <f>Athl.!A138</f>
        <v>125</v>
      </c>
      <c r="B251" t="str">
        <f t="shared" si="3"/>
        <v>Athlet</v>
      </c>
    </row>
    <row r="252" spans="1:2" x14ac:dyDescent="0.2">
      <c r="A252">
        <f>Athl.!A138</f>
        <v>125</v>
      </c>
      <c r="B252">
        <f t="shared" si="3"/>
        <v>125</v>
      </c>
    </row>
    <row r="253" spans="1:2" x14ac:dyDescent="0.2">
      <c r="A253">
        <f>Athl.!A139</f>
        <v>126</v>
      </c>
      <c r="B253" t="str">
        <f t="shared" si="3"/>
        <v>Athlet</v>
      </c>
    </row>
    <row r="254" spans="1:2" x14ac:dyDescent="0.2">
      <c r="A254">
        <f>Athl.!A139</f>
        <v>126</v>
      </c>
      <c r="B254">
        <f t="shared" si="3"/>
        <v>126</v>
      </c>
    </row>
    <row r="255" spans="1:2" x14ac:dyDescent="0.2">
      <c r="A255">
        <f>Athl.!A140</f>
        <v>127</v>
      </c>
      <c r="B255" t="str">
        <f t="shared" si="3"/>
        <v>Athlet</v>
      </c>
    </row>
    <row r="256" spans="1:2" x14ac:dyDescent="0.2">
      <c r="A256">
        <f>Athl.!A140</f>
        <v>127</v>
      </c>
      <c r="B256">
        <f t="shared" si="3"/>
        <v>127</v>
      </c>
    </row>
    <row r="257" spans="1:2" x14ac:dyDescent="0.2">
      <c r="A257">
        <f>Athl.!A141</f>
        <v>128</v>
      </c>
      <c r="B257" t="str">
        <f t="shared" si="3"/>
        <v>Athlet</v>
      </c>
    </row>
    <row r="258" spans="1:2" x14ac:dyDescent="0.2">
      <c r="A258">
        <f>Athl.!A141</f>
        <v>128</v>
      </c>
      <c r="B258">
        <f t="shared" ref="B258:B321" si="4">IF(A258&lt;&gt;A257,"Athlet",A258)</f>
        <v>128</v>
      </c>
    </row>
    <row r="259" spans="1:2" x14ac:dyDescent="0.2">
      <c r="A259">
        <f>Athl.!A142</f>
        <v>129</v>
      </c>
      <c r="B259" t="str">
        <f t="shared" si="4"/>
        <v>Athlet</v>
      </c>
    </row>
    <row r="260" spans="1:2" x14ac:dyDescent="0.2">
      <c r="A260">
        <f>Athl.!A142</f>
        <v>129</v>
      </c>
      <c r="B260">
        <f t="shared" si="4"/>
        <v>129</v>
      </c>
    </row>
    <row r="261" spans="1:2" x14ac:dyDescent="0.2">
      <c r="A261">
        <f>Athl.!A143</f>
        <v>130</v>
      </c>
      <c r="B261" t="str">
        <f t="shared" si="4"/>
        <v>Athlet</v>
      </c>
    </row>
    <row r="262" spans="1:2" x14ac:dyDescent="0.2">
      <c r="A262">
        <f>Athl.!A143</f>
        <v>130</v>
      </c>
      <c r="B262">
        <f t="shared" si="4"/>
        <v>130</v>
      </c>
    </row>
    <row r="263" spans="1:2" x14ac:dyDescent="0.2">
      <c r="A263">
        <f>Athl.!A144</f>
        <v>131</v>
      </c>
      <c r="B263" t="str">
        <f t="shared" si="4"/>
        <v>Athlet</v>
      </c>
    </row>
    <row r="264" spans="1:2" x14ac:dyDescent="0.2">
      <c r="A264">
        <f>Athl.!A144</f>
        <v>131</v>
      </c>
      <c r="B264">
        <f t="shared" si="4"/>
        <v>131</v>
      </c>
    </row>
    <row r="265" spans="1:2" x14ac:dyDescent="0.2">
      <c r="A265">
        <f>Athl.!A145</f>
        <v>132</v>
      </c>
      <c r="B265" t="str">
        <f t="shared" si="4"/>
        <v>Athlet</v>
      </c>
    </row>
    <row r="266" spans="1:2" x14ac:dyDescent="0.2">
      <c r="A266">
        <f>Athl.!A145</f>
        <v>132</v>
      </c>
      <c r="B266">
        <f t="shared" si="4"/>
        <v>132</v>
      </c>
    </row>
    <row r="267" spans="1:2" x14ac:dyDescent="0.2">
      <c r="A267">
        <f>Athl.!A146</f>
        <v>133</v>
      </c>
      <c r="B267" t="str">
        <f t="shared" si="4"/>
        <v>Athlet</v>
      </c>
    </row>
    <row r="268" spans="1:2" x14ac:dyDescent="0.2">
      <c r="A268">
        <f>Athl.!A146</f>
        <v>133</v>
      </c>
      <c r="B268">
        <f t="shared" si="4"/>
        <v>133</v>
      </c>
    </row>
    <row r="269" spans="1:2" x14ac:dyDescent="0.2">
      <c r="A269">
        <f>Athl.!A147</f>
        <v>134</v>
      </c>
      <c r="B269" t="str">
        <f t="shared" si="4"/>
        <v>Athlet</v>
      </c>
    </row>
    <row r="270" spans="1:2" x14ac:dyDescent="0.2">
      <c r="A270">
        <f>Athl.!A147</f>
        <v>134</v>
      </c>
      <c r="B270">
        <f t="shared" si="4"/>
        <v>134</v>
      </c>
    </row>
    <row r="271" spans="1:2" x14ac:dyDescent="0.2">
      <c r="A271">
        <f>Athl.!A148</f>
        <v>135</v>
      </c>
      <c r="B271" t="str">
        <f t="shared" si="4"/>
        <v>Athlet</v>
      </c>
    </row>
    <row r="272" spans="1:2" x14ac:dyDescent="0.2">
      <c r="A272">
        <f>Athl.!A148</f>
        <v>135</v>
      </c>
      <c r="B272">
        <f t="shared" si="4"/>
        <v>135</v>
      </c>
    </row>
    <row r="273" spans="1:2" x14ac:dyDescent="0.2">
      <c r="A273">
        <f>Athl.!A149</f>
        <v>136</v>
      </c>
      <c r="B273" t="str">
        <f t="shared" si="4"/>
        <v>Athlet</v>
      </c>
    </row>
    <row r="274" spans="1:2" x14ac:dyDescent="0.2">
      <c r="A274">
        <f>Athl.!A149</f>
        <v>136</v>
      </c>
      <c r="B274">
        <f t="shared" si="4"/>
        <v>136</v>
      </c>
    </row>
    <row r="275" spans="1:2" x14ac:dyDescent="0.2">
      <c r="A275">
        <f>Athl.!A150</f>
        <v>137</v>
      </c>
      <c r="B275" t="str">
        <f t="shared" si="4"/>
        <v>Athlet</v>
      </c>
    </row>
    <row r="276" spans="1:2" x14ac:dyDescent="0.2">
      <c r="A276">
        <f>Athl.!A150</f>
        <v>137</v>
      </c>
      <c r="B276">
        <f t="shared" si="4"/>
        <v>137</v>
      </c>
    </row>
    <row r="277" spans="1:2" x14ac:dyDescent="0.2">
      <c r="A277">
        <f>Athl.!A151</f>
        <v>138</v>
      </c>
      <c r="B277" t="str">
        <f t="shared" si="4"/>
        <v>Athlet</v>
      </c>
    </row>
    <row r="278" spans="1:2" x14ac:dyDescent="0.2">
      <c r="A278">
        <f>Athl.!A151</f>
        <v>138</v>
      </c>
      <c r="B278">
        <f t="shared" si="4"/>
        <v>138</v>
      </c>
    </row>
    <row r="279" spans="1:2" x14ac:dyDescent="0.2">
      <c r="A279">
        <f>Athl.!A152</f>
        <v>139</v>
      </c>
      <c r="B279" t="str">
        <f t="shared" si="4"/>
        <v>Athlet</v>
      </c>
    </row>
    <row r="280" spans="1:2" x14ac:dyDescent="0.2">
      <c r="A280">
        <f>Athl.!A152</f>
        <v>139</v>
      </c>
      <c r="B280">
        <f t="shared" si="4"/>
        <v>139</v>
      </c>
    </row>
    <row r="281" spans="1:2" x14ac:dyDescent="0.2">
      <c r="A281">
        <f>Athl.!A153</f>
        <v>140</v>
      </c>
      <c r="B281" t="str">
        <f t="shared" si="4"/>
        <v>Athlet</v>
      </c>
    </row>
    <row r="282" spans="1:2" x14ac:dyDescent="0.2">
      <c r="A282">
        <f>Athl.!A153</f>
        <v>140</v>
      </c>
      <c r="B282">
        <f t="shared" si="4"/>
        <v>140</v>
      </c>
    </row>
    <row r="283" spans="1:2" x14ac:dyDescent="0.2">
      <c r="A283">
        <f>Athl.!A154</f>
        <v>141</v>
      </c>
      <c r="B283" t="str">
        <f t="shared" si="4"/>
        <v>Athlet</v>
      </c>
    </row>
    <row r="284" spans="1:2" x14ac:dyDescent="0.2">
      <c r="A284">
        <f>Athl.!A154</f>
        <v>141</v>
      </c>
      <c r="B284">
        <f t="shared" si="4"/>
        <v>141</v>
      </c>
    </row>
    <row r="285" spans="1:2" x14ac:dyDescent="0.2">
      <c r="A285">
        <f>Athl.!A155</f>
        <v>142</v>
      </c>
      <c r="B285" t="str">
        <f t="shared" si="4"/>
        <v>Athlet</v>
      </c>
    </row>
    <row r="286" spans="1:2" x14ac:dyDescent="0.2">
      <c r="A286">
        <f>Athl.!A155</f>
        <v>142</v>
      </c>
      <c r="B286">
        <f t="shared" si="4"/>
        <v>142</v>
      </c>
    </row>
    <row r="287" spans="1:2" x14ac:dyDescent="0.2">
      <c r="A287">
        <f>Athl.!A156</f>
        <v>143</v>
      </c>
      <c r="B287" t="str">
        <f t="shared" si="4"/>
        <v>Athlet</v>
      </c>
    </row>
    <row r="288" spans="1:2" x14ac:dyDescent="0.2">
      <c r="A288">
        <f>Athl.!A156</f>
        <v>143</v>
      </c>
      <c r="B288">
        <f t="shared" si="4"/>
        <v>143</v>
      </c>
    </row>
    <row r="289" spans="1:2" x14ac:dyDescent="0.2">
      <c r="A289">
        <f>Athl.!A157</f>
        <v>144</v>
      </c>
      <c r="B289" t="str">
        <f t="shared" si="4"/>
        <v>Athlet</v>
      </c>
    </row>
    <row r="290" spans="1:2" x14ac:dyDescent="0.2">
      <c r="A290">
        <f>Athl.!A157</f>
        <v>144</v>
      </c>
      <c r="B290">
        <f t="shared" si="4"/>
        <v>144</v>
      </c>
    </row>
    <row r="291" spans="1:2" x14ac:dyDescent="0.2">
      <c r="A291">
        <f>Athl.!A158</f>
        <v>145</v>
      </c>
      <c r="B291" t="str">
        <f t="shared" si="4"/>
        <v>Athlet</v>
      </c>
    </row>
    <row r="292" spans="1:2" x14ac:dyDescent="0.2">
      <c r="A292">
        <f>Athl.!A158</f>
        <v>145</v>
      </c>
      <c r="B292">
        <f t="shared" si="4"/>
        <v>145</v>
      </c>
    </row>
    <row r="293" spans="1:2" x14ac:dyDescent="0.2">
      <c r="A293">
        <f>Athl.!A159</f>
        <v>146</v>
      </c>
      <c r="B293" t="str">
        <f t="shared" si="4"/>
        <v>Athlet</v>
      </c>
    </row>
    <row r="294" spans="1:2" x14ac:dyDescent="0.2">
      <c r="A294">
        <f>Athl.!A159</f>
        <v>146</v>
      </c>
      <c r="B294">
        <f t="shared" si="4"/>
        <v>146</v>
      </c>
    </row>
    <row r="295" spans="1:2" x14ac:dyDescent="0.2">
      <c r="A295">
        <f>Athl.!A160</f>
        <v>147</v>
      </c>
      <c r="B295" t="str">
        <f t="shared" si="4"/>
        <v>Athlet</v>
      </c>
    </row>
    <row r="296" spans="1:2" x14ac:dyDescent="0.2">
      <c r="A296">
        <f>Athl.!A160</f>
        <v>147</v>
      </c>
      <c r="B296">
        <f t="shared" si="4"/>
        <v>147</v>
      </c>
    </row>
    <row r="297" spans="1:2" x14ac:dyDescent="0.2">
      <c r="A297">
        <f>Athl.!A161</f>
        <v>148</v>
      </c>
      <c r="B297" t="str">
        <f t="shared" si="4"/>
        <v>Athlet</v>
      </c>
    </row>
    <row r="298" spans="1:2" x14ac:dyDescent="0.2">
      <c r="A298">
        <f>Athl.!A161</f>
        <v>148</v>
      </c>
      <c r="B298">
        <f t="shared" si="4"/>
        <v>148</v>
      </c>
    </row>
    <row r="299" spans="1:2" x14ac:dyDescent="0.2">
      <c r="A299">
        <f>Athl.!A162</f>
        <v>149</v>
      </c>
      <c r="B299" t="str">
        <f t="shared" si="4"/>
        <v>Athlet</v>
      </c>
    </row>
    <row r="300" spans="1:2" x14ac:dyDescent="0.2">
      <c r="A300">
        <f>Athl.!A162</f>
        <v>149</v>
      </c>
      <c r="B300">
        <f t="shared" si="4"/>
        <v>149</v>
      </c>
    </row>
    <row r="301" spans="1:2" x14ac:dyDescent="0.2">
      <c r="A301">
        <f>Athl.!A163</f>
        <v>150</v>
      </c>
      <c r="B301" t="str">
        <f t="shared" si="4"/>
        <v>Athlet</v>
      </c>
    </row>
    <row r="302" spans="1:2" x14ac:dyDescent="0.2">
      <c r="A302">
        <f>Athl.!A163</f>
        <v>150</v>
      </c>
      <c r="B302">
        <f t="shared" si="4"/>
        <v>150</v>
      </c>
    </row>
    <row r="303" spans="1:2" x14ac:dyDescent="0.2">
      <c r="A303">
        <f>Athl.!A164</f>
        <v>151</v>
      </c>
      <c r="B303" t="str">
        <f t="shared" si="4"/>
        <v>Athlet</v>
      </c>
    </row>
    <row r="304" spans="1:2" x14ac:dyDescent="0.2">
      <c r="A304">
        <f>Athl.!A164</f>
        <v>151</v>
      </c>
      <c r="B304">
        <f t="shared" si="4"/>
        <v>151</v>
      </c>
    </row>
    <row r="305" spans="1:2" x14ac:dyDescent="0.2">
      <c r="A305">
        <f>Athl.!A165</f>
        <v>152</v>
      </c>
      <c r="B305" t="str">
        <f t="shared" si="4"/>
        <v>Athlet</v>
      </c>
    </row>
    <row r="306" spans="1:2" x14ac:dyDescent="0.2">
      <c r="A306">
        <f>Athl.!A165</f>
        <v>152</v>
      </c>
      <c r="B306">
        <f t="shared" si="4"/>
        <v>152</v>
      </c>
    </row>
    <row r="307" spans="1:2" x14ac:dyDescent="0.2">
      <c r="A307">
        <f>Athl.!A166</f>
        <v>153</v>
      </c>
      <c r="B307" t="str">
        <f t="shared" si="4"/>
        <v>Athlet</v>
      </c>
    </row>
    <row r="308" spans="1:2" x14ac:dyDescent="0.2">
      <c r="A308">
        <f>Athl.!A166</f>
        <v>153</v>
      </c>
      <c r="B308">
        <f t="shared" si="4"/>
        <v>153</v>
      </c>
    </row>
    <row r="309" spans="1:2" x14ac:dyDescent="0.2">
      <c r="A309">
        <f>Athl.!A167</f>
        <v>154</v>
      </c>
      <c r="B309" t="str">
        <f t="shared" si="4"/>
        <v>Athlet</v>
      </c>
    </row>
    <row r="310" spans="1:2" x14ac:dyDescent="0.2">
      <c r="A310">
        <f>Athl.!A167</f>
        <v>154</v>
      </c>
      <c r="B310">
        <f t="shared" si="4"/>
        <v>154</v>
      </c>
    </row>
    <row r="311" spans="1:2" x14ac:dyDescent="0.2">
      <c r="A311">
        <f>Athl.!A168</f>
        <v>155</v>
      </c>
      <c r="B311" t="str">
        <f t="shared" si="4"/>
        <v>Athlet</v>
      </c>
    </row>
    <row r="312" spans="1:2" x14ac:dyDescent="0.2">
      <c r="A312">
        <f>Athl.!A168</f>
        <v>155</v>
      </c>
      <c r="B312">
        <f t="shared" si="4"/>
        <v>155</v>
      </c>
    </row>
    <row r="313" spans="1:2" x14ac:dyDescent="0.2">
      <c r="A313">
        <f>Athl.!A169</f>
        <v>156</v>
      </c>
      <c r="B313" t="str">
        <f t="shared" si="4"/>
        <v>Athlet</v>
      </c>
    </row>
    <row r="314" spans="1:2" x14ac:dyDescent="0.2">
      <c r="A314">
        <f>Athl.!A169</f>
        <v>156</v>
      </c>
      <c r="B314">
        <f t="shared" si="4"/>
        <v>156</v>
      </c>
    </row>
    <row r="315" spans="1:2" x14ac:dyDescent="0.2">
      <c r="A315">
        <f>Athl.!A170</f>
        <v>157</v>
      </c>
      <c r="B315" t="str">
        <f t="shared" si="4"/>
        <v>Athlet</v>
      </c>
    </row>
    <row r="316" spans="1:2" x14ac:dyDescent="0.2">
      <c r="A316">
        <f>Athl.!A170</f>
        <v>157</v>
      </c>
      <c r="B316">
        <f t="shared" si="4"/>
        <v>157</v>
      </c>
    </row>
    <row r="317" spans="1:2" x14ac:dyDescent="0.2">
      <c r="A317">
        <f>Athl.!A171</f>
        <v>158</v>
      </c>
      <c r="B317" t="str">
        <f t="shared" si="4"/>
        <v>Athlet</v>
      </c>
    </row>
    <row r="318" spans="1:2" x14ac:dyDescent="0.2">
      <c r="A318">
        <f>Athl.!A171</f>
        <v>158</v>
      </c>
      <c r="B318">
        <f t="shared" si="4"/>
        <v>158</v>
      </c>
    </row>
    <row r="319" spans="1:2" x14ac:dyDescent="0.2">
      <c r="A319">
        <f>Athl.!A172</f>
        <v>159</v>
      </c>
      <c r="B319" t="str">
        <f t="shared" si="4"/>
        <v>Athlet</v>
      </c>
    </row>
    <row r="320" spans="1:2" x14ac:dyDescent="0.2">
      <c r="A320">
        <f>Athl.!A172</f>
        <v>159</v>
      </c>
      <c r="B320">
        <f t="shared" si="4"/>
        <v>159</v>
      </c>
    </row>
    <row r="321" spans="1:2" x14ac:dyDescent="0.2">
      <c r="A321">
        <f>Athl.!A173</f>
        <v>160</v>
      </c>
      <c r="B321" t="str">
        <f t="shared" si="4"/>
        <v>Athlet</v>
      </c>
    </row>
    <row r="322" spans="1:2" x14ac:dyDescent="0.2">
      <c r="A322">
        <f>Athl.!A173</f>
        <v>160</v>
      </c>
      <c r="B322">
        <f t="shared" ref="B322:B385" si="5">IF(A322&lt;&gt;A321,"Athlet",A322)</f>
        <v>160</v>
      </c>
    </row>
    <row r="323" spans="1:2" x14ac:dyDescent="0.2">
      <c r="A323">
        <f>Athl.!A174</f>
        <v>161</v>
      </c>
      <c r="B323" t="str">
        <f t="shared" si="5"/>
        <v>Athlet</v>
      </c>
    </row>
    <row r="324" spans="1:2" x14ac:dyDescent="0.2">
      <c r="A324">
        <f>Athl.!A174</f>
        <v>161</v>
      </c>
      <c r="B324">
        <f t="shared" si="5"/>
        <v>161</v>
      </c>
    </row>
    <row r="325" spans="1:2" x14ac:dyDescent="0.2">
      <c r="A325">
        <f>Athl.!A175</f>
        <v>162</v>
      </c>
      <c r="B325" t="str">
        <f t="shared" si="5"/>
        <v>Athlet</v>
      </c>
    </row>
    <row r="326" spans="1:2" x14ac:dyDescent="0.2">
      <c r="A326">
        <f>Athl.!A175</f>
        <v>162</v>
      </c>
      <c r="B326">
        <f t="shared" si="5"/>
        <v>162</v>
      </c>
    </row>
    <row r="327" spans="1:2" x14ac:dyDescent="0.2">
      <c r="A327">
        <f>Athl.!A176</f>
        <v>163</v>
      </c>
      <c r="B327" t="str">
        <f t="shared" si="5"/>
        <v>Athlet</v>
      </c>
    </row>
    <row r="328" spans="1:2" x14ac:dyDescent="0.2">
      <c r="A328">
        <f>Athl.!A176</f>
        <v>163</v>
      </c>
      <c r="B328">
        <f t="shared" si="5"/>
        <v>163</v>
      </c>
    </row>
    <row r="329" spans="1:2" x14ac:dyDescent="0.2">
      <c r="A329">
        <f>Athl.!A177</f>
        <v>164</v>
      </c>
      <c r="B329" t="str">
        <f t="shared" si="5"/>
        <v>Athlet</v>
      </c>
    </row>
    <row r="330" spans="1:2" x14ac:dyDescent="0.2">
      <c r="A330">
        <f>Athl.!A177</f>
        <v>164</v>
      </c>
      <c r="B330">
        <f t="shared" si="5"/>
        <v>164</v>
      </c>
    </row>
    <row r="331" spans="1:2" x14ac:dyDescent="0.2">
      <c r="A331">
        <f>Athl.!A178</f>
        <v>165</v>
      </c>
      <c r="B331" t="str">
        <f t="shared" si="5"/>
        <v>Athlet</v>
      </c>
    </row>
    <row r="332" spans="1:2" x14ac:dyDescent="0.2">
      <c r="A332">
        <f>Athl.!A178</f>
        <v>165</v>
      </c>
      <c r="B332">
        <f t="shared" si="5"/>
        <v>165</v>
      </c>
    </row>
    <row r="333" spans="1:2" x14ac:dyDescent="0.2">
      <c r="A333">
        <f>Athl.!A179</f>
        <v>166</v>
      </c>
      <c r="B333" t="str">
        <f t="shared" si="5"/>
        <v>Athlet</v>
      </c>
    </row>
    <row r="334" spans="1:2" x14ac:dyDescent="0.2">
      <c r="A334">
        <f>Athl.!A179</f>
        <v>166</v>
      </c>
      <c r="B334">
        <f t="shared" si="5"/>
        <v>166</v>
      </c>
    </row>
    <row r="335" spans="1:2" x14ac:dyDescent="0.2">
      <c r="A335">
        <f>Athl.!A180</f>
        <v>167</v>
      </c>
      <c r="B335" t="str">
        <f t="shared" si="5"/>
        <v>Athlet</v>
      </c>
    </row>
    <row r="336" spans="1:2" x14ac:dyDescent="0.2">
      <c r="A336">
        <f>Athl.!A180</f>
        <v>167</v>
      </c>
      <c r="B336">
        <f t="shared" si="5"/>
        <v>167</v>
      </c>
    </row>
    <row r="337" spans="1:2" x14ac:dyDescent="0.2">
      <c r="A337">
        <f>Athl.!A181</f>
        <v>168</v>
      </c>
      <c r="B337" t="str">
        <f t="shared" si="5"/>
        <v>Athlet</v>
      </c>
    </row>
    <row r="338" spans="1:2" x14ac:dyDescent="0.2">
      <c r="A338">
        <f>Athl.!A181</f>
        <v>168</v>
      </c>
      <c r="B338">
        <f t="shared" si="5"/>
        <v>168</v>
      </c>
    </row>
    <row r="339" spans="1:2" x14ac:dyDescent="0.2">
      <c r="A339">
        <f>Athl.!A182</f>
        <v>169</v>
      </c>
      <c r="B339" t="str">
        <f t="shared" si="5"/>
        <v>Athlet</v>
      </c>
    </row>
    <row r="340" spans="1:2" x14ac:dyDescent="0.2">
      <c r="A340">
        <f>Athl.!A182</f>
        <v>169</v>
      </c>
      <c r="B340">
        <f t="shared" si="5"/>
        <v>169</v>
      </c>
    </row>
    <row r="341" spans="1:2" x14ac:dyDescent="0.2">
      <c r="A341">
        <f>Athl.!A183</f>
        <v>170</v>
      </c>
      <c r="B341" t="str">
        <f t="shared" si="5"/>
        <v>Athlet</v>
      </c>
    </row>
    <row r="342" spans="1:2" x14ac:dyDescent="0.2">
      <c r="A342">
        <f>Athl.!A183</f>
        <v>170</v>
      </c>
      <c r="B342">
        <f t="shared" si="5"/>
        <v>170</v>
      </c>
    </row>
    <row r="343" spans="1:2" x14ac:dyDescent="0.2">
      <c r="A343">
        <f>Athl.!A184</f>
        <v>171</v>
      </c>
      <c r="B343" t="str">
        <f t="shared" si="5"/>
        <v>Athlet</v>
      </c>
    </row>
    <row r="344" spans="1:2" x14ac:dyDescent="0.2">
      <c r="A344">
        <f>Athl.!A184</f>
        <v>171</v>
      </c>
      <c r="B344">
        <f t="shared" si="5"/>
        <v>171</v>
      </c>
    </row>
    <row r="345" spans="1:2" x14ac:dyDescent="0.2">
      <c r="A345">
        <f>Athl.!A185</f>
        <v>172</v>
      </c>
      <c r="B345" t="str">
        <f t="shared" si="5"/>
        <v>Athlet</v>
      </c>
    </row>
    <row r="346" spans="1:2" x14ac:dyDescent="0.2">
      <c r="A346">
        <f>Athl.!A185</f>
        <v>172</v>
      </c>
      <c r="B346">
        <f t="shared" si="5"/>
        <v>172</v>
      </c>
    </row>
    <row r="347" spans="1:2" x14ac:dyDescent="0.2">
      <c r="A347">
        <f>Athl.!A186</f>
        <v>173</v>
      </c>
      <c r="B347" t="str">
        <f t="shared" si="5"/>
        <v>Athlet</v>
      </c>
    </row>
    <row r="348" spans="1:2" x14ac:dyDescent="0.2">
      <c r="A348">
        <f>Athl.!A186</f>
        <v>173</v>
      </c>
      <c r="B348">
        <f t="shared" si="5"/>
        <v>173</v>
      </c>
    </row>
    <row r="349" spans="1:2" x14ac:dyDescent="0.2">
      <c r="A349">
        <f>Athl.!A187</f>
        <v>174</v>
      </c>
      <c r="B349" t="str">
        <f t="shared" si="5"/>
        <v>Athlet</v>
      </c>
    </row>
    <row r="350" spans="1:2" x14ac:dyDescent="0.2">
      <c r="A350">
        <f>Athl.!A187</f>
        <v>174</v>
      </c>
      <c r="B350">
        <f t="shared" si="5"/>
        <v>174</v>
      </c>
    </row>
    <row r="351" spans="1:2" x14ac:dyDescent="0.2">
      <c r="A351">
        <f>Athl.!A188</f>
        <v>175</v>
      </c>
      <c r="B351" t="str">
        <f t="shared" si="5"/>
        <v>Athlet</v>
      </c>
    </row>
    <row r="352" spans="1:2" x14ac:dyDescent="0.2">
      <c r="A352">
        <f>Athl.!A188</f>
        <v>175</v>
      </c>
      <c r="B352">
        <f t="shared" si="5"/>
        <v>175</v>
      </c>
    </row>
    <row r="353" spans="1:2" x14ac:dyDescent="0.2">
      <c r="A353">
        <f>Athl.!A189</f>
        <v>176</v>
      </c>
      <c r="B353" t="str">
        <f t="shared" si="5"/>
        <v>Athlet</v>
      </c>
    </row>
    <row r="354" spans="1:2" x14ac:dyDescent="0.2">
      <c r="A354">
        <f>Athl.!A189</f>
        <v>176</v>
      </c>
      <c r="B354">
        <f t="shared" si="5"/>
        <v>176</v>
      </c>
    </row>
    <row r="355" spans="1:2" x14ac:dyDescent="0.2">
      <c r="A355">
        <f>Athl.!A190</f>
        <v>177</v>
      </c>
      <c r="B355" t="str">
        <f t="shared" si="5"/>
        <v>Athlet</v>
      </c>
    </row>
    <row r="356" spans="1:2" x14ac:dyDescent="0.2">
      <c r="A356">
        <f>Athl.!A190</f>
        <v>177</v>
      </c>
      <c r="B356">
        <f t="shared" si="5"/>
        <v>177</v>
      </c>
    </row>
    <row r="357" spans="1:2" x14ac:dyDescent="0.2">
      <c r="A357">
        <f>Athl.!A191</f>
        <v>178</v>
      </c>
      <c r="B357" t="str">
        <f t="shared" si="5"/>
        <v>Athlet</v>
      </c>
    </row>
    <row r="358" spans="1:2" x14ac:dyDescent="0.2">
      <c r="A358">
        <f>Athl.!A191</f>
        <v>178</v>
      </c>
      <c r="B358">
        <f t="shared" si="5"/>
        <v>178</v>
      </c>
    </row>
    <row r="359" spans="1:2" x14ac:dyDescent="0.2">
      <c r="A359">
        <f>Athl.!A192</f>
        <v>179</v>
      </c>
      <c r="B359" t="str">
        <f t="shared" si="5"/>
        <v>Athlet</v>
      </c>
    </row>
    <row r="360" spans="1:2" x14ac:dyDescent="0.2">
      <c r="A360">
        <f>Athl.!A192</f>
        <v>179</v>
      </c>
      <c r="B360">
        <f t="shared" si="5"/>
        <v>179</v>
      </c>
    </row>
    <row r="361" spans="1:2" x14ac:dyDescent="0.2">
      <c r="A361">
        <f>Athl.!A193</f>
        <v>180</v>
      </c>
      <c r="B361" t="str">
        <f t="shared" si="5"/>
        <v>Athlet</v>
      </c>
    </row>
    <row r="362" spans="1:2" x14ac:dyDescent="0.2">
      <c r="A362">
        <f>Athl.!A193</f>
        <v>180</v>
      </c>
      <c r="B362">
        <f t="shared" si="5"/>
        <v>180</v>
      </c>
    </row>
    <row r="363" spans="1:2" x14ac:dyDescent="0.2">
      <c r="A363">
        <f>Athl.!A194</f>
        <v>181</v>
      </c>
      <c r="B363" t="str">
        <f t="shared" si="5"/>
        <v>Athlet</v>
      </c>
    </row>
    <row r="364" spans="1:2" x14ac:dyDescent="0.2">
      <c r="A364">
        <f>Athl.!A194</f>
        <v>181</v>
      </c>
      <c r="B364">
        <f t="shared" si="5"/>
        <v>181</v>
      </c>
    </row>
    <row r="365" spans="1:2" x14ac:dyDescent="0.2">
      <c r="A365">
        <f>Athl.!A195</f>
        <v>182</v>
      </c>
      <c r="B365" t="str">
        <f t="shared" si="5"/>
        <v>Athlet</v>
      </c>
    </row>
    <row r="366" spans="1:2" x14ac:dyDescent="0.2">
      <c r="A366">
        <f>Athl.!A195</f>
        <v>182</v>
      </c>
      <c r="B366">
        <f t="shared" si="5"/>
        <v>182</v>
      </c>
    </row>
    <row r="367" spans="1:2" x14ac:dyDescent="0.2">
      <c r="A367">
        <f>Athl.!A196</f>
        <v>183</v>
      </c>
      <c r="B367" t="str">
        <f t="shared" si="5"/>
        <v>Athlet</v>
      </c>
    </row>
    <row r="368" spans="1:2" x14ac:dyDescent="0.2">
      <c r="A368">
        <f>Athl.!A196</f>
        <v>183</v>
      </c>
      <c r="B368">
        <f t="shared" si="5"/>
        <v>183</v>
      </c>
    </row>
    <row r="369" spans="1:2" x14ac:dyDescent="0.2">
      <c r="A369">
        <f>Athl.!A197</f>
        <v>184</v>
      </c>
      <c r="B369" t="str">
        <f t="shared" si="5"/>
        <v>Athlet</v>
      </c>
    </row>
    <row r="370" spans="1:2" x14ac:dyDescent="0.2">
      <c r="A370">
        <f>Athl.!A197</f>
        <v>184</v>
      </c>
      <c r="B370">
        <f t="shared" si="5"/>
        <v>184</v>
      </c>
    </row>
    <row r="371" spans="1:2" x14ac:dyDescent="0.2">
      <c r="A371">
        <f>Athl.!A198</f>
        <v>185</v>
      </c>
      <c r="B371" t="str">
        <f t="shared" si="5"/>
        <v>Athlet</v>
      </c>
    </row>
    <row r="372" spans="1:2" x14ac:dyDescent="0.2">
      <c r="A372">
        <f>Athl.!A198</f>
        <v>185</v>
      </c>
      <c r="B372">
        <f t="shared" si="5"/>
        <v>185</v>
      </c>
    </row>
    <row r="373" spans="1:2" x14ac:dyDescent="0.2">
      <c r="A373">
        <f>Athl.!A199</f>
        <v>186</v>
      </c>
      <c r="B373" t="str">
        <f t="shared" si="5"/>
        <v>Athlet</v>
      </c>
    </row>
    <row r="374" spans="1:2" x14ac:dyDescent="0.2">
      <c r="A374">
        <f>Athl.!A199</f>
        <v>186</v>
      </c>
      <c r="B374">
        <f t="shared" si="5"/>
        <v>186</v>
      </c>
    </row>
    <row r="375" spans="1:2" x14ac:dyDescent="0.2">
      <c r="A375">
        <f>Athl.!A200</f>
        <v>187</v>
      </c>
      <c r="B375" t="str">
        <f t="shared" si="5"/>
        <v>Athlet</v>
      </c>
    </row>
    <row r="376" spans="1:2" x14ac:dyDescent="0.2">
      <c r="A376">
        <f>Athl.!A200</f>
        <v>187</v>
      </c>
      <c r="B376">
        <f t="shared" si="5"/>
        <v>187</v>
      </c>
    </row>
    <row r="377" spans="1:2" x14ac:dyDescent="0.2">
      <c r="A377">
        <f>Athl.!A201</f>
        <v>188</v>
      </c>
      <c r="B377" t="str">
        <f t="shared" si="5"/>
        <v>Athlet</v>
      </c>
    </row>
    <row r="378" spans="1:2" x14ac:dyDescent="0.2">
      <c r="A378">
        <f>Athl.!A201</f>
        <v>188</v>
      </c>
      <c r="B378">
        <f t="shared" si="5"/>
        <v>188</v>
      </c>
    </row>
    <row r="379" spans="1:2" x14ac:dyDescent="0.2">
      <c r="A379">
        <f>Athl.!A202</f>
        <v>189</v>
      </c>
      <c r="B379" t="str">
        <f t="shared" si="5"/>
        <v>Athlet</v>
      </c>
    </row>
    <row r="380" spans="1:2" x14ac:dyDescent="0.2">
      <c r="A380">
        <f>Athl.!A202</f>
        <v>189</v>
      </c>
      <c r="B380">
        <f t="shared" si="5"/>
        <v>189</v>
      </c>
    </row>
    <row r="381" spans="1:2" x14ac:dyDescent="0.2">
      <c r="A381">
        <f>Athl.!A203</f>
        <v>190</v>
      </c>
      <c r="B381" t="str">
        <f t="shared" si="5"/>
        <v>Athlet</v>
      </c>
    </row>
    <row r="382" spans="1:2" x14ac:dyDescent="0.2">
      <c r="A382">
        <f>Athl.!A203</f>
        <v>190</v>
      </c>
      <c r="B382">
        <f t="shared" si="5"/>
        <v>190</v>
      </c>
    </row>
    <row r="383" spans="1:2" x14ac:dyDescent="0.2">
      <c r="A383">
        <f>Athl.!A204</f>
        <v>191</v>
      </c>
      <c r="B383" t="str">
        <f t="shared" si="5"/>
        <v>Athlet</v>
      </c>
    </row>
    <row r="384" spans="1:2" x14ac:dyDescent="0.2">
      <c r="A384">
        <f>Athl.!A204</f>
        <v>191</v>
      </c>
      <c r="B384">
        <f t="shared" si="5"/>
        <v>191</v>
      </c>
    </row>
    <row r="385" spans="1:2" x14ac:dyDescent="0.2">
      <c r="A385">
        <f>Athl.!A205</f>
        <v>192</v>
      </c>
      <c r="B385" t="str">
        <f t="shared" si="5"/>
        <v>Athlet</v>
      </c>
    </row>
    <row r="386" spans="1:2" x14ac:dyDescent="0.2">
      <c r="A386">
        <f>Athl.!A205</f>
        <v>192</v>
      </c>
      <c r="B386">
        <f t="shared" ref="B386:B449" si="6">IF(A386&lt;&gt;A385,"Athlet",A386)</f>
        <v>192</v>
      </c>
    </row>
    <row r="387" spans="1:2" x14ac:dyDescent="0.2">
      <c r="A387">
        <f>Athl.!A206</f>
        <v>193</v>
      </c>
      <c r="B387" t="str">
        <f t="shared" si="6"/>
        <v>Athlet</v>
      </c>
    </row>
    <row r="388" spans="1:2" x14ac:dyDescent="0.2">
      <c r="A388">
        <f>Athl.!A206</f>
        <v>193</v>
      </c>
      <c r="B388">
        <f t="shared" si="6"/>
        <v>193</v>
      </c>
    </row>
    <row r="389" spans="1:2" x14ac:dyDescent="0.2">
      <c r="A389">
        <f>Athl.!A207</f>
        <v>194</v>
      </c>
      <c r="B389" t="str">
        <f t="shared" si="6"/>
        <v>Athlet</v>
      </c>
    </row>
    <row r="390" spans="1:2" x14ac:dyDescent="0.2">
      <c r="A390">
        <f>Athl.!A207</f>
        <v>194</v>
      </c>
      <c r="B390">
        <f t="shared" si="6"/>
        <v>194</v>
      </c>
    </row>
    <row r="391" spans="1:2" x14ac:dyDescent="0.2">
      <c r="A391">
        <f>Athl.!A208</f>
        <v>195</v>
      </c>
      <c r="B391" t="str">
        <f t="shared" si="6"/>
        <v>Athlet</v>
      </c>
    </row>
    <row r="392" spans="1:2" x14ac:dyDescent="0.2">
      <c r="A392">
        <f>Athl.!A208</f>
        <v>195</v>
      </c>
      <c r="B392">
        <f t="shared" si="6"/>
        <v>195</v>
      </c>
    </row>
    <row r="393" spans="1:2" x14ac:dyDescent="0.2">
      <c r="A393">
        <f>Athl.!A209</f>
        <v>196</v>
      </c>
      <c r="B393" t="str">
        <f t="shared" si="6"/>
        <v>Athlet</v>
      </c>
    </row>
    <row r="394" spans="1:2" x14ac:dyDescent="0.2">
      <c r="A394">
        <f>Athl.!A209</f>
        <v>196</v>
      </c>
      <c r="B394">
        <f t="shared" si="6"/>
        <v>196</v>
      </c>
    </row>
    <row r="395" spans="1:2" x14ac:dyDescent="0.2">
      <c r="A395">
        <f>Athl.!A210</f>
        <v>197</v>
      </c>
      <c r="B395" t="str">
        <f t="shared" si="6"/>
        <v>Athlet</v>
      </c>
    </row>
    <row r="396" spans="1:2" x14ac:dyDescent="0.2">
      <c r="A396">
        <f>Athl.!A210</f>
        <v>197</v>
      </c>
      <c r="B396">
        <f t="shared" si="6"/>
        <v>197</v>
      </c>
    </row>
    <row r="397" spans="1:2" x14ac:dyDescent="0.2">
      <c r="A397">
        <f>Athl.!A211</f>
        <v>198</v>
      </c>
      <c r="B397" t="str">
        <f t="shared" si="6"/>
        <v>Athlet</v>
      </c>
    </row>
    <row r="398" spans="1:2" x14ac:dyDescent="0.2">
      <c r="A398">
        <f>Athl.!A211</f>
        <v>198</v>
      </c>
      <c r="B398">
        <f t="shared" si="6"/>
        <v>198</v>
      </c>
    </row>
    <row r="399" spans="1:2" x14ac:dyDescent="0.2">
      <c r="A399">
        <f>Athl.!A212</f>
        <v>199</v>
      </c>
      <c r="B399" t="str">
        <f t="shared" si="6"/>
        <v>Athlet</v>
      </c>
    </row>
    <row r="400" spans="1:2" x14ac:dyDescent="0.2">
      <c r="A400">
        <f>Athl.!A212</f>
        <v>199</v>
      </c>
      <c r="B400">
        <f t="shared" si="6"/>
        <v>199</v>
      </c>
    </row>
    <row r="401" spans="1:2" x14ac:dyDescent="0.2">
      <c r="A401">
        <f>Athl.!A213</f>
        <v>200</v>
      </c>
      <c r="B401" t="str">
        <f t="shared" si="6"/>
        <v>Athlet</v>
      </c>
    </row>
    <row r="402" spans="1:2" x14ac:dyDescent="0.2">
      <c r="A402">
        <f>Athl.!A213</f>
        <v>200</v>
      </c>
      <c r="B402">
        <f t="shared" si="6"/>
        <v>200</v>
      </c>
    </row>
    <row r="403" spans="1:2" x14ac:dyDescent="0.2">
      <c r="A403">
        <f>Athl.!A214</f>
        <v>201</v>
      </c>
      <c r="B403" t="str">
        <f t="shared" si="6"/>
        <v>Athlet</v>
      </c>
    </row>
    <row r="404" spans="1:2" x14ac:dyDescent="0.2">
      <c r="A404">
        <f>Athl.!A214</f>
        <v>201</v>
      </c>
      <c r="B404">
        <f t="shared" si="6"/>
        <v>201</v>
      </c>
    </row>
    <row r="405" spans="1:2" x14ac:dyDescent="0.2">
      <c r="A405">
        <f>Athl.!A215</f>
        <v>202</v>
      </c>
      <c r="B405" t="str">
        <f t="shared" si="6"/>
        <v>Athlet</v>
      </c>
    </row>
    <row r="406" spans="1:2" x14ac:dyDescent="0.2">
      <c r="A406">
        <f>Athl.!A215</f>
        <v>202</v>
      </c>
      <c r="B406">
        <f t="shared" si="6"/>
        <v>202</v>
      </c>
    </row>
    <row r="407" spans="1:2" x14ac:dyDescent="0.2">
      <c r="A407">
        <f>Athl.!A216</f>
        <v>203</v>
      </c>
      <c r="B407" t="str">
        <f t="shared" si="6"/>
        <v>Athlet</v>
      </c>
    </row>
    <row r="408" spans="1:2" x14ac:dyDescent="0.2">
      <c r="A408">
        <f>Athl.!A216</f>
        <v>203</v>
      </c>
      <c r="B408">
        <f t="shared" si="6"/>
        <v>203</v>
      </c>
    </row>
    <row r="409" spans="1:2" x14ac:dyDescent="0.2">
      <c r="A409">
        <f>Athl.!A217</f>
        <v>204</v>
      </c>
      <c r="B409" t="str">
        <f t="shared" si="6"/>
        <v>Athlet</v>
      </c>
    </row>
    <row r="410" spans="1:2" x14ac:dyDescent="0.2">
      <c r="A410">
        <f>Athl.!A217</f>
        <v>204</v>
      </c>
      <c r="B410">
        <f t="shared" si="6"/>
        <v>204</v>
      </c>
    </row>
    <row r="411" spans="1:2" x14ac:dyDescent="0.2">
      <c r="A411">
        <f>Athl.!A218</f>
        <v>205</v>
      </c>
      <c r="B411" t="str">
        <f t="shared" si="6"/>
        <v>Athlet</v>
      </c>
    </row>
    <row r="412" spans="1:2" x14ac:dyDescent="0.2">
      <c r="A412">
        <f>Athl.!A218</f>
        <v>205</v>
      </c>
      <c r="B412">
        <f t="shared" si="6"/>
        <v>205</v>
      </c>
    </row>
    <row r="413" spans="1:2" x14ac:dyDescent="0.2">
      <c r="A413">
        <f>Athl.!A219</f>
        <v>206</v>
      </c>
      <c r="B413" t="str">
        <f t="shared" si="6"/>
        <v>Athlet</v>
      </c>
    </row>
    <row r="414" spans="1:2" x14ac:dyDescent="0.2">
      <c r="A414">
        <f>Athl.!A219</f>
        <v>206</v>
      </c>
      <c r="B414">
        <f t="shared" si="6"/>
        <v>206</v>
      </c>
    </row>
    <row r="415" spans="1:2" x14ac:dyDescent="0.2">
      <c r="A415">
        <f>Athl.!A220</f>
        <v>207</v>
      </c>
      <c r="B415" t="str">
        <f t="shared" si="6"/>
        <v>Athlet</v>
      </c>
    </row>
    <row r="416" spans="1:2" x14ac:dyDescent="0.2">
      <c r="A416">
        <f>Athl.!A220</f>
        <v>207</v>
      </c>
      <c r="B416">
        <f t="shared" si="6"/>
        <v>207</v>
      </c>
    </row>
    <row r="417" spans="1:2" x14ac:dyDescent="0.2">
      <c r="A417">
        <f>Athl.!A221</f>
        <v>208</v>
      </c>
      <c r="B417" t="str">
        <f t="shared" si="6"/>
        <v>Athlet</v>
      </c>
    </row>
    <row r="418" spans="1:2" x14ac:dyDescent="0.2">
      <c r="A418">
        <f>Athl.!A221</f>
        <v>208</v>
      </c>
      <c r="B418">
        <f t="shared" si="6"/>
        <v>208</v>
      </c>
    </row>
    <row r="419" spans="1:2" x14ac:dyDescent="0.2">
      <c r="A419">
        <f>Athl.!A222</f>
        <v>209</v>
      </c>
      <c r="B419" t="str">
        <f t="shared" si="6"/>
        <v>Athlet</v>
      </c>
    </row>
    <row r="420" spans="1:2" x14ac:dyDescent="0.2">
      <c r="A420">
        <f>Athl.!A222</f>
        <v>209</v>
      </c>
      <c r="B420">
        <f t="shared" si="6"/>
        <v>209</v>
      </c>
    </row>
    <row r="421" spans="1:2" x14ac:dyDescent="0.2">
      <c r="A421">
        <f>Athl.!A223</f>
        <v>210</v>
      </c>
      <c r="B421" t="str">
        <f t="shared" si="6"/>
        <v>Athlet</v>
      </c>
    </row>
    <row r="422" spans="1:2" x14ac:dyDescent="0.2">
      <c r="A422">
        <f>Athl.!A223</f>
        <v>210</v>
      </c>
      <c r="B422">
        <f t="shared" si="6"/>
        <v>210</v>
      </c>
    </row>
    <row r="423" spans="1:2" x14ac:dyDescent="0.2">
      <c r="A423">
        <f>Athl.!A224</f>
        <v>211</v>
      </c>
      <c r="B423" t="str">
        <f t="shared" si="6"/>
        <v>Athlet</v>
      </c>
    </row>
    <row r="424" spans="1:2" x14ac:dyDescent="0.2">
      <c r="A424">
        <f>Athl.!A224</f>
        <v>211</v>
      </c>
      <c r="B424">
        <f t="shared" si="6"/>
        <v>211</v>
      </c>
    </row>
    <row r="425" spans="1:2" x14ac:dyDescent="0.2">
      <c r="A425">
        <f>Athl.!A225</f>
        <v>212</v>
      </c>
      <c r="B425" t="str">
        <f t="shared" si="6"/>
        <v>Athlet</v>
      </c>
    </row>
    <row r="426" spans="1:2" x14ac:dyDescent="0.2">
      <c r="A426">
        <f>Athl.!A225</f>
        <v>212</v>
      </c>
      <c r="B426">
        <f t="shared" si="6"/>
        <v>212</v>
      </c>
    </row>
    <row r="427" spans="1:2" x14ac:dyDescent="0.2">
      <c r="A427">
        <f>Athl.!A226</f>
        <v>213</v>
      </c>
      <c r="B427" t="str">
        <f t="shared" si="6"/>
        <v>Athlet</v>
      </c>
    </row>
    <row r="428" spans="1:2" x14ac:dyDescent="0.2">
      <c r="A428">
        <f>Athl.!A226</f>
        <v>213</v>
      </c>
      <c r="B428">
        <f t="shared" si="6"/>
        <v>213</v>
      </c>
    </row>
    <row r="429" spans="1:2" x14ac:dyDescent="0.2">
      <c r="A429">
        <f>Athl.!A227</f>
        <v>214</v>
      </c>
      <c r="B429" t="str">
        <f t="shared" si="6"/>
        <v>Athlet</v>
      </c>
    </row>
    <row r="430" spans="1:2" x14ac:dyDescent="0.2">
      <c r="A430">
        <f>Athl.!A227</f>
        <v>214</v>
      </c>
      <c r="B430">
        <f t="shared" si="6"/>
        <v>214</v>
      </c>
    </row>
    <row r="431" spans="1:2" x14ac:dyDescent="0.2">
      <c r="A431">
        <f>Athl.!A228</f>
        <v>215</v>
      </c>
      <c r="B431" t="str">
        <f t="shared" si="6"/>
        <v>Athlet</v>
      </c>
    </row>
    <row r="432" spans="1:2" x14ac:dyDescent="0.2">
      <c r="A432">
        <f>Athl.!A228</f>
        <v>215</v>
      </c>
      <c r="B432">
        <f t="shared" si="6"/>
        <v>215</v>
      </c>
    </row>
    <row r="433" spans="1:2" x14ac:dyDescent="0.2">
      <c r="A433">
        <f>Athl.!A229</f>
        <v>216</v>
      </c>
      <c r="B433" t="str">
        <f t="shared" si="6"/>
        <v>Athlet</v>
      </c>
    </row>
    <row r="434" spans="1:2" x14ac:dyDescent="0.2">
      <c r="A434">
        <f>Athl.!A229</f>
        <v>216</v>
      </c>
      <c r="B434">
        <f t="shared" si="6"/>
        <v>216</v>
      </c>
    </row>
    <row r="435" spans="1:2" x14ac:dyDescent="0.2">
      <c r="A435">
        <f>Athl.!A230</f>
        <v>217</v>
      </c>
      <c r="B435" t="str">
        <f t="shared" si="6"/>
        <v>Athlet</v>
      </c>
    </row>
    <row r="436" spans="1:2" x14ac:dyDescent="0.2">
      <c r="A436">
        <f>Athl.!A230</f>
        <v>217</v>
      </c>
      <c r="B436">
        <f t="shared" si="6"/>
        <v>217</v>
      </c>
    </row>
    <row r="437" spans="1:2" x14ac:dyDescent="0.2">
      <c r="A437">
        <f>Athl.!A231</f>
        <v>218</v>
      </c>
      <c r="B437" t="str">
        <f t="shared" si="6"/>
        <v>Athlet</v>
      </c>
    </row>
    <row r="438" spans="1:2" x14ac:dyDescent="0.2">
      <c r="A438">
        <f>Athl.!A231</f>
        <v>218</v>
      </c>
      <c r="B438">
        <f t="shared" si="6"/>
        <v>218</v>
      </c>
    </row>
    <row r="439" spans="1:2" x14ac:dyDescent="0.2">
      <c r="A439">
        <f>Athl.!A232</f>
        <v>219</v>
      </c>
      <c r="B439" t="str">
        <f t="shared" si="6"/>
        <v>Athlet</v>
      </c>
    </row>
    <row r="440" spans="1:2" x14ac:dyDescent="0.2">
      <c r="A440">
        <f>Athl.!A232</f>
        <v>219</v>
      </c>
      <c r="B440">
        <f t="shared" si="6"/>
        <v>219</v>
      </c>
    </row>
    <row r="441" spans="1:2" x14ac:dyDescent="0.2">
      <c r="A441">
        <f>Athl.!A233</f>
        <v>220</v>
      </c>
      <c r="B441" t="str">
        <f t="shared" si="6"/>
        <v>Athlet</v>
      </c>
    </row>
    <row r="442" spans="1:2" x14ac:dyDescent="0.2">
      <c r="A442">
        <f>Athl.!A233</f>
        <v>220</v>
      </c>
      <c r="B442">
        <f t="shared" si="6"/>
        <v>220</v>
      </c>
    </row>
    <row r="443" spans="1:2" x14ac:dyDescent="0.2">
      <c r="A443">
        <f>Athl.!A234</f>
        <v>221</v>
      </c>
      <c r="B443" t="str">
        <f t="shared" si="6"/>
        <v>Athlet</v>
      </c>
    </row>
    <row r="444" spans="1:2" x14ac:dyDescent="0.2">
      <c r="A444">
        <f>Athl.!A234</f>
        <v>221</v>
      </c>
      <c r="B444">
        <f t="shared" si="6"/>
        <v>221</v>
      </c>
    </row>
    <row r="445" spans="1:2" x14ac:dyDescent="0.2">
      <c r="A445">
        <f>Athl.!A235</f>
        <v>222</v>
      </c>
      <c r="B445" t="str">
        <f t="shared" si="6"/>
        <v>Athlet</v>
      </c>
    </row>
    <row r="446" spans="1:2" x14ac:dyDescent="0.2">
      <c r="A446">
        <f>Athl.!A235</f>
        <v>222</v>
      </c>
      <c r="B446">
        <f t="shared" si="6"/>
        <v>222</v>
      </c>
    </row>
    <row r="447" spans="1:2" x14ac:dyDescent="0.2">
      <c r="A447">
        <f>Athl.!A236</f>
        <v>223</v>
      </c>
      <c r="B447" t="str">
        <f t="shared" si="6"/>
        <v>Athlet</v>
      </c>
    </row>
    <row r="448" spans="1:2" x14ac:dyDescent="0.2">
      <c r="A448">
        <f>Athl.!A236</f>
        <v>223</v>
      </c>
      <c r="B448">
        <f t="shared" si="6"/>
        <v>223</v>
      </c>
    </row>
    <row r="449" spans="1:2" x14ac:dyDescent="0.2">
      <c r="A449">
        <f>Athl.!A237</f>
        <v>224</v>
      </c>
      <c r="B449" t="str">
        <f t="shared" si="6"/>
        <v>Athlet</v>
      </c>
    </row>
    <row r="450" spans="1:2" x14ac:dyDescent="0.2">
      <c r="A450">
        <f>Athl.!A237</f>
        <v>224</v>
      </c>
      <c r="B450">
        <f t="shared" ref="B450:B513" si="7">IF(A450&lt;&gt;A449,"Athlet",A450)</f>
        <v>224</v>
      </c>
    </row>
    <row r="451" spans="1:2" x14ac:dyDescent="0.2">
      <c r="A451">
        <f>Athl.!A238</f>
        <v>225</v>
      </c>
      <c r="B451" t="str">
        <f t="shared" si="7"/>
        <v>Athlet</v>
      </c>
    </row>
    <row r="452" spans="1:2" x14ac:dyDescent="0.2">
      <c r="A452">
        <f>Athl.!A238</f>
        <v>225</v>
      </c>
      <c r="B452">
        <f t="shared" si="7"/>
        <v>225</v>
      </c>
    </row>
    <row r="453" spans="1:2" x14ac:dyDescent="0.2">
      <c r="A453">
        <f>Athl.!A239</f>
        <v>226</v>
      </c>
      <c r="B453" t="str">
        <f t="shared" si="7"/>
        <v>Athlet</v>
      </c>
    </row>
    <row r="454" spans="1:2" x14ac:dyDescent="0.2">
      <c r="A454">
        <f>Athl.!A239</f>
        <v>226</v>
      </c>
      <c r="B454">
        <f t="shared" si="7"/>
        <v>226</v>
      </c>
    </row>
    <row r="455" spans="1:2" x14ac:dyDescent="0.2">
      <c r="A455">
        <f>Athl.!A240</f>
        <v>227</v>
      </c>
      <c r="B455" t="str">
        <f t="shared" si="7"/>
        <v>Athlet</v>
      </c>
    </row>
    <row r="456" spans="1:2" x14ac:dyDescent="0.2">
      <c r="A456">
        <f>Athl.!A240</f>
        <v>227</v>
      </c>
      <c r="B456">
        <f t="shared" si="7"/>
        <v>227</v>
      </c>
    </row>
    <row r="457" spans="1:2" x14ac:dyDescent="0.2">
      <c r="A457">
        <f>Athl.!A241</f>
        <v>228</v>
      </c>
      <c r="B457" t="str">
        <f t="shared" si="7"/>
        <v>Athlet</v>
      </c>
    </row>
    <row r="458" spans="1:2" x14ac:dyDescent="0.2">
      <c r="A458">
        <f>Athl.!A241</f>
        <v>228</v>
      </c>
      <c r="B458">
        <f t="shared" si="7"/>
        <v>228</v>
      </c>
    </row>
    <row r="459" spans="1:2" x14ac:dyDescent="0.2">
      <c r="A459">
        <f>Athl.!A242</f>
        <v>229</v>
      </c>
      <c r="B459" t="str">
        <f t="shared" si="7"/>
        <v>Athlet</v>
      </c>
    </row>
    <row r="460" spans="1:2" x14ac:dyDescent="0.2">
      <c r="A460">
        <f>Athl.!A242</f>
        <v>229</v>
      </c>
      <c r="B460">
        <f t="shared" si="7"/>
        <v>229</v>
      </c>
    </row>
    <row r="461" spans="1:2" x14ac:dyDescent="0.2">
      <c r="A461">
        <f>Athl.!A243</f>
        <v>230</v>
      </c>
      <c r="B461" t="str">
        <f t="shared" si="7"/>
        <v>Athlet</v>
      </c>
    </row>
    <row r="462" spans="1:2" x14ac:dyDescent="0.2">
      <c r="A462">
        <f>Athl.!A243</f>
        <v>230</v>
      </c>
      <c r="B462">
        <f t="shared" si="7"/>
        <v>230</v>
      </c>
    </row>
    <row r="463" spans="1:2" x14ac:dyDescent="0.2">
      <c r="A463">
        <f>Athl.!A244</f>
        <v>231</v>
      </c>
      <c r="B463" t="str">
        <f t="shared" si="7"/>
        <v>Athlet</v>
      </c>
    </row>
    <row r="464" spans="1:2" x14ac:dyDescent="0.2">
      <c r="A464">
        <f>Athl.!A244</f>
        <v>231</v>
      </c>
      <c r="B464">
        <f t="shared" si="7"/>
        <v>231</v>
      </c>
    </row>
    <row r="465" spans="1:2" x14ac:dyDescent="0.2">
      <c r="A465">
        <f>Athl.!A245</f>
        <v>232</v>
      </c>
      <c r="B465" t="str">
        <f t="shared" si="7"/>
        <v>Athlet</v>
      </c>
    </row>
    <row r="466" spans="1:2" x14ac:dyDescent="0.2">
      <c r="A466">
        <f>Athl.!A245</f>
        <v>232</v>
      </c>
      <c r="B466">
        <f t="shared" si="7"/>
        <v>232</v>
      </c>
    </row>
    <row r="467" spans="1:2" x14ac:dyDescent="0.2">
      <c r="A467">
        <f>Athl.!A246</f>
        <v>233</v>
      </c>
      <c r="B467" t="str">
        <f t="shared" si="7"/>
        <v>Athlet</v>
      </c>
    </row>
    <row r="468" spans="1:2" x14ac:dyDescent="0.2">
      <c r="A468">
        <f>Athl.!A246</f>
        <v>233</v>
      </c>
      <c r="B468">
        <f t="shared" si="7"/>
        <v>233</v>
      </c>
    </row>
    <row r="469" spans="1:2" x14ac:dyDescent="0.2">
      <c r="A469">
        <f>Athl.!A247</f>
        <v>234</v>
      </c>
      <c r="B469" t="str">
        <f t="shared" si="7"/>
        <v>Athlet</v>
      </c>
    </row>
    <row r="470" spans="1:2" x14ac:dyDescent="0.2">
      <c r="A470">
        <f>Athl.!A247</f>
        <v>234</v>
      </c>
      <c r="B470">
        <f t="shared" si="7"/>
        <v>234</v>
      </c>
    </row>
    <row r="471" spans="1:2" x14ac:dyDescent="0.2">
      <c r="A471">
        <f>Athl.!A248</f>
        <v>235</v>
      </c>
      <c r="B471" t="str">
        <f t="shared" si="7"/>
        <v>Athlet</v>
      </c>
    </row>
    <row r="472" spans="1:2" x14ac:dyDescent="0.2">
      <c r="A472">
        <f>Athl.!A248</f>
        <v>235</v>
      </c>
      <c r="B472">
        <f t="shared" si="7"/>
        <v>235</v>
      </c>
    </row>
    <row r="473" spans="1:2" x14ac:dyDescent="0.2">
      <c r="A473">
        <f>Athl.!A249</f>
        <v>236</v>
      </c>
      <c r="B473" t="str">
        <f t="shared" si="7"/>
        <v>Athlet</v>
      </c>
    </row>
    <row r="474" spans="1:2" x14ac:dyDescent="0.2">
      <c r="A474">
        <f>Athl.!A249</f>
        <v>236</v>
      </c>
      <c r="B474">
        <f t="shared" si="7"/>
        <v>236</v>
      </c>
    </row>
    <row r="475" spans="1:2" x14ac:dyDescent="0.2">
      <c r="A475">
        <f>Athl.!A250</f>
        <v>237</v>
      </c>
      <c r="B475" t="str">
        <f t="shared" si="7"/>
        <v>Athlet</v>
      </c>
    </row>
    <row r="476" spans="1:2" x14ac:dyDescent="0.2">
      <c r="A476">
        <f>Athl.!A250</f>
        <v>237</v>
      </c>
      <c r="B476">
        <f t="shared" si="7"/>
        <v>237</v>
      </c>
    </row>
    <row r="477" spans="1:2" x14ac:dyDescent="0.2">
      <c r="A477">
        <f>Athl.!A251</f>
        <v>238</v>
      </c>
      <c r="B477" t="str">
        <f t="shared" si="7"/>
        <v>Athlet</v>
      </c>
    </row>
    <row r="478" spans="1:2" x14ac:dyDescent="0.2">
      <c r="A478">
        <f>Athl.!A251</f>
        <v>238</v>
      </c>
      <c r="B478">
        <f t="shared" si="7"/>
        <v>238</v>
      </c>
    </row>
    <row r="479" spans="1:2" x14ac:dyDescent="0.2">
      <c r="A479">
        <f>Athl.!A252</f>
        <v>239</v>
      </c>
      <c r="B479" t="str">
        <f t="shared" si="7"/>
        <v>Athlet</v>
      </c>
    </row>
    <row r="480" spans="1:2" x14ac:dyDescent="0.2">
      <c r="A480">
        <f>Athl.!A252</f>
        <v>239</v>
      </c>
      <c r="B480">
        <f t="shared" si="7"/>
        <v>239</v>
      </c>
    </row>
    <row r="481" spans="1:2" x14ac:dyDescent="0.2">
      <c r="A481">
        <f>Athl.!A253</f>
        <v>240</v>
      </c>
      <c r="B481" t="str">
        <f t="shared" si="7"/>
        <v>Athlet</v>
      </c>
    </row>
    <row r="482" spans="1:2" x14ac:dyDescent="0.2">
      <c r="A482">
        <f>Athl.!A253</f>
        <v>240</v>
      </c>
      <c r="B482">
        <f t="shared" si="7"/>
        <v>240</v>
      </c>
    </row>
    <row r="483" spans="1:2" x14ac:dyDescent="0.2">
      <c r="A483">
        <f>Athl.!A254</f>
        <v>241</v>
      </c>
      <c r="B483" t="str">
        <f t="shared" si="7"/>
        <v>Athlet</v>
      </c>
    </row>
    <row r="484" spans="1:2" x14ac:dyDescent="0.2">
      <c r="A484">
        <f>Athl.!A254</f>
        <v>241</v>
      </c>
      <c r="B484">
        <f t="shared" si="7"/>
        <v>241</v>
      </c>
    </row>
    <row r="485" spans="1:2" x14ac:dyDescent="0.2">
      <c r="A485">
        <f>Athl.!A255</f>
        <v>242</v>
      </c>
      <c r="B485" t="str">
        <f t="shared" si="7"/>
        <v>Athlet</v>
      </c>
    </row>
    <row r="486" spans="1:2" x14ac:dyDescent="0.2">
      <c r="A486">
        <f>Athl.!A255</f>
        <v>242</v>
      </c>
      <c r="B486">
        <f t="shared" si="7"/>
        <v>242</v>
      </c>
    </row>
    <row r="487" spans="1:2" x14ac:dyDescent="0.2">
      <c r="A487">
        <f>Athl.!A256</f>
        <v>243</v>
      </c>
      <c r="B487" t="str">
        <f t="shared" si="7"/>
        <v>Athlet</v>
      </c>
    </row>
    <row r="488" spans="1:2" x14ac:dyDescent="0.2">
      <c r="A488">
        <f>Athl.!A256</f>
        <v>243</v>
      </c>
      <c r="B488">
        <f t="shared" si="7"/>
        <v>243</v>
      </c>
    </row>
    <row r="489" spans="1:2" x14ac:dyDescent="0.2">
      <c r="A489">
        <f>Athl.!A257</f>
        <v>244</v>
      </c>
      <c r="B489" t="str">
        <f t="shared" si="7"/>
        <v>Athlet</v>
      </c>
    </row>
    <row r="490" spans="1:2" x14ac:dyDescent="0.2">
      <c r="A490">
        <f>Athl.!A257</f>
        <v>244</v>
      </c>
      <c r="B490">
        <f t="shared" si="7"/>
        <v>244</v>
      </c>
    </row>
    <row r="491" spans="1:2" x14ac:dyDescent="0.2">
      <c r="A491">
        <f>Athl.!A258</f>
        <v>245</v>
      </c>
      <c r="B491" t="str">
        <f t="shared" si="7"/>
        <v>Athlet</v>
      </c>
    </row>
    <row r="492" spans="1:2" x14ac:dyDescent="0.2">
      <c r="A492">
        <f>Athl.!A258</f>
        <v>245</v>
      </c>
      <c r="B492">
        <f t="shared" si="7"/>
        <v>245</v>
      </c>
    </row>
    <row r="493" spans="1:2" x14ac:dyDescent="0.2">
      <c r="A493">
        <f>Athl.!A259</f>
        <v>246</v>
      </c>
      <c r="B493" t="str">
        <f t="shared" si="7"/>
        <v>Athlet</v>
      </c>
    </row>
    <row r="494" spans="1:2" x14ac:dyDescent="0.2">
      <c r="A494">
        <f>Athl.!A259</f>
        <v>246</v>
      </c>
      <c r="B494">
        <f t="shared" si="7"/>
        <v>246</v>
      </c>
    </row>
    <row r="495" spans="1:2" x14ac:dyDescent="0.2">
      <c r="A495">
        <f>Athl.!A260</f>
        <v>247</v>
      </c>
      <c r="B495" t="str">
        <f t="shared" si="7"/>
        <v>Athlet</v>
      </c>
    </row>
    <row r="496" spans="1:2" x14ac:dyDescent="0.2">
      <c r="A496">
        <f>Athl.!A260</f>
        <v>247</v>
      </c>
      <c r="B496">
        <f t="shared" si="7"/>
        <v>247</v>
      </c>
    </row>
    <row r="497" spans="1:2" x14ac:dyDescent="0.2">
      <c r="A497">
        <f>Athl.!A261</f>
        <v>248</v>
      </c>
      <c r="B497" t="str">
        <f t="shared" si="7"/>
        <v>Athlet</v>
      </c>
    </row>
    <row r="498" spans="1:2" x14ac:dyDescent="0.2">
      <c r="A498">
        <f>Athl.!A261</f>
        <v>248</v>
      </c>
      <c r="B498">
        <f t="shared" si="7"/>
        <v>248</v>
      </c>
    </row>
    <row r="499" spans="1:2" x14ac:dyDescent="0.2">
      <c r="A499">
        <f>Athl.!A262</f>
        <v>249</v>
      </c>
      <c r="B499" t="str">
        <f t="shared" si="7"/>
        <v>Athlet</v>
      </c>
    </row>
    <row r="500" spans="1:2" x14ac:dyDescent="0.2">
      <c r="A500">
        <f>Athl.!A262</f>
        <v>249</v>
      </c>
      <c r="B500">
        <f t="shared" si="7"/>
        <v>249</v>
      </c>
    </row>
    <row r="501" spans="1:2" x14ac:dyDescent="0.2">
      <c r="A501">
        <f>Athl.!A263</f>
        <v>250</v>
      </c>
      <c r="B501" t="str">
        <f t="shared" si="7"/>
        <v>Athlet</v>
      </c>
    </row>
    <row r="502" spans="1:2" x14ac:dyDescent="0.2">
      <c r="A502">
        <f>Athl.!A263</f>
        <v>250</v>
      </c>
      <c r="B502">
        <f t="shared" si="7"/>
        <v>250</v>
      </c>
    </row>
    <row r="503" spans="1:2" x14ac:dyDescent="0.2">
      <c r="A503">
        <f>Athl.!A264</f>
        <v>251</v>
      </c>
      <c r="B503" t="str">
        <f t="shared" si="7"/>
        <v>Athlet</v>
      </c>
    </row>
    <row r="504" spans="1:2" x14ac:dyDescent="0.2">
      <c r="A504">
        <f>Athl.!A264</f>
        <v>251</v>
      </c>
      <c r="B504">
        <f t="shared" si="7"/>
        <v>251</v>
      </c>
    </row>
    <row r="505" spans="1:2" x14ac:dyDescent="0.2">
      <c r="A505">
        <f>Athl.!A265</f>
        <v>252</v>
      </c>
      <c r="B505" t="str">
        <f t="shared" si="7"/>
        <v>Athlet</v>
      </c>
    </row>
    <row r="506" spans="1:2" x14ac:dyDescent="0.2">
      <c r="A506">
        <f>Athl.!A265</f>
        <v>252</v>
      </c>
      <c r="B506">
        <f t="shared" si="7"/>
        <v>252</v>
      </c>
    </row>
    <row r="507" spans="1:2" x14ac:dyDescent="0.2">
      <c r="A507">
        <f>Athl.!A266</f>
        <v>253</v>
      </c>
      <c r="B507" t="str">
        <f t="shared" si="7"/>
        <v>Athlet</v>
      </c>
    </row>
    <row r="508" spans="1:2" x14ac:dyDescent="0.2">
      <c r="A508">
        <f>Athl.!A266</f>
        <v>253</v>
      </c>
      <c r="B508">
        <f t="shared" si="7"/>
        <v>253</v>
      </c>
    </row>
    <row r="509" spans="1:2" x14ac:dyDescent="0.2">
      <c r="A509">
        <f>Athl.!A267</f>
        <v>254</v>
      </c>
      <c r="B509" t="str">
        <f t="shared" si="7"/>
        <v>Athlet</v>
      </c>
    </row>
    <row r="510" spans="1:2" x14ac:dyDescent="0.2">
      <c r="A510">
        <f>Athl.!A267</f>
        <v>254</v>
      </c>
      <c r="B510">
        <f t="shared" si="7"/>
        <v>254</v>
      </c>
    </row>
    <row r="511" spans="1:2" x14ac:dyDescent="0.2">
      <c r="A511">
        <f>Athl.!A268</f>
        <v>255</v>
      </c>
      <c r="B511" t="str">
        <f t="shared" si="7"/>
        <v>Athlet</v>
      </c>
    </row>
    <row r="512" spans="1:2" x14ac:dyDescent="0.2">
      <c r="A512">
        <f>Athl.!A268</f>
        <v>255</v>
      </c>
      <c r="B512">
        <f t="shared" si="7"/>
        <v>255</v>
      </c>
    </row>
    <row r="513" spans="1:2" x14ac:dyDescent="0.2">
      <c r="A513">
        <f>Athl.!A269</f>
        <v>256</v>
      </c>
      <c r="B513" t="str">
        <f t="shared" si="7"/>
        <v>Athlet</v>
      </c>
    </row>
    <row r="514" spans="1:2" x14ac:dyDescent="0.2">
      <c r="A514">
        <f>Athl.!A269</f>
        <v>256</v>
      </c>
      <c r="B514">
        <f t="shared" ref="B514:B577" si="8">IF(A514&lt;&gt;A513,"Athlet",A514)</f>
        <v>256</v>
      </c>
    </row>
    <row r="515" spans="1:2" x14ac:dyDescent="0.2">
      <c r="A515">
        <f>Athl.!A270</f>
        <v>257</v>
      </c>
      <c r="B515" t="str">
        <f t="shared" si="8"/>
        <v>Athlet</v>
      </c>
    </row>
    <row r="516" spans="1:2" x14ac:dyDescent="0.2">
      <c r="A516">
        <f>Athl.!A270</f>
        <v>257</v>
      </c>
      <c r="B516">
        <f t="shared" si="8"/>
        <v>257</v>
      </c>
    </row>
    <row r="517" spans="1:2" x14ac:dyDescent="0.2">
      <c r="A517">
        <f>Athl.!A271</f>
        <v>258</v>
      </c>
      <c r="B517" t="str">
        <f t="shared" si="8"/>
        <v>Athlet</v>
      </c>
    </row>
    <row r="518" spans="1:2" x14ac:dyDescent="0.2">
      <c r="A518">
        <f>Athl.!A271</f>
        <v>258</v>
      </c>
      <c r="B518">
        <f t="shared" si="8"/>
        <v>258</v>
      </c>
    </row>
    <row r="519" spans="1:2" x14ac:dyDescent="0.2">
      <c r="A519">
        <f>Athl.!A272</f>
        <v>259</v>
      </c>
      <c r="B519" t="str">
        <f t="shared" si="8"/>
        <v>Athlet</v>
      </c>
    </row>
    <row r="520" spans="1:2" x14ac:dyDescent="0.2">
      <c r="A520">
        <f>Athl.!A272</f>
        <v>259</v>
      </c>
      <c r="B520">
        <f t="shared" si="8"/>
        <v>259</v>
      </c>
    </row>
    <row r="521" spans="1:2" x14ac:dyDescent="0.2">
      <c r="A521">
        <f>Athl.!A273</f>
        <v>260</v>
      </c>
      <c r="B521" t="str">
        <f t="shared" si="8"/>
        <v>Athlet</v>
      </c>
    </row>
    <row r="522" spans="1:2" x14ac:dyDescent="0.2">
      <c r="A522">
        <f>Athl.!A273</f>
        <v>260</v>
      </c>
      <c r="B522">
        <f t="shared" si="8"/>
        <v>260</v>
      </c>
    </row>
    <row r="523" spans="1:2" x14ac:dyDescent="0.2">
      <c r="A523">
        <f>Athl.!A274</f>
        <v>261</v>
      </c>
      <c r="B523" t="str">
        <f t="shared" si="8"/>
        <v>Athlet</v>
      </c>
    </row>
    <row r="524" spans="1:2" x14ac:dyDescent="0.2">
      <c r="A524">
        <f>Athl.!A274</f>
        <v>261</v>
      </c>
      <c r="B524">
        <f t="shared" si="8"/>
        <v>261</v>
      </c>
    </row>
    <row r="525" spans="1:2" x14ac:dyDescent="0.2">
      <c r="A525">
        <f>Athl.!A275</f>
        <v>262</v>
      </c>
      <c r="B525" t="str">
        <f t="shared" si="8"/>
        <v>Athlet</v>
      </c>
    </row>
    <row r="526" spans="1:2" x14ac:dyDescent="0.2">
      <c r="A526">
        <f>Athl.!A275</f>
        <v>262</v>
      </c>
      <c r="B526">
        <f t="shared" si="8"/>
        <v>262</v>
      </c>
    </row>
    <row r="527" spans="1:2" x14ac:dyDescent="0.2">
      <c r="A527">
        <f>Athl.!A276</f>
        <v>263</v>
      </c>
      <c r="B527" t="str">
        <f t="shared" si="8"/>
        <v>Athlet</v>
      </c>
    </row>
    <row r="528" spans="1:2" x14ac:dyDescent="0.2">
      <c r="A528">
        <f>Athl.!A276</f>
        <v>263</v>
      </c>
      <c r="B528">
        <f t="shared" si="8"/>
        <v>263</v>
      </c>
    </row>
    <row r="529" spans="1:2" x14ac:dyDescent="0.2">
      <c r="A529">
        <f>Athl.!A277</f>
        <v>264</v>
      </c>
      <c r="B529" t="str">
        <f t="shared" si="8"/>
        <v>Athlet</v>
      </c>
    </row>
    <row r="530" spans="1:2" x14ac:dyDescent="0.2">
      <c r="A530">
        <f>Athl.!A277</f>
        <v>264</v>
      </c>
      <c r="B530">
        <f t="shared" si="8"/>
        <v>264</v>
      </c>
    </row>
    <row r="531" spans="1:2" x14ac:dyDescent="0.2">
      <c r="A531">
        <f>Athl.!A278</f>
        <v>265</v>
      </c>
      <c r="B531" t="str">
        <f t="shared" si="8"/>
        <v>Athlet</v>
      </c>
    </row>
    <row r="532" spans="1:2" x14ac:dyDescent="0.2">
      <c r="A532">
        <f>Athl.!A278</f>
        <v>265</v>
      </c>
      <c r="B532">
        <f t="shared" si="8"/>
        <v>265</v>
      </c>
    </row>
    <row r="533" spans="1:2" x14ac:dyDescent="0.2">
      <c r="A533">
        <f>Athl.!A279</f>
        <v>266</v>
      </c>
      <c r="B533" t="str">
        <f t="shared" si="8"/>
        <v>Athlet</v>
      </c>
    </row>
    <row r="534" spans="1:2" x14ac:dyDescent="0.2">
      <c r="A534">
        <f>Athl.!A279</f>
        <v>266</v>
      </c>
      <c r="B534">
        <f t="shared" si="8"/>
        <v>266</v>
      </c>
    </row>
    <row r="535" spans="1:2" x14ac:dyDescent="0.2">
      <c r="A535">
        <f>Athl.!A280</f>
        <v>267</v>
      </c>
      <c r="B535" t="str">
        <f t="shared" si="8"/>
        <v>Athlet</v>
      </c>
    </row>
    <row r="536" spans="1:2" x14ac:dyDescent="0.2">
      <c r="A536">
        <f>Athl.!A280</f>
        <v>267</v>
      </c>
      <c r="B536">
        <f t="shared" si="8"/>
        <v>267</v>
      </c>
    </row>
    <row r="537" spans="1:2" x14ac:dyDescent="0.2">
      <c r="A537">
        <f>Athl.!A281</f>
        <v>268</v>
      </c>
      <c r="B537" t="str">
        <f t="shared" si="8"/>
        <v>Athlet</v>
      </c>
    </row>
    <row r="538" spans="1:2" x14ac:dyDescent="0.2">
      <c r="A538">
        <f>Athl.!A281</f>
        <v>268</v>
      </c>
      <c r="B538">
        <f t="shared" si="8"/>
        <v>268</v>
      </c>
    </row>
    <row r="539" spans="1:2" x14ac:dyDescent="0.2">
      <c r="A539">
        <f>Athl.!A282</f>
        <v>269</v>
      </c>
      <c r="B539" t="str">
        <f t="shared" si="8"/>
        <v>Athlet</v>
      </c>
    </row>
    <row r="540" spans="1:2" x14ac:dyDescent="0.2">
      <c r="A540">
        <f>Athl.!A282</f>
        <v>269</v>
      </c>
      <c r="B540">
        <f t="shared" si="8"/>
        <v>269</v>
      </c>
    </row>
    <row r="541" spans="1:2" x14ac:dyDescent="0.2">
      <c r="A541">
        <f>Athl.!A283</f>
        <v>270</v>
      </c>
      <c r="B541" t="str">
        <f t="shared" si="8"/>
        <v>Athlet</v>
      </c>
    </row>
    <row r="542" spans="1:2" x14ac:dyDescent="0.2">
      <c r="A542">
        <f>Athl.!A283</f>
        <v>270</v>
      </c>
      <c r="B542">
        <f t="shared" si="8"/>
        <v>270</v>
      </c>
    </row>
    <row r="543" spans="1:2" x14ac:dyDescent="0.2">
      <c r="A543">
        <f>Athl.!A284</f>
        <v>271</v>
      </c>
      <c r="B543" t="str">
        <f t="shared" si="8"/>
        <v>Athlet</v>
      </c>
    </row>
    <row r="544" spans="1:2" x14ac:dyDescent="0.2">
      <c r="A544">
        <f>Athl.!A284</f>
        <v>271</v>
      </c>
      <c r="B544">
        <f t="shared" si="8"/>
        <v>271</v>
      </c>
    </row>
    <row r="545" spans="1:2" x14ac:dyDescent="0.2">
      <c r="A545">
        <f>Athl.!A285</f>
        <v>272</v>
      </c>
      <c r="B545" t="str">
        <f t="shared" si="8"/>
        <v>Athlet</v>
      </c>
    </row>
    <row r="546" spans="1:2" x14ac:dyDescent="0.2">
      <c r="A546">
        <f>Athl.!A285</f>
        <v>272</v>
      </c>
      <c r="B546">
        <f t="shared" si="8"/>
        <v>272</v>
      </c>
    </row>
    <row r="547" spans="1:2" x14ac:dyDescent="0.2">
      <c r="A547">
        <f>Athl.!A286</f>
        <v>273</v>
      </c>
      <c r="B547" t="str">
        <f t="shared" si="8"/>
        <v>Athlet</v>
      </c>
    </row>
    <row r="548" spans="1:2" x14ac:dyDescent="0.2">
      <c r="A548">
        <f>Athl.!A286</f>
        <v>273</v>
      </c>
      <c r="B548">
        <f t="shared" si="8"/>
        <v>273</v>
      </c>
    </row>
    <row r="549" spans="1:2" x14ac:dyDescent="0.2">
      <c r="A549">
        <f>Athl.!A287</f>
        <v>274</v>
      </c>
      <c r="B549" t="str">
        <f t="shared" si="8"/>
        <v>Athlet</v>
      </c>
    </row>
    <row r="550" spans="1:2" x14ac:dyDescent="0.2">
      <c r="A550">
        <f>Athl.!A287</f>
        <v>274</v>
      </c>
      <c r="B550">
        <f t="shared" si="8"/>
        <v>274</v>
      </c>
    </row>
    <row r="551" spans="1:2" x14ac:dyDescent="0.2">
      <c r="A551">
        <f>Athl.!A288</f>
        <v>275</v>
      </c>
      <c r="B551" t="str">
        <f t="shared" si="8"/>
        <v>Athlet</v>
      </c>
    </row>
    <row r="552" spans="1:2" x14ac:dyDescent="0.2">
      <c r="A552">
        <f>Athl.!A288</f>
        <v>275</v>
      </c>
      <c r="B552">
        <f t="shared" si="8"/>
        <v>275</v>
      </c>
    </row>
    <row r="553" spans="1:2" x14ac:dyDescent="0.2">
      <c r="A553">
        <f>Athl.!A289</f>
        <v>276</v>
      </c>
      <c r="B553" t="str">
        <f t="shared" si="8"/>
        <v>Athlet</v>
      </c>
    </row>
    <row r="554" spans="1:2" x14ac:dyDescent="0.2">
      <c r="A554">
        <f>Athl.!A289</f>
        <v>276</v>
      </c>
      <c r="B554">
        <f t="shared" si="8"/>
        <v>276</v>
      </c>
    </row>
    <row r="555" spans="1:2" x14ac:dyDescent="0.2">
      <c r="A555">
        <f>Athl.!A290</f>
        <v>277</v>
      </c>
      <c r="B555" t="str">
        <f t="shared" si="8"/>
        <v>Athlet</v>
      </c>
    </row>
    <row r="556" spans="1:2" x14ac:dyDescent="0.2">
      <c r="A556">
        <f>Athl.!A290</f>
        <v>277</v>
      </c>
      <c r="B556">
        <f t="shared" si="8"/>
        <v>277</v>
      </c>
    </row>
    <row r="557" spans="1:2" x14ac:dyDescent="0.2">
      <c r="A557">
        <f>Athl.!A291</f>
        <v>278</v>
      </c>
      <c r="B557" t="str">
        <f t="shared" si="8"/>
        <v>Athlet</v>
      </c>
    </row>
    <row r="558" spans="1:2" x14ac:dyDescent="0.2">
      <c r="A558">
        <f>Athl.!A291</f>
        <v>278</v>
      </c>
      <c r="B558">
        <f t="shared" si="8"/>
        <v>278</v>
      </c>
    </row>
    <row r="559" spans="1:2" x14ac:dyDescent="0.2">
      <c r="A559">
        <f>Athl.!A292</f>
        <v>279</v>
      </c>
      <c r="B559" t="str">
        <f t="shared" si="8"/>
        <v>Athlet</v>
      </c>
    </row>
    <row r="560" spans="1:2" x14ac:dyDescent="0.2">
      <c r="A560">
        <f>Athl.!A292</f>
        <v>279</v>
      </c>
      <c r="B560">
        <f t="shared" si="8"/>
        <v>279</v>
      </c>
    </row>
    <row r="561" spans="1:2" x14ac:dyDescent="0.2">
      <c r="A561">
        <f>Athl.!A293</f>
        <v>280</v>
      </c>
      <c r="B561" t="str">
        <f t="shared" si="8"/>
        <v>Athlet</v>
      </c>
    </row>
    <row r="562" spans="1:2" x14ac:dyDescent="0.2">
      <c r="A562">
        <f>Athl.!A293</f>
        <v>280</v>
      </c>
      <c r="B562">
        <f t="shared" si="8"/>
        <v>280</v>
      </c>
    </row>
    <row r="563" spans="1:2" x14ac:dyDescent="0.2">
      <c r="A563">
        <f>Athl.!A294</f>
        <v>281</v>
      </c>
      <c r="B563" t="str">
        <f t="shared" si="8"/>
        <v>Athlet</v>
      </c>
    </row>
    <row r="564" spans="1:2" x14ac:dyDescent="0.2">
      <c r="A564">
        <f>Athl.!A294</f>
        <v>281</v>
      </c>
      <c r="B564">
        <f t="shared" si="8"/>
        <v>281</v>
      </c>
    </row>
    <row r="565" spans="1:2" x14ac:dyDescent="0.2">
      <c r="A565">
        <f>Athl.!A295</f>
        <v>282</v>
      </c>
      <c r="B565" t="str">
        <f t="shared" si="8"/>
        <v>Athlet</v>
      </c>
    </row>
    <row r="566" spans="1:2" x14ac:dyDescent="0.2">
      <c r="A566">
        <f>Athl.!A295</f>
        <v>282</v>
      </c>
      <c r="B566">
        <f t="shared" si="8"/>
        <v>282</v>
      </c>
    </row>
    <row r="567" spans="1:2" x14ac:dyDescent="0.2">
      <c r="A567">
        <f>Athl.!A296</f>
        <v>283</v>
      </c>
      <c r="B567" t="str">
        <f t="shared" si="8"/>
        <v>Athlet</v>
      </c>
    </row>
    <row r="568" spans="1:2" x14ac:dyDescent="0.2">
      <c r="A568">
        <f>Athl.!A296</f>
        <v>283</v>
      </c>
      <c r="B568">
        <f t="shared" si="8"/>
        <v>283</v>
      </c>
    </row>
    <row r="569" spans="1:2" x14ac:dyDescent="0.2">
      <c r="A569">
        <f>Athl.!A297</f>
        <v>284</v>
      </c>
      <c r="B569" t="str">
        <f t="shared" si="8"/>
        <v>Athlet</v>
      </c>
    </row>
    <row r="570" spans="1:2" x14ac:dyDescent="0.2">
      <c r="A570">
        <f>Athl.!A297</f>
        <v>284</v>
      </c>
      <c r="B570">
        <f t="shared" si="8"/>
        <v>284</v>
      </c>
    </row>
    <row r="571" spans="1:2" x14ac:dyDescent="0.2">
      <c r="A571">
        <f>Athl.!A298</f>
        <v>285</v>
      </c>
      <c r="B571" t="str">
        <f t="shared" si="8"/>
        <v>Athlet</v>
      </c>
    </row>
    <row r="572" spans="1:2" x14ac:dyDescent="0.2">
      <c r="A572">
        <f>Athl.!A298</f>
        <v>285</v>
      </c>
      <c r="B572">
        <f t="shared" si="8"/>
        <v>285</v>
      </c>
    </row>
    <row r="573" spans="1:2" x14ac:dyDescent="0.2">
      <c r="A573">
        <f>Athl.!A299</f>
        <v>286</v>
      </c>
      <c r="B573" t="str">
        <f t="shared" si="8"/>
        <v>Athlet</v>
      </c>
    </row>
    <row r="574" spans="1:2" x14ac:dyDescent="0.2">
      <c r="A574">
        <f>Athl.!A299</f>
        <v>286</v>
      </c>
      <c r="B574">
        <f t="shared" si="8"/>
        <v>286</v>
      </c>
    </row>
    <row r="575" spans="1:2" x14ac:dyDescent="0.2">
      <c r="A575">
        <f>Athl.!A300</f>
        <v>287</v>
      </c>
      <c r="B575" t="str">
        <f t="shared" si="8"/>
        <v>Athlet</v>
      </c>
    </row>
    <row r="576" spans="1:2" x14ac:dyDescent="0.2">
      <c r="A576">
        <f>Athl.!A300</f>
        <v>287</v>
      </c>
      <c r="B576">
        <f t="shared" si="8"/>
        <v>287</v>
      </c>
    </row>
    <row r="577" spans="1:2" x14ac:dyDescent="0.2">
      <c r="A577">
        <f>Athl.!A301</f>
        <v>288</v>
      </c>
      <c r="B577" t="str">
        <f t="shared" si="8"/>
        <v>Athlet</v>
      </c>
    </row>
    <row r="578" spans="1:2" x14ac:dyDescent="0.2">
      <c r="A578">
        <f>Athl.!A301</f>
        <v>288</v>
      </c>
      <c r="B578">
        <f t="shared" ref="B578:B641" si="9">IF(A578&lt;&gt;A577,"Athlet",A578)</f>
        <v>288</v>
      </c>
    </row>
    <row r="579" spans="1:2" x14ac:dyDescent="0.2">
      <c r="A579">
        <f>Athl.!A302</f>
        <v>289</v>
      </c>
      <c r="B579" t="str">
        <f t="shared" si="9"/>
        <v>Athlet</v>
      </c>
    </row>
    <row r="580" spans="1:2" x14ac:dyDescent="0.2">
      <c r="A580">
        <f>Athl.!A302</f>
        <v>289</v>
      </c>
      <c r="B580">
        <f t="shared" si="9"/>
        <v>289</v>
      </c>
    </row>
    <row r="581" spans="1:2" x14ac:dyDescent="0.2">
      <c r="A581">
        <f>Athl.!A303</f>
        <v>290</v>
      </c>
      <c r="B581" t="str">
        <f t="shared" si="9"/>
        <v>Athlet</v>
      </c>
    </row>
    <row r="582" spans="1:2" x14ac:dyDescent="0.2">
      <c r="A582">
        <f>Athl.!A303</f>
        <v>290</v>
      </c>
      <c r="B582">
        <f t="shared" si="9"/>
        <v>290</v>
      </c>
    </row>
    <row r="583" spans="1:2" x14ac:dyDescent="0.2">
      <c r="A583">
        <f>Athl.!A304</f>
        <v>291</v>
      </c>
      <c r="B583" t="str">
        <f t="shared" si="9"/>
        <v>Athlet</v>
      </c>
    </row>
    <row r="584" spans="1:2" x14ac:dyDescent="0.2">
      <c r="A584">
        <f>Athl.!A304</f>
        <v>291</v>
      </c>
      <c r="B584">
        <f t="shared" si="9"/>
        <v>291</v>
      </c>
    </row>
    <row r="585" spans="1:2" x14ac:dyDescent="0.2">
      <c r="A585">
        <f>Athl.!A305</f>
        <v>292</v>
      </c>
      <c r="B585" t="str">
        <f t="shared" si="9"/>
        <v>Athlet</v>
      </c>
    </row>
    <row r="586" spans="1:2" x14ac:dyDescent="0.2">
      <c r="A586">
        <f>Athl.!A305</f>
        <v>292</v>
      </c>
      <c r="B586">
        <f t="shared" si="9"/>
        <v>292</v>
      </c>
    </row>
    <row r="587" spans="1:2" x14ac:dyDescent="0.2">
      <c r="A587">
        <f>Athl.!A306</f>
        <v>293</v>
      </c>
      <c r="B587" t="str">
        <f t="shared" si="9"/>
        <v>Athlet</v>
      </c>
    </row>
    <row r="588" spans="1:2" x14ac:dyDescent="0.2">
      <c r="A588">
        <f>Athl.!A306</f>
        <v>293</v>
      </c>
      <c r="B588">
        <f t="shared" si="9"/>
        <v>293</v>
      </c>
    </row>
    <row r="589" spans="1:2" x14ac:dyDescent="0.2">
      <c r="A589">
        <f>Athl.!A307</f>
        <v>294</v>
      </c>
      <c r="B589" t="str">
        <f t="shared" si="9"/>
        <v>Athlet</v>
      </c>
    </row>
    <row r="590" spans="1:2" x14ac:dyDescent="0.2">
      <c r="A590">
        <f>Athl.!A307</f>
        <v>294</v>
      </c>
      <c r="B590">
        <f t="shared" si="9"/>
        <v>294</v>
      </c>
    </row>
    <row r="591" spans="1:2" x14ac:dyDescent="0.2">
      <c r="A591">
        <f>Athl.!A308</f>
        <v>295</v>
      </c>
      <c r="B591" t="str">
        <f t="shared" si="9"/>
        <v>Athlet</v>
      </c>
    </row>
    <row r="592" spans="1:2" x14ac:dyDescent="0.2">
      <c r="A592">
        <f>Athl.!A308</f>
        <v>295</v>
      </c>
      <c r="B592">
        <f t="shared" si="9"/>
        <v>295</v>
      </c>
    </row>
    <row r="593" spans="1:2" x14ac:dyDescent="0.2">
      <c r="A593">
        <f>Athl.!A309</f>
        <v>296</v>
      </c>
      <c r="B593" t="str">
        <f t="shared" si="9"/>
        <v>Athlet</v>
      </c>
    </row>
    <row r="594" spans="1:2" x14ac:dyDescent="0.2">
      <c r="A594">
        <f>Athl.!A309</f>
        <v>296</v>
      </c>
      <c r="B594">
        <f t="shared" si="9"/>
        <v>296</v>
      </c>
    </row>
    <row r="595" spans="1:2" x14ac:dyDescent="0.2">
      <c r="A595">
        <f>Athl.!A310</f>
        <v>297</v>
      </c>
      <c r="B595" t="str">
        <f t="shared" si="9"/>
        <v>Athlet</v>
      </c>
    </row>
    <row r="596" spans="1:2" x14ac:dyDescent="0.2">
      <c r="A596">
        <f>Athl.!A310</f>
        <v>297</v>
      </c>
      <c r="B596">
        <f t="shared" si="9"/>
        <v>297</v>
      </c>
    </row>
    <row r="597" spans="1:2" x14ac:dyDescent="0.2">
      <c r="A597">
        <f>Athl.!A311</f>
        <v>298</v>
      </c>
      <c r="B597" t="str">
        <f t="shared" si="9"/>
        <v>Athlet</v>
      </c>
    </row>
    <row r="598" spans="1:2" x14ac:dyDescent="0.2">
      <c r="A598">
        <f>Athl.!A311</f>
        <v>298</v>
      </c>
      <c r="B598">
        <f t="shared" si="9"/>
        <v>298</v>
      </c>
    </row>
    <row r="599" spans="1:2" x14ac:dyDescent="0.2">
      <c r="A599">
        <f>Athl.!A312</f>
        <v>299</v>
      </c>
      <c r="B599" t="str">
        <f t="shared" si="9"/>
        <v>Athlet</v>
      </c>
    </row>
    <row r="600" spans="1:2" x14ac:dyDescent="0.2">
      <c r="A600">
        <f>Athl.!A312</f>
        <v>299</v>
      </c>
      <c r="B600">
        <f t="shared" si="9"/>
        <v>299</v>
      </c>
    </row>
    <row r="601" spans="1:2" x14ac:dyDescent="0.2">
      <c r="A601">
        <f>Athl.!A313</f>
        <v>300</v>
      </c>
      <c r="B601" t="str">
        <f t="shared" si="9"/>
        <v>Athlet</v>
      </c>
    </row>
    <row r="602" spans="1:2" x14ac:dyDescent="0.2">
      <c r="A602">
        <f>Athl.!A313</f>
        <v>300</v>
      </c>
      <c r="B602">
        <f t="shared" si="9"/>
        <v>300</v>
      </c>
    </row>
    <row r="603" spans="1:2" x14ac:dyDescent="0.2">
      <c r="A603">
        <f>Athl.!A314</f>
        <v>301</v>
      </c>
      <c r="B603" t="str">
        <f t="shared" si="9"/>
        <v>Athlet</v>
      </c>
    </row>
    <row r="604" spans="1:2" x14ac:dyDescent="0.2">
      <c r="A604">
        <f>Athl.!A314</f>
        <v>301</v>
      </c>
      <c r="B604">
        <f t="shared" si="9"/>
        <v>301</v>
      </c>
    </row>
    <row r="605" spans="1:2" x14ac:dyDescent="0.2">
      <c r="A605">
        <f>Athl.!A315</f>
        <v>302</v>
      </c>
      <c r="B605" t="str">
        <f t="shared" si="9"/>
        <v>Athlet</v>
      </c>
    </row>
    <row r="606" spans="1:2" x14ac:dyDescent="0.2">
      <c r="A606">
        <f>Athl.!A315</f>
        <v>302</v>
      </c>
      <c r="B606">
        <f t="shared" si="9"/>
        <v>302</v>
      </c>
    </row>
    <row r="607" spans="1:2" x14ac:dyDescent="0.2">
      <c r="A607">
        <f>Athl.!A316</f>
        <v>303</v>
      </c>
      <c r="B607" t="str">
        <f t="shared" si="9"/>
        <v>Athlet</v>
      </c>
    </row>
    <row r="608" spans="1:2" x14ac:dyDescent="0.2">
      <c r="A608">
        <f>Athl.!A316</f>
        <v>303</v>
      </c>
      <c r="B608">
        <f t="shared" si="9"/>
        <v>303</v>
      </c>
    </row>
    <row r="609" spans="1:2" x14ac:dyDescent="0.2">
      <c r="A609">
        <f>Athl.!A317</f>
        <v>304</v>
      </c>
      <c r="B609" t="str">
        <f t="shared" si="9"/>
        <v>Athlet</v>
      </c>
    </row>
    <row r="610" spans="1:2" x14ac:dyDescent="0.2">
      <c r="A610">
        <f>Athl.!A317</f>
        <v>304</v>
      </c>
      <c r="B610">
        <f t="shared" si="9"/>
        <v>304</v>
      </c>
    </row>
    <row r="611" spans="1:2" x14ac:dyDescent="0.2">
      <c r="A611">
        <f>Athl.!A318</f>
        <v>305</v>
      </c>
      <c r="B611" t="str">
        <f t="shared" si="9"/>
        <v>Athlet</v>
      </c>
    </row>
    <row r="612" spans="1:2" x14ac:dyDescent="0.2">
      <c r="A612">
        <f>Athl.!A318</f>
        <v>305</v>
      </c>
      <c r="B612">
        <f t="shared" si="9"/>
        <v>305</v>
      </c>
    </row>
    <row r="613" spans="1:2" x14ac:dyDescent="0.2">
      <c r="A613">
        <f>Athl.!A319</f>
        <v>306</v>
      </c>
      <c r="B613" t="str">
        <f t="shared" si="9"/>
        <v>Athlet</v>
      </c>
    </row>
    <row r="614" spans="1:2" x14ac:dyDescent="0.2">
      <c r="A614">
        <f>Athl.!A319</f>
        <v>306</v>
      </c>
      <c r="B614">
        <f t="shared" si="9"/>
        <v>306</v>
      </c>
    </row>
    <row r="615" spans="1:2" x14ac:dyDescent="0.2">
      <c r="A615">
        <f>Athl.!A320</f>
        <v>307</v>
      </c>
      <c r="B615" t="str">
        <f t="shared" si="9"/>
        <v>Athlet</v>
      </c>
    </row>
    <row r="616" spans="1:2" x14ac:dyDescent="0.2">
      <c r="A616">
        <f>Athl.!A320</f>
        <v>307</v>
      </c>
      <c r="B616">
        <f t="shared" si="9"/>
        <v>307</v>
      </c>
    </row>
    <row r="617" spans="1:2" x14ac:dyDescent="0.2">
      <c r="A617">
        <f>Athl.!A321</f>
        <v>308</v>
      </c>
      <c r="B617" t="str">
        <f t="shared" si="9"/>
        <v>Athlet</v>
      </c>
    </row>
    <row r="618" spans="1:2" x14ac:dyDescent="0.2">
      <c r="A618">
        <f>Athl.!A321</f>
        <v>308</v>
      </c>
      <c r="B618">
        <f t="shared" si="9"/>
        <v>308</v>
      </c>
    </row>
    <row r="619" spans="1:2" x14ac:dyDescent="0.2">
      <c r="A619">
        <f>Athl.!A322</f>
        <v>309</v>
      </c>
      <c r="B619" t="str">
        <f t="shared" si="9"/>
        <v>Athlet</v>
      </c>
    </row>
    <row r="620" spans="1:2" x14ac:dyDescent="0.2">
      <c r="A620">
        <f>Athl.!A322</f>
        <v>309</v>
      </c>
      <c r="B620">
        <f t="shared" si="9"/>
        <v>309</v>
      </c>
    </row>
    <row r="621" spans="1:2" x14ac:dyDescent="0.2">
      <c r="A621">
        <f>Athl.!A323</f>
        <v>310</v>
      </c>
      <c r="B621" t="str">
        <f t="shared" si="9"/>
        <v>Athlet</v>
      </c>
    </row>
    <row r="622" spans="1:2" x14ac:dyDescent="0.2">
      <c r="A622">
        <f>Athl.!A323</f>
        <v>310</v>
      </c>
      <c r="B622">
        <f t="shared" si="9"/>
        <v>310</v>
      </c>
    </row>
    <row r="623" spans="1:2" x14ac:dyDescent="0.2">
      <c r="A623">
        <f>Athl.!A324</f>
        <v>311</v>
      </c>
      <c r="B623" t="str">
        <f t="shared" si="9"/>
        <v>Athlet</v>
      </c>
    </row>
    <row r="624" spans="1:2" x14ac:dyDescent="0.2">
      <c r="A624">
        <f>Athl.!A324</f>
        <v>311</v>
      </c>
      <c r="B624">
        <f t="shared" si="9"/>
        <v>311</v>
      </c>
    </row>
    <row r="625" spans="1:2" x14ac:dyDescent="0.2">
      <c r="A625">
        <f>Athl.!A325</f>
        <v>312</v>
      </c>
      <c r="B625" t="str">
        <f t="shared" si="9"/>
        <v>Athlet</v>
      </c>
    </row>
    <row r="626" spans="1:2" x14ac:dyDescent="0.2">
      <c r="A626">
        <f>Athl.!A325</f>
        <v>312</v>
      </c>
      <c r="B626">
        <f t="shared" si="9"/>
        <v>312</v>
      </c>
    </row>
    <row r="627" spans="1:2" x14ac:dyDescent="0.2">
      <c r="A627">
        <f>Athl.!A326</f>
        <v>313</v>
      </c>
      <c r="B627" t="str">
        <f t="shared" si="9"/>
        <v>Athlet</v>
      </c>
    </row>
    <row r="628" spans="1:2" x14ac:dyDescent="0.2">
      <c r="A628">
        <f>Athl.!A326</f>
        <v>313</v>
      </c>
      <c r="B628">
        <f t="shared" si="9"/>
        <v>313</v>
      </c>
    </row>
    <row r="629" spans="1:2" x14ac:dyDescent="0.2">
      <c r="A629">
        <f>Athl.!A327</f>
        <v>314</v>
      </c>
      <c r="B629" t="str">
        <f t="shared" si="9"/>
        <v>Athlet</v>
      </c>
    </row>
    <row r="630" spans="1:2" x14ac:dyDescent="0.2">
      <c r="A630">
        <f>Athl.!A327</f>
        <v>314</v>
      </c>
      <c r="B630">
        <f t="shared" si="9"/>
        <v>314</v>
      </c>
    </row>
    <row r="631" spans="1:2" x14ac:dyDescent="0.2">
      <c r="A631">
        <f>Athl.!A328</f>
        <v>315</v>
      </c>
      <c r="B631" t="str">
        <f t="shared" si="9"/>
        <v>Athlet</v>
      </c>
    </row>
    <row r="632" spans="1:2" x14ac:dyDescent="0.2">
      <c r="A632">
        <f>Athl.!A328</f>
        <v>315</v>
      </c>
      <c r="B632">
        <f t="shared" si="9"/>
        <v>315</v>
      </c>
    </row>
    <row r="633" spans="1:2" x14ac:dyDescent="0.2">
      <c r="A633">
        <f>Athl.!A329</f>
        <v>316</v>
      </c>
      <c r="B633" t="str">
        <f t="shared" si="9"/>
        <v>Athlet</v>
      </c>
    </row>
    <row r="634" spans="1:2" x14ac:dyDescent="0.2">
      <c r="A634">
        <f>Athl.!A329</f>
        <v>316</v>
      </c>
      <c r="B634">
        <f t="shared" si="9"/>
        <v>316</v>
      </c>
    </row>
    <row r="635" spans="1:2" x14ac:dyDescent="0.2">
      <c r="A635">
        <f>Athl.!A330</f>
        <v>317</v>
      </c>
      <c r="B635" t="str">
        <f t="shared" si="9"/>
        <v>Athlet</v>
      </c>
    </row>
    <row r="636" spans="1:2" x14ac:dyDescent="0.2">
      <c r="A636">
        <f>Athl.!A330</f>
        <v>317</v>
      </c>
      <c r="B636">
        <f t="shared" si="9"/>
        <v>317</v>
      </c>
    </row>
    <row r="637" spans="1:2" x14ac:dyDescent="0.2">
      <c r="A637">
        <f>Athl.!A331</f>
        <v>318</v>
      </c>
      <c r="B637" t="str">
        <f t="shared" si="9"/>
        <v>Athlet</v>
      </c>
    </row>
    <row r="638" spans="1:2" x14ac:dyDescent="0.2">
      <c r="A638">
        <f>Athl.!A331</f>
        <v>318</v>
      </c>
      <c r="B638">
        <f t="shared" si="9"/>
        <v>318</v>
      </c>
    </row>
    <row r="639" spans="1:2" x14ac:dyDescent="0.2">
      <c r="A639">
        <f>Athl.!A332</f>
        <v>319</v>
      </c>
      <c r="B639" t="str">
        <f t="shared" si="9"/>
        <v>Athlet</v>
      </c>
    </row>
    <row r="640" spans="1:2" x14ac:dyDescent="0.2">
      <c r="A640">
        <f>Athl.!A332</f>
        <v>319</v>
      </c>
      <c r="B640">
        <f t="shared" si="9"/>
        <v>319</v>
      </c>
    </row>
    <row r="641" spans="1:2" x14ac:dyDescent="0.2">
      <c r="A641">
        <f>Athl.!A333</f>
        <v>320</v>
      </c>
      <c r="B641" t="str">
        <f t="shared" si="9"/>
        <v>Athlet</v>
      </c>
    </row>
    <row r="642" spans="1:2" x14ac:dyDescent="0.2">
      <c r="A642">
        <f>Athl.!A333</f>
        <v>320</v>
      </c>
      <c r="B642">
        <f t="shared" ref="B642:B705" si="10">IF(A642&lt;&gt;A641,"Athlet",A642)</f>
        <v>320</v>
      </c>
    </row>
    <row r="643" spans="1:2" x14ac:dyDescent="0.2">
      <c r="A643">
        <f>Athl.!A334</f>
        <v>321</v>
      </c>
      <c r="B643" t="str">
        <f t="shared" si="10"/>
        <v>Athlet</v>
      </c>
    </row>
    <row r="644" spans="1:2" x14ac:dyDescent="0.2">
      <c r="A644">
        <f>Athl.!A334</f>
        <v>321</v>
      </c>
      <c r="B644">
        <f t="shared" si="10"/>
        <v>321</v>
      </c>
    </row>
    <row r="645" spans="1:2" x14ac:dyDescent="0.2">
      <c r="A645">
        <f>Athl.!A335</f>
        <v>322</v>
      </c>
      <c r="B645" t="str">
        <f t="shared" si="10"/>
        <v>Athlet</v>
      </c>
    </row>
    <row r="646" spans="1:2" x14ac:dyDescent="0.2">
      <c r="A646">
        <f>Athl.!A335</f>
        <v>322</v>
      </c>
      <c r="B646">
        <f t="shared" si="10"/>
        <v>322</v>
      </c>
    </row>
    <row r="647" spans="1:2" x14ac:dyDescent="0.2">
      <c r="A647">
        <f>Athl.!A336</f>
        <v>323</v>
      </c>
      <c r="B647" t="str">
        <f t="shared" si="10"/>
        <v>Athlet</v>
      </c>
    </row>
    <row r="648" spans="1:2" x14ac:dyDescent="0.2">
      <c r="A648">
        <f>Athl.!A336</f>
        <v>323</v>
      </c>
      <c r="B648">
        <f t="shared" si="10"/>
        <v>323</v>
      </c>
    </row>
    <row r="649" spans="1:2" x14ac:dyDescent="0.2">
      <c r="A649">
        <f>Athl.!A337</f>
        <v>324</v>
      </c>
      <c r="B649" t="str">
        <f t="shared" si="10"/>
        <v>Athlet</v>
      </c>
    </row>
    <row r="650" spans="1:2" x14ac:dyDescent="0.2">
      <c r="A650">
        <f>Athl.!A337</f>
        <v>324</v>
      </c>
      <c r="B650">
        <f t="shared" si="10"/>
        <v>324</v>
      </c>
    </row>
    <row r="651" spans="1:2" x14ac:dyDescent="0.2">
      <c r="A651">
        <f>Athl.!A338</f>
        <v>325</v>
      </c>
      <c r="B651" t="str">
        <f t="shared" si="10"/>
        <v>Athlet</v>
      </c>
    </row>
    <row r="652" spans="1:2" x14ac:dyDescent="0.2">
      <c r="A652">
        <f>Athl.!A338</f>
        <v>325</v>
      </c>
      <c r="B652">
        <f t="shared" si="10"/>
        <v>325</v>
      </c>
    </row>
    <row r="653" spans="1:2" x14ac:dyDescent="0.2">
      <c r="A653">
        <f>Athl.!A339</f>
        <v>326</v>
      </c>
      <c r="B653" t="str">
        <f t="shared" si="10"/>
        <v>Athlet</v>
      </c>
    </row>
    <row r="654" spans="1:2" x14ac:dyDescent="0.2">
      <c r="A654">
        <f>Athl.!A339</f>
        <v>326</v>
      </c>
      <c r="B654">
        <f t="shared" si="10"/>
        <v>326</v>
      </c>
    </row>
    <row r="655" spans="1:2" x14ac:dyDescent="0.2">
      <c r="A655">
        <f>Athl.!A340</f>
        <v>327</v>
      </c>
      <c r="B655" t="str">
        <f t="shared" si="10"/>
        <v>Athlet</v>
      </c>
    </row>
    <row r="656" spans="1:2" x14ac:dyDescent="0.2">
      <c r="A656">
        <f>Athl.!A340</f>
        <v>327</v>
      </c>
      <c r="B656">
        <f t="shared" si="10"/>
        <v>327</v>
      </c>
    </row>
    <row r="657" spans="1:2" x14ac:dyDescent="0.2">
      <c r="A657">
        <f>Athl.!A341</f>
        <v>328</v>
      </c>
      <c r="B657" t="str">
        <f t="shared" si="10"/>
        <v>Athlet</v>
      </c>
    </row>
    <row r="658" spans="1:2" x14ac:dyDescent="0.2">
      <c r="A658">
        <f>Athl.!A341</f>
        <v>328</v>
      </c>
      <c r="B658">
        <f t="shared" si="10"/>
        <v>328</v>
      </c>
    </row>
    <row r="659" spans="1:2" x14ac:dyDescent="0.2">
      <c r="A659">
        <f>Athl.!A342</f>
        <v>329</v>
      </c>
      <c r="B659" t="str">
        <f t="shared" si="10"/>
        <v>Athlet</v>
      </c>
    </row>
    <row r="660" spans="1:2" x14ac:dyDescent="0.2">
      <c r="A660">
        <f>Athl.!A342</f>
        <v>329</v>
      </c>
      <c r="B660">
        <f t="shared" si="10"/>
        <v>329</v>
      </c>
    </row>
    <row r="661" spans="1:2" x14ac:dyDescent="0.2">
      <c r="A661">
        <f>Athl.!A343</f>
        <v>330</v>
      </c>
      <c r="B661" t="str">
        <f t="shared" si="10"/>
        <v>Athlet</v>
      </c>
    </row>
    <row r="662" spans="1:2" x14ac:dyDescent="0.2">
      <c r="A662">
        <f>Athl.!A343</f>
        <v>330</v>
      </c>
      <c r="B662">
        <f t="shared" si="10"/>
        <v>330</v>
      </c>
    </row>
    <row r="663" spans="1:2" x14ac:dyDescent="0.2">
      <c r="A663">
        <f>Athl.!A344</f>
        <v>331</v>
      </c>
      <c r="B663" t="str">
        <f t="shared" si="10"/>
        <v>Athlet</v>
      </c>
    </row>
    <row r="664" spans="1:2" x14ac:dyDescent="0.2">
      <c r="A664">
        <f>Athl.!A344</f>
        <v>331</v>
      </c>
      <c r="B664">
        <f t="shared" si="10"/>
        <v>331</v>
      </c>
    </row>
    <row r="665" spans="1:2" x14ac:dyDescent="0.2">
      <c r="A665">
        <f>Athl.!A345</f>
        <v>332</v>
      </c>
      <c r="B665" t="str">
        <f t="shared" si="10"/>
        <v>Athlet</v>
      </c>
    </row>
    <row r="666" spans="1:2" x14ac:dyDescent="0.2">
      <c r="A666">
        <f>Athl.!A345</f>
        <v>332</v>
      </c>
      <c r="B666">
        <f t="shared" si="10"/>
        <v>332</v>
      </c>
    </row>
    <row r="667" spans="1:2" x14ac:dyDescent="0.2">
      <c r="A667">
        <f>Athl.!A346</f>
        <v>333</v>
      </c>
      <c r="B667" t="str">
        <f t="shared" si="10"/>
        <v>Athlet</v>
      </c>
    </row>
    <row r="668" spans="1:2" x14ac:dyDescent="0.2">
      <c r="A668">
        <f>Athl.!A346</f>
        <v>333</v>
      </c>
      <c r="B668">
        <f t="shared" si="10"/>
        <v>333</v>
      </c>
    </row>
    <row r="669" spans="1:2" x14ac:dyDescent="0.2">
      <c r="A669">
        <f>Athl.!A347</f>
        <v>334</v>
      </c>
      <c r="B669" t="str">
        <f t="shared" si="10"/>
        <v>Athlet</v>
      </c>
    </row>
    <row r="670" spans="1:2" x14ac:dyDescent="0.2">
      <c r="A670">
        <f>Athl.!A347</f>
        <v>334</v>
      </c>
      <c r="B670">
        <f t="shared" si="10"/>
        <v>334</v>
      </c>
    </row>
    <row r="671" spans="1:2" x14ac:dyDescent="0.2">
      <c r="A671">
        <f>Athl.!A348</f>
        <v>335</v>
      </c>
      <c r="B671" t="str">
        <f t="shared" si="10"/>
        <v>Athlet</v>
      </c>
    </row>
    <row r="672" spans="1:2" x14ac:dyDescent="0.2">
      <c r="A672">
        <f>Athl.!A348</f>
        <v>335</v>
      </c>
      <c r="B672">
        <f t="shared" si="10"/>
        <v>335</v>
      </c>
    </row>
    <row r="673" spans="1:2" x14ac:dyDescent="0.2">
      <c r="A673">
        <f>Athl.!A349</f>
        <v>336</v>
      </c>
      <c r="B673" t="str">
        <f t="shared" si="10"/>
        <v>Athlet</v>
      </c>
    </row>
    <row r="674" spans="1:2" x14ac:dyDescent="0.2">
      <c r="A674">
        <f>Athl.!A349</f>
        <v>336</v>
      </c>
      <c r="B674">
        <f t="shared" si="10"/>
        <v>336</v>
      </c>
    </row>
    <row r="675" spans="1:2" x14ac:dyDescent="0.2">
      <c r="A675">
        <f>Athl.!A350</f>
        <v>337</v>
      </c>
      <c r="B675" t="str">
        <f t="shared" si="10"/>
        <v>Athlet</v>
      </c>
    </row>
    <row r="676" spans="1:2" x14ac:dyDescent="0.2">
      <c r="A676">
        <f>Athl.!A350</f>
        <v>337</v>
      </c>
      <c r="B676">
        <f t="shared" si="10"/>
        <v>337</v>
      </c>
    </row>
    <row r="677" spans="1:2" x14ac:dyDescent="0.2">
      <c r="A677">
        <f>Athl.!A351</f>
        <v>338</v>
      </c>
      <c r="B677" t="str">
        <f t="shared" si="10"/>
        <v>Athlet</v>
      </c>
    </row>
    <row r="678" spans="1:2" x14ac:dyDescent="0.2">
      <c r="A678">
        <f>Athl.!A351</f>
        <v>338</v>
      </c>
      <c r="B678">
        <f t="shared" si="10"/>
        <v>338</v>
      </c>
    </row>
    <row r="679" spans="1:2" x14ac:dyDescent="0.2">
      <c r="A679">
        <f>Athl.!A352</f>
        <v>339</v>
      </c>
      <c r="B679" t="str">
        <f t="shared" si="10"/>
        <v>Athlet</v>
      </c>
    </row>
    <row r="680" spans="1:2" x14ac:dyDescent="0.2">
      <c r="A680">
        <f>Athl.!A352</f>
        <v>339</v>
      </c>
      <c r="B680">
        <f t="shared" si="10"/>
        <v>339</v>
      </c>
    </row>
    <row r="681" spans="1:2" x14ac:dyDescent="0.2">
      <c r="A681">
        <f>Athl.!A353</f>
        <v>340</v>
      </c>
      <c r="B681" t="str">
        <f t="shared" si="10"/>
        <v>Athlet</v>
      </c>
    </row>
    <row r="682" spans="1:2" x14ac:dyDescent="0.2">
      <c r="A682">
        <f>Athl.!A353</f>
        <v>340</v>
      </c>
      <c r="B682">
        <f t="shared" si="10"/>
        <v>340</v>
      </c>
    </row>
    <row r="683" spans="1:2" x14ac:dyDescent="0.2">
      <c r="A683">
        <f>Athl.!A354</f>
        <v>341</v>
      </c>
      <c r="B683" t="str">
        <f t="shared" si="10"/>
        <v>Athlet</v>
      </c>
    </row>
    <row r="684" spans="1:2" x14ac:dyDescent="0.2">
      <c r="A684">
        <f>Athl.!A354</f>
        <v>341</v>
      </c>
      <c r="B684">
        <f t="shared" si="10"/>
        <v>341</v>
      </c>
    </row>
    <row r="685" spans="1:2" x14ac:dyDescent="0.2">
      <c r="A685">
        <f>Athl.!A355</f>
        <v>342</v>
      </c>
      <c r="B685" t="str">
        <f t="shared" si="10"/>
        <v>Athlet</v>
      </c>
    </row>
    <row r="686" spans="1:2" x14ac:dyDescent="0.2">
      <c r="A686">
        <f>Athl.!A355</f>
        <v>342</v>
      </c>
      <c r="B686">
        <f t="shared" si="10"/>
        <v>342</v>
      </c>
    </row>
    <row r="687" spans="1:2" x14ac:dyDescent="0.2">
      <c r="A687">
        <f>Athl.!A356</f>
        <v>343</v>
      </c>
      <c r="B687" t="str">
        <f t="shared" si="10"/>
        <v>Athlet</v>
      </c>
    </row>
    <row r="688" spans="1:2" x14ac:dyDescent="0.2">
      <c r="A688">
        <f>Athl.!A356</f>
        <v>343</v>
      </c>
      <c r="B688">
        <f t="shared" si="10"/>
        <v>343</v>
      </c>
    </row>
    <row r="689" spans="1:2" x14ac:dyDescent="0.2">
      <c r="A689">
        <f>Athl.!A357</f>
        <v>344</v>
      </c>
      <c r="B689" t="str">
        <f t="shared" si="10"/>
        <v>Athlet</v>
      </c>
    </row>
    <row r="690" spans="1:2" x14ac:dyDescent="0.2">
      <c r="A690">
        <f>Athl.!A357</f>
        <v>344</v>
      </c>
      <c r="B690">
        <f t="shared" si="10"/>
        <v>344</v>
      </c>
    </row>
    <row r="691" spans="1:2" x14ac:dyDescent="0.2">
      <c r="A691">
        <f>Athl.!A358</f>
        <v>345</v>
      </c>
      <c r="B691" t="str">
        <f t="shared" si="10"/>
        <v>Athlet</v>
      </c>
    </row>
    <row r="692" spans="1:2" x14ac:dyDescent="0.2">
      <c r="A692">
        <f>Athl.!A358</f>
        <v>345</v>
      </c>
      <c r="B692">
        <f t="shared" si="10"/>
        <v>345</v>
      </c>
    </row>
    <row r="693" spans="1:2" x14ac:dyDescent="0.2">
      <c r="A693">
        <f>Athl.!A359</f>
        <v>346</v>
      </c>
      <c r="B693" t="str">
        <f t="shared" si="10"/>
        <v>Athlet</v>
      </c>
    </row>
    <row r="694" spans="1:2" x14ac:dyDescent="0.2">
      <c r="A694">
        <f>Athl.!A359</f>
        <v>346</v>
      </c>
      <c r="B694">
        <f t="shared" si="10"/>
        <v>346</v>
      </c>
    </row>
    <row r="695" spans="1:2" x14ac:dyDescent="0.2">
      <c r="A695">
        <f>Athl.!A360</f>
        <v>347</v>
      </c>
      <c r="B695" t="str">
        <f t="shared" si="10"/>
        <v>Athlet</v>
      </c>
    </row>
    <row r="696" spans="1:2" x14ac:dyDescent="0.2">
      <c r="A696">
        <f>Athl.!A360</f>
        <v>347</v>
      </c>
      <c r="B696">
        <f t="shared" si="10"/>
        <v>347</v>
      </c>
    </row>
    <row r="697" spans="1:2" x14ac:dyDescent="0.2">
      <c r="A697">
        <f>Athl.!A361</f>
        <v>348</v>
      </c>
      <c r="B697" t="str">
        <f t="shared" si="10"/>
        <v>Athlet</v>
      </c>
    </row>
    <row r="698" spans="1:2" x14ac:dyDescent="0.2">
      <c r="A698">
        <f>Athl.!A361</f>
        <v>348</v>
      </c>
      <c r="B698">
        <f t="shared" si="10"/>
        <v>348</v>
      </c>
    </row>
    <row r="699" spans="1:2" x14ac:dyDescent="0.2">
      <c r="A699">
        <f>Athl.!A362</f>
        <v>349</v>
      </c>
      <c r="B699" t="str">
        <f t="shared" si="10"/>
        <v>Athlet</v>
      </c>
    </row>
    <row r="700" spans="1:2" x14ac:dyDescent="0.2">
      <c r="A700">
        <f>Athl.!A362</f>
        <v>349</v>
      </c>
      <c r="B700">
        <f t="shared" si="10"/>
        <v>349</v>
      </c>
    </row>
    <row r="701" spans="1:2" x14ac:dyDescent="0.2">
      <c r="A701">
        <f>Athl.!A363</f>
        <v>350</v>
      </c>
      <c r="B701" t="str">
        <f t="shared" si="10"/>
        <v>Athlet</v>
      </c>
    </row>
    <row r="702" spans="1:2" x14ac:dyDescent="0.2">
      <c r="A702">
        <f>Athl.!A363</f>
        <v>350</v>
      </c>
      <c r="B702">
        <f t="shared" si="10"/>
        <v>350</v>
      </c>
    </row>
    <row r="703" spans="1:2" x14ac:dyDescent="0.2">
      <c r="A703">
        <f>Athl.!A364</f>
        <v>351</v>
      </c>
      <c r="B703" t="str">
        <f t="shared" si="10"/>
        <v>Athlet</v>
      </c>
    </row>
    <row r="704" spans="1:2" x14ac:dyDescent="0.2">
      <c r="A704">
        <f>Athl.!A364</f>
        <v>351</v>
      </c>
      <c r="B704">
        <f t="shared" si="10"/>
        <v>351</v>
      </c>
    </row>
    <row r="705" spans="1:2" x14ac:dyDescent="0.2">
      <c r="A705">
        <f>Athl.!A365</f>
        <v>352</v>
      </c>
      <c r="B705" t="str">
        <f t="shared" si="10"/>
        <v>Athlet</v>
      </c>
    </row>
    <row r="706" spans="1:2" x14ac:dyDescent="0.2">
      <c r="A706">
        <f>Athl.!A365</f>
        <v>352</v>
      </c>
      <c r="B706">
        <f t="shared" ref="B706:B769" si="11">IF(A706&lt;&gt;A705,"Athlet",A706)</f>
        <v>352</v>
      </c>
    </row>
    <row r="707" spans="1:2" x14ac:dyDescent="0.2">
      <c r="A707">
        <f>Athl.!A366</f>
        <v>353</v>
      </c>
      <c r="B707" t="str">
        <f t="shared" si="11"/>
        <v>Athlet</v>
      </c>
    </row>
    <row r="708" spans="1:2" x14ac:dyDescent="0.2">
      <c r="A708">
        <f>Athl.!A366</f>
        <v>353</v>
      </c>
      <c r="B708">
        <f t="shared" si="11"/>
        <v>353</v>
      </c>
    </row>
    <row r="709" spans="1:2" x14ac:dyDescent="0.2">
      <c r="A709">
        <f>Athl.!A367</f>
        <v>354</v>
      </c>
      <c r="B709" t="str">
        <f t="shared" si="11"/>
        <v>Athlet</v>
      </c>
    </row>
    <row r="710" spans="1:2" x14ac:dyDescent="0.2">
      <c r="A710">
        <f>Athl.!A367</f>
        <v>354</v>
      </c>
      <c r="B710">
        <f t="shared" si="11"/>
        <v>354</v>
      </c>
    </row>
    <row r="711" spans="1:2" x14ac:dyDescent="0.2">
      <c r="A711">
        <f>Athl.!A368</f>
        <v>355</v>
      </c>
      <c r="B711" t="str">
        <f t="shared" si="11"/>
        <v>Athlet</v>
      </c>
    </row>
    <row r="712" spans="1:2" x14ac:dyDescent="0.2">
      <c r="A712">
        <f>Athl.!A368</f>
        <v>355</v>
      </c>
      <c r="B712">
        <f t="shared" si="11"/>
        <v>355</v>
      </c>
    </row>
    <row r="713" spans="1:2" x14ac:dyDescent="0.2">
      <c r="A713">
        <f>Athl.!A369</f>
        <v>356</v>
      </c>
      <c r="B713" t="str">
        <f t="shared" si="11"/>
        <v>Athlet</v>
      </c>
    </row>
    <row r="714" spans="1:2" x14ac:dyDescent="0.2">
      <c r="A714">
        <f>Athl.!A369</f>
        <v>356</v>
      </c>
      <c r="B714">
        <f t="shared" si="11"/>
        <v>356</v>
      </c>
    </row>
    <row r="715" spans="1:2" x14ac:dyDescent="0.2">
      <c r="A715">
        <f>Athl.!A370</f>
        <v>357</v>
      </c>
      <c r="B715" t="str">
        <f t="shared" si="11"/>
        <v>Athlet</v>
      </c>
    </row>
    <row r="716" spans="1:2" x14ac:dyDescent="0.2">
      <c r="A716">
        <f>Athl.!A370</f>
        <v>357</v>
      </c>
      <c r="B716">
        <f t="shared" si="11"/>
        <v>357</v>
      </c>
    </row>
    <row r="717" spans="1:2" x14ac:dyDescent="0.2">
      <c r="A717">
        <f>Athl.!A371</f>
        <v>358</v>
      </c>
      <c r="B717" t="str">
        <f t="shared" si="11"/>
        <v>Athlet</v>
      </c>
    </row>
    <row r="718" spans="1:2" x14ac:dyDescent="0.2">
      <c r="A718">
        <f>Athl.!A371</f>
        <v>358</v>
      </c>
      <c r="B718">
        <f t="shared" si="11"/>
        <v>358</v>
      </c>
    </row>
    <row r="719" spans="1:2" x14ac:dyDescent="0.2">
      <c r="A719">
        <f>Athl.!A372</f>
        <v>359</v>
      </c>
      <c r="B719" t="str">
        <f t="shared" si="11"/>
        <v>Athlet</v>
      </c>
    </row>
    <row r="720" spans="1:2" x14ac:dyDescent="0.2">
      <c r="A720">
        <f>Athl.!A372</f>
        <v>359</v>
      </c>
      <c r="B720">
        <f t="shared" si="11"/>
        <v>359</v>
      </c>
    </row>
    <row r="721" spans="1:2" x14ac:dyDescent="0.2">
      <c r="A721">
        <f>Athl.!A373</f>
        <v>360</v>
      </c>
      <c r="B721" t="str">
        <f t="shared" si="11"/>
        <v>Athlet</v>
      </c>
    </row>
    <row r="722" spans="1:2" x14ac:dyDescent="0.2">
      <c r="A722">
        <f>Athl.!A373</f>
        <v>360</v>
      </c>
      <c r="B722">
        <f t="shared" si="11"/>
        <v>360</v>
      </c>
    </row>
    <row r="723" spans="1:2" x14ac:dyDescent="0.2">
      <c r="A723">
        <f>Athl.!A374</f>
        <v>361</v>
      </c>
      <c r="B723" t="str">
        <f t="shared" si="11"/>
        <v>Athlet</v>
      </c>
    </row>
    <row r="724" spans="1:2" x14ac:dyDescent="0.2">
      <c r="A724">
        <f>Athl.!A374</f>
        <v>361</v>
      </c>
      <c r="B724">
        <f t="shared" si="11"/>
        <v>361</v>
      </c>
    </row>
    <row r="725" spans="1:2" x14ac:dyDescent="0.2">
      <c r="A725">
        <f>Athl.!A375</f>
        <v>362</v>
      </c>
      <c r="B725" t="str">
        <f t="shared" si="11"/>
        <v>Athlet</v>
      </c>
    </row>
    <row r="726" spans="1:2" x14ac:dyDescent="0.2">
      <c r="A726">
        <f>Athl.!A375</f>
        <v>362</v>
      </c>
      <c r="B726">
        <f t="shared" si="11"/>
        <v>362</v>
      </c>
    </row>
    <row r="727" spans="1:2" x14ac:dyDescent="0.2">
      <c r="A727">
        <f>Athl.!A376</f>
        <v>363</v>
      </c>
      <c r="B727" t="str">
        <f t="shared" si="11"/>
        <v>Athlet</v>
      </c>
    </row>
    <row r="728" spans="1:2" x14ac:dyDescent="0.2">
      <c r="A728">
        <f>Athl.!A376</f>
        <v>363</v>
      </c>
      <c r="B728">
        <f t="shared" si="11"/>
        <v>363</v>
      </c>
    </row>
    <row r="729" spans="1:2" x14ac:dyDescent="0.2">
      <c r="A729">
        <f>Athl.!A377</f>
        <v>364</v>
      </c>
      <c r="B729" t="str">
        <f t="shared" si="11"/>
        <v>Athlet</v>
      </c>
    </row>
    <row r="730" spans="1:2" x14ac:dyDescent="0.2">
      <c r="A730">
        <f>Athl.!A377</f>
        <v>364</v>
      </c>
      <c r="B730">
        <f t="shared" si="11"/>
        <v>364</v>
      </c>
    </row>
    <row r="731" spans="1:2" x14ac:dyDescent="0.2">
      <c r="A731">
        <f>Athl.!A378</f>
        <v>365</v>
      </c>
      <c r="B731" t="str">
        <f t="shared" si="11"/>
        <v>Athlet</v>
      </c>
    </row>
    <row r="732" spans="1:2" x14ac:dyDescent="0.2">
      <c r="A732">
        <f>Athl.!A378</f>
        <v>365</v>
      </c>
      <c r="B732">
        <f t="shared" si="11"/>
        <v>365</v>
      </c>
    </row>
    <row r="733" spans="1:2" x14ac:dyDescent="0.2">
      <c r="A733">
        <f>Athl.!A379</f>
        <v>366</v>
      </c>
      <c r="B733" t="str">
        <f t="shared" si="11"/>
        <v>Athlet</v>
      </c>
    </row>
    <row r="734" spans="1:2" x14ac:dyDescent="0.2">
      <c r="A734">
        <f>Athl.!A379</f>
        <v>366</v>
      </c>
      <c r="B734">
        <f t="shared" si="11"/>
        <v>366</v>
      </c>
    </row>
    <row r="735" spans="1:2" x14ac:dyDescent="0.2">
      <c r="A735">
        <f>Athl.!A380</f>
        <v>367</v>
      </c>
      <c r="B735" t="str">
        <f t="shared" si="11"/>
        <v>Athlet</v>
      </c>
    </row>
    <row r="736" spans="1:2" x14ac:dyDescent="0.2">
      <c r="A736">
        <f>Athl.!A380</f>
        <v>367</v>
      </c>
      <c r="B736">
        <f t="shared" si="11"/>
        <v>367</v>
      </c>
    </row>
    <row r="737" spans="1:2" x14ac:dyDescent="0.2">
      <c r="A737">
        <f>Athl.!A381</f>
        <v>368</v>
      </c>
      <c r="B737" t="str">
        <f t="shared" si="11"/>
        <v>Athlet</v>
      </c>
    </row>
    <row r="738" spans="1:2" x14ac:dyDescent="0.2">
      <c r="A738">
        <f>Athl.!A381</f>
        <v>368</v>
      </c>
      <c r="B738">
        <f t="shared" si="11"/>
        <v>368</v>
      </c>
    </row>
    <row r="739" spans="1:2" x14ac:dyDescent="0.2">
      <c r="A739">
        <f>Athl.!A382</f>
        <v>369</v>
      </c>
      <c r="B739" t="str">
        <f t="shared" si="11"/>
        <v>Athlet</v>
      </c>
    </row>
    <row r="740" spans="1:2" x14ac:dyDescent="0.2">
      <c r="A740">
        <f>Athl.!A382</f>
        <v>369</v>
      </c>
      <c r="B740">
        <f t="shared" si="11"/>
        <v>369</v>
      </c>
    </row>
    <row r="741" spans="1:2" x14ac:dyDescent="0.2">
      <c r="A741">
        <f>Athl.!A383</f>
        <v>370</v>
      </c>
      <c r="B741" t="str">
        <f t="shared" si="11"/>
        <v>Athlet</v>
      </c>
    </row>
    <row r="742" spans="1:2" x14ac:dyDescent="0.2">
      <c r="A742">
        <f>Athl.!A383</f>
        <v>370</v>
      </c>
      <c r="B742">
        <f t="shared" si="11"/>
        <v>370</v>
      </c>
    </row>
    <row r="743" spans="1:2" x14ac:dyDescent="0.2">
      <c r="A743">
        <f>Athl.!A384</f>
        <v>371</v>
      </c>
      <c r="B743" t="str">
        <f t="shared" si="11"/>
        <v>Athlet</v>
      </c>
    </row>
    <row r="744" spans="1:2" x14ac:dyDescent="0.2">
      <c r="A744">
        <f>Athl.!A384</f>
        <v>371</v>
      </c>
      <c r="B744">
        <f t="shared" si="11"/>
        <v>371</v>
      </c>
    </row>
    <row r="745" spans="1:2" x14ac:dyDescent="0.2">
      <c r="A745">
        <f>Athl.!A385</f>
        <v>372</v>
      </c>
      <c r="B745" t="str">
        <f t="shared" si="11"/>
        <v>Athlet</v>
      </c>
    </row>
    <row r="746" spans="1:2" x14ac:dyDescent="0.2">
      <c r="A746">
        <f>Athl.!A385</f>
        <v>372</v>
      </c>
      <c r="B746">
        <f t="shared" si="11"/>
        <v>372</v>
      </c>
    </row>
    <row r="747" spans="1:2" x14ac:dyDescent="0.2">
      <c r="A747">
        <f>Athl.!A386</f>
        <v>373</v>
      </c>
      <c r="B747" t="str">
        <f t="shared" si="11"/>
        <v>Athlet</v>
      </c>
    </row>
    <row r="748" spans="1:2" x14ac:dyDescent="0.2">
      <c r="A748">
        <f>Athl.!A386</f>
        <v>373</v>
      </c>
      <c r="B748">
        <f t="shared" si="11"/>
        <v>373</v>
      </c>
    </row>
    <row r="749" spans="1:2" x14ac:dyDescent="0.2">
      <c r="A749">
        <f>Athl.!A387</f>
        <v>374</v>
      </c>
      <c r="B749" t="str">
        <f t="shared" si="11"/>
        <v>Athlet</v>
      </c>
    </row>
    <row r="750" spans="1:2" x14ac:dyDescent="0.2">
      <c r="A750">
        <f>Athl.!A387</f>
        <v>374</v>
      </c>
      <c r="B750">
        <f t="shared" si="11"/>
        <v>374</v>
      </c>
    </row>
    <row r="751" spans="1:2" x14ac:dyDescent="0.2">
      <c r="A751">
        <f>Athl.!A388</f>
        <v>375</v>
      </c>
      <c r="B751" t="str">
        <f t="shared" si="11"/>
        <v>Athlet</v>
      </c>
    </row>
    <row r="752" spans="1:2" x14ac:dyDescent="0.2">
      <c r="A752">
        <f>Athl.!A388</f>
        <v>375</v>
      </c>
      <c r="B752">
        <f t="shared" si="11"/>
        <v>375</v>
      </c>
    </row>
    <row r="753" spans="1:2" x14ac:dyDescent="0.2">
      <c r="A753">
        <f>Athl.!A389</f>
        <v>376</v>
      </c>
      <c r="B753" t="str">
        <f t="shared" si="11"/>
        <v>Athlet</v>
      </c>
    </row>
    <row r="754" spans="1:2" x14ac:dyDescent="0.2">
      <c r="A754">
        <f>Athl.!A389</f>
        <v>376</v>
      </c>
      <c r="B754">
        <f t="shared" si="11"/>
        <v>376</v>
      </c>
    </row>
    <row r="755" spans="1:2" x14ac:dyDescent="0.2">
      <c r="A755">
        <f>Athl.!A390</f>
        <v>377</v>
      </c>
      <c r="B755" t="str">
        <f t="shared" si="11"/>
        <v>Athlet</v>
      </c>
    </row>
    <row r="756" spans="1:2" x14ac:dyDescent="0.2">
      <c r="A756">
        <f>Athl.!A390</f>
        <v>377</v>
      </c>
      <c r="B756">
        <f t="shared" si="11"/>
        <v>377</v>
      </c>
    </row>
    <row r="757" spans="1:2" x14ac:dyDescent="0.2">
      <c r="A757">
        <f>Athl.!A391</f>
        <v>378</v>
      </c>
      <c r="B757" t="str">
        <f t="shared" si="11"/>
        <v>Athlet</v>
      </c>
    </row>
    <row r="758" spans="1:2" x14ac:dyDescent="0.2">
      <c r="A758">
        <f>Athl.!A391</f>
        <v>378</v>
      </c>
      <c r="B758">
        <f t="shared" si="11"/>
        <v>378</v>
      </c>
    </row>
    <row r="759" spans="1:2" x14ac:dyDescent="0.2">
      <c r="A759">
        <f>Athl.!A392</f>
        <v>379</v>
      </c>
      <c r="B759" t="str">
        <f t="shared" si="11"/>
        <v>Athlet</v>
      </c>
    </row>
    <row r="760" spans="1:2" x14ac:dyDescent="0.2">
      <c r="A760">
        <f>Athl.!A392</f>
        <v>379</v>
      </c>
      <c r="B760">
        <f t="shared" si="11"/>
        <v>379</v>
      </c>
    </row>
    <row r="761" spans="1:2" x14ac:dyDescent="0.2">
      <c r="A761">
        <f>Athl.!A393</f>
        <v>380</v>
      </c>
      <c r="B761" t="str">
        <f t="shared" si="11"/>
        <v>Athlet</v>
      </c>
    </row>
    <row r="762" spans="1:2" x14ac:dyDescent="0.2">
      <c r="A762">
        <f>Athl.!A393</f>
        <v>380</v>
      </c>
      <c r="B762">
        <f t="shared" si="11"/>
        <v>380</v>
      </c>
    </row>
    <row r="763" spans="1:2" x14ac:dyDescent="0.2">
      <c r="A763">
        <f>Athl.!A394</f>
        <v>381</v>
      </c>
      <c r="B763" t="str">
        <f t="shared" si="11"/>
        <v>Athlet</v>
      </c>
    </row>
    <row r="764" spans="1:2" x14ac:dyDescent="0.2">
      <c r="A764">
        <f>Athl.!A394</f>
        <v>381</v>
      </c>
      <c r="B764">
        <f t="shared" si="11"/>
        <v>381</v>
      </c>
    </row>
    <row r="765" spans="1:2" x14ac:dyDescent="0.2">
      <c r="A765">
        <f>Athl.!A395</f>
        <v>382</v>
      </c>
      <c r="B765" t="str">
        <f t="shared" si="11"/>
        <v>Athlet</v>
      </c>
    </row>
    <row r="766" spans="1:2" x14ac:dyDescent="0.2">
      <c r="A766">
        <f>Athl.!A395</f>
        <v>382</v>
      </c>
      <c r="B766">
        <f t="shared" si="11"/>
        <v>382</v>
      </c>
    </row>
    <row r="767" spans="1:2" x14ac:dyDescent="0.2">
      <c r="A767">
        <f>Athl.!A396</f>
        <v>383</v>
      </c>
      <c r="B767" t="str">
        <f t="shared" si="11"/>
        <v>Athlet</v>
      </c>
    </row>
    <row r="768" spans="1:2" x14ac:dyDescent="0.2">
      <c r="A768">
        <f>Athl.!A396</f>
        <v>383</v>
      </c>
      <c r="B768">
        <f t="shared" si="11"/>
        <v>383</v>
      </c>
    </row>
    <row r="769" spans="1:2" x14ac:dyDescent="0.2">
      <c r="A769">
        <f>Athl.!A397</f>
        <v>384</v>
      </c>
      <c r="B769" t="str">
        <f t="shared" si="11"/>
        <v>Athlet</v>
      </c>
    </row>
    <row r="770" spans="1:2" x14ac:dyDescent="0.2">
      <c r="A770">
        <f>Athl.!A397</f>
        <v>384</v>
      </c>
      <c r="B770">
        <f t="shared" ref="B770:B833" si="12">IF(A770&lt;&gt;A769,"Athlet",A770)</f>
        <v>384</v>
      </c>
    </row>
    <row r="771" spans="1:2" x14ac:dyDescent="0.2">
      <c r="A771">
        <f>Athl.!A398</f>
        <v>385</v>
      </c>
      <c r="B771" t="str">
        <f t="shared" si="12"/>
        <v>Athlet</v>
      </c>
    </row>
    <row r="772" spans="1:2" x14ac:dyDescent="0.2">
      <c r="A772">
        <f>Athl.!A398</f>
        <v>385</v>
      </c>
      <c r="B772">
        <f t="shared" si="12"/>
        <v>385</v>
      </c>
    </row>
    <row r="773" spans="1:2" x14ac:dyDescent="0.2">
      <c r="A773">
        <f>Athl.!A399</f>
        <v>386</v>
      </c>
      <c r="B773" t="str">
        <f t="shared" si="12"/>
        <v>Athlet</v>
      </c>
    </row>
    <row r="774" spans="1:2" x14ac:dyDescent="0.2">
      <c r="A774">
        <f>Athl.!A399</f>
        <v>386</v>
      </c>
      <c r="B774">
        <f t="shared" si="12"/>
        <v>386</v>
      </c>
    </row>
    <row r="775" spans="1:2" x14ac:dyDescent="0.2">
      <c r="A775">
        <f>Athl.!A400</f>
        <v>387</v>
      </c>
      <c r="B775" t="str">
        <f t="shared" si="12"/>
        <v>Athlet</v>
      </c>
    </row>
    <row r="776" spans="1:2" x14ac:dyDescent="0.2">
      <c r="A776">
        <f>Athl.!A400</f>
        <v>387</v>
      </c>
      <c r="B776">
        <f t="shared" si="12"/>
        <v>387</v>
      </c>
    </row>
    <row r="777" spans="1:2" x14ac:dyDescent="0.2">
      <c r="A777">
        <f>Athl.!A401</f>
        <v>388</v>
      </c>
      <c r="B777" t="str">
        <f t="shared" si="12"/>
        <v>Athlet</v>
      </c>
    </row>
    <row r="778" spans="1:2" x14ac:dyDescent="0.2">
      <c r="A778">
        <f>Athl.!A401</f>
        <v>388</v>
      </c>
      <c r="B778">
        <f t="shared" si="12"/>
        <v>388</v>
      </c>
    </row>
    <row r="779" spans="1:2" x14ac:dyDescent="0.2">
      <c r="A779">
        <f>Athl.!A402</f>
        <v>389</v>
      </c>
      <c r="B779" t="str">
        <f t="shared" si="12"/>
        <v>Athlet</v>
      </c>
    </row>
    <row r="780" spans="1:2" x14ac:dyDescent="0.2">
      <c r="A780">
        <f>Athl.!A402</f>
        <v>389</v>
      </c>
      <c r="B780">
        <f t="shared" si="12"/>
        <v>389</v>
      </c>
    </row>
    <row r="781" spans="1:2" x14ac:dyDescent="0.2">
      <c r="A781">
        <f>Athl.!A403</f>
        <v>390</v>
      </c>
      <c r="B781" t="str">
        <f t="shared" si="12"/>
        <v>Athlet</v>
      </c>
    </row>
    <row r="782" spans="1:2" x14ac:dyDescent="0.2">
      <c r="A782">
        <f>Athl.!A403</f>
        <v>390</v>
      </c>
      <c r="B782">
        <f t="shared" si="12"/>
        <v>390</v>
      </c>
    </row>
    <row r="783" spans="1:2" x14ac:dyDescent="0.2">
      <c r="A783">
        <f>Athl.!A404</f>
        <v>391</v>
      </c>
      <c r="B783" t="str">
        <f t="shared" si="12"/>
        <v>Athlet</v>
      </c>
    </row>
    <row r="784" spans="1:2" x14ac:dyDescent="0.2">
      <c r="A784">
        <f>Athl.!A404</f>
        <v>391</v>
      </c>
      <c r="B784">
        <f t="shared" si="12"/>
        <v>391</v>
      </c>
    </row>
    <row r="785" spans="1:2" x14ac:dyDescent="0.2">
      <c r="A785">
        <f>Athl.!A405</f>
        <v>392</v>
      </c>
      <c r="B785" t="str">
        <f t="shared" si="12"/>
        <v>Athlet</v>
      </c>
    </row>
    <row r="786" spans="1:2" x14ac:dyDescent="0.2">
      <c r="A786">
        <f>Athl.!A405</f>
        <v>392</v>
      </c>
      <c r="B786">
        <f t="shared" si="12"/>
        <v>392</v>
      </c>
    </row>
    <row r="787" spans="1:2" x14ac:dyDescent="0.2">
      <c r="A787">
        <f>Athl.!A406</f>
        <v>393</v>
      </c>
      <c r="B787" t="str">
        <f t="shared" si="12"/>
        <v>Athlet</v>
      </c>
    </row>
    <row r="788" spans="1:2" x14ac:dyDescent="0.2">
      <c r="A788">
        <f>Athl.!A406</f>
        <v>393</v>
      </c>
      <c r="B788">
        <f t="shared" si="12"/>
        <v>393</v>
      </c>
    </row>
    <row r="789" spans="1:2" x14ac:dyDescent="0.2">
      <c r="A789">
        <f>Athl.!A407</f>
        <v>394</v>
      </c>
      <c r="B789" t="str">
        <f t="shared" si="12"/>
        <v>Athlet</v>
      </c>
    </row>
    <row r="790" spans="1:2" x14ac:dyDescent="0.2">
      <c r="A790">
        <f>Athl.!A407</f>
        <v>394</v>
      </c>
      <c r="B790">
        <f t="shared" si="12"/>
        <v>394</v>
      </c>
    </row>
    <row r="791" spans="1:2" x14ac:dyDescent="0.2">
      <c r="A791">
        <f>Athl.!A408</f>
        <v>395</v>
      </c>
      <c r="B791" t="str">
        <f t="shared" si="12"/>
        <v>Athlet</v>
      </c>
    </row>
    <row r="792" spans="1:2" x14ac:dyDescent="0.2">
      <c r="A792">
        <f>Athl.!A408</f>
        <v>395</v>
      </c>
      <c r="B792">
        <f t="shared" si="12"/>
        <v>395</v>
      </c>
    </row>
    <row r="793" spans="1:2" x14ac:dyDescent="0.2">
      <c r="A793">
        <f>Athl.!A409</f>
        <v>396</v>
      </c>
      <c r="B793" t="str">
        <f t="shared" si="12"/>
        <v>Athlet</v>
      </c>
    </row>
    <row r="794" spans="1:2" x14ac:dyDescent="0.2">
      <c r="A794">
        <f>Athl.!A409</f>
        <v>396</v>
      </c>
      <c r="B794">
        <f t="shared" si="12"/>
        <v>396</v>
      </c>
    </row>
    <row r="795" spans="1:2" x14ac:dyDescent="0.2">
      <c r="A795">
        <f>Athl.!A410</f>
        <v>397</v>
      </c>
      <c r="B795" t="str">
        <f t="shared" si="12"/>
        <v>Athlet</v>
      </c>
    </row>
    <row r="796" spans="1:2" x14ac:dyDescent="0.2">
      <c r="A796">
        <f>Athl.!A410</f>
        <v>397</v>
      </c>
      <c r="B796">
        <f t="shared" si="12"/>
        <v>397</v>
      </c>
    </row>
    <row r="797" spans="1:2" x14ac:dyDescent="0.2">
      <c r="A797">
        <f>Athl.!A411</f>
        <v>398</v>
      </c>
      <c r="B797" t="str">
        <f t="shared" si="12"/>
        <v>Athlet</v>
      </c>
    </row>
    <row r="798" spans="1:2" x14ac:dyDescent="0.2">
      <c r="A798">
        <f>Athl.!A411</f>
        <v>398</v>
      </c>
      <c r="B798">
        <f t="shared" si="12"/>
        <v>398</v>
      </c>
    </row>
    <row r="799" spans="1:2" x14ac:dyDescent="0.2">
      <c r="A799">
        <f>Athl.!A412</f>
        <v>399</v>
      </c>
      <c r="B799" t="str">
        <f t="shared" si="12"/>
        <v>Athlet</v>
      </c>
    </row>
    <row r="800" spans="1:2" x14ac:dyDescent="0.2">
      <c r="A800">
        <f>Athl.!A412</f>
        <v>399</v>
      </c>
      <c r="B800">
        <f t="shared" si="12"/>
        <v>399</v>
      </c>
    </row>
    <row r="801" spans="1:2" x14ac:dyDescent="0.2">
      <c r="A801">
        <f>Athl.!A413</f>
        <v>400</v>
      </c>
      <c r="B801" t="str">
        <f t="shared" si="12"/>
        <v>Athlet</v>
      </c>
    </row>
    <row r="802" spans="1:2" x14ac:dyDescent="0.2">
      <c r="A802">
        <f>Athl.!A413</f>
        <v>400</v>
      </c>
      <c r="B802">
        <f t="shared" si="12"/>
        <v>400</v>
      </c>
    </row>
    <row r="803" spans="1:2" x14ac:dyDescent="0.2">
      <c r="A803">
        <f>Athl.!A414</f>
        <v>401</v>
      </c>
      <c r="B803" t="str">
        <f t="shared" si="12"/>
        <v>Athlet</v>
      </c>
    </row>
    <row r="804" spans="1:2" x14ac:dyDescent="0.2">
      <c r="A804">
        <f>Athl.!A414</f>
        <v>401</v>
      </c>
      <c r="B804">
        <f t="shared" si="12"/>
        <v>401</v>
      </c>
    </row>
    <row r="805" spans="1:2" x14ac:dyDescent="0.2">
      <c r="A805">
        <f>Athl.!A415</f>
        <v>402</v>
      </c>
      <c r="B805" t="str">
        <f t="shared" si="12"/>
        <v>Athlet</v>
      </c>
    </row>
    <row r="806" spans="1:2" x14ac:dyDescent="0.2">
      <c r="A806">
        <f>Athl.!A415</f>
        <v>402</v>
      </c>
      <c r="B806">
        <f t="shared" si="12"/>
        <v>402</v>
      </c>
    </row>
    <row r="807" spans="1:2" x14ac:dyDescent="0.2">
      <c r="A807">
        <f>Athl.!A416</f>
        <v>403</v>
      </c>
      <c r="B807" t="str">
        <f t="shared" si="12"/>
        <v>Athlet</v>
      </c>
    </row>
    <row r="808" spans="1:2" x14ac:dyDescent="0.2">
      <c r="A808">
        <f>Athl.!A416</f>
        <v>403</v>
      </c>
      <c r="B808">
        <f t="shared" si="12"/>
        <v>403</v>
      </c>
    </row>
    <row r="809" spans="1:2" x14ac:dyDescent="0.2">
      <c r="A809">
        <f>Athl.!A417</f>
        <v>404</v>
      </c>
      <c r="B809" t="str">
        <f t="shared" si="12"/>
        <v>Athlet</v>
      </c>
    </row>
    <row r="810" spans="1:2" x14ac:dyDescent="0.2">
      <c r="A810">
        <f>Athl.!A417</f>
        <v>404</v>
      </c>
      <c r="B810">
        <f t="shared" si="12"/>
        <v>404</v>
      </c>
    </row>
    <row r="811" spans="1:2" x14ac:dyDescent="0.2">
      <c r="A811">
        <f>Athl.!A418</f>
        <v>405</v>
      </c>
      <c r="B811" t="str">
        <f t="shared" si="12"/>
        <v>Athlet</v>
      </c>
    </row>
    <row r="812" spans="1:2" x14ac:dyDescent="0.2">
      <c r="A812">
        <f>Athl.!A418</f>
        <v>405</v>
      </c>
      <c r="B812">
        <f t="shared" si="12"/>
        <v>405</v>
      </c>
    </row>
    <row r="813" spans="1:2" x14ac:dyDescent="0.2">
      <c r="A813">
        <f>Athl.!A419</f>
        <v>406</v>
      </c>
      <c r="B813" t="str">
        <f t="shared" si="12"/>
        <v>Athlet</v>
      </c>
    </row>
    <row r="814" spans="1:2" x14ac:dyDescent="0.2">
      <c r="A814">
        <f>Athl.!A419</f>
        <v>406</v>
      </c>
      <c r="B814">
        <f t="shared" si="12"/>
        <v>406</v>
      </c>
    </row>
    <row r="815" spans="1:2" x14ac:dyDescent="0.2">
      <c r="A815">
        <f>Athl.!A420</f>
        <v>407</v>
      </c>
      <c r="B815" t="str">
        <f t="shared" si="12"/>
        <v>Athlet</v>
      </c>
    </row>
    <row r="816" spans="1:2" x14ac:dyDescent="0.2">
      <c r="A816">
        <f>Athl.!A420</f>
        <v>407</v>
      </c>
      <c r="B816">
        <f t="shared" si="12"/>
        <v>407</v>
      </c>
    </row>
    <row r="817" spans="1:2" x14ac:dyDescent="0.2">
      <c r="A817">
        <f>Athl.!A421</f>
        <v>408</v>
      </c>
      <c r="B817" t="str">
        <f t="shared" si="12"/>
        <v>Athlet</v>
      </c>
    </row>
    <row r="818" spans="1:2" x14ac:dyDescent="0.2">
      <c r="A818">
        <f>Athl.!A421</f>
        <v>408</v>
      </c>
      <c r="B818">
        <f t="shared" si="12"/>
        <v>408</v>
      </c>
    </row>
    <row r="819" spans="1:2" x14ac:dyDescent="0.2">
      <c r="A819">
        <f>Athl.!A422</f>
        <v>409</v>
      </c>
      <c r="B819" t="str">
        <f t="shared" si="12"/>
        <v>Athlet</v>
      </c>
    </row>
    <row r="820" spans="1:2" x14ac:dyDescent="0.2">
      <c r="A820">
        <f>Athl.!A422</f>
        <v>409</v>
      </c>
      <c r="B820">
        <f t="shared" si="12"/>
        <v>409</v>
      </c>
    </row>
    <row r="821" spans="1:2" x14ac:dyDescent="0.2">
      <c r="A821">
        <f>Athl.!A423</f>
        <v>410</v>
      </c>
      <c r="B821" t="str">
        <f t="shared" si="12"/>
        <v>Athlet</v>
      </c>
    </row>
    <row r="822" spans="1:2" x14ac:dyDescent="0.2">
      <c r="A822">
        <f>Athl.!A423</f>
        <v>410</v>
      </c>
      <c r="B822">
        <f t="shared" si="12"/>
        <v>410</v>
      </c>
    </row>
    <row r="823" spans="1:2" x14ac:dyDescent="0.2">
      <c r="A823">
        <f>Athl.!A424</f>
        <v>411</v>
      </c>
      <c r="B823" t="str">
        <f t="shared" si="12"/>
        <v>Athlet</v>
      </c>
    </row>
    <row r="824" spans="1:2" x14ac:dyDescent="0.2">
      <c r="A824">
        <f>Athl.!A424</f>
        <v>411</v>
      </c>
      <c r="B824">
        <f t="shared" si="12"/>
        <v>411</v>
      </c>
    </row>
    <row r="825" spans="1:2" x14ac:dyDescent="0.2">
      <c r="A825">
        <f>Athl.!A425</f>
        <v>412</v>
      </c>
      <c r="B825" t="str">
        <f t="shared" si="12"/>
        <v>Athlet</v>
      </c>
    </row>
    <row r="826" spans="1:2" x14ac:dyDescent="0.2">
      <c r="A826">
        <f>Athl.!A425</f>
        <v>412</v>
      </c>
      <c r="B826">
        <f t="shared" si="12"/>
        <v>412</v>
      </c>
    </row>
    <row r="827" spans="1:2" x14ac:dyDescent="0.2">
      <c r="A827">
        <f>Athl.!A426</f>
        <v>413</v>
      </c>
      <c r="B827" t="str">
        <f t="shared" si="12"/>
        <v>Athlet</v>
      </c>
    </row>
    <row r="828" spans="1:2" x14ac:dyDescent="0.2">
      <c r="A828">
        <f>Athl.!A426</f>
        <v>413</v>
      </c>
      <c r="B828">
        <f t="shared" si="12"/>
        <v>413</v>
      </c>
    </row>
    <row r="829" spans="1:2" x14ac:dyDescent="0.2">
      <c r="A829">
        <f>Athl.!A427</f>
        <v>414</v>
      </c>
      <c r="B829" t="str">
        <f t="shared" si="12"/>
        <v>Athlet</v>
      </c>
    </row>
    <row r="830" spans="1:2" x14ac:dyDescent="0.2">
      <c r="A830">
        <f>Athl.!A427</f>
        <v>414</v>
      </c>
      <c r="B830">
        <f t="shared" si="12"/>
        <v>414</v>
      </c>
    </row>
    <row r="831" spans="1:2" x14ac:dyDescent="0.2">
      <c r="A831">
        <f>Athl.!A428</f>
        <v>415</v>
      </c>
      <c r="B831" t="str">
        <f t="shared" si="12"/>
        <v>Athlet</v>
      </c>
    </row>
    <row r="832" spans="1:2" x14ac:dyDescent="0.2">
      <c r="A832">
        <f>Athl.!A428</f>
        <v>415</v>
      </c>
      <c r="B832">
        <f t="shared" si="12"/>
        <v>415</v>
      </c>
    </row>
    <row r="833" spans="1:2" x14ac:dyDescent="0.2">
      <c r="A833">
        <f>Athl.!A429</f>
        <v>416</v>
      </c>
      <c r="B833" t="str">
        <f t="shared" si="12"/>
        <v>Athlet</v>
      </c>
    </row>
    <row r="834" spans="1:2" x14ac:dyDescent="0.2">
      <c r="A834">
        <f>Athl.!A429</f>
        <v>416</v>
      </c>
      <c r="B834">
        <f t="shared" ref="B834:B897" si="13">IF(A834&lt;&gt;A833,"Athlet",A834)</f>
        <v>416</v>
      </c>
    </row>
    <row r="835" spans="1:2" x14ac:dyDescent="0.2">
      <c r="A835">
        <f>Athl.!A430</f>
        <v>417</v>
      </c>
      <c r="B835" t="str">
        <f t="shared" si="13"/>
        <v>Athlet</v>
      </c>
    </row>
    <row r="836" spans="1:2" x14ac:dyDescent="0.2">
      <c r="A836">
        <f>Athl.!A430</f>
        <v>417</v>
      </c>
      <c r="B836">
        <f t="shared" si="13"/>
        <v>417</v>
      </c>
    </row>
    <row r="837" spans="1:2" x14ac:dyDescent="0.2">
      <c r="A837">
        <f>Athl.!A431</f>
        <v>418</v>
      </c>
      <c r="B837" t="str">
        <f t="shared" si="13"/>
        <v>Athlet</v>
      </c>
    </row>
    <row r="838" spans="1:2" x14ac:dyDescent="0.2">
      <c r="A838">
        <f>Athl.!A431</f>
        <v>418</v>
      </c>
      <c r="B838">
        <f t="shared" si="13"/>
        <v>418</v>
      </c>
    </row>
    <row r="839" spans="1:2" x14ac:dyDescent="0.2">
      <c r="A839">
        <f>Athl.!A432</f>
        <v>419</v>
      </c>
      <c r="B839" t="str">
        <f t="shared" si="13"/>
        <v>Athlet</v>
      </c>
    </row>
    <row r="840" spans="1:2" x14ac:dyDescent="0.2">
      <c r="A840">
        <f>Athl.!A432</f>
        <v>419</v>
      </c>
      <c r="B840">
        <f t="shared" si="13"/>
        <v>419</v>
      </c>
    </row>
    <row r="841" spans="1:2" x14ac:dyDescent="0.2">
      <c r="A841">
        <f>Athl.!A433</f>
        <v>420</v>
      </c>
      <c r="B841" t="str">
        <f t="shared" si="13"/>
        <v>Athlet</v>
      </c>
    </row>
    <row r="842" spans="1:2" x14ac:dyDescent="0.2">
      <c r="A842">
        <f>Athl.!A433</f>
        <v>420</v>
      </c>
      <c r="B842">
        <f t="shared" si="13"/>
        <v>420</v>
      </c>
    </row>
    <row r="843" spans="1:2" x14ac:dyDescent="0.2">
      <c r="A843">
        <f>Athl.!A434</f>
        <v>421</v>
      </c>
      <c r="B843" t="str">
        <f t="shared" si="13"/>
        <v>Athlet</v>
      </c>
    </row>
    <row r="844" spans="1:2" x14ac:dyDescent="0.2">
      <c r="A844">
        <f>Athl.!A434</f>
        <v>421</v>
      </c>
      <c r="B844">
        <f t="shared" si="13"/>
        <v>421</v>
      </c>
    </row>
    <row r="845" spans="1:2" x14ac:dyDescent="0.2">
      <c r="A845">
        <f>Athl.!A435</f>
        <v>422</v>
      </c>
      <c r="B845" t="str">
        <f t="shared" si="13"/>
        <v>Athlet</v>
      </c>
    </row>
    <row r="846" spans="1:2" x14ac:dyDescent="0.2">
      <c r="A846">
        <f>Athl.!A435</f>
        <v>422</v>
      </c>
      <c r="B846">
        <f t="shared" si="13"/>
        <v>422</v>
      </c>
    </row>
    <row r="847" spans="1:2" x14ac:dyDescent="0.2">
      <c r="A847">
        <f>Athl.!A436</f>
        <v>423</v>
      </c>
      <c r="B847" t="str">
        <f t="shared" si="13"/>
        <v>Athlet</v>
      </c>
    </row>
    <row r="848" spans="1:2" x14ac:dyDescent="0.2">
      <c r="A848">
        <f>Athl.!A436</f>
        <v>423</v>
      </c>
      <c r="B848">
        <f t="shared" si="13"/>
        <v>423</v>
      </c>
    </row>
    <row r="849" spans="1:2" x14ac:dyDescent="0.2">
      <c r="A849">
        <f>Athl.!A437</f>
        <v>424</v>
      </c>
      <c r="B849" t="str">
        <f t="shared" si="13"/>
        <v>Athlet</v>
      </c>
    </row>
    <row r="850" spans="1:2" x14ac:dyDescent="0.2">
      <c r="A850">
        <f>Athl.!A437</f>
        <v>424</v>
      </c>
      <c r="B850">
        <f t="shared" si="13"/>
        <v>424</v>
      </c>
    </row>
    <row r="851" spans="1:2" x14ac:dyDescent="0.2">
      <c r="A851">
        <f>Athl.!A438</f>
        <v>425</v>
      </c>
      <c r="B851" t="str">
        <f t="shared" si="13"/>
        <v>Athlet</v>
      </c>
    </row>
    <row r="852" spans="1:2" x14ac:dyDescent="0.2">
      <c r="A852">
        <f>Athl.!A438</f>
        <v>425</v>
      </c>
      <c r="B852">
        <f t="shared" si="13"/>
        <v>425</v>
      </c>
    </row>
    <row r="853" spans="1:2" x14ac:dyDescent="0.2">
      <c r="A853">
        <f>Athl.!A439</f>
        <v>426</v>
      </c>
      <c r="B853" t="str">
        <f t="shared" si="13"/>
        <v>Athlet</v>
      </c>
    </row>
    <row r="854" spans="1:2" x14ac:dyDescent="0.2">
      <c r="A854">
        <f>Athl.!A439</f>
        <v>426</v>
      </c>
      <c r="B854">
        <f t="shared" si="13"/>
        <v>426</v>
      </c>
    </row>
    <row r="855" spans="1:2" x14ac:dyDescent="0.2">
      <c r="A855">
        <f>Athl.!A440</f>
        <v>427</v>
      </c>
      <c r="B855" t="str">
        <f t="shared" si="13"/>
        <v>Athlet</v>
      </c>
    </row>
    <row r="856" spans="1:2" x14ac:dyDescent="0.2">
      <c r="A856">
        <f>Athl.!A440</f>
        <v>427</v>
      </c>
      <c r="B856">
        <f t="shared" si="13"/>
        <v>427</v>
      </c>
    </row>
    <row r="857" spans="1:2" x14ac:dyDescent="0.2">
      <c r="A857">
        <f>Athl.!A441</f>
        <v>428</v>
      </c>
      <c r="B857" t="str">
        <f t="shared" si="13"/>
        <v>Athlet</v>
      </c>
    </row>
    <row r="858" spans="1:2" x14ac:dyDescent="0.2">
      <c r="A858">
        <f>Athl.!A441</f>
        <v>428</v>
      </c>
      <c r="B858">
        <f t="shared" si="13"/>
        <v>428</v>
      </c>
    </row>
    <row r="859" spans="1:2" x14ac:dyDescent="0.2">
      <c r="A859">
        <f>Athl.!A442</f>
        <v>429</v>
      </c>
      <c r="B859" t="str">
        <f t="shared" si="13"/>
        <v>Athlet</v>
      </c>
    </row>
    <row r="860" spans="1:2" x14ac:dyDescent="0.2">
      <c r="A860">
        <f>Athl.!A442</f>
        <v>429</v>
      </c>
      <c r="B860">
        <f t="shared" si="13"/>
        <v>429</v>
      </c>
    </row>
    <row r="861" spans="1:2" x14ac:dyDescent="0.2">
      <c r="A861">
        <f>Athl.!A443</f>
        <v>430</v>
      </c>
      <c r="B861" t="str">
        <f t="shared" si="13"/>
        <v>Athlet</v>
      </c>
    </row>
    <row r="862" spans="1:2" x14ac:dyDescent="0.2">
      <c r="A862">
        <f>Athl.!A443</f>
        <v>430</v>
      </c>
      <c r="B862">
        <f t="shared" si="13"/>
        <v>430</v>
      </c>
    </row>
    <row r="863" spans="1:2" x14ac:dyDescent="0.2">
      <c r="A863">
        <f>Athl.!A444</f>
        <v>431</v>
      </c>
      <c r="B863" t="str">
        <f t="shared" si="13"/>
        <v>Athlet</v>
      </c>
    </row>
    <row r="864" spans="1:2" x14ac:dyDescent="0.2">
      <c r="A864">
        <f>Athl.!A444</f>
        <v>431</v>
      </c>
      <c r="B864">
        <f t="shared" si="13"/>
        <v>431</v>
      </c>
    </row>
    <row r="865" spans="1:2" x14ac:dyDescent="0.2">
      <c r="A865">
        <f>Athl.!A445</f>
        <v>432</v>
      </c>
      <c r="B865" t="str">
        <f t="shared" si="13"/>
        <v>Athlet</v>
      </c>
    </row>
    <row r="866" spans="1:2" x14ac:dyDescent="0.2">
      <c r="A866">
        <f>Athl.!A445</f>
        <v>432</v>
      </c>
      <c r="B866">
        <f t="shared" si="13"/>
        <v>432</v>
      </c>
    </row>
    <row r="867" spans="1:2" x14ac:dyDescent="0.2">
      <c r="A867">
        <f>Athl.!A446</f>
        <v>433</v>
      </c>
      <c r="B867" t="str">
        <f t="shared" si="13"/>
        <v>Athlet</v>
      </c>
    </row>
    <row r="868" spans="1:2" x14ac:dyDescent="0.2">
      <c r="A868">
        <f>Athl.!A446</f>
        <v>433</v>
      </c>
      <c r="B868">
        <f t="shared" si="13"/>
        <v>433</v>
      </c>
    </row>
    <row r="869" spans="1:2" x14ac:dyDescent="0.2">
      <c r="A869">
        <f>Athl.!A447</f>
        <v>434</v>
      </c>
      <c r="B869" t="str">
        <f t="shared" si="13"/>
        <v>Athlet</v>
      </c>
    </row>
    <row r="870" spans="1:2" x14ac:dyDescent="0.2">
      <c r="A870">
        <f>Athl.!A447</f>
        <v>434</v>
      </c>
      <c r="B870">
        <f t="shared" si="13"/>
        <v>434</v>
      </c>
    </row>
    <row r="871" spans="1:2" x14ac:dyDescent="0.2">
      <c r="A871">
        <f>Athl.!A448</f>
        <v>435</v>
      </c>
      <c r="B871" t="str">
        <f t="shared" si="13"/>
        <v>Athlet</v>
      </c>
    </row>
    <row r="872" spans="1:2" x14ac:dyDescent="0.2">
      <c r="A872">
        <f>Athl.!A448</f>
        <v>435</v>
      </c>
      <c r="B872">
        <f t="shared" si="13"/>
        <v>435</v>
      </c>
    </row>
    <row r="873" spans="1:2" x14ac:dyDescent="0.2">
      <c r="A873">
        <f>Athl.!A449</f>
        <v>436</v>
      </c>
      <c r="B873" t="str">
        <f t="shared" si="13"/>
        <v>Athlet</v>
      </c>
    </row>
    <row r="874" spans="1:2" x14ac:dyDescent="0.2">
      <c r="A874">
        <f>Athl.!A449</f>
        <v>436</v>
      </c>
      <c r="B874">
        <f t="shared" si="13"/>
        <v>436</v>
      </c>
    </row>
    <row r="875" spans="1:2" x14ac:dyDescent="0.2">
      <c r="A875">
        <f>Athl.!A450</f>
        <v>437</v>
      </c>
      <c r="B875" t="str">
        <f t="shared" si="13"/>
        <v>Athlet</v>
      </c>
    </row>
    <row r="876" spans="1:2" x14ac:dyDescent="0.2">
      <c r="A876">
        <f>Athl.!A450</f>
        <v>437</v>
      </c>
      <c r="B876">
        <f t="shared" si="13"/>
        <v>437</v>
      </c>
    </row>
    <row r="877" spans="1:2" x14ac:dyDescent="0.2">
      <c r="A877">
        <f>Athl.!A451</f>
        <v>438</v>
      </c>
      <c r="B877" t="str">
        <f t="shared" si="13"/>
        <v>Athlet</v>
      </c>
    </row>
    <row r="878" spans="1:2" x14ac:dyDescent="0.2">
      <c r="A878">
        <f>Athl.!A451</f>
        <v>438</v>
      </c>
      <c r="B878">
        <f t="shared" si="13"/>
        <v>438</v>
      </c>
    </row>
    <row r="879" spans="1:2" x14ac:dyDescent="0.2">
      <c r="A879">
        <f>Athl.!A452</f>
        <v>439</v>
      </c>
      <c r="B879" t="str">
        <f t="shared" si="13"/>
        <v>Athlet</v>
      </c>
    </row>
    <row r="880" spans="1:2" x14ac:dyDescent="0.2">
      <c r="A880">
        <f>Athl.!A452</f>
        <v>439</v>
      </c>
      <c r="B880">
        <f t="shared" si="13"/>
        <v>439</v>
      </c>
    </row>
    <row r="881" spans="1:2" x14ac:dyDescent="0.2">
      <c r="A881">
        <f>Athl.!A453</f>
        <v>440</v>
      </c>
      <c r="B881" t="str">
        <f t="shared" si="13"/>
        <v>Athlet</v>
      </c>
    </row>
    <row r="882" spans="1:2" x14ac:dyDescent="0.2">
      <c r="A882">
        <f>Athl.!A453</f>
        <v>440</v>
      </c>
      <c r="B882">
        <f t="shared" si="13"/>
        <v>440</v>
      </c>
    </row>
    <row r="883" spans="1:2" x14ac:dyDescent="0.2">
      <c r="A883">
        <f>Athl.!A454</f>
        <v>441</v>
      </c>
      <c r="B883" t="str">
        <f t="shared" si="13"/>
        <v>Athlet</v>
      </c>
    </row>
    <row r="884" spans="1:2" x14ac:dyDescent="0.2">
      <c r="A884">
        <f>Athl.!A454</f>
        <v>441</v>
      </c>
      <c r="B884">
        <f t="shared" si="13"/>
        <v>441</v>
      </c>
    </row>
    <row r="885" spans="1:2" x14ac:dyDescent="0.2">
      <c r="A885">
        <f>Athl.!A455</f>
        <v>442</v>
      </c>
      <c r="B885" t="str">
        <f t="shared" si="13"/>
        <v>Athlet</v>
      </c>
    </row>
    <row r="886" spans="1:2" x14ac:dyDescent="0.2">
      <c r="A886">
        <f>Athl.!A455</f>
        <v>442</v>
      </c>
      <c r="B886">
        <f t="shared" si="13"/>
        <v>442</v>
      </c>
    </row>
    <row r="887" spans="1:2" x14ac:dyDescent="0.2">
      <c r="A887">
        <f>Athl.!A456</f>
        <v>443</v>
      </c>
      <c r="B887" t="str">
        <f t="shared" si="13"/>
        <v>Athlet</v>
      </c>
    </row>
    <row r="888" spans="1:2" x14ac:dyDescent="0.2">
      <c r="A888">
        <f>Athl.!A456</f>
        <v>443</v>
      </c>
      <c r="B888">
        <f t="shared" si="13"/>
        <v>443</v>
      </c>
    </row>
    <row r="889" spans="1:2" x14ac:dyDescent="0.2">
      <c r="A889">
        <f>Athl.!A457</f>
        <v>444</v>
      </c>
      <c r="B889" t="str">
        <f t="shared" si="13"/>
        <v>Athlet</v>
      </c>
    </row>
    <row r="890" spans="1:2" x14ac:dyDescent="0.2">
      <c r="A890">
        <f>Athl.!A457</f>
        <v>444</v>
      </c>
      <c r="B890">
        <f t="shared" si="13"/>
        <v>444</v>
      </c>
    </row>
    <row r="891" spans="1:2" x14ac:dyDescent="0.2">
      <c r="A891">
        <f>Athl.!A458</f>
        <v>445</v>
      </c>
      <c r="B891" t="str">
        <f t="shared" si="13"/>
        <v>Athlet</v>
      </c>
    </row>
    <row r="892" spans="1:2" x14ac:dyDescent="0.2">
      <c r="A892">
        <f>Athl.!A458</f>
        <v>445</v>
      </c>
      <c r="B892">
        <f t="shared" si="13"/>
        <v>445</v>
      </c>
    </row>
    <row r="893" spans="1:2" x14ac:dyDescent="0.2">
      <c r="A893">
        <f>Athl.!A459</f>
        <v>446</v>
      </c>
      <c r="B893" t="str">
        <f t="shared" si="13"/>
        <v>Athlet</v>
      </c>
    </row>
    <row r="894" spans="1:2" x14ac:dyDescent="0.2">
      <c r="A894">
        <f>Athl.!A459</f>
        <v>446</v>
      </c>
      <c r="B894">
        <f t="shared" si="13"/>
        <v>446</v>
      </c>
    </row>
    <row r="895" spans="1:2" x14ac:dyDescent="0.2">
      <c r="A895">
        <f>Athl.!A460</f>
        <v>447</v>
      </c>
      <c r="B895" t="str">
        <f t="shared" si="13"/>
        <v>Athlet</v>
      </c>
    </row>
    <row r="896" spans="1:2" x14ac:dyDescent="0.2">
      <c r="A896">
        <f>Athl.!A460</f>
        <v>447</v>
      </c>
      <c r="B896">
        <f t="shared" si="13"/>
        <v>447</v>
      </c>
    </row>
    <row r="897" spans="1:2" x14ac:dyDescent="0.2">
      <c r="A897">
        <f>Athl.!A461</f>
        <v>448</v>
      </c>
      <c r="B897" t="str">
        <f t="shared" si="13"/>
        <v>Athlet</v>
      </c>
    </row>
    <row r="898" spans="1:2" x14ac:dyDescent="0.2">
      <c r="A898">
        <f>Athl.!A461</f>
        <v>448</v>
      </c>
      <c r="B898">
        <f t="shared" ref="B898:B961" si="14">IF(A898&lt;&gt;A897,"Athlet",A898)</f>
        <v>448</v>
      </c>
    </row>
    <row r="899" spans="1:2" x14ac:dyDescent="0.2">
      <c r="A899">
        <f>Athl.!A462</f>
        <v>449</v>
      </c>
      <c r="B899" t="str">
        <f t="shared" si="14"/>
        <v>Athlet</v>
      </c>
    </row>
    <row r="900" spans="1:2" x14ac:dyDescent="0.2">
      <c r="A900">
        <f>Athl.!A462</f>
        <v>449</v>
      </c>
      <c r="B900">
        <f t="shared" si="14"/>
        <v>449</v>
      </c>
    </row>
    <row r="901" spans="1:2" x14ac:dyDescent="0.2">
      <c r="A901">
        <f>Athl.!A463</f>
        <v>450</v>
      </c>
      <c r="B901" t="str">
        <f t="shared" si="14"/>
        <v>Athlet</v>
      </c>
    </row>
    <row r="902" spans="1:2" x14ac:dyDescent="0.2">
      <c r="A902">
        <f>Athl.!A463</f>
        <v>450</v>
      </c>
      <c r="B902">
        <f t="shared" si="14"/>
        <v>450</v>
      </c>
    </row>
    <row r="903" spans="1:2" x14ac:dyDescent="0.2">
      <c r="A903">
        <f>Athl.!A464</f>
        <v>451</v>
      </c>
      <c r="B903" t="str">
        <f t="shared" si="14"/>
        <v>Athlet</v>
      </c>
    </row>
    <row r="904" spans="1:2" x14ac:dyDescent="0.2">
      <c r="A904">
        <f>Athl.!A464</f>
        <v>451</v>
      </c>
      <c r="B904">
        <f t="shared" si="14"/>
        <v>451</v>
      </c>
    </row>
    <row r="905" spans="1:2" x14ac:dyDescent="0.2">
      <c r="A905">
        <f>Athl.!A465</f>
        <v>452</v>
      </c>
      <c r="B905" t="str">
        <f t="shared" si="14"/>
        <v>Athlet</v>
      </c>
    </row>
    <row r="906" spans="1:2" x14ac:dyDescent="0.2">
      <c r="A906">
        <f>Athl.!A465</f>
        <v>452</v>
      </c>
      <c r="B906">
        <f t="shared" si="14"/>
        <v>452</v>
      </c>
    </row>
    <row r="907" spans="1:2" x14ac:dyDescent="0.2">
      <c r="A907">
        <f>Athl.!A466</f>
        <v>453</v>
      </c>
      <c r="B907" t="str">
        <f t="shared" si="14"/>
        <v>Athlet</v>
      </c>
    </row>
    <row r="908" spans="1:2" x14ac:dyDescent="0.2">
      <c r="A908">
        <f>Athl.!A466</f>
        <v>453</v>
      </c>
      <c r="B908">
        <f t="shared" si="14"/>
        <v>453</v>
      </c>
    </row>
    <row r="909" spans="1:2" x14ac:dyDescent="0.2">
      <c r="A909">
        <f>Athl.!A467</f>
        <v>454</v>
      </c>
      <c r="B909" t="str">
        <f t="shared" si="14"/>
        <v>Athlet</v>
      </c>
    </row>
    <row r="910" spans="1:2" x14ac:dyDescent="0.2">
      <c r="A910">
        <f>Athl.!A467</f>
        <v>454</v>
      </c>
      <c r="B910">
        <f t="shared" si="14"/>
        <v>454</v>
      </c>
    </row>
    <row r="911" spans="1:2" x14ac:dyDescent="0.2">
      <c r="A911">
        <f>Athl.!A468</f>
        <v>455</v>
      </c>
      <c r="B911" t="str">
        <f t="shared" si="14"/>
        <v>Athlet</v>
      </c>
    </row>
    <row r="912" spans="1:2" x14ac:dyDescent="0.2">
      <c r="A912">
        <f>Athl.!A468</f>
        <v>455</v>
      </c>
      <c r="B912">
        <f t="shared" si="14"/>
        <v>455</v>
      </c>
    </row>
    <row r="913" spans="1:2" x14ac:dyDescent="0.2">
      <c r="A913">
        <f>Athl.!A469</f>
        <v>456</v>
      </c>
      <c r="B913" t="str">
        <f t="shared" si="14"/>
        <v>Athlet</v>
      </c>
    </row>
    <row r="914" spans="1:2" x14ac:dyDescent="0.2">
      <c r="A914">
        <f>Athl.!A469</f>
        <v>456</v>
      </c>
      <c r="B914">
        <f t="shared" si="14"/>
        <v>456</v>
      </c>
    </row>
    <row r="915" spans="1:2" x14ac:dyDescent="0.2">
      <c r="A915">
        <f>Athl.!A470</f>
        <v>457</v>
      </c>
      <c r="B915" t="str">
        <f t="shared" si="14"/>
        <v>Athlet</v>
      </c>
    </row>
    <row r="916" spans="1:2" x14ac:dyDescent="0.2">
      <c r="A916">
        <f>Athl.!A470</f>
        <v>457</v>
      </c>
      <c r="B916">
        <f t="shared" si="14"/>
        <v>457</v>
      </c>
    </row>
    <row r="917" spans="1:2" x14ac:dyDescent="0.2">
      <c r="A917">
        <f>Athl.!A471</f>
        <v>458</v>
      </c>
      <c r="B917" t="str">
        <f t="shared" si="14"/>
        <v>Athlet</v>
      </c>
    </row>
    <row r="918" spans="1:2" x14ac:dyDescent="0.2">
      <c r="A918">
        <f>Athl.!A471</f>
        <v>458</v>
      </c>
      <c r="B918">
        <f t="shared" si="14"/>
        <v>458</v>
      </c>
    </row>
    <row r="919" spans="1:2" x14ac:dyDescent="0.2">
      <c r="A919">
        <f>Athl.!A472</f>
        <v>459</v>
      </c>
      <c r="B919" t="str">
        <f t="shared" si="14"/>
        <v>Athlet</v>
      </c>
    </row>
    <row r="920" spans="1:2" x14ac:dyDescent="0.2">
      <c r="A920">
        <f>Athl.!A472</f>
        <v>459</v>
      </c>
      <c r="B920">
        <f t="shared" si="14"/>
        <v>459</v>
      </c>
    </row>
    <row r="921" spans="1:2" x14ac:dyDescent="0.2">
      <c r="A921">
        <f>Athl.!A473</f>
        <v>460</v>
      </c>
      <c r="B921" t="str">
        <f t="shared" si="14"/>
        <v>Athlet</v>
      </c>
    </row>
    <row r="922" spans="1:2" x14ac:dyDescent="0.2">
      <c r="A922">
        <f>Athl.!A473</f>
        <v>460</v>
      </c>
      <c r="B922">
        <f t="shared" si="14"/>
        <v>460</v>
      </c>
    </row>
    <row r="923" spans="1:2" x14ac:dyDescent="0.2">
      <c r="A923">
        <f>Athl.!A474</f>
        <v>461</v>
      </c>
      <c r="B923" t="str">
        <f t="shared" si="14"/>
        <v>Athlet</v>
      </c>
    </row>
    <row r="924" spans="1:2" x14ac:dyDescent="0.2">
      <c r="A924">
        <f>Athl.!A474</f>
        <v>461</v>
      </c>
      <c r="B924">
        <f t="shared" si="14"/>
        <v>461</v>
      </c>
    </row>
    <row r="925" spans="1:2" x14ac:dyDescent="0.2">
      <c r="A925">
        <f>Athl.!A475</f>
        <v>462</v>
      </c>
      <c r="B925" t="str">
        <f t="shared" si="14"/>
        <v>Athlet</v>
      </c>
    </row>
    <row r="926" spans="1:2" x14ac:dyDescent="0.2">
      <c r="A926">
        <f>Athl.!A475</f>
        <v>462</v>
      </c>
      <c r="B926">
        <f t="shared" si="14"/>
        <v>462</v>
      </c>
    </row>
    <row r="927" spans="1:2" x14ac:dyDescent="0.2">
      <c r="A927">
        <f>Athl.!A476</f>
        <v>463</v>
      </c>
      <c r="B927" t="str">
        <f t="shared" si="14"/>
        <v>Athlet</v>
      </c>
    </row>
    <row r="928" spans="1:2" x14ac:dyDescent="0.2">
      <c r="A928">
        <f>Athl.!A476</f>
        <v>463</v>
      </c>
      <c r="B928">
        <f t="shared" si="14"/>
        <v>463</v>
      </c>
    </row>
    <row r="929" spans="1:2" x14ac:dyDescent="0.2">
      <c r="A929">
        <f>Athl.!A477</f>
        <v>464</v>
      </c>
      <c r="B929" t="str">
        <f t="shared" si="14"/>
        <v>Athlet</v>
      </c>
    </row>
    <row r="930" spans="1:2" x14ac:dyDescent="0.2">
      <c r="A930">
        <f>Athl.!A477</f>
        <v>464</v>
      </c>
      <c r="B930">
        <f t="shared" si="14"/>
        <v>464</v>
      </c>
    </row>
    <row r="931" spans="1:2" x14ac:dyDescent="0.2">
      <c r="A931">
        <f>Athl.!A478</f>
        <v>465</v>
      </c>
      <c r="B931" t="str">
        <f t="shared" si="14"/>
        <v>Athlet</v>
      </c>
    </row>
    <row r="932" spans="1:2" x14ac:dyDescent="0.2">
      <c r="A932">
        <f>Athl.!A478</f>
        <v>465</v>
      </c>
      <c r="B932">
        <f t="shared" si="14"/>
        <v>465</v>
      </c>
    </row>
    <row r="933" spans="1:2" x14ac:dyDescent="0.2">
      <c r="A933">
        <f>Athl.!A479</f>
        <v>466</v>
      </c>
      <c r="B933" t="str">
        <f t="shared" si="14"/>
        <v>Athlet</v>
      </c>
    </row>
    <row r="934" spans="1:2" x14ac:dyDescent="0.2">
      <c r="A934">
        <f>Athl.!A479</f>
        <v>466</v>
      </c>
      <c r="B934">
        <f t="shared" si="14"/>
        <v>466</v>
      </c>
    </row>
    <row r="935" spans="1:2" x14ac:dyDescent="0.2">
      <c r="A935">
        <f>Athl.!A480</f>
        <v>467</v>
      </c>
      <c r="B935" t="str">
        <f t="shared" si="14"/>
        <v>Athlet</v>
      </c>
    </row>
    <row r="936" spans="1:2" x14ac:dyDescent="0.2">
      <c r="A936">
        <f>Athl.!A480</f>
        <v>467</v>
      </c>
      <c r="B936">
        <f t="shared" si="14"/>
        <v>467</v>
      </c>
    </row>
    <row r="937" spans="1:2" x14ac:dyDescent="0.2">
      <c r="A937">
        <f>Athl.!A481</f>
        <v>468</v>
      </c>
      <c r="B937" t="str">
        <f t="shared" si="14"/>
        <v>Athlet</v>
      </c>
    </row>
    <row r="938" spans="1:2" x14ac:dyDescent="0.2">
      <c r="A938">
        <f>Athl.!A481</f>
        <v>468</v>
      </c>
      <c r="B938">
        <f t="shared" si="14"/>
        <v>468</v>
      </c>
    </row>
    <row r="939" spans="1:2" x14ac:dyDescent="0.2">
      <c r="A939">
        <f>Athl.!A482</f>
        <v>469</v>
      </c>
      <c r="B939" t="str">
        <f t="shared" si="14"/>
        <v>Athlet</v>
      </c>
    </row>
    <row r="940" spans="1:2" x14ac:dyDescent="0.2">
      <c r="A940">
        <f>Athl.!A482</f>
        <v>469</v>
      </c>
      <c r="B940">
        <f t="shared" si="14"/>
        <v>469</v>
      </c>
    </row>
    <row r="941" spans="1:2" x14ac:dyDescent="0.2">
      <c r="A941">
        <f>Athl.!A483</f>
        <v>470</v>
      </c>
      <c r="B941" t="str">
        <f t="shared" si="14"/>
        <v>Athlet</v>
      </c>
    </row>
    <row r="942" spans="1:2" x14ac:dyDescent="0.2">
      <c r="A942">
        <f>Athl.!A483</f>
        <v>470</v>
      </c>
      <c r="B942">
        <f t="shared" si="14"/>
        <v>470</v>
      </c>
    </row>
    <row r="943" spans="1:2" x14ac:dyDescent="0.2">
      <c r="A943">
        <f>Athl.!A484</f>
        <v>471</v>
      </c>
      <c r="B943" t="str">
        <f t="shared" si="14"/>
        <v>Athlet</v>
      </c>
    </row>
    <row r="944" spans="1:2" x14ac:dyDescent="0.2">
      <c r="A944">
        <f>Athl.!A484</f>
        <v>471</v>
      </c>
      <c r="B944">
        <f t="shared" si="14"/>
        <v>471</v>
      </c>
    </row>
    <row r="945" spans="1:2" x14ac:dyDescent="0.2">
      <c r="A945">
        <f>Athl.!A485</f>
        <v>472</v>
      </c>
      <c r="B945" t="str">
        <f t="shared" si="14"/>
        <v>Athlet</v>
      </c>
    </row>
    <row r="946" spans="1:2" x14ac:dyDescent="0.2">
      <c r="A946">
        <f>Athl.!A485</f>
        <v>472</v>
      </c>
      <c r="B946">
        <f t="shared" si="14"/>
        <v>472</v>
      </c>
    </row>
    <row r="947" spans="1:2" x14ac:dyDescent="0.2">
      <c r="A947">
        <f>Athl.!A486</f>
        <v>473</v>
      </c>
      <c r="B947" t="str">
        <f t="shared" si="14"/>
        <v>Athlet</v>
      </c>
    </row>
    <row r="948" spans="1:2" x14ac:dyDescent="0.2">
      <c r="A948">
        <f>Athl.!A486</f>
        <v>473</v>
      </c>
      <c r="B948">
        <f t="shared" si="14"/>
        <v>473</v>
      </c>
    </row>
    <row r="949" spans="1:2" x14ac:dyDescent="0.2">
      <c r="A949">
        <f>Athl.!A487</f>
        <v>474</v>
      </c>
      <c r="B949" t="str">
        <f t="shared" si="14"/>
        <v>Athlet</v>
      </c>
    </row>
    <row r="950" spans="1:2" x14ac:dyDescent="0.2">
      <c r="A950">
        <f>Athl.!A487</f>
        <v>474</v>
      </c>
      <c r="B950">
        <f t="shared" si="14"/>
        <v>474</v>
      </c>
    </row>
    <row r="951" spans="1:2" x14ac:dyDescent="0.2">
      <c r="A951">
        <f>Athl.!A488</f>
        <v>475</v>
      </c>
      <c r="B951" t="str">
        <f t="shared" si="14"/>
        <v>Athlet</v>
      </c>
    </row>
    <row r="952" spans="1:2" x14ac:dyDescent="0.2">
      <c r="A952">
        <f>Athl.!A488</f>
        <v>475</v>
      </c>
      <c r="B952">
        <f t="shared" si="14"/>
        <v>475</v>
      </c>
    </row>
    <row r="953" spans="1:2" x14ac:dyDescent="0.2">
      <c r="A953">
        <f>Athl.!A489</f>
        <v>476</v>
      </c>
      <c r="B953" t="str">
        <f t="shared" si="14"/>
        <v>Athlet</v>
      </c>
    </row>
    <row r="954" spans="1:2" x14ac:dyDescent="0.2">
      <c r="A954">
        <f>Athl.!A489</f>
        <v>476</v>
      </c>
      <c r="B954">
        <f t="shared" si="14"/>
        <v>476</v>
      </c>
    </row>
    <row r="955" spans="1:2" x14ac:dyDescent="0.2">
      <c r="A955">
        <f>Athl.!A490</f>
        <v>477</v>
      </c>
      <c r="B955" t="str">
        <f t="shared" si="14"/>
        <v>Athlet</v>
      </c>
    </row>
    <row r="956" spans="1:2" x14ac:dyDescent="0.2">
      <c r="A956">
        <f>Athl.!A490</f>
        <v>477</v>
      </c>
      <c r="B956">
        <f t="shared" si="14"/>
        <v>477</v>
      </c>
    </row>
    <row r="957" spans="1:2" x14ac:dyDescent="0.2">
      <c r="A957">
        <f>Athl.!A491</f>
        <v>478</v>
      </c>
      <c r="B957" t="str">
        <f t="shared" si="14"/>
        <v>Athlet</v>
      </c>
    </row>
    <row r="958" spans="1:2" x14ac:dyDescent="0.2">
      <c r="A958">
        <f>Athl.!A491</f>
        <v>478</v>
      </c>
      <c r="B958">
        <f t="shared" si="14"/>
        <v>478</v>
      </c>
    </row>
    <row r="959" spans="1:2" x14ac:dyDescent="0.2">
      <c r="A959">
        <f>Athl.!A492</f>
        <v>479</v>
      </c>
      <c r="B959" t="str">
        <f t="shared" si="14"/>
        <v>Athlet</v>
      </c>
    </row>
    <row r="960" spans="1:2" x14ac:dyDescent="0.2">
      <c r="A960">
        <f>Athl.!A492</f>
        <v>479</v>
      </c>
      <c r="B960">
        <f t="shared" si="14"/>
        <v>479</v>
      </c>
    </row>
    <row r="961" spans="1:2" x14ac:dyDescent="0.2">
      <c r="A961">
        <f>Athl.!A493</f>
        <v>480</v>
      </c>
      <c r="B961" t="str">
        <f t="shared" si="14"/>
        <v>Athlet</v>
      </c>
    </row>
    <row r="962" spans="1:2" x14ac:dyDescent="0.2">
      <c r="A962">
        <f>Athl.!A493</f>
        <v>480</v>
      </c>
      <c r="B962">
        <f t="shared" ref="B962:B1025" si="15">IF(A962&lt;&gt;A961,"Athlet",A962)</f>
        <v>480</v>
      </c>
    </row>
    <row r="963" spans="1:2" x14ac:dyDescent="0.2">
      <c r="A963">
        <f>Athl.!A494</f>
        <v>481</v>
      </c>
      <c r="B963" t="str">
        <f t="shared" si="15"/>
        <v>Athlet</v>
      </c>
    </row>
    <row r="964" spans="1:2" x14ac:dyDescent="0.2">
      <c r="A964">
        <f>Athl.!A494</f>
        <v>481</v>
      </c>
      <c r="B964">
        <f t="shared" si="15"/>
        <v>481</v>
      </c>
    </row>
    <row r="965" spans="1:2" x14ac:dyDescent="0.2">
      <c r="A965">
        <f>Athl.!A495</f>
        <v>482</v>
      </c>
      <c r="B965" t="str">
        <f t="shared" si="15"/>
        <v>Athlet</v>
      </c>
    </row>
    <row r="966" spans="1:2" x14ac:dyDescent="0.2">
      <c r="A966">
        <f>Athl.!A495</f>
        <v>482</v>
      </c>
      <c r="B966">
        <f t="shared" si="15"/>
        <v>482</v>
      </c>
    </row>
    <row r="967" spans="1:2" x14ac:dyDescent="0.2">
      <c r="A967">
        <f>Athl.!A496</f>
        <v>483</v>
      </c>
      <c r="B967" t="str">
        <f t="shared" si="15"/>
        <v>Athlet</v>
      </c>
    </row>
    <row r="968" spans="1:2" x14ac:dyDescent="0.2">
      <c r="A968">
        <f>Athl.!A496</f>
        <v>483</v>
      </c>
      <c r="B968">
        <f t="shared" si="15"/>
        <v>483</v>
      </c>
    </row>
    <row r="969" spans="1:2" x14ac:dyDescent="0.2">
      <c r="A969">
        <f>Athl.!A497</f>
        <v>484</v>
      </c>
      <c r="B969" t="str">
        <f t="shared" si="15"/>
        <v>Athlet</v>
      </c>
    </row>
    <row r="970" spans="1:2" x14ac:dyDescent="0.2">
      <c r="A970">
        <f>Athl.!A497</f>
        <v>484</v>
      </c>
      <c r="B970">
        <f t="shared" si="15"/>
        <v>484</v>
      </c>
    </row>
    <row r="971" spans="1:2" x14ac:dyDescent="0.2">
      <c r="A971">
        <f>Athl.!A498</f>
        <v>485</v>
      </c>
      <c r="B971" t="str">
        <f t="shared" si="15"/>
        <v>Athlet</v>
      </c>
    </row>
    <row r="972" spans="1:2" x14ac:dyDescent="0.2">
      <c r="A972">
        <f>Athl.!A498</f>
        <v>485</v>
      </c>
      <c r="B972">
        <f t="shared" si="15"/>
        <v>485</v>
      </c>
    </row>
    <row r="973" spans="1:2" x14ac:dyDescent="0.2">
      <c r="A973">
        <f>Athl.!A499</f>
        <v>486</v>
      </c>
      <c r="B973" t="str">
        <f t="shared" si="15"/>
        <v>Athlet</v>
      </c>
    </row>
    <row r="974" spans="1:2" x14ac:dyDescent="0.2">
      <c r="A974">
        <f>Athl.!A499</f>
        <v>486</v>
      </c>
      <c r="B974">
        <f t="shared" si="15"/>
        <v>486</v>
      </c>
    </row>
    <row r="975" spans="1:2" x14ac:dyDescent="0.2">
      <c r="A975">
        <f>Athl.!A500</f>
        <v>487</v>
      </c>
      <c r="B975" t="str">
        <f t="shared" si="15"/>
        <v>Athlet</v>
      </c>
    </row>
    <row r="976" spans="1:2" x14ac:dyDescent="0.2">
      <c r="A976">
        <f>Athl.!A500</f>
        <v>487</v>
      </c>
      <c r="B976">
        <f t="shared" si="15"/>
        <v>487</v>
      </c>
    </row>
    <row r="977" spans="1:2" x14ac:dyDescent="0.2">
      <c r="A977">
        <f>Athl.!A501</f>
        <v>488</v>
      </c>
      <c r="B977" t="str">
        <f t="shared" si="15"/>
        <v>Athlet</v>
      </c>
    </row>
    <row r="978" spans="1:2" x14ac:dyDescent="0.2">
      <c r="A978">
        <f>Athl.!A501</f>
        <v>488</v>
      </c>
      <c r="B978">
        <f t="shared" si="15"/>
        <v>488</v>
      </c>
    </row>
    <row r="979" spans="1:2" x14ac:dyDescent="0.2">
      <c r="A979">
        <f>Athl.!A502</f>
        <v>489</v>
      </c>
      <c r="B979" t="str">
        <f t="shared" si="15"/>
        <v>Athlet</v>
      </c>
    </row>
    <row r="980" spans="1:2" x14ac:dyDescent="0.2">
      <c r="A980">
        <f>Athl.!A502</f>
        <v>489</v>
      </c>
      <c r="B980">
        <f t="shared" si="15"/>
        <v>489</v>
      </c>
    </row>
    <row r="981" spans="1:2" x14ac:dyDescent="0.2">
      <c r="A981">
        <f>Athl.!A503</f>
        <v>490</v>
      </c>
      <c r="B981" t="str">
        <f t="shared" si="15"/>
        <v>Athlet</v>
      </c>
    </row>
    <row r="982" spans="1:2" x14ac:dyDescent="0.2">
      <c r="A982">
        <f>Athl.!A503</f>
        <v>490</v>
      </c>
      <c r="B982">
        <f t="shared" si="15"/>
        <v>490</v>
      </c>
    </row>
    <row r="983" spans="1:2" x14ac:dyDescent="0.2">
      <c r="A983">
        <f>Athl.!A504</f>
        <v>491</v>
      </c>
      <c r="B983" t="str">
        <f t="shared" si="15"/>
        <v>Athlet</v>
      </c>
    </row>
    <row r="984" spans="1:2" x14ac:dyDescent="0.2">
      <c r="A984">
        <f>Athl.!A504</f>
        <v>491</v>
      </c>
      <c r="B984">
        <f t="shared" si="15"/>
        <v>491</v>
      </c>
    </row>
    <row r="985" spans="1:2" x14ac:dyDescent="0.2">
      <c r="A985">
        <f>Athl.!A505</f>
        <v>492</v>
      </c>
      <c r="B985" t="str">
        <f t="shared" si="15"/>
        <v>Athlet</v>
      </c>
    </row>
    <row r="986" spans="1:2" x14ac:dyDescent="0.2">
      <c r="A986">
        <f>Athl.!A505</f>
        <v>492</v>
      </c>
      <c r="B986">
        <f t="shared" si="15"/>
        <v>492</v>
      </c>
    </row>
    <row r="987" spans="1:2" x14ac:dyDescent="0.2">
      <c r="A987">
        <f>Athl.!A506</f>
        <v>493</v>
      </c>
      <c r="B987" t="str">
        <f t="shared" si="15"/>
        <v>Athlet</v>
      </c>
    </row>
    <row r="988" spans="1:2" x14ac:dyDescent="0.2">
      <c r="A988">
        <f>Athl.!A506</f>
        <v>493</v>
      </c>
      <c r="B988">
        <f t="shared" si="15"/>
        <v>493</v>
      </c>
    </row>
    <row r="989" spans="1:2" x14ac:dyDescent="0.2">
      <c r="A989">
        <f>Athl.!A507</f>
        <v>494</v>
      </c>
      <c r="B989" t="str">
        <f t="shared" si="15"/>
        <v>Athlet</v>
      </c>
    </row>
    <row r="990" spans="1:2" x14ac:dyDescent="0.2">
      <c r="A990">
        <f>Athl.!A507</f>
        <v>494</v>
      </c>
      <c r="B990">
        <f t="shared" si="15"/>
        <v>494</v>
      </c>
    </row>
    <row r="991" spans="1:2" x14ac:dyDescent="0.2">
      <c r="A991">
        <f>Athl.!A508</f>
        <v>495</v>
      </c>
      <c r="B991" t="str">
        <f t="shared" si="15"/>
        <v>Athlet</v>
      </c>
    </row>
    <row r="992" spans="1:2" x14ac:dyDescent="0.2">
      <c r="A992">
        <f>Athl.!A508</f>
        <v>495</v>
      </c>
      <c r="B992">
        <f t="shared" si="15"/>
        <v>495</v>
      </c>
    </row>
    <row r="993" spans="1:2" x14ac:dyDescent="0.2">
      <c r="A993">
        <f>Athl.!A509</f>
        <v>496</v>
      </c>
      <c r="B993" t="str">
        <f t="shared" si="15"/>
        <v>Athlet</v>
      </c>
    </row>
    <row r="994" spans="1:2" x14ac:dyDescent="0.2">
      <c r="A994">
        <f>Athl.!A509</f>
        <v>496</v>
      </c>
      <c r="B994">
        <f t="shared" si="15"/>
        <v>496</v>
      </c>
    </row>
    <row r="995" spans="1:2" x14ac:dyDescent="0.2">
      <c r="A995">
        <f>Athl.!A510</f>
        <v>497</v>
      </c>
      <c r="B995" t="str">
        <f t="shared" si="15"/>
        <v>Athlet</v>
      </c>
    </row>
    <row r="996" spans="1:2" x14ac:dyDescent="0.2">
      <c r="A996">
        <f>Athl.!A510</f>
        <v>497</v>
      </c>
      <c r="B996">
        <f t="shared" si="15"/>
        <v>497</v>
      </c>
    </row>
    <row r="997" spans="1:2" x14ac:dyDescent="0.2">
      <c r="A997">
        <f>Athl.!A511</f>
        <v>498</v>
      </c>
      <c r="B997" t="str">
        <f t="shared" si="15"/>
        <v>Athlet</v>
      </c>
    </row>
    <row r="998" spans="1:2" x14ac:dyDescent="0.2">
      <c r="A998">
        <f>Athl.!A511</f>
        <v>498</v>
      </c>
      <c r="B998">
        <f t="shared" si="15"/>
        <v>498</v>
      </c>
    </row>
    <row r="999" spans="1:2" x14ac:dyDescent="0.2">
      <c r="A999">
        <f>Athl.!A512</f>
        <v>499</v>
      </c>
      <c r="B999" t="str">
        <f t="shared" si="15"/>
        <v>Athlet</v>
      </c>
    </row>
    <row r="1000" spans="1:2" x14ac:dyDescent="0.2">
      <c r="A1000">
        <f>Athl.!A512</f>
        <v>499</v>
      </c>
      <c r="B1000">
        <f t="shared" si="15"/>
        <v>499</v>
      </c>
    </row>
    <row r="1001" spans="1:2" x14ac:dyDescent="0.2">
      <c r="A1001">
        <f>Athl.!A513</f>
        <v>500</v>
      </c>
      <c r="B1001" t="str">
        <f t="shared" si="15"/>
        <v>Athlet</v>
      </c>
    </row>
    <row r="1002" spans="1:2" x14ac:dyDescent="0.2">
      <c r="A1002">
        <f>Athl.!A513</f>
        <v>500</v>
      </c>
      <c r="B1002">
        <f t="shared" si="15"/>
        <v>500</v>
      </c>
    </row>
    <row r="1003" spans="1:2" x14ac:dyDescent="0.2">
      <c r="A1003">
        <f>Athl.!A514</f>
        <v>501</v>
      </c>
      <c r="B1003" t="str">
        <f t="shared" si="15"/>
        <v>Athlet</v>
      </c>
    </row>
    <row r="1004" spans="1:2" x14ac:dyDescent="0.2">
      <c r="A1004">
        <f>Athl.!A514</f>
        <v>501</v>
      </c>
      <c r="B1004">
        <f t="shared" si="15"/>
        <v>501</v>
      </c>
    </row>
    <row r="1005" spans="1:2" x14ac:dyDescent="0.2">
      <c r="A1005">
        <f>Athl.!A515</f>
        <v>502</v>
      </c>
      <c r="B1005" t="str">
        <f t="shared" si="15"/>
        <v>Athlet</v>
      </c>
    </row>
    <row r="1006" spans="1:2" x14ac:dyDescent="0.2">
      <c r="A1006">
        <f>Athl.!A515</f>
        <v>502</v>
      </c>
      <c r="B1006">
        <f t="shared" si="15"/>
        <v>502</v>
      </c>
    </row>
    <row r="1007" spans="1:2" x14ac:dyDescent="0.2">
      <c r="A1007">
        <f>Athl.!A516</f>
        <v>503</v>
      </c>
      <c r="B1007" t="str">
        <f t="shared" si="15"/>
        <v>Athlet</v>
      </c>
    </row>
    <row r="1008" spans="1:2" x14ac:dyDescent="0.2">
      <c r="A1008">
        <f>Athl.!A516</f>
        <v>503</v>
      </c>
      <c r="B1008">
        <f t="shared" si="15"/>
        <v>503</v>
      </c>
    </row>
    <row r="1009" spans="1:2" x14ac:dyDescent="0.2">
      <c r="A1009">
        <f>Athl.!A517</f>
        <v>504</v>
      </c>
      <c r="B1009" t="str">
        <f t="shared" si="15"/>
        <v>Athlet</v>
      </c>
    </row>
    <row r="1010" spans="1:2" x14ac:dyDescent="0.2">
      <c r="A1010">
        <f>Athl.!A517</f>
        <v>504</v>
      </c>
      <c r="B1010">
        <f t="shared" si="15"/>
        <v>504</v>
      </c>
    </row>
    <row r="1011" spans="1:2" x14ac:dyDescent="0.2">
      <c r="A1011">
        <f>Athl.!A518</f>
        <v>505</v>
      </c>
      <c r="B1011" t="str">
        <f t="shared" si="15"/>
        <v>Athlet</v>
      </c>
    </row>
    <row r="1012" spans="1:2" x14ac:dyDescent="0.2">
      <c r="A1012">
        <f>Athl.!A518</f>
        <v>505</v>
      </c>
      <c r="B1012">
        <f t="shared" si="15"/>
        <v>505</v>
      </c>
    </row>
    <row r="1013" spans="1:2" x14ac:dyDescent="0.2">
      <c r="A1013">
        <f>Athl.!A519</f>
        <v>506</v>
      </c>
      <c r="B1013" t="str">
        <f t="shared" si="15"/>
        <v>Athlet</v>
      </c>
    </row>
    <row r="1014" spans="1:2" x14ac:dyDescent="0.2">
      <c r="A1014">
        <f>Athl.!A519</f>
        <v>506</v>
      </c>
      <c r="B1014">
        <f t="shared" si="15"/>
        <v>506</v>
      </c>
    </row>
    <row r="1015" spans="1:2" x14ac:dyDescent="0.2">
      <c r="A1015">
        <f>Athl.!A520</f>
        <v>507</v>
      </c>
      <c r="B1015" t="str">
        <f t="shared" si="15"/>
        <v>Athlet</v>
      </c>
    </row>
    <row r="1016" spans="1:2" x14ac:dyDescent="0.2">
      <c r="A1016">
        <f>Athl.!A520</f>
        <v>507</v>
      </c>
      <c r="B1016">
        <f t="shared" si="15"/>
        <v>507</v>
      </c>
    </row>
    <row r="1017" spans="1:2" x14ac:dyDescent="0.2">
      <c r="A1017">
        <f>Athl.!A521</f>
        <v>508</v>
      </c>
      <c r="B1017" t="str">
        <f t="shared" si="15"/>
        <v>Athlet</v>
      </c>
    </row>
    <row r="1018" spans="1:2" x14ac:dyDescent="0.2">
      <c r="A1018">
        <f>Athl.!A521</f>
        <v>508</v>
      </c>
      <c r="B1018">
        <f t="shared" si="15"/>
        <v>508</v>
      </c>
    </row>
    <row r="1019" spans="1:2" x14ac:dyDescent="0.2">
      <c r="A1019">
        <f>Athl.!A522</f>
        <v>509</v>
      </c>
      <c r="B1019" t="str">
        <f t="shared" si="15"/>
        <v>Athlet</v>
      </c>
    </row>
    <row r="1020" spans="1:2" x14ac:dyDescent="0.2">
      <c r="A1020">
        <f>Athl.!A522</f>
        <v>509</v>
      </c>
      <c r="B1020">
        <f t="shared" si="15"/>
        <v>509</v>
      </c>
    </row>
    <row r="1021" spans="1:2" x14ac:dyDescent="0.2">
      <c r="A1021">
        <f>Athl.!A523</f>
        <v>510</v>
      </c>
      <c r="B1021" t="str">
        <f t="shared" si="15"/>
        <v>Athlet</v>
      </c>
    </row>
    <row r="1022" spans="1:2" x14ac:dyDescent="0.2">
      <c r="A1022">
        <f>Athl.!A523</f>
        <v>510</v>
      </c>
      <c r="B1022">
        <f t="shared" si="15"/>
        <v>510</v>
      </c>
    </row>
    <row r="1023" spans="1:2" x14ac:dyDescent="0.2">
      <c r="A1023">
        <f>Athl.!A524</f>
        <v>511</v>
      </c>
      <c r="B1023" t="str">
        <f t="shared" si="15"/>
        <v>Athlet</v>
      </c>
    </row>
    <row r="1024" spans="1:2" x14ac:dyDescent="0.2">
      <c r="A1024">
        <f>Athl.!A524</f>
        <v>511</v>
      </c>
      <c r="B1024">
        <f t="shared" si="15"/>
        <v>511</v>
      </c>
    </row>
    <row r="1025" spans="1:2" x14ac:dyDescent="0.2">
      <c r="A1025">
        <f>Athl.!A525</f>
        <v>512</v>
      </c>
      <c r="B1025" t="str">
        <f t="shared" si="15"/>
        <v>Athlet</v>
      </c>
    </row>
    <row r="1026" spans="1:2" x14ac:dyDescent="0.2">
      <c r="A1026">
        <f>Athl.!A525</f>
        <v>512</v>
      </c>
      <c r="B1026">
        <f t="shared" ref="B1026:B1089" si="16">IF(A1026&lt;&gt;A1025,"Athlet",A1026)</f>
        <v>512</v>
      </c>
    </row>
    <row r="1027" spans="1:2" x14ac:dyDescent="0.2">
      <c r="A1027">
        <f>Athl.!A526</f>
        <v>513</v>
      </c>
      <c r="B1027" t="str">
        <f t="shared" si="16"/>
        <v>Athlet</v>
      </c>
    </row>
    <row r="1028" spans="1:2" x14ac:dyDescent="0.2">
      <c r="A1028">
        <f>Athl.!A526</f>
        <v>513</v>
      </c>
      <c r="B1028">
        <f t="shared" si="16"/>
        <v>513</v>
      </c>
    </row>
    <row r="1029" spans="1:2" x14ac:dyDescent="0.2">
      <c r="A1029">
        <f>Athl.!A527</f>
        <v>514</v>
      </c>
      <c r="B1029" t="str">
        <f t="shared" si="16"/>
        <v>Athlet</v>
      </c>
    </row>
    <row r="1030" spans="1:2" x14ac:dyDescent="0.2">
      <c r="A1030">
        <f>Athl.!A527</f>
        <v>514</v>
      </c>
      <c r="B1030">
        <f t="shared" si="16"/>
        <v>514</v>
      </c>
    </row>
    <row r="1031" spans="1:2" x14ac:dyDescent="0.2">
      <c r="A1031">
        <f>Athl.!A528</f>
        <v>515</v>
      </c>
      <c r="B1031" t="str">
        <f t="shared" si="16"/>
        <v>Athlet</v>
      </c>
    </row>
    <row r="1032" spans="1:2" x14ac:dyDescent="0.2">
      <c r="A1032">
        <f>Athl.!A528</f>
        <v>515</v>
      </c>
      <c r="B1032">
        <f t="shared" si="16"/>
        <v>515</v>
      </c>
    </row>
    <row r="1033" spans="1:2" x14ac:dyDescent="0.2">
      <c r="A1033">
        <f>Athl.!A529</f>
        <v>516</v>
      </c>
      <c r="B1033" t="str">
        <f t="shared" si="16"/>
        <v>Athlet</v>
      </c>
    </row>
    <row r="1034" spans="1:2" x14ac:dyDescent="0.2">
      <c r="A1034">
        <f>Athl.!A529</f>
        <v>516</v>
      </c>
      <c r="B1034">
        <f t="shared" si="16"/>
        <v>516</v>
      </c>
    </row>
    <row r="1035" spans="1:2" x14ac:dyDescent="0.2">
      <c r="A1035">
        <f>Athl.!A530</f>
        <v>517</v>
      </c>
      <c r="B1035" t="str">
        <f t="shared" si="16"/>
        <v>Athlet</v>
      </c>
    </row>
    <row r="1036" spans="1:2" x14ac:dyDescent="0.2">
      <c r="A1036">
        <f>Athl.!A530</f>
        <v>517</v>
      </c>
      <c r="B1036">
        <f t="shared" si="16"/>
        <v>517</v>
      </c>
    </row>
    <row r="1037" spans="1:2" x14ac:dyDescent="0.2">
      <c r="A1037">
        <f>Athl.!A531</f>
        <v>518</v>
      </c>
      <c r="B1037" t="str">
        <f t="shared" si="16"/>
        <v>Athlet</v>
      </c>
    </row>
    <row r="1038" spans="1:2" x14ac:dyDescent="0.2">
      <c r="A1038">
        <f>Athl.!A531</f>
        <v>518</v>
      </c>
      <c r="B1038">
        <f t="shared" si="16"/>
        <v>518</v>
      </c>
    </row>
    <row r="1039" spans="1:2" x14ac:dyDescent="0.2">
      <c r="A1039">
        <f>Athl.!A532</f>
        <v>519</v>
      </c>
      <c r="B1039" t="str">
        <f t="shared" si="16"/>
        <v>Athlet</v>
      </c>
    </row>
    <row r="1040" spans="1:2" x14ac:dyDescent="0.2">
      <c r="A1040">
        <f>Athl.!A532</f>
        <v>519</v>
      </c>
      <c r="B1040">
        <f t="shared" si="16"/>
        <v>519</v>
      </c>
    </row>
    <row r="1041" spans="1:2" x14ac:dyDescent="0.2">
      <c r="A1041">
        <f>Athl.!A533</f>
        <v>520</v>
      </c>
      <c r="B1041" t="str">
        <f t="shared" si="16"/>
        <v>Athlet</v>
      </c>
    </row>
    <row r="1042" spans="1:2" x14ac:dyDescent="0.2">
      <c r="A1042">
        <f>Athl.!A533</f>
        <v>520</v>
      </c>
      <c r="B1042">
        <f t="shared" si="16"/>
        <v>520</v>
      </c>
    </row>
    <row r="1043" spans="1:2" x14ac:dyDescent="0.2">
      <c r="A1043">
        <f>Athl.!A534</f>
        <v>521</v>
      </c>
      <c r="B1043" t="str">
        <f t="shared" si="16"/>
        <v>Athlet</v>
      </c>
    </row>
    <row r="1044" spans="1:2" x14ac:dyDescent="0.2">
      <c r="A1044">
        <f>Athl.!A534</f>
        <v>521</v>
      </c>
      <c r="B1044">
        <f t="shared" si="16"/>
        <v>521</v>
      </c>
    </row>
    <row r="1045" spans="1:2" x14ac:dyDescent="0.2">
      <c r="A1045">
        <f>Athl.!A535</f>
        <v>522</v>
      </c>
      <c r="B1045" t="str">
        <f t="shared" si="16"/>
        <v>Athlet</v>
      </c>
    </row>
    <row r="1046" spans="1:2" x14ac:dyDescent="0.2">
      <c r="A1046">
        <f>Athl.!A535</f>
        <v>522</v>
      </c>
      <c r="B1046">
        <f t="shared" si="16"/>
        <v>522</v>
      </c>
    </row>
    <row r="1047" spans="1:2" x14ac:dyDescent="0.2">
      <c r="A1047">
        <f>Athl.!A536</f>
        <v>523</v>
      </c>
      <c r="B1047" t="str">
        <f t="shared" si="16"/>
        <v>Athlet</v>
      </c>
    </row>
    <row r="1048" spans="1:2" x14ac:dyDescent="0.2">
      <c r="A1048">
        <f>Athl.!A536</f>
        <v>523</v>
      </c>
      <c r="B1048">
        <f t="shared" si="16"/>
        <v>523</v>
      </c>
    </row>
    <row r="1049" spans="1:2" x14ac:dyDescent="0.2">
      <c r="A1049">
        <f>Athl.!A537</f>
        <v>524</v>
      </c>
      <c r="B1049" t="str">
        <f t="shared" si="16"/>
        <v>Athlet</v>
      </c>
    </row>
    <row r="1050" spans="1:2" x14ac:dyDescent="0.2">
      <c r="A1050">
        <f>Athl.!A537</f>
        <v>524</v>
      </c>
      <c r="B1050">
        <f t="shared" si="16"/>
        <v>524</v>
      </c>
    </row>
    <row r="1051" spans="1:2" x14ac:dyDescent="0.2">
      <c r="A1051">
        <f>Athl.!A538</f>
        <v>525</v>
      </c>
      <c r="B1051" t="str">
        <f t="shared" si="16"/>
        <v>Athlet</v>
      </c>
    </row>
    <row r="1052" spans="1:2" x14ac:dyDescent="0.2">
      <c r="A1052">
        <f>Athl.!A538</f>
        <v>525</v>
      </c>
      <c r="B1052">
        <f t="shared" si="16"/>
        <v>525</v>
      </c>
    </row>
    <row r="1053" spans="1:2" x14ac:dyDescent="0.2">
      <c r="A1053">
        <f>Athl.!A539</f>
        <v>526</v>
      </c>
      <c r="B1053" t="str">
        <f t="shared" si="16"/>
        <v>Athlet</v>
      </c>
    </row>
    <row r="1054" spans="1:2" x14ac:dyDescent="0.2">
      <c r="A1054">
        <f>Athl.!A539</f>
        <v>526</v>
      </c>
      <c r="B1054">
        <f t="shared" si="16"/>
        <v>526</v>
      </c>
    </row>
    <row r="1055" spans="1:2" x14ac:dyDescent="0.2">
      <c r="A1055">
        <f>Athl.!A540</f>
        <v>527</v>
      </c>
      <c r="B1055" t="str">
        <f t="shared" si="16"/>
        <v>Athlet</v>
      </c>
    </row>
    <row r="1056" spans="1:2" x14ac:dyDescent="0.2">
      <c r="A1056">
        <f>Athl.!A540</f>
        <v>527</v>
      </c>
      <c r="B1056">
        <f t="shared" si="16"/>
        <v>527</v>
      </c>
    </row>
    <row r="1057" spans="1:2" x14ac:dyDescent="0.2">
      <c r="A1057">
        <f>Athl.!A541</f>
        <v>528</v>
      </c>
      <c r="B1057" t="str">
        <f t="shared" si="16"/>
        <v>Athlet</v>
      </c>
    </row>
    <row r="1058" spans="1:2" x14ac:dyDescent="0.2">
      <c r="A1058">
        <f>Athl.!A541</f>
        <v>528</v>
      </c>
      <c r="B1058">
        <f t="shared" si="16"/>
        <v>528</v>
      </c>
    </row>
    <row r="1059" spans="1:2" x14ac:dyDescent="0.2">
      <c r="A1059">
        <f>Athl.!A542</f>
        <v>529</v>
      </c>
      <c r="B1059" t="str">
        <f t="shared" si="16"/>
        <v>Athlet</v>
      </c>
    </row>
    <row r="1060" spans="1:2" x14ac:dyDescent="0.2">
      <c r="A1060">
        <f>Athl.!A542</f>
        <v>529</v>
      </c>
      <c r="B1060">
        <f t="shared" si="16"/>
        <v>529</v>
      </c>
    </row>
    <row r="1061" spans="1:2" x14ac:dyDescent="0.2">
      <c r="A1061">
        <f>Athl.!A543</f>
        <v>530</v>
      </c>
      <c r="B1061" t="str">
        <f t="shared" si="16"/>
        <v>Athlet</v>
      </c>
    </row>
    <row r="1062" spans="1:2" x14ac:dyDescent="0.2">
      <c r="A1062">
        <f>Athl.!A543</f>
        <v>530</v>
      </c>
      <c r="B1062">
        <f t="shared" si="16"/>
        <v>530</v>
      </c>
    </row>
    <row r="1063" spans="1:2" x14ac:dyDescent="0.2">
      <c r="A1063">
        <f>Athl.!A544</f>
        <v>531</v>
      </c>
      <c r="B1063" t="str">
        <f t="shared" si="16"/>
        <v>Athlet</v>
      </c>
    </row>
    <row r="1064" spans="1:2" x14ac:dyDescent="0.2">
      <c r="A1064">
        <f>Athl.!A544</f>
        <v>531</v>
      </c>
      <c r="B1064">
        <f t="shared" si="16"/>
        <v>531</v>
      </c>
    </row>
    <row r="1065" spans="1:2" x14ac:dyDescent="0.2">
      <c r="A1065">
        <f>Athl.!A545</f>
        <v>532</v>
      </c>
      <c r="B1065" t="str">
        <f t="shared" si="16"/>
        <v>Athlet</v>
      </c>
    </row>
    <row r="1066" spans="1:2" x14ac:dyDescent="0.2">
      <c r="A1066">
        <f>Athl.!A545</f>
        <v>532</v>
      </c>
      <c r="B1066">
        <f t="shared" si="16"/>
        <v>532</v>
      </c>
    </row>
    <row r="1067" spans="1:2" x14ac:dyDescent="0.2">
      <c r="A1067">
        <f>Athl.!A546</f>
        <v>533</v>
      </c>
      <c r="B1067" t="str">
        <f t="shared" si="16"/>
        <v>Athlet</v>
      </c>
    </row>
    <row r="1068" spans="1:2" x14ac:dyDescent="0.2">
      <c r="A1068">
        <f>Athl.!A546</f>
        <v>533</v>
      </c>
      <c r="B1068">
        <f t="shared" si="16"/>
        <v>533</v>
      </c>
    </row>
    <row r="1069" spans="1:2" x14ac:dyDescent="0.2">
      <c r="A1069">
        <f>Athl.!A547</f>
        <v>534</v>
      </c>
      <c r="B1069" t="str">
        <f t="shared" si="16"/>
        <v>Athlet</v>
      </c>
    </row>
    <row r="1070" spans="1:2" x14ac:dyDescent="0.2">
      <c r="A1070">
        <f>Athl.!A547</f>
        <v>534</v>
      </c>
      <c r="B1070">
        <f t="shared" si="16"/>
        <v>534</v>
      </c>
    </row>
    <row r="1071" spans="1:2" x14ac:dyDescent="0.2">
      <c r="A1071">
        <f>Athl.!A548</f>
        <v>535</v>
      </c>
      <c r="B1071" t="str">
        <f t="shared" si="16"/>
        <v>Athlet</v>
      </c>
    </row>
    <row r="1072" spans="1:2" x14ac:dyDescent="0.2">
      <c r="A1072">
        <f>Athl.!A548</f>
        <v>535</v>
      </c>
      <c r="B1072">
        <f t="shared" si="16"/>
        <v>535</v>
      </c>
    </row>
    <row r="1073" spans="1:2" x14ac:dyDescent="0.2">
      <c r="A1073">
        <f>Athl.!A549</f>
        <v>536</v>
      </c>
      <c r="B1073" t="str">
        <f t="shared" si="16"/>
        <v>Athlet</v>
      </c>
    </row>
    <row r="1074" spans="1:2" x14ac:dyDescent="0.2">
      <c r="A1074">
        <f>Athl.!A549</f>
        <v>536</v>
      </c>
      <c r="B1074">
        <f t="shared" si="16"/>
        <v>536</v>
      </c>
    </row>
    <row r="1075" spans="1:2" x14ac:dyDescent="0.2">
      <c r="A1075">
        <f>Athl.!A550</f>
        <v>537</v>
      </c>
      <c r="B1075" t="str">
        <f t="shared" si="16"/>
        <v>Athlet</v>
      </c>
    </row>
    <row r="1076" spans="1:2" x14ac:dyDescent="0.2">
      <c r="A1076">
        <f>Athl.!A550</f>
        <v>537</v>
      </c>
      <c r="B1076">
        <f t="shared" si="16"/>
        <v>537</v>
      </c>
    </row>
    <row r="1077" spans="1:2" x14ac:dyDescent="0.2">
      <c r="A1077">
        <f>Athl.!A551</f>
        <v>538</v>
      </c>
      <c r="B1077" t="str">
        <f t="shared" si="16"/>
        <v>Athlet</v>
      </c>
    </row>
    <row r="1078" spans="1:2" x14ac:dyDescent="0.2">
      <c r="A1078">
        <f>Athl.!A551</f>
        <v>538</v>
      </c>
      <c r="B1078">
        <f t="shared" si="16"/>
        <v>538</v>
      </c>
    </row>
    <row r="1079" spans="1:2" x14ac:dyDescent="0.2">
      <c r="A1079">
        <f>Athl.!A552</f>
        <v>539</v>
      </c>
      <c r="B1079" t="str">
        <f t="shared" si="16"/>
        <v>Athlet</v>
      </c>
    </row>
    <row r="1080" spans="1:2" x14ac:dyDescent="0.2">
      <c r="A1080">
        <f>Athl.!A552</f>
        <v>539</v>
      </c>
      <c r="B1080">
        <f t="shared" si="16"/>
        <v>539</v>
      </c>
    </row>
    <row r="1081" spans="1:2" x14ac:dyDescent="0.2">
      <c r="A1081">
        <f>Athl.!A553</f>
        <v>540</v>
      </c>
      <c r="B1081" t="str">
        <f t="shared" si="16"/>
        <v>Athlet</v>
      </c>
    </row>
    <row r="1082" spans="1:2" x14ac:dyDescent="0.2">
      <c r="A1082">
        <f>Athl.!A553</f>
        <v>540</v>
      </c>
      <c r="B1082">
        <f t="shared" si="16"/>
        <v>540</v>
      </c>
    </row>
    <row r="1083" spans="1:2" x14ac:dyDescent="0.2">
      <c r="A1083">
        <f>Athl.!A554</f>
        <v>541</v>
      </c>
      <c r="B1083" t="str">
        <f t="shared" si="16"/>
        <v>Athlet</v>
      </c>
    </row>
    <row r="1084" spans="1:2" x14ac:dyDescent="0.2">
      <c r="A1084">
        <f>Athl.!A554</f>
        <v>541</v>
      </c>
      <c r="B1084">
        <f t="shared" si="16"/>
        <v>541</v>
      </c>
    </row>
    <row r="1085" spans="1:2" x14ac:dyDescent="0.2">
      <c r="A1085">
        <f>Athl.!A555</f>
        <v>542</v>
      </c>
      <c r="B1085" t="str">
        <f t="shared" si="16"/>
        <v>Athlet</v>
      </c>
    </row>
    <row r="1086" spans="1:2" x14ac:dyDescent="0.2">
      <c r="A1086">
        <f>Athl.!A555</f>
        <v>542</v>
      </c>
      <c r="B1086">
        <f t="shared" si="16"/>
        <v>542</v>
      </c>
    </row>
    <row r="1087" spans="1:2" x14ac:dyDescent="0.2">
      <c r="A1087">
        <f>Athl.!A556</f>
        <v>543</v>
      </c>
      <c r="B1087" t="str">
        <f t="shared" si="16"/>
        <v>Athlet</v>
      </c>
    </row>
    <row r="1088" spans="1:2" x14ac:dyDescent="0.2">
      <c r="A1088">
        <f>Athl.!A556</f>
        <v>543</v>
      </c>
      <c r="B1088">
        <f t="shared" si="16"/>
        <v>543</v>
      </c>
    </row>
    <row r="1089" spans="1:2" x14ac:dyDescent="0.2">
      <c r="A1089">
        <f>Athl.!A557</f>
        <v>544</v>
      </c>
      <c r="B1089" t="str">
        <f t="shared" si="16"/>
        <v>Athlet</v>
      </c>
    </row>
    <row r="1090" spans="1:2" x14ac:dyDescent="0.2">
      <c r="A1090">
        <f>Athl.!A557</f>
        <v>544</v>
      </c>
      <c r="B1090">
        <f t="shared" ref="B1090:B1153" si="17">IF(A1090&lt;&gt;A1089,"Athlet",A1090)</f>
        <v>544</v>
      </c>
    </row>
    <row r="1091" spans="1:2" x14ac:dyDescent="0.2">
      <c r="A1091">
        <f>Athl.!A558</f>
        <v>545</v>
      </c>
      <c r="B1091" t="str">
        <f t="shared" si="17"/>
        <v>Athlet</v>
      </c>
    </row>
    <row r="1092" spans="1:2" x14ac:dyDescent="0.2">
      <c r="A1092">
        <f>Athl.!A558</f>
        <v>545</v>
      </c>
      <c r="B1092">
        <f t="shared" si="17"/>
        <v>545</v>
      </c>
    </row>
    <row r="1093" spans="1:2" x14ac:dyDescent="0.2">
      <c r="A1093">
        <f>Athl.!A559</f>
        <v>546</v>
      </c>
      <c r="B1093" t="str">
        <f t="shared" si="17"/>
        <v>Athlet</v>
      </c>
    </row>
    <row r="1094" spans="1:2" x14ac:dyDescent="0.2">
      <c r="A1094">
        <f>Athl.!A559</f>
        <v>546</v>
      </c>
      <c r="B1094">
        <f t="shared" si="17"/>
        <v>546</v>
      </c>
    </row>
    <row r="1095" spans="1:2" x14ac:dyDescent="0.2">
      <c r="A1095">
        <f>Athl.!A560</f>
        <v>547</v>
      </c>
      <c r="B1095" t="str">
        <f t="shared" si="17"/>
        <v>Athlet</v>
      </c>
    </row>
    <row r="1096" spans="1:2" x14ac:dyDescent="0.2">
      <c r="A1096">
        <f>Athl.!A560</f>
        <v>547</v>
      </c>
      <c r="B1096">
        <f t="shared" si="17"/>
        <v>547</v>
      </c>
    </row>
    <row r="1097" spans="1:2" x14ac:dyDescent="0.2">
      <c r="A1097">
        <f>Athl.!A561</f>
        <v>548</v>
      </c>
      <c r="B1097" t="str">
        <f t="shared" si="17"/>
        <v>Athlet</v>
      </c>
    </row>
    <row r="1098" spans="1:2" x14ac:dyDescent="0.2">
      <c r="A1098">
        <f>Athl.!A561</f>
        <v>548</v>
      </c>
      <c r="B1098">
        <f t="shared" si="17"/>
        <v>548</v>
      </c>
    </row>
    <row r="1099" spans="1:2" x14ac:dyDescent="0.2">
      <c r="A1099">
        <f>Athl.!A562</f>
        <v>549</v>
      </c>
      <c r="B1099" t="str">
        <f t="shared" si="17"/>
        <v>Athlet</v>
      </c>
    </row>
    <row r="1100" spans="1:2" x14ac:dyDescent="0.2">
      <c r="A1100">
        <f>Athl.!A562</f>
        <v>549</v>
      </c>
      <c r="B1100">
        <f t="shared" si="17"/>
        <v>549</v>
      </c>
    </row>
    <row r="1101" spans="1:2" x14ac:dyDescent="0.2">
      <c r="A1101">
        <f>Athl.!A563</f>
        <v>550</v>
      </c>
      <c r="B1101" t="str">
        <f t="shared" si="17"/>
        <v>Athlet</v>
      </c>
    </row>
    <row r="1102" spans="1:2" x14ac:dyDescent="0.2">
      <c r="A1102">
        <f>Athl.!A563</f>
        <v>550</v>
      </c>
      <c r="B1102">
        <f t="shared" si="17"/>
        <v>550</v>
      </c>
    </row>
    <row r="1103" spans="1:2" x14ac:dyDescent="0.2">
      <c r="A1103">
        <f>Athl.!A564</f>
        <v>551</v>
      </c>
      <c r="B1103" t="str">
        <f t="shared" si="17"/>
        <v>Athlet</v>
      </c>
    </row>
    <row r="1104" spans="1:2" x14ac:dyDescent="0.2">
      <c r="A1104">
        <f>Athl.!A564</f>
        <v>551</v>
      </c>
      <c r="B1104">
        <f t="shared" si="17"/>
        <v>551</v>
      </c>
    </row>
    <row r="1105" spans="1:2" x14ac:dyDescent="0.2">
      <c r="A1105">
        <f>Athl.!A565</f>
        <v>552</v>
      </c>
      <c r="B1105" t="str">
        <f t="shared" si="17"/>
        <v>Athlet</v>
      </c>
    </row>
    <row r="1106" spans="1:2" x14ac:dyDescent="0.2">
      <c r="A1106">
        <f>Athl.!A565</f>
        <v>552</v>
      </c>
      <c r="B1106">
        <f t="shared" si="17"/>
        <v>552</v>
      </c>
    </row>
    <row r="1107" spans="1:2" x14ac:dyDescent="0.2">
      <c r="A1107">
        <f>Athl.!A566</f>
        <v>553</v>
      </c>
      <c r="B1107" t="str">
        <f t="shared" si="17"/>
        <v>Athlet</v>
      </c>
    </row>
    <row r="1108" spans="1:2" x14ac:dyDescent="0.2">
      <c r="A1108">
        <f>Athl.!A566</f>
        <v>553</v>
      </c>
      <c r="B1108">
        <f t="shared" si="17"/>
        <v>553</v>
      </c>
    </row>
    <row r="1109" spans="1:2" x14ac:dyDescent="0.2">
      <c r="A1109">
        <f>Athl.!A567</f>
        <v>554</v>
      </c>
      <c r="B1109" t="str">
        <f t="shared" si="17"/>
        <v>Athlet</v>
      </c>
    </row>
    <row r="1110" spans="1:2" x14ac:dyDescent="0.2">
      <c r="A1110">
        <f>Athl.!A567</f>
        <v>554</v>
      </c>
      <c r="B1110">
        <f t="shared" si="17"/>
        <v>554</v>
      </c>
    </row>
    <row r="1111" spans="1:2" x14ac:dyDescent="0.2">
      <c r="A1111">
        <f>Athl.!A568</f>
        <v>555</v>
      </c>
      <c r="B1111" t="str">
        <f t="shared" si="17"/>
        <v>Athlet</v>
      </c>
    </row>
    <row r="1112" spans="1:2" x14ac:dyDescent="0.2">
      <c r="A1112">
        <f>Athl.!A568</f>
        <v>555</v>
      </c>
      <c r="B1112">
        <f t="shared" si="17"/>
        <v>555</v>
      </c>
    </row>
    <row r="1113" spans="1:2" x14ac:dyDescent="0.2">
      <c r="A1113">
        <f>Athl.!A569</f>
        <v>556</v>
      </c>
      <c r="B1113" t="str">
        <f t="shared" si="17"/>
        <v>Athlet</v>
      </c>
    </row>
    <row r="1114" spans="1:2" x14ac:dyDescent="0.2">
      <c r="A1114">
        <f>Athl.!A569</f>
        <v>556</v>
      </c>
      <c r="B1114">
        <f t="shared" si="17"/>
        <v>556</v>
      </c>
    </row>
    <row r="1115" spans="1:2" x14ac:dyDescent="0.2">
      <c r="A1115">
        <f>Athl.!A570</f>
        <v>557</v>
      </c>
      <c r="B1115" t="str">
        <f t="shared" si="17"/>
        <v>Athlet</v>
      </c>
    </row>
    <row r="1116" spans="1:2" x14ac:dyDescent="0.2">
      <c r="A1116">
        <f>Athl.!A570</f>
        <v>557</v>
      </c>
      <c r="B1116">
        <f t="shared" si="17"/>
        <v>557</v>
      </c>
    </row>
    <row r="1117" spans="1:2" x14ac:dyDescent="0.2">
      <c r="A1117">
        <f>Athl.!A571</f>
        <v>558</v>
      </c>
      <c r="B1117" t="str">
        <f t="shared" si="17"/>
        <v>Athlet</v>
      </c>
    </row>
    <row r="1118" spans="1:2" x14ac:dyDescent="0.2">
      <c r="A1118">
        <f>Athl.!A571</f>
        <v>558</v>
      </c>
      <c r="B1118">
        <f t="shared" si="17"/>
        <v>558</v>
      </c>
    </row>
    <row r="1119" spans="1:2" x14ac:dyDescent="0.2">
      <c r="A1119">
        <f>Athl.!A572</f>
        <v>559</v>
      </c>
      <c r="B1119" t="str">
        <f t="shared" si="17"/>
        <v>Athlet</v>
      </c>
    </row>
    <row r="1120" spans="1:2" x14ac:dyDescent="0.2">
      <c r="A1120">
        <f>Athl.!A572</f>
        <v>559</v>
      </c>
      <c r="B1120">
        <f t="shared" si="17"/>
        <v>559</v>
      </c>
    </row>
    <row r="1121" spans="1:2" x14ac:dyDescent="0.2">
      <c r="A1121">
        <f>Athl.!A573</f>
        <v>560</v>
      </c>
      <c r="B1121" t="str">
        <f t="shared" si="17"/>
        <v>Athlet</v>
      </c>
    </row>
    <row r="1122" spans="1:2" x14ac:dyDescent="0.2">
      <c r="A1122">
        <f>Athl.!A573</f>
        <v>560</v>
      </c>
      <c r="B1122">
        <f t="shared" si="17"/>
        <v>560</v>
      </c>
    </row>
    <row r="1123" spans="1:2" x14ac:dyDescent="0.2">
      <c r="A1123">
        <f>Athl.!A574</f>
        <v>561</v>
      </c>
      <c r="B1123" t="str">
        <f t="shared" si="17"/>
        <v>Athlet</v>
      </c>
    </row>
    <row r="1124" spans="1:2" x14ac:dyDescent="0.2">
      <c r="A1124">
        <f>Athl.!A574</f>
        <v>561</v>
      </c>
      <c r="B1124">
        <f t="shared" si="17"/>
        <v>561</v>
      </c>
    </row>
    <row r="1125" spans="1:2" x14ac:dyDescent="0.2">
      <c r="A1125">
        <f>Athl.!A575</f>
        <v>562</v>
      </c>
      <c r="B1125" t="str">
        <f t="shared" si="17"/>
        <v>Athlet</v>
      </c>
    </row>
    <row r="1126" spans="1:2" x14ac:dyDescent="0.2">
      <c r="A1126">
        <f>Athl.!A575</f>
        <v>562</v>
      </c>
      <c r="B1126">
        <f t="shared" si="17"/>
        <v>562</v>
      </c>
    </row>
    <row r="1127" spans="1:2" x14ac:dyDescent="0.2">
      <c r="A1127">
        <f>Athl.!A576</f>
        <v>563</v>
      </c>
      <c r="B1127" t="str">
        <f t="shared" si="17"/>
        <v>Athlet</v>
      </c>
    </row>
    <row r="1128" spans="1:2" x14ac:dyDescent="0.2">
      <c r="A1128">
        <f>Athl.!A576</f>
        <v>563</v>
      </c>
      <c r="B1128">
        <f t="shared" si="17"/>
        <v>563</v>
      </c>
    </row>
    <row r="1129" spans="1:2" x14ac:dyDescent="0.2">
      <c r="A1129">
        <f>Athl.!A577</f>
        <v>564</v>
      </c>
      <c r="B1129" t="str">
        <f t="shared" si="17"/>
        <v>Athlet</v>
      </c>
    </row>
    <row r="1130" spans="1:2" x14ac:dyDescent="0.2">
      <c r="A1130">
        <f>Athl.!A577</f>
        <v>564</v>
      </c>
      <c r="B1130">
        <f t="shared" si="17"/>
        <v>564</v>
      </c>
    </row>
    <row r="1131" spans="1:2" x14ac:dyDescent="0.2">
      <c r="A1131">
        <f>Athl.!A578</f>
        <v>565</v>
      </c>
      <c r="B1131" t="str">
        <f t="shared" si="17"/>
        <v>Athlet</v>
      </c>
    </row>
    <row r="1132" spans="1:2" x14ac:dyDescent="0.2">
      <c r="A1132">
        <f>Athl.!A578</f>
        <v>565</v>
      </c>
      <c r="B1132">
        <f t="shared" si="17"/>
        <v>565</v>
      </c>
    </row>
    <row r="1133" spans="1:2" x14ac:dyDescent="0.2">
      <c r="A1133">
        <f>Athl.!A579</f>
        <v>566</v>
      </c>
      <c r="B1133" t="str">
        <f t="shared" si="17"/>
        <v>Athlet</v>
      </c>
    </row>
    <row r="1134" spans="1:2" x14ac:dyDescent="0.2">
      <c r="A1134">
        <f>Athl.!A579</f>
        <v>566</v>
      </c>
      <c r="B1134">
        <f t="shared" si="17"/>
        <v>566</v>
      </c>
    </row>
    <row r="1135" spans="1:2" x14ac:dyDescent="0.2">
      <c r="A1135">
        <f>Athl.!A580</f>
        <v>567</v>
      </c>
      <c r="B1135" t="str">
        <f t="shared" si="17"/>
        <v>Athlet</v>
      </c>
    </row>
    <row r="1136" spans="1:2" x14ac:dyDescent="0.2">
      <c r="A1136">
        <f>Athl.!A580</f>
        <v>567</v>
      </c>
      <c r="B1136">
        <f t="shared" si="17"/>
        <v>567</v>
      </c>
    </row>
    <row r="1137" spans="1:2" x14ac:dyDescent="0.2">
      <c r="A1137">
        <f>Athl.!A581</f>
        <v>568</v>
      </c>
      <c r="B1137" t="str">
        <f t="shared" si="17"/>
        <v>Athlet</v>
      </c>
    </row>
    <row r="1138" spans="1:2" x14ac:dyDescent="0.2">
      <c r="A1138">
        <f>Athl.!A581</f>
        <v>568</v>
      </c>
      <c r="B1138">
        <f t="shared" si="17"/>
        <v>568</v>
      </c>
    </row>
    <row r="1139" spans="1:2" x14ac:dyDescent="0.2">
      <c r="A1139">
        <f>Athl.!A582</f>
        <v>569</v>
      </c>
      <c r="B1139" t="str">
        <f t="shared" si="17"/>
        <v>Athlet</v>
      </c>
    </row>
    <row r="1140" spans="1:2" x14ac:dyDescent="0.2">
      <c r="A1140">
        <f>Athl.!A582</f>
        <v>569</v>
      </c>
      <c r="B1140">
        <f t="shared" si="17"/>
        <v>569</v>
      </c>
    </row>
    <row r="1141" spans="1:2" x14ac:dyDescent="0.2">
      <c r="A1141">
        <f>Athl.!A583</f>
        <v>570</v>
      </c>
      <c r="B1141" t="str">
        <f t="shared" si="17"/>
        <v>Athlet</v>
      </c>
    </row>
    <row r="1142" spans="1:2" x14ac:dyDescent="0.2">
      <c r="A1142">
        <f>Athl.!A583</f>
        <v>570</v>
      </c>
      <c r="B1142">
        <f t="shared" si="17"/>
        <v>570</v>
      </c>
    </row>
    <row r="1143" spans="1:2" x14ac:dyDescent="0.2">
      <c r="A1143">
        <f>Athl.!A584</f>
        <v>571</v>
      </c>
      <c r="B1143" t="str">
        <f t="shared" si="17"/>
        <v>Athlet</v>
      </c>
    </row>
    <row r="1144" spans="1:2" x14ac:dyDescent="0.2">
      <c r="A1144">
        <f>Athl.!A584</f>
        <v>571</v>
      </c>
      <c r="B1144">
        <f t="shared" si="17"/>
        <v>571</v>
      </c>
    </row>
    <row r="1145" spans="1:2" x14ac:dyDescent="0.2">
      <c r="A1145">
        <f>Athl.!A585</f>
        <v>572</v>
      </c>
      <c r="B1145" t="str">
        <f t="shared" si="17"/>
        <v>Athlet</v>
      </c>
    </row>
    <row r="1146" spans="1:2" x14ac:dyDescent="0.2">
      <c r="A1146">
        <f>Athl.!A585</f>
        <v>572</v>
      </c>
      <c r="B1146">
        <f t="shared" si="17"/>
        <v>572</v>
      </c>
    </row>
    <row r="1147" spans="1:2" x14ac:dyDescent="0.2">
      <c r="A1147">
        <f>Athl.!A586</f>
        <v>573</v>
      </c>
      <c r="B1147" t="str">
        <f t="shared" si="17"/>
        <v>Athlet</v>
      </c>
    </row>
    <row r="1148" spans="1:2" x14ac:dyDescent="0.2">
      <c r="A1148">
        <f>Athl.!A586</f>
        <v>573</v>
      </c>
      <c r="B1148">
        <f t="shared" si="17"/>
        <v>573</v>
      </c>
    </row>
    <row r="1149" spans="1:2" x14ac:dyDescent="0.2">
      <c r="A1149">
        <f>Athl.!A587</f>
        <v>574</v>
      </c>
      <c r="B1149" t="str">
        <f t="shared" si="17"/>
        <v>Athlet</v>
      </c>
    </row>
    <row r="1150" spans="1:2" x14ac:dyDescent="0.2">
      <c r="A1150">
        <f>Athl.!A587</f>
        <v>574</v>
      </c>
      <c r="B1150">
        <f t="shared" si="17"/>
        <v>574</v>
      </c>
    </row>
    <row r="1151" spans="1:2" x14ac:dyDescent="0.2">
      <c r="A1151">
        <f>Athl.!A588</f>
        <v>575</v>
      </c>
      <c r="B1151" t="str">
        <f t="shared" si="17"/>
        <v>Athlet</v>
      </c>
    </row>
    <row r="1152" spans="1:2" x14ac:dyDescent="0.2">
      <c r="A1152">
        <f>Athl.!A588</f>
        <v>575</v>
      </c>
      <c r="B1152">
        <f t="shared" si="17"/>
        <v>575</v>
      </c>
    </row>
    <row r="1153" spans="1:2" x14ac:dyDescent="0.2">
      <c r="A1153">
        <f>Athl.!A589</f>
        <v>576</v>
      </c>
      <c r="B1153" t="str">
        <f t="shared" si="17"/>
        <v>Athlet</v>
      </c>
    </row>
    <row r="1154" spans="1:2" x14ac:dyDescent="0.2">
      <c r="A1154">
        <f>Athl.!A589</f>
        <v>576</v>
      </c>
      <c r="B1154">
        <f t="shared" ref="B1154:B1217" si="18">IF(A1154&lt;&gt;A1153,"Athlet",A1154)</f>
        <v>576</v>
      </c>
    </row>
    <row r="1155" spans="1:2" x14ac:dyDescent="0.2">
      <c r="A1155">
        <f>Athl.!A590</f>
        <v>577</v>
      </c>
      <c r="B1155" t="str">
        <f t="shared" si="18"/>
        <v>Athlet</v>
      </c>
    </row>
    <row r="1156" spans="1:2" x14ac:dyDescent="0.2">
      <c r="A1156">
        <f>Athl.!A590</f>
        <v>577</v>
      </c>
      <c r="B1156">
        <f t="shared" si="18"/>
        <v>577</v>
      </c>
    </row>
    <row r="1157" spans="1:2" x14ac:dyDescent="0.2">
      <c r="A1157">
        <f>Athl.!A591</f>
        <v>578</v>
      </c>
      <c r="B1157" t="str">
        <f t="shared" si="18"/>
        <v>Athlet</v>
      </c>
    </row>
    <row r="1158" spans="1:2" x14ac:dyDescent="0.2">
      <c r="A1158">
        <f>Athl.!A591</f>
        <v>578</v>
      </c>
      <c r="B1158">
        <f t="shared" si="18"/>
        <v>578</v>
      </c>
    </row>
    <row r="1159" spans="1:2" x14ac:dyDescent="0.2">
      <c r="A1159">
        <f>Athl.!A592</f>
        <v>579</v>
      </c>
      <c r="B1159" t="str">
        <f t="shared" si="18"/>
        <v>Athlet</v>
      </c>
    </row>
    <row r="1160" spans="1:2" x14ac:dyDescent="0.2">
      <c r="A1160">
        <f>Athl.!A592</f>
        <v>579</v>
      </c>
      <c r="B1160">
        <f t="shared" si="18"/>
        <v>579</v>
      </c>
    </row>
    <row r="1161" spans="1:2" x14ac:dyDescent="0.2">
      <c r="A1161">
        <f>Athl.!A593</f>
        <v>580</v>
      </c>
      <c r="B1161" t="str">
        <f t="shared" si="18"/>
        <v>Athlet</v>
      </c>
    </row>
    <row r="1162" spans="1:2" x14ac:dyDescent="0.2">
      <c r="A1162">
        <f>Athl.!A593</f>
        <v>580</v>
      </c>
      <c r="B1162">
        <f t="shared" si="18"/>
        <v>580</v>
      </c>
    </row>
    <row r="1163" spans="1:2" x14ac:dyDescent="0.2">
      <c r="A1163">
        <f>Athl.!A594</f>
        <v>581</v>
      </c>
      <c r="B1163" t="str">
        <f t="shared" si="18"/>
        <v>Athlet</v>
      </c>
    </row>
    <row r="1164" spans="1:2" x14ac:dyDescent="0.2">
      <c r="A1164">
        <f>Athl.!A594</f>
        <v>581</v>
      </c>
      <c r="B1164">
        <f t="shared" si="18"/>
        <v>581</v>
      </c>
    </row>
    <row r="1165" spans="1:2" x14ac:dyDescent="0.2">
      <c r="A1165">
        <f>Athl.!A595</f>
        <v>582</v>
      </c>
      <c r="B1165" t="str">
        <f t="shared" si="18"/>
        <v>Athlet</v>
      </c>
    </row>
    <row r="1166" spans="1:2" x14ac:dyDescent="0.2">
      <c r="A1166">
        <f>Athl.!A595</f>
        <v>582</v>
      </c>
      <c r="B1166">
        <f t="shared" si="18"/>
        <v>582</v>
      </c>
    </row>
    <row r="1167" spans="1:2" x14ac:dyDescent="0.2">
      <c r="A1167">
        <f>Athl.!A596</f>
        <v>583</v>
      </c>
      <c r="B1167" t="str">
        <f t="shared" si="18"/>
        <v>Athlet</v>
      </c>
    </row>
    <row r="1168" spans="1:2" x14ac:dyDescent="0.2">
      <c r="A1168">
        <f>Athl.!A596</f>
        <v>583</v>
      </c>
      <c r="B1168">
        <f t="shared" si="18"/>
        <v>583</v>
      </c>
    </row>
    <row r="1169" spans="1:2" x14ac:dyDescent="0.2">
      <c r="A1169">
        <f>Athl.!A597</f>
        <v>584</v>
      </c>
      <c r="B1169" t="str">
        <f t="shared" si="18"/>
        <v>Athlet</v>
      </c>
    </row>
    <row r="1170" spans="1:2" x14ac:dyDescent="0.2">
      <c r="A1170">
        <f>Athl.!A597</f>
        <v>584</v>
      </c>
      <c r="B1170">
        <f t="shared" si="18"/>
        <v>584</v>
      </c>
    </row>
    <row r="1171" spans="1:2" x14ac:dyDescent="0.2">
      <c r="A1171">
        <f>Athl.!A598</f>
        <v>585</v>
      </c>
      <c r="B1171" t="str">
        <f t="shared" si="18"/>
        <v>Athlet</v>
      </c>
    </row>
    <row r="1172" spans="1:2" x14ac:dyDescent="0.2">
      <c r="A1172">
        <f>Athl.!A598</f>
        <v>585</v>
      </c>
      <c r="B1172">
        <f t="shared" si="18"/>
        <v>585</v>
      </c>
    </row>
    <row r="1173" spans="1:2" x14ac:dyDescent="0.2">
      <c r="A1173">
        <f>Athl.!A599</f>
        <v>586</v>
      </c>
      <c r="B1173" t="str">
        <f t="shared" si="18"/>
        <v>Athlet</v>
      </c>
    </row>
    <row r="1174" spans="1:2" x14ac:dyDescent="0.2">
      <c r="A1174">
        <f>Athl.!A599</f>
        <v>586</v>
      </c>
      <c r="B1174">
        <f t="shared" si="18"/>
        <v>586</v>
      </c>
    </row>
    <row r="1175" spans="1:2" x14ac:dyDescent="0.2">
      <c r="A1175">
        <f>Athl.!A600</f>
        <v>587</v>
      </c>
      <c r="B1175" t="str">
        <f t="shared" si="18"/>
        <v>Athlet</v>
      </c>
    </row>
    <row r="1176" spans="1:2" x14ac:dyDescent="0.2">
      <c r="A1176">
        <f>Athl.!A600</f>
        <v>587</v>
      </c>
      <c r="B1176">
        <f t="shared" si="18"/>
        <v>587</v>
      </c>
    </row>
    <row r="1177" spans="1:2" x14ac:dyDescent="0.2">
      <c r="A1177">
        <f>Athl.!A601</f>
        <v>588</v>
      </c>
      <c r="B1177" t="str">
        <f t="shared" si="18"/>
        <v>Athlet</v>
      </c>
    </row>
    <row r="1178" spans="1:2" x14ac:dyDescent="0.2">
      <c r="A1178">
        <f>Athl.!A601</f>
        <v>588</v>
      </c>
      <c r="B1178">
        <f t="shared" si="18"/>
        <v>588</v>
      </c>
    </row>
    <row r="1179" spans="1:2" x14ac:dyDescent="0.2">
      <c r="A1179">
        <f>Athl.!A602</f>
        <v>589</v>
      </c>
      <c r="B1179" t="str">
        <f t="shared" si="18"/>
        <v>Athlet</v>
      </c>
    </row>
    <row r="1180" spans="1:2" x14ac:dyDescent="0.2">
      <c r="A1180">
        <f>Athl.!A602</f>
        <v>589</v>
      </c>
      <c r="B1180">
        <f t="shared" si="18"/>
        <v>589</v>
      </c>
    </row>
    <row r="1181" spans="1:2" x14ac:dyDescent="0.2">
      <c r="A1181">
        <f>Athl.!A603</f>
        <v>590</v>
      </c>
      <c r="B1181" t="str">
        <f t="shared" si="18"/>
        <v>Athlet</v>
      </c>
    </row>
    <row r="1182" spans="1:2" x14ac:dyDescent="0.2">
      <c r="A1182">
        <f>Athl.!A603</f>
        <v>590</v>
      </c>
      <c r="B1182">
        <f t="shared" si="18"/>
        <v>590</v>
      </c>
    </row>
    <row r="1183" spans="1:2" x14ac:dyDescent="0.2">
      <c r="A1183">
        <f>Athl.!A604</f>
        <v>591</v>
      </c>
      <c r="B1183" t="str">
        <f t="shared" si="18"/>
        <v>Athlet</v>
      </c>
    </row>
    <row r="1184" spans="1:2" x14ac:dyDescent="0.2">
      <c r="A1184">
        <f>Athl.!A604</f>
        <v>591</v>
      </c>
      <c r="B1184">
        <f t="shared" si="18"/>
        <v>591</v>
      </c>
    </row>
    <row r="1185" spans="1:2" x14ac:dyDescent="0.2">
      <c r="A1185">
        <f>Athl.!A605</f>
        <v>592</v>
      </c>
      <c r="B1185" t="str">
        <f t="shared" si="18"/>
        <v>Athlet</v>
      </c>
    </row>
    <row r="1186" spans="1:2" x14ac:dyDescent="0.2">
      <c r="A1186">
        <f>Athl.!A605</f>
        <v>592</v>
      </c>
      <c r="B1186">
        <f t="shared" si="18"/>
        <v>592</v>
      </c>
    </row>
    <row r="1187" spans="1:2" x14ac:dyDescent="0.2">
      <c r="A1187">
        <f>Athl.!A606</f>
        <v>593</v>
      </c>
      <c r="B1187" t="str">
        <f t="shared" si="18"/>
        <v>Athlet</v>
      </c>
    </row>
    <row r="1188" spans="1:2" x14ac:dyDescent="0.2">
      <c r="A1188">
        <f>Athl.!A606</f>
        <v>593</v>
      </c>
      <c r="B1188">
        <f t="shared" si="18"/>
        <v>593</v>
      </c>
    </row>
    <row r="1189" spans="1:2" x14ac:dyDescent="0.2">
      <c r="A1189">
        <f>Athl.!A607</f>
        <v>594</v>
      </c>
      <c r="B1189" t="str">
        <f t="shared" si="18"/>
        <v>Athlet</v>
      </c>
    </row>
    <row r="1190" spans="1:2" x14ac:dyDescent="0.2">
      <c r="A1190">
        <f>Athl.!A607</f>
        <v>594</v>
      </c>
      <c r="B1190">
        <f t="shared" si="18"/>
        <v>594</v>
      </c>
    </row>
    <row r="1191" spans="1:2" x14ac:dyDescent="0.2">
      <c r="A1191">
        <f>Athl.!A608</f>
        <v>595</v>
      </c>
      <c r="B1191" t="str">
        <f t="shared" si="18"/>
        <v>Athlet</v>
      </c>
    </row>
    <row r="1192" spans="1:2" x14ac:dyDescent="0.2">
      <c r="A1192">
        <f>Athl.!A608</f>
        <v>595</v>
      </c>
      <c r="B1192">
        <f t="shared" si="18"/>
        <v>595</v>
      </c>
    </row>
    <row r="1193" spans="1:2" x14ac:dyDescent="0.2">
      <c r="A1193">
        <f>Athl.!A609</f>
        <v>596</v>
      </c>
      <c r="B1193" t="str">
        <f t="shared" si="18"/>
        <v>Athlet</v>
      </c>
    </row>
    <row r="1194" spans="1:2" x14ac:dyDescent="0.2">
      <c r="A1194">
        <f>Athl.!A609</f>
        <v>596</v>
      </c>
      <c r="B1194">
        <f t="shared" si="18"/>
        <v>596</v>
      </c>
    </row>
    <row r="1195" spans="1:2" x14ac:dyDescent="0.2">
      <c r="A1195">
        <f>Athl.!A610</f>
        <v>597</v>
      </c>
      <c r="B1195" t="str">
        <f t="shared" si="18"/>
        <v>Athlet</v>
      </c>
    </row>
    <row r="1196" spans="1:2" x14ac:dyDescent="0.2">
      <c r="A1196">
        <f>Athl.!A610</f>
        <v>597</v>
      </c>
      <c r="B1196">
        <f t="shared" si="18"/>
        <v>597</v>
      </c>
    </row>
    <row r="1197" spans="1:2" x14ac:dyDescent="0.2">
      <c r="A1197">
        <f>Athl.!A611</f>
        <v>598</v>
      </c>
      <c r="B1197" t="str">
        <f t="shared" si="18"/>
        <v>Athlet</v>
      </c>
    </row>
    <row r="1198" spans="1:2" x14ac:dyDescent="0.2">
      <c r="A1198">
        <f>Athl.!A611</f>
        <v>598</v>
      </c>
      <c r="B1198">
        <f t="shared" si="18"/>
        <v>598</v>
      </c>
    </row>
    <row r="1199" spans="1:2" x14ac:dyDescent="0.2">
      <c r="A1199">
        <f>Athl.!A612</f>
        <v>599</v>
      </c>
      <c r="B1199" t="str">
        <f t="shared" si="18"/>
        <v>Athlet</v>
      </c>
    </row>
    <row r="1200" spans="1:2" x14ac:dyDescent="0.2">
      <c r="A1200">
        <f>Athl.!A612</f>
        <v>599</v>
      </c>
      <c r="B1200">
        <f t="shared" si="18"/>
        <v>599</v>
      </c>
    </row>
    <row r="1201" spans="1:2" x14ac:dyDescent="0.2">
      <c r="A1201">
        <f>Athl.!A613</f>
        <v>600</v>
      </c>
      <c r="B1201" t="str">
        <f t="shared" si="18"/>
        <v>Athlet</v>
      </c>
    </row>
    <row r="1202" spans="1:2" x14ac:dyDescent="0.2">
      <c r="A1202">
        <f>Athl.!A613</f>
        <v>600</v>
      </c>
      <c r="B1202">
        <f t="shared" si="18"/>
        <v>600</v>
      </c>
    </row>
    <row r="1203" spans="1:2" x14ac:dyDescent="0.2">
      <c r="A1203">
        <f>Athl.!A614</f>
        <v>601</v>
      </c>
      <c r="B1203" t="str">
        <f t="shared" si="18"/>
        <v>Athlet</v>
      </c>
    </row>
    <row r="1204" spans="1:2" x14ac:dyDescent="0.2">
      <c r="A1204">
        <f>Athl.!A614</f>
        <v>601</v>
      </c>
      <c r="B1204">
        <f t="shared" si="18"/>
        <v>601</v>
      </c>
    </row>
    <row r="1205" spans="1:2" x14ac:dyDescent="0.2">
      <c r="A1205">
        <f>Athl.!A615</f>
        <v>602</v>
      </c>
      <c r="B1205" t="str">
        <f t="shared" si="18"/>
        <v>Athlet</v>
      </c>
    </row>
    <row r="1206" spans="1:2" x14ac:dyDescent="0.2">
      <c r="A1206">
        <f>Athl.!A615</f>
        <v>602</v>
      </c>
      <c r="B1206">
        <f t="shared" si="18"/>
        <v>602</v>
      </c>
    </row>
    <row r="1207" spans="1:2" x14ac:dyDescent="0.2">
      <c r="A1207">
        <f>Athl.!A616</f>
        <v>603</v>
      </c>
      <c r="B1207" t="str">
        <f t="shared" si="18"/>
        <v>Athlet</v>
      </c>
    </row>
    <row r="1208" spans="1:2" x14ac:dyDescent="0.2">
      <c r="A1208">
        <f>Athl.!A616</f>
        <v>603</v>
      </c>
      <c r="B1208">
        <f t="shared" si="18"/>
        <v>603</v>
      </c>
    </row>
    <row r="1209" spans="1:2" x14ac:dyDescent="0.2">
      <c r="A1209">
        <f>Athl.!A617</f>
        <v>604</v>
      </c>
      <c r="B1209" t="str">
        <f t="shared" si="18"/>
        <v>Athlet</v>
      </c>
    </row>
    <row r="1210" spans="1:2" x14ac:dyDescent="0.2">
      <c r="A1210">
        <f>Athl.!A617</f>
        <v>604</v>
      </c>
      <c r="B1210">
        <f t="shared" si="18"/>
        <v>604</v>
      </c>
    </row>
    <row r="1211" spans="1:2" x14ac:dyDescent="0.2">
      <c r="A1211">
        <f>Athl.!A618</f>
        <v>605</v>
      </c>
      <c r="B1211" t="str">
        <f t="shared" si="18"/>
        <v>Athlet</v>
      </c>
    </row>
    <row r="1212" spans="1:2" x14ac:dyDescent="0.2">
      <c r="A1212">
        <f>Athl.!A618</f>
        <v>605</v>
      </c>
      <c r="B1212">
        <f t="shared" si="18"/>
        <v>605</v>
      </c>
    </row>
    <row r="1213" spans="1:2" x14ac:dyDescent="0.2">
      <c r="A1213">
        <f>Athl.!A619</f>
        <v>606</v>
      </c>
      <c r="B1213" t="str">
        <f t="shared" si="18"/>
        <v>Athlet</v>
      </c>
    </row>
    <row r="1214" spans="1:2" x14ac:dyDescent="0.2">
      <c r="A1214">
        <f>Athl.!A619</f>
        <v>606</v>
      </c>
      <c r="B1214">
        <f t="shared" si="18"/>
        <v>606</v>
      </c>
    </row>
    <row r="1215" spans="1:2" x14ac:dyDescent="0.2">
      <c r="A1215">
        <f>Athl.!A620</f>
        <v>607</v>
      </c>
      <c r="B1215" t="str">
        <f t="shared" si="18"/>
        <v>Athlet</v>
      </c>
    </row>
    <row r="1216" spans="1:2" x14ac:dyDescent="0.2">
      <c r="A1216">
        <f>Athl.!A620</f>
        <v>607</v>
      </c>
      <c r="B1216">
        <f t="shared" si="18"/>
        <v>607</v>
      </c>
    </row>
    <row r="1217" spans="1:2" x14ac:dyDescent="0.2">
      <c r="A1217">
        <f>Athl.!A621</f>
        <v>608</v>
      </c>
      <c r="B1217" t="str">
        <f t="shared" si="18"/>
        <v>Athlet</v>
      </c>
    </row>
    <row r="1218" spans="1:2" x14ac:dyDescent="0.2">
      <c r="A1218">
        <f>Athl.!A621</f>
        <v>608</v>
      </c>
      <c r="B1218">
        <f t="shared" ref="B1218:B1281" si="19">IF(A1218&lt;&gt;A1217,"Athlet",A1218)</f>
        <v>608</v>
      </c>
    </row>
    <row r="1219" spans="1:2" x14ac:dyDescent="0.2">
      <c r="A1219">
        <f>Athl.!A622</f>
        <v>609</v>
      </c>
      <c r="B1219" t="str">
        <f t="shared" si="19"/>
        <v>Athlet</v>
      </c>
    </row>
    <row r="1220" spans="1:2" x14ac:dyDescent="0.2">
      <c r="A1220">
        <f>Athl.!A622</f>
        <v>609</v>
      </c>
      <c r="B1220">
        <f t="shared" si="19"/>
        <v>609</v>
      </c>
    </row>
    <row r="1221" spans="1:2" x14ac:dyDescent="0.2">
      <c r="A1221">
        <f>Athl.!A623</f>
        <v>610</v>
      </c>
      <c r="B1221" t="str">
        <f t="shared" si="19"/>
        <v>Athlet</v>
      </c>
    </row>
    <row r="1222" spans="1:2" x14ac:dyDescent="0.2">
      <c r="A1222">
        <f>Athl.!A623</f>
        <v>610</v>
      </c>
      <c r="B1222">
        <f t="shared" si="19"/>
        <v>610</v>
      </c>
    </row>
    <row r="1223" spans="1:2" x14ac:dyDescent="0.2">
      <c r="A1223">
        <f>Athl.!A624</f>
        <v>611</v>
      </c>
      <c r="B1223" t="str">
        <f t="shared" si="19"/>
        <v>Athlet</v>
      </c>
    </row>
    <row r="1224" spans="1:2" x14ac:dyDescent="0.2">
      <c r="A1224">
        <f>Athl.!A624</f>
        <v>611</v>
      </c>
      <c r="B1224">
        <f t="shared" si="19"/>
        <v>611</v>
      </c>
    </row>
    <row r="1225" spans="1:2" x14ac:dyDescent="0.2">
      <c r="A1225">
        <f>Athl.!A625</f>
        <v>612</v>
      </c>
      <c r="B1225" t="str">
        <f t="shared" si="19"/>
        <v>Athlet</v>
      </c>
    </row>
    <row r="1226" spans="1:2" x14ac:dyDescent="0.2">
      <c r="A1226">
        <f>Athl.!A625</f>
        <v>612</v>
      </c>
      <c r="B1226">
        <f t="shared" si="19"/>
        <v>612</v>
      </c>
    </row>
    <row r="1227" spans="1:2" x14ac:dyDescent="0.2">
      <c r="A1227">
        <f>Athl.!A626</f>
        <v>613</v>
      </c>
      <c r="B1227" t="str">
        <f t="shared" si="19"/>
        <v>Athlet</v>
      </c>
    </row>
    <row r="1228" spans="1:2" x14ac:dyDescent="0.2">
      <c r="A1228">
        <f>Athl.!A626</f>
        <v>613</v>
      </c>
      <c r="B1228">
        <f t="shared" si="19"/>
        <v>613</v>
      </c>
    </row>
    <row r="1229" spans="1:2" x14ac:dyDescent="0.2">
      <c r="A1229">
        <f>Athl.!A627</f>
        <v>614</v>
      </c>
      <c r="B1229" t="str">
        <f t="shared" si="19"/>
        <v>Athlet</v>
      </c>
    </row>
    <row r="1230" spans="1:2" x14ac:dyDescent="0.2">
      <c r="A1230">
        <f>Athl.!A627</f>
        <v>614</v>
      </c>
      <c r="B1230">
        <f t="shared" si="19"/>
        <v>614</v>
      </c>
    </row>
    <row r="1231" spans="1:2" x14ac:dyDescent="0.2">
      <c r="A1231">
        <f>Athl.!A628</f>
        <v>615</v>
      </c>
      <c r="B1231" t="str">
        <f t="shared" si="19"/>
        <v>Athlet</v>
      </c>
    </row>
    <row r="1232" spans="1:2" x14ac:dyDescent="0.2">
      <c r="A1232">
        <f>Athl.!A628</f>
        <v>615</v>
      </c>
      <c r="B1232">
        <f t="shared" si="19"/>
        <v>615</v>
      </c>
    </row>
    <row r="1233" spans="1:2" x14ac:dyDescent="0.2">
      <c r="A1233">
        <f>Athl.!A629</f>
        <v>616</v>
      </c>
      <c r="B1233" t="str">
        <f t="shared" si="19"/>
        <v>Athlet</v>
      </c>
    </row>
    <row r="1234" spans="1:2" x14ac:dyDescent="0.2">
      <c r="A1234">
        <f>Athl.!A629</f>
        <v>616</v>
      </c>
      <c r="B1234">
        <f t="shared" si="19"/>
        <v>616</v>
      </c>
    </row>
    <row r="1235" spans="1:2" x14ac:dyDescent="0.2">
      <c r="A1235">
        <f>Athl.!A630</f>
        <v>617</v>
      </c>
      <c r="B1235" t="str">
        <f t="shared" si="19"/>
        <v>Athlet</v>
      </c>
    </row>
    <row r="1236" spans="1:2" x14ac:dyDescent="0.2">
      <c r="A1236">
        <f>Athl.!A630</f>
        <v>617</v>
      </c>
      <c r="B1236">
        <f t="shared" si="19"/>
        <v>617</v>
      </c>
    </row>
    <row r="1237" spans="1:2" x14ac:dyDescent="0.2">
      <c r="A1237">
        <f>Athl.!A631</f>
        <v>618</v>
      </c>
      <c r="B1237" t="str">
        <f t="shared" si="19"/>
        <v>Athlet</v>
      </c>
    </row>
    <row r="1238" spans="1:2" x14ac:dyDescent="0.2">
      <c r="A1238">
        <f>Athl.!A631</f>
        <v>618</v>
      </c>
      <c r="B1238">
        <f t="shared" si="19"/>
        <v>618</v>
      </c>
    </row>
    <row r="1239" spans="1:2" x14ac:dyDescent="0.2">
      <c r="A1239">
        <f>Athl.!A632</f>
        <v>619</v>
      </c>
      <c r="B1239" t="str">
        <f t="shared" si="19"/>
        <v>Athlet</v>
      </c>
    </row>
    <row r="1240" spans="1:2" x14ac:dyDescent="0.2">
      <c r="A1240">
        <f>Athl.!A632</f>
        <v>619</v>
      </c>
      <c r="B1240">
        <f t="shared" si="19"/>
        <v>619</v>
      </c>
    </row>
    <row r="1241" spans="1:2" x14ac:dyDescent="0.2">
      <c r="A1241">
        <f>Athl.!A633</f>
        <v>620</v>
      </c>
      <c r="B1241" t="str">
        <f t="shared" si="19"/>
        <v>Athlet</v>
      </c>
    </row>
    <row r="1242" spans="1:2" x14ac:dyDescent="0.2">
      <c r="A1242">
        <f>Athl.!A633</f>
        <v>620</v>
      </c>
      <c r="B1242">
        <f t="shared" si="19"/>
        <v>620</v>
      </c>
    </row>
    <row r="1243" spans="1:2" x14ac:dyDescent="0.2">
      <c r="A1243">
        <f>Athl.!A634</f>
        <v>621</v>
      </c>
      <c r="B1243" t="str">
        <f t="shared" si="19"/>
        <v>Athlet</v>
      </c>
    </row>
    <row r="1244" spans="1:2" x14ac:dyDescent="0.2">
      <c r="A1244">
        <f>Athl.!A634</f>
        <v>621</v>
      </c>
      <c r="B1244">
        <f t="shared" si="19"/>
        <v>621</v>
      </c>
    </row>
    <row r="1245" spans="1:2" x14ac:dyDescent="0.2">
      <c r="A1245">
        <f>Athl.!A635</f>
        <v>622</v>
      </c>
      <c r="B1245" t="str">
        <f t="shared" si="19"/>
        <v>Athlet</v>
      </c>
    </row>
    <row r="1246" spans="1:2" x14ac:dyDescent="0.2">
      <c r="A1246">
        <f>Athl.!A635</f>
        <v>622</v>
      </c>
      <c r="B1246">
        <f t="shared" si="19"/>
        <v>622</v>
      </c>
    </row>
    <row r="1247" spans="1:2" x14ac:dyDescent="0.2">
      <c r="A1247">
        <f>Athl.!A636</f>
        <v>623</v>
      </c>
      <c r="B1247" t="str">
        <f t="shared" si="19"/>
        <v>Athlet</v>
      </c>
    </row>
    <row r="1248" spans="1:2" x14ac:dyDescent="0.2">
      <c r="A1248">
        <f>Athl.!A636</f>
        <v>623</v>
      </c>
      <c r="B1248">
        <f t="shared" si="19"/>
        <v>623</v>
      </c>
    </row>
    <row r="1249" spans="1:2" x14ac:dyDescent="0.2">
      <c r="A1249">
        <f>Athl.!A637</f>
        <v>624</v>
      </c>
      <c r="B1249" t="str">
        <f t="shared" si="19"/>
        <v>Athlet</v>
      </c>
    </row>
    <row r="1250" spans="1:2" x14ac:dyDescent="0.2">
      <c r="A1250">
        <f>Athl.!A637</f>
        <v>624</v>
      </c>
      <c r="B1250">
        <f t="shared" si="19"/>
        <v>624</v>
      </c>
    </row>
    <row r="1251" spans="1:2" x14ac:dyDescent="0.2">
      <c r="A1251">
        <f>Athl.!A638</f>
        <v>625</v>
      </c>
      <c r="B1251" t="str">
        <f t="shared" si="19"/>
        <v>Athlet</v>
      </c>
    </row>
    <row r="1252" spans="1:2" x14ac:dyDescent="0.2">
      <c r="A1252">
        <f>Athl.!A638</f>
        <v>625</v>
      </c>
      <c r="B1252">
        <f t="shared" si="19"/>
        <v>625</v>
      </c>
    </row>
    <row r="1253" spans="1:2" x14ac:dyDescent="0.2">
      <c r="A1253">
        <f>Athl.!A639</f>
        <v>626</v>
      </c>
      <c r="B1253" t="str">
        <f t="shared" si="19"/>
        <v>Athlet</v>
      </c>
    </row>
    <row r="1254" spans="1:2" x14ac:dyDescent="0.2">
      <c r="A1254">
        <f>Athl.!A639</f>
        <v>626</v>
      </c>
      <c r="B1254">
        <f t="shared" si="19"/>
        <v>626</v>
      </c>
    </row>
    <row r="1255" spans="1:2" x14ac:dyDescent="0.2">
      <c r="A1255">
        <f>Athl.!A640</f>
        <v>627</v>
      </c>
      <c r="B1255" t="str">
        <f t="shared" si="19"/>
        <v>Athlet</v>
      </c>
    </row>
    <row r="1256" spans="1:2" x14ac:dyDescent="0.2">
      <c r="A1256">
        <f>Athl.!A640</f>
        <v>627</v>
      </c>
      <c r="B1256">
        <f t="shared" si="19"/>
        <v>627</v>
      </c>
    </row>
    <row r="1257" spans="1:2" x14ac:dyDescent="0.2">
      <c r="A1257">
        <f>Athl.!A641</f>
        <v>628</v>
      </c>
      <c r="B1257" t="str">
        <f t="shared" si="19"/>
        <v>Athlet</v>
      </c>
    </row>
    <row r="1258" spans="1:2" x14ac:dyDescent="0.2">
      <c r="A1258">
        <f>Athl.!A641</f>
        <v>628</v>
      </c>
      <c r="B1258">
        <f t="shared" si="19"/>
        <v>628</v>
      </c>
    </row>
    <row r="1259" spans="1:2" x14ac:dyDescent="0.2">
      <c r="A1259">
        <f>Athl.!A642</f>
        <v>629</v>
      </c>
      <c r="B1259" t="str">
        <f t="shared" si="19"/>
        <v>Athlet</v>
      </c>
    </row>
    <row r="1260" spans="1:2" x14ac:dyDescent="0.2">
      <c r="A1260">
        <f>Athl.!A642</f>
        <v>629</v>
      </c>
      <c r="B1260">
        <f t="shared" si="19"/>
        <v>629</v>
      </c>
    </row>
    <row r="1261" spans="1:2" x14ac:dyDescent="0.2">
      <c r="A1261">
        <f>Athl.!A643</f>
        <v>630</v>
      </c>
      <c r="B1261" t="str">
        <f t="shared" si="19"/>
        <v>Athlet</v>
      </c>
    </row>
    <row r="1262" spans="1:2" x14ac:dyDescent="0.2">
      <c r="A1262">
        <f>Athl.!A643</f>
        <v>630</v>
      </c>
      <c r="B1262">
        <f t="shared" si="19"/>
        <v>630</v>
      </c>
    </row>
    <row r="1263" spans="1:2" x14ac:dyDescent="0.2">
      <c r="A1263">
        <f>Athl.!A644</f>
        <v>631</v>
      </c>
      <c r="B1263" t="str">
        <f t="shared" si="19"/>
        <v>Athlet</v>
      </c>
    </row>
    <row r="1264" spans="1:2" x14ac:dyDescent="0.2">
      <c r="A1264">
        <f>Athl.!A644</f>
        <v>631</v>
      </c>
      <c r="B1264">
        <f t="shared" si="19"/>
        <v>631</v>
      </c>
    </row>
    <row r="1265" spans="1:2" x14ac:dyDescent="0.2">
      <c r="A1265">
        <f>Athl.!A645</f>
        <v>632</v>
      </c>
      <c r="B1265" t="str">
        <f t="shared" si="19"/>
        <v>Athlet</v>
      </c>
    </row>
    <row r="1266" spans="1:2" x14ac:dyDescent="0.2">
      <c r="A1266">
        <f>Athl.!A645</f>
        <v>632</v>
      </c>
      <c r="B1266">
        <f t="shared" si="19"/>
        <v>632</v>
      </c>
    </row>
    <row r="1267" spans="1:2" x14ac:dyDescent="0.2">
      <c r="A1267">
        <f>Athl.!A646</f>
        <v>633</v>
      </c>
      <c r="B1267" t="str">
        <f t="shared" si="19"/>
        <v>Athlet</v>
      </c>
    </row>
    <row r="1268" spans="1:2" x14ac:dyDescent="0.2">
      <c r="A1268">
        <f>Athl.!A646</f>
        <v>633</v>
      </c>
      <c r="B1268">
        <f t="shared" si="19"/>
        <v>633</v>
      </c>
    </row>
    <row r="1269" spans="1:2" x14ac:dyDescent="0.2">
      <c r="A1269">
        <f>Athl.!A647</f>
        <v>634</v>
      </c>
      <c r="B1269" t="str">
        <f t="shared" si="19"/>
        <v>Athlet</v>
      </c>
    </row>
    <row r="1270" spans="1:2" x14ac:dyDescent="0.2">
      <c r="A1270">
        <f>Athl.!A647</f>
        <v>634</v>
      </c>
      <c r="B1270">
        <f t="shared" si="19"/>
        <v>634</v>
      </c>
    </row>
    <row r="1271" spans="1:2" x14ac:dyDescent="0.2">
      <c r="A1271">
        <f>Athl.!A648</f>
        <v>635</v>
      </c>
      <c r="B1271" t="str">
        <f t="shared" si="19"/>
        <v>Athlet</v>
      </c>
    </row>
    <row r="1272" spans="1:2" x14ac:dyDescent="0.2">
      <c r="A1272">
        <f>Athl.!A648</f>
        <v>635</v>
      </c>
      <c r="B1272">
        <f t="shared" si="19"/>
        <v>635</v>
      </c>
    </row>
    <row r="1273" spans="1:2" x14ac:dyDescent="0.2">
      <c r="A1273">
        <f>Athl.!A649</f>
        <v>636</v>
      </c>
      <c r="B1273" t="str">
        <f t="shared" si="19"/>
        <v>Athlet</v>
      </c>
    </row>
    <row r="1274" spans="1:2" x14ac:dyDescent="0.2">
      <c r="A1274">
        <f>Athl.!A649</f>
        <v>636</v>
      </c>
      <c r="B1274">
        <f t="shared" si="19"/>
        <v>636</v>
      </c>
    </row>
    <row r="1275" spans="1:2" x14ac:dyDescent="0.2">
      <c r="A1275">
        <f>Athl.!A650</f>
        <v>637</v>
      </c>
      <c r="B1275" t="str">
        <f t="shared" si="19"/>
        <v>Athlet</v>
      </c>
    </row>
    <row r="1276" spans="1:2" x14ac:dyDescent="0.2">
      <c r="A1276">
        <f>Athl.!A650</f>
        <v>637</v>
      </c>
      <c r="B1276">
        <f t="shared" si="19"/>
        <v>637</v>
      </c>
    </row>
    <row r="1277" spans="1:2" x14ac:dyDescent="0.2">
      <c r="A1277">
        <f>Athl.!A651</f>
        <v>638</v>
      </c>
      <c r="B1277" t="str">
        <f t="shared" si="19"/>
        <v>Athlet</v>
      </c>
    </row>
    <row r="1278" spans="1:2" x14ac:dyDescent="0.2">
      <c r="A1278">
        <f>Athl.!A651</f>
        <v>638</v>
      </c>
      <c r="B1278">
        <f t="shared" si="19"/>
        <v>638</v>
      </c>
    </row>
    <row r="1279" spans="1:2" x14ac:dyDescent="0.2">
      <c r="A1279">
        <f>Athl.!A652</f>
        <v>639</v>
      </c>
      <c r="B1279" t="str">
        <f t="shared" si="19"/>
        <v>Athlet</v>
      </c>
    </row>
    <row r="1280" spans="1:2" x14ac:dyDescent="0.2">
      <c r="A1280">
        <f>Athl.!A652</f>
        <v>639</v>
      </c>
      <c r="B1280">
        <f t="shared" si="19"/>
        <v>639</v>
      </c>
    </row>
    <row r="1281" spans="1:2" x14ac:dyDescent="0.2">
      <c r="A1281">
        <f>Athl.!A653</f>
        <v>640</v>
      </c>
      <c r="B1281" t="str">
        <f t="shared" si="19"/>
        <v>Athlet</v>
      </c>
    </row>
    <row r="1282" spans="1:2" x14ac:dyDescent="0.2">
      <c r="A1282">
        <f>Athl.!A653</f>
        <v>640</v>
      </c>
      <c r="B1282">
        <f t="shared" ref="B1282:B1345" si="20">IF(A1282&lt;&gt;A1281,"Athlet",A1282)</f>
        <v>640</v>
      </c>
    </row>
    <row r="1283" spans="1:2" x14ac:dyDescent="0.2">
      <c r="A1283">
        <f>Athl.!A654</f>
        <v>641</v>
      </c>
      <c r="B1283" t="str">
        <f t="shared" si="20"/>
        <v>Athlet</v>
      </c>
    </row>
    <row r="1284" spans="1:2" x14ac:dyDescent="0.2">
      <c r="A1284">
        <f>Athl.!A654</f>
        <v>641</v>
      </c>
      <c r="B1284">
        <f t="shared" si="20"/>
        <v>641</v>
      </c>
    </row>
    <row r="1285" spans="1:2" x14ac:dyDescent="0.2">
      <c r="A1285">
        <f>Athl.!A655</f>
        <v>642</v>
      </c>
      <c r="B1285" t="str">
        <f t="shared" si="20"/>
        <v>Athlet</v>
      </c>
    </row>
    <row r="1286" spans="1:2" x14ac:dyDescent="0.2">
      <c r="A1286">
        <f>Athl.!A655</f>
        <v>642</v>
      </c>
      <c r="B1286">
        <f t="shared" si="20"/>
        <v>642</v>
      </c>
    </row>
    <row r="1287" spans="1:2" x14ac:dyDescent="0.2">
      <c r="A1287">
        <f>Athl.!A656</f>
        <v>643</v>
      </c>
      <c r="B1287" t="str">
        <f t="shared" si="20"/>
        <v>Athlet</v>
      </c>
    </row>
    <row r="1288" spans="1:2" x14ac:dyDescent="0.2">
      <c r="A1288">
        <f>Athl.!A656</f>
        <v>643</v>
      </c>
      <c r="B1288">
        <f t="shared" si="20"/>
        <v>643</v>
      </c>
    </row>
    <row r="1289" spans="1:2" x14ac:dyDescent="0.2">
      <c r="A1289">
        <f>Athl.!A657</f>
        <v>644</v>
      </c>
      <c r="B1289" t="str">
        <f t="shared" si="20"/>
        <v>Athlet</v>
      </c>
    </row>
    <row r="1290" spans="1:2" x14ac:dyDescent="0.2">
      <c r="A1290">
        <f>Athl.!A657</f>
        <v>644</v>
      </c>
      <c r="B1290">
        <f t="shared" si="20"/>
        <v>644</v>
      </c>
    </row>
    <row r="1291" spans="1:2" x14ac:dyDescent="0.2">
      <c r="A1291">
        <f>Athl.!A658</f>
        <v>645</v>
      </c>
      <c r="B1291" t="str">
        <f t="shared" si="20"/>
        <v>Athlet</v>
      </c>
    </row>
    <row r="1292" spans="1:2" x14ac:dyDescent="0.2">
      <c r="A1292">
        <f>Athl.!A658</f>
        <v>645</v>
      </c>
      <c r="B1292">
        <f t="shared" si="20"/>
        <v>645</v>
      </c>
    </row>
    <row r="1293" spans="1:2" x14ac:dyDescent="0.2">
      <c r="A1293">
        <f>Athl.!A659</f>
        <v>646</v>
      </c>
      <c r="B1293" t="str">
        <f t="shared" si="20"/>
        <v>Athlet</v>
      </c>
    </row>
    <row r="1294" spans="1:2" x14ac:dyDescent="0.2">
      <c r="A1294">
        <f>Athl.!A659</f>
        <v>646</v>
      </c>
      <c r="B1294">
        <f t="shared" si="20"/>
        <v>646</v>
      </c>
    </row>
    <row r="1295" spans="1:2" x14ac:dyDescent="0.2">
      <c r="A1295">
        <f>Athl.!A660</f>
        <v>647</v>
      </c>
      <c r="B1295" t="str">
        <f t="shared" si="20"/>
        <v>Athlet</v>
      </c>
    </row>
    <row r="1296" spans="1:2" x14ac:dyDescent="0.2">
      <c r="A1296">
        <f>Athl.!A660</f>
        <v>647</v>
      </c>
      <c r="B1296">
        <f t="shared" si="20"/>
        <v>647</v>
      </c>
    </row>
    <row r="1297" spans="1:2" x14ac:dyDescent="0.2">
      <c r="A1297">
        <f>Athl.!A661</f>
        <v>648</v>
      </c>
      <c r="B1297" t="str">
        <f t="shared" si="20"/>
        <v>Athlet</v>
      </c>
    </row>
    <row r="1298" spans="1:2" x14ac:dyDescent="0.2">
      <c r="A1298">
        <f>Athl.!A661</f>
        <v>648</v>
      </c>
      <c r="B1298">
        <f t="shared" si="20"/>
        <v>648</v>
      </c>
    </row>
    <row r="1299" spans="1:2" x14ac:dyDescent="0.2">
      <c r="A1299">
        <f>Athl.!A662</f>
        <v>649</v>
      </c>
      <c r="B1299" t="str">
        <f t="shared" si="20"/>
        <v>Athlet</v>
      </c>
    </row>
    <row r="1300" spans="1:2" x14ac:dyDescent="0.2">
      <c r="A1300">
        <f>Athl.!A662</f>
        <v>649</v>
      </c>
      <c r="B1300">
        <f t="shared" si="20"/>
        <v>649</v>
      </c>
    </row>
    <row r="1301" spans="1:2" x14ac:dyDescent="0.2">
      <c r="A1301">
        <f>Athl.!A663</f>
        <v>650</v>
      </c>
      <c r="B1301" t="str">
        <f t="shared" si="20"/>
        <v>Athlet</v>
      </c>
    </row>
    <row r="1302" spans="1:2" x14ac:dyDescent="0.2">
      <c r="A1302">
        <f>Athl.!A663</f>
        <v>650</v>
      </c>
      <c r="B1302">
        <f t="shared" si="20"/>
        <v>650</v>
      </c>
    </row>
    <row r="1303" spans="1:2" x14ac:dyDescent="0.2">
      <c r="A1303">
        <f>Athl.!A664</f>
        <v>651</v>
      </c>
      <c r="B1303" t="str">
        <f t="shared" si="20"/>
        <v>Athlet</v>
      </c>
    </row>
    <row r="1304" spans="1:2" x14ac:dyDescent="0.2">
      <c r="A1304">
        <f>Athl.!A664</f>
        <v>651</v>
      </c>
      <c r="B1304">
        <f t="shared" si="20"/>
        <v>651</v>
      </c>
    </row>
    <row r="1305" spans="1:2" x14ac:dyDescent="0.2">
      <c r="A1305">
        <f>Athl.!A665</f>
        <v>652</v>
      </c>
      <c r="B1305" t="str">
        <f t="shared" si="20"/>
        <v>Athlet</v>
      </c>
    </row>
    <row r="1306" spans="1:2" x14ac:dyDescent="0.2">
      <c r="A1306">
        <f>Athl.!A665</f>
        <v>652</v>
      </c>
      <c r="B1306">
        <f t="shared" si="20"/>
        <v>652</v>
      </c>
    </row>
    <row r="1307" spans="1:2" x14ac:dyDescent="0.2">
      <c r="A1307">
        <f>Athl.!A666</f>
        <v>653</v>
      </c>
      <c r="B1307" t="str">
        <f t="shared" si="20"/>
        <v>Athlet</v>
      </c>
    </row>
    <row r="1308" spans="1:2" x14ac:dyDescent="0.2">
      <c r="A1308">
        <f>Athl.!A666</f>
        <v>653</v>
      </c>
      <c r="B1308">
        <f t="shared" si="20"/>
        <v>653</v>
      </c>
    </row>
    <row r="1309" spans="1:2" x14ac:dyDescent="0.2">
      <c r="A1309">
        <f>Athl.!A667</f>
        <v>654</v>
      </c>
      <c r="B1309" t="str">
        <f t="shared" si="20"/>
        <v>Athlet</v>
      </c>
    </row>
    <row r="1310" spans="1:2" x14ac:dyDescent="0.2">
      <c r="A1310">
        <f>Athl.!A667</f>
        <v>654</v>
      </c>
      <c r="B1310">
        <f t="shared" si="20"/>
        <v>654</v>
      </c>
    </row>
    <row r="1311" spans="1:2" x14ac:dyDescent="0.2">
      <c r="A1311">
        <f>Athl.!A668</f>
        <v>655</v>
      </c>
      <c r="B1311" t="str">
        <f t="shared" si="20"/>
        <v>Athlet</v>
      </c>
    </row>
    <row r="1312" spans="1:2" x14ac:dyDescent="0.2">
      <c r="A1312">
        <f>Athl.!A668</f>
        <v>655</v>
      </c>
      <c r="B1312">
        <f t="shared" si="20"/>
        <v>655</v>
      </c>
    </row>
    <row r="1313" spans="1:2" x14ac:dyDescent="0.2">
      <c r="A1313">
        <f>Athl.!A669</f>
        <v>656</v>
      </c>
      <c r="B1313" t="str">
        <f t="shared" si="20"/>
        <v>Athlet</v>
      </c>
    </row>
    <row r="1314" spans="1:2" x14ac:dyDescent="0.2">
      <c r="A1314">
        <f>Athl.!A669</f>
        <v>656</v>
      </c>
      <c r="B1314">
        <f t="shared" si="20"/>
        <v>656</v>
      </c>
    </row>
    <row r="1315" spans="1:2" x14ac:dyDescent="0.2">
      <c r="A1315">
        <f>Athl.!A670</f>
        <v>657</v>
      </c>
      <c r="B1315" t="str">
        <f t="shared" si="20"/>
        <v>Athlet</v>
      </c>
    </row>
    <row r="1316" spans="1:2" x14ac:dyDescent="0.2">
      <c r="A1316">
        <f>Athl.!A670</f>
        <v>657</v>
      </c>
      <c r="B1316">
        <f t="shared" si="20"/>
        <v>657</v>
      </c>
    </row>
    <row r="1317" spans="1:2" x14ac:dyDescent="0.2">
      <c r="A1317">
        <f>Athl.!A671</f>
        <v>658</v>
      </c>
      <c r="B1317" t="str">
        <f t="shared" si="20"/>
        <v>Athlet</v>
      </c>
    </row>
    <row r="1318" spans="1:2" x14ac:dyDescent="0.2">
      <c r="A1318">
        <f>Athl.!A671</f>
        <v>658</v>
      </c>
      <c r="B1318">
        <f t="shared" si="20"/>
        <v>658</v>
      </c>
    </row>
    <row r="1319" spans="1:2" x14ac:dyDescent="0.2">
      <c r="A1319">
        <f>Athl.!A672</f>
        <v>659</v>
      </c>
      <c r="B1319" t="str">
        <f t="shared" si="20"/>
        <v>Athlet</v>
      </c>
    </row>
    <row r="1320" spans="1:2" x14ac:dyDescent="0.2">
      <c r="A1320">
        <f>Athl.!A672</f>
        <v>659</v>
      </c>
      <c r="B1320">
        <f t="shared" si="20"/>
        <v>659</v>
      </c>
    </row>
    <row r="1321" spans="1:2" x14ac:dyDescent="0.2">
      <c r="A1321">
        <f>Athl.!A673</f>
        <v>660</v>
      </c>
      <c r="B1321" t="str">
        <f t="shared" si="20"/>
        <v>Athlet</v>
      </c>
    </row>
    <row r="1322" spans="1:2" x14ac:dyDescent="0.2">
      <c r="A1322">
        <f>Athl.!A673</f>
        <v>660</v>
      </c>
      <c r="B1322">
        <f t="shared" si="20"/>
        <v>660</v>
      </c>
    </row>
    <row r="1323" spans="1:2" x14ac:dyDescent="0.2">
      <c r="A1323">
        <f>Athl.!A674</f>
        <v>661</v>
      </c>
      <c r="B1323" t="str">
        <f t="shared" si="20"/>
        <v>Athlet</v>
      </c>
    </row>
    <row r="1324" spans="1:2" x14ac:dyDescent="0.2">
      <c r="A1324">
        <f>Athl.!A674</f>
        <v>661</v>
      </c>
      <c r="B1324">
        <f t="shared" si="20"/>
        <v>661</v>
      </c>
    </row>
    <row r="1325" spans="1:2" x14ac:dyDescent="0.2">
      <c r="A1325">
        <f>Athl.!A675</f>
        <v>662</v>
      </c>
      <c r="B1325" t="str">
        <f t="shared" si="20"/>
        <v>Athlet</v>
      </c>
    </row>
    <row r="1326" spans="1:2" x14ac:dyDescent="0.2">
      <c r="A1326">
        <f>Athl.!A675</f>
        <v>662</v>
      </c>
      <c r="B1326">
        <f t="shared" si="20"/>
        <v>662</v>
      </c>
    </row>
    <row r="1327" spans="1:2" x14ac:dyDescent="0.2">
      <c r="A1327">
        <f>Athl.!A676</f>
        <v>663</v>
      </c>
      <c r="B1327" t="str">
        <f t="shared" si="20"/>
        <v>Athlet</v>
      </c>
    </row>
    <row r="1328" spans="1:2" x14ac:dyDescent="0.2">
      <c r="A1328">
        <f>Athl.!A676</f>
        <v>663</v>
      </c>
      <c r="B1328">
        <f t="shared" si="20"/>
        <v>663</v>
      </c>
    </row>
    <row r="1329" spans="1:2" x14ac:dyDescent="0.2">
      <c r="A1329">
        <f>Athl.!A677</f>
        <v>664</v>
      </c>
      <c r="B1329" t="str">
        <f t="shared" si="20"/>
        <v>Athlet</v>
      </c>
    </row>
    <row r="1330" spans="1:2" x14ac:dyDescent="0.2">
      <c r="A1330">
        <f>Athl.!A677</f>
        <v>664</v>
      </c>
      <c r="B1330">
        <f t="shared" si="20"/>
        <v>664</v>
      </c>
    </row>
    <row r="1331" spans="1:2" x14ac:dyDescent="0.2">
      <c r="A1331">
        <f>Athl.!A678</f>
        <v>665</v>
      </c>
      <c r="B1331" t="str">
        <f t="shared" si="20"/>
        <v>Athlet</v>
      </c>
    </row>
    <row r="1332" spans="1:2" x14ac:dyDescent="0.2">
      <c r="A1332">
        <f>Athl.!A678</f>
        <v>665</v>
      </c>
      <c r="B1332">
        <f t="shared" si="20"/>
        <v>665</v>
      </c>
    </row>
    <row r="1333" spans="1:2" x14ac:dyDescent="0.2">
      <c r="A1333">
        <f>Athl.!A679</f>
        <v>666</v>
      </c>
      <c r="B1333" t="str">
        <f t="shared" si="20"/>
        <v>Athlet</v>
      </c>
    </row>
    <row r="1334" spans="1:2" x14ac:dyDescent="0.2">
      <c r="A1334">
        <f>Athl.!A679</f>
        <v>666</v>
      </c>
      <c r="B1334">
        <f t="shared" si="20"/>
        <v>666</v>
      </c>
    </row>
    <row r="1335" spans="1:2" x14ac:dyDescent="0.2">
      <c r="A1335">
        <f>Athl.!A680</f>
        <v>667</v>
      </c>
      <c r="B1335" t="str">
        <f t="shared" si="20"/>
        <v>Athlet</v>
      </c>
    </row>
    <row r="1336" spans="1:2" x14ac:dyDescent="0.2">
      <c r="A1336">
        <f>Athl.!A680</f>
        <v>667</v>
      </c>
      <c r="B1336">
        <f t="shared" si="20"/>
        <v>667</v>
      </c>
    </row>
    <row r="1337" spans="1:2" x14ac:dyDescent="0.2">
      <c r="A1337">
        <f>Athl.!A681</f>
        <v>668</v>
      </c>
      <c r="B1337" t="str">
        <f t="shared" si="20"/>
        <v>Athlet</v>
      </c>
    </row>
    <row r="1338" spans="1:2" x14ac:dyDescent="0.2">
      <c r="A1338">
        <f>Athl.!A681</f>
        <v>668</v>
      </c>
      <c r="B1338">
        <f t="shared" si="20"/>
        <v>668</v>
      </c>
    </row>
    <row r="1339" spans="1:2" x14ac:dyDescent="0.2">
      <c r="A1339">
        <f>Athl.!A682</f>
        <v>669</v>
      </c>
      <c r="B1339" t="str">
        <f t="shared" si="20"/>
        <v>Athlet</v>
      </c>
    </row>
    <row r="1340" spans="1:2" x14ac:dyDescent="0.2">
      <c r="A1340">
        <f>Athl.!A682</f>
        <v>669</v>
      </c>
      <c r="B1340">
        <f t="shared" si="20"/>
        <v>669</v>
      </c>
    </row>
    <row r="1341" spans="1:2" x14ac:dyDescent="0.2">
      <c r="A1341">
        <f>Athl.!A683</f>
        <v>670</v>
      </c>
      <c r="B1341" t="str">
        <f t="shared" si="20"/>
        <v>Athlet</v>
      </c>
    </row>
    <row r="1342" spans="1:2" x14ac:dyDescent="0.2">
      <c r="A1342">
        <f>Athl.!A683</f>
        <v>670</v>
      </c>
      <c r="B1342">
        <f t="shared" si="20"/>
        <v>670</v>
      </c>
    </row>
    <row r="1343" spans="1:2" x14ac:dyDescent="0.2">
      <c r="A1343">
        <f>Athl.!A684</f>
        <v>671</v>
      </c>
      <c r="B1343" t="str">
        <f t="shared" si="20"/>
        <v>Athlet</v>
      </c>
    </row>
    <row r="1344" spans="1:2" x14ac:dyDescent="0.2">
      <c r="A1344">
        <f>Athl.!A684</f>
        <v>671</v>
      </c>
      <c r="B1344">
        <f t="shared" si="20"/>
        <v>671</v>
      </c>
    </row>
    <row r="1345" spans="1:2" x14ac:dyDescent="0.2">
      <c r="A1345">
        <f>Athl.!A685</f>
        <v>672</v>
      </c>
      <c r="B1345" t="str">
        <f t="shared" si="20"/>
        <v>Athlet</v>
      </c>
    </row>
    <row r="1346" spans="1:2" x14ac:dyDescent="0.2">
      <c r="A1346">
        <f>Athl.!A685</f>
        <v>672</v>
      </c>
      <c r="B1346">
        <f t="shared" ref="B1346:B1409" si="21">IF(A1346&lt;&gt;A1345,"Athlet",A1346)</f>
        <v>672</v>
      </c>
    </row>
    <row r="1347" spans="1:2" x14ac:dyDescent="0.2">
      <c r="A1347">
        <f>Athl.!A686</f>
        <v>673</v>
      </c>
      <c r="B1347" t="str">
        <f t="shared" si="21"/>
        <v>Athlet</v>
      </c>
    </row>
    <row r="1348" spans="1:2" x14ac:dyDescent="0.2">
      <c r="A1348">
        <f>Athl.!A686</f>
        <v>673</v>
      </c>
      <c r="B1348">
        <f t="shared" si="21"/>
        <v>673</v>
      </c>
    </row>
    <row r="1349" spans="1:2" x14ac:dyDescent="0.2">
      <c r="A1349">
        <f>Athl.!A687</f>
        <v>674</v>
      </c>
      <c r="B1349" t="str">
        <f t="shared" si="21"/>
        <v>Athlet</v>
      </c>
    </row>
    <row r="1350" spans="1:2" x14ac:dyDescent="0.2">
      <c r="A1350">
        <f>Athl.!A687</f>
        <v>674</v>
      </c>
      <c r="B1350">
        <f t="shared" si="21"/>
        <v>674</v>
      </c>
    </row>
    <row r="1351" spans="1:2" x14ac:dyDescent="0.2">
      <c r="A1351">
        <f>Athl.!A688</f>
        <v>675</v>
      </c>
      <c r="B1351" t="str">
        <f t="shared" si="21"/>
        <v>Athlet</v>
      </c>
    </row>
    <row r="1352" spans="1:2" x14ac:dyDescent="0.2">
      <c r="A1352">
        <f>Athl.!A688</f>
        <v>675</v>
      </c>
      <c r="B1352">
        <f t="shared" si="21"/>
        <v>675</v>
      </c>
    </row>
    <row r="1353" spans="1:2" x14ac:dyDescent="0.2">
      <c r="A1353">
        <f>Athl.!A689</f>
        <v>676</v>
      </c>
      <c r="B1353" t="str">
        <f t="shared" si="21"/>
        <v>Athlet</v>
      </c>
    </row>
    <row r="1354" spans="1:2" x14ac:dyDescent="0.2">
      <c r="A1354">
        <f>Athl.!A689</f>
        <v>676</v>
      </c>
      <c r="B1354">
        <f t="shared" si="21"/>
        <v>676</v>
      </c>
    </row>
    <row r="1355" spans="1:2" x14ac:dyDescent="0.2">
      <c r="A1355">
        <f>Athl.!A690</f>
        <v>677</v>
      </c>
      <c r="B1355" t="str">
        <f t="shared" si="21"/>
        <v>Athlet</v>
      </c>
    </row>
    <row r="1356" spans="1:2" x14ac:dyDescent="0.2">
      <c r="A1356">
        <f>Athl.!A690</f>
        <v>677</v>
      </c>
      <c r="B1356">
        <f t="shared" si="21"/>
        <v>677</v>
      </c>
    </row>
    <row r="1357" spans="1:2" x14ac:dyDescent="0.2">
      <c r="A1357">
        <f>Athl.!A691</f>
        <v>678</v>
      </c>
      <c r="B1357" t="str">
        <f t="shared" si="21"/>
        <v>Athlet</v>
      </c>
    </row>
    <row r="1358" spans="1:2" x14ac:dyDescent="0.2">
      <c r="A1358">
        <f>Athl.!A691</f>
        <v>678</v>
      </c>
      <c r="B1358">
        <f t="shared" si="21"/>
        <v>678</v>
      </c>
    </row>
    <row r="1359" spans="1:2" x14ac:dyDescent="0.2">
      <c r="A1359">
        <f>Athl.!A692</f>
        <v>679</v>
      </c>
      <c r="B1359" t="str">
        <f t="shared" si="21"/>
        <v>Athlet</v>
      </c>
    </row>
    <row r="1360" spans="1:2" x14ac:dyDescent="0.2">
      <c r="A1360">
        <f>Athl.!A692</f>
        <v>679</v>
      </c>
      <c r="B1360">
        <f t="shared" si="21"/>
        <v>679</v>
      </c>
    </row>
    <row r="1361" spans="1:2" x14ac:dyDescent="0.2">
      <c r="A1361">
        <f>Athl.!A693</f>
        <v>680</v>
      </c>
      <c r="B1361" t="str">
        <f t="shared" si="21"/>
        <v>Athlet</v>
      </c>
    </row>
    <row r="1362" spans="1:2" x14ac:dyDescent="0.2">
      <c r="A1362">
        <f>Athl.!A693</f>
        <v>680</v>
      </c>
      <c r="B1362">
        <f t="shared" si="21"/>
        <v>680</v>
      </c>
    </row>
    <row r="1363" spans="1:2" x14ac:dyDescent="0.2">
      <c r="A1363">
        <f>Athl.!A694</f>
        <v>681</v>
      </c>
      <c r="B1363" t="str">
        <f t="shared" si="21"/>
        <v>Athlet</v>
      </c>
    </row>
    <row r="1364" spans="1:2" x14ac:dyDescent="0.2">
      <c r="A1364">
        <f>Athl.!A694</f>
        <v>681</v>
      </c>
      <c r="B1364">
        <f t="shared" si="21"/>
        <v>681</v>
      </c>
    </row>
    <row r="1365" spans="1:2" x14ac:dyDescent="0.2">
      <c r="A1365">
        <f>Athl.!A695</f>
        <v>682</v>
      </c>
      <c r="B1365" t="str">
        <f t="shared" si="21"/>
        <v>Athlet</v>
      </c>
    </row>
    <row r="1366" spans="1:2" x14ac:dyDescent="0.2">
      <c r="A1366">
        <f>Athl.!A695</f>
        <v>682</v>
      </c>
      <c r="B1366">
        <f t="shared" si="21"/>
        <v>682</v>
      </c>
    </row>
    <row r="1367" spans="1:2" x14ac:dyDescent="0.2">
      <c r="A1367">
        <f>Athl.!A696</f>
        <v>683</v>
      </c>
      <c r="B1367" t="str">
        <f t="shared" si="21"/>
        <v>Athlet</v>
      </c>
    </row>
    <row r="1368" spans="1:2" x14ac:dyDescent="0.2">
      <c r="A1368">
        <f>Athl.!A696</f>
        <v>683</v>
      </c>
      <c r="B1368">
        <f t="shared" si="21"/>
        <v>683</v>
      </c>
    </row>
    <row r="1369" spans="1:2" x14ac:dyDescent="0.2">
      <c r="A1369">
        <f>Athl.!A697</f>
        <v>684</v>
      </c>
      <c r="B1369" t="str">
        <f t="shared" si="21"/>
        <v>Athlet</v>
      </c>
    </row>
    <row r="1370" spans="1:2" x14ac:dyDescent="0.2">
      <c r="A1370">
        <f>Athl.!A697</f>
        <v>684</v>
      </c>
      <c r="B1370">
        <f t="shared" si="21"/>
        <v>684</v>
      </c>
    </row>
    <row r="1371" spans="1:2" x14ac:dyDescent="0.2">
      <c r="A1371">
        <f>Athl.!A698</f>
        <v>685</v>
      </c>
      <c r="B1371" t="str">
        <f t="shared" si="21"/>
        <v>Athlet</v>
      </c>
    </row>
    <row r="1372" spans="1:2" x14ac:dyDescent="0.2">
      <c r="A1372">
        <f>Athl.!A698</f>
        <v>685</v>
      </c>
      <c r="B1372">
        <f t="shared" si="21"/>
        <v>685</v>
      </c>
    </row>
    <row r="1373" spans="1:2" x14ac:dyDescent="0.2">
      <c r="A1373">
        <f>Athl.!A699</f>
        <v>686</v>
      </c>
      <c r="B1373" t="str">
        <f t="shared" si="21"/>
        <v>Athlet</v>
      </c>
    </row>
    <row r="1374" spans="1:2" x14ac:dyDescent="0.2">
      <c r="A1374">
        <f>Athl.!A699</f>
        <v>686</v>
      </c>
      <c r="B1374">
        <f t="shared" si="21"/>
        <v>686</v>
      </c>
    </row>
    <row r="1375" spans="1:2" x14ac:dyDescent="0.2">
      <c r="A1375">
        <f>Athl.!A700</f>
        <v>687</v>
      </c>
      <c r="B1375" t="str">
        <f t="shared" si="21"/>
        <v>Athlet</v>
      </c>
    </row>
    <row r="1376" spans="1:2" x14ac:dyDescent="0.2">
      <c r="A1376">
        <f>Athl.!A700</f>
        <v>687</v>
      </c>
      <c r="B1376">
        <f t="shared" si="21"/>
        <v>687</v>
      </c>
    </row>
    <row r="1377" spans="1:2" x14ac:dyDescent="0.2">
      <c r="A1377">
        <f>Athl.!A701</f>
        <v>688</v>
      </c>
      <c r="B1377" t="str">
        <f t="shared" si="21"/>
        <v>Athlet</v>
      </c>
    </row>
    <row r="1378" spans="1:2" x14ac:dyDescent="0.2">
      <c r="A1378">
        <f>Athl.!A701</f>
        <v>688</v>
      </c>
      <c r="B1378">
        <f t="shared" si="21"/>
        <v>688</v>
      </c>
    </row>
    <row r="1379" spans="1:2" x14ac:dyDescent="0.2">
      <c r="A1379">
        <f>Athl.!A702</f>
        <v>689</v>
      </c>
      <c r="B1379" t="str">
        <f t="shared" si="21"/>
        <v>Athlet</v>
      </c>
    </row>
    <row r="1380" spans="1:2" x14ac:dyDescent="0.2">
      <c r="A1380">
        <f>Athl.!A702</f>
        <v>689</v>
      </c>
      <c r="B1380">
        <f t="shared" si="21"/>
        <v>689</v>
      </c>
    </row>
    <row r="1381" spans="1:2" x14ac:dyDescent="0.2">
      <c r="A1381">
        <f>Athl.!A703</f>
        <v>690</v>
      </c>
      <c r="B1381" t="str">
        <f t="shared" si="21"/>
        <v>Athlet</v>
      </c>
    </row>
    <row r="1382" spans="1:2" x14ac:dyDescent="0.2">
      <c r="A1382">
        <f>Athl.!A703</f>
        <v>690</v>
      </c>
      <c r="B1382">
        <f t="shared" si="21"/>
        <v>690</v>
      </c>
    </row>
    <row r="1383" spans="1:2" x14ac:dyDescent="0.2">
      <c r="A1383">
        <f>Athl.!A704</f>
        <v>691</v>
      </c>
      <c r="B1383" t="str">
        <f t="shared" si="21"/>
        <v>Athlet</v>
      </c>
    </row>
    <row r="1384" spans="1:2" x14ac:dyDescent="0.2">
      <c r="A1384">
        <f>Athl.!A704</f>
        <v>691</v>
      </c>
      <c r="B1384">
        <f t="shared" si="21"/>
        <v>691</v>
      </c>
    </row>
    <row r="1385" spans="1:2" x14ac:dyDescent="0.2">
      <c r="A1385">
        <f>Athl.!A705</f>
        <v>692</v>
      </c>
      <c r="B1385" t="str">
        <f t="shared" si="21"/>
        <v>Athlet</v>
      </c>
    </row>
    <row r="1386" spans="1:2" x14ac:dyDescent="0.2">
      <c r="A1386">
        <f>Athl.!A705</f>
        <v>692</v>
      </c>
      <c r="B1386">
        <f t="shared" si="21"/>
        <v>692</v>
      </c>
    </row>
    <row r="1387" spans="1:2" x14ac:dyDescent="0.2">
      <c r="A1387">
        <f>Athl.!A706</f>
        <v>693</v>
      </c>
      <c r="B1387" t="str">
        <f t="shared" si="21"/>
        <v>Athlet</v>
      </c>
    </row>
    <row r="1388" spans="1:2" x14ac:dyDescent="0.2">
      <c r="A1388">
        <f>Athl.!A706</f>
        <v>693</v>
      </c>
      <c r="B1388">
        <f t="shared" si="21"/>
        <v>693</v>
      </c>
    </row>
    <row r="1389" spans="1:2" x14ac:dyDescent="0.2">
      <c r="A1389">
        <f>Athl.!A707</f>
        <v>694</v>
      </c>
      <c r="B1389" t="str">
        <f t="shared" si="21"/>
        <v>Athlet</v>
      </c>
    </row>
    <row r="1390" spans="1:2" x14ac:dyDescent="0.2">
      <c r="A1390">
        <f>Athl.!A707</f>
        <v>694</v>
      </c>
      <c r="B1390">
        <f t="shared" si="21"/>
        <v>694</v>
      </c>
    </row>
    <row r="1391" spans="1:2" x14ac:dyDescent="0.2">
      <c r="A1391">
        <f>Athl.!A708</f>
        <v>695</v>
      </c>
      <c r="B1391" t="str">
        <f t="shared" si="21"/>
        <v>Athlet</v>
      </c>
    </row>
    <row r="1392" spans="1:2" x14ac:dyDescent="0.2">
      <c r="A1392">
        <f>Athl.!A708</f>
        <v>695</v>
      </c>
      <c r="B1392">
        <f t="shared" si="21"/>
        <v>695</v>
      </c>
    </row>
    <row r="1393" spans="1:2" x14ac:dyDescent="0.2">
      <c r="A1393">
        <f>Athl.!A709</f>
        <v>696</v>
      </c>
      <c r="B1393" t="str">
        <f t="shared" si="21"/>
        <v>Athlet</v>
      </c>
    </row>
    <row r="1394" spans="1:2" x14ac:dyDescent="0.2">
      <c r="A1394">
        <f>Athl.!A709</f>
        <v>696</v>
      </c>
      <c r="B1394">
        <f t="shared" si="21"/>
        <v>696</v>
      </c>
    </row>
    <row r="1395" spans="1:2" x14ac:dyDescent="0.2">
      <c r="A1395">
        <f>Athl.!A710</f>
        <v>697</v>
      </c>
      <c r="B1395" t="str">
        <f t="shared" si="21"/>
        <v>Athlet</v>
      </c>
    </row>
    <row r="1396" spans="1:2" x14ac:dyDescent="0.2">
      <c r="A1396">
        <f>Athl.!A710</f>
        <v>697</v>
      </c>
      <c r="B1396">
        <f t="shared" si="21"/>
        <v>697</v>
      </c>
    </row>
    <row r="1397" spans="1:2" x14ac:dyDescent="0.2">
      <c r="A1397">
        <f>Athl.!A711</f>
        <v>698</v>
      </c>
      <c r="B1397" t="str">
        <f t="shared" si="21"/>
        <v>Athlet</v>
      </c>
    </row>
    <row r="1398" spans="1:2" x14ac:dyDescent="0.2">
      <c r="A1398">
        <f>Athl.!A711</f>
        <v>698</v>
      </c>
      <c r="B1398">
        <f t="shared" si="21"/>
        <v>698</v>
      </c>
    </row>
    <row r="1399" spans="1:2" x14ac:dyDescent="0.2">
      <c r="A1399">
        <f>Athl.!A712</f>
        <v>699</v>
      </c>
      <c r="B1399" t="str">
        <f t="shared" si="21"/>
        <v>Athlet</v>
      </c>
    </row>
    <row r="1400" spans="1:2" x14ac:dyDescent="0.2">
      <c r="A1400">
        <f>Athl.!A712</f>
        <v>699</v>
      </c>
      <c r="B1400">
        <f t="shared" si="21"/>
        <v>699</v>
      </c>
    </row>
    <row r="1401" spans="1:2" x14ac:dyDescent="0.2">
      <c r="A1401">
        <f>Athl.!A713</f>
        <v>700</v>
      </c>
      <c r="B1401" t="str">
        <f t="shared" si="21"/>
        <v>Athlet</v>
      </c>
    </row>
    <row r="1402" spans="1:2" x14ac:dyDescent="0.2">
      <c r="A1402">
        <f>Athl.!A713</f>
        <v>700</v>
      </c>
      <c r="B1402">
        <f t="shared" si="21"/>
        <v>700</v>
      </c>
    </row>
    <row r="1403" spans="1:2" x14ac:dyDescent="0.2">
      <c r="A1403">
        <f>Athl.!A714</f>
        <v>701</v>
      </c>
      <c r="B1403" t="str">
        <f t="shared" si="21"/>
        <v>Athlet</v>
      </c>
    </row>
    <row r="1404" spans="1:2" x14ac:dyDescent="0.2">
      <c r="A1404">
        <f>Athl.!A714</f>
        <v>701</v>
      </c>
      <c r="B1404">
        <f t="shared" si="21"/>
        <v>701</v>
      </c>
    </row>
    <row r="1405" spans="1:2" x14ac:dyDescent="0.2">
      <c r="A1405">
        <f>Athl.!A715</f>
        <v>702</v>
      </c>
      <c r="B1405" t="str">
        <f t="shared" si="21"/>
        <v>Athlet</v>
      </c>
    </row>
    <row r="1406" spans="1:2" x14ac:dyDescent="0.2">
      <c r="A1406">
        <f>Athl.!A715</f>
        <v>702</v>
      </c>
      <c r="B1406">
        <f t="shared" si="21"/>
        <v>702</v>
      </c>
    </row>
    <row r="1407" spans="1:2" x14ac:dyDescent="0.2">
      <c r="A1407">
        <f>Athl.!A716</f>
        <v>703</v>
      </c>
      <c r="B1407" t="str">
        <f t="shared" si="21"/>
        <v>Athlet</v>
      </c>
    </row>
    <row r="1408" spans="1:2" x14ac:dyDescent="0.2">
      <c r="A1408">
        <f>Athl.!A716</f>
        <v>703</v>
      </c>
      <c r="B1408">
        <f t="shared" si="21"/>
        <v>703</v>
      </c>
    </row>
    <row r="1409" spans="1:2" x14ac:dyDescent="0.2">
      <c r="A1409">
        <f>Athl.!A717</f>
        <v>704</v>
      </c>
      <c r="B1409" t="str">
        <f t="shared" si="21"/>
        <v>Athlet</v>
      </c>
    </row>
    <row r="1410" spans="1:2" x14ac:dyDescent="0.2">
      <c r="A1410">
        <f>Athl.!A717</f>
        <v>704</v>
      </c>
      <c r="B1410">
        <f t="shared" ref="B1410:B1473" si="22">IF(A1410&lt;&gt;A1409,"Athlet",A1410)</f>
        <v>704</v>
      </c>
    </row>
    <row r="1411" spans="1:2" x14ac:dyDescent="0.2">
      <c r="A1411">
        <f>Athl.!A718</f>
        <v>705</v>
      </c>
      <c r="B1411" t="str">
        <f t="shared" si="22"/>
        <v>Athlet</v>
      </c>
    </row>
    <row r="1412" spans="1:2" x14ac:dyDescent="0.2">
      <c r="A1412">
        <f>Athl.!A718</f>
        <v>705</v>
      </c>
      <c r="B1412">
        <f t="shared" si="22"/>
        <v>705</v>
      </c>
    </row>
    <row r="1413" spans="1:2" x14ac:dyDescent="0.2">
      <c r="A1413">
        <f>Athl.!A719</f>
        <v>706</v>
      </c>
      <c r="B1413" t="str">
        <f t="shared" si="22"/>
        <v>Athlet</v>
      </c>
    </row>
    <row r="1414" spans="1:2" x14ac:dyDescent="0.2">
      <c r="A1414">
        <f>Athl.!A719</f>
        <v>706</v>
      </c>
      <c r="B1414">
        <f t="shared" si="22"/>
        <v>706</v>
      </c>
    </row>
    <row r="1415" spans="1:2" x14ac:dyDescent="0.2">
      <c r="A1415">
        <f>Athl.!A720</f>
        <v>707</v>
      </c>
      <c r="B1415" t="str">
        <f t="shared" si="22"/>
        <v>Athlet</v>
      </c>
    </row>
    <row r="1416" spans="1:2" x14ac:dyDescent="0.2">
      <c r="A1416">
        <f>Athl.!A720</f>
        <v>707</v>
      </c>
      <c r="B1416">
        <f t="shared" si="22"/>
        <v>707</v>
      </c>
    </row>
    <row r="1417" spans="1:2" x14ac:dyDescent="0.2">
      <c r="A1417">
        <f>Athl.!A721</f>
        <v>708</v>
      </c>
      <c r="B1417" t="str">
        <f t="shared" si="22"/>
        <v>Athlet</v>
      </c>
    </row>
    <row r="1418" spans="1:2" x14ac:dyDescent="0.2">
      <c r="A1418">
        <f>Athl.!A721</f>
        <v>708</v>
      </c>
      <c r="B1418">
        <f t="shared" si="22"/>
        <v>708</v>
      </c>
    </row>
    <row r="1419" spans="1:2" x14ac:dyDescent="0.2">
      <c r="A1419">
        <f>Athl.!A722</f>
        <v>709</v>
      </c>
      <c r="B1419" t="str">
        <f t="shared" si="22"/>
        <v>Athlet</v>
      </c>
    </row>
    <row r="1420" spans="1:2" x14ac:dyDescent="0.2">
      <c r="A1420">
        <f>Athl.!A722</f>
        <v>709</v>
      </c>
      <c r="B1420">
        <f t="shared" si="22"/>
        <v>709</v>
      </c>
    </row>
    <row r="1421" spans="1:2" x14ac:dyDescent="0.2">
      <c r="A1421">
        <f>Athl.!A723</f>
        <v>710</v>
      </c>
      <c r="B1421" t="str">
        <f t="shared" si="22"/>
        <v>Athlet</v>
      </c>
    </row>
    <row r="1422" spans="1:2" x14ac:dyDescent="0.2">
      <c r="A1422">
        <f>Athl.!A723</f>
        <v>710</v>
      </c>
      <c r="B1422">
        <f t="shared" si="22"/>
        <v>710</v>
      </c>
    </row>
    <row r="1423" spans="1:2" x14ac:dyDescent="0.2">
      <c r="A1423">
        <f>Athl.!A724</f>
        <v>711</v>
      </c>
      <c r="B1423" t="str">
        <f t="shared" si="22"/>
        <v>Athlet</v>
      </c>
    </row>
    <row r="1424" spans="1:2" x14ac:dyDescent="0.2">
      <c r="A1424">
        <f>Athl.!A724</f>
        <v>711</v>
      </c>
      <c r="B1424">
        <f t="shared" si="22"/>
        <v>711</v>
      </c>
    </row>
    <row r="1425" spans="1:2" x14ac:dyDescent="0.2">
      <c r="A1425">
        <f>Athl.!A725</f>
        <v>712</v>
      </c>
      <c r="B1425" t="str">
        <f t="shared" si="22"/>
        <v>Athlet</v>
      </c>
    </row>
    <row r="1426" spans="1:2" x14ac:dyDescent="0.2">
      <c r="A1426">
        <f>Athl.!A725</f>
        <v>712</v>
      </c>
      <c r="B1426">
        <f t="shared" si="22"/>
        <v>712</v>
      </c>
    </row>
    <row r="1427" spans="1:2" x14ac:dyDescent="0.2">
      <c r="A1427">
        <f>Athl.!A726</f>
        <v>713</v>
      </c>
      <c r="B1427" t="str">
        <f t="shared" si="22"/>
        <v>Athlet</v>
      </c>
    </row>
    <row r="1428" spans="1:2" x14ac:dyDescent="0.2">
      <c r="A1428">
        <f>Athl.!A726</f>
        <v>713</v>
      </c>
      <c r="B1428">
        <f t="shared" si="22"/>
        <v>713</v>
      </c>
    </row>
    <row r="1429" spans="1:2" x14ac:dyDescent="0.2">
      <c r="A1429">
        <f>Athl.!A727</f>
        <v>714</v>
      </c>
      <c r="B1429" t="str">
        <f t="shared" si="22"/>
        <v>Athlet</v>
      </c>
    </row>
    <row r="1430" spans="1:2" x14ac:dyDescent="0.2">
      <c r="A1430">
        <f>Athl.!A727</f>
        <v>714</v>
      </c>
      <c r="B1430">
        <f t="shared" si="22"/>
        <v>714</v>
      </c>
    </row>
    <row r="1431" spans="1:2" x14ac:dyDescent="0.2">
      <c r="A1431">
        <f>Athl.!A728</f>
        <v>715</v>
      </c>
      <c r="B1431" t="str">
        <f t="shared" si="22"/>
        <v>Athlet</v>
      </c>
    </row>
    <row r="1432" spans="1:2" x14ac:dyDescent="0.2">
      <c r="A1432">
        <f>Athl.!A728</f>
        <v>715</v>
      </c>
      <c r="B1432">
        <f t="shared" si="22"/>
        <v>715</v>
      </c>
    </row>
    <row r="1433" spans="1:2" x14ac:dyDescent="0.2">
      <c r="A1433">
        <f>Athl.!A729</f>
        <v>716</v>
      </c>
      <c r="B1433" t="str">
        <f t="shared" si="22"/>
        <v>Athlet</v>
      </c>
    </row>
    <row r="1434" spans="1:2" x14ac:dyDescent="0.2">
      <c r="A1434">
        <f>Athl.!A729</f>
        <v>716</v>
      </c>
      <c r="B1434">
        <f t="shared" si="22"/>
        <v>716</v>
      </c>
    </row>
    <row r="1435" spans="1:2" x14ac:dyDescent="0.2">
      <c r="A1435">
        <f>Athl.!A730</f>
        <v>717</v>
      </c>
      <c r="B1435" t="str">
        <f t="shared" si="22"/>
        <v>Athlet</v>
      </c>
    </row>
    <row r="1436" spans="1:2" x14ac:dyDescent="0.2">
      <c r="A1436">
        <f>Athl.!A730</f>
        <v>717</v>
      </c>
      <c r="B1436">
        <f t="shared" si="22"/>
        <v>717</v>
      </c>
    </row>
    <row r="1437" spans="1:2" x14ac:dyDescent="0.2">
      <c r="A1437">
        <f>Athl.!A731</f>
        <v>718</v>
      </c>
      <c r="B1437" t="str">
        <f t="shared" si="22"/>
        <v>Athlet</v>
      </c>
    </row>
    <row r="1438" spans="1:2" x14ac:dyDescent="0.2">
      <c r="A1438">
        <f>Athl.!A731</f>
        <v>718</v>
      </c>
      <c r="B1438">
        <f t="shared" si="22"/>
        <v>718</v>
      </c>
    </row>
    <row r="1439" spans="1:2" x14ac:dyDescent="0.2">
      <c r="A1439">
        <f>Athl.!A732</f>
        <v>719</v>
      </c>
      <c r="B1439" t="str">
        <f t="shared" si="22"/>
        <v>Athlet</v>
      </c>
    </row>
    <row r="1440" spans="1:2" x14ac:dyDescent="0.2">
      <c r="A1440">
        <f>Athl.!A732</f>
        <v>719</v>
      </c>
      <c r="B1440">
        <f t="shared" si="22"/>
        <v>719</v>
      </c>
    </row>
    <row r="1441" spans="1:2" x14ac:dyDescent="0.2">
      <c r="A1441">
        <f>Athl.!A733</f>
        <v>720</v>
      </c>
      <c r="B1441" t="str">
        <f t="shared" si="22"/>
        <v>Athlet</v>
      </c>
    </row>
    <row r="1442" spans="1:2" x14ac:dyDescent="0.2">
      <c r="A1442">
        <f>Athl.!A733</f>
        <v>720</v>
      </c>
      <c r="B1442">
        <f t="shared" si="22"/>
        <v>720</v>
      </c>
    </row>
    <row r="1443" spans="1:2" x14ac:dyDescent="0.2">
      <c r="A1443">
        <f>Athl.!A734</f>
        <v>721</v>
      </c>
      <c r="B1443" t="str">
        <f t="shared" si="22"/>
        <v>Athlet</v>
      </c>
    </row>
    <row r="1444" spans="1:2" x14ac:dyDescent="0.2">
      <c r="A1444">
        <f>Athl.!A734</f>
        <v>721</v>
      </c>
      <c r="B1444">
        <f t="shared" si="22"/>
        <v>721</v>
      </c>
    </row>
    <row r="1445" spans="1:2" x14ac:dyDescent="0.2">
      <c r="A1445">
        <f>Athl.!A735</f>
        <v>722</v>
      </c>
      <c r="B1445" t="str">
        <f t="shared" si="22"/>
        <v>Athlet</v>
      </c>
    </row>
    <row r="1446" spans="1:2" x14ac:dyDescent="0.2">
      <c r="A1446">
        <f>Athl.!A735</f>
        <v>722</v>
      </c>
      <c r="B1446">
        <f t="shared" si="22"/>
        <v>722</v>
      </c>
    </row>
    <row r="1447" spans="1:2" x14ac:dyDescent="0.2">
      <c r="A1447">
        <f>Athl.!A736</f>
        <v>723</v>
      </c>
      <c r="B1447" t="str">
        <f t="shared" si="22"/>
        <v>Athlet</v>
      </c>
    </row>
    <row r="1448" spans="1:2" x14ac:dyDescent="0.2">
      <c r="A1448">
        <f>Athl.!A736</f>
        <v>723</v>
      </c>
      <c r="B1448">
        <f t="shared" si="22"/>
        <v>723</v>
      </c>
    </row>
    <row r="1449" spans="1:2" x14ac:dyDescent="0.2">
      <c r="A1449">
        <f>Athl.!A737</f>
        <v>724</v>
      </c>
      <c r="B1449" t="str">
        <f t="shared" si="22"/>
        <v>Athlet</v>
      </c>
    </row>
    <row r="1450" spans="1:2" x14ac:dyDescent="0.2">
      <c r="A1450">
        <f>Athl.!A737</f>
        <v>724</v>
      </c>
      <c r="B1450">
        <f t="shared" si="22"/>
        <v>724</v>
      </c>
    </row>
    <row r="1451" spans="1:2" x14ac:dyDescent="0.2">
      <c r="A1451">
        <f>Athl.!A738</f>
        <v>725</v>
      </c>
      <c r="B1451" t="str">
        <f t="shared" si="22"/>
        <v>Athlet</v>
      </c>
    </row>
    <row r="1452" spans="1:2" x14ac:dyDescent="0.2">
      <c r="A1452">
        <f>Athl.!A738</f>
        <v>725</v>
      </c>
      <c r="B1452">
        <f t="shared" si="22"/>
        <v>725</v>
      </c>
    </row>
    <row r="1453" spans="1:2" x14ac:dyDescent="0.2">
      <c r="A1453">
        <f>Athl.!A739</f>
        <v>726</v>
      </c>
      <c r="B1453" t="str">
        <f t="shared" si="22"/>
        <v>Athlet</v>
      </c>
    </row>
    <row r="1454" spans="1:2" x14ac:dyDescent="0.2">
      <c r="A1454">
        <f>Athl.!A739</f>
        <v>726</v>
      </c>
      <c r="B1454">
        <f t="shared" si="22"/>
        <v>726</v>
      </c>
    </row>
    <row r="1455" spans="1:2" x14ac:dyDescent="0.2">
      <c r="A1455">
        <f>Athl.!A740</f>
        <v>727</v>
      </c>
      <c r="B1455" t="str">
        <f t="shared" si="22"/>
        <v>Athlet</v>
      </c>
    </row>
    <row r="1456" spans="1:2" x14ac:dyDescent="0.2">
      <c r="A1456">
        <f>Athl.!A740</f>
        <v>727</v>
      </c>
      <c r="B1456">
        <f t="shared" si="22"/>
        <v>727</v>
      </c>
    </row>
    <row r="1457" spans="1:2" x14ac:dyDescent="0.2">
      <c r="A1457">
        <f>Athl.!A741</f>
        <v>728</v>
      </c>
      <c r="B1457" t="str">
        <f t="shared" si="22"/>
        <v>Athlet</v>
      </c>
    </row>
    <row r="1458" spans="1:2" x14ac:dyDescent="0.2">
      <c r="A1458">
        <f>Athl.!A741</f>
        <v>728</v>
      </c>
      <c r="B1458">
        <f t="shared" si="22"/>
        <v>728</v>
      </c>
    </row>
    <row r="1459" spans="1:2" x14ac:dyDescent="0.2">
      <c r="A1459">
        <f>Athl.!A742</f>
        <v>729</v>
      </c>
      <c r="B1459" t="str">
        <f t="shared" si="22"/>
        <v>Athlet</v>
      </c>
    </row>
    <row r="1460" spans="1:2" x14ac:dyDescent="0.2">
      <c r="A1460">
        <f>Athl.!A742</f>
        <v>729</v>
      </c>
      <c r="B1460">
        <f t="shared" si="22"/>
        <v>729</v>
      </c>
    </row>
    <row r="1461" spans="1:2" x14ac:dyDescent="0.2">
      <c r="A1461">
        <f>Athl.!A743</f>
        <v>730</v>
      </c>
      <c r="B1461" t="str">
        <f t="shared" si="22"/>
        <v>Athlet</v>
      </c>
    </row>
    <row r="1462" spans="1:2" x14ac:dyDescent="0.2">
      <c r="A1462">
        <f>Athl.!A743</f>
        <v>730</v>
      </c>
      <c r="B1462">
        <f t="shared" si="22"/>
        <v>730</v>
      </c>
    </row>
    <row r="1463" spans="1:2" x14ac:dyDescent="0.2">
      <c r="A1463">
        <f>Athl.!A744</f>
        <v>731</v>
      </c>
      <c r="B1463" t="str">
        <f t="shared" si="22"/>
        <v>Athlet</v>
      </c>
    </row>
    <row r="1464" spans="1:2" x14ac:dyDescent="0.2">
      <c r="A1464">
        <f>Athl.!A744</f>
        <v>731</v>
      </c>
      <c r="B1464">
        <f t="shared" si="22"/>
        <v>731</v>
      </c>
    </row>
    <row r="1465" spans="1:2" x14ac:dyDescent="0.2">
      <c r="A1465">
        <f>Athl.!A745</f>
        <v>732</v>
      </c>
      <c r="B1465" t="str">
        <f t="shared" si="22"/>
        <v>Athlet</v>
      </c>
    </row>
    <row r="1466" spans="1:2" x14ac:dyDescent="0.2">
      <c r="A1466">
        <f>Athl.!A745</f>
        <v>732</v>
      </c>
      <c r="B1466">
        <f t="shared" si="22"/>
        <v>732</v>
      </c>
    </row>
    <row r="1467" spans="1:2" x14ac:dyDescent="0.2">
      <c r="A1467">
        <f>Athl.!A746</f>
        <v>733</v>
      </c>
      <c r="B1467" t="str">
        <f t="shared" si="22"/>
        <v>Athlet</v>
      </c>
    </row>
    <row r="1468" spans="1:2" x14ac:dyDescent="0.2">
      <c r="A1468">
        <f>Athl.!A746</f>
        <v>733</v>
      </c>
      <c r="B1468">
        <f t="shared" si="22"/>
        <v>733</v>
      </c>
    </row>
    <row r="1469" spans="1:2" x14ac:dyDescent="0.2">
      <c r="A1469">
        <f>Athl.!A747</f>
        <v>734</v>
      </c>
      <c r="B1469" t="str">
        <f t="shared" si="22"/>
        <v>Athlet</v>
      </c>
    </row>
    <row r="1470" spans="1:2" x14ac:dyDescent="0.2">
      <c r="A1470">
        <f>Athl.!A747</f>
        <v>734</v>
      </c>
      <c r="B1470">
        <f t="shared" si="22"/>
        <v>734</v>
      </c>
    </row>
    <row r="1471" spans="1:2" x14ac:dyDescent="0.2">
      <c r="A1471">
        <f>Athl.!A748</f>
        <v>735</v>
      </c>
      <c r="B1471" t="str">
        <f t="shared" si="22"/>
        <v>Athlet</v>
      </c>
    </row>
    <row r="1472" spans="1:2" x14ac:dyDescent="0.2">
      <c r="A1472">
        <f>Athl.!A748</f>
        <v>735</v>
      </c>
      <c r="B1472">
        <f t="shared" si="22"/>
        <v>735</v>
      </c>
    </row>
    <row r="1473" spans="1:2" x14ac:dyDescent="0.2">
      <c r="A1473">
        <f>Athl.!A749</f>
        <v>736</v>
      </c>
      <c r="B1473" t="str">
        <f t="shared" si="22"/>
        <v>Athlet</v>
      </c>
    </row>
    <row r="1474" spans="1:2" x14ac:dyDescent="0.2">
      <c r="A1474">
        <f>Athl.!A749</f>
        <v>736</v>
      </c>
      <c r="B1474">
        <f t="shared" ref="B1474:B1537" si="23">IF(A1474&lt;&gt;A1473,"Athlet",A1474)</f>
        <v>736</v>
      </c>
    </row>
    <row r="1475" spans="1:2" x14ac:dyDescent="0.2">
      <c r="A1475">
        <f>Athl.!A750</f>
        <v>737</v>
      </c>
      <c r="B1475" t="str">
        <f t="shared" si="23"/>
        <v>Athlet</v>
      </c>
    </row>
    <row r="1476" spans="1:2" x14ac:dyDescent="0.2">
      <c r="A1476">
        <f>Athl.!A750</f>
        <v>737</v>
      </c>
      <c r="B1476">
        <f t="shared" si="23"/>
        <v>737</v>
      </c>
    </row>
    <row r="1477" spans="1:2" x14ac:dyDescent="0.2">
      <c r="A1477">
        <f>Athl.!A751</f>
        <v>738</v>
      </c>
      <c r="B1477" t="str">
        <f t="shared" si="23"/>
        <v>Athlet</v>
      </c>
    </row>
    <row r="1478" spans="1:2" x14ac:dyDescent="0.2">
      <c r="A1478">
        <f>Athl.!A751</f>
        <v>738</v>
      </c>
      <c r="B1478">
        <f t="shared" si="23"/>
        <v>738</v>
      </c>
    </row>
    <row r="1479" spans="1:2" x14ac:dyDescent="0.2">
      <c r="A1479">
        <f>Athl.!A752</f>
        <v>739</v>
      </c>
      <c r="B1479" t="str">
        <f t="shared" si="23"/>
        <v>Athlet</v>
      </c>
    </row>
    <row r="1480" spans="1:2" x14ac:dyDescent="0.2">
      <c r="A1480">
        <f>Athl.!A752</f>
        <v>739</v>
      </c>
      <c r="B1480">
        <f t="shared" si="23"/>
        <v>739</v>
      </c>
    </row>
    <row r="1481" spans="1:2" x14ac:dyDescent="0.2">
      <c r="A1481">
        <f>Athl.!A753</f>
        <v>740</v>
      </c>
      <c r="B1481" t="str">
        <f t="shared" si="23"/>
        <v>Athlet</v>
      </c>
    </row>
    <row r="1482" spans="1:2" x14ac:dyDescent="0.2">
      <c r="A1482">
        <f>Athl.!A753</f>
        <v>740</v>
      </c>
      <c r="B1482">
        <f t="shared" si="23"/>
        <v>740</v>
      </c>
    </row>
    <row r="1483" spans="1:2" x14ac:dyDescent="0.2">
      <c r="A1483">
        <f>Athl.!A754</f>
        <v>741</v>
      </c>
      <c r="B1483" t="str">
        <f t="shared" si="23"/>
        <v>Athlet</v>
      </c>
    </row>
    <row r="1484" spans="1:2" x14ac:dyDescent="0.2">
      <c r="A1484">
        <f>Athl.!A754</f>
        <v>741</v>
      </c>
      <c r="B1484">
        <f t="shared" si="23"/>
        <v>741</v>
      </c>
    </row>
    <row r="1485" spans="1:2" x14ac:dyDescent="0.2">
      <c r="A1485">
        <f>Athl.!A755</f>
        <v>742</v>
      </c>
      <c r="B1485" t="str">
        <f t="shared" si="23"/>
        <v>Athlet</v>
      </c>
    </row>
    <row r="1486" spans="1:2" x14ac:dyDescent="0.2">
      <c r="A1486">
        <f>Athl.!A755</f>
        <v>742</v>
      </c>
      <c r="B1486">
        <f t="shared" si="23"/>
        <v>742</v>
      </c>
    </row>
    <row r="1487" spans="1:2" x14ac:dyDescent="0.2">
      <c r="A1487">
        <f>Athl.!A756</f>
        <v>743</v>
      </c>
      <c r="B1487" t="str">
        <f t="shared" si="23"/>
        <v>Athlet</v>
      </c>
    </row>
    <row r="1488" spans="1:2" x14ac:dyDescent="0.2">
      <c r="A1488">
        <f>Athl.!A756</f>
        <v>743</v>
      </c>
      <c r="B1488">
        <f t="shared" si="23"/>
        <v>743</v>
      </c>
    </row>
    <row r="1489" spans="1:2" x14ac:dyDescent="0.2">
      <c r="A1489">
        <f>Athl.!A757</f>
        <v>744</v>
      </c>
      <c r="B1489" t="str">
        <f t="shared" si="23"/>
        <v>Athlet</v>
      </c>
    </row>
    <row r="1490" spans="1:2" x14ac:dyDescent="0.2">
      <c r="A1490">
        <f>Athl.!A757</f>
        <v>744</v>
      </c>
      <c r="B1490">
        <f t="shared" si="23"/>
        <v>744</v>
      </c>
    </row>
    <row r="1491" spans="1:2" x14ac:dyDescent="0.2">
      <c r="A1491">
        <f>Athl.!A758</f>
        <v>745</v>
      </c>
      <c r="B1491" t="str">
        <f t="shared" si="23"/>
        <v>Athlet</v>
      </c>
    </row>
    <row r="1492" spans="1:2" x14ac:dyDescent="0.2">
      <c r="A1492">
        <f>Athl.!A758</f>
        <v>745</v>
      </c>
      <c r="B1492">
        <f t="shared" si="23"/>
        <v>745</v>
      </c>
    </row>
    <row r="1493" spans="1:2" x14ac:dyDescent="0.2">
      <c r="A1493">
        <f>Athl.!A759</f>
        <v>746</v>
      </c>
      <c r="B1493" t="str">
        <f t="shared" si="23"/>
        <v>Athlet</v>
      </c>
    </row>
    <row r="1494" spans="1:2" x14ac:dyDescent="0.2">
      <c r="A1494">
        <f>Athl.!A759</f>
        <v>746</v>
      </c>
      <c r="B1494">
        <f t="shared" si="23"/>
        <v>746</v>
      </c>
    </row>
    <row r="1495" spans="1:2" x14ac:dyDescent="0.2">
      <c r="A1495">
        <f>Athl.!A760</f>
        <v>747</v>
      </c>
      <c r="B1495" t="str">
        <f t="shared" si="23"/>
        <v>Athlet</v>
      </c>
    </row>
    <row r="1496" spans="1:2" x14ac:dyDescent="0.2">
      <c r="A1496">
        <f>Athl.!A760</f>
        <v>747</v>
      </c>
      <c r="B1496">
        <f t="shared" si="23"/>
        <v>747</v>
      </c>
    </row>
    <row r="1497" spans="1:2" x14ac:dyDescent="0.2">
      <c r="A1497">
        <f>Athl.!A761</f>
        <v>748</v>
      </c>
      <c r="B1497" t="str">
        <f t="shared" si="23"/>
        <v>Athlet</v>
      </c>
    </row>
    <row r="1498" spans="1:2" x14ac:dyDescent="0.2">
      <c r="A1498">
        <f>Athl.!A761</f>
        <v>748</v>
      </c>
      <c r="B1498">
        <f t="shared" si="23"/>
        <v>748</v>
      </c>
    </row>
    <row r="1499" spans="1:2" x14ac:dyDescent="0.2">
      <c r="A1499">
        <f>Athl.!A762</f>
        <v>749</v>
      </c>
      <c r="B1499" t="str">
        <f t="shared" si="23"/>
        <v>Athlet</v>
      </c>
    </row>
    <row r="1500" spans="1:2" x14ac:dyDescent="0.2">
      <c r="A1500">
        <f>Athl.!A762</f>
        <v>749</v>
      </c>
      <c r="B1500">
        <f t="shared" si="23"/>
        <v>749</v>
      </c>
    </row>
    <row r="1501" spans="1:2" x14ac:dyDescent="0.2">
      <c r="A1501">
        <f>Athl.!A763</f>
        <v>750</v>
      </c>
      <c r="B1501" t="str">
        <f t="shared" si="23"/>
        <v>Athlet</v>
      </c>
    </row>
    <row r="1502" spans="1:2" x14ac:dyDescent="0.2">
      <c r="A1502">
        <f>Athl.!A763</f>
        <v>750</v>
      </c>
      <c r="B1502">
        <f t="shared" si="23"/>
        <v>750</v>
      </c>
    </row>
    <row r="1503" spans="1:2" x14ac:dyDescent="0.2">
      <c r="A1503">
        <f>Athl.!A764</f>
        <v>751</v>
      </c>
      <c r="B1503" t="str">
        <f t="shared" si="23"/>
        <v>Athlet</v>
      </c>
    </row>
    <row r="1504" spans="1:2" x14ac:dyDescent="0.2">
      <c r="A1504">
        <f>Athl.!A764</f>
        <v>751</v>
      </c>
      <c r="B1504">
        <f t="shared" si="23"/>
        <v>751</v>
      </c>
    </row>
    <row r="1505" spans="1:2" x14ac:dyDescent="0.2">
      <c r="A1505">
        <f>Athl.!A765</f>
        <v>752</v>
      </c>
      <c r="B1505" t="str">
        <f t="shared" si="23"/>
        <v>Athlet</v>
      </c>
    </row>
    <row r="1506" spans="1:2" x14ac:dyDescent="0.2">
      <c r="A1506">
        <f>Athl.!A765</f>
        <v>752</v>
      </c>
      <c r="B1506">
        <f t="shared" si="23"/>
        <v>752</v>
      </c>
    </row>
    <row r="1507" spans="1:2" x14ac:dyDescent="0.2">
      <c r="A1507">
        <f>Athl.!A766</f>
        <v>753</v>
      </c>
      <c r="B1507" t="str">
        <f t="shared" si="23"/>
        <v>Athlet</v>
      </c>
    </row>
    <row r="1508" spans="1:2" x14ac:dyDescent="0.2">
      <c r="A1508">
        <f>Athl.!A766</f>
        <v>753</v>
      </c>
      <c r="B1508">
        <f t="shared" si="23"/>
        <v>753</v>
      </c>
    </row>
    <row r="1509" spans="1:2" x14ac:dyDescent="0.2">
      <c r="A1509">
        <f>Athl.!A767</f>
        <v>754</v>
      </c>
      <c r="B1509" t="str">
        <f t="shared" si="23"/>
        <v>Athlet</v>
      </c>
    </row>
    <row r="1510" spans="1:2" x14ac:dyDescent="0.2">
      <c r="A1510">
        <f>Athl.!A767</f>
        <v>754</v>
      </c>
      <c r="B1510">
        <f t="shared" si="23"/>
        <v>754</v>
      </c>
    </row>
    <row r="1511" spans="1:2" x14ac:dyDescent="0.2">
      <c r="A1511">
        <f>Athl.!A768</f>
        <v>755</v>
      </c>
      <c r="B1511" t="str">
        <f t="shared" si="23"/>
        <v>Athlet</v>
      </c>
    </row>
    <row r="1512" spans="1:2" x14ac:dyDescent="0.2">
      <c r="A1512">
        <f>Athl.!A768</f>
        <v>755</v>
      </c>
      <c r="B1512">
        <f t="shared" si="23"/>
        <v>755</v>
      </c>
    </row>
    <row r="1513" spans="1:2" x14ac:dyDescent="0.2">
      <c r="A1513">
        <f>Athl.!A769</f>
        <v>756</v>
      </c>
      <c r="B1513" t="str">
        <f t="shared" si="23"/>
        <v>Athlet</v>
      </c>
    </row>
    <row r="1514" spans="1:2" x14ac:dyDescent="0.2">
      <c r="A1514">
        <f>Athl.!A769</f>
        <v>756</v>
      </c>
      <c r="B1514">
        <f t="shared" si="23"/>
        <v>756</v>
      </c>
    </row>
    <row r="1515" spans="1:2" x14ac:dyDescent="0.2">
      <c r="A1515">
        <f>Athl.!A770</f>
        <v>757</v>
      </c>
      <c r="B1515" t="str">
        <f t="shared" si="23"/>
        <v>Athlet</v>
      </c>
    </row>
    <row r="1516" spans="1:2" x14ac:dyDescent="0.2">
      <c r="A1516">
        <f>Athl.!A770</f>
        <v>757</v>
      </c>
      <c r="B1516">
        <f t="shared" si="23"/>
        <v>757</v>
      </c>
    </row>
    <row r="1517" spans="1:2" x14ac:dyDescent="0.2">
      <c r="A1517">
        <f>Athl.!A771</f>
        <v>758</v>
      </c>
      <c r="B1517" t="str">
        <f t="shared" si="23"/>
        <v>Athlet</v>
      </c>
    </row>
    <row r="1518" spans="1:2" x14ac:dyDescent="0.2">
      <c r="A1518">
        <f>Athl.!A771</f>
        <v>758</v>
      </c>
      <c r="B1518">
        <f t="shared" si="23"/>
        <v>758</v>
      </c>
    </row>
    <row r="1519" spans="1:2" x14ac:dyDescent="0.2">
      <c r="A1519">
        <f>Athl.!A772</f>
        <v>759</v>
      </c>
      <c r="B1519" t="str">
        <f t="shared" si="23"/>
        <v>Athlet</v>
      </c>
    </row>
    <row r="1520" spans="1:2" x14ac:dyDescent="0.2">
      <c r="A1520">
        <f>Athl.!A772</f>
        <v>759</v>
      </c>
      <c r="B1520">
        <f t="shared" si="23"/>
        <v>759</v>
      </c>
    </row>
    <row r="1521" spans="1:2" x14ac:dyDescent="0.2">
      <c r="A1521">
        <f>Athl.!A773</f>
        <v>760</v>
      </c>
      <c r="B1521" t="str">
        <f t="shared" si="23"/>
        <v>Athlet</v>
      </c>
    </row>
    <row r="1522" spans="1:2" x14ac:dyDescent="0.2">
      <c r="A1522">
        <f>Athl.!A773</f>
        <v>760</v>
      </c>
      <c r="B1522">
        <f t="shared" si="23"/>
        <v>760</v>
      </c>
    </row>
    <row r="1523" spans="1:2" x14ac:dyDescent="0.2">
      <c r="A1523">
        <f>Athl.!A774</f>
        <v>761</v>
      </c>
      <c r="B1523" t="str">
        <f t="shared" si="23"/>
        <v>Athlet</v>
      </c>
    </row>
    <row r="1524" spans="1:2" x14ac:dyDescent="0.2">
      <c r="A1524">
        <f>Athl.!A774</f>
        <v>761</v>
      </c>
      <c r="B1524">
        <f t="shared" si="23"/>
        <v>761</v>
      </c>
    </row>
    <row r="1525" spans="1:2" x14ac:dyDescent="0.2">
      <c r="A1525">
        <f>Athl.!A775</f>
        <v>762</v>
      </c>
      <c r="B1525" t="str">
        <f t="shared" si="23"/>
        <v>Athlet</v>
      </c>
    </row>
    <row r="1526" spans="1:2" x14ac:dyDescent="0.2">
      <c r="A1526">
        <f>Athl.!A775</f>
        <v>762</v>
      </c>
      <c r="B1526">
        <f t="shared" si="23"/>
        <v>762</v>
      </c>
    </row>
    <row r="1527" spans="1:2" x14ac:dyDescent="0.2">
      <c r="A1527">
        <f>Athl.!A776</f>
        <v>763</v>
      </c>
      <c r="B1527" t="str">
        <f t="shared" si="23"/>
        <v>Athlet</v>
      </c>
    </row>
    <row r="1528" spans="1:2" x14ac:dyDescent="0.2">
      <c r="A1528">
        <f>Athl.!A776</f>
        <v>763</v>
      </c>
      <c r="B1528">
        <f t="shared" si="23"/>
        <v>763</v>
      </c>
    </row>
    <row r="1529" spans="1:2" x14ac:dyDescent="0.2">
      <c r="A1529">
        <f>Athl.!A777</f>
        <v>764</v>
      </c>
      <c r="B1529" t="str">
        <f t="shared" si="23"/>
        <v>Athlet</v>
      </c>
    </row>
    <row r="1530" spans="1:2" x14ac:dyDescent="0.2">
      <c r="A1530">
        <f>Athl.!A777</f>
        <v>764</v>
      </c>
      <c r="B1530">
        <f t="shared" si="23"/>
        <v>764</v>
      </c>
    </row>
    <row r="1531" spans="1:2" x14ac:dyDescent="0.2">
      <c r="A1531">
        <f>Athl.!A778</f>
        <v>765</v>
      </c>
      <c r="B1531" t="str">
        <f t="shared" si="23"/>
        <v>Athlet</v>
      </c>
    </row>
    <row r="1532" spans="1:2" x14ac:dyDescent="0.2">
      <c r="A1532">
        <f>Athl.!A778</f>
        <v>765</v>
      </c>
      <c r="B1532">
        <f t="shared" si="23"/>
        <v>765</v>
      </c>
    </row>
    <row r="1533" spans="1:2" x14ac:dyDescent="0.2">
      <c r="A1533">
        <f>Athl.!A779</f>
        <v>766</v>
      </c>
      <c r="B1533" t="str">
        <f t="shared" si="23"/>
        <v>Athlet</v>
      </c>
    </row>
    <row r="1534" spans="1:2" x14ac:dyDescent="0.2">
      <c r="A1534">
        <f>Athl.!A779</f>
        <v>766</v>
      </c>
      <c r="B1534">
        <f t="shared" si="23"/>
        <v>766</v>
      </c>
    </row>
    <row r="1535" spans="1:2" x14ac:dyDescent="0.2">
      <c r="A1535">
        <f>Athl.!A780</f>
        <v>767</v>
      </c>
      <c r="B1535" t="str">
        <f t="shared" si="23"/>
        <v>Athlet</v>
      </c>
    </row>
    <row r="1536" spans="1:2" x14ac:dyDescent="0.2">
      <c r="A1536">
        <f>Athl.!A780</f>
        <v>767</v>
      </c>
      <c r="B1536">
        <f t="shared" si="23"/>
        <v>767</v>
      </c>
    </row>
    <row r="1537" spans="1:2" x14ac:dyDescent="0.2">
      <c r="A1537">
        <f>Athl.!A781</f>
        <v>768</v>
      </c>
      <c r="B1537" t="str">
        <f t="shared" si="23"/>
        <v>Athlet</v>
      </c>
    </row>
    <row r="1538" spans="1:2" x14ac:dyDescent="0.2">
      <c r="A1538">
        <f>Athl.!A781</f>
        <v>768</v>
      </c>
      <c r="B1538">
        <f t="shared" ref="B1538:B1601" si="24">IF(A1538&lt;&gt;A1537,"Athlet",A1538)</f>
        <v>768</v>
      </c>
    </row>
    <row r="1539" spans="1:2" x14ac:dyDescent="0.2">
      <c r="A1539">
        <f>Athl.!A782</f>
        <v>769</v>
      </c>
      <c r="B1539" t="str">
        <f t="shared" si="24"/>
        <v>Athlet</v>
      </c>
    </row>
    <row r="1540" spans="1:2" x14ac:dyDescent="0.2">
      <c r="A1540">
        <f>Athl.!A782</f>
        <v>769</v>
      </c>
      <c r="B1540">
        <f t="shared" si="24"/>
        <v>769</v>
      </c>
    </row>
    <row r="1541" spans="1:2" x14ac:dyDescent="0.2">
      <c r="A1541">
        <f>Athl.!A783</f>
        <v>770</v>
      </c>
      <c r="B1541" t="str">
        <f t="shared" si="24"/>
        <v>Athlet</v>
      </c>
    </row>
    <row r="1542" spans="1:2" x14ac:dyDescent="0.2">
      <c r="A1542">
        <f>Athl.!A783</f>
        <v>770</v>
      </c>
      <c r="B1542">
        <f t="shared" si="24"/>
        <v>770</v>
      </c>
    </row>
    <row r="1543" spans="1:2" x14ac:dyDescent="0.2">
      <c r="A1543">
        <f>Athl.!A784</f>
        <v>771</v>
      </c>
      <c r="B1543" t="str">
        <f t="shared" si="24"/>
        <v>Athlet</v>
      </c>
    </row>
    <row r="1544" spans="1:2" x14ac:dyDescent="0.2">
      <c r="A1544">
        <f>Athl.!A784</f>
        <v>771</v>
      </c>
      <c r="B1544">
        <f t="shared" si="24"/>
        <v>771</v>
      </c>
    </row>
    <row r="1545" spans="1:2" x14ac:dyDescent="0.2">
      <c r="A1545">
        <f>Athl.!A785</f>
        <v>772</v>
      </c>
      <c r="B1545" t="str">
        <f t="shared" si="24"/>
        <v>Athlet</v>
      </c>
    </row>
    <row r="1546" spans="1:2" x14ac:dyDescent="0.2">
      <c r="A1546">
        <f>Athl.!A785</f>
        <v>772</v>
      </c>
      <c r="B1546">
        <f t="shared" si="24"/>
        <v>772</v>
      </c>
    </row>
    <row r="1547" spans="1:2" x14ac:dyDescent="0.2">
      <c r="A1547">
        <f>Athl.!A786</f>
        <v>773</v>
      </c>
      <c r="B1547" t="str">
        <f t="shared" si="24"/>
        <v>Athlet</v>
      </c>
    </row>
    <row r="1548" spans="1:2" x14ac:dyDescent="0.2">
      <c r="A1548">
        <f>Athl.!A786</f>
        <v>773</v>
      </c>
      <c r="B1548">
        <f t="shared" si="24"/>
        <v>773</v>
      </c>
    </row>
    <row r="1549" spans="1:2" x14ac:dyDescent="0.2">
      <c r="A1549">
        <f>Athl.!A787</f>
        <v>774</v>
      </c>
      <c r="B1549" t="str">
        <f t="shared" si="24"/>
        <v>Athlet</v>
      </c>
    </row>
    <row r="1550" spans="1:2" x14ac:dyDescent="0.2">
      <c r="A1550">
        <f>Athl.!A787</f>
        <v>774</v>
      </c>
      <c r="B1550">
        <f t="shared" si="24"/>
        <v>774</v>
      </c>
    </row>
    <row r="1551" spans="1:2" x14ac:dyDescent="0.2">
      <c r="A1551">
        <f>Athl.!A788</f>
        <v>775</v>
      </c>
      <c r="B1551" t="str">
        <f t="shared" si="24"/>
        <v>Athlet</v>
      </c>
    </row>
    <row r="1552" spans="1:2" x14ac:dyDescent="0.2">
      <c r="A1552">
        <f>Athl.!A788</f>
        <v>775</v>
      </c>
      <c r="B1552">
        <f t="shared" si="24"/>
        <v>775</v>
      </c>
    </row>
    <row r="1553" spans="1:2" x14ac:dyDescent="0.2">
      <c r="A1553">
        <f>Athl.!A789</f>
        <v>776</v>
      </c>
      <c r="B1553" t="str">
        <f t="shared" si="24"/>
        <v>Athlet</v>
      </c>
    </row>
    <row r="1554" spans="1:2" x14ac:dyDescent="0.2">
      <c r="A1554">
        <f>Athl.!A789</f>
        <v>776</v>
      </c>
      <c r="B1554">
        <f t="shared" si="24"/>
        <v>776</v>
      </c>
    </row>
    <row r="1555" spans="1:2" x14ac:dyDescent="0.2">
      <c r="A1555">
        <f>Athl.!A790</f>
        <v>777</v>
      </c>
      <c r="B1555" t="str">
        <f t="shared" si="24"/>
        <v>Athlet</v>
      </c>
    </row>
    <row r="1556" spans="1:2" x14ac:dyDescent="0.2">
      <c r="A1556">
        <f>Athl.!A790</f>
        <v>777</v>
      </c>
      <c r="B1556">
        <f t="shared" si="24"/>
        <v>777</v>
      </c>
    </row>
    <row r="1557" spans="1:2" x14ac:dyDescent="0.2">
      <c r="A1557">
        <f>Athl.!A791</f>
        <v>778</v>
      </c>
      <c r="B1557" t="str">
        <f t="shared" si="24"/>
        <v>Athlet</v>
      </c>
    </row>
    <row r="1558" spans="1:2" x14ac:dyDescent="0.2">
      <c r="A1558">
        <f>Athl.!A791</f>
        <v>778</v>
      </c>
      <c r="B1558">
        <f t="shared" si="24"/>
        <v>778</v>
      </c>
    </row>
    <row r="1559" spans="1:2" x14ac:dyDescent="0.2">
      <c r="A1559">
        <f>Athl.!A792</f>
        <v>779</v>
      </c>
      <c r="B1559" t="str">
        <f t="shared" si="24"/>
        <v>Athlet</v>
      </c>
    </row>
    <row r="1560" spans="1:2" x14ac:dyDescent="0.2">
      <c r="A1560">
        <f>Athl.!A792</f>
        <v>779</v>
      </c>
      <c r="B1560">
        <f t="shared" si="24"/>
        <v>779</v>
      </c>
    </row>
    <row r="1561" spans="1:2" x14ac:dyDescent="0.2">
      <c r="A1561">
        <f>Athl.!A793</f>
        <v>780</v>
      </c>
      <c r="B1561" t="str">
        <f t="shared" si="24"/>
        <v>Athlet</v>
      </c>
    </row>
    <row r="1562" spans="1:2" x14ac:dyDescent="0.2">
      <c r="A1562">
        <f>Athl.!A793</f>
        <v>780</v>
      </c>
      <c r="B1562">
        <f t="shared" si="24"/>
        <v>780</v>
      </c>
    </row>
    <row r="1563" spans="1:2" x14ac:dyDescent="0.2">
      <c r="A1563">
        <f>Athl.!A794</f>
        <v>781</v>
      </c>
      <c r="B1563" t="str">
        <f t="shared" si="24"/>
        <v>Athlet</v>
      </c>
    </row>
    <row r="1564" spans="1:2" x14ac:dyDescent="0.2">
      <c r="A1564">
        <f>Athl.!A794</f>
        <v>781</v>
      </c>
      <c r="B1564">
        <f t="shared" si="24"/>
        <v>781</v>
      </c>
    </row>
    <row r="1565" spans="1:2" x14ac:dyDescent="0.2">
      <c r="A1565">
        <f>Athl.!A795</f>
        <v>782</v>
      </c>
      <c r="B1565" t="str">
        <f t="shared" si="24"/>
        <v>Athlet</v>
      </c>
    </row>
    <row r="1566" spans="1:2" x14ac:dyDescent="0.2">
      <c r="A1566">
        <f>Athl.!A795</f>
        <v>782</v>
      </c>
      <c r="B1566">
        <f t="shared" si="24"/>
        <v>782</v>
      </c>
    </row>
    <row r="1567" spans="1:2" x14ac:dyDescent="0.2">
      <c r="A1567">
        <f>Athl.!A796</f>
        <v>783</v>
      </c>
      <c r="B1567" t="str">
        <f t="shared" si="24"/>
        <v>Athlet</v>
      </c>
    </row>
    <row r="1568" spans="1:2" x14ac:dyDescent="0.2">
      <c r="A1568">
        <f>Athl.!A796</f>
        <v>783</v>
      </c>
      <c r="B1568">
        <f t="shared" si="24"/>
        <v>783</v>
      </c>
    </row>
    <row r="1569" spans="1:2" x14ac:dyDescent="0.2">
      <c r="A1569">
        <f>Athl.!A797</f>
        <v>784</v>
      </c>
      <c r="B1569" t="str">
        <f t="shared" si="24"/>
        <v>Athlet</v>
      </c>
    </row>
    <row r="1570" spans="1:2" x14ac:dyDescent="0.2">
      <c r="A1570">
        <f>Athl.!A797</f>
        <v>784</v>
      </c>
      <c r="B1570">
        <f t="shared" si="24"/>
        <v>784</v>
      </c>
    </row>
    <row r="1571" spans="1:2" x14ac:dyDescent="0.2">
      <c r="A1571">
        <f>Athl.!A798</f>
        <v>785</v>
      </c>
      <c r="B1571" t="str">
        <f t="shared" si="24"/>
        <v>Athlet</v>
      </c>
    </row>
    <row r="1572" spans="1:2" x14ac:dyDescent="0.2">
      <c r="A1572">
        <f>Athl.!A798</f>
        <v>785</v>
      </c>
      <c r="B1572">
        <f t="shared" si="24"/>
        <v>785</v>
      </c>
    </row>
    <row r="1573" spans="1:2" x14ac:dyDescent="0.2">
      <c r="A1573">
        <f>Athl.!A799</f>
        <v>786</v>
      </c>
      <c r="B1573" t="str">
        <f t="shared" si="24"/>
        <v>Athlet</v>
      </c>
    </row>
    <row r="1574" spans="1:2" x14ac:dyDescent="0.2">
      <c r="A1574">
        <f>Athl.!A799</f>
        <v>786</v>
      </c>
      <c r="B1574">
        <f t="shared" si="24"/>
        <v>786</v>
      </c>
    </row>
    <row r="1575" spans="1:2" x14ac:dyDescent="0.2">
      <c r="A1575">
        <f>Athl.!A800</f>
        <v>787</v>
      </c>
      <c r="B1575" t="str">
        <f t="shared" si="24"/>
        <v>Athlet</v>
      </c>
    </row>
    <row r="1576" spans="1:2" x14ac:dyDescent="0.2">
      <c r="A1576">
        <f>Athl.!A800</f>
        <v>787</v>
      </c>
      <c r="B1576">
        <f t="shared" si="24"/>
        <v>787</v>
      </c>
    </row>
    <row r="1577" spans="1:2" x14ac:dyDescent="0.2">
      <c r="A1577">
        <f>Athl.!A801</f>
        <v>788</v>
      </c>
      <c r="B1577" t="str">
        <f t="shared" si="24"/>
        <v>Athlet</v>
      </c>
    </row>
    <row r="1578" spans="1:2" x14ac:dyDescent="0.2">
      <c r="A1578">
        <f>Athl.!A801</f>
        <v>788</v>
      </c>
      <c r="B1578">
        <f t="shared" si="24"/>
        <v>788</v>
      </c>
    </row>
    <row r="1579" spans="1:2" x14ac:dyDescent="0.2">
      <c r="A1579">
        <f>Athl.!A802</f>
        <v>789</v>
      </c>
      <c r="B1579" t="str">
        <f t="shared" si="24"/>
        <v>Athlet</v>
      </c>
    </row>
    <row r="1580" spans="1:2" x14ac:dyDescent="0.2">
      <c r="A1580">
        <f>Athl.!A802</f>
        <v>789</v>
      </c>
      <c r="B1580">
        <f t="shared" si="24"/>
        <v>789</v>
      </c>
    </row>
    <row r="1581" spans="1:2" x14ac:dyDescent="0.2">
      <c r="A1581">
        <f>Athl.!A803</f>
        <v>790</v>
      </c>
      <c r="B1581" t="str">
        <f t="shared" si="24"/>
        <v>Athlet</v>
      </c>
    </row>
    <row r="1582" spans="1:2" x14ac:dyDescent="0.2">
      <c r="A1582">
        <f>Athl.!A803</f>
        <v>790</v>
      </c>
      <c r="B1582">
        <f t="shared" si="24"/>
        <v>790</v>
      </c>
    </row>
    <row r="1583" spans="1:2" x14ac:dyDescent="0.2">
      <c r="A1583">
        <f>Athl.!A804</f>
        <v>791</v>
      </c>
      <c r="B1583" t="str">
        <f t="shared" si="24"/>
        <v>Athlet</v>
      </c>
    </row>
    <row r="1584" spans="1:2" x14ac:dyDescent="0.2">
      <c r="A1584">
        <f>Athl.!A804</f>
        <v>791</v>
      </c>
      <c r="B1584">
        <f t="shared" si="24"/>
        <v>791</v>
      </c>
    </row>
    <row r="1585" spans="1:2" x14ac:dyDescent="0.2">
      <c r="A1585">
        <f>Athl.!A805</f>
        <v>792</v>
      </c>
      <c r="B1585" t="str">
        <f t="shared" si="24"/>
        <v>Athlet</v>
      </c>
    </row>
    <row r="1586" spans="1:2" x14ac:dyDescent="0.2">
      <c r="A1586">
        <f>Athl.!A805</f>
        <v>792</v>
      </c>
      <c r="B1586">
        <f t="shared" si="24"/>
        <v>792</v>
      </c>
    </row>
    <row r="1587" spans="1:2" x14ac:dyDescent="0.2">
      <c r="A1587">
        <f>Athl.!A806</f>
        <v>793</v>
      </c>
      <c r="B1587" t="str">
        <f t="shared" si="24"/>
        <v>Athlet</v>
      </c>
    </row>
    <row r="1588" spans="1:2" x14ac:dyDescent="0.2">
      <c r="A1588">
        <f>Athl.!A806</f>
        <v>793</v>
      </c>
      <c r="B1588">
        <f t="shared" si="24"/>
        <v>793</v>
      </c>
    </row>
    <row r="1589" spans="1:2" x14ac:dyDescent="0.2">
      <c r="A1589">
        <f>Athl.!A807</f>
        <v>794</v>
      </c>
      <c r="B1589" t="str">
        <f t="shared" si="24"/>
        <v>Athlet</v>
      </c>
    </row>
    <row r="1590" spans="1:2" x14ac:dyDescent="0.2">
      <c r="A1590">
        <f>Athl.!A807</f>
        <v>794</v>
      </c>
      <c r="B1590">
        <f t="shared" si="24"/>
        <v>794</v>
      </c>
    </row>
    <row r="1591" spans="1:2" x14ac:dyDescent="0.2">
      <c r="A1591">
        <f>Athl.!A808</f>
        <v>795</v>
      </c>
      <c r="B1591" t="str">
        <f t="shared" si="24"/>
        <v>Athlet</v>
      </c>
    </row>
    <row r="1592" spans="1:2" x14ac:dyDescent="0.2">
      <c r="A1592">
        <f>Athl.!A808</f>
        <v>795</v>
      </c>
      <c r="B1592">
        <f t="shared" si="24"/>
        <v>795</v>
      </c>
    </row>
    <row r="1593" spans="1:2" x14ac:dyDescent="0.2">
      <c r="A1593">
        <f>Athl.!A809</f>
        <v>796</v>
      </c>
      <c r="B1593" t="str">
        <f t="shared" si="24"/>
        <v>Athlet</v>
      </c>
    </row>
    <row r="1594" spans="1:2" x14ac:dyDescent="0.2">
      <c r="A1594">
        <f>Athl.!A809</f>
        <v>796</v>
      </c>
      <c r="B1594">
        <f t="shared" si="24"/>
        <v>796</v>
      </c>
    </row>
    <row r="1595" spans="1:2" x14ac:dyDescent="0.2">
      <c r="A1595">
        <f>Athl.!A810</f>
        <v>797</v>
      </c>
      <c r="B1595" t="str">
        <f t="shared" si="24"/>
        <v>Athlet</v>
      </c>
    </row>
    <row r="1596" spans="1:2" x14ac:dyDescent="0.2">
      <c r="A1596">
        <f>Athl.!A810</f>
        <v>797</v>
      </c>
      <c r="B1596">
        <f t="shared" si="24"/>
        <v>797</v>
      </c>
    </row>
    <row r="1597" spans="1:2" x14ac:dyDescent="0.2">
      <c r="A1597">
        <f>Athl.!A811</f>
        <v>798</v>
      </c>
      <c r="B1597" t="str">
        <f t="shared" si="24"/>
        <v>Athlet</v>
      </c>
    </row>
    <row r="1598" spans="1:2" x14ac:dyDescent="0.2">
      <c r="A1598">
        <f>Athl.!A811</f>
        <v>798</v>
      </c>
      <c r="B1598">
        <f t="shared" si="24"/>
        <v>798</v>
      </c>
    </row>
    <row r="1599" spans="1:2" x14ac:dyDescent="0.2">
      <c r="A1599">
        <f>Athl.!A812</f>
        <v>799</v>
      </c>
      <c r="B1599" t="str">
        <f t="shared" si="24"/>
        <v>Athlet</v>
      </c>
    </row>
    <row r="1600" spans="1:2" x14ac:dyDescent="0.2">
      <c r="A1600">
        <f>Athl.!A812</f>
        <v>799</v>
      </c>
      <c r="B1600">
        <f t="shared" si="24"/>
        <v>799</v>
      </c>
    </row>
    <row r="1601" spans="1:2" x14ac:dyDescent="0.2">
      <c r="A1601">
        <f>Athl.!A813</f>
        <v>800</v>
      </c>
      <c r="B1601" t="str">
        <f t="shared" si="24"/>
        <v>Athlet</v>
      </c>
    </row>
    <row r="1602" spans="1:2" x14ac:dyDescent="0.2">
      <c r="A1602">
        <f>Athl.!A813</f>
        <v>800</v>
      </c>
      <c r="B1602">
        <f t="shared" ref="B1602:B1665" si="25">IF(A1602&lt;&gt;A1601,"Athlet",A1602)</f>
        <v>800</v>
      </c>
    </row>
    <row r="1603" spans="1:2" x14ac:dyDescent="0.2">
      <c r="A1603">
        <f>Athl.!A814</f>
        <v>801</v>
      </c>
      <c r="B1603" t="str">
        <f t="shared" si="25"/>
        <v>Athlet</v>
      </c>
    </row>
    <row r="1604" spans="1:2" x14ac:dyDescent="0.2">
      <c r="A1604">
        <f>Athl.!A814</f>
        <v>801</v>
      </c>
      <c r="B1604">
        <f t="shared" si="25"/>
        <v>801</v>
      </c>
    </row>
    <row r="1605" spans="1:2" x14ac:dyDescent="0.2">
      <c r="A1605">
        <f>Athl.!A815</f>
        <v>802</v>
      </c>
      <c r="B1605" t="str">
        <f t="shared" si="25"/>
        <v>Athlet</v>
      </c>
    </row>
    <row r="1606" spans="1:2" x14ac:dyDescent="0.2">
      <c r="A1606">
        <f>Athl.!A815</f>
        <v>802</v>
      </c>
      <c r="B1606">
        <f t="shared" si="25"/>
        <v>802</v>
      </c>
    </row>
    <row r="1607" spans="1:2" x14ac:dyDescent="0.2">
      <c r="A1607">
        <f>Athl.!A816</f>
        <v>803</v>
      </c>
      <c r="B1607" t="str">
        <f t="shared" si="25"/>
        <v>Athlet</v>
      </c>
    </row>
    <row r="1608" spans="1:2" x14ac:dyDescent="0.2">
      <c r="A1608">
        <f>Athl.!A816</f>
        <v>803</v>
      </c>
      <c r="B1608">
        <f t="shared" si="25"/>
        <v>803</v>
      </c>
    </row>
    <row r="1609" spans="1:2" x14ac:dyDescent="0.2">
      <c r="A1609">
        <f>Athl.!A817</f>
        <v>804</v>
      </c>
      <c r="B1609" t="str">
        <f t="shared" si="25"/>
        <v>Athlet</v>
      </c>
    </row>
    <row r="1610" spans="1:2" x14ac:dyDescent="0.2">
      <c r="A1610">
        <f>Athl.!A817</f>
        <v>804</v>
      </c>
      <c r="B1610">
        <f t="shared" si="25"/>
        <v>804</v>
      </c>
    </row>
    <row r="1611" spans="1:2" x14ac:dyDescent="0.2">
      <c r="A1611">
        <f>Athl.!A818</f>
        <v>805</v>
      </c>
      <c r="B1611" t="str">
        <f t="shared" si="25"/>
        <v>Athlet</v>
      </c>
    </row>
    <row r="1612" spans="1:2" x14ac:dyDescent="0.2">
      <c r="A1612">
        <f>Athl.!A818</f>
        <v>805</v>
      </c>
      <c r="B1612">
        <f t="shared" si="25"/>
        <v>805</v>
      </c>
    </row>
    <row r="1613" spans="1:2" x14ac:dyDescent="0.2">
      <c r="A1613">
        <f>Athl.!A819</f>
        <v>806</v>
      </c>
      <c r="B1613" t="str">
        <f t="shared" si="25"/>
        <v>Athlet</v>
      </c>
    </row>
    <row r="1614" spans="1:2" x14ac:dyDescent="0.2">
      <c r="A1614">
        <f>Athl.!A819</f>
        <v>806</v>
      </c>
      <c r="B1614">
        <f t="shared" si="25"/>
        <v>806</v>
      </c>
    </row>
    <row r="1615" spans="1:2" x14ac:dyDescent="0.2">
      <c r="A1615">
        <f>Athl.!A820</f>
        <v>807</v>
      </c>
      <c r="B1615" t="str">
        <f t="shared" si="25"/>
        <v>Athlet</v>
      </c>
    </row>
    <row r="1616" spans="1:2" x14ac:dyDescent="0.2">
      <c r="A1616">
        <f>Athl.!A820</f>
        <v>807</v>
      </c>
      <c r="B1616">
        <f t="shared" si="25"/>
        <v>807</v>
      </c>
    </row>
    <row r="1617" spans="1:2" x14ac:dyDescent="0.2">
      <c r="A1617">
        <f>Athl.!A821</f>
        <v>808</v>
      </c>
      <c r="B1617" t="str">
        <f t="shared" si="25"/>
        <v>Athlet</v>
      </c>
    </row>
    <row r="1618" spans="1:2" x14ac:dyDescent="0.2">
      <c r="A1618">
        <f>Athl.!A821</f>
        <v>808</v>
      </c>
      <c r="B1618">
        <f t="shared" si="25"/>
        <v>808</v>
      </c>
    </row>
    <row r="1619" spans="1:2" x14ac:dyDescent="0.2">
      <c r="A1619">
        <f>Athl.!A822</f>
        <v>809</v>
      </c>
      <c r="B1619" t="str">
        <f t="shared" si="25"/>
        <v>Athlet</v>
      </c>
    </row>
    <row r="1620" spans="1:2" x14ac:dyDescent="0.2">
      <c r="A1620">
        <f>Athl.!A822</f>
        <v>809</v>
      </c>
      <c r="B1620">
        <f t="shared" si="25"/>
        <v>809</v>
      </c>
    </row>
    <row r="1621" spans="1:2" x14ac:dyDescent="0.2">
      <c r="A1621">
        <f>Athl.!A823</f>
        <v>810</v>
      </c>
      <c r="B1621" t="str">
        <f t="shared" si="25"/>
        <v>Athlet</v>
      </c>
    </row>
    <row r="1622" spans="1:2" x14ac:dyDescent="0.2">
      <c r="A1622">
        <f>Athl.!A823</f>
        <v>810</v>
      </c>
      <c r="B1622">
        <f t="shared" si="25"/>
        <v>810</v>
      </c>
    </row>
    <row r="1623" spans="1:2" x14ac:dyDescent="0.2">
      <c r="A1623">
        <f>Athl.!A824</f>
        <v>811</v>
      </c>
      <c r="B1623" t="str">
        <f t="shared" si="25"/>
        <v>Athlet</v>
      </c>
    </row>
    <row r="1624" spans="1:2" x14ac:dyDescent="0.2">
      <c r="A1624">
        <f>Athl.!A824</f>
        <v>811</v>
      </c>
      <c r="B1624">
        <f t="shared" si="25"/>
        <v>811</v>
      </c>
    </row>
    <row r="1625" spans="1:2" x14ac:dyDescent="0.2">
      <c r="A1625">
        <f>Athl.!A825</f>
        <v>812</v>
      </c>
      <c r="B1625" t="str">
        <f t="shared" si="25"/>
        <v>Athlet</v>
      </c>
    </row>
    <row r="1626" spans="1:2" x14ac:dyDescent="0.2">
      <c r="A1626">
        <f>Athl.!A825</f>
        <v>812</v>
      </c>
      <c r="B1626">
        <f t="shared" si="25"/>
        <v>812</v>
      </c>
    </row>
    <row r="1627" spans="1:2" x14ac:dyDescent="0.2">
      <c r="A1627">
        <f>Athl.!A826</f>
        <v>813</v>
      </c>
      <c r="B1627" t="str">
        <f t="shared" si="25"/>
        <v>Athlet</v>
      </c>
    </row>
    <row r="1628" spans="1:2" x14ac:dyDescent="0.2">
      <c r="A1628">
        <f>Athl.!A826</f>
        <v>813</v>
      </c>
      <c r="B1628">
        <f t="shared" si="25"/>
        <v>813</v>
      </c>
    </row>
    <row r="1629" spans="1:2" x14ac:dyDescent="0.2">
      <c r="A1629">
        <f>Athl.!A827</f>
        <v>814</v>
      </c>
      <c r="B1629" t="str">
        <f t="shared" si="25"/>
        <v>Athlet</v>
      </c>
    </row>
    <row r="1630" spans="1:2" x14ac:dyDescent="0.2">
      <c r="A1630">
        <f>Athl.!A827</f>
        <v>814</v>
      </c>
      <c r="B1630">
        <f t="shared" si="25"/>
        <v>814</v>
      </c>
    </row>
    <row r="1631" spans="1:2" x14ac:dyDescent="0.2">
      <c r="A1631">
        <f>Athl.!A828</f>
        <v>815</v>
      </c>
      <c r="B1631" t="str">
        <f t="shared" si="25"/>
        <v>Athlet</v>
      </c>
    </row>
    <row r="1632" spans="1:2" x14ac:dyDescent="0.2">
      <c r="A1632">
        <f>Athl.!A828</f>
        <v>815</v>
      </c>
      <c r="B1632">
        <f t="shared" si="25"/>
        <v>815</v>
      </c>
    </row>
    <row r="1633" spans="1:2" x14ac:dyDescent="0.2">
      <c r="A1633">
        <f>Athl.!A829</f>
        <v>816</v>
      </c>
      <c r="B1633" t="str">
        <f t="shared" si="25"/>
        <v>Athlet</v>
      </c>
    </row>
    <row r="1634" spans="1:2" x14ac:dyDescent="0.2">
      <c r="A1634">
        <f>Athl.!A829</f>
        <v>816</v>
      </c>
      <c r="B1634">
        <f t="shared" si="25"/>
        <v>816</v>
      </c>
    </row>
    <row r="1635" spans="1:2" x14ac:dyDescent="0.2">
      <c r="A1635">
        <f>Athl.!A830</f>
        <v>817</v>
      </c>
      <c r="B1635" t="str">
        <f t="shared" si="25"/>
        <v>Athlet</v>
      </c>
    </row>
    <row r="1636" spans="1:2" x14ac:dyDescent="0.2">
      <c r="A1636">
        <f>Athl.!A830</f>
        <v>817</v>
      </c>
      <c r="B1636">
        <f t="shared" si="25"/>
        <v>817</v>
      </c>
    </row>
    <row r="1637" spans="1:2" x14ac:dyDescent="0.2">
      <c r="A1637">
        <f>Athl.!A831</f>
        <v>818</v>
      </c>
      <c r="B1637" t="str">
        <f t="shared" si="25"/>
        <v>Athlet</v>
      </c>
    </row>
    <row r="1638" spans="1:2" x14ac:dyDescent="0.2">
      <c r="A1638">
        <f>Athl.!A831</f>
        <v>818</v>
      </c>
      <c r="B1638">
        <f t="shared" si="25"/>
        <v>818</v>
      </c>
    </row>
    <row r="1639" spans="1:2" x14ac:dyDescent="0.2">
      <c r="A1639">
        <f>Athl.!A832</f>
        <v>819</v>
      </c>
      <c r="B1639" t="str">
        <f t="shared" si="25"/>
        <v>Athlet</v>
      </c>
    </row>
    <row r="1640" spans="1:2" x14ac:dyDescent="0.2">
      <c r="A1640">
        <f>Athl.!A832</f>
        <v>819</v>
      </c>
      <c r="B1640">
        <f t="shared" si="25"/>
        <v>819</v>
      </c>
    </row>
    <row r="1641" spans="1:2" x14ac:dyDescent="0.2">
      <c r="A1641">
        <f>Athl.!A833</f>
        <v>820</v>
      </c>
      <c r="B1641" t="str">
        <f t="shared" si="25"/>
        <v>Athlet</v>
      </c>
    </row>
    <row r="1642" spans="1:2" x14ac:dyDescent="0.2">
      <c r="A1642">
        <f>Athl.!A833</f>
        <v>820</v>
      </c>
      <c r="B1642">
        <f t="shared" si="25"/>
        <v>820</v>
      </c>
    </row>
    <row r="1643" spans="1:2" x14ac:dyDescent="0.2">
      <c r="A1643">
        <f>Athl.!A834</f>
        <v>821</v>
      </c>
      <c r="B1643" t="str">
        <f t="shared" si="25"/>
        <v>Athlet</v>
      </c>
    </row>
    <row r="1644" spans="1:2" x14ac:dyDescent="0.2">
      <c r="A1644">
        <f>Athl.!A834</f>
        <v>821</v>
      </c>
      <c r="B1644">
        <f t="shared" si="25"/>
        <v>821</v>
      </c>
    </row>
    <row r="1645" spans="1:2" x14ac:dyDescent="0.2">
      <c r="A1645">
        <f>Athl.!A835</f>
        <v>822</v>
      </c>
      <c r="B1645" t="str">
        <f t="shared" si="25"/>
        <v>Athlet</v>
      </c>
    </row>
    <row r="1646" spans="1:2" x14ac:dyDescent="0.2">
      <c r="A1646">
        <f>Athl.!A835</f>
        <v>822</v>
      </c>
      <c r="B1646">
        <f t="shared" si="25"/>
        <v>822</v>
      </c>
    </row>
    <row r="1647" spans="1:2" x14ac:dyDescent="0.2">
      <c r="A1647">
        <f>Athl.!A836</f>
        <v>823</v>
      </c>
      <c r="B1647" t="str">
        <f t="shared" si="25"/>
        <v>Athlet</v>
      </c>
    </row>
    <row r="1648" spans="1:2" x14ac:dyDescent="0.2">
      <c r="A1648">
        <f>Athl.!A836</f>
        <v>823</v>
      </c>
      <c r="B1648">
        <f t="shared" si="25"/>
        <v>823</v>
      </c>
    </row>
    <row r="1649" spans="1:2" x14ac:dyDescent="0.2">
      <c r="A1649">
        <f>Athl.!A837</f>
        <v>824</v>
      </c>
      <c r="B1649" t="str">
        <f t="shared" si="25"/>
        <v>Athlet</v>
      </c>
    </row>
    <row r="1650" spans="1:2" x14ac:dyDescent="0.2">
      <c r="A1650">
        <f>Athl.!A837</f>
        <v>824</v>
      </c>
      <c r="B1650">
        <f t="shared" si="25"/>
        <v>824</v>
      </c>
    </row>
    <row r="1651" spans="1:2" x14ac:dyDescent="0.2">
      <c r="A1651">
        <f>Athl.!A838</f>
        <v>825</v>
      </c>
      <c r="B1651" t="str">
        <f t="shared" si="25"/>
        <v>Athlet</v>
      </c>
    </row>
    <row r="1652" spans="1:2" x14ac:dyDescent="0.2">
      <c r="A1652">
        <f>Athl.!A838</f>
        <v>825</v>
      </c>
      <c r="B1652">
        <f t="shared" si="25"/>
        <v>825</v>
      </c>
    </row>
    <row r="1653" spans="1:2" x14ac:dyDescent="0.2">
      <c r="A1653">
        <f>Athl.!A839</f>
        <v>826</v>
      </c>
      <c r="B1653" t="str">
        <f t="shared" si="25"/>
        <v>Athlet</v>
      </c>
    </row>
    <row r="1654" spans="1:2" x14ac:dyDescent="0.2">
      <c r="A1654">
        <f>Athl.!A839</f>
        <v>826</v>
      </c>
      <c r="B1654">
        <f t="shared" si="25"/>
        <v>826</v>
      </c>
    </row>
    <row r="1655" spans="1:2" x14ac:dyDescent="0.2">
      <c r="A1655">
        <f>Athl.!A840</f>
        <v>827</v>
      </c>
      <c r="B1655" t="str">
        <f t="shared" si="25"/>
        <v>Athlet</v>
      </c>
    </row>
    <row r="1656" spans="1:2" x14ac:dyDescent="0.2">
      <c r="A1656">
        <f>Athl.!A840</f>
        <v>827</v>
      </c>
      <c r="B1656">
        <f t="shared" si="25"/>
        <v>827</v>
      </c>
    </row>
    <row r="1657" spans="1:2" x14ac:dyDescent="0.2">
      <c r="A1657">
        <f>Athl.!A841</f>
        <v>828</v>
      </c>
      <c r="B1657" t="str">
        <f t="shared" si="25"/>
        <v>Athlet</v>
      </c>
    </row>
    <row r="1658" spans="1:2" x14ac:dyDescent="0.2">
      <c r="A1658">
        <f>Athl.!A841</f>
        <v>828</v>
      </c>
      <c r="B1658">
        <f t="shared" si="25"/>
        <v>828</v>
      </c>
    </row>
    <row r="1659" spans="1:2" x14ac:dyDescent="0.2">
      <c r="A1659">
        <f>Athl.!A842</f>
        <v>829</v>
      </c>
      <c r="B1659" t="str">
        <f t="shared" si="25"/>
        <v>Athlet</v>
      </c>
    </row>
    <row r="1660" spans="1:2" x14ac:dyDescent="0.2">
      <c r="A1660">
        <f>Athl.!A842</f>
        <v>829</v>
      </c>
      <c r="B1660">
        <f t="shared" si="25"/>
        <v>829</v>
      </c>
    </row>
    <row r="1661" spans="1:2" x14ac:dyDescent="0.2">
      <c r="A1661">
        <f>Athl.!A843</f>
        <v>830</v>
      </c>
      <c r="B1661" t="str">
        <f t="shared" si="25"/>
        <v>Athlet</v>
      </c>
    </row>
    <row r="1662" spans="1:2" x14ac:dyDescent="0.2">
      <c r="A1662">
        <f>Athl.!A843</f>
        <v>830</v>
      </c>
      <c r="B1662">
        <f t="shared" si="25"/>
        <v>830</v>
      </c>
    </row>
    <row r="1663" spans="1:2" x14ac:dyDescent="0.2">
      <c r="A1663">
        <f>Athl.!A844</f>
        <v>831</v>
      </c>
      <c r="B1663" t="str">
        <f t="shared" si="25"/>
        <v>Athlet</v>
      </c>
    </row>
    <row r="1664" spans="1:2" x14ac:dyDescent="0.2">
      <c r="A1664">
        <f>Athl.!A844</f>
        <v>831</v>
      </c>
      <c r="B1664">
        <f t="shared" si="25"/>
        <v>831</v>
      </c>
    </row>
    <row r="1665" spans="1:2" x14ac:dyDescent="0.2">
      <c r="A1665">
        <f>Athl.!A845</f>
        <v>832</v>
      </c>
      <c r="B1665" t="str">
        <f t="shared" si="25"/>
        <v>Athlet</v>
      </c>
    </row>
    <row r="1666" spans="1:2" x14ac:dyDescent="0.2">
      <c r="A1666">
        <f>Athl.!A845</f>
        <v>832</v>
      </c>
      <c r="B1666">
        <f t="shared" ref="B1666:B1729" si="26">IF(A1666&lt;&gt;A1665,"Athlet",A1666)</f>
        <v>832</v>
      </c>
    </row>
    <row r="1667" spans="1:2" x14ac:dyDescent="0.2">
      <c r="A1667">
        <f>Athl.!A846</f>
        <v>833</v>
      </c>
      <c r="B1667" t="str">
        <f t="shared" si="26"/>
        <v>Athlet</v>
      </c>
    </row>
    <row r="1668" spans="1:2" x14ac:dyDescent="0.2">
      <c r="A1668">
        <f>Athl.!A846</f>
        <v>833</v>
      </c>
      <c r="B1668">
        <f t="shared" si="26"/>
        <v>833</v>
      </c>
    </row>
    <row r="1669" spans="1:2" x14ac:dyDescent="0.2">
      <c r="A1669">
        <f>Athl.!A847</f>
        <v>834</v>
      </c>
      <c r="B1669" t="str">
        <f t="shared" si="26"/>
        <v>Athlet</v>
      </c>
    </row>
    <row r="1670" spans="1:2" x14ac:dyDescent="0.2">
      <c r="A1670">
        <f>Athl.!A847</f>
        <v>834</v>
      </c>
      <c r="B1670">
        <f t="shared" si="26"/>
        <v>834</v>
      </c>
    </row>
    <row r="1671" spans="1:2" x14ac:dyDescent="0.2">
      <c r="A1671">
        <f>Athl.!A848</f>
        <v>835</v>
      </c>
      <c r="B1671" t="str">
        <f t="shared" si="26"/>
        <v>Athlet</v>
      </c>
    </row>
    <row r="1672" spans="1:2" x14ac:dyDescent="0.2">
      <c r="A1672">
        <f>Athl.!A848</f>
        <v>835</v>
      </c>
      <c r="B1672">
        <f t="shared" si="26"/>
        <v>835</v>
      </c>
    </row>
    <row r="1673" spans="1:2" x14ac:dyDescent="0.2">
      <c r="A1673">
        <f>Athl.!A849</f>
        <v>836</v>
      </c>
      <c r="B1673" t="str">
        <f t="shared" si="26"/>
        <v>Athlet</v>
      </c>
    </row>
    <row r="1674" spans="1:2" x14ac:dyDescent="0.2">
      <c r="A1674">
        <f>Athl.!A849</f>
        <v>836</v>
      </c>
      <c r="B1674">
        <f t="shared" si="26"/>
        <v>836</v>
      </c>
    </row>
    <row r="1675" spans="1:2" x14ac:dyDescent="0.2">
      <c r="A1675">
        <f>Athl.!A850</f>
        <v>837</v>
      </c>
      <c r="B1675" t="str">
        <f t="shared" si="26"/>
        <v>Athlet</v>
      </c>
    </row>
    <row r="1676" spans="1:2" x14ac:dyDescent="0.2">
      <c r="A1676">
        <f>Athl.!A850</f>
        <v>837</v>
      </c>
      <c r="B1676">
        <f t="shared" si="26"/>
        <v>837</v>
      </c>
    </row>
    <row r="1677" spans="1:2" x14ac:dyDescent="0.2">
      <c r="A1677">
        <f>Athl.!A851</f>
        <v>838</v>
      </c>
      <c r="B1677" t="str">
        <f t="shared" si="26"/>
        <v>Athlet</v>
      </c>
    </row>
    <row r="1678" spans="1:2" x14ac:dyDescent="0.2">
      <c r="A1678">
        <f>Athl.!A851</f>
        <v>838</v>
      </c>
      <c r="B1678">
        <f t="shared" si="26"/>
        <v>838</v>
      </c>
    </row>
    <row r="1679" spans="1:2" x14ac:dyDescent="0.2">
      <c r="A1679">
        <f>Athl.!A852</f>
        <v>839</v>
      </c>
      <c r="B1679" t="str">
        <f t="shared" si="26"/>
        <v>Athlet</v>
      </c>
    </row>
    <row r="1680" spans="1:2" x14ac:dyDescent="0.2">
      <c r="A1680">
        <f>Athl.!A852</f>
        <v>839</v>
      </c>
      <c r="B1680">
        <f t="shared" si="26"/>
        <v>839</v>
      </c>
    </row>
    <row r="1681" spans="1:2" x14ac:dyDescent="0.2">
      <c r="A1681">
        <f>Athl.!A853</f>
        <v>840</v>
      </c>
      <c r="B1681" t="str">
        <f t="shared" si="26"/>
        <v>Athlet</v>
      </c>
    </row>
    <row r="1682" spans="1:2" x14ac:dyDescent="0.2">
      <c r="A1682">
        <f>Athl.!A853</f>
        <v>840</v>
      </c>
      <c r="B1682">
        <f t="shared" si="26"/>
        <v>840</v>
      </c>
    </row>
    <row r="1683" spans="1:2" x14ac:dyDescent="0.2">
      <c r="A1683">
        <f>Athl.!A854</f>
        <v>841</v>
      </c>
      <c r="B1683" t="str">
        <f t="shared" si="26"/>
        <v>Athlet</v>
      </c>
    </row>
    <row r="1684" spans="1:2" x14ac:dyDescent="0.2">
      <c r="A1684">
        <f>Athl.!A854</f>
        <v>841</v>
      </c>
      <c r="B1684">
        <f t="shared" si="26"/>
        <v>841</v>
      </c>
    </row>
    <row r="1685" spans="1:2" x14ac:dyDescent="0.2">
      <c r="A1685">
        <f>Athl.!A855</f>
        <v>842</v>
      </c>
      <c r="B1685" t="str">
        <f t="shared" si="26"/>
        <v>Athlet</v>
      </c>
    </row>
    <row r="1686" spans="1:2" x14ac:dyDescent="0.2">
      <c r="A1686">
        <f>Athl.!A855</f>
        <v>842</v>
      </c>
      <c r="B1686">
        <f t="shared" si="26"/>
        <v>842</v>
      </c>
    </row>
    <row r="1687" spans="1:2" x14ac:dyDescent="0.2">
      <c r="A1687">
        <f>Athl.!A856</f>
        <v>843</v>
      </c>
      <c r="B1687" t="str">
        <f t="shared" si="26"/>
        <v>Athlet</v>
      </c>
    </row>
    <row r="1688" spans="1:2" x14ac:dyDescent="0.2">
      <c r="A1688">
        <f>Athl.!A856</f>
        <v>843</v>
      </c>
      <c r="B1688">
        <f t="shared" si="26"/>
        <v>843</v>
      </c>
    </row>
    <row r="1689" spans="1:2" x14ac:dyDescent="0.2">
      <c r="A1689">
        <f>Athl.!A857</f>
        <v>844</v>
      </c>
      <c r="B1689" t="str">
        <f t="shared" si="26"/>
        <v>Athlet</v>
      </c>
    </row>
    <row r="1690" spans="1:2" x14ac:dyDescent="0.2">
      <c r="A1690">
        <f>Athl.!A857</f>
        <v>844</v>
      </c>
      <c r="B1690">
        <f t="shared" si="26"/>
        <v>844</v>
      </c>
    </row>
    <row r="1691" spans="1:2" x14ac:dyDescent="0.2">
      <c r="A1691">
        <f>Athl.!A858</f>
        <v>845</v>
      </c>
      <c r="B1691" t="str">
        <f t="shared" si="26"/>
        <v>Athlet</v>
      </c>
    </row>
    <row r="1692" spans="1:2" x14ac:dyDescent="0.2">
      <c r="A1692">
        <f>Athl.!A858</f>
        <v>845</v>
      </c>
      <c r="B1692">
        <f t="shared" si="26"/>
        <v>845</v>
      </c>
    </row>
    <row r="1693" spans="1:2" x14ac:dyDescent="0.2">
      <c r="A1693">
        <f>Athl.!A859</f>
        <v>846</v>
      </c>
      <c r="B1693" t="str">
        <f t="shared" si="26"/>
        <v>Athlet</v>
      </c>
    </row>
    <row r="1694" spans="1:2" x14ac:dyDescent="0.2">
      <c r="A1694">
        <f>Athl.!A859</f>
        <v>846</v>
      </c>
      <c r="B1694">
        <f t="shared" si="26"/>
        <v>846</v>
      </c>
    </row>
    <row r="1695" spans="1:2" x14ac:dyDescent="0.2">
      <c r="A1695">
        <f>Athl.!A860</f>
        <v>847</v>
      </c>
      <c r="B1695" t="str">
        <f t="shared" si="26"/>
        <v>Athlet</v>
      </c>
    </row>
    <row r="1696" spans="1:2" x14ac:dyDescent="0.2">
      <c r="A1696">
        <f>Athl.!A860</f>
        <v>847</v>
      </c>
      <c r="B1696">
        <f t="shared" si="26"/>
        <v>847</v>
      </c>
    </row>
    <row r="1697" spans="1:2" x14ac:dyDescent="0.2">
      <c r="A1697">
        <f>Athl.!A861</f>
        <v>848</v>
      </c>
      <c r="B1697" t="str">
        <f t="shared" si="26"/>
        <v>Athlet</v>
      </c>
    </row>
    <row r="1698" spans="1:2" x14ac:dyDescent="0.2">
      <c r="A1698">
        <f>Athl.!A861</f>
        <v>848</v>
      </c>
      <c r="B1698">
        <f t="shared" si="26"/>
        <v>848</v>
      </c>
    </row>
    <row r="1699" spans="1:2" x14ac:dyDescent="0.2">
      <c r="A1699">
        <f>Athl.!A862</f>
        <v>849</v>
      </c>
      <c r="B1699" t="str">
        <f t="shared" si="26"/>
        <v>Athlet</v>
      </c>
    </row>
    <row r="1700" spans="1:2" x14ac:dyDescent="0.2">
      <c r="A1700">
        <f>Athl.!A862</f>
        <v>849</v>
      </c>
      <c r="B1700">
        <f t="shared" si="26"/>
        <v>849</v>
      </c>
    </row>
    <row r="1701" spans="1:2" x14ac:dyDescent="0.2">
      <c r="A1701">
        <f>Athl.!A863</f>
        <v>850</v>
      </c>
      <c r="B1701" t="str">
        <f t="shared" si="26"/>
        <v>Athlet</v>
      </c>
    </row>
    <row r="1702" spans="1:2" x14ac:dyDescent="0.2">
      <c r="A1702">
        <f>Athl.!A863</f>
        <v>850</v>
      </c>
      <c r="B1702">
        <f t="shared" si="26"/>
        <v>850</v>
      </c>
    </row>
    <row r="1703" spans="1:2" x14ac:dyDescent="0.2">
      <c r="A1703">
        <f>Athl.!A864</f>
        <v>851</v>
      </c>
      <c r="B1703" t="str">
        <f t="shared" si="26"/>
        <v>Athlet</v>
      </c>
    </row>
    <row r="1704" spans="1:2" x14ac:dyDescent="0.2">
      <c r="A1704">
        <f>Athl.!A864</f>
        <v>851</v>
      </c>
      <c r="B1704">
        <f t="shared" si="26"/>
        <v>851</v>
      </c>
    </row>
    <row r="1705" spans="1:2" x14ac:dyDescent="0.2">
      <c r="A1705">
        <f>Athl.!A865</f>
        <v>852</v>
      </c>
      <c r="B1705" t="str">
        <f t="shared" si="26"/>
        <v>Athlet</v>
      </c>
    </row>
    <row r="1706" spans="1:2" x14ac:dyDescent="0.2">
      <c r="A1706">
        <f>Athl.!A865</f>
        <v>852</v>
      </c>
      <c r="B1706">
        <f t="shared" si="26"/>
        <v>852</v>
      </c>
    </row>
    <row r="1707" spans="1:2" x14ac:dyDescent="0.2">
      <c r="A1707">
        <f>Athl.!A866</f>
        <v>853</v>
      </c>
      <c r="B1707" t="str">
        <f t="shared" si="26"/>
        <v>Athlet</v>
      </c>
    </row>
    <row r="1708" spans="1:2" x14ac:dyDescent="0.2">
      <c r="A1708">
        <f>Athl.!A866</f>
        <v>853</v>
      </c>
      <c r="B1708">
        <f t="shared" si="26"/>
        <v>853</v>
      </c>
    </row>
    <row r="1709" spans="1:2" x14ac:dyDescent="0.2">
      <c r="A1709">
        <f>Athl.!A867</f>
        <v>854</v>
      </c>
      <c r="B1709" t="str">
        <f t="shared" si="26"/>
        <v>Athlet</v>
      </c>
    </row>
    <row r="1710" spans="1:2" x14ac:dyDescent="0.2">
      <c r="A1710">
        <f>Athl.!A867</f>
        <v>854</v>
      </c>
      <c r="B1710">
        <f t="shared" si="26"/>
        <v>854</v>
      </c>
    </row>
    <row r="1711" spans="1:2" x14ac:dyDescent="0.2">
      <c r="A1711">
        <f>Athl.!A868</f>
        <v>855</v>
      </c>
      <c r="B1711" t="str">
        <f t="shared" si="26"/>
        <v>Athlet</v>
      </c>
    </row>
    <row r="1712" spans="1:2" x14ac:dyDescent="0.2">
      <c r="A1712">
        <f>Athl.!A868</f>
        <v>855</v>
      </c>
      <c r="B1712">
        <f t="shared" si="26"/>
        <v>855</v>
      </c>
    </row>
    <row r="1713" spans="1:2" x14ac:dyDescent="0.2">
      <c r="A1713">
        <f>Athl.!A869</f>
        <v>856</v>
      </c>
      <c r="B1713" t="str">
        <f t="shared" si="26"/>
        <v>Athlet</v>
      </c>
    </row>
    <row r="1714" spans="1:2" x14ac:dyDescent="0.2">
      <c r="A1714">
        <f>Athl.!A869</f>
        <v>856</v>
      </c>
      <c r="B1714">
        <f t="shared" si="26"/>
        <v>856</v>
      </c>
    </row>
    <row r="1715" spans="1:2" x14ac:dyDescent="0.2">
      <c r="A1715">
        <f>Athl.!A870</f>
        <v>857</v>
      </c>
      <c r="B1715" t="str">
        <f t="shared" si="26"/>
        <v>Athlet</v>
      </c>
    </row>
    <row r="1716" spans="1:2" x14ac:dyDescent="0.2">
      <c r="A1716">
        <f>Athl.!A870</f>
        <v>857</v>
      </c>
      <c r="B1716">
        <f t="shared" si="26"/>
        <v>857</v>
      </c>
    </row>
    <row r="1717" spans="1:2" x14ac:dyDescent="0.2">
      <c r="A1717">
        <f>Athl.!A871</f>
        <v>858</v>
      </c>
      <c r="B1717" t="str">
        <f t="shared" si="26"/>
        <v>Athlet</v>
      </c>
    </row>
    <row r="1718" spans="1:2" x14ac:dyDescent="0.2">
      <c r="A1718">
        <f>Athl.!A871</f>
        <v>858</v>
      </c>
      <c r="B1718">
        <f t="shared" si="26"/>
        <v>858</v>
      </c>
    </row>
    <row r="1719" spans="1:2" x14ac:dyDescent="0.2">
      <c r="A1719">
        <f>Athl.!A872</f>
        <v>859</v>
      </c>
      <c r="B1719" t="str">
        <f t="shared" si="26"/>
        <v>Athlet</v>
      </c>
    </row>
    <row r="1720" spans="1:2" x14ac:dyDescent="0.2">
      <c r="A1720">
        <f>Athl.!A872</f>
        <v>859</v>
      </c>
      <c r="B1720">
        <f t="shared" si="26"/>
        <v>859</v>
      </c>
    </row>
    <row r="1721" spans="1:2" x14ac:dyDescent="0.2">
      <c r="A1721">
        <f>Athl.!A873</f>
        <v>860</v>
      </c>
      <c r="B1721" t="str">
        <f t="shared" si="26"/>
        <v>Athlet</v>
      </c>
    </row>
    <row r="1722" spans="1:2" x14ac:dyDescent="0.2">
      <c r="A1722">
        <f>Athl.!A873</f>
        <v>860</v>
      </c>
      <c r="B1722">
        <f t="shared" si="26"/>
        <v>860</v>
      </c>
    </row>
    <row r="1723" spans="1:2" x14ac:dyDescent="0.2">
      <c r="A1723">
        <f>Athl.!A874</f>
        <v>861</v>
      </c>
      <c r="B1723" t="str">
        <f t="shared" si="26"/>
        <v>Athlet</v>
      </c>
    </row>
    <row r="1724" spans="1:2" x14ac:dyDescent="0.2">
      <c r="A1724">
        <f>Athl.!A874</f>
        <v>861</v>
      </c>
      <c r="B1724">
        <f t="shared" si="26"/>
        <v>861</v>
      </c>
    </row>
    <row r="1725" spans="1:2" x14ac:dyDescent="0.2">
      <c r="A1725">
        <f>Athl.!A875</f>
        <v>862</v>
      </c>
      <c r="B1725" t="str">
        <f t="shared" si="26"/>
        <v>Athlet</v>
      </c>
    </row>
    <row r="1726" spans="1:2" x14ac:dyDescent="0.2">
      <c r="A1726">
        <f>Athl.!A875</f>
        <v>862</v>
      </c>
      <c r="B1726">
        <f t="shared" si="26"/>
        <v>862</v>
      </c>
    </row>
    <row r="1727" spans="1:2" x14ac:dyDescent="0.2">
      <c r="A1727">
        <f>Athl.!A876</f>
        <v>863</v>
      </c>
      <c r="B1727" t="str">
        <f t="shared" si="26"/>
        <v>Athlet</v>
      </c>
    </row>
    <row r="1728" spans="1:2" x14ac:dyDescent="0.2">
      <c r="A1728">
        <f>Athl.!A876</f>
        <v>863</v>
      </c>
      <c r="B1728">
        <f t="shared" si="26"/>
        <v>863</v>
      </c>
    </row>
    <row r="1729" spans="1:2" x14ac:dyDescent="0.2">
      <c r="A1729">
        <f>Athl.!A877</f>
        <v>864</v>
      </c>
      <c r="B1729" t="str">
        <f t="shared" si="26"/>
        <v>Athlet</v>
      </c>
    </row>
    <row r="1730" spans="1:2" x14ac:dyDescent="0.2">
      <c r="A1730">
        <f>Athl.!A877</f>
        <v>864</v>
      </c>
      <c r="B1730">
        <f t="shared" ref="B1730:B1793" si="27">IF(A1730&lt;&gt;A1729,"Athlet",A1730)</f>
        <v>864</v>
      </c>
    </row>
    <row r="1731" spans="1:2" x14ac:dyDescent="0.2">
      <c r="A1731">
        <f>Athl.!A878</f>
        <v>865</v>
      </c>
      <c r="B1731" t="str">
        <f t="shared" si="27"/>
        <v>Athlet</v>
      </c>
    </row>
    <row r="1732" spans="1:2" x14ac:dyDescent="0.2">
      <c r="A1732">
        <f>Athl.!A878</f>
        <v>865</v>
      </c>
      <c r="B1732">
        <f t="shared" si="27"/>
        <v>865</v>
      </c>
    </row>
    <row r="1733" spans="1:2" x14ac:dyDescent="0.2">
      <c r="A1733">
        <f>Athl.!A879</f>
        <v>866</v>
      </c>
      <c r="B1733" t="str">
        <f t="shared" si="27"/>
        <v>Athlet</v>
      </c>
    </row>
    <row r="1734" spans="1:2" x14ac:dyDescent="0.2">
      <c r="A1734">
        <f>Athl.!A879</f>
        <v>866</v>
      </c>
      <c r="B1734">
        <f t="shared" si="27"/>
        <v>866</v>
      </c>
    </row>
    <row r="1735" spans="1:2" x14ac:dyDescent="0.2">
      <c r="A1735">
        <f>Athl.!A880</f>
        <v>867</v>
      </c>
      <c r="B1735" t="str">
        <f t="shared" si="27"/>
        <v>Athlet</v>
      </c>
    </row>
    <row r="1736" spans="1:2" x14ac:dyDescent="0.2">
      <c r="A1736">
        <f>Athl.!A880</f>
        <v>867</v>
      </c>
      <c r="B1736">
        <f t="shared" si="27"/>
        <v>867</v>
      </c>
    </row>
    <row r="1737" spans="1:2" x14ac:dyDescent="0.2">
      <c r="A1737">
        <f>Athl.!A881</f>
        <v>868</v>
      </c>
      <c r="B1737" t="str">
        <f t="shared" si="27"/>
        <v>Athlet</v>
      </c>
    </row>
    <row r="1738" spans="1:2" x14ac:dyDescent="0.2">
      <c r="A1738">
        <f>Athl.!A881</f>
        <v>868</v>
      </c>
      <c r="B1738">
        <f t="shared" si="27"/>
        <v>868</v>
      </c>
    </row>
    <row r="1739" spans="1:2" x14ac:dyDescent="0.2">
      <c r="A1739">
        <f>Athl.!A882</f>
        <v>869</v>
      </c>
      <c r="B1739" t="str">
        <f t="shared" si="27"/>
        <v>Athlet</v>
      </c>
    </row>
    <row r="1740" spans="1:2" x14ac:dyDescent="0.2">
      <c r="A1740">
        <f>Athl.!A882</f>
        <v>869</v>
      </c>
      <c r="B1740">
        <f t="shared" si="27"/>
        <v>869</v>
      </c>
    </row>
    <row r="1741" spans="1:2" x14ac:dyDescent="0.2">
      <c r="A1741">
        <f>Athl.!A883</f>
        <v>870</v>
      </c>
      <c r="B1741" t="str">
        <f t="shared" si="27"/>
        <v>Athlet</v>
      </c>
    </row>
    <row r="1742" spans="1:2" x14ac:dyDescent="0.2">
      <c r="A1742">
        <f>Athl.!A883</f>
        <v>870</v>
      </c>
      <c r="B1742">
        <f t="shared" si="27"/>
        <v>870</v>
      </c>
    </row>
    <row r="1743" spans="1:2" x14ac:dyDescent="0.2">
      <c r="A1743">
        <f>Athl.!A884</f>
        <v>871</v>
      </c>
      <c r="B1743" t="str">
        <f t="shared" si="27"/>
        <v>Athlet</v>
      </c>
    </row>
    <row r="1744" spans="1:2" x14ac:dyDescent="0.2">
      <c r="A1744">
        <f>Athl.!A884</f>
        <v>871</v>
      </c>
      <c r="B1744">
        <f t="shared" si="27"/>
        <v>871</v>
      </c>
    </row>
    <row r="1745" spans="1:2" x14ac:dyDescent="0.2">
      <c r="A1745">
        <f>Athl.!A885</f>
        <v>872</v>
      </c>
      <c r="B1745" t="str">
        <f t="shared" si="27"/>
        <v>Athlet</v>
      </c>
    </row>
    <row r="1746" spans="1:2" x14ac:dyDescent="0.2">
      <c r="A1746">
        <f>Athl.!A885</f>
        <v>872</v>
      </c>
      <c r="B1746">
        <f t="shared" si="27"/>
        <v>872</v>
      </c>
    </row>
    <row r="1747" spans="1:2" x14ac:dyDescent="0.2">
      <c r="A1747">
        <f>Athl.!A886</f>
        <v>873</v>
      </c>
      <c r="B1747" t="str">
        <f t="shared" si="27"/>
        <v>Athlet</v>
      </c>
    </row>
    <row r="1748" spans="1:2" x14ac:dyDescent="0.2">
      <c r="A1748">
        <f>Athl.!A886</f>
        <v>873</v>
      </c>
      <c r="B1748">
        <f t="shared" si="27"/>
        <v>873</v>
      </c>
    </row>
    <row r="1749" spans="1:2" x14ac:dyDescent="0.2">
      <c r="A1749">
        <f>Athl.!A887</f>
        <v>874</v>
      </c>
      <c r="B1749" t="str">
        <f t="shared" si="27"/>
        <v>Athlet</v>
      </c>
    </row>
    <row r="1750" spans="1:2" x14ac:dyDescent="0.2">
      <c r="A1750">
        <f>Athl.!A887</f>
        <v>874</v>
      </c>
      <c r="B1750">
        <f t="shared" si="27"/>
        <v>874</v>
      </c>
    </row>
    <row r="1751" spans="1:2" x14ac:dyDescent="0.2">
      <c r="A1751">
        <f>Athl.!A888</f>
        <v>875</v>
      </c>
      <c r="B1751" t="str">
        <f t="shared" si="27"/>
        <v>Athlet</v>
      </c>
    </row>
    <row r="1752" spans="1:2" x14ac:dyDescent="0.2">
      <c r="A1752">
        <f>Athl.!A888</f>
        <v>875</v>
      </c>
      <c r="B1752">
        <f t="shared" si="27"/>
        <v>875</v>
      </c>
    </row>
    <row r="1753" spans="1:2" x14ac:dyDescent="0.2">
      <c r="A1753">
        <f>Athl.!A889</f>
        <v>876</v>
      </c>
      <c r="B1753" t="str">
        <f t="shared" si="27"/>
        <v>Athlet</v>
      </c>
    </row>
    <row r="1754" spans="1:2" x14ac:dyDescent="0.2">
      <c r="A1754">
        <f>Athl.!A889</f>
        <v>876</v>
      </c>
      <c r="B1754">
        <f t="shared" si="27"/>
        <v>876</v>
      </c>
    </row>
    <row r="1755" spans="1:2" x14ac:dyDescent="0.2">
      <c r="A1755">
        <f>Athl.!A890</f>
        <v>877</v>
      </c>
      <c r="B1755" t="str">
        <f t="shared" si="27"/>
        <v>Athlet</v>
      </c>
    </row>
    <row r="1756" spans="1:2" x14ac:dyDescent="0.2">
      <c r="A1756">
        <f>Athl.!A890</f>
        <v>877</v>
      </c>
      <c r="B1756">
        <f t="shared" si="27"/>
        <v>877</v>
      </c>
    </row>
    <row r="1757" spans="1:2" x14ac:dyDescent="0.2">
      <c r="A1757">
        <f>Athl.!A891</f>
        <v>878</v>
      </c>
      <c r="B1757" t="str">
        <f t="shared" si="27"/>
        <v>Athlet</v>
      </c>
    </row>
    <row r="1758" spans="1:2" x14ac:dyDescent="0.2">
      <c r="A1758">
        <f>Athl.!A891</f>
        <v>878</v>
      </c>
      <c r="B1758">
        <f t="shared" si="27"/>
        <v>878</v>
      </c>
    </row>
    <row r="1759" spans="1:2" x14ac:dyDescent="0.2">
      <c r="A1759">
        <f>Athl.!A892</f>
        <v>879</v>
      </c>
      <c r="B1759" t="str">
        <f t="shared" si="27"/>
        <v>Athlet</v>
      </c>
    </row>
    <row r="1760" spans="1:2" x14ac:dyDescent="0.2">
      <c r="A1760">
        <f>Athl.!A892</f>
        <v>879</v>
      </c>
      <c r="B1760">
        <f t="shared" si="27"/>
        <v>879</v>
      </c>
    </row>
    <row r="1761" spans="1:2" x14ac:dyDescent="0.2">
      <c r="A1761">
        <f>Athl.!A893</f>
        <v>880</v>
      </c>
      <c r="B1761" t="str">
        <f t="shared" si="27"/>
        <v>Athlet</v>
      </c>
    </row>
    <row r="1762" spans="1:2" x14ac:dyDescent="0.2">
      <c r="A1762">
        <f>Athl.!A893</f>
        <v>880</v>
      </c>
      <c r="B1762">
        <f t="shared" si="27"/>
        <v>880</v>
      </c>
    </row>
    <row r="1763" spans="1:2" x14ac:dyDescent="0.2">
      <c r="A1763">
        <f>Athl.!A894</f>
        <v>881</v>
      </c>
      <c r="B1763" t="str">
        <f t="shared" si="27"/>
        <v>Athlet</v>
      </c>
    </row>
    <row r="1764" spans="1:2" x14ac:dyDescent="0.2">
      <c r="A1764">
        <f>Athl.!A894</f>
        <v>881</v>
      </c>
      <c r="B1764">
        <f t="shared" si="27"/>
        <v>881</v>
      </c>
    </row>
    <row r="1765" spans="1:2" x14ac:dyDescent="0.2">
      <c r="A1765">
        <f>Athl.!A895</f>
        <v>882</v>
      </c>
      <c r="B1765" t="str">
        <f t="shared" si="27"/>
        <v>Athlet</v>
      </c>
    </row>
    <row r="1766" spans="1:2" x14ac:dyDescent="0.2">
      <c r="A1766">
        <f>Athl.!A895</f>
        <v>882</v>
      </c>
      <c r="B1766">
        <f t="shared" si="27"/>
        <v>882</v>
      </c>
    </row>
    <row r="1767" spans="1:2" x14ac:dyDescent="0.2">
      <c r="A1767">
        <f>Athl.!A896</f>
        <v>883</v>
      </c>
      <c r="B1767" t="str">
        <f t="shared" si="27"/>
        <v>Athlet</v>
      </c>
    </row>
    <row r="1768" spans="1:2" x14ac:dyDescent="0.2">
      <c r="A1768">
        <f>Athl.!A896</f>
        <v>883</v>
      </c>
      <c r="B1768">
        <f t="shared" si="27"/>
        <v>883</v>
      </c>
    </row>
    <row r="1769" spans="1:2" x14ac:dyDescent="0.2">
      <c r="A1769">
        <f>Athl.!A897</f>
        <v>884</v>
      </c>
      <c r="B1769" t="str">
        <f t="shared" si="27"/>
        <v>Athlet</v>
      </c>
    </row>
    <row r="1770" spans="1:2" x14ac:dyDescent="0.2">
      <c r="A1770">
        <f>Athl.!A897</f>
        <v>884</v>
      </c>
      <c r="B1770">
        <f t="shared" si="27"/>
        <v>884</v>
      </c>
    </row>
    <row r="1771" spans="1:2" x14ac:dyDescent="0.2">
      <c r="A1771">
        <f>Athl.!A898</f>
        <v>885</v>
      </c>
      <c r="B1771" t="str">
        <f t="shared" si="27"/>
        <v>Athlet</v>
      </c>
    </row>
    <row r="1772" spans="1:2" x14ac:dyDescent="0.2">
      <c r="A1772">
        <f>Athl.!A898</f>
        <v>885</v>
      </c>
      <c r="B1772">
        <f t="shared" si="27"/>
        <v>885</v>
      </c>
    </row>
    <row r="1773" spans="1:2" x14ac:dyDescent="0.2">
      <c r="A1773">
        <f>Athl.!A899</f>
        <v>886</v>
      </c>
      <c r="B1773" t="str">
        <f t="shared" si="27"/>
        <v>Athlet</v>
      </c>
    </row>
    <row r="1774" spans="1:2" x14ac:dyDescent="0.2">
      <c r="A1774">
        <f>Athl.!A899</f>
        <v>886</v>
      </c>
      <c r="B1774">
        <f t="shared" si="27"/>
        <v>886</v>
      </c>
    </row>
    <row r="1775" spans="1:2" x14ac:dyDescent="0.2">
      <c r="A1775">
        <f>Athl.!A900</f>
        <v>887</v>
      </c>
      <c r="B1775" t="str">
        <f t="shared" si="27"/>
        <v>Athlet</v>
      </c>
    </row>
    <row r="1776" spans="1:2" x14ac:dyDescent="0.2">
      <c r="A1776">
        <f>Athl.!A900</f>
        <v>887</v>
      </c>
      <c r="B1776">
        <f t="shared" si="27"/>
        <v>887</v>
      </c>
    </row>
    <row r="1777" spans="1:2" x14ac:dyDescent="0.2">
      <c r="A1777">
        <f>Athl.!A901</f>
        <v>888</v>
      </c>
      <c r="B1777" t="str">
        <f t="shared" si="27"/>
        <v>Athlet</v>
      </c>
    </row>
    <row r="1778" spans="1:2" x14ac:dyDescent="0.2">
      <c r="A1778">
        <f>Athl.!A901</f>
        <v>888</v>
      </c>
      <c r="B1778">
        <f t="shared" si="27"/>
        <v>888</v>
      </c>
    </row>
    <row r="1779" spans="1:2" x14ac:dyDescent="0.2">
      <c r="A1779">
        <f>Athl.!A902</f>
        <v>889</v>
      </c>
      <c r="B1779" t="str">
        <f t="shared" si="27"/>
        <v>Athlet</v>
      </c>
    </row>
    <row r="1780" spans="1:2" x14ac:dyDescent="0.2">
      <c r="A1780">
        <f>Athl.!A902</f>
        <v>889</v>
      </c>
      <c r="B1780">
        <f t="shared" si="27"/>
        <v>889</v>
      </c>
    </row>
    <row r="1781" spans="1:2" x14ac:dyDescent="0.2">
      <c r="A1781">
        <f>Athl.!A903</f>
        <v>890</v>
      </c>
      <c r="B1781" t="str">
        <f t="shared" si="27"/>
        <v>Athlet</v>
      </c>
    </row>
    <row r="1782" spans="1:2" x14ac:dyDescent="0.2">
      <c r="A1782">
        <f>Athl.!A903</f>
        <v>890</v>
      </c>
      <c r="B1782">
        <f t="shared" si="27"/>
        <v>890</v>
      </c>
    </row>
    <row r="1783" spans="1:2" x14ac:dyDescent="0.2">
      <c r="A1783">
        <f>Athl.!A904</f>
        <v>891</v>
      </c>
      <c r="B1783" t="str">
        <f t="shared" si="27"/>
        <v>Athlet</v>
      </c>
    </row>
    <row r="1784" spans="1:2" x14ac:dyDescent="0.2">
      <c r="A1784">
        <f>Athl.!A904</f>
        <v>891</v>
      </c>
      <c r="B1784">
        <f t="shared" si="27"/>
        <v>891</v>
      </c>
    </row>
    <row r="1785" spans="1:2" x14ac:dyDescent="0.2">
      <c r="A1785">
        <f>Athl.!A905</f>
        <v>892</v>
      </c>
      <c r="B1785" t="str">
        <f t="shared" si="27"/>
        <v>Athlet</v>
      </c>
    </row>
    <row r="1786" spans="1:2" x14ac:dyDescent="0.2">
      <c r="A1786">
        <f>Athl.!A905</f>
        <v>892</v>
      </c>
      <c r="B1786">
        <f t="shared" si="27"/>
        <v>892</v>
      </c>
    </row>
    <row r="1787" spans="1:2" x14ac:dyDescent="0.2">
      <c r="A1787">
        <f>Athl.!A906</f>
        <v>893</v>
      </c>
      <c r="B1787" t="str">
        <f t="shared" si="27"/>
        <v>Athlet</v>
      </c>
    </row>
    <row r="1788" spans="1:2" x14ac:dyDescent="0.2">
      <c r="A1788">
        <f>Athl.!A906</f>
        <v>893</v>
      </c>
      <c r="B1788">
        <f t="shared" si="27"/>
        <v>893</v>
      </c>
    </row>
    <row r="1789" spans="1:2" x14ac:dyDescent="0.2">
      <c r="A1789">
        <f>Athl.!A907</f>
        <v>894</v>
      </c>
      <c r="B1789" t="str">
        <f t="shared" si="27"/>
        <v>Athlet</v>
      </c>
    </row>
    <row r="1790" spans="1:2" x14ac:dyDescent="0.2">
      <c r="A1790">
        <f>Athl.!A907</f>
        <v>894</v>
      </c>
      <c r="B1790">
        <f t="shared" si="27"/>
        <v>894</v>
      </c>
    </row>
    <row r="1791" spans="1:2" x14ac:dyDescent="0.2">
      <c r="A1791">
        <f>Athl.!A908</f>
        <v>895</v>
      </c>
      <c r="B1791" t="str">
        <f t="shared" si="27"/>
        <v>Athlet</v>
      </c>
    </row>
    <row r="1792" spans="1:2" x14ac:dyDescent="0.2">
      <c r="A1792">
        <f>Athl.!A908</f>
        <v>895</v>
      </c>
      <c r="B1792">
        <f t="shared" si="27"/>
        <v>895</v>
      </c>
    </row>
    <row r="1793" spans="1:2" x14ac:dyDescent="0.2">
      <c r="A1793">
        <f>Athl.!A909</f>
        <v>896</v>
      </c>
      <c r="B1793" t="str">
        <f t="shared" si="27"/>
        <v>Athlet</v>
      </c>
    </row>
    <row r="1794" spans="1:2" x14ac:dyDescent="0.2">
      <c r="A1794">
        <f>Athl.!A909</f>
        <v>896</v>
      </c>
      <c r="B1794">
        <f t="shared" ref="B1794:B1857" si="28">IF(A1794&lt;&gt;A1793,"Athlet",A1794)</f>
        <v>896</v>
      </c>
    </row>
    <row r="1795" spans="1:2" x14ac:dyDescent="0.2">
      <c r="A1795">
        <f>Athl.!A910</f>
        <v>897</v>
      </c>
      <c r="B1795" t="str">
        <f t="shared" si="28"/>
        <v>Athlet</v>
      </c>
    </row>
    <row r="1796" spans="1:2" x14ac:dyDescent="0.2">
      <c r="A1796">
        <f>Athl.!A910</f>
        <v>897</v>
      </c>
      <c r="B1796">
        <f t="shared" si="28"/>
        <v>897</v>
      </c>
    </row>
    <row r="1797" spans="1:2" x14ac:dyDescent="0.2">
      <c r="A1797">
        <f>Athl.!A911</f>
        <v>898</v>
      </c>
      <c r="B1797" t="str">
        <f t="shared" si="28"/>
        <v>Athlet</v>
      </c>
    </row>
    <row r="1798" spans="1:2" x14ac:dyDescent="0.2">
      <c r="A1798">
        <f>Athl.!A911</f>
        <v>898</v>
      </c>
      <c r="B1798">
        <f t="shared" si="28"/>
        <v>898</v>
      </c>
    </row>
    <row r="1799" spans="1:2" x14ac:dyDescent="0.2">
      <c r="A1799">
        <f>Athl.!A912</f>
        <v>899</v>
      </c>
      <c r="B1799" t="str">
        <f t="shared" si="28"/>
        <v>Athlet</v>
      </c>
    </row>
    <row r="1800" spans="1:2" x14ac:dyDescent="0.2">
      <c r="A1800">
        <f>Athl.!A912</f>
        <v>899</v>
      </c>
      <c r="B1800">
        <f t="shared" si="28"/>
        <v>899</v>
      </c>
    </row>
    <row r="1801" spans="1:2" x14ac:dyDescent="0.2">
      <c r="A1801">
        <f>Athl.!A913</f>
        <v>900</v>
      </c>
      <c r="B1801" t="str">
        <f t="shared" si="28"/>
        <v>Athlet</v>
      </c>
    </row>
    <row r="1802" spans="1:2" x14ac:dyDescent="0.2">
      <c r="A1802">
        <f>Athl.!A913</f>
        <v>900</v>
      </c>
      <c r="B1802">
        <f t="shared" si="28"/>
        <v>900</v>
      </c>
    </row>
    <row r="1803" spans="1:2" x14ac:dyDescent="0.2">
      <c r="A1803">
        <f>Athl.!A914</f>
        <v>901</v>
      </c>
      <c r="B1803" t="str">
        <f t="shared" si="28"/>
        <v>Athlet</v>
      </c>
    </row>
    <row r="1804" spans="1:2" x14ac:dyDescent="0.2">
      <c r="A1804">
        <f>Athl.!A914</f>
        <v>901</v>
      </c>
      <c r="B1804">
        <f t="shared" si="28"/>
        <v>901</v>
      </c>
    </row>
    <row r="1805" spans="1:2" x14ac:dyDescent="0.2">
      <c r="A1805">
        <f>Athl.!A915</f>
        <v>902</v>
      </c>
      <c r="B1805" t="str">
        <f t="shared" si="28"/>
        <v>Athlet</v>
      </c>
    </row>
    <row r="1806" spans="1:2" x14ac:dyDescent="0.2">
      <c r="A1806">
        <f>Athl.!A915</f>
        <v>902</v>
      </c>
      <c r="B1806">
        <f t="shared" si="28"/>
        <v>902</v>
      </c>
    </row>
    <row r="1807" spans="1:2" x14ac:dyDescent="0.2">
      <c r="A1807">
        <f>Athl.!A916</f>
        <v>903</v>
      </c>
      <c r="B1807" t="str">
        <f t="shared" si="28"/>
        <v>Athlet</v>
      </c>
    </row>
    <row r="1808" spans="1:2" x14ac:dyDescent="0.2">
      <c r="A1808">
        <f>Athl.!A916</f>
        <v>903</v>
      </c>
      <c r="B1808">
        <f t="shared" si="28"/>
        <v>903</v>
      </c>
    </row>
    <row r="1809" spans="1:2" x14ac:dyDescent="0.2">
      <c r="A1809">
        <f>Athl.!A917</f>
        <v>904</v>
      </c>
      <c r="B1809" t="str">
        <f t="shared" si="28"/>
        <v>Athlet</v>
      </c>
    </row>
    <row r="1810" spans="1:2" x14ac:dyDescent="0.2">
      <c r="A1810">
        <f>Athl.!A917</f>
        <v>904</v>
      </c>
      <c r="B1810">
        <f t="shared" si="28"/>
        <v>904</v>
      </c>
    </row>
    <row r="1811" spans="1:2" x14ac:dyDescent="0.2">
      <c r="A1811">
        <f>Athl.!A918</f>
        <v>905</v>
      </c>
      <c r="B1811" t="str">
        <f t="shared" si="28"/>
        <v>Athlet</v>
      </c>
    </row>
    <row r="1812" spans="1:2" x14ac:dyDescent="0.2">
      <c r="A1812">
        <f>Athl.!A918</f>
        <v>905</v>
      </c>
      <c r="B1812">
        <f t="shared" si="28"/>
        <v>905</v>
      </c>
    </row>
    <row r="1813" spans="1:2" x14ac:dyDescent="0.2">
      <c r="A1813">
        <f>Athl.!A919</f>
        <v>906</v>
      </c>
      <c r="B1813" t="str">
        <f t="shared" si="28"/>
        <v>Athlet</v>
      </c>
    </row>
    <row r="1814" spans="1:2" x14ac:dyDescent="0.2">
      <c r="A1814">
        <f>Athl.!A919</f>
        <v>906</v>
      </c>
      <c r="B1814">
        <f t="shared" si="28"/>
        <v>906</v>
      </c>
    </row>
    <row r="1815" spans="1:2" x14ac:dyDescent="0.2">
      <c r="A1815">
        <f>Athl.!A920</f>
        <v>907</v>
      </c>
      <c r="B1815" t="str">
        <f t="shared" si="28"/>
        <v>Athlet</v>
      </c>
    </row>
    <row r="1816" spans="1:2" x14ac:dyDescent="0.2">
      <c r="A1816">
        <f>Athl.!A920</f>
        <v>907</v>
      </c>
      <c r="B1816">
        <f t="shared" si="28"/>
        <v>907</v>
      </c>
    </row>
    <row r="1817" spans="1:2" x14ac:dyDescent="0.2">
      <c r="A1817">
        <f>Athl.!A921</f>
        <v>908</v>
      </c>
      <c r="B1817" t="str">
        <f t="shared" si="28"/>
        <v>Athlet</v>
      </c>
    </row>
    <row r="1818" spans="1:2" x14ac:dyDescent="0.2">
      <c r="A1818">
        <f>Athl.!A921</f>
        <v>908</v>
      </c>
      <c r="B1818">
        <f t="shared" si="28"/>
        <v>908</v>
      </c>
    </row>
    <row r="1819" spans="1:2" x14ac:dyDescent="0.2">
      <c r="A1819">
        <f>Athl.!A922</f>
        <v>909</v>
      </c>
      <c r="B1819" t="str">
        <f t="shared" si="28"/>
        <v>Athlet</v>
      </c>
    </row>
    <row r="1820" spans="1:2" x14ac:dyDescent="0.2">
      <c r="A1820">
        <f>Athl.!A922</f>
        <v>909</v>
      </c>
      <c r="B1820">
        <f t="shared" si="28"/>
        <v>909</v>
      </c>
    </row>
    <row r="1821" spans="1:2" x14ac:dyDescent="0.2">
      <c r="A1821">
        <f>Athl.!A923</f>
        <v>910</v>
      </c>
      <c r="B1821" t="str">
        <f t="shared" si="28"/>
        <v>Athlet</v>
      </c>
    </row>
    <row r="1822" spans="1:2" x14ac:dyDescent="0.2">
      <c r="A1822">
        <f>Athl.!A923</f>
        <v>910</v>
      </c>
      <c r="B1822">
        <f t="shared" si="28"/>
        <v>910</v>
      </c>
    </row>
    <row r="1823" spans="1:2" x14ac:dyDescent="0.2">
      <c r="A1823">
        <f>Athl.!A924</f>
        <v>911</v>
      </c>
      <c r="B1823" t="str">
        <f t="shared" si="28"/>
        <v>Athlet</v>
      </c>
    </row>
    <row r="1824" spans="1:2" x14ac:dyDescent="0.2">
      <c r="A1824">
        <f>Athl.!A924</f>
        <v>911</v>
      </c>
      <c r="B1824">
        <f t="shared" si="28"/>
        <v>911</v>
      </c>
    </row>
    <row r="1825" spans="1:2" x14ac:dyDescent="0.2">
      <c r="A1825">
        <f>Athl.!A925</f>
        <v>912</v>
      </c>
      <c r="B1825" t="str">
        <f t="shared" si="28"/>
        <v>Athlet</v>
      </c>
    </row>
    <row r="1826" spans="1:2" x14ac:dyDescent="0.2">
      <c r="A1826">
        <f>Athl.!A925</f>
        <v>912</v>
      </c>
      <c r="B1826">
        <f t="shared" si="28"/>
        <v>912</v>
      </c>
    </row>
    <row r="1827" spans="1:2" x14ac:dyDescent="0.2">
      <c r="A1827">
        <f>Athl.!A926</f>
        <v>913</v>
      </c>
      <c r="B1827" t="str">
        <f t="shared" si="28"/>
        <v>Athlet</v>
      </c>
    </row>
    <row r="1828" spans="1:2" x14ac:dyDescent="0.2">
      <c r="A1828">
        <f>Athl.!A926</f>
        <v>913</v>
      </c>
      <c r="B1828">
        <f t="shared" si="28"/>
        <v>913</v>
      </c>
    </row>
    <row r="1829" spans="1:2" x14ac:dyDescent="0.2">
      <c r="A1829">
        <f>Athl.!A927</f>
        <v>914</v>
      </c>
      <c r="B1829" t="str">
        <f t="shared" si="28"/>
        <v>Athlet</v>
      </c>
    </row>
    <row r="1830" spans="1:2" x14ac:dyDescent="0.2">
      <c r="A1830">
        <f>Athl.!A927</f>
        <v>914</v>
      </c>
      <c r="B1830">
        <f t="shared" si="28"/>
        <v>914</v>
      </c>
    </row>
    <row r="1831" spans="1:2" x14ac:dyDescent="0.2">
      <c r="A1831">
        <f>Athl.!A928</f>
        <v>915</v>
      </c>
      <c r="B1831" t="str">
        <f t="shared" si="28"/>
        <v>Athlet</v>
      </c>
    </row>
    <row r="1832" spans="1:2" x14ac:dyDescent="0.2">
      <c r="A1832">
        <f>Athl.!A928</f>
        <v>915</v>
      </c>
      <c r="B1832">
        <f t="shared" si="28"/>
        <v>915</v>
      </c>
    </row>
    <row r="1833" spans="1:2" x14ac:dyDescent="0.2">
      <c r="A1833">
        <f>Athl.!A929</f>
        <v>916</v>
      </c>
      <c r="B1833" t="str">
        <f t="shared" si="28"/>
        <v>Athlet</v>
      </c>
    </row>
    <row r="1834" spans="1:2" x14ac:dyDescent="0.2">
      <c r="A1834">
        <f>Athl.!A929</f>
        <v>916</v>
      </c>
      <c r="B1834">
        <f t="shared" si="28"/>
        <v>916</v>
      </c>
    </row>
    <row r="1835" spans="1:2" x14ac:dyDescent="0.2">
      <c r="A1835">
        <f>Athl.!A930</f>
        <v>917</v>
      </c>
      <c r="B1835" t="str">
        <f t="shared" si="28"/>
        <v>Athlet</v>
      </c>
    </row>
    <row r="1836" spans="1:2" x14ac:dyDescent="0.2">
      <c r="A1836">
        <f>Athl.!A930</f>
        <v>917</v>
      </c>
      <c r="B1836">
        <f t="shared" si="28"/>
        <v>917</v>
      </c>
    </row>
    <row r="1837" spans="1:2" x14ac:dyDescent="0.2">
      <c r="A1837">
        <f>Athl.!A931</f>
        <v>918</v>
      </c>
      <c r="B1837" t="str">
        <f t="shared" si="28"/>
        <v>Athlet</v>
      </c>
    </row>
    <row r="1838" spans="1:2" x14ac:dyDescent="0.2">
      <c r="A1838">
        <f>Athl.!A931</f>
        <v>918</v>
      </c>
      <c r="B1838">
        <f t="shared" si="28"/>
        <v>918</v>
      </c>
    </row>
    <row r="1839" spans="1:2" x14ac:dyDescent="0.2">
      <c r="A1839">
        <f>Athl.!A932</f>
        <v>919</v>
      </c>
      <c r="B1839" t="str">
        <f t="shared" si="28"/>
        <v>Athlet</v>
      </c>
    </row>
    <row r="1840" spans="1:2" x14ac:dyDescent="0.2">
      <c r="A1840">
        <f>Athl.!A932</f>
        <v>919</v>
      </c>
      <c r="B1840">
        <f t="shared" si="28"/>
        <v>919</v>
      </c>
    </row>
    <row r="1841" spans="1:2" x14ac:dyDescent="0.2">
      <c r="A1841">
        <f>Athl.!A933</f>
        <v>920</v>
      </c>
      <c r="B1841" t="str">
        <f t="shared" si="28"/>
        <v>Athlet</v>
      </c>
    </row>
    <row r="1842" spans="1:2" x14ac:dyDescent="0.2">
      <c r="A1842">
        <f>Athl.!A933</f>
        <v>920</v>
      </c>
      <c r="B1842">
        <f t="shared" si="28"/>
        <v>920</v>
      </c>
    </row>
    <row r="1843" spans="1:2" x14ac:dyDescent="0.2">
      <c r="A1843">
        <f>Athl.!A934</f>
        <v>921</v>
      </c>
      <c r="B1843" t="str">
        <f t="shared" si="28"/>
        <v>Athlet</v>
      </c>
    </row>
    <row r="1844" spans="1:2" x14ac:dyDescent="0.2">
      <c r="A1844">
        <f>Athl.!A934</f>
        <v>921</v>
      </c>
      <c r="B1844">
        <f t="shared" si="28"/>
        <v>921</v>
      </c>
    </row>
    <row r="1845" spans="1:2" x14ac:dyDescent="0.2">
      <c r="A1845">
        <f>Athl.!A935</f>
        <v>922</v>
      </c>
      <c r="B1845" t="str">
        <f t="shared" si="28"/>
        <v>Athlet</v>
      </c>
    </row>
    <row r="1846" spans="1:2" x14ac:dyDescent="0.2">
      <c r="A1846">
        <f>Athl.!A935</f>
        <v>922</v>
      </c>
      <c r="B1846">
        <f t="shared" si="28"/>
        <v>922</v>
      </c>
    </row>
    <row r="1847" spans="1:2" x14ac:dyDescent="0.2">
      <c r="A1847">
        <f>Athl.!A936</f>
        <v>923</v>
      </c>
      <c r="B1847" t="str">
        <f t="shared" si="28"/>
        <v>Athlet</v>
      </c>
    </row>
    <row r="1848" spans="1:2" x14ac:dyDescent="0.2">
      <c r="A1848">
        <f>Athl.!A936</f>
        <v>923</v>
      </c>
      <c r="B1848">
        <f t="shared" si="28"/>
        <v>923</v>
      </c>
    </row>
    <row r="1849" spans="1:2" x14ac:dyDescent="0.2">
      <c r="A1849">
        <f>Athl.!A937</f>
        <v>924</v>
      </c>
      <c r="B1849" t="str">
        <f t="shared" si="28"/>
        <v>Athlet</v>
      </c>
    </row>
    <row r="1850" spans="1:2" x14ac:dyDescent="0.2">
      <c r="A1850">
        <f>Athl.!A937</f>
        <v>924</v>
      </c>
      <c r="B1850">
        <f t="shared" si="28"/>
        <v>924</v>
      </c>
    </row>
    <row r="1851" spans="1:2" x14ac:dyDescent="0.2">
      <c r="A1851">
        <f>Athl.!A938</f>
        <v>925</v>
      </c>
      <c r="B1851" t="str">
        <f t="shared" si="28"/>
        <v>Athlet</v>
      </c>
    </row>
    <row r="1852" spans="1:2" x14ac:dyDescent="0.2">
      <c r="A1852">
        <f>Athl.!A938</f>
        <v>925</v>
      </c>
      <c r="B1852">
        <f t="shared" si="28"/>
        <v>925</v>
      </c>
    </row>
    <row r="1853" spans="1:2" x14ac:dyDescent="0.2">
      <c r="A1853">
        <f>Athl.!A939</f>
        <v>926</v>
      </c>
      <c r="B1853" t="str">
        <f t="shared" si="28"/>
        <v>Athlet</v>
      </c>
    </row>
    <row r="1854" spans="1:2" x14ac:dyDescent="0.2">
      <c r="A1854">
        <f>Athl.!A939</f>
        <v>926</v>
      </c>
      <c r="B1854">
        <f t="shared" si="28"/>
        <v>926</v>
      </c>
    </row>
    <row r="1855" spans="1:2" x14ac:dyDescent="0.2">
      <c r="A1855">
        <f>Athl.!A940</f>
        <v>927</v>
      </c>
      <c r="B1855" t="str">
        <f t="shared" si="28"/>
        <v>Athlet</v>
      </c>
    </row>
    <row r="1856" spans="1:2" x14ac:dyDescent="0.2">
      <c r="A1856">
        <f>Athl.!A940</f>
        <v>927</v>
      </c>
      <c r="B1856">
        <f t="shared" si="28"/>
        <v>927</v>
      </c>
    </row>
    <row r="1857" spans="1:2" x14ac:dyDescent="0.2">
      <c r="A1857">
        <f>Athl.!A941</f>
        <v>928</v>
      </c>
      <c r="B1857" t="str">
        <f t="shared" si="28"/>
        <v>Athlet</v>
      </c>
    </row>
    <row r="1858" spans="1:2" x14ac:dyDescent="0.2">
      <c r="A1858">
        <f>Athl.!A941</f>
        <v>928</v>
      </c>
      <c r="B1858">
        <f t="shared" ref="B1858:B1921" si="29">IF(A1858&lt;&gt;A1857,"Athlet",A1858)</f>
        <v>928</v>
      </c>
    </row>
    <row r="1859" spans="1:2" x14ac:dyDescent="0.2">
      <c r="A1859">
        <f>Athl.!A942</f>
        <v>929</v>
      </c>
      <c r="B1859" t="str">
        <f t="shared" si="29"/>
        <v>Athlet</v>
      </c>
    </row>
    <row r="1860" spans="1:2" x14ac:dyDescent="0.2">
      <c r="A1860">
        <f>Athl.!A942</f>
        <v>929</v>
      </c>
      <c r="B1860">
        <f t="shared" si="29"/>
        <v>929</v>
      </c>
    </row>
    <row r="1861" spans="1:2" x14ac:dyDescent="0.2">
      <c r="A1861">
        <f>Athl.!A943</f>
        <v>930</v>
      </c>
      <c r="B1861" t="str">
        <f t="shared" si="29"/>
        <v>Athlet</v>
      </c>
    </row>
    <row r="1862" spans="1:2" x14ac:dyDescent="0.2">
      <c r="A1862">
        <f>Athl.!A943</f>
        <v>930</v>
      </c>
      <c r="B1862">
        <f t="shared" si="29"/>
        <v>930</v>
      </c>
    </row>
    <row r="1863" spans="1:2" x14ac:dyDescent="0.2">
      <c r="A1863">
        <f>Athl.!A944</f>
        <v>931</v>
      </c>
      <c r="B1863" t="str">
        <f t="shared" si="29"/>
        <v>Athlet</v>
      </c>
    </row>
    <row r="1864" spans="1:2" x14ac:dyDescent="0.2">
      <c r="A1864">
        <f>Athl.!A944</f>
        <v>931</v>
      </c>
      <c r="B1864">
        <f t="shared" si="29"/>
        <v>931</v>
      </c>
    </row>
    <row r="1865" spans="1:2" x14ac:dyDescent="0.2">
      <c r="A1865">
        <f>Athl.!A945</f>
        <v>932</v>
      </c>
      <c r="B1865" t="str">
        <f t="shared" si="29"/>
        <v>Athlet</v>
      </c>
    </row>
    <row r="1866" spans="1:2" x14ac:dyDescent="0.2">
      <c r="A1866">
        <f>Athl.!A945</f>
        <v>932</v>
      </c>
      <c r="B1866">
        <f t="shared" si="29"/>
        <v>932</v>
      </c>
    </row>
    <row r="1867" spans="1:2" x14ac:dyDescent="0.2">
      <c r="A1867">
        <f>Athl.!A946</f>
        <v>933</v>
      </c>
      <c r="B1867" t="str">
        <f t="shared" si="29"/>
        <v>Athlet</v>
      </c>
    </row>
    <row r="1868" spans="1:2" x14ac:dyDescent="0.2">
      <c r="A1868">
        <f>Athl.!A946</f>
        <v>933</v>
      </c>
      <c r="B1868">
        <f t="shared" si="29"/>
        <v>933</v>
      </c>
    </row>
    <row r="1869" spans="1:2" x14ac:dyDescent="0.2">
      <c r="A1869">
        <f>Athl.!A947</f>
        <v>934</v>
      </c>
      <c r="B1869" t="str">
        <f t="shared" si="29"/>
        <v>Athlet</v>
      </c>
    </row>
    <row r="1870" spans="1:2" x14ac:dyDescent="0.2">
      <c r="A1870">
        <f>Athl.!A947</f>
        <v>934</v>
      </c>
      <c r="B1870">
        <f t="shared" si="29"/>
        <v>934</v>
      </c>
    </row>
    <row r="1871" spans="1:2" x14ac:dyDescent="0.2">
      <c r="A1871">
        <f>Athl.!A948</f>
        <v>935</v>
      </c>
      <c r="B1871" t="str">
        <f t="shared" si="29"/>
        <v>Athlet</v>
      </c>
    </row>
    <row r="1872" spans="1:2" x14ac:dyDescent="0.2">
      <c r="A1872">
        <f>Athl.!A948</f>
        <v>935</v>
      </c>
      <c r="B1872">
        <f t="shared" si="29"/>
        <v>935</v>
      </c>
    </row>
    <row r="1873" spans="1:2" x14ac:dyDescent="0.2">
      <c r="A1873">
        <f>Athl.!A949</f>
        <v>936</v>
      </c>
      <c r="B1873" t="str">
        <f t="shared" si="29"/>
        <v>Athlet</v>
      </c>
    </row>
    <row r="1874" spans="1:2" x14ac:dyDescent="0.2">
      <c r="A1874">
        <f>Athl.!A949</f>
        <v>936</v>
      </c>
      <c r="B1874">
        <f t="shared" si="29"/>
        <v>936</v>
      </c>
    </row>
    <row r="1875" spans="1:2" x14ac:dyDescent="0.2">
      <c r="A1875">
        <f>Athl.!A950</f>
        <v>937</v>
      </c>
      <c r="B1875" t="str">
        <f t="shared" si="29"/>
        <v>Athlet</v>
      </c>
    </row>
    <row r="1876" spans="1:2" x14ac:dyDescent="0.2">
      <c r="A1876">
        <f>Athl.!A950</f>
        <v>937</v>
      </c>
      <c r="B1876">
        <f t="shared" si="29"/>
        <v>937</v>
      </c>
    </row>
    <row r="1877" spans="1:2" x14ac:dyDescent="0.2">
      <c r="A1877">
        <f>Athl.!A951</f>
        <v>938</v>
      </c>
      <c r="B1877" t="str">
        <f t="shared" si="29"/>
        <v>Athlet</v>
      </c>
    </row>
    <row r="1878" spans="1:2" x14ac:dyDescent="0.2">
      <c r="A1878">
        <f>Athl.!A951</f>
        <v>938</v>
      </c>
      <c r="B1878">
        <f t="shared" si="29"/>
        <v>938</v>
      </c>
    </row>
    <row r="1879" spans="1:2" x14ac:dyDescent="0.2">
      <c r="A1879">
        <f>Athl.!A952</f>
        <v>939</v>
      </c>
      <c r="B1879" t="str">
        <f t="shared" si="29"/>
        <v>Athlet</v>
      </c>
    </row>
    <row r="1880" spans="1:2" x14ac:dyDescent="0.2">
      <c r="A1880">
        <f>Athl.!A952</f>
        <v>939</v>
      </c>
      <c r="B1880">
        <f t="shared" si="29"/>
        <v>939</v>
      </c>
    </row>
    <row r="1881" spans="1:2" x14ac:dyDescent="0.2">
      <c r="A1881">
        <f>Athl.!A953</f>
        <v>940</v>
      </c>
      <c r="B1881" t="str">
        <f t="shared" si="29"/>
        <v>Athlet</v>
      </c>
    </row>
    <row r="1882" spans="1:2" x14ac:dyDescent="0.2">
      <c r="A1882">
        <f>Athl.!A953</f>
        <v>940</v>
      </c>
      <c r="B1882">
        <f t="shared" si="29"/>
        <v>940</v>
      </c>
    </row>
    <row r="1883" spans="1:2" x14ac:dyDescent="0.2">
      <c r="A1883">
        <f>Athl.!A954</f>
        <v>941</v>
      </c>
      <c r="B1883" t="str">
        <f t="shared" si="29"/>
        <v>Athlet</v>
      </c>
    </row>
    <row r="1884" spans="1:2" x14ac:dyDescent="0.2">
      <c r="A1884">
        <f>Athl.!A954</f>
        <v>941</v>
      </c>
      <c r="B1884">
        <f t="shared" si="29"/>
        <v>941</v>
      </c>
    </row>
    <row r="1885" spans="1:2" x14ac:dyDescent="0.2">
      <c r="A1885">
        <f>Athl.!A955</f>
        <v>942</v>
      </c>
      <c r="B1885" t="str">
        <f t="shared" si="29"/>
        <v>Athlet</v>
      </c>
    </row>
    <row r="1886" spans="1:2" x14ac:dyDescent="0.2">
      <c r="A1886">
        <f>Athl.!A955</f>
        <v>942</v>
      </c>
      <c r="B1886">
        <f t="shared" si="29"/>
        <v>942</v>
      </c>
    </row>
    <row r="1887" spans="1:2" x14ac:dyDescent="0.2">
      <c r="A1887">
        <f>Athl.!A956</f>
        <v>943</v>
      </c>
      <c r="B1887" t="str">
        <f t="shared" si="29"/>
        <v>Athlet</v>
      </c>
    </row>
    <row r="1888" spans="1:2" x14ac:dyDescent="0.2">
      <c r="A1888">
        <f>Athl.!A956</f>
        <v>943</v>
      </c>
      <c r="B1888">
        <f t="shared" si="29"/>
        <v>943</v>
      </c>
    </row>
    <row r="1889" spans="1:2" x14ac:dyDescent="0.2">
      <c r="A1889">
        <f>Athl.!A957</f>
        <v>944</v>
      </c>
      <c r="B1889" t="str">
        <f t="shared" si="29"/>
        <v>Athlet</v>
      </c>
    </row>
    <row r="1890" spans="1:2" x14ac:dyDescent="0.2">
      <c r="A1890">
        <f>Athl.!A957</f>
        <v>944</v>
      </c>
      <c r="B1890">
        <f t="shared" si="29"/>
        <v>944</v>
      </c>
    </row>
    <row r="1891" spans="1:2" x14ac:dyDescent="0.2">
      <c r="A1891">
        <f>Athl.!A958</f>
        <v>945</v>
      </c>
      <c r="B1891" t="str">
        <f t="shared" si="29"/>
        <v>Athlet</v>
      </c>
    </row>
    <row r="1892" spans="1:2" x14ac:dyDescent="0.2">
      <c r="A1892">
        <f>Athl.!A958</f>
        <v>945</v>
      </c>
      <c r="B1892">
        <f t="shared" si="29"/>
        <v>945</v>
      </c>
    </row>
    <row r="1893" spans="1:2" x14ac:dyDescent="0.2">
      <c r="A1893">
        <f>Athl.!A959</f>
        <v>946</v>
      </c>
      <c r="B1893" t="str">
        <f t="shared" si="29"/>
        <v>Athlet</v>
      </c>
    </row>
    <row r="1894" spans="1:2" x14ac:dyDescent="0.2">
      <c r="A1894">
        <f>Athl.!A959</f>
        <v>946</v>
      </c>
      <c r="B1894">
        <f t="shared" si="29"/>
        <v>946</v>
      </c>
    </row>
    <row r="1895" spans="1:2" x14ac:dyDescent="0.2">
      <c r="A1895">
        <f>Athl.!A960</f>
        <v>947</v>
      </c>
      <c r="B1895" t="str">
        <f t="shared" si="29"/>
        <v>Athlet</v>
      </c>
    </row>
    <row r="1896" spans="1:2" x14ac:dyDescent="0.2">
      <c r="A1896">
        <f>Athl.!A960</f>
        <v>947</v>
      </c>
      <c r="B1896">
        <f t="shared" si="29"/>
        <v>947</v>
      </c>
    </row>
    <row r="1897" spans="1:2" x14ac:dyDescent="0.2">
      <c r="A1897">
        <f>Athl.!A961</f>
        <v>948</v>
      </c>
      <c r="B1897" t="str">
        <f t="shared" si="29"/>
        <v>Athlet</v>
      </c>
    </row>
    <row r="1898" spans="1:2" x14ac:dyDescent="0.2">
      <c r="A1898">
        <f>Athl.!A961</f>
        <v>948</v>
      </c>
      <c r="B1898">
        <f t="shared" si="29"/>
        <v>948</v>
      </c>
    </row>
    <row r="1899" spans="1:2" x14ac:dyDescent="0.2">
      <c r="A1899">
        <f>Athl.!A962</f>
        <v>949</v>
      </c>
      <c r="B1899" t="str">
        <f t="shared" si="29"/>
        <v>Athlet</v>
      </c>
    </row>
    <row r="1900" spans="1:2" x14ac:dyDescent="0.2">
      <c r="A1900">
        <f>Athl.!A962</f>
        <v>949</v>
      </c>
      <c r="B1900">
        <f t="shared" si="29"/>
        <v>949</v>
      </c>
    </row>
    <row r="1901" spans="1:2" x14ac:dyDescent="0.2">
      <c r="A1901">
        <f>Athl.!A963</f>
        <v>950</v>
      </c>
      <c r="B1901" t="str">
        <f t="shared" si="29"/>
        <v>Athlet</v>
      </c>
    </row>
    <row r="1902" spans="1:2" x14ac:dyDescent="0.2">
      <c r="A1902">
        <f>Athl.!A963</f>
        <v>950</v>
      </c>
      <c r="B1902">
        <f t="shared" si="29"/>
        <v>950</v>
      </c>
    </row>
    <row r="1903" spans="1:2" x14ac:dyDescent="0.2">
      <c r="A1903">
        <f>Athl.!A964</f>
        <v>951</v>
      </c>
      <c r="B1903" t="str">
        <f t="shared" si="29"/>
        <v>Athlet</v>
      </c>
    </row>
    <row r="1904" spans="1:2" x14ac:dyDescent="0.2">
      <c r="A1904">
        <f>Athl.!A964</f>
        <v>951</v>
      </c>
      <c r="B1904">
        <f t="shared" si="29"/>
        <v>951</v>
      </c>
    </row>
    <row r="1905" spans="1:2" x14ac:dyDescent="0.2">
      <c r="A1905">
        <f>Athl.!A965</f>
        <v>952</v>
      </c>
      <c r="B1905" t="str">
        <f t="shared" si="29"/>
        <v>Athlet</v>
      </c>
    </row>
    <row r="1906" spans="1:2" x14ac:dyDescent="0.2">
      <c r="A1906">
        <f>Athl.!A965</f>
        <v>952</v>
      </c>
      <c r="B1906">
        <f t="shared" si="29"/>
        <v>952</v>
      </c>
    </row>
    <row r="1907" spans="1:2" x14ac:dyDescent="0.2">
      <c r="A1907">
        <f>Athl.!A966</f>
        <v>953</v>
      </c>
      <c r="B1907" t="str">
        <f t="shared" si="29"/>
        <v>Athlet</v>
      </c>
    </row>
    <row r="1908" spans="1:2" x14ac:dyDescent="0.2">
      <c r="A1908">
        <f>Athl.!A966</f>
        <v>953</v>
      </c>
      <c r="B1908">
        <f t="shared" si="29"/>
        <v>953</v>
      </c>
    </row>
    <row r="1909" spans="1:2" x14ac:dyDescent="0.2">
      <c r="A1909">
        <f>Athl.!A967</f>
        <v>954</v>
      </c>
      <c r="B1909" t="str">
        <f t="shared" si="29"/>
        <v>Athlet</v>
      </c>
    </row>
    <row r="1910" spans="1:2" x14ac:dyDescent="0.2">
      <c r="A1910">
        <f>Athl.!A967</f>
        <v>954</v>
      </c>
      <c r="B1910">
        <f t="shared" si="29"/>
        <v>954</v>
      </c>
    </row>
    <row r="1911" spans="1:2" x14ac:dyDescent="0.2">
      <c r="A1911">
        <f>Athl.!A968</f>
        <v>955</v>
      </c>
      <c r="B1911" t="str">
        <f t="shared" si="29"/>
        <v>Athlet</v>
      </c>
    </row>
    <row r="1912" spans="1:2" x14ac:dyDescent="0.2">
      <c r="A1912">
        <f>Athl.!A968</f>
        <v>955</v>
      </c>
      <c r="B1912">
        <f t="shared" si="29"/>
        <v>955</v>
      </c>
    </row>
    <row r="1913" spans="1:2" x14ac:dyDescent="0.2">
      <c r="A1913">
        <f>Athl.!A969</f>
        <v>956</v>
      </c>
      <c r="B1913" t="str">
        <f t="shared" si="29"/>
        <v>Athlet</v>
      </c>
    </row>
    <row r="1914" spans="1:2" x14ac:dyDescent="0.2">
      <c r="A1914">
        <f>Athl.!A969</f>
        <v>956</v>
      </c>
      <c r="B1914">
        <f t="shared" si="29"/>
        <v>956</v>
      </c>
    </row>
    <row r="1915" spans="1:2" x14ac:dyDescent="0.2">
      <c r="A1915">
        <f>Athl.!A970</f>
        <v>957</v>
      </c>
      <c r="B1915" t="str">
        <f t="shared" si="29"/>
        <v>Athlet</v>
      </c>
    </row>
    <row r="1916" spans="1:2" x14ac:dyDescent="0.2">
      <c r="A1916">
        <f>Athl.!A970</f>
        <v>957</v>
      </c>
      <c r="B1916">
        <f t="shared" si="29"/>
        <v>957</v>
      </c>
    </row>
    <row r="1917" spans="1:2" x14ac:dyDescent="0.2">
      <c r="A1917">
        <f>Athl.!A971</f>
        <v>958</v>
      </c>
      <c r="B1917" t="str">
        <f t="shared" si="29"/>
        <v>Athlet</v>
      </c>
    </row>
    <row r="1918" spans="1:2" x14ac:dyDescent="0.2">
      <c r="A1918">
        <f>Athl.!A971</f>
        <v>958</v>
      </c>
      <c r="B1918">
        <f t="shared" si="29"/>
        <v>958</v>
      </c>
    </row>
    <row r="1919" spans="1:2" x14ac:dyDescent="0.2">
      <c r="A1919">
        <f>Athl.!A972</f>
        <v>959</v>
      </c>
      <c r="B1919" t="str">
        <f t="shared" si="29"/>
        <v>Athlet</v>
      </c>
    </row>
    <row r="1920" spans="1:2" x14ac:dyDescent="0.2">
      <c r="A1920">
        <f>Athl.!A972</f>
        <v>959</v>
      </c>
      <c r="B1920">
        <f t="shared" si="29"/>
        <v>959</v>
      </c>
    </row>
    <row r="1921" spans="1:2" x14ac:dyDescent="0.2">
      <c r="A1921">
        <f>Athl.!A973</f>
        <v>960</v>
      </c>
      <c r="B1921" t="str">
        <f t="shared" si="29"/>
        <v>Athlet</v>
      </c>
    </row>
    <row r="1922" spans="1:2" x14ac:dyDescent="0.2">
      <c r="A1922">
        <f>Athl.!A973</f>
        <v>960</v>
      </c>
      <c r="B1922">
        <f t="shared" ref="B1922:B1985" si="30">IF(A1922&lt;&gt;A1921,"Athlet",A1922)</f>
        <v>960</v>
      </c>
    </row>
    <row r="1923" spans="1:2" x14ac:dyDescent="0.2">
      <c r="A1923">
        <f>Athl.!A974</f>
        <v>961</v>
      </c>
      <c r="B1923" t="str">
        <f t="shared" si="30"/>
        <v>Athlet</v>
      </c>
    </row>
    <row r="1924" spans="1:2" x14ac:dyDescent="0.2">
      <c r="A1924">
        <f>Athl.!A974</f>
        <v>961</v>
      </c>
      <c r="B1924">
        <f t="shared" si="30"/>
        <v>961</v>
      </c>
    </row>
    <row r="1925" spans="1:2" x14ac:dyDescent="0.2">
      <c r="A1925">
        <f>Athl.!A975</f>
        <v>962</v>
      </c>
      <c r="B1925" t="str">
        <f t="shared" si="30"/>
        <v>Athlet</v>
      </c>
    </row>
    <row r="1926" spans="1:2" x14ac:dyDescent="0.2">
      <c r="A1926">
        <f>Athl.!A975</f>
        <v>962</v>
      </c>
      <c r="B1926">
        <f t="shared" si="30"/>
        <v>962</v>
      </c>
    </row>
    <row r="1927" spans="1:2" x14ac:dyDescent="0.2">
      <c r="A1927">
        <f>Athl.!A976</f>
        <v>963</v>
      </c>
      <c r="B1927" t="str">
        <f t="shared" si="30"/>
        <v>Athlet</v>
      </c>
    </row>
    <row r="1928" spans="1:2" x14ac:dyDescent="0.2">
      <c r="A1928">
        <f>Athl.!A976</f>
        <v>963</v>
      </c>
      <c r="B1928">
        <f t="shared" si="30"/>
        <v>963</v>
      </c>
    </row>
    <row r="1929" spans="1:2" x14ac:dyDescent="0.2">
      <c r="A1929">
        <f>Athl.!A977</f>
        <v>964</v>
      </c>
      <c r="B1929" t="str">
        <f t="shared" si="30"/>
        <v>Athlet</v>
      </c>
    </row>
    <row r="1930" spans="1:2" x14ac:dyDescent="0.2">
      <c r="A1930">
        <f>Athl.!A977</f>
        <v>964</v>
      </c>
      <c r="B1930">
        <f t="shared" si="30"/>
        <v>964</v>
      </c>
    </row>
    <row r="1931" spans="1:2" x14ac:dyDescent="0.2">
      <c r="A1931">
        <f>Athl.!A978</f>
        <v>965</v>
      </c>
      <c r="B1931" t="str">
        <f t="shared" si="30"/>
        <v>Athlet</v>
      </c>
    </row>
    <row r="1932" spans="1:2" x14ac:dyDescent="0.2">
      <c r="A1932">
        <f>Athl.!A978</f>
        <v>965</v>
      </c>
      <c r="B1932">
        <f t="shared" si="30"/>
        <v>965</v>
      </c>
    </row>
    <row r="1933" spans="1:2" x14ac:dyDescent="0.2">
      <c r="A1933">
        <f>Athl.!A979</f>
        <v>966</v>
      </c>
      <c r="B1933" t="str">
        <f t="shared" si="30"/>
        <v>Athlet</v>
      </c>
    </row>
    <row r="1934" spans="1:2" x14ac:dyDescent="0.2">
      <c r="A1934">
        <f>Athl.!A979</f>
        <v>966</v>
      </c>
      <c r="B1934">
        <f t="shared" si="30"/>
        <v>966</v>
      </c>
    </row>
    <row r="1935" spans="1:2" x14ac:dyDescent="0.2">
      <c r="A1935">
        <f>Athl.!A980</f>
        <v>967</v>
      </c>
      <c r="B1935" t="str">
        <f t="shared" si="30"/>
        <v>Athlet</v>
      </c>
    </row>
    <row r="1936" spans="1:2" x14ac:dyDescent="0.2">
      <c r="A1936">
        <f>Athl.!A980</f>
        <v>967</v>
      </c>
      <c r="B1936">
        <f t="shared" si="30"/>
        <v>967</v>
      </c>
    </row>
    <row r="1937" spans="1:2" x14ac:dyDescent="0.2">
      <c r="A1937">
        <f>Athl.!A981</f>
        <v>968</v>
      </c>
      <c r="B1937" t="str">
        <f t="shared" si="30"/>
        <v>Athlet</v>
      </c>
    </row>
    <row r="1938" spans="1:2" x14ac:dyDescent="0.2">
      <c r="A1938">
        <f>Athl.!A981</f>
        <v>968</v>
      </c>
      <c r="B1938">
        <f t="shared" si="30"/>
        <v>968</v>
      </c>
    </row>
    <row r="1939" spans="1:2" x14ac:dyDescent="0.2">
      <c r="A1939">
        <f>Athl.!A982</f>
        <v>969</v>
      </c>
      <c r="B1939" t="str">
        <f t="shared" si="30"/>
        <v>Athlet</v>
      </c>
    </row>
    <row r="1940" spans="1:2" x14ac:dyDescent="0.2">
      <c r="A1940">
        <f>Athl.!A982</f>
        <v>969</v>
      </c>
      <c r="B1940">
        <f t="shared" si="30"/>
        <v>969</v>
      </c>
    </row>
    <row r="1941" spans="1:2" x14ac:dyDescent="0.2">
      <c r="A1941">
        <f>Athl.!A983</f>
        <v>970</v>
      </c>
      <c r="B1941" t="str">
        <f t="shared" si="30"/>
        <v>Athlet</v>
      </c>
    </row>
    <row r="1942" spans="1:2" x14ac:dyDescent="0.2">
      <c r="A1942">
        <f>Athl.!A983</f>
        <v>970</v>
      </c>
      <c r="B1942">
        <f t="shared" si="30"/>
        <v>970</v>
      </c>
    </row>
    <row r="1943" spans="1:2" x14ac:dyDescent="0.2">
      <c r="A1943">
        <f>Athl.!A984</f>
        <v>971</v>
      </c>
      <c r="B1943" t="str">
        <f t="shared" si="30"/>
        <v>Athlet</v>
      </c>
    </row>
    <row r="1944" spans="1:2" x14ac:dyDescent="0.2">
      <c r="A1944">
        <f>Athl.!A984</f>
        <v>971</v>
      </c>
      <c r="B1944">
        <f t="shared" si="30"/>
        <v>971</v>
      </c>
    </row>
    <row r="1945" spans="1:2" x14ac:dyDescent="0.2">
      <c r="A1945">
        <f>Athl.!A985</f>
        <v>972</v>
      </c>
      <c r="B1945" t="str">
        <f t="shared" si="30"/>
        <v>Athlet</v>
      </c>
    </row>
    <row r="1946" spans="1:2" x14ac:dyDescent="0.2">
      <c r="A1946">
        <f>Athl.!A985</f>
        <v>972</v>
      </c>
      <c r="B1946">
        <f t="shared" si="30"/>
        <v>972</v>
      </c>
    </row>
    <row r="1947" spans="1:2" x14ac:dyDescent="0.2">
      <c r="A1947">
        <f>Athl.!A986</f>
        <v>973</v>
      </c>
      <c r="B1947" t="str">
        <f t="shared" si="30"/>
        <v>Athlet</v>
      </c>
    </row>
    <row r="1948" spans="1:2" x14ac:dyDescent="0.2">
      <c r="A1948">
        <f>Athl.!A986</f>
        <v>973</v>
      </c>
      <c r="B1948">
        <f t="shared" si="30"/>
        <v>973</v>
      </c>
    </row>
    <row r="1949" spans="1:2" x14ac:dyDescent="0.2">
      <c r="A1949">
        <f>Athl.!A987</f>
        <v>974</v>
      </c>
      <c r="B1949" t="str">
        <f t="shared" si="30"/>
        <v>Athlet</v>
      </c>
    </row>
    <row r="1950" spans="1:2" x14ac:dyDescent="0.2">
      <c r="A1950">
        <f>Athl.!A987</f>
        <v>974</v>
      </c>
      <c r="B1950">
        <f t="shared" si="30"/>
        <v>974</v>
      </c>
    </row>
    <row r="1951" spans="1:2" x14ac:dyDescent="0.2">
      <c r="A1951">
        <f>Athl.!A988</f>
        <v>975</v>
      </c>
      <c r="B1951" t="str">
        <f t="shared" si="30"/>
        <v>Athlet</v>
      </c>
    </row>
    <row r="1952" spans="1:2" x14ac:dyDescent="0.2">
      <c r="A1952">
        <f>Athl.!A988</f>
        <v>975</v>
      </c>
      <c r="B1952">
        <f t="shared" si="30"/>
        <v>975</v>
      </c>
    </row>
    <row r="1953" spans="1:2" x14ac:dyDescent="0.2">
      <c r="A1953">
        <f>Athl.!A989</f>
        <v>976</v>
      </c>
      <c r="B1953" t="str">
        <f t="shared" si="30"/>
        <v>Athlet</v>
      </c>
    </row>
    <row r="1954" spans="1:2" x14ac:dyDescent="0.2">
      <c r="A1954">
        <f>Athl.!A989</f>
        <v>976</v>
      </c>
      <c r="B1954">
        <f t="shared" si="30"/>
        <v>976</v>
      </c>
    </row>
    <row r="1955" spans="1:2" x14ac:dyDescent="0.2">
      <c r="A1955">
        <f>Athl.!A990</f>
        <v>977</v>
      </c>
      <c r="B1955" t="str">
        <f t="shared" si="30"/>
        <v>Athlet</v>
      </c>
    </row>
    <row r="1956" spans="1:2" x14ac:dyDescent="0.2">
      <c r="A1956">
        <f>Athl.!A990</f>
        <v>977</v>
      </c>
      <c r="B1956">
        <f t="shared" si="30"/>
        <v>977</v>
      </c>
    </row>
    <row r="1957" spans="1:2" x14ac:dyDescent="0.2">
      <c r="A1957">
        <f>Athl.!A991</f>
        <v>978</v>
      </c>
      <c r="B1957" t="str">
        <f t="shared" si="30"/>
        <v>Athlet</v>
      </c>
    </row>
    <row r="1958" spans="1:2" x14ac:dyDescent="0.2">
      <c r="A1958">
        <f>Athl.!A991</f>
        <v>978</v>
      </c>
      <c r="B1958">
        <f t="shared" si="30"/>
        <v>978</v>
      </c>
    </row>
    <row r="1959" spans="1:2" x14ac:dyDescent="0.2">
      <c r="A1959">
        <f>Athl.!A992</f>
        <v>979</v>
      </c>
      <c r="B1959" t="str">
        <f t="shared" si="30"/>
        <v>Athlet</v>
      </c>
    </row>
    <row r="1960" spans="1:2" x14ac:dyDescent="0.2">
      <c r="A1960">
        <f>Athl.!A992</f>
        <v>979</v>
      </c>
      <c r="B1960">
        <f t="shared" si="30"/>
        <v>979</v>
      </c>
    </row>
    <row r="1961" spans="1:2" x14ac:dyDescent="0.2">
      <c r="A1961">
        <f>Athl.!A993</f>
        <v>980</v>
      </c>
      <c r="B1961" t="str">
        <f t="shared" si="30"/>
        <v>Athlet</v>
      </c>
    </row>
    <row r="1962" spans="1:2" x14ac:dyDescent="0.2">
      <c r="A1962">
        <f>Athl.!A993</f>
        <v>980</v>
      </c>
      <c r="B1962">
        <f t="shared" si="30"/>
        <v>980</v>
      </c>
    </row>
    <row r="1963" spans="1:2" x14ac:dyDescent="0.2">
      <c r="A1963">
        <f>Athl.!A994</f>
        <v>981</v>
      </c>
      <c r="B1963" t="str">
        <f t="shared" si="30"/>
        <v>Athlet</v>
      </c>
    </row>
    <row r="1964" spans="1:2" x14ac:dyDescent="0.2">
      <c r="A1964">
        <f>Athl.!A994</f>
        <v>981</v>
      </c>
      <c r="B1964">
        <f t="shared" si="30"/>
        <v>981</v>
      </c>
    </row>
    <row r="1965" spans="1:2" x14ac:dyDescent="0.2">
      <c r="A1965">
        <f>Athl.!A995</f>
        <v>982</v>
      </c>
      <c r="B1965" t="str">
        <f t="shared" si="30"/>
        <v>Athlet</v>
      </c>
    </row>
    <row r="1966" spans="1:2" x14ac:dyDescent="0.2">
      <c r="A1966">
        <f>Athl.!A995</f>
        <v>982</v>
      </c>
      <c r="B1966">
        <f t="shared" si="30"/>
        <v>982</v>
      </c>
    </row>
    <row r="1967" spans="1:2" x14ac:dyDescent="0.2">
      <c r="A1967">
        <f>Athl.!A996</f>
        <v>983</v>
      </c>
      <c r="B1967" t="str">
        <f t="shared" si="30"/>
        <v>Athlet</v>
      </c>
    </row>
    <row r="1968" spans="1:2" x14ac:dyDescent="0.2">
      <c r="A1968">
        <f>Athl.!A996</f>
        <v>983</v>
      </c>
      <c r="B1968">
        <f t="shared" si="30"/>
        <v>983</v>
      </c>
    </row>
    <row r="1969" spans="1:2" x14ac:dyDescent="0.2">
      <c r="A1969">
        <f>Athl.!A997</f>
        <v>984</v>
      </c>
      <c r="B1969" t="str">
        <f t="shared" si="30"/>
        <v>Athlet</v>
      </c>
    </row>
    <row r="1970" spans="1:2" x14ac:dyDescent="0.2">
      <c r="A1970">
        <f>Athl.!A997</f>
        <v>984</v>
      </c>
      <c r="B1970">
        <f t="shared" si="30"/>
        <v>984</v>
      </c>
    </row>
    <row r="1971" spans="1:2" x14ac:dyDescent="0.2">
      <c r="A1971">
        <f>Athl.!A998</f>
        <v>985</v>
      </c>
      <c r="B1971" t="str">
        <f t="shared" si="30"/>
        <v>Athlet</v>
      </c>
    </row>
    <row r="1972" spans="1:2" x14ac:dyDescent="0.2">
      <c r="A1972">
        <f>Athl.!A998</f>
        <v>985</v>
      </c>
      <c r="B1972">
        <f t="shared" si="30"/>
        <v>985</v>
      </c>
    </row>
    <row r="1973" spans="1:2" x14ac:dyDescent="0.2">
      <c r="A1973">
        <f>Athl.!A999</f>
        <v>986</v>
      </c>
      <c r="B1973" t="str">
        <f t="shared" si="30"/>
        <v>Athlet</v>
      </c>
    </row>
    <row r="1974" spans="1:2" x14ac:dyDescent="0.2">
      <c r="A1974">
        <f>Athl.!A999</f>
        <v>986</v>
      </c>
      <c r="B1974">
        <f t="shared" si="30"/>
        <v>986</v>
      </c>
    </row>
    <row r="1975" spans="1:2" x14ac:dyDescent="0.2">
      <c r="A1975">
        <f>Athl.!A1000</f>
        <v>987</v>
      </c>
      <c r="B1975" t="str">
        <f t="shared" si="30"/>
        <v>Athlet</v>
      </c>
    </row>
    <row r="1976" spans="1:2" x14ac:dyDescent="0.2">
      <c r="A1976">
        <f>Athl.!A1000</f>
        <v>987</v>
      </c>
      <c r="B1976">
        <f t="shared" si="30"/>
        <v>987</v>
      </c>
    </row>
    <row r="1977" spans="1:2" x14ac:dyDescent="0.2">
      <c r="A1977">
        <f>Athl.!A1001</f>
        <v>988</v>
      </c>
      <c r="B1977" t="str">
        <f t="shared" si="30"/>
        <v>Athlet</v>
      </c>
    </row>
    <row r="1978" spans="1:2" x14ac:dyDescent="0.2">
      <c r="A1978">
        <f>Athl.!A1001</f>
        <v>988</v>
      </c>
      <c r="B1978">
        <f t="shared" si="30"/>
        <v>988</v>
      </c>
    </row>
    <row r="1979" spans="1:2" x14ac:dyDescent="0.2">
      <c r="A1979">
        <f>Athl.!A1002</f>
        <v>989</v>
      </c>
      <c r="B1979" t="str">
        <f t="shared" si="30"/>
        <v>Athlet</v>
      </c>
    </row>
    <row r="1980" spans="1:2" x14ac:dyDescent="0.2">
      <c r="A1980">
        <f>Athl.!A1002</f>
        <v>989</v>
      </c>
      <c r="B1980">
        <f t="shared" si="30"/>
        <v>989</v>
      </c>
    </row>
    <row r="1981" spans="1:2" x14ac:dyDescent="0.2">
      <c r="A1981">
        <f>Athl.!A1003</f>
        <v>990</v>
      </c>
      <c r="B1981" t="str">
        <f t="shared" si="30"/>
        <v>Athlet</v>
      </c>
    </row>
    <row r="1982" spans="1:2" x14ac:dyDescent="0.2">
      <c r="A1982">
        <f>Athl.!A1003</f>
        <v>990</v>
      </c>
      <c r="B1982">
        <f t="shared" si="30"/>
        <v>990</v>
      </c>
    </row>
    <row r="1983" spans="1:2" x14ac:dyDescent="0.2">
      <c r="A1983">
        <f>Athl.!A1004</f>
        <v>991</v>
      </c>
      <c r="B1983" t="str">
        <f t="shared" si="30"/>
        <v>Athlet</v>
      </c>
    </row>
    <row r="1984" spans="1:2" x14ac:dyDescent="0.2">
      <c r="A1984">
        <f>Athl.!A1004</f>
        <v>991</v>
      </c>
      <c r="B1984">
        <f t="shared" si="30"/>
        <v>991</v>
      </c>
    </row>
    <row r="1985" spans="1:2" x14ac:dyDescent="0.2">
      <c r="A1985">
        <f>Athl.!A1005</f>
        <v>992</v>
      </c>
      <c r="B1985" t="str">
        <f t="shared" si="30"/>
        <v>Athlet</v>
      </c>
    </row>
    <row r="1986" spans="1:2" x14ac:dyDescent="0.2">
      <c r="A1986">
        <f>Athl.!A1005</f>
        <v>992</v>
      </c>
      <c r="B1986">
        <f t="shared" ref="B1986:B2000" si="31">IF(A1986&lt;&gt;A1985,"Athlet",A1986)</f>
        <v>992</v>
      </c>
    </row>
    <row r="1987" spans="1:2" x14ac:dyDescent="0.2">
      <c r="A1987">
        <f>Athl.!A1006</f>
        <v>993</v>
      </c>
      <c r="B1987" t="str">
        <f t="shared" si="31"/>
        <v>Athlet</v>
      </c>
    </row>
    <row r="1988" spans="1:2" x14ac:dyDescent="0.2">
      <c r="A1988">
        <f>Athl.!A1006</f>
        <v>993</v>
      </c>
      <c r="B1988">
        <f t="shared" si="31"/>
        <v>993</v>
      </c>
    </row>
    <row r="1989" spans="1:2" x14ac:dyDescent="0.2">
      <c r="A1989">
        <f>Athl.!A1007</f>
        <v>994</v>
      </c>
      <c r="B1989" t="str">
        <f t="shared" si="31"/>
        <v>Athlet</v>
      </c>
    </row>
    <row r="1990" spans="1:2" x14ac:dyDescent="0.2">
      <c r="A1990">
        <f>Athl.!A1007</f>
        <v>994</v>
      </c>
      <c r="B1990">
        <f t="shared" si="31"/>
        <v>994</v>
      </c>
    </row>
    <row r="1991" spans="1:2" x14ac:dyDescent="0.2">
      <c r="A1991">
        <f>Athl.!A1008</f>
        <v>995</v>
      </c>
      <c r="B1991" t="str">
        <f t="shared" si="31"/>
        <v>Athlet</v>
      </c>
    </row>
    <row r="1992" spans="1:2" x14ac:dyDescent="0.2">
      <c r="A1992">
        <f>Athl.!A1008</f>
        <v>995</v>
      </c>
      <c r="B1992">
        <f t="shared" si="31"/>
        <v>995</v>
      </c>
    </row>
    <row r="1993" spans="1:2" x14ac:dyDescent="0.2">
      <c r="A1993">
        <f>Athl.!A1009</f>
        <v>996</v>
      </c>
      <c r="B1993" t="str">
        <f t="shared" si="31"/>
        <v>Athlet</v>
      </c>
    </row>
    <row r="1994" spans="1:2" x14ac:dyDescent="0.2">
      <c r="A1994">
        <f>Athl.!A1009</f>
        <v>996</v>
      </c>
      <c r="B1994">
        <f t="shared" si="31"/>
        <v>996</v>
      </c>
    </row>
    <row r="1995" spans="1:2" x14ac:dyDescent="0.2">
      <c r="A1995">
        <f>Athl.!A1010</f>
        <v>997</v>
      </c>
      <c r="B1995" t="str">
        <f t="shared" si="31"/>
        <v>Athlet</v>
      </c>
    </row>
    <row r="1996" spans="1:2" x14ac:dyDescent="0.2">
      <c r="A1996">
        <f>Athl.!A1010</f>
        <v>997</v>
      </c>
      <c r="B1996">
        <f t="shared" si="31"/>
        <v>997</v>
      </c>
    </row>
    <row r="1997" spans="1:2" x14ac:dyDescent="0.2">
      <c r="A1997">
        <f>Athl.!A1011</f>
        <v>998</v>
      </c>
      <c r="B1997" t="str">
        <f t="shared" si="31"/>
        <v>Athlet</v>
      </c>
    </row>
    <row r="1998" spans="1:2" x14ac:dyDescent="0.2">
      <c r="A1998">
        <f>Athl.!A1011</f>
        <v>998</v>
      </c>
      <c r="B1998">
        <f t="shared" si="31"/>
        <v>998</v>
      </c>
    </row>
    <row r="1999" spans="1:2" x14ac:dyDescent="0.2">
      <c r="A1999">
        <f>Athl.!A1012</f>
        <v>999</v>
      </c>
      <c r="B1999" t="str">
        <f t="shared" si="31"/>
        <v>Athlet</v>
      </c>
    </row>
    <row r="2000" spans="1:2" x14ac:dyDescent="0.2">
      <c r="A2000">
        <f>Athl.!A1012</f>
        <v>999</v>
      </c>
      <c r="B2000">
        <f t="shared" si="31"/>
        <v>999</v>
      </c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030"/>
  <sheetViews>
    <sheetView zoomScale="65" workbookViewId="0">
      <pane xSplit="4" ySplit="12" topLeftCell="E617" activePane="bottomRight" state="frozen"/>
      <selection pane="topRight" activeCell="E1" sqref="E1"/>
      <selection pane="bottomLeft" activeCell="A13" sqref="A13"/>
      <selection pane="bottomRight" activeCell="B630" sqref="B630"/>
    </sheetView>
  </sheetViews>
  <sheetFormatPr baseColWidth="10" defaultRowHeight="12.75" x14ac:dyDescent="0.2"/>
  <cols>
    <col min="1" max="1" width="11.42578125" style="1"/>
    <col min="2" max="2" width="29.5703125" bestFit="1" customWidth="1"/>
    <col min="3" max="3" width="11.42578125" style="1" bestFit="1"/>
    <col min="4" max="4" width="20.5703125" bestFit="1" customWidth="1"/>
    <col min="5" max="5" width="17.85546875" bestFit="1" customWidth="1"/>
    <col min="6" max="6" width="17.5703125" style="28" bestFit="1" customWidth="1"/>
    <col min="7" max="7" width="25.28515625" style="28" customWidth="1"/>
    <col min="8" max="8" width="24" style="28" customWidth="1"/>
    <col min="9" max="9" width="20.42578125" style="25" bestFit="1" customWidth="1"/>
    <col min="45" max="45" width="18.42578125" customWidth="1"/>
  </cols>
  <sheetData>
    <row r="1" spans="1:47" ht="30" x14ac:dyDescent="0.4">
      <c r="A1" s="361" t="s">
        <v>197</v>
      </c>
      <c r="B1" s="363"/>
      <c r="C1" s="363"/>
      <c r="D1" s="363"/>
      <c r="E1" s="363"/>
      <c r="F1" s="363"/>
      <c r="G1" s="363"/>
      <c r="H1" s="363"/>
      <c r="J1" s="2"/>
      <c r="K1" s="2"/>
      <c r="L1" s="2"/>
      <c r="M1" s="2"/>
    </row>
    <row r="3" spans="1:47" ht="18" x14ac:dyDescent="0.25">
      <c r="A3" s="26" t="s">
        <v>198</v>
      </c>
      <c r="B3" s="27" t="s">
        <v>199</v>
      </c>
      <c r="C3" s="27" t="s">
        <v>200</v>
      </c>
      <c r="D3" s="27" t="s">
        <v>201</v>
      </c>
    </row>
    <row r="4" spans="1:47" ht="18" x14ac:dyDescent="0.25">
      <c r="A4" s="29">
        <v>1999</v>
      </c>
      <c r="B4" s="29">
        <v>14</v>
      </c>
      <c r="C4" s="29">
        <v>15</v>
      </c>
      <c r="D4" s="29">
        <v>16</v>
      </c>
    </row>
    <row r="5" spans="1:47" ht="18" x14ac:dyDescent="0.25">
      <c r="A5" s="30">
        <v>2009</v>
      </c>
      <c r="B5" s="30">
        <v>14</v>
      </c>
      <c r="C5" s="30">
        <v>15</v>
      </c>
      <c r="D5" s="30">
        <v>16</v>
      </c>
    </row>
    <row r="6" spans="1:47" ht="18" x14ac:dyDescent="0.25">
      <c r="A6" s="29">
        <v>2010</v>
      </c>
      <c r="B6" s="29">
        <v>17</v>
      </c>
      <c r="C6" s="29">
        <v>18</v>
      </c>
      <c r="D6" s="29">
        <v>19</v>
      </c>
    </row>
    <row r="7" spans="1:47" ht="18" x14ac:dyDescent="0.25">
      <c r="A7" s="30">
        <v>2011</v>
      </c>
      <c r="B7" s="30">
        <v>20</v>
      </c>
      <c r="C7" s="30">
        <v>21</v>
      </c>
      <c r="D7" s="30">
        <v>22</v>
      </c>
    </row>
    <row r="8" spans="1:47" ht="18" x14ac:dyDescent="0.25">
      <c r="A8" s="29">
        <v>2012</v>
      </c>
      <c r="B8" s="29">
        <v>23</v>
      </c>
      <c r="C8" s="29">
        <v>24</v>
      </c>
      <c r="D8" s="29">
        <v>25</v>
      </c>
    </row>
    <row r="9" spans="1:47" ht="18" x14ac:dyDescent="0.25">
      <c r="A9" s="30">
        <v>2013</v>
      </c>
      <c r="B9" s="30">
        <v>26</v>
      </c>
      <c r="C9" s="30">
        <v>27</v>
      </c>
      <c r="D9" s="30">
        <v>28</v>
      </c>
    </row>
    <row r="10" spans="1:47" ht="18" x14ac:dyDescent="0.25">
      <c r="A10" s="29">
        <v>2014</v>
      </c>
      <c r="B10" s="29">
        <v>29</v>
      </c>
      <c r="C10" s="29">
        <v>30</v>
      </c>
      <c r="D10" s="29">
        <v>31</v>
      </c>
    </row>
    <row r="11" spans="1:47" ht="13.5" thickBot="1" x14ac:dyDescent="0.25"/>
    <row r="12" spans="1:47" ht="19.5" thickTop="1" thickBot="1" x14ac:dyDescent="0.3">
      <c r="A12" s="31" t="s">
        <v>202</v>
      </c>
      <c r="B12" s="32" t="s">
        <v>142</v>
      </c>
      <c r="C12" s="31" t="s">
        <v>203</v>
      </c>
      <c r="D12" s="31" t="s">
        <v>204</v>
      </c>
      <c r="E12" s="31" t="s">
        <v>205</v>
      </c>
      <c r="F12" s="33" t="s">
        <v>206</v>
      </c>
      <c r="G12" s="33" t="s">
        <v>207</v>
      </c>
      <c r="H12" s="33" t="s">
        <v>208</v>
      </c>
      <c r="I12" s="34" t="s">
        <v>209</v>
      </c>
      <c r="J12" s="31" t="s">
        <v>210</v>
      </c>
      <c r="K12" s="31" t="s">
        <v>211</v>
      </c>
      <c r="L12" s="31" t="s">
        <v>212</v>
      </c>
      <c r="M12" s="31" t="s">
        <v>2210</v>
      </c>
      <c r="N12" s="31" t="s">
        <v>213</v>
      </c>
      <c r="O12" s="35" t="s">
        <v>214</v>
      </c>
      <c r="P12" s="35" t="s">
        <v>215</v>
      </c>
      <c r="Q12" s="35" t="s">
        <v>216</v>
      </c>
      <c r="R12" s="35" t="s">
        <v>217</v>
      </c>
      <c r="S12" s="35" t="s">
        <v>218</v>
      </c>
      <c r="T12" s="31" t="s">
        <v>219</v>
      </c>
      <c r="U12" s="35" t="s">
        <v>220</v>
      </c>
      <c r="V12" s="35" t="s">
        <v>221</v>
      </c>
      <c r="W12" s="35" t="s">
        <v>222</v>
      </c>
      <c r="X12" s="35" t="s">
        <v>223</v>
      </c>
      <c r="Y12" s="35" t="s">
        <v>224</v>
      </c>
      <c r="Z12" s="36" t="s">
        <v>225</v>
      </c>
      <c r="AA12" s="36" t="s">
        <v>226</v>
      </c>
      <c r="AB12" s="36" t="s">
        <v>227</v>
      </c>
      <c r="AC12" s="36" t="s">
        <v>228</v>
      </c>
      <c r="AD12" s="36" t="s">
        <v>229</v>
      </c>
      <c r="AE12" s="36" t="s">
        <v>230</v>
      </c>
      <c r="AS12">
        <v>10000</v>
      </c>
    </row>
    <row r="13" spans="1:47" ht="18.75" thickBot="1" x14ac:dyDescent="0.3">
      <c r="A13" s="37">
        <v>0</v>
      </c>
      <c r="B13" s="38" t="s">
        <v>231</v>
      </c>
      <c r="C13" s="39"/>
      <c r="D13" s="40"/>
      <c r="E13" s="41"/>
      <c r="F13" s="42"/>
      <c r="G13" s="43"/>
      <c r="H13" s="43"/>
      <c r="I13" s="44"/>
      <c r="J13" s="39"/>
      <c r="K13" s="39"/>
      <c r="L13" s="39"/>
      <c r="M13" s="39"/>
      <c r="N13" s="39"/>
      <c r="O13" s="45"/>
      <c r="P13" s="45"/>
      <c r="Q13" s="45"/>
      <c r="R13" s="45"/>
      <c r="S13" s="45"/>
      <c r="T13" s="39" t="s">
        <v>236</v>
      </c>
      <c r="U13" s="45" t="s">
        <v>236</v>
      </c>
      <c r="V13" s="45" t="s">
        <v>236</v>
      </c>
      <c r="W13" s="45" t="s">
        <v>236</v>
      </c>
      <c r="X13" s="45" t="s">
        <v>236</v>
      </c>
      <c r="Y13" s="45" t="s">
        <v>236</v>
      </c>
      <c r="Z13" s="45"/>
      <c r="AA13" s="45"/>
      <c r="AB13" s="45"/>
      <c r="AC13" s="45"/>
      <c r="AD13" s="45"/>
      <c r="AE13" s="46"/>
      <c r="AO13" s="47"/>
      <c r="AP13" s="47"/>
      <c r="AQ13" s="48"/>
      <c r="AR13" s="28">
        <v>1</v>
      </c>
      <c r="AS13" s="28">
        <f t="shared" ref="AS13:AS76" si="0">IF(E13="",99999*$AS$12,E13*$AS$12+A13)</f>
        <v>999990000</v>
      </c>
      <c r="AT13">
        <f ca="1">SMALL(AS13:AS1012,AR13)</f>
        <v>409860294</v>
      </c>
      <c r="AU13">
        <f t="shared" ref="AU13:AU28" ca="1" si="1">MOD(AT13,$AS$12)</f>
        <v>294</v>
      </c>
    </row>
    <row r="14" spans="1:47" ht="18.75" thickBot="1" x14ac:dyDescent="0.3">
      <c r="A14" s="37">
        <v>1</v>
      </c>
      <c r="B14" s="38" t="s">
        <v>232</v>
      </c>
      <c r="C14" s="39" t="s">
        <v>194</v>
      </c>
      <c r="D14" s="40">
        <v>33403</v>
      </c>
      <c r="E14" s="41">
        <f ca="1">IF(B14="","",IF(DATE(YEAR(TODAY()),MONTH(D14),DAY(D14))&lt;TODAY(),DATE(IF(YEAR(D14)=1900,2090,YEAR(TODAY())+1),MONTH(D14),DAY(D14)),DATE(IF(YEAR(D14)=1900,2090,YEAR(TODAY())),MONTH(D14),DAY(D14))))</f>
        <v>41074</v>
      </c>
      <c r="F14" s="42">
        <f ca="1">IF(B14="","",YEAR(E14)-YEAR(D14))</f>
        <v>21</v>
      </c>
      <c r="G14" s="43" t="s">
        <v>233</v>
      </c>
      <c r="H14" s="43" t="s">
        <v>234</v>
      </c>
      <c r="I14" s="44" t="s">
        <v>235</v>
      </c>
      <c r="J14" s="39" t="s">
        <v>236</v>
      </c>
      <c r="K14" s="39">
        <v>4400</v>
      </c>
      <c r="L14" s="39"/>
      <c r="M14" s="39"/>
      <c r="N14" s="39"/>
      <c r="O14" s="45"/>
      <c r="P14" s="45"/>
      <c r="Q14" s="45" t="s">
        <v>237</v>
      </c>
      <c r="R14" s="45" t="s">
        <v>238</v>
      </c>
      <c r="S14" s="45" t="s">
        <v>238</v>
      </c>
      <c r="T14" s="39" t="s">
        <v>237</v>
      </c>
      <c r="U14" s="45" t="s">
        <v>238</v>
      </c>
      <c r="V14" s="45" t="s">
        <v>238</v>
      </c>
      <c r="W14" s="45" t="s">
        <v>237</v>
      </c>
      <c r="X14" s="45" t="s">
        <v>238</v>
      </c>
      <c r="Y14" s="45" t="s">
        <v>238</v>
      </c>
      <c r="Z14" s="45"/>
      <c r="AA14" s="45"/>
      <c r="AB14" s="45"/>
      <c r="AC14" s="45"/>
      <c r="AD14" s="45"/>
      <c r="AE14" s="46"/>
      <c r="AO14" s="47"/>
      <c r="AP14" s="47"/>
      <c r="AQ14" s="48"/>
      <c r="AR14" s="28">
        <v>1</v>
      </c>
      <c r="AS14" s="28">
        <f t="shared" ca="1" si="0"/>
        <v>410740001</v>
      </c>
      <c r="AT14">
        <f ca="1">SMALL(AS14:AS1013,AR14)</f>
        <v>409860294</v>
      </c>
      <c r="AU14">
        <f t="shared" ca="1" si="1"/>
        <v>294</v>
      </c>
    </row>
    <row r="15" spans="1:47" ht="18.75" thickBot="1" x14ac:dyDescent="0.3">
      <c r="A15" s="37">
        <v>2</v>
      </c>
      <c r="B15" s="38" t="s">
        <v>239</v>
      </c>
      <c r="C15" s="39" t="s">
        <v>194</v>
      </c>
      <c r="D15" s="49">
        <v>21707</v>
      </c>
      <c r="E15" s="41">
        <f t="shared" ref="E15:E78" ca="1" si="2">IF(B15="","",IF(DATE(YEAR(TODAY()),MONTH(D15),DAY(D15))&lt;TODAY(),DATE(IF(YEAR(D15)=1900,2090,YEAR(TODAY())+1),MONTH(D15),DAY(D15)),DATE(IF(YEAR(D15)=1900,2090,YEAR(TODAY())),MONTH(D15),DAY(D15))))</f>
        <v>41066</v>
      </c>
      <c r="F15" s="42">
        <f t="shared" ref="F15:F78" ca="1" si="3">IF(B15="","",YEAR(E15)-YEAR(D15))</f>
        <v>53</v>
      </c>
      <c r="G15" s="43" t="s">
        <v>240</v>
      </c>
      <c r="H15" s="43" t="s">
        <v>234</v>
      </c>
      <c r="I15" s="44" t="s">
        <v>241</v>
      </c>
      <c r="J15" s="39" t="s">
        <v>236</v>
      </c>
      <c r="K15" s="39">
        <v>1457</v>
      </c>
      <c r="L15" s="39"/>
      <c r="M15" s="39"/>
      <c r="N15" s="39"/>
      <c r="O15" s="45"/>
      <c r="P15" s="45"/>
      <c r="Q15" s="45" t="s">
        <v>237</v>
      </c>
      <c r="R15" s="45" t="s">
        <v>238</v>
      </c>
      <c r="S15" s="45" t="s">
        <v>238</v>
      </c>
      <c r="T15" s="39" t="s">
        <v>237</v>
      </c>
      <c r="U15" s="45" t="s">
        <v>238</v>
      </c>
      <c r="V15" s="45" t="s">
        <v>238</v>
      </c>
      <c r="W15" s="45" t="s">
        <v>236</v>
      </c>
      <c r="X15" s="45" t="s">
        <v>236</v>
      </c>
      <c r="Y15" s="45" t="s">
        <v>236</v>
      </c>
      <c r="Z15" s="45"/>
      <c r="AA15" s="45"/>
      <c r="AB15" s="45"/>
      <c r="AC15" s="45"/>
      <c r="AD15" s="45"/>
      <c r="AE15" s="46"/>
      <c r="AR15" s="28">
        <v>2</v>
      </c>
      <c r="AS15" s="28">
        <f t="shared" ca="1" si="0"/>
        <v>410660002</v>
      </c>
      <c r="AT15">
        <f t="shared" ref="AT15:AT28" ca="1" si="4">SMALL(AS15:AS1013,AR15)</f>
        <v>409860512</v>
      </c>
      <c r="AU15">
        <f t="shared" ca="1" si="1"/>
        <v>512</v>
      </c>
    </row>
    <row r="16" spans="1:47" ht="18.75" thickBot="1" x14ac:dyDescent="0.3">
      <c r="A16" s="37">
        <v>3</v>
      </c>
      <c r="B16" s="38" t="s">
        <v>242</v>
      </c>
      <c r="C16" s="39" t="s">
        <v>194</v>
      </c>
      <c r="D16" s="49">
        <v>33005</v>
      </c>
      <c r="E16" s="41">
        <f t="shared" ca="1" si="2"/>
        <v>41041</v>
      </c>
      <c r="F16" s="42">
        <f t="shared" ca="1" si="3"/>
        <v>22</v>
      </c>
      <c r="G16" s="43" t="s">
        <v>243</v>
      </c>
      <c r="H16" s="43" t="s">
        <v>234</v>
      </c>
      <c r="I16" s="44" t="s">
        <v>244</v>
      </c>
      <c r="J16" s="39" t="s">
        <v>236</v>
      </c>
      <c r="K16" s="39">
        <v>4586</v>
      </c>
      <c r="L16" s="39"/>
      <c r="M16" s="39"/>
      <c r="N16" s="39"/>
      <c r="O16" s="45"/>
      <c r="P16" s="45"/>
      <c r="Q16" s="45" t="s">
        <v>237</v>
      </c>
      <c r="R16" s="45" t="s">
        <v>238</v>
      </c>
      <c r="S16" s="45" t="s">
        <v>238</v>
      </c>
      <c r="T16" s="39" t="s">
        <v>237</v>
      </c>
      <c r="U16" s="45" t="s">
        <v>238</v>
      </c>
      <c r="V16" s="45" t="s">
        <v>238</v>
      </c>
      <c r="W16" s="45" t="s">
        <v>236</v>
      </c>
      <c r="X16" s="45" t="s">
        <v>236</v>
      </c>
      <c r="Y16" s="45" t="s">
        <v>236</v>
      </c>
      <c r="Z16" s="45"/>
      <c r="AA16" s="45"/>
      <c r="AB16" s="45"/>
      <c r="AC16" s="45"/>
      <c r="AD16" s="45"/>
      <c r="AE16" s="46"/>
      <c r="AR16" s="28">
        <v>3</v>
      </c>
      <c r="AS16" s="28">
        <f t="shared" ca="1" si="0"/>
        <v>410410003</v>
      </c>
      <c r="AT16">
        <f t="shared" ca="1" si="4"/>
        <v>409860582</v>
      </c>
      <c r="AU16">
        <f t="shared" ca="1" si="1"/>
        <v>582</v>
      </c>
    </row>
    <row r="17" spans="1:47" ht="18.75" thickBot="1" x14ac:dyDescent="0.3">
      <c r="A17" s="37">
        <v>4</v>
      </c>
      <c r="B17" s="38" t="s">
        <v>245</v>
      </c>
      <c r="C17" s="39" t="s">
        <v>194</v>
      </c>
      <c r="D17" s="49">
        <v>27493</v>
      </c>
      <c r="E17" s="41">
        <f t="shared" ca="1" si="2"/>
        <v>41008</v>
      </c>
      <c r="F17" s="42">
        <f t="shared" ca="1" si="3"/>
        <v>37</v>
      </c>
      <c r="G17" s="43" t="s">
        <v>246</v>
      </c>
      <c r="H17" s="43" t="s">
        <v>234</v>
      </c>
      <c r="I17" s="44" t="s">
        <v>247</v>
      </c>
      <c r="J17" s="39" t="s">
        <v>236</v>
      </c>
      <c r="K17" s="39">
        <v>3367</v>
      </c>
      <c r="L17" s="39"/>
      <c r="M17" s="39"/>
      <c r="N17" s="39"/>
      <c r="O17" s="45"/>
      <c r="P17" s="45"/>
      <c r="Q17" s="45" t="s">
        <v>237</v>
      </c>
      <c r="R17" s="45" t="s">
        <v>238</v>
      </c>
      <c r="S17" s="45" t="s">
        <v>238</v>
      </c>
      <c r="T17" s="39" t="s">
        <v>237</v>
      </c>
      <c r="U17" s="45" t="s">
        <v>238</v>
      </c>
      <c r="V17" s="45" t="s">
        <v>238</v>
      </c>
      <c r="W17" s="45" t="s">
        <v>237</v>
      </c>
      <c r="X17" s="45" t="s">
        <v>238</v>
      </c>
      <c r="Y17" s="45" t="s">
        <v>238</v>
      </c>
      <c r="Z17" s="45"/>
      <c r="AA17" s="45"/>
      <c r="AB17" s="45"/>
      <c r="AC17" s="45"/>
      <c r="AD17" s="45"/>
      <c r="AE17" s="46"/>
      <c r="AR17" s="28">
        <v>4</v>
      </c>
      <c r="AS17" s="28">
        <f t="shared" ca="1" si="0"/>
        <v>410080004</v>
      </c>
      <c r="AT17">
        <f t="shared" ca="1" si="4"/>
        <v>409870065</v>
      </c>
      <c r="AU17">
        <f t="shared" ca="1" si="1"/>
        <v>65</v>
      </c>
    </row>
    <row r="18" spans="1:47" ht="18.75" thickBot="1" x14ac:dyDescent="0.3">
      <c r="A18" s="37">
        <v>5</v>
      </c>
      <c r="B18" s="38" t="s">
        <v>248</v>
      </c>
      <c r="C18" s="39" t="s">
        <v>194</v>
      </c>
      <c r="D18" s="49">
        <v>17609</v>
      </c>
      <c r="E18" s="41">
        <f t="shared" ca="1" si="2"/>
        <v>41350</v>
      </c>
      <c r="F18" s="42">
        <f t="shared" ca="1" si="3"/>
        <v>65</v>
      </c>
      <c r="G18" s="43" t="s">
        <v>240</v>
      </c>
      <c r="H18" s="43" t="s">
        <v>234</v>
      </c>
      <c r="I18" s="44" t="s">
        <v>249</v>
      </c>
      <c r="J18" s="39" t="s">
        <v>236</v>
      </c>
      <c r="K18" s="39">
        <v>526</v>
      </c>
      <c r="L18" s="39"/>
      <c r="M18" s="39"/>
      <c r="N18" s="39"/>
      <c r="O18" s="45"/>
      <c r="P18" s="45"/>
      <c r="Q18" s="45" t="s">
        <v>237</v>
      </c>
      <c r="R18" s="45" t="s">
        <v>238</v>
      </c>
      <c r="S18" s="45" t="s">
        <v>238</v>
      </c>
      <c r="T18" s="39" t="s">
        <v>237</v>
      </c>
      <c r="U18" s="45" t="s">
        <v>238</v>
      </c>
      <c r="V18" s="45" t="s">
        <v>238</v>
      </c>
      <c r="W18" s="45" t="s">
        <v>237</v>
      </c>
      <c r="X18" s="45" t="s">
        <v>238</v>
      </c>
      <c r="Y18" s="45" t="s">
        <v>238</v>
      </c>
      <c r="Z18" s="45"/>
      <c r="AA18" s="45"/>
      <c r="AB18" s="45"/>
      <c r="AC18" s="45"/>
      <c r="AD18" s="45"/>
      <c r="AE18" s="46"/>
      <c r="AR18" s="28">
        <v>5</v>
      </c>
      <c r="AS18" s="28">
        <f t="shared" ca="1" si="0"/>
        <v>413500005</v>
      </c>
      <c r="AT18">
        <f t="shared" ca="1" si="4"/>
        <v>409870109</v>
      </c>
      <c r="AU18">
        <f t="shared" ca="1" si="1"/>
        <v>109</v>
      </c>
    </row>
    <row r="19" spans="1:47" ht="18.75" thickBot="1" x14ac:dyDescent="0.3">
      <c r="A19" s="37">
        <v>6</v>
      </c>
      <c r="B19" s="38" t="s">
        <v>250</v>
      </c>
      <c r="C19" s="39" t="s">
        <v>194</v>
      </c>
      <c r="D19" s="49">
        <v>30848</v>
      </c>
      <c r="E19" s="41">
        <f t="shared" ca="1" si="2"/>
        <v>41075</v>
      </c>
      <c r="F19" s="42">
        <f t="shared" ca="1" si="3"/>
        <v>28</v>
      </c>
      <c r="G19" s="43" t="s">
        <v>251</v>
      </c>
      <c r="H19" s="43" t="s">
        <v>252</v>
      </c>
      <c r="I19" s="44" t="s">
        <v>253</v>
      </c>
      <c r="J19" s="39" t="s">
        <v>236</v>
      </c>
      <c r="K19" s="39">
        <v>4566</v>
      </c>
      <c r="L19" s="39"/>
      <c r="M19" s="39"/>
      <c r="N19" s="39"/>
      <c r="O19" s="45"/>
      <c r="P19" s="45"/>
      <c r="Q19" s="45" t="s">
        <v>237</v>
      </c>
      <c r="R19" s="45" t="s">
        <v>238</v>
      </c>
      <c r="S19" s="45" t="s">
        <v>238</v>
      </c>
      <c r="T19" s="39" t="s">
        <v>54</v>
      </c>
      <c r="U19" s="45" t="s">
        <v>238</v>
      </c>
      <c r="V19" s="45" t="s">
        <v>238</v>
      </c>
      <c r="W19" s="45" t="s">
        <v>54</v>
      </c>
      <c r="X19" s="45" t="s">
        <v>238</v>
      </c>
      <c r="Y19" s="45" t="s">
        <v>238</v>
      </c>
      <c r="Z19" s="45"/>
      <c r="AA19" s="45"/>
      <c r="AB19" s="45"/>
      <c r="AC19" s="45"/>
      <c r="AD19" s="45"/>
      <c r="AE19" s="46"/>
      <c r="AR19" s="28">
        <v>6</v>
      </c>
      <c r="AS19" s="28">
        <f t="shared" ca="1" si="0"/>
        <v>410750006</v>
      </c>
      <c r="AT19">
        <f t="shared" ca="1" si="4"/>
        <v>409870223</v>
      </c>
      <c r="AU19">
        <f t="shared" ca="1" si="1"/>
        <v>223</v>
      </c>
    </row>
    <row r="20" spans="1:47" ht="18.75" thickBot="1" x14ac:dyDescent="0.3">
      <c r="A20" s="37">
        <v>7</v>
      </c>
      <c r="B20" s="38" t="s">
        <v>254</v>
      </c>
      <c r="C20" s="39" t="s">
        <v>194</v>
      </c>
      <c r="D20" s="49">
        <v>23184</v>
      </c>
      <c r="E20" s="41">
        <f t="shared" ca="1" si="2"/>
        <v>41082</v>
      </c>
      <c r="F20" s="42">
        <f t="shared" ca="1" si="3"/>
        <v>49</v>
      </c>
      <c r="G20" s="43" t="s">
        <v>255</v>
      </c>
      <c r="H20" s="43" t="s">
        <v>234</v>
      </c>
      <c r="I20" s="44" t="s">
        <v>256</v>
      </c>
      <c r="J20" s="39" t="s">
        <v>236</v>
      </c>
      <c r="K20" s="39">
        <v>4099</v>
      </c>
      <c r="L20" s="39"/>
      <c r="M20" s="39"/>
      <c r="N20" s="39"/>
      <c r="O20" s="45"/>
      <c r="P20" s="45"/>
      <c r="Q20" s="45" t="s">
        <v>237</v>
      </c>
      <c r="R20" s="45" t="s">
        <v>238</v>
      </c>
      <c r="S20" s="45" t="s">
        <v>238</v>
      </c>
      <c r="T20" s="39" t="s">
        <v>237</v>
      </c>
      <c r="U20" s="45" t="s">
        <v>238</v>
      </c>
      <c r="V20" s="45" t="s">
        <v>238</v>
      </c>
      <c r="W20" s="45" t="s">
        <v>237</v>
      </c>
      <c r="X20" s="45" t="s">
        <v>238</v>
      </c>
      <c r="Y20" s="45" t="s">
        <v>238</v>
      </c>
      <c r="Z20" s="45"/>
      <c r="AA20" s="45"/>
      <c r="AB20" s="45"/>
      <c r="AC20" s="45"/>
      <c r="AD20" s="45"/>
      <c r="AE20" s="46"/>
      <c r="AR20" s="28">
        <v>7</v>
      </c>
      <c r="AS20" s="28">
        <f t="shared" ca="1" si="0"/>
        <v>410820007</v>
      </c>
      <c r="AT20">
        <f t="shared" ca="1" si="4"/>
        <v>409870345</v>
      </c>
      <c r="AU20">
        <f t="shared" ca="1" si="1"/>
        <v>345</v>
      </c>
    </row>
    <row r="21" spans="1:47" ht="18.75" thickBot="1" x14ac:dyDescent="0.3">
      <c r="A21" s="37">
        <v>8</v>
      </c>
      <c r="B21" s="38" t="s">
        <v>257</v>
      </c>
      <c r="C21" s="39" t="s">
        <v>194</v>
      </c>
      <c r="D21" s="49">
        <v>33630</v>
      </c>
      <c r="E21" s="41">
        <f t="shared" ca="1" si="2"/>
        <v>41301</v>
      </c>
      <c r="F21" s="42">
        <f t="shared" ca="1" si="3"/>
        <v>21</v>
      </c>
      <c r="G21" s="43" t="s">
        <v>240</v>
      </c>
      <c r="H21" s="43" t="s">
        <v>234</v>
      </c>
      <c r="I21" s="50" t="s">
        <v>258</v>
      </c>
      <c r="J21" s="51" t="s">
        <v>236</v>
      </c>
      <c r="K21" s="51">
        <v>4587</v>
      </c>
      <c r="L21" s="51"/>
      <c r="M21" s="51"/>
      <c r="N21" s="39"/>
      <c r="O21" s="45"/>
      <c r="P21" s="45"/>
      <c r="Q21" s="45" t="s">
        <v>237</v>
      </c>
      <c r="R21" s="45" t="s">
        <v>238</v>
      </c>
      <c r="S21" s="45" t="s">
        <v>238</v>
      </c>
      <c r="T21" s="39" t="s">
        <v>237</v>
      </c>
      <c r="U21" s="45" t="s">
        <v>238</v>
      </c>
      <c r="V21" s="45" t="s">
        <v>238</v>
      </c>
      <c r="W21" s="45" t="s">
        <v>237</v>
      </c>
      <c r="X21" s="45" t="s">
        <v>238</v>
      </c>
      <c r="Y21" s="45" t="s">
        <v>238</v>
      </c>
      <c r="Z21" s="45"/>
      <c r="AA21" s="45"/>
      <c r="AB21" s="45"/>
      <c r="AC21" s="45"/>
      <c r="AD21" s="45"/>
      <c r="AE21" s="46"/>
      <c r="AR21" s="28">
        <v>8</v>
      </c>
      <c r="AS21" s="28">
        <f t="shared" ca="1" si="0"/>
        <v>413010008</v>
      </c>
      <c r="AT21">
        <f t="shared" ca="1" si="4"/>
        <v>409870443</v>
      </c>
      <c r="AU21">
        <f t="shared" ca="1" si="1"/>
        <v>443</v>
      </c>
    </row>
    <row r="22" spans="1:47" ht="18.75" thickBot="1" x14ac:dyDescent="0.3">
      <c r="A22" s="37">
        <v>9</v>
      </c>
      <c r="B22" s="38" t="s">
        <v>259</v>
      </c>
      <c r="C22" s="39" t="s">
        <v>194</v>
      </c>
      <c r="D22" s="49">
        <v>17179</v>
      </c>
      <c r="E22" s="41">
        <f t="shared" ca="1" si="2"/>
        <v>41286</v>
      </c>
      <c r="F22" s="42">
        <f t="shared" ca="1" si="3"/>
        <v>66</v>
      </c>
      <c r="G22" s="43" t="s">
        <v>246</v>
      </c>
      <c r="H22" s="43" t="s">
        <v>234</v>
      </c>
      <c r="I22" s="44" t="s">
        <v>260</v>
      </c>
      <c r="J22" s="39" t="s">
        <v>236</v>
      </c>
      <c r="K22" s="39">
        <v>247</v>
      </c>
      <c r="L22" s="39"/>
      <c r="M22" s="39"/>
      <c r="N22" s="39"/>
      <c r="O22" s="45"/>
      <c r="P22" s="45"/>
      <c r="Q22" s="45" t="s">
        <v>237</v>
      </c>
      <c r="R22" s="45" t="s">
        <v>238</v>
      </c>
      <c r="S22" s="45" t="s">
        <v>238</v>
      </c>
      <c r="T22" s="39" t="s">
        <v>237</v>
      </c>
      <c r="U22" s="45" t="s">
        <v>238</v>
      </c>
      <c r="V22" s="45" t="s">
        <v>238</v>
      </c>
      <c r="W22" s="45" t="s">
        <v>237</v>
      </c>
      <c r="X22" s="45" t="s">
        <v>238</v>
      </c>
      <c r="Y22" s="45" t="s">
        <v>238</v>
      </c>
      <c r="Z22" s="45"/>
      <c r="AA22" s="45"/>
      <c r="AB22" s="45"/>
      <c r="AC22" s="45"/>
      <c r="AD22" s="45"/>
      <c r="AE22" s="46"/>
      <c r="AR22" s="28">
        <v>9</v>
      </c>
      <c r="AS22" s="28">
        <f t="shared" ca="1" si="0"/>
        <v>412860009</v>
      </c>
      <c r="AT22">
        <f t="shared" ca="1" si="4"/>
        <v>409880214</v>
      </c>
      <c r="AU22">
        <f t="shared" ca="1" si="1"/>
        <v>214</v>
      </c>
    </row>
    <row r="23" spans="1:47" ht="18.75" thickBot="1" x14ac:dyDescent="0.3">
      <c r="A23" s="37">
        <v>10</v>
      </c>
      <c r="B23" s="38" t="s">
        <v>261</v>
      </c>
      <c r="C23" s="39" t="s">
        <v>194</v>
      </c>
      <c r="D23" s="49">
        <v>23381</v>
      </c>
      <c r="E23" s="41">
        <f t="shared" ca="1" si="2"/>
        <v>41279</v>
      </c>
      <c r="F23" s="42">
        <f t="shared" ca="1" si="3"/>
        <v>49</v>
      </c>
      <c r="G23" s="43" t="s">
        <v>262</v>
      </c>
      <c r="H23" s="43" t="s">
        <v>234</v>
      </c>
      <c r="I23" s="50" t="s">
        <v>263</v>
      </c>
      <c r="J23" s="51" t="s">
        <v>236</v>
      </c>
      <c r="K23" s="51">
        <v>2340</v>
      </c>
      <c r="L23" s="51"/>
      <c r="M23" s="51"/>
      <c r="N23" s="39"/>
      <c r="O23" s="45"/>
      <c r="P23" s="45"/>
      <c r="Q23" s="45" t="s">
        <v>237</v>
      </c>
      <c r="R23" s="45" t="s">
        <v>238</v>
      </c>
      <c r="S23" s="45" t="s">
        <v>238</v>
      </c>
      <c r="T23" s="39" t="s">
        <v>237</v>
      </c>
      <c r="U23" s="45" t="s">
        <v>238</v>
      </c>
      <c r="V23" s="45" t="s">
        <v>238</v>
      </c>
      <c r="W23" s="45" t="s">
        <v>236</v>
      </c>
      <c r="X23" s="45" t="s">
        <v>236</v>
      </c>
      <c r="Y23" s="45" t="s">
        <v>236</v>
      </c>
      <c r="Z23" s="45"/>
      <c r="AA23" s="45"/>
      <c r="AB23" s="45"/>
      <c r="AC23" s="45"/>
      <c r="AD23" s="45"/>
      <c r="AE23" s="46"/>
      <c r="AR23" s="28">
        <v>10</v>
      </c>
      <c r="AS23" s="28">
        <f t="shared" ca="1" si="0"/>
        <v>412790010</v>
      </c>
      <c r="AT23">
        <f t="shared" ca="1" si="4"/>
        <v>409890337</v>
      </c>
      <c r="AU23">
        <f t="shared" ca="1" si="1"/>
        <v>337</v>
      </c>
    </row>
    <row r="24" spans="1:47" ht="18.75" thickBot="1" x14ac:dyDescent="0.3">
      <c r="A24" s="37">
        <v>11</v>
      </c>
      <c r="B24" s="38" t="s">
        <v>264</v>
      </c>
      <c r="C24" s="39" t="s">
        <v>194</v>
      </c>
      <c r="D24" s="49">
        <v>13995</v>
      </c>
      <c r="E24" s="41">
        <f t="shared" ca="1" si="2"/>
        <v>41024</v>
      </c>
      <c r="F24" s="42">
        <f t="shared" ca="1" si="3"/>
        <v>74</v>
      </c>
      <c r="G24" s="43" t="s">
        <v>265</v>
      </c>
      <c r="H24" s="43" t="s">
        <v>234</v>
      </c>
      <c r="I24" s="44" t="s">
        <v>266</v>
      </c>
      <c r="J24" s="39" t="s">
        <v>236</v>
      </c>
      <c r="K24" s="39">
        <v>4122</v>
      </c>
      <c r="L24" s="39"/>
      <c r="M24" s="39"/>
      <c r="N24" s="39"/>
      <c r="O24" s="45"/>
      <c r="P24" s="45"/>
      <c r="Q24" s="45" t="s">
        <v>237</v>
      </c>
      <c r="R24" s="45" t="s">
        <v>238</v>
      </c>
      <c r="S24" s="45" t="s">
        <v>238</v>
      </c>
      <c r="T24" s="39" t="s">
        <v>236</v>
      </c>
      <c r="U24" s="45" t="s">
        <v>236</v>
      </c>
      <c r="V24" s="45" t="s">
        <v>236</v>
      </c>
      <c r="W24" s="45" t="s">
        <v>236</v>
      </c>
      <c r="X24" s="45" t="s">
        <v>236</v>
      </c>
      <c r="Y24" s="45" t="s">
        <v>236</v>
      </c>
      <c r="Z24" s="45"/>
      <c r="AA24" s="45"/>
      <c r="AB24" s="45"/>
      <c r="AC24" s="45"/>
      <c r="AD24" s="45"/>
      <c r="AE24" s="46"/>
      <c r="AR24" s="28">
        <v>11</v>
      </c>
      <c r="AS24" s="28">
        <f t="shared" ca="1" si="0"/>
        <v>410240011</v>
      </c>
      <c r="AT24">
        <f t="shared" ca="1" si="4"/>
        <v>409890454</v>
      </c>
      <c r="AU24">
        <f t="shared" ca="1" si="1"/>
        <v>454</v>
      </c>
    </row>
    <row r="25" spans="1:47" ht="18.75" thickBot="1" x14ac:dyDescent="0.3">
      <c r="A25" s="37">
        <v>12</v>
      </c>
      <c r="B25" s="38" t="s">
        <v>267</v>
      </c>
      <c r="C25" s="39" t="s">
        <v>194</v>
      </c>
      <c r="D25" s="49">
        <v>15268</v>
      </c>
      <c r="E25" s="41">
        <f t="shared" ca="1" si="2"/>
        <v>41201</v>
      </c>
      <c r="F25" s="42">
        <f t="shared" ca="1" si="3"/>
        <v>71</v>
      </c>
      <c r="G25" s="43" t="s">
        <v>268</v>
      </c>
      <c r="H25" s="43" t="s">
        <v>269</v>
      </c>
      <c r="I25" s="44" t="s">
        <v>270</v>
      </c>
      <c r="J25" s="39" t="s">
        <v>236</v>
      </c>
      <c r="K25" s="39">
        <v>4361</v>
      </c>
      <c r="L25" s="39"/>
      <c r="M25" s="39"/>
      <c r="N25" s="39"/>
      <c r="O25" s="45"/>
      <c r="P25" s="45"/>
      <c r="Q25" s="45" t="s">
        <v>237</v>
      </c>
      <c r="R25" s="45" t="s">
        <v>238</v>
      </c>
      <c r="S25" s="45" t="s">
        <v>238</v>
      </c>
      <c r="T25" s="39" t="s">
        <v>54</v>
      </c>
      <c r="U25" s="45" t="s">
        <v>238</v>
      </c>
      <c r="V25" s="45" t="s">
        <v>238</v>
      </c>
      <c r="W25" s="45" t="s">
        <v>236</v>
      </c>
      <c r="X25" s="45" t="s">
        <v>236</v>
      </c>
      <c r="Y25" s="45" t="s">
        <v>236</v>
      </c>
      <c r="Z25" s="45"/>
      <c r="AA25" s="45"/>
      <c r="AB25" s="45"/>
      <c r="AC25" s="45"/>
      <c r="AD25" s="45"/>
      <c r="AE25" s="46"/>
      <c r="AR25" s="28">
        <v>12</v>
      </c>
      <c r="AS25" s="28">
        <f t="shared" ca="1" si="0"/>
        <v>412010012</v>
      </c>
      <c r="AT25">
        <f t="shared" ca="1" si="4"/>
        <v>409910030</v>
      </c>
      <c r="AU25">
        <f t="shared" ca="1" si="1"/>
        <v>30</v>
      </c>
    </row>
    <row r="26" spans="1:47" ht="18.75" thickBot="1" x14ac:dyDescent="0.3">
      <c r="A26" s="37">
        <v>13</v>
      </c>
      <c r="B26" s="38" t="s">
        <v>271</v>
      </c>
      <c r="C26" s="39" t="s">
        <v>194</v>
      </c>
      <c r="D26" s="49">
        <v>14445</v>
      </c>
      <c r="E26" s="41">
        <f t="shared" ca="1" si="2"/>
        <v>41109</v>
      </c>
      <c r="F26" s="42">
        <f t="shared" ca="1" si="3"/>
        <v>73</v>
      </c>
      <c r="G26" s="43" t="s">
        <v>272</v>
      </c>
      <c r="H26" s="43" t="s">
        <v>234</v>
      </c>
      <c r="I26" s="44" t="s">
        <v>273</v>
      </c>
      <c r="J26" s="39" t="s">
        <v>236</v>
      </c>
      <c r="K26" s="39">
        <v>514</v>
      </c>
      <c r="L26" s="39"/>
      <c r="M26" s="39"/>
      <c r="N26" s="39"/>
      <c r="O26" s="45"/>
      <c r="P26" s="45"/>
      <c r="Q26" s="45" t="s">
        <v>237</v>
      </c>
      <c r="R26" s="45" t="s">
        <v>238</v>
      </c>
      <c r="S26" s="45" t="s">
        <v>238</v>
      </c>
      <c r="T26" s="39" t="s">
        <v>237</v>
      </c>
      <c r="U26" s="45" t="s">
        <v>238</v>
      </c>
      <c r="V26" s="45" t="s">
        <v>238</v>
      </c>
      <c r="W26" s="45" t="s">
        <v>237</v>
      </c>
      <c r="X26" s="45" t="s">
        <v>238</v>
      </c>
      <c r="Y26" s="45" t="s">
        <v>238</v>
      </c>
      <c r="Z26" s="45"/>
      <c r="AA26" s="45"/>
      <c r="AB26" s="45"/>
      <c r="AC26" s="45"/>
      <c r="AD26" s="45"/>
      <c r="AE26" s="46"/>
      <c r="AR26" s="28">
        <v>13</v>
      </c>
      <c r="AS26" s="28">
        <f t="shared" ca="1" si="0"/>
        <v>411090013</v>
      </c>
      <c r="AT26">
        <f t="shared" ca="1" si="4"/>
        <v>409910110</v>
      </c>
      <c r="AU26">
        <f t="shared" ca="1" si="1"/>
        <v>110</v>
      </c>
    </row>
    <row r="27" spans="1:47" ht="18.75" thickBot="1" x14ac:dyDescent="0.3">
      <c r="A27" s="37">
        <v>14</v>
      </c>
      <c r="B27" s="38" t="s">
        <v>274</v>
      </c>
      <c r="C27" s="39" t="s">
        <v>194</v>
      </c>
      <c r="D27" s="49">
        <v>26276</v>
      </c>
      <c r="E27" s="41">
        <f t="shared" ca="1" si="2"/>
        <v>41252</v>
      </c>
      <c r="F27" s="42">
        <f t="shared" ca="1" si="3"/>
        <v>41</v>
      </c>
      <c r="G27" s="43" t="s">
        <v>265</v>
      </c>
      <c r="H27" s="43" t="s">
        <v>234</v>
      </c>
      <c r="I27" s="44" t="s">
        <v>275</v>
      </c>
      <c r="J27" s="39" t="s">
        <v>236</v>
      </c>
      <c r="K27" s="39">
        <v>3011</v>
      </c>
      <c r="L27" s="39"/>
      <c r="M27" s="39"/>
      <c r="N27" s="39"/>
      <c r="O27" s="45"/>
      <c r="P27" s="45"/>
      <c r="Q27" s="45" t="s">
        <v>237</v>
      </c>
      <c r="R27" s="45" t="s">
        <v>238</v>
      </c>
      <c r="S27" s="45" t="s">
        <v>238</v>
      </c>
      <c r="T27" s="39" t="s">
        <v>236</v>
      </c>
      <c r="U27" s="45" t="s">
        <v>236</v>
      </c>
      <c r="V27" s="45" t="s">
        <v>236</v>
      </c>
      <c r="W27" s="45" t="s">
        <v>236</v>
      </c>
      <c r="X27" s="45" t="s">
        <v>236</v>
      </c>
      <c r="Y27" s="45" t="s">
        <v>236</v>
      </c>
      <c r="Z27" s="45"/>
      <c r="AA27" s="45"/>
      <c r="AB27" s="45"/>
      <c r="AC27" s="45"/>
      <c r="AD27" s="45"/>
      <c r="AE27" s="46"/>
      <c r="AR27" s="28">
        <v>14</v>
      </c>
      <c r="AS27" s="28">
        <f t="shared" ca="1" si="0"/>
        <v>412520014</v>
      </c>
      <c r="AT27">
        <f t="shared" ca="1" si="4"/>
        <v>409910234</v>
      </c>
      <c r="AU27">
        <f t="shared" ca="1" si="1"/>
        <v>234</v>
      </c>
    </row>
    <row r="28" spans="1:47" ht="18.75" thickBot="1" x14ac:dyDescent="0.3">
      <c r="A28" s="37">
        <v>15</v>
      </c>
      <c r="B28" s="38" t="s">
        <v>276</v>
      </c>
      <c r="C28" s="39" t="s">
        <v>194</v>
      </c>
      <c r="D28" s="49">
        <v>34710</v>
      </c>
      <c r="E28" s="41">
        <f t="shared" ca="1" si="2"/>
        <v>41285</v>
      </c>
      <c r="F28" s="42">
        <f t="shared" ca="1" si="3"/>
        <v>18</v>
      </c>
      <c r="G28" s="43" t="s">
        <v>277</v>
      </c>
      <c r="H28" s="43" t="s">
        <v>278</v>
      </c>
      <c r="I28" s="44" t="s">
        <v>279</v>
      </c>
      <c r="J28" s="39" t="s">
        <v>236</v>
      </c>
      <c r="K28" s="39">
        <v>4614</v>
      </c>
      <c r="L28" s="39"/>
      <c r="M28" s="39"/>
      <c r="N28" s="39"/>
      <c r="O28" s="45"/>
      <c r="P28" s="45"/>
      <c r="Q28" s="45" t="s">
        <v>237</v>
      </c>
      <c r="R28" s="45" t="s">
        <v>238</v>
      </c>
      <c r="S28" s="45" t="s">
        <v>238</v>
      </c>
      <c r="T28" s="39" t="s">
        <v>54</v>
      </c>
      <c r="U28" s="45" t="s">
        <v>238</v>
      </c>
      <c r="V28" s="45" t="s">
        <v>238</v>
      </c>
      <c r="W28" s="45" t="s">
        <v>54</v>
      </c>
      <c r="X28" s="45" t="s">
        <v>238</v>
      </c>
      <c r="Y28" s="45" t="s">
        <v>238</v>
      </c>
      <c r="Z28" s="45"/>
      <c r="AA28" s="45"/>
      <c r="AB28" s="45"/>
      <c r="AC28" s="45"/>
      <c r="AD28" s="45"/>
      <c r="AE28" s="46"/>
      <c r="AR28" s="28">
        <v>15</v>
      </c>
      <c r="AS28" s="28">
        <f t="shared" ca="1" si="0"/>
        <v>412850015</v>
      </c>
      <c r="AT28">
        <f t="shared" ca="1" si="4"/>
        <v>409910549</v>
      </c>
      <c r="AU28">
        <f t="shared" ca="1" si="1"/>
        <v>549</v>
      </c>
    </row>
    <row r="29" spans="1:47" ht="18.75" thickBot="1" x14ac:dyDescent="0.3">
      <c r="A29" s="37">
        <v>16</v>
      </c>
      <c r="B29" s="38" t="s">
        <v>280</v>
      </c>
      <c r="C29" s="39" t="s">
        <v>194</v>
      </c>
      <c r="D29" s="49">
        <v>26448</v>
      </c>
      <c r="E29" s="41">
        <f t="shared" ca="1" si="2"/>
        <v>41058</v>
      </c>
      <c r="F29" s="42">
        <f t="shared" ca="1" si="3"/>
        <v>40</v>
      </c>
      <c r="G29" s="43" t="s">
        <v>243</v>
      </c>
      <c r="H29" s="43" t="s">
        <v>234</v>
      </c>
      <c r="I29" s="44" t="s">
        <v>281</v>
      </c>
      <c r="J29" s="39" t="s">
        <v>236</v>
      </c>
      <c r="K29" s="39">
        <v>4613</v>
      </c>
      <c r="L29" s="39"/>
      <c r="M29" s="39"/>
      <c r="N29" s="39"/>
      <c r="O29" s="45"/>
      <c r="P29" s="45"/>
      <c r="Q29" s="45" t="s">
        <v>237</v>
      </c>
      <c r="R29" s="45" t="s">
        <v>238</v>
      </c>
      <c r="S29" s="45" t="s">
        <v>238</v>
      </c>
      <c r="T29" s="39" t="s">
        <v>236</v>
      </c>
      <c r="U29" s="45" t="s">
        <v>236</v>
      </c>
      <c r="V29" s="45" t="s">
        <v>236</v>
      </c>
      <c r="W29" s="45" t="s">
        <v>236</v>
      </c>
      <c r="X29" s="45" t="s">
        <v>236</v>
      </c>
      <c r="Y29" s="45" t="s">
        <v>236</v>
      </c>
      <c r="Z29" s="45"/>
      <c r="AA29" s="45"/>
      <c r="AB29" s="45"/>
      <c r="AC29" s="45"/>
      <c r="AD29" s="45"/>
      <c r="AE29" s="46"/>
      <c r="AS29" s="28">
        <f t="shared" ca="1" si="0"/>
        <v>410580016</v>
      </c>
    </row>
    <row r="30" spans="1:47" ht="18.75" thickBot="1" x14ac:dyDescent="0.3">
      <c r="A30" s="37">
        <v>17</v>
      </c>
      <c r="B30" s="38" t="s">
        <v>282</v>
      </c>
      <c r="C30" s="39" t="s">
        <v>194</v>
      </c>
      <c r="D30" s="49">
        <v>22984</v>
      </c>
      <c r="E30" s="41">
        <f t="shared" ca="1" si="2"/>
        <v>41247</v>
      </c>
      <c r="F30" s="42">
        <f t="shared" ca="1" si="3"/>
        <v>50</v>
      </c>
      <c r="G30" s="43" t="s">
        <v>255</v>
      </c>
      <c r="H30" s="43" t="s">
        <v>234</v>
      </c>
      <c r="I30" s="44" t="s">
        <v>283</v>
      </c>
      <c r="J30" s="39" t="s">
        <v>236</v>
      </c>
      <c r="K30" s="39">
        <v>2861</v>
      </c>
      <c r="L30" s="39"/>
      <c r="M30" s="39"/>
      <c r="N30" s="39"/>
      <c r="O30" s="45"/>
      <c r="P30" s="45"/>
      <c r="Q30" s="45" t="s">
        <v>237</v>
      </c>
      <c r="R30" s="45" t="s">
        <v>238</v>
      </c>
      <c r="S30" s="45" t="s">
        <v>238</v>
      </c>
      <c r="T30" s="39" t="s">
        <v>237</v>
      </c>
      <c r="U30" s="45" t="s">
        <v>238</v>
      </c>
      <c r="V30" s="45" t="s">
        <v>238</v>
      </c>
      <c r="W30" s="45" t="s">
        <v>237</v>
      </c>
      <c r="X30" s="45" t="s">
        <v>238</v>
      </c>
      <c r="Y30" s="45" t="s">
        <v>236</v>
      </c>
      <c r="Z30" s="45"/>
      <c r="AA30" s="45"/>
      <c r="AB30" s="45"/>
      <c r="AC30" s="45"/>
      <c r="AD30" s="45"/>
      <c r="AE30" s="46"/>
      <c r="AS30" s="28">
        <f t="shared" ca="1" si="0"/>
        <v>412470017</v>
      </c>
    </row>
    <row r="31" spans="1:47" ht="18.75" thickBot="1" x14ac:dyDescent="0.3">
      <c r="A31" s="37">
        <v>18</v>
      </c>
      <c r="B31" s="38" t="s">
        <v>284</v>
      </c>
      <c r="C31" s="39" t="s">
        <v>194</v>
      </c>
      <c r="D31" s="49">
        <v>13126</v>
      </c>
      <c r="E31" s="41">
        <f t="shared" ca="1" si="2"/>
        <v>41251</v>
      </c>
      <c r="F31" s="42">
        <f t="shared" ca="1" si="3"/>
        <v>77</v>
      </c>
      <c r="G31" s="43" t="s">
        <v>246</v>
      </c>
      <c r="H31" s="43" t="s">
        <v>234</v>
      </c>
      <c r="I31" s="50" t="s">
        <v>285</v>
      </c>
      <c r="J31" s="51" t="s">
        <v>236</v>
      </c>
      <c r="K31" s="51">
        <v>569</v>
      </c>
      <c r="L31" s="51"/>
      <c r="M31" s="51"/>
      <c r="N31" s="39"/>
      <c r="O31" s="45"/>
      <c r="P31" s="45"/>
      <c r="Q31" s="45" t="s">
        <v>237</v>
      </c>
      <c r="R31" s="45" t="s">
        <v>286</v>
      </c>
      <c r="S31" s="45" t="s">
        <v>286</v>
      </c>
      <c r="T31" s="39" t="s">
        <v>237</v>
      </c>
      <c r="U31" s="45" t="s">
        <v>286</v>
      </c>
      <c r="V31" s="45" t="s">
        <v>286</v>
      </c>
      <c r="W31" s="39" t="s">
        <v>237</v>
      </c>
      <c r="X31" s="45" t="s">
        <v>286</v>
      </c>
      <c r="Y31" s="45" t="s">
        <v>286</v>
      </c>
      <c r="Z31" s="45"/>
      <c r="AA31" s="45"/>
      <c r="AB31" s="45"/>
      <c r="AC31" s="45"/>
      <c r="AD31" s="45"/>
      <c r="AE31" s="46"/>
      <c r="AS31" s="28">
        <f t="shared" ca="1" si="0"/>
        <v>412510018</v>
      </c>
    </row>
    <row r="32" spans="1:47" ht="18.75" thickBot="1" x14ac:dyDescent="0.3">
      <c r="A32" s="37">
        <v>19</v>
      </c>
      <c r="B32" s="38" t="s">
        <v>287</v>
      </c>
      <c r="C32" s="39" t="s">
        <v>194</v>
      </c>
      <c r="D32" s="49">
        <v>32891</v>
      </c>
      <c r="E32" s="41">
        <f t="shared" ca="1" si="2"/>
        <v>41292</v>
      </c>
      <c r="F32" s="42">
        <f t="shared" ca="1" si="3"/>
        <v>23</v>
      </c>
      <c r="G32" s="43" t="s">
        <v>246</v>
      </c>
      <c r="H32" s="43" t="s">
        <v>288</v>
      </c>
      <c r="I32" s="44" t="s">
        <v>289</v>
      </c>
      <c r="J32" s="39" t="s">
        <v>236</v>
      </c>
      <c r="K32" s="39">
        <v>4372</v>
      </c>
      <c r="L32" s="39"/>
      <c r="M32" s="39"/>
      <c r="N32" s="39"/>
      <c r="O32" s="45"/>
      <c r="P32" s="45"/>
      <c r="Q32" s="45" t="s">
        <v>237</v>
      </c>
      <c r="R32" s="45" t="s">
        <v>286</v>
      </c>
      <c r="S32" s="45" t="s">
        <v>286</v>
      </c>
      <c r="T32" s="39" t="s">
        <v>237</v>
      </c>
      <c r="U32" s="45" t="s">
        <v>286</v>
      </c>
      <c r="V32" s="45" t="s">
        <v>286</v>
      </c>
      <c r="W32" s="39" t="s">
        <v>237</v>
      </c>
      <c r="X32" s="45" t="s">
        <v>286</v>
      </c>
      <c r="Y32" s="45" t="s">
        <v>286</v>
      </c>
      <c r="Z32" s="45"/>
      <c r="AA32" s="45"/>
      <c r="AB32" s="45"/>
      <c r="AC32" s="45"/>
      <c r="AD32" s="45"/>
      <c r="AE32" s="46"/>
      <c r="AS32" s="28">
        <f t="shared" ca="1" si="0"/>
        <v>412920019</v>
      </c>
    </row>
    <row r="33" spans="1:45" ht="18.75" thickBot="1" x14ac:dyDescent="0.3">
      <c r="A33" s="37">
        <v>20</v>
      </c>
      <c r="B33" s="38" t="s">
        <v>290</v>
      </c>
      <c r="C33" s="39" t="s">
        <v>194</v>
      </c>
      <c r="D33" s="49">
        <v>30389</v>
      </c>
      <c r="E33" s="41">
        <f t="shared" ca="1" si="2"/>
        <v>41347</v>
      </c>
      <c r="F33" s="42">
        <f t="shared" ca="1" si="3"/>
        <v>30</v>
      </c>
      <c r="G33" s="43" t="s">
        <v>246</v>
      </c>
      <c r="H33" s="43" t="s">
        <v>234</v>
      </c>
      <c r="I33" s="50" t="s">
        <v>291</v>
      </c>
      <c r="J33" s="51" t="s">
        <v>236</v>
      </c>
      <c r="K33" s="51">
        <v>4037</v>
      </c>
      <c r="L33" s="51"/>
      <c r="M33" s="51"/>
      <c r="N33" s="39"/>
      <c r="O33" s="45"/>
      <c r="P33" s="45"/>
      <c r="Q33" s="45" t="s">
        <v>237</v>
      </c>
      <c r="R33" s="45" t="s">
        <v>286</v>
      </c>
      <c r="S33" s="45" t="s">
        <v>286</v>
      </c>
      <c r="T33" s="39" t="s">
        <v>237</v>
      </c>
      <c r="U33" s="45" t="s">
        <v>286</v>
      </c>
      <c r="V33" s="45" t="s">
        <v>286</v>
      </c>
      <c r="W33" s="45" t="s">
        <v>237</v>
      </c>
      <c r="X33" s="45" t="s">
        <v>286</v>
      </c>
      <c r="Y33" s="45" t="s">
        <v>286</v>
      </c>
      <c r="Z33" s="45"/>
      <c r="AA33" s="45"/>
      <c r="AB33" s="45"/>
      <c r="AC33" s="45"/>
      <c r="AD33" s="45"/>
      <c r="AE33" s="46"/>
      <c r="AS33" s="28">
        <f t="shared" ca="1" si="0"/>
        <v>413470020</v>
      </c>
    </row>
    <row r="34" spans="1:45" ht="18.75" thickBot="1" x14ac:dyDescent="0.3">
      <c r="A34" s="37">
        <v>21</v>
      </c>
      <c r="B34" s="38" t="s">
        <v>292</v>
      </c>
      <c r="C34" s="39" t="s">
        <v>194</v>
      </c>
      <c r="D34" s="49">
        <v>19672</v>
      </c>
      <c r="E34" s="41">
        <f t="shared" ca="1" si="2"/>
        <v>41222</v>
      </c>
      <c r="F34" s="42">
        <f t="shared" ca="1" si="3"/>
        <v>59</v>
      </c>
      <c r="G34" s="43" t="s">
        <v>293</v>
      </c>
      <c r="H34" s="43" t="s">
        <v>234</v>
      </c>
      <c r="I34" s="44" t="s">
        <v>294</v>
      </c>
      <c r="J34" s="39" t="s">
        <v>236</v>
      </c>
      <c r="K34" s="39">
        <v>851</v>
      </c>
      <c r="L34" s="39"/>
      <c r="M34" s="39"/>
      <c r="N34" s="39"/>
      <c r="O34" s="45"/>
      <c r="P34" s="45"/>
      <c r="Q34" s="45" t="s">
        <v>237</v>
      </c>
      <c r="R34" s="45" t="s">
        <v>286</v>
      </c>
      <c r="S34" s="45" t="s">
        <v>286</v>
      </c>
      <c r="T34" s="39" t="s">
        <v>237</v>
      </c>
      <c r="U34" s="45" t="s">
        <v>286</v>
      </c>
      <c r="V34" s="45" t="s">
        <v>286</v>
      </c>
      <c r="W34" s="39" t="s">
        <v>237</v>
      </c>
      <c r="X34" s="45" t="s">
        <v>286</v>
      </c>
      <c r="Y34" s="45" t="s">
        <v>286</v>
      </c>
      <c r="Z34" s="45"/>
      <c r="AA34" s="45"/>
      <c r="AB34" s="45"/>
      <c r="AC34" s="45"/>
      <c r="AD34" s="45"/>
      <c r="AE34" s="46"/>
      <c r="AS34" s="28">
        <f t="shared" ca="1" si="0"/>
        <v>412220021</v>
      </c>
    </row>
    <row r="35" spans="1:45" ht="18.75" thickBot="1" x14ac:dyDescent="0.3">
      <c r="A35" s="37">
        <v>22</v>
      </c>
      <c r="B35" s="38" t="s">
        <v>295</v>
      </c>
      <c r="C35" s="39" t="s">
        <v>194</v>
      </c>
      <c r="D35" s="49">
        <v>31307</v>
      </c>
      <c r="E35" s="41">
        <f t="shared" ca="1" si="2"/>
        <v>41169</v>
      </c>
      <c r="F35" s="42">
        <f t="shared" ca="1" si="3"/>
        <v>27</v>
      </c>
      <c r="G35" s="43" t="s">
        <v>240</v>
      </c>
      <c r="H35" s="43" t="s">
        <v>234</v>
      </c>
      <c r="I35" s="44" t="s">
        <v>296</v>
      </c>
      <c r="J35" s="39" t="s">
        <v>236</v>
      </c>
      <c r="K35" s="39">
        <v>4136</v>
      </c>
      <c r="L35" s="39"/>
      <c r="M35" s="39"/>
      <c r="N35" s="39"/>
      <c r="O35" s="45"/>
      <c r="P35" s="45"/>
      <c r="Q35" s="45" t="s">
        <v>237</v>
      </c>
      <c r="R35" s="45" t="s">
        <v>286</v>
      </c>
      <c r="S35" s="45" t="s">
        <v>286</v>
      </c>
      <c r="T35" s="39" t="s">
        <v>237</v>
      </c>
      <c r="U35" s="45" t="s">
        <v>286</v>
      </c>
      <c r="V35" s="45" t="s">
        <v>286</v>
      </c>
      <c r="W35" s="45" t="s">
        <v>237</v>
      </c>
      <c r="X35" s="45" t="s">
        <v>286</v>
      </c>
      <c r="Y35" s="45" t="s">
        <v>286</v>
      </c>
      <c r="Z35" s="45"/>
      <c r="AA35" s="45"/>
      <c r="AB35" s="45"/>
      <c r="AC35" s="45"/>
      <c r="AD35" s="45"/>
      <c r="AE35" s="46"/>
      <c r="AS35" s="28">
        <f t="shared" ca="1" si="0"/>
        <v>411690022</v>
      </c>
    </row>
    <row r="36" spans="1:45" ht="18.75" thickBot="1" x14ac:dyDescent="0.3">
      <c r="A36" s="37">
        <v>23</v>
      </c>
      <c r="B36" s="38" t="s">
        <v>297</v>
      </c>
      <c r="C36" s="39" t="s">
        <v>194</v>
      </c>
      <c r="D36" s="49">
        <v>23316</v>
      </c>
      <c r="E36" s="41">
        <f t="shared" ca="1" si="2"/>
        <v>41214</v>
      </c>
      <c r="F36" s="42">
        <f t="shared" ca="1" si="3"/>
        <v>49</v>
      </c>
      <c r="G36" s="43" t="s">
        <v>298</v>
      </c>
      <c r="H36" s="43" t="s">
        <v>234</v>
      </c>
      <c r="I36" s="44" t="s">
        <v>299</v>
      </c>
      <c r="J36" s="39" t="s">
        <v>236</v>
      </c>
      <c r="K36" s="39">
        <v>3654</v>
      </c>
      <c r="L36" s="39"/>
      <c r="M36" s="39"/>
      <c r="N36" s="39"/>
      <c r="O36" s="45"/>
      <c r="P36" s="45"/>
      <c r="Q36" s="45" t="s">
        <v>237</v>
      </c>
      <c r="R36" s="45" t="s">
        <v>300</v>
      </c>
      <c r="S36" s="45" t="s">
        <v>286</v>
      </c>
      <c r="T36" s="39" t="s">
        <v>237</v>
      </c>
      <c r="U36" s="45" t="s">
        <v>300</v>
      </c>
      <c r="V36" s="45" t="s">
        <v>286</v>
      </c>
      <c r="W36" s="39" t="s">
        <v>237</v>
      </c>
      <c r="X36" s="45" t="s">
        <v>300</v>
      </c>
      <c r="Y36" s="45" t="s">
        <v>286</v>
      </c>
      <c r="Z36" s="45"/>
      <c r="AA36" s="45"/>
      <c r="AB36" s="45"/>
      <c r="AC36" s="45"/>
      <c r="AD36" s="45"/>
      <c r="AE36" s="46"/>
      <c r="AS36" s="28">
        <f t="shared" ca="1" si="0"/>
        <v>412140023</v>
      </c>
    </row>
    <row r="37" spans="1:45" ht="18.75" thickBot="1" x14ac:dyDescent="0.3">
      <c r="A37" s="37">
        <v>24</v>
      </c>
      <c r="B37" s="38" t="s">
        <v>301</v>
      </c>
      <c r="C37" s="39" t="s">
        <v>194</v>
      </c>
      <c r="D37" s="49">
        <v>21537</v>
      </c>
      <c r="E37" s="41">
        <f t="shared" ca="1" si="2"/>
        <v>41261</v>
      </c>
      <c r="F37" s="42">
        <f t="shared" ca="1" si="3"/>
        <v>54</v>
      </c>
      <c r="G37" s="43" t="s">
        <v>302</v>
      </c>
      <c r="H37" s="43" t="s">
        <v>234</v>
      </c>
      <c r="I37" s="44" t="s">
        <v>303</v>
      </c>
      <c r="J37" s="39" t="s">
        <v>236</v>
      </c>
      <c r="K37" s="39">
        <v>785</v>
      </c>
      <c r="L37" s="39"/>
      <c r="M37" s="39"/>
      <c r="N37" s="39"/>
      <c r="O37" s="45"/>
      <c r="P37" s="45"/>
      <c r="Q37" s="45" t="s">
        <v>237</v>
      </c>
      <c r="R37" s="45" t="s">
        <v>286</v>
      </c>
      <c r="S37" s="45" t="s">
        <v>286</v>
      </c>
      <c r="T37" s="39" t="s">
        <v>237</v>
      </c>
      <c r="U37" s="45" t="s">
        <v>286</v>
      </c>
      <c r="V37" s="45" t="s">
        <v>286</v>
      </c>
      <c r="W37" s="45" t="s">
        <v>237</v>
      </c>
      <c r="X37" s="45" t="s">
        <v>286</v>
      </c>
      <c r="Y37" s="45" t="s">
        <v>286</v>
      </c>
      <c r="Z37" s="45"/>
      <c r="AA37" s="45"/>
      <c r="AB37" s="45"/>
      <c r="AC37" s="45"/>
      <c r="AD37" s="45"/>
      <c r="AE37" s="46"/>
      <c r="AS37" s="28">
        <f t="shared" ca="1" si="0"/>
        <v>412610024</v>
      </c>
    </row>
    <row r="38" spans="1:45" ht="18.75" thickBot="1" x14ac:dyDescent="0.3">
      <c r="A38" s="37">
        <v>25</v>
      </c>
      <c r="B38" s="38" t="s">
        <v>304</v>
      </c>
      <c r="C38" s="39" t="s">
        <v>194</v>
      </c>
      <c r="D38" s="49">
        <v>29472</v>
      </c>
      <c r="E38" s="41">
        <f t="shared" ca="1" si="2"/>
        <v>41160</v>
      </c>
      <c r="F38" s="42">
        <f t="shared" ca="1" si="3"/>
        <v>32</v>
      </c>
      <c r="G38" s="43" t="s">
        <v>246</v>
      </c>
      <c r="H38" s="43" t="s">
        <v>234</v>
      </c>
      <c r="I38" s="44" t="s">
        <v>305</v>
      </c>
      <c r="J38" s="39" t="s">
        <v>236</v>
      </c>
      <c r="K38" s="39">
        <v>3872</v>
      </c>
      <c r="L38" s="39"/>
      <c r="M38" s="39"/>
      <c r="N38" s="39"/>
      <c r="O38" s="45"/>
      <c r="P38" s="45"/>
      <c r="Q38" s="45" t="s">
        <v>237</v>
      </c>
      <c r="R38" s="45" t="s">
        <v>286</v>
      </c>
      <c r="S38" s="45" t="s">
        <v>286</v>
      </c>
      <c r="T38" s="39" t="s">
        <v>237</v>
      </c>
      <c r="U38" s="45" t="s">
        <v>286</v>
      </c>
      <c r="V38" s="45" t="s">
        <v>286</v>
      </c>
      <c r="W38" s="39" t="s">
        <v>237</v>
      </c>
      <c r="X38" s="45" t="s">
        <v>286</v>
      </c>
      <c r="Y38" s="45" t="s">
        <v>286</v>
      </c>
      <c r="Z38" s="45"/>
      <c r="AA38" s="45"/>
      <c r="AB38" s="45"/>
      <c r="AC38" s="45"/>
      <c r="AD38" s="45"/>
      <c r="AE38" s="46"/>
      <c r="AS38" s="28">
        <f t="shared" ca="1" si="0"/>
        <v>411600025</v>
      </c>
    </row>
    <row r="39" spans="1:45" ht="18.75" thickBot="1" x14ac:dyDescent="0.3">
      <c r="A39" s="37">
        <v>26</v>
      </c>
      <c r="B39" s="38" t="s">
        <v>306</v>
      </c>
      <c r="C39" s="39" t="s">
        <v>194</v>
      </c>
      <c r="D39" s="49">
        <v>35422</v>
      </c>
      <c r="E39" s="41">
        <f t="shared" ca="1" si="2"/>
        <v>41266</v>
      </c>
      <c r="F39" s="42">
        <f t="shared" ca="1" si="3"/>
        <v>16</v>
      </c>
      <c r="G39" s="43" t="s">
        <v>246</v>
      </c>
      <c r="H39" s="43" t="s">
        <v>288</v>
      </c>
      <c r="I39" s="44" t="s">
        <v>307</v>
      </c>
      <c r="J39" s="39" t="s">
        <v>236</v>
      </c>
      <c r="K39" s="39">
        <v>4610</v>
      </c>
      <c r="L39" s="39"/>
      <c r="M39" s="39"/>
      <c r="N39" s="39"/>
      <c r="O39" s="45"/>
      <c r="P39" s="45"/>
      <c r="Q39" s="45" t="s">
        <v>237</v>
      </c>
      <c r="R39" s="45" t="s">
        <v>286</v>
      </c>
      <c r="S39" s="45" t="s">
        <v>286</v>
      </c>
      <c r="T39" s="39" t="s">
        <v>237</v>
      </c>
      <c r="U39" s="45" t="s">
        <v>286</v>
      </c>
      <c r="V39" s="45" t="s">
        <v>286</v>
      </c>
      <c r="W39" s="45" t="s">
        <v>236</v>
      </c>
      <c r="X39" s="45" t="s">
        <v>236</v>
      </c>
      <c r="Y39" s="45" t="s">
        <v>236</v>
      </c>
      <c r="Z39" s="45"/>
      <c r="AA39" s="45"/>
      <c r="AB39" s="45"/>
      <c r="AC39" s="45"/>
      <c r="AD39" s="45"/>
      <c r="AE39" s="46"/>
      <c r="AS39" s="28">
        <f t="shared" ca="1" si="0"/>
        <v>412660026</v>
      </c>
    </row>
    <row r="40" spans="1:45" ht="18.75" thickBot="1" x14ac:dyDescent="0.3">
      <c r="A40" s="37">
        <v>27</v>
      </c>
      <c r="B40" s="38" t="s">
        <v>308</v>
      </c>
      <c r="C40" s="39" t="s">
        <v>194</v>
      </c>
      <c r="D40" s="49">
        <v>18038</v>
      </c>
      <c r="E40" s="41">
        <f t="shared" ca="1" si="2"/>
        <v>41049</v>
      </c>
      <c r="F40" s="42">
        <f t="shared" ca="1" si="3"/>
        <v>63</v>
      </c>
      <c r="G40" s="43" t="s">
        <v>246</v>
      </c>
      <c r="H40" s="43" t="s">
        <v>288</v>
      </c>
      <c r="I40" s="44" t="s">
        <v>309</v>
      </c>
      <c r="J40" s="39" t="s">
        <v>236</v>
      </c>
      <c r="K40" s="39">
        <v>837</v>
      </c>
      <c r="L40" s="39"/>
      <c r="M40" s="39"/>
      <c r="N40" s="39"/>
      <c r="O40" s="45"/>
      <c r="P40" s="45"/>
      <c r="Q40" s="45" t="s">
        <v>237</v>
      </c>
      <c r="R40" s="45" t="s">
        <v>310</v>
      </c>
      <c r="S40" s="45" t="s">
        <v>310</v>
      </c>
      <c r="T40" s="39" t="s">
        <v>236</v>
      </c>
      <c r="U40" s="45" t="s">
        <v>236</v>
      </c>
      <c r="V40" s="45" t="s">
        <v>236</v>
      </c>
      <c r="W40" s="45" t="s">
        <v>236</v>
      </c>
      <c r="X40" s="45" t="s">
        <v>236</v>
      </c>
      <c r="Y40" s="45" t="s">
        <v>236</v>
      </c>
      <c r="Z40" s="45"/>
      <c r="AA40" s="45"/>
      <c r="AB40" s="45"/>
      <c r="AC40" s="45"/>
      <c r="AD40" s="45"/>
      <c r="AE40" s="46"/>
      <c r="AS40" s="28">
        <f t="shared" ca="1" si="0"/>
        <v>410490027</v>
      </c>
    </row>
    <row r="41" spans="1:45" ht="18.75" thickBot="1" x14ac:dyDescent="0.3">
      <c r="A41" s="37">
        <v>28</v>
      </c>
      <c r="B41" s="38" t="s">
        <v>311</v>
      </c>
      <c r="C41" s="39" t="s">
        <v>194</v>
      </c>
      <c r="D41" s="49">
        <v>33578</v>
      </c>
      <c r="E41" s="41">
        <f t="shared" ca="1" si="2"/>
        <v>41249</v>
      </c>
      <c r="F41" s="42">
        <f t="shared" ca="1" si="3"/>
        <v>21</v>
      </c>
      <c r="G41" s="43" t="s">
        <v>240</v>
      </c>
      <c r="H41" s="43" t="s">
        <v>288</v>
      </c>
      <c r="I41" s="44" t="s">
        <v>312</v>
      </c>
      <c r="J41" s="39" t="s">
        <v>236</v>
      </c>
      <c r="K41" s="39">
        <v>4515</v>
      </c>
      <c r="L41" s="39"/>
      <c r="M41" s="39"/>
      <c r="N41" s="39"/>
      <c r="O41" s="45"/>
      <c r="P41" s="45"/>
      <c r="Q41" s="45" t="s">
        <v>237</v>
      </c>
      <c r="R41" s="45" t="s">
        <v>310</v>
      </c>
      <c r="S41" s="45" t="s">
        <v>310</v>
      </c>
      <c r="T41" s="39" t="s">
        <v>237</v>
      </c>
      <c r="U41" s="45" t="s">
        <v>310</v>
      </c>
      <c r="V41" s="45" t="s">
        <v>310</v>
      </c>
      <c r="W41" s="45" t="s">
        <v>237</v>
      </c>
      <c r="X41" s="45" t="s">
        <v>310</v>
      </c>
      <c r="Y41" s="45" t="s">
        <v>310</v>
      </c>
      <c r="Z41" s="45"/>
      <c r="AA41" s="45"/>
      <c r="AB41" s="45"/>
      <c r="AC41" s="45"/>
      <c r="AD41" s="45"/>
      <c r="AE41" s="46"/>
      <c r="AS41" s="28">
        <f t="shared" ca="1" si="0"/>
        <v>412490028</v>
      </c>
    </row>
    <row r="42" spans="1:45" ht="18.75" thickBot="1" x14ac:dyDescent="0.3">
      <c r="A42" s="37">
        <v>29</v>
      </c>
      <c r="B42" s="38" t="s">
        <v>313</v>
      </c>
      <c r="C42" s="39" t="s">
        <v>194</v>
      </c>
      <c r="D42" s="49">
        <v>14622</v>
      </c>
      <c r="E42" s="41">
        <f t="shared" ca="1" si="2"/>
        <v>41286</v>
      </c>
      <c r="F42" s="42">
        <f t="shared" ca="1" si="3"/>
        <v>73</v>
      </c>
      <c r="G42" s="43" t="s">
        <v>246</v>
      </c>
      <c r="H42" s="43" t="s">
        <v>234</v>
      </c>
      <c r="I42" s="50" t="s">
        <v>314</v>
      </c>
      <c r="J42" s="51" t="s">
        <v>236</v>
      </c>
      <c r="K42" s="51">
        <v>3998</v>
      </c>
      <c r="L42" s="51"/>
      <c r="M42" s="51"/>
      <c r="N42" s="39"/>
      <c r="O42" s="45"/>
      <c r="P42" s="45"/>
      <c r="Q42" s="45" t="s">
        <v>237</v>
      </c>
      <c r="R42" s="45" t="s">
        <v>310</v>
      </c>
      <c r="S42" s="45" t="s">
        <v>310</v>
      </c>
      <c r="T42" s="39" t="s">
        <v>236</v>
      </c>
      <c r="U42" s="45" t="s">
        <v>236</v>
      </c>
      <c r="V42" s="45" t="s">
        <v>236</v>
      </c>
      <c r="W42" s="45" t="s">
        <v>236</v>
      </c>
      <c r="X42" s="45" t="s">
        <v>236</v>
      </c>
      <c r="Y42" s="45" t="s">
        <v>236</v>
      </c>
      <c r="Z42" s="45"/>
      <c r="AA42" s="45"/>
      <c r="AB42" s="45"/>
      <c r="AC42" s="45"/>
      <c r="AD42" s="45"/>
      <c r="AE42" s="46"/>
      <c r="AS42" s="28">
        <f t="shared" ca="1" si="0"/>
        <v>412860029</v>
      </c>
    </row>
    <row r="43" spans="1:45" ht="18.75" thickBot="1" x14ac:dyDescent="0.3">
      <c r="A43" s="37">
        <v>30</v>
      </c>
      <c r="B43" s="38" t="s">
        <v>315</v>
      </c>
      <c r="C43" s="39" t="s">
        <v>194</v>
      </c>
      <c r="D43" s="49">
        <v>19806</v>
      </c>
      <c r="E43" s="41">
        <f t="shared" ca="1" si="2"/>
        <v>40991</v>
      </c>
      <c r="F43" s="42">
        <f t="shared" ca="1" si="3"/>
        <v>58</v>
      </c>
      <c r="G43" s="43" t="s">
        <v>316</v>
      </c>
      <c r="H43" s="43" t="s">
        <v>234</v>
      </c>
      <c r="I43" s="44" t="s">
        <v>317</v>
      </c>
      <c r="J43" s="39" t="s">
        <v>236</v>
      </c>
      <c r="K43" s="39">
        <v>3449</v>
      </c>
      <c r="L43" s="39"/>
      <c r="M43" s="39"/>
      <c r="N43" s="39"/>
      <c r="O43" s="45"/>
      <c r="P43" s="45"/>
      <c r="Q43" s="45" t="s">
        <v>237</v>
      </c>
      <c r="R43" s="45" t="s">
        <v>310</v>
      </c>
      <c r="S43" s="45" t="s">
        <v>310</v>
      </c>
      <c r="T43" s="39" t="s">
        <v>237</v>
      </c>
      <c r="U43" s="45" t="s">
        <v>310</v>
      </c>
      <c r="V43" s="45" t="s">
        <v>310</v>
      </c>
      <c r="W43" s="45" t="s">
        <v>237</v>
      </c>
      <c r="X43" s="45" t="s">
        <v>310</v>
      </c>
      <c r="Y43" s="45" t="s">
        <v>310</v>
      </c>
      <c r="Z43" s="45"/>
      <c r="AA43" s="45"/>
      <c r="AB43" s="45"/>
      <c r="AC43" s="45"/>
      <c r="AD43" s="45"/>
      <c r="AE43" s="46"/>
      <c r="AS43" s="28">
        <f t="shared" ca="1" si="0"/>
        <v>409910030</v>
      </c>
    </row>
    <row r="44" spans="1:45" ht="18.75" thickBot="1" x14ac:dyDescent="0.3">
      <c r="A44" s="37">
        <v>31</v>
      </c>
      <c r="B44" s="38" t="s">
        <v>318</v>
      </c>
      <c r="C44" s="39" t="s">
        <v>194</v>
      </c>
      <c r="D44" s="49">
        <v>27605</v>
      </c>
      <c r="E44" s="41">
        <f t="shared" ca="1" si="2"/>
        <v>41120</v>
      </c>
      <c r="F44" s="42">
        <f t="shared" ca="1" si="3"/>
        <v>37</v>
      </c>
      <c r="G44" s="43" t="s">
        <v>246</v>
      </c>
      <c r="H44" s="43" t="s">
        <v>234</v>
      </c>
      <c r="I44" s="50" t="s">
        <v>319</v>
      </c>
      <c r="J44" s="51" t="s">
        <v>236</v>
      </c>
      <c r="K44" s="51">
        <v>4017</v>
      </c>
      <c r="L44" s="51"/>
      <c r="M44" s="51"/>
      <c r="N44" s="39"/>
      <c r="O44" s="45"/>
      <c r="P44" s="45"/>
      <c r="Q44" s="45" t="s">
        <v>237</v>
      </c>
      <c r="R44" s="45" t="s">
        <v>310</v>
      </c>
      <c r="S44" s="45" t="s">
        <v>310</v>
      </c>
      <c r="T44" s="39" t="s">
        <v>237</v>
      </c>
      <c r="U44" s="45" t="s">
        <v>310</v>
      </c>
      <c r="V44" s="45" t="s">
        <v>310</v>
      </c>
      <c r="W44" s="39" t="s">
        <v>237</v>
      </c>
      <c r="X44" s="45" t="s">
        <v>310</v>
      </c>
      <c r="Y44" s="45" t="s">
        <v>310</v>
      </c>
      <c r="Z44" s="45"/>
      <c r="AA44" s="45"/>
      <c r="AB44" s="45"/>
      <c r="AC44" s="45"/>
      <c r="AD44" s="45"/>
      <c r="AE44" s="46"/>
      <c r="AS44" s="28">
        <f t="shared" ca="1" si="0"/>
        <v>411200031</v>
      </c>
    </row>
    <row r="45" spans="1:45" ht="18.75" thickBot="1" x14ac:dyDescent="0.3">
      <c r="A45" s="37">
        <v>32</v>
      </c>
      <c r="B45" s="38" t="s">
        <v>320</v>
      </c>
      <c r="C45" s="39" t="s">
        <v>194</v>
      </c>
      <c r="D45" s="49">
        <v>19339</v>
      </c>
      <c r="E45" s="41">
        <f t="shared" ca="1" si="2"/>
        <v>41254</v>
      </c>
      <c r="F45" s="42">
        <f t="shared" ca="1" si="3"/>
        <v>60</v>
      </c>
      <c r="G45" s="43" t="s">
        <v>321</v>
      </c>
      <c r="H45" s="43" t="s">
        <v>234</v>
      </c>
      <c r="I45" s="44" t="s">
        <v>322</v>
      </c>
      <c r="J45" s="39" t="s">
        <v>236</v>
      </c>
      <c r="K45" s="39">
        <v>2452</v>
      </c>
      <c r="L45" s="39"/>
      <c r="M45" s="39"/>
      <c r="N45" s="39"/>
      <c r="O45" s="45"/>
      <c r="P45" s="45"/>
      <c r="Q45" s="45" t="s">
        <v>237</v>
      </c>
      <c r="R45" s="45" t="s">
        <v>310</v>
      </c>
      <c r="S45" s="45" t="s">
        <v>310</v>
      </c>
      <c r="T45" s="39" t="s">
        <v>237</v>
      </c>
      <c r="U45" s="45" t="s">
        <v>310</v>
      </c>
      <c r="V45" s="45" t="s">
        <v>310</v>
      </c>
      <c r="W45" s="45" t="s">
        <v>237</v>
      </c>
      <c r="X45" s="45" t="s">
        <v>286</v>
      </c>
      <c r="Y45" s="45" t="s">
        <v>286</v>
      </c>
      <c r="Z45" s="45"/>
      <c r="AA45" s="45"/>
      <c r="AB45" s="45"/>
      <c r="AC45" s="45"/>
      <c r="AD45" s="45"/>
      <c r="AE45" s="46"/>
      <c r="AS45" s="28">
        <f t="shared" ca="1" si="0"/>
        <v>412540032</v>
      </c>
    </row>
    <row r="46" spans="1:45" ht="18.75" thickBot="1" x14ac:dyDescent="0.3">
      <c r="A46" s="37">
        <v>33</v>
      </c>
      <c r="B46" s="38" t="s">
        <v>323</v>
      </c>
      <c r="C46" s="39" t="s">
        <v>194</v>
      </c>
      <c r="D46" s="49">
        <v>12114</v>
      </c>
      <c r="E46" s="41">
        <f t="shared" ca="1" si="2"/>
        <v>41334</v>
      </c>
      <c r="F46" s="42">
        <f t="shared" ca="1" si="3"/>
        <v>80</v>
      </c>
      <c r="G46" s="43" t="s">
        <v>246</v>
      </c>
      <c r="H46" s="43" t="s">
        <v>234</v>
      </c>
      <c r="I46" s="44" t="s">
        <v>324</v>
      </c>
      <c r="J46" s="39" t="s">
        <v>236</v>
      </c>
      <c r="K46" s="39">
        <v>4261</v>
      </c>
      <c r="L46" s="39"/>
      <c r="M46" s="39"/>
      <c r="N46" s="39"/>
      <c r="O46" s="45"/>
      <c r="P46" s="45"/>
      <c r="Q46" s="45" t="s">
        <v>237</v>
      </c>
      <c r="R46" s="45" t="s">
        <v>310</v>
      </c>
      <c r="S46" s="45" t="s">
        <v>310</v>
      </c>
      <c r="T46" s="39" t="s">
        <v>236</v>
      </c>
      <c r="U46" s="45" t="s">
        <v>236</v>
      </c>
      <c r="V46" s="45" t="s">
        <v>236</v>
      </c>
      <c r="W46" s="45" t="s">
        <v>236</v>
      </c>
      <c r="X46" s="45" t="s">
        <v>236</v>
      </c>
      <c r="Y46" s="45" t="s">
        <v>236</v>
      </c>
      <c r="Z46" s="45"/>
      <c r="AA46" s="45"/>
      <c r="AB46" s="45"/>
      <c r="AC46" s="45"/>
      <c r="AD46" s="45"/>
      <c r="AE46" s="46"/>
      <c r="AS46" s="28">
        <f t="shared" ca="1" si="0"/>
        <v>413340033</v>
      </c>
    </row>
    <row r="47" spans="1:45" ht="18.75" thickBot="1" x14ac:dyDescent="0.3">
      <c r="A47" s="37">
        <v>34</v>
      </c>
      <c r="B47" s="38" t="s">
        <v>325</v>
      </c>
      <c r="C47" s="39" t="s">
        <v>194</v>
      </c>
      <c r="D47" s="49">
        <v>28730</v>
      </c>
      <c r="E47" s="41">
        <f t="shared" ca="1" si="2"/>
        <v>41149</v>
      </c>
      <c r="F47" s="42">
        <f t="shared" ca="1" si="3"/>
        <v>34</v>
      </c>
      <c r="G47" s="43" t="s">
        <v>240</v>
      </c>
      <c r="H47" s="43" t="s">
        <v>234</v>
      </c>
      <c r="I47" s="44" t="s">
        <v>326</v>
      </c>
      <c r="J47" s="39" t="s">
        <v>236</v>
      </c>
      <c r="K47" s="39">
        <v>4072</v>
      </c>
      <c r="L47" s="39"/>
      <c r="M47" s="39"/>
      <c r="N47" s="39"/>
      <c r="O47" s="45"/>
      <c r="P47" s="45"/>
      <c r="Q47" s="45" t="s">
        <v>237</v>
      </c>
      <c r="R47" s="45" t="s">
        <v>310</v>
      </c>
      <c r="S47" s="45" t="s">
        <v>310</v>
      </c>
      <c r="T47" s="39" t="s">
        <v>237</v>
      </c>
      <c r="U47" s="45" t="s">
        <v>310</v>
      </c>
      <c r="V47" s="45" t="s">
        <v>310</v>
      </c>
      <c r="W47" s="45" t="s">
        <v>237</v>
      </c>
      <c r="X47" s="45" t="s">
        <v>310</v>
      </c>
      <c r="Y47" s="45" t="s">
        <v>310</v>
      </c>
      <c r="Z47" s="45"/>
      <c r="AA47" s="45"/>
      <c r="AB47" s="45"/>
      <c r="AC47" s="45"/>
      <c r="AD47" s="45"/>
      <c r="AE47" s="46"/>
      <c r="AS47" s="28">
        <f t="shared" ca="1" si="0"/>
        <v>411490034</v>
      </c>
    </row>
    <row r="48" spans="1:45" ht="18.75" thickBot="1" x14ac:dyDescent="0.3">
      <c r="A48" s="37">
        <v>35</v>
      </c>
      <c r="B48" s="38" t="s">
        <v>327</v>
      </c>
      <c r="C48" s="39" t="s">
        <v>194</v>
      </c>
      <c r="D48" s="49">
        <v>15966</v>
      </c>
      <c r="E48" s="41">
        <f t="shared" ca="1" si="2"/>
        <v>41169</v>
      </c>
      <c r="F48" s="42">
        <f t="shared" ca="1" si="3"/>
        <v>69</v>
      </c>
      <c r="G48" s="43" t="s">
        <v>328</v>
      </c>
      <c r="H48" s="43" t="s">
        <v>234</v>
      </c>
      <c r="I48" s="44" t="s">
        <v>329</v>
      </c>
      <c r="J48" s="39" t="s">
        <v>236</v>
      </c>
      <c r="K48" s="39">
        <v>524</v>
      </c>
      <c r="L48" s="39"/>
      <c r="M48" s="39"/>
      <c r="N48" s="39"/>
      <c r="O48" s="45"/>
      <c r="P48" s="45"/>
      <c r="Q48" s="45" t="s">
        <v>237</v>
      </c>
      <c r="R48" s="45" t="s">
        <v>310</v>
      </c>
      <c r="S48" s="45" t="s">
        <v>310</v>
      </c>
      <c r="T48" s="39" t="s">
        <v>237</v>
      </c>
      <c r="U48" s="45" t="s">
        <v>310</v>
      </c>
      <c r="V48" s="45" t="s">
        <v>310</v>
      </c>
      <c r="W48" s="45" t="s">
        <v>237</v>
      </c>
      <c r="X48" s="45" t="s">
        <v>310</v>
      </c>
      <c r="Y48" s="45" t="s">
        <v>310</v>
      </c>
      <c r="Z48" s="45"/>
      <c r="AA48" s="45"/>
      <c r="AB48" s="45"/>
      <c r="AC48" s="45"/>
      <c r="AD48" s="45"/>
      <c r="AE48" s="46"/>
      <c r="AS48" s="28">
        <f t="shared" ca="1" si="0"/>
        <v>411690035</v>
      </c>
    </row>
    <row r="49" spans="1:45" ht="18.75" thickBot="1" x14ac:dyDescent="0.3">
      <c r="A49" s="37">
        <v>36</v>
      </c>
      <c r="B49" s="38" t="s">
        <v>330</v>
      </c>
      <c r="C49" s="39" t="s">
        <v>194</v>
      </c>
      <c r="D49" s="49">
        <v>27163</v>
      </c>
      <c r="E49" s="41">
        <f t="shared" ca="1" si="2"/>
        <v>41043</v>
      </c>
      <c r="F49" s="42">
        <f t="shared" ca="1" si="3"/>
        <v>38</v>
      </c>
      <c r="G49" s="43" t="s">
        <v>240</v>
      </c>
      <c r="H49" s="43" t="s">
        <v>234</v>
      </c>
      <c r="I49" s="44" t="s">
        <v>331</v>
      </c>
      <c r="J49" s="39" t="s">
        <v>236</v>
      </c>
      <c r="K49" s="39">
        <v>4019</v>
      </c>
      <c r="L49" s="39"/>
      <c r="M49" s="39"/>
      <c r="N49" s="39"/>
      <c r="O49" s="45"/>
      <c r="P49" s="45"/>
      <c r="Q49" s="45" t="s">
        <v>237</v>
      </c>
      <c r="R49" s="45" t="s">
        <v>310</v>
      </c>
      <c r="S49" s="45" t="s">
        <v>310</v>
      </c>
      <c r="T49" s="39" t="s">
        <v>237</v>
      </c>
      <c r="U49" s="45" t="s">
        <v>310</v>
      </c>
      <c r="V49" s="45" t="s">
        <v>310</v>
      </c>
      <c r="W49" s="45" t="s">
        <v>237</v>
      </c>
      <c r="X49" s="45" t="s">
        <v>310</v>
      </c>
      <c r="Y49" s="45" t="s">
        <v>310</v>
      </c>
      <c r="Z49" s="45"/>
      <c r="AA49" s="45"/>
      <c r="AB49" s="45"/>
      <c r="AC49" s="45"/>
      <c r="AD49" s="45"/>
      <c r="AE49" s="46"/>
      <c r="AS49" s="28">
        <f t="shared" ca="1" si="0"/>
        <v>410430036</v>
      </c>
    </row>
    <row r="50" spans="1:45" ht="18.75" thickBot="1" x14ac:dyDescent="0.3">
      <c r="A50" s="37">
        <v>37</v>
      </c>
      <c r="B50" s="38" t="s">
        <v>332</v>
      </c>
      <c r="C50" s="39" t="s">
        <v>196</v>
      </c>
      <c r="D50" s="49">
        <v>32327</v>
      </c>
      <c r="E50" s="41">
        <f t="shared" ca="1" si="2"/>
        <v>41093</v>
      </c>
      <c r="F50" s="42">
        <f t="shared" ca="1" si="3"/>
        <v>24</v>
      </c>
      <c r="G50" s="43" t="s">
        <v>246</v>
      </c>
      <c r="H50" s="43" t="s">
        <v>234</v>
      </c>
      <c r="I50" s="44" t="s">
        <v>333</v>
      </c>
      <c r="J50" s="39" t="s">
        <v>236</v>
      </c>
      <c r="K50" s="39">
        <v>4309</v>
      </c>
      <c r="L50" s="39"/>
      <c r="M50" s="39"/>
      <c r="N50" s="39"/>
      <c r="O50" s="45"/>
      <c r="P50" s="45"/>
      <c r="Q50" s="45" t="s">
        <v>237</v>
      </c>
      <c r="R50" s="45" t="s">
        <v>310</v>
      </c>
      <c r="S50" s="45" t="s">
        <v>310</v>
      </c>
      <c r="T50" s="39" t="s">
        <v>237</v>
      </c>
      <c r="U50" s="45" t="s">
        <v>310</v>
      </c>
      <c r="V50" s="45" t="s">
        <v>310</v>
      </c>
      <c r="W50" s="45" t="s">
        <v>237</v>
      </c>
      <c r="X50" s="45" t="s">
        <v>310</v>
      </c>
      <c r="Y50" s="45" t="s">
        <v>310</v>
      </c>
      <c r="Z50" s="45"/>
      <c r="AA50" s="45"/>
      <c r="AB50" s="45"/>
      <c r="AC50" s="45"/>
      <c r="AD50" s="45"/>
      <c r="AE50" s="46"/>
      <c r="AS50" s="28">
        <f t="shared" ca="1" si="0"/>
        <v>410930037</v>
      </c>
    </row>
    <row r="51" spans="1:45" ht="18.75" thickBot="1" x14ac:dyDescent="0.3">
      <c r="A51" s="37">
        <v>38</v>
      </c>
      <c r="B51" s="38" t="s">
        <v>334</v>
      </c>
      <c r="C51" s="39" t="s">
        <v>194</v>
      </c>
      <c r="D51" s="49">
        <v>33273</v>
      </c>
      <c r="E51" s="41">
        <f t="shared" ca="1" si="2"/>
        <v>41309</v>
      </c>
      <c r="F51" s="42">
        <f t="shared" ca="1" si="3"/>
        <v>22</v>
      </c>
      <c r="G51" s="43" t="s">
        <v>246</v>
      </c>
      <c r="H51" s="43" t="s">
        <v>288</v>
      </c>
      <c r="I51" s="44" t="s">
        <v>335</v>
      </c>
      <c r="J51" s="39" t="s">
        <v>236</v>
      </c>
      <c r="K51" s="39">
        <v>4376</v>
      </c>
      <c r="L51" s="39"/>
      <c r="M51" s="39"/>
      <c r="N51" s="39"/>
      <c r="O51" s="45"/>
      <c r="P51" s="45"/>
      <c r="Q51" s="45" t="s">
        <v>237</v>
      </c>
      <c r="R51" s="45" t="s">
        <v>310</v>
      </c>
      <c r="S51" s="45" t="s">
        <v>310</v>
      </c>
      <c r="T51" s="39" t="s">
        <v>237</v>
      </c>
      <c r="U51" s="45" t="s">
        <v>310</v>
      </c>
      <c r="V51" s="45" t="s">
        <v>310</v>
      </c>
      <c r="W51" s="45" t="s">
        <v>236</v>
      </c>
      <c r="X51" s="45" t="s">
        <v>236</v>
      </c>
      <c r="Y51" s="45" t="s">
        <v>236</v>
      </c>
      <c r="Z51" s="45"/>
      <c r="AA51" s="45"/>
      <c r="AB51" s="45"/>
      <c r="AC51" s="45"/>
      <c r="AD51" s="45"/>
      <c r="AE51" s="46"/>
      <c r="AS51" s="28">
        <f t="shared" ca="1" si="0"/>
        <v>413090038</v>
      </c>
    </row>
    <row r="52" spans="1:45" ht="18.75" thickBot="1" x14ac:dyDescent="0.3">
      <c r="A52" s="37">
        <v>39</v>
      </c>
      <c r="B52" s="38" t="s">
        <v>336</v>
      </c>
      <c r="C52" s="39" t="s">
        <v>194</v>
      </c>
      <c r="D52" s="49">
        <v>33463</v>
      </c>
      <c r="E52" s="41">
        <f t="shared" ca="1" si="2"/>
        <v>41134</v>
      </c>
      <c r="F52" s="42">
        <f t="shared" ca="1" si="3"/>
        <v>21</v>
      </c>
      <c r="G52" s="43" t="s">
        <v>240</v>
      </c>
      <c r="H52" s="43" t="s">
        <v>234</v>
      </c>
      <c r="I52" s="50" t="s">
        <v>337</v>
      </c>
      <c r="J52" s="51" t="s">
        <v>236</v>
      </c>
      <c r="K52" s="51">
        <v>4509</v>
      </c>
      <c r="L52" s="51"/>
      <c r="M52" s="51"/>
      <c r="N52" s="39"/>
      <c r="O52" s="45"/>
      <c r="P52" s="45"/>
      <c r="Q52" s="45" t="s">
        <v>237</v>
      </c>
      <c r="R52" s="45" t="s">
        <v>310</v>
      </c>
      <c r="S52" s="45" t="s">
        <v>310</v>
      </c>
      <c r="T52" s="39" t="s">
        <v>237</v>
      </c>
      <c r="U52" s="45" t="s">
        <v>310</v>
      </c>
      <c r="V52" s="45" t="s">
        <v>310</v>
      </c>
      <c r="W52" s="45" t="s">
        <v>237</v>
      </c>
      <c r="X52" s="45" t="s">
        <v>310</v>
      </c>
      <c r="Y52" s="45" t="s">
        <v>310</v>
      </c>
      <c r="Z52" s="45"/>
      <c r="AA52" s="45"/>
      <c r="AB52" s="45"/>
      <c r="AC52" s="45"/>
      <c r="AD52" s="45"/>
      <c r="AE52" s="46"/>
      <c r="AS52" s="28">
        <f t="shared" ca="1" si="0"/>
        <v>411340039</v>
      </c>
    </row>
    <row r="53" spans="1:45" ht="18.75" thickBot="1" x14ac:dyDescent="0.3">
      <c r="A53" s="37">
        <v>40</v>
      </c>
      <c r="B53" s="38" t="s">
        <v>338</v>
      </c>
      <c r="C53" s="39" t="s">
        <v>194</v>
      </c>
      <c r="D53" s="49">
        <v>28023</v>
      </c>
      <c r="E53" s="41">
        <f t="shared" ca="1" si="2"/>
        <v>41172</v>
      </c>
      <c r="F53" s="42">
        <f t="shared" ca="1" si="3"/>
        <v>36</v>
      </c>
      <c r="G53" s="43" t="s">
        <v>339</v>
      </c>
      <c r="H53" s="43" t="s">
        <v>234</v>
      </c>
      <c r="I53" s="44" t="s">
        <v>340</v>
      </c>
      <c r="J53" s="39" t="s">
        <v>236</v>
      </c>
      <c r="K53" s="39">
        <v>3494</v>
      </c>
      <c r="L53" s="39"/>
      <c r="M53" s="39"/>
      <c r="N53" s="39"/>
      <c r="O53" s="45"/>
      <c r="P53" s="45"/>
      <c r="Q53" s="45" t="s">
        <v>237</v>
      </c>
      <c r="R53" s="45" t="s">
        <v>341</v>
      </c>
      <c r="S53" s="45" t="s">
        <v>341</v>
      </c>
      <c r="T53" s="39" t="s">
        <v>237</v>
      </c>
      <c r="U53" s="45" t="s">
        <v>341</v>
      </c>
      <c r="V53" s="45" t="s">
        <v>341</v>
      </c>
      <c r="W53" s="45" t="s">
        <v>237</v>
      </c>
      <c r="X53" s="45" t="s">
        <v>341</v>
      </c>
      <c r="Y53" s="45" t="s">
        <v>341</v>
      </c>
      <c r="Z53" s="45"/>
      <c r="AA53" s="45"/>
      <c r="AB53" s="45"/>
      <c r="AC53" s="45"/>
      <c r="AD53" s="45"/>
      <c r="AE53" s="46"/>
      <c r="AS53" s="28">
        <f t="shared" ca="1" si="0"/>
        <v>411720040</v>
      </c>
    </row>
    <row r="54" spans="1:45" ht="18.75" thickBot="1" x14ac:dyDescent="0.3">
      <c r="A54" s="37">
        <v>41</v>
      </c>
      <c r="B54" s="38" t="s">
        <v>342</v>
      </c>
      <c r="C54" s="39" t="s">
        <v>194</v>
      </c>
      <c r="D54" s="49">
        <v>32628</v>
      </c>
      <c r="E54" s="41">
        <f t="shared" ca="1" si="2"/>
        <v>41029</v>
      </c>
      <c r="F54" s="42">
        <f t="shared" ca="1" si="3"/>
        <v>23</v>
      </c>
      <c r="G54" s="43" t="s">
        <v>339</v>
      </c>
      <c r="H54" s="43" t="s">
        <v>234</v>
      </c>
      <c r="I54" s="50" t="s">
        <v>343</v>
      </c>
      <c r="J54" s="51" t="s">
        <v>236</v>
      </c>
      <c r="K54" s="51">
        <v>4313</v>
      </c>
      <c r="L54" s="51"/>
      <c r="M54" s="51"/>
      <c r="N54" s="39"/>
      <c r="O54" s="45"/>
      <c r="P54" s="45"/>
      <c r="Q54" s="45" t="s">
        <v>237</v>
      </c>
      <c r="R54" s="45" t="s">
        <v>341</v>
      </c>
      <c r="S54" s="45" t="s">
        <v>341</v>
      </c>
      <c r="T54" s="39" t="s">
        <v>237</v>
      </c>
      <c r="U54" s="45" t="s">
        <v>341</v>
      </c>
      <c r="V54" s="45" t="s">
        <v>341</v>
      </c>
      <c r="W54" s="45" t="s">
        <v>237</v>
      </c>
      <c r="X54" s="45" t="s">
        <v>341</v>
      </c>
      <c r="Y54" s="45" t="s">
        <v>341</v>
      </c>
      <c r="Z54" s="45"/>
      <c r="AA54" s="45"/>
      <c r="AB54" s="45"/>
      <c r="AC54" s="45"/>
      <c r="AD54" s="45"/>
      <c r="AE54" s="46"/>
      <c r="AS54" s="28">
        <f t="shared" ca="1" si="0"/>
        <v>410290041</v>
      </c>
    </row>
    <row r="55" spans="1:45" ht="18.75" thickBot="1" x14ac:dyDescent="0.3">
      <c r="A55" s="37">
        <v>42</v>
      </c>
      <c r="B55" s="38" t="s">
        <v>9</v>
      </c>
      <c r="C55" s="39" t="s">
        <v>194</v>
      </c>
      <c r="D55" s="49">
        <v>37768</v>
      </c>
      <c r="E55" s="41">
        <f t="shared" ca="1" si="2"/>
        <v>41056</v>
      </c>
      <c r="F55" s="42">
        <f t="shared" ca="1" si="3"/>
        <v>9</v>
      </c>
      <c r="G55" s="43" t="s">
        <v>246</v>
      </c>
      <c r="H55" s="43" t="s">
        <v>234</v>
      </c>
      <c r="I55" s="44" t="s">
        <v>55</v>
      </c>
      <c r="J55" s="39" t="s">
        <v>56</v>
      </c>
      <c r="K55" s="39"/>
      <c r="L55" s="39"/>
      <c r="M55" s="39"/>
      <c r="N55" s="39"/>
      <c r="O55" s="45"/>
      <c r="P55" s="45"/>
      <c r="Q55" s="45"/>
      <c r="R55" s="45"/>
      <c r="S55" s="45"/>
      <c r="T55" s="39" t="s">
        <v>237</v>
      </c>
      <c r="U55" s="45" t="s">
        <v>1189</v>
      </c>
      <c r="V55" s="45" t="s">
        <v>1189</v>
      </c>
      <c r="W55" s="45" t="s">
        <v>237</v>
      </c>
      <c r="X55" s="45" t="s">
        <v>1113</v>
      </c>
      <c r="Y55" s="45" t="s">
        <v>1113</v>
      </c>
      <c r="Z55" s="45"/>
      <c r="AA55" s="45"/>
      <c r="AB55" s="45"/>
      <c r="AC55" s="45"/>
      <c r="AD55" s="45"/>
      <c r="AE55" s="46"/>
      <c r="AS55" s="28">
        <f t="shared" ca="1" si="0"/>
        <v>410560042</v>
      </c>
    </row>
    <row r="56" spans="1:45" ht="18.75" thickBot="1" x14ac:dyDescent="0.3">
      <c r="A56" s="37">
        <v>43</v>
      </c>
      <c r="B56" s="38" t="s">
        <v>346</v>
      </c>
      <c r="C56" s="39" t="s">
        <v>194</v>
      </c>
      <c r="D56" s="49">
        <v>29949</v>
      </c>
      <c r="E56" s="41">
        <f t="shared" ca="1" si="2"/>
        <v>41272</v>
      </c>
      <c r="F56" s="42">
        <f t="shared" ca="1" si="3"/>
        <v>31</v>
      </c>
      <c r="G56" s="43" t="s">
        <v>339</v>
      </c>
      <c r="H56" s="43" t="s">
        <v>234</v>
      </c>
      <c r="I56" s="44" t="s">
        <v>347</v>
      </c>
      <c r="J56" s="39" t="s">
        <v>236</v>
      </c>
      <c r="K56" s="39">
        <v>4231</v>
      </c>
      <c r="L56" s="39"/>
      <c r="M56" s="39"/>
      <c r="N56" s="39"/>
      <c r="O56" s="45"/>
      <c r="P56" s="45"/>
      <c r="Q56" s="45" t="s">
        <v>237</v>
      </c>
      <c r="R56" s="45" t="s">
        <v>341</v>
      </c>
      <c r="S56" s="45" t="s">
        <v>341</v>
      </c>
      <c r="T56" s="39" t="s">
        <v>237</v>
      </c>
      <c r="U56" s="45" t="s">
        <v>341</v>
      </c>
      <c r="V56" s="45" t="s">
        <v>341</v>
      </c>
      <c r="W56" s="45" t="s">
        <v>237</v>
      </c>
      <c r="X56" s="45" t="s">
        <v>341</v>
      </c>
      <c r="Y56" s="45" t="s">
        <v>341</v>
      </c>
      <c r="Z56" s="45"/>
      <c r="AA56" s="45"/>
      <c r="AB56" s="45"/>
      <c r="AC56" s="45"/>
      <c r="AD56" s="45"/>
      <c r="AE56" s="46"/>
      <c r="AS56" s="28">
        <f t="shared" ca="1" si="0"/>
        <v>412720043</v>
      </c>
    </row>
    <row r="57" spans="1:45" ht="18.75" thickBot="1" x14ac:dyDescent="0.3">
      <c r="A57" s="37">
        <v>44</v>
      </c>
      <c r="B57" s="38" t="s">
        <v>348</v>
      </c>
      <c r="C57" s="39" t="s">
        <v>194</v>
      </c>
      <c r="D57" s="49">
        <v>34255</v>
      </c>
      <c r="E57" s="41">
        <f t="shared" ca="1" si="2"/>
        <v>41195</v>
      </c>
      <c r="F57" s="42">
        <f t="shared" ca="1" si="3"/>
        <v>19</v>
      </c>
      <c r="G57" s="43" t="s">
        <v>339</v>
      </c>
      <c r="H57" s="43" t="s">
        <v>288</v>
      </c>
      <c r="I57" s="44" t="s">
        <v>349</v>
      </c>
      <c r="J57" s="39" t="s">
        <v>236</v>
      </c>
      <c r="K57" s="39">
        <v>4508</v>
      </c>
      <c r="L57" s="39"/>
      <c r="M57" s="39"/>
      <c r="N57" s="39"/>
      <c r="O57" s="45"/>
      <c r="P57" s="45"/>
      <c r="Q57" s="45" t="s">
        <v>237</v>
      </c>
      <c r="R57" s="45" t="s">
        <v>341</v>
      </c>
      <c r="S57" s="45" t="s">
        <v>341</v>
      </c>
      <c r="T57" s="39" t="s">
        <v>236</v>
      </c>
      <c r="U57" s="45" t="s">
        <v>236</v>
      </c>
      <c r="V57" s="45" t="s">
        <v>236</v>
      </c>
      <c r="W57" s="45" t="s">
        <v>236</v>
      </c>
      <c r="X57" s="45" t="s">
        <v>236</v>
      </c>
      <c r="Y57" s="45" t="s">
        <v>236</v>
      </c>
      <c r="Z57" s="45"/>
      <c r="AA57" s="45"/>
      <c r="AB57" s="45"/>
      <c r="AC57" s="45"/>
      <c r="AD57" s="45"/>
      <c r="AE57" s="46"/>
      <c r="AS57" s="28">
        <f t="shared" ca="1" si="0"/>
        <v>411950044</v>
      </c>
    </row>
    <row r="58" spans="1:45" ht="18.75" thickBot="1" x14ac:dyDescent="0.3">
      <c r="A58" s="37">
        <v>45</v>
      </c>
      <c r="B58" s="38" t="s">
        <v>350</v>
      </c>
      <c r="C58" s="39" t="s">
        <v>194</v>
      </c>
      <c r="D58" s="49">
        <v>22767</v>
      </c>
      <c r="E58" s="41">
        <f t="shared" ca="1" si="2"/>
        <v>41030</v>
      </c>
      <c r="F58" s="42">
        <f t="shared" ca="1" si="3"/>
        <v>50</v>
      </c>
      <c r="G58" s="43" t="s">
        <v>246</v>
      </c>
      <c r="H58" s="43" t="s">
        <v>234</v>
      </c>
      <c r="I58" s="44" t="s">
        <v>351</v>
      </c>
      <c r="J58" s="39" t="s">
        <v>236</v>
      </c>
      <c r="K58" s="39">
        <v>2317</v>
      </c>
      <c r="L58" s="39"/>
      <c r="M58" s="39"/>
      <c r="N58" s="39"/>
      <c r="O58" s="45"/>
      <c r="P58" s="45"/>
      <c r="Q58" s="45" t="s">
        <v>237</v>
      </c>
      <c r="R58" s="45" t="s">
        <v>341</v>
      </c>
      <c r="S58" s="45" t="s">
        <v>341</v>
      </c>
      <c r="T58" s="39" t="s">
        <v>236</v>
      </c>
      <c r="U58" s="45" t="s">
        <v>236</v>
      </c>
      <c r="V58" s="45" t="s">
        <v>236</v>
      </c>
      <c r="W58" s="45" t="s">
        <v>236</v>
      </c>
      <c r="X58" s="45" t="s">
        <v>236</v>
      </c>
      <c r="Y58" s="45" t="s">
        <v>236</v>
      </c>
      <c r="Z58" s="45"/>
      <c r="AA58" s="45"/>
      <c r="AB58" s="45"/>
      <c r="AC58" s="45"/>
      <c r="AD58" s="45"/>
      <c r="AE58" s="46"/>
      <c r="AS58" s="28">
        <f t="shared" ca="1" si="0"/>
        <v>410300045</v>
      </c>
    </row>
    <row r="59" spans="1:45" ht="18.75" thickBot="1" x14ac:dyDescent="0.3">
      <c r="A59" s="37">
        <v>46</v>
      </c>
      <c r="B59" s="38" t="s">
        <v>352</v>
      </c>
      <c r="C59" s="39" t="s">
        <v>194</v>
      </c>
      <c r="D59" s="49">
        <v>26437</v>
      </c>
      <c r="E59" s="41">
        <f t="shared" ca="1" si="2"/>
        <v>41047</v>
      </c>
      <c r="F59" s="42">
        <f t="shared" ca="1" si="3"/>
        <v>40</v>
      </c>
      <c r="G59" s="43" t="s">
        <v>339</v>
      </c>
      <c r="H59" s="43" t="s">
        <v>234</v>
      </c>
      <c r="I59" s="44" t="s">
        <v>353</v>
      </c>
      <c r="J59" s="39" t="s">
        <v>236</v>
      </c>
      <c r="K59" s="39">
        <v>3266</v>
      </c>
      <c r="L59" s="39"/>
      <c r="M59" s="39"/>
      <c r="N59" s="39"/>
      <c r="O59" s="45"/>
      <c r="P59" s="45"/>
      <c r="Q59" s="45" t="s">
        <v>237</v>
      </c>
      <c r="R59" s="45" t="s">
        <v>341</v>
      </c>
      <c r="S59" s="45" t="s">
        <v>341</v>
      </c>
      <c r="T59" s="39" t="s">
        <v>236</v>
      </c>
      <c r="U59" s="45" t="s">
        <v>236</v>
      </c>
      <c r="V59" s="45" t="s">
        <v>236</v>
      </c>
      <c r="W59" s="45" t="s">
        <v>236</v>
      </c>
      <c r="X59" s="45" t="s">
        <v>236</v>
      </c>
      <c r="Y59" s="45" t="s">
        <v>236</v>
      </c>
      <c r="Z59" s="45"/>
      <c r="AA59" s="45"/>
      <c r="AB59" s="45"/>
      <c r="AC59" s="45"/>
      <c r="AD59" s="45"/>
      <c r="AE59" s="46"/>
      <c r="AS59" s="28">
        <f t="shared" ca="1" si="0"/>
        <v>410470046</v>
      </c>
    </row>
    <row r="60" spans="1:45" ht="18.75" thickBot="1" x14ac:dyDescent="0.3">
      <c r="A60" s="37">
        <v>47</v>
      </c>
      <c r="B60" s="38" t="s">
        <v>354</v>
      </c>
      <c r="C60" s="39" t="s">
        <v>194</v>
      </c>
      <c r="D60" s="52">
        <v>32718</v>
      </c>
      <c r="E60" s="41">
        <f t="shared" ca="1" si="2"/>
        <v>41119</v>
      </c>
      <c r="F60" s="42">
        <f t="shared" ca="1" si="3"/>
        <v>23</v>
      </c>
      <c r="G60" s="43" t="s">
        <v>339</v>
      </c>
      <c r="H60" s="43" t="s">
        <v>234</v>
      </c>
      <c r="I60" s="44" t="s">
        <v>355</v>
      </c>
      <c r="J60" s="39" t="s">
        <v>236</v>
      </c>
      <c r="K60" s="39">
        <v>4463</v>
      </c>
      <c r="L60" s="39"/>
      <c r="M60" s="39"/>
      <c r="N60" s="39"/>
      <c r="O60" s="45"/>
      <c r="P60" s="45"/>
      <c r="Q60" s="45" t="s">
        <v>237</v>
      </c>
      <c r="R60" s="45" t="s">
        <v>341</v>
      </c>
      <c r="S60" s="45" t="s">
        <v>341</v>
      </c>
      <c r="T60" s="39" t="s">
        <v>237</v>
      </c>
      <c r="U60" s="45" t="s">
        <v>341</v>
      </c>
      <c r="V60" s="45" t="s">
        <v>341</v>
      </c>
      <c r="W60" s="45" t="s">
        <v>236</v>
      </c>
      <c r="X60" s="45" t="s">
        <v>236</v>
      </c>
      <c r="Y60" s="45" t="s">
        <v>236</v>
      </c>
      <c r="Z60" s="45"/>
      <c r="AA60" s="45"/>
      <c r="AB60" s="45"/>
      <c r="AC60" s="45"/>
      <c r="AD60" s="45"/>
      <c r="AE60" s="46"/>
      <c r="AS60" s="28">
        <f t="shared" ca="1" si="0"/>
        <v>411190047</v>
      </c>
    </row>
    <row r="61" spans="1:45" ht="18.75" thickBot="1" x14ac:dyDescent="0.3">
      <c r="A61" s="37">
        <v>48</v>
      </c>
      <c r="B61" s="38" t="s">
        <v>356</v>
      </c>
      <c r="C61" s="39" t="s">
        <v>194</v>
      </c>
      <c r="D61" s="49">
        <v>33505</v>
      </c>
      <c r="E61" s="41">
        <f t="shared" ca="1" si="2"/>
        <v>41176</v>
      </c>
      <c r="F61" s="42">
        <f t="shared" ca="1" si="3"/>
        <v>21</v>
      </c>
      <c r="G61" s="43" t="s">
        <v>246</v>
      </c>
      <c r="H61" s="43" t="s">
        <v>234</v>
      </c>
      <c r="I61" s="44" t="s">
        <v>357</v>
      </c>
      <c r="J61" s="39" t="s">
        <v>236</v>
      </c>
      <c r="K61" s="39">
        <v>4421</v>
      </c>
      <c r="L61" s="39"/>
      <c r="M61" s="39"/>
      <c r="N61" s="39"/>
      <c r="O61" s="45"/>
      <c r="P61" s="45"/>
      <c r="Q61" s="45" t="s">
        <v>237</v>
      </c>
      <c r="R61" s="45" t="s">
        <v>341</v>
      </c>
      <c r="S61" s="45" t="s">
        <v>341</v>
      </c>
      <c r="T61" s="39" t="s">
        <v>237</v>
      </c>
      <c r="U61" s="45" t="s">
        <v>341</v>
      </c>
      <c r="V61" s="45" t="s">
        <v>341</v>
      </c>
      <c r="W61" s="45" t="s">
        <v>237</v>
      </c>
      <c r="X61" s="45" t="s">
        <v>341</v>
      </c>
      <c r="Y61" s="45" t="s">
        <v>341</v>
      </c>
      <c r="Z61" s="45"/>
      <c r="AA61" s="45"/>
      <c r="AB61" s="45"/>
      <c r="AC61" s="45"/>
      <c r="AD61" s="45"/>
      <c r="AE61" s="46"/>
      <c r="AS61" s="28">
        <f t="shared" ca="1" si="0"/>
        <v>411760048</v>
      </c>
    </row>
    <row r="62" spans="1:45" ht="18.75" thickBot="1" x14ac:dyDescent="0.3">
      <c r="A62" s="37">
        <v>49</v>
      </c>
      <c r="B62" s="38" t="s">
        <v>359</v>
      </c>
      <c r="C62" s="39" t="s">
        <v>194</v>
      </c>
      <c r="D62" s="40">
        <v>27274</v>
      </c>
      <c r="E62" s="41">
        <f t="shared" ca="1" si="2"/>
        <v>41154</v>
      </c>
      <c r="F62" s="42">
        <f t="shared" ca="1" si="3"/>
        <v>38</v>
      </c>
      <c r="G62" s="43" t="s">
        <v>360</v>
      </c>
      <c r="H62" s="43" t="s">
        <v>234</v>
      </c>
      <c r="I62" s="44" t="s">
        <v>361</v>
      </c>
      <c r="J62" s="39" t="s">
        <v>236</v>
      </c>
      <c r="K62" s="39">
        <v>3461</v>
      </c>
      <c r="L62" s="39"/>
      <c r="M62" s="39"/>
      <c r="N62" s="39"/>
      <c r="O62" s="45"/>
      <c r="P62" s="45"/>
      <c r="Q62" s="45" t="s">
        <v>237</v>
      </c>
      <c r="R62" s="45" t="s">
        <v>341</v>
      </c>
      <c r="S62" s="45" t="s">
        <v>341</v>
      </c>
      <c r="T62" s="39" t="s">
        <v>237</v>
      </c>
      <c r="U62" s="45" t="s">
        <v>341</v>
      </c>
      <c r="V62" s="45" t="s">
        <v>341</v>
      </c>
      <c r="W62" s="45" t="s">
        <v>236</v>
      </c>
      <c r="X62" s="45" t="s">
        <v>236</v>
      </c>
      <c r="Y62" s="45" t="s">
        <v>236</v>
      </c>
      <c r="Z62" s="45"/>
      <c r="AA62" s="45"/>
      <c r="AB62" s="45"/>
      <c r="AC62" s="45"/>
      <c r="AD62" s="45"/>
      <c r="AE62" s="46"/>
      <c r="AS62" s="28">
        <f t="shared" ca="1" si="0"/>
        <v>411540049</v>
      </c>
    </row>
    <row r="63" spans="1:45" ht="18.75" thickBot="1" x14ac:dyDescent="0.3">
      <c r="A63" s="37">
        <v>50</v>
      </c>
      <c r="B63" s="38" t="s">
        <v>362</v>
      </c>
      <c r="C63" s="39" t="s">
        <v>194</v>
      </c>
      <c r="D63" s="49">
        <v>16160</v>
      </c>
      <c r="E63" s="41">
        <f t="shared" ca="1" si="2"/>
        <v>40997</v>
      </c>
      <c r="F63" s="42">
        <f t="shared" ca="1" si="3"/>
        <v>68</v>
      </c>
      <c r="G63" s="43" t="s">
        <v>363</v>
      </c>
      <c r="H63" s="43" t="s">
        <v>234</v>
      </c>
      <c r="I63" s="44" t="s">
        <v>364</v>
      </c>
      <c r="J63" s="39" t="s">
        <v>236</v>
      </c>
      <c r="K63" s="39">
        <v>427</v>
      </c>
      <c r="L63" s="39"/>
      <c r="M63" s="39"/>
      <c r="N63" s="39"/>
      <c r="O63" s="45"/>
      <c r="P63" s="45"/>
      <c r="Q63" s="45" t="s">
        <v>237</v>
      </c>
      <c r="R63" s="45" t="s">
        <v>365</v>
      </c>
      <c r="S63" s="45" t="s">
        <v>365</v>
      </c>
      <c r="T63" s="39" t="s">
        <v>237</v>
      </c>
      <c r="U63" s="45" t="s">
        <v>365</v>
      </c>
      <c r="V63" s="45" t="s">
        <v>365</v>
      </c>
      <c r="W63" s="45" t="s">
        <v>236</v>
      </c>
      <c r="X63" s="45" t="s">
        <v>236</v>
      </c>
      <c r="Y63" s="45" t="s">
        <v>236</v>
      </c>
      <c r="Z63" s="45"/>
      <c r="AA63" s="45"/>
      <c r="AB63" s="45"/>
      <c r="AC63" s="45"/>
      <c r="AD63" s="45"/>
      <c r="AE63" s="46"/>
      <c r="AS63" s="28">
        <f t="shared" ca="1" si="0"/>
        <v>409970050</v>
      </c>
    </row>
    <row r="64" spans="1:45" ht="18.75" thickBot="1" x14ac:dyDescent="0.3">
      <c r="A64" s="37">
        <v>51</v>
      </c>
      <c r="B64" s="38" t="s">
        <v>366</v>
      </c>
      <c r="C64" s="39" t="s">
        <v>194</v>
      </c>
      <c r="D64" s="49">
        <v>16532</v>
      </c>
      <c r="E64" s="41">
        <f t="shared" ca="1" si="2"/>
        <v>41004</v>
      </c>
      <c r="F64" s="42">
        <f t="shared" ca="1" si="3"/>
        <v>67</v>
      </c>
      <c r="G64" s="43" t="s">
        <v>246</v>
      </c>
      <c r="H64" s="43" t="s">
        <v>234</v>
      </c>
      <c r="I64" s="44" t="s">
        <v>367</v>
      </c>
      <c r="J64" s="39" t="s">
        <v>236</v>
      </c>
      <c r="K64" s="39">
        <v>4216</v>
      </c>
      <c r="L64" s="39"/>
      <c r="M64" s="39"/>
      <c r="N64" s="39"/>
      <c r="O64" s="45"/>
      <c r="P64" s="45"/>
      <c r="Q64" s="45" t="s">
        <v>237</v>
      </c>
      <c r="R64" s="45" t="s">
        <v>365</v>
      </c>
      <c r="S64" s="45" t="s">
        <v>365</v>
      </c>
      <c r="T64" s="39" t="s">
        <v>237</v>
      </c>
      <c r="U64" s="45" t="s">
        <v>365</v>
      </c>
      <c r="V64" s="45" t="s">
        <v>365</v>
      </c>
      <c r="W64" s="45" t="s">
        <v>236</v>
      </c>
      <c r="X64" s="45" t="s">
        <v>236</v>
      </c>
      <c r="Y64" s="45" t="s">
        <v>236</v>
      </c>
      <c r="Z64" s="45"/>
      <c r="AA64" s="45"/>
      <c r="AB64" s="45"/>
      <c r="AC64" s="45"/>
      <c r="AD64" s="45"/>
      <c r="AE64" s="46"/>
      <c r="AS64" s="28">
        <f t="shared" ca="1" si="0"/>
        <v>410040051</v>
      </c>
    </row>
    <row r="65" spans="1:45" ht="18.75" thickBot="1" x14ac:dyDescent="0.3">
      <c r="A65" s="37">
        <v>52</v>
      </c>
      <c r="B65" s="38" t="s">
        <v>368</v>
      </c>
      <c r="C65" s="39" t="s">
        <v>194</v>
      </c>
      <c r="D65" s="49">
        <v>24219</v>
      </c>
      <c r="E65" s="41">
        <f t="shared" ca="1" si="2"/>
        <v>41021</v>
      </c>
      <c r="F65" s="42">
        <f t="shared" ca="1" si="3"/>
        <v>46</v>
      </c>
      <c r="G65" s="43" t="s">
        <v>363</v>
      </c>
      <c r="H65" s="43" t="s">
        <v>234</v>
      </c>
      <c r="I65" s="44" t="s">
        <v>369</v>
      </c>
      <c r="J65" s="39" t="s">
        <v>236</v>
      </c>
      <c r="K65" s="39">
        <v>2304</v>
      </c>
      <c r="L65" s="39"/>
      <c r="M65" s="39"/>
      <c r="N65" s="39"/>
      <c r="O65" s="45"/>
      <c r="P65" s="45"/>
      <c r="Q65" s="45" t="s">
        <v>237</v>
      </c>
      <c r="R65" s="45" t="s">
        <v>365</v>
      </c>
      <c r="S65" s="45" t="s">
        <v>365</v>
      </c>
      <c r="T65" s="39" t="s">
        <v>237</v>
      </c>
      <c r="U65" s="45" t="s">
        <v>365</v>
      </c>
      <c r="V65" s="45" t="s">
        <v>365</v>
      </c>
      <c r="W65" s="45" t="s">
        <v>236</v>
      </c>
      <c r="X65" s="45" t="s">
        <v>236</v>
      </c>
      <c r="Y65" s="45" t="s">
        <v>236</v>
      </c>
      <c r="Z65" s="45"/>
      <c r="AA65" s="45"/>
      <c r="AB65" s="45"/>
      <c r="AC65" s="45"/>
      <c r="AD65" s="45"/>
      <c r="AE65" s="46"/>
      <c r="AS65" s="28">
        <f t="shared" ca="1" si="0"/>
        <v>410210052</v>
      </c>
    </row>
    <row r="66" spans="1:45" ht="18.75" thickBot="1" x14ac:dyDescent="0.3">
      <c r="A66" s="37">
        <v>53</v>
      </c>
      <c r="B66" s="38" t="s">
        <v>370</v>
      </c>
      <c r="C66" s="39" t="s">
        <v>194</v>
      </c>
      <c r="D66" s="49">
        <v>26179</v>
      </c>
      <c r="E66" s="41">
        <f t="shared" ca="1" si="2"/>
        <v>41155</v>
      </c>
      <c r="F66" s="42">
        <f t="shared" ca="1" si="3"/>
        <v>41</v>
      </c>
      <c r="G66" s="43" t="s">
        <v>371</v>
      </c>
      <c r="H66" s="43" t="s">
        <v>234</v>
      </c>
      <c r="I66" s="44" t="s">
        <v>372</v>
      </c>
      <c r="J66" s="39" t="s">
        <v>236</v>
      </c>
      <c r="K66" s="39">
        <v>4194</v>
      </c>
      <c r="L66" s="39"/>
      <c r="M66" s="39"/>
      <c r="N66" s="39"/>
      <c r="O66" s="45"/>
      <c r="P66" s="45"/>
      <c r="Q66" s="45" t="s">
        <v>237</v>
      </c>
      <c r="R66" s="45" t="s">
        <v>365</v>
      </c>
      <c r="S66" s="45" t="s">
        <v>365</v>
      </c>
      <c r="T66" s="39" t="s">
        <v>236</v>
      </c>
      <c r="U66" s="45" t="s">
        <v>236</v>
      </c>
      <c r="V66" s="45" t="s">
        <v>236</v>
      </c>
      <c r="W66" s="45" t="s">
        <v>236</v>
      </c>
      <c r="X66" s="45" t="s">
        <v>236</v>
      </c>
      <c r="Y66" s="45" t="s">
        <v>236</v>
      </c>
      <c r="Z66" s="45"/>
      <c r="AA66" s="45"/>
      <c r="AB66" s="45"/>
      <c r="AC66" s="45"/>
      <c r="AD66" s="45"/>
      <c r="AE66" s="46"/>
      <c r="AS66" s="28">
        <f t="shared" ca="1" si="0"/>
        <v>411550053</v>
      </c>
    </row>
    <row r="67" spans="1:45" ht="18.75" thickBot="1" x14ac:dyDescent="0.3">
      <c r="A67" s="37">
        <v>54</v>
      </c>
      <c r="B67" s="38" t="s">
        <v>373</v>
      </c>
      <c r="C67" s="39" t="s">
        <v>194</v>
      </c>
      <c r="D67" s="49">
        <v>26166</v>
      </c>
      <c r="E67" s="41">
        <f t="shared" ca="1" si="2"/>
        <v>41142</v>
      </c>
      <c r="F67" s="42">
        <f t="shared" ca="1" si="3"/>
        <v>41</v>
      </c>
      <c r="G67" s="43" t="s">
        <v>363</v>
      </c>
      <c r="H67" s="43" t="s">
        <v>234</v>
      </c>
      <c r="I67" s="44" t="s">
        <v>374</v>
      </c>
      <c r="J67" s="39" t="s">
        <v>236</v>
      </c>
      <c r="K67" s="39">
        <v>3430</v>
      </c>
      <c r="L67" s="39"/>
      <c r="M67" s="39"/>
      <c r="N67" s="39"/>
      <c r="O67" s="45"/>
      <c r="P67" s="45"/>
      <c r="Q67" s="45" t="s">
        <v>237</v>
      </c>
      <c r="R67" s="45" t="s">
        <v>365</v>
      </c>
      <c r="S67" s="45" t="s">
        <v>365</v>
      </c>
      <c r="T67" s="39" t="s">
        <v>237</v>
      </c>
      <c r="U67" s="45" t="s">
        <v>783</v>
      </c>
      <c r="V67" s="45" t="s">
        <v>783</v>
      </c>
      <c r="W67" s="45" t="s">
        <v>236</v>
      </c>
      <c r="X67" s="45" t="s">
        <v>236</v>
      </c>
      <c r="Y67" s="45" t="s">
        <v>236</v>
      </c>
      <c r="Z67" s="45"/>
      <c r="AA67" s="45"/>
      <c r="AB67" s="45"/>
      <c r="AC67" s="45"/>
      <c r="AD67" s="45"/>
      <c r="AE67" s="46"/>
      <c r="AS67" s="28">
        <f t="shared" ca="1" si="0"/>
        <v>411420054</v>
      </c>
    </row>
    <row r="68" spans="1:45" ht="18.75" thickBot="1" x14ac:dyDescent="0.3">
      <c r="A68" s="37">
        <v>55</v>
      </c>
      <c r="B68" s="38" t="s">
        <v>375</v>
      </c>
      <c r="C68" s="39" t="s">
        <v>194</v>
      </c>
      <c r="D68" s="49">
        <v>23912</v>
      </c>
      <c r="E68" s="41">
        <f t="shared" ca="1" si="2"/>
        <v>41079</v>
      </c>
      <c r="F68" s="42">
        <f t="shared" ca="1" si="3"/>
        <v>47</v>
      </c>
      <c r="G68" s="43" t="s">
        <v>363</v>
      </c>
      <c r="H68" s="43" t="s">
        <v>234</v>
      </c>
      <c r="I68" s="44" t="s">
        <v>376</v>
      </c>
      <c r="J68" s="39" t="s">
        <v>236</v>
      </c>
      <c r="K68" s="39">
        <v>2180</v>
      </c>
      <c r="L68" s="39"/>
      <c r="M68" s="39"/>
      <c r="N68" s="39"/>
      <c r="O68" s="45"/>
      <c r="P68" s="45"/>
      <c r="Q68" s="45" t="s">
        <v>237</v>
      </c>
      <c r="R68" s="45" t="s">
        <v>365</v>
      </c>
      <c r="S68" s="45" t="s">
        <v>365</v>
      </c>
      <c r="T68" s="39" t="s">
        <v>237</v>
      </c>
      <c r="U68" s="45" t="s">
        <v>365</v>
      </c>
      <c r="V68" s="45" t="s">
        <v>365</v>
      </c>
      <c r="W68" s="45" t="s">
        <v>237</v>
      </c>
      <c r="X68" s="45" t="s">
        <v>365</v>
      </c>
      <c r="Y68" s="45" t="s">
        <v>365</v>
      </c>
      <c r="Z68" s="45"/>
      <c r="AA68" s="45"/>
      <c r="AB68" s="45"/>
      <c r="AC68" s="45"/>
      <c r="AD68" s="45"/>
      <c r="AE68" s="46"/>
      <c r="AS68" s="28">
        <f t="shared" ca="1" si="0"/>
        <v>410790055</v>
      </c>
    </row>
    <row r="69" spans="1:45" ht="18.75" thickBot="1" x14ac:dyDescent="0.3">
      <c r="A69" s="37">
        <v>56</v>
      </c>
      <c r="B69" s="38" t="s">
        <v>377</v>
      </c>
      <c r="C69" s="39" t="s">
        <v>194</v>
      </c>
      <c r="D69" s="49">
        <v>33463</v>
      </c>
      <c r="E69" s="41">
        <f t="shared" ca="1" si="2"/>
        <v>41134</v>
      </c>
      <c r="F69" s="42">
        <f t="shared" ca="1" si="3"/>
        <v>21</v>
      </c>
      <c r="G69" s="43" t="s">
        <v>378</v>
      </c>
      <c r="H69" s="43" t="s">
        <v>379</v>
      </c>
      <c r="I69" s="50" t="s">
        <v>380</v>
      </c>
      <c r="J69" s="51" t="s">
        <v>236</v>
      </c>
      <c r="K69" s="51">
        <v>4619</v>
      </c>
      <c r="L69" s="51"/>
      <c r="M69" s="51"/>
      <c r="N69" s="39"/>
      <c r="O69" s="45"/>
      <c r="P69" s="45"/>
      <c r="Q69" s="45" t="s">
        <v>237</v>
      </c>
      <c r="R69" s="45" t="s">
        <v>365</v>
      </c>
      <c r="S69" s="45" t="s">
        <v>365</v>
      </c>
      <c r="T69" s="39" t="s">
        <v>54</v>
      </c>
      <c r="U69" s="45" t="s">
        <v>365</v>
      </c>
      <c r="V69" s="45" t="s">
        <v>365</v>
      </c>
      <c r="W69" s="45" t="s">
        <v>54</v>
      </c>
      <c r="X69" s="45" t="s">
        <v>365</v>
      </c>
      <c r="Y69" s="45" t="s">
        <v>365</v>
      </c>
      <c r="Z69" s="45"/>
      <c r="AA69" s="45"/>
      <c r="AB69" s="45"/>
      <c r="AC69" s="45"/>
      <c r="AD69" s="45"/>
      <c r="AE69" s="46"/>
      <c r="AS69" s="28">
        <f t="shared" ca="1" si="0"/>
        <v>411340056</v>
      </c>
    </row>
    <row r="70" spans="1:45" ht="18.75" thickBot="1" x14ac:dyDescent="0.3">
      <c r="A70" s="37">
        <v>57</v>
      </c>
      <c r="B70" s="38" t="s">
        <v>381</v>
      </c>
      <c r="C70" s="39" t="s">
        <v>194</v>
      </c>
      <c r="D70" s="49">
        <v>33901</v>
      </c>
      <c r="E70" s="41">
        <f t="shared" ca="1" si="2"/>
        <v>41206</v>
      </c>
      <c r="F70" s="42">
        <f t="shared" ca="1" si="3"/>
        <v>20</v>
      </c>
      <c r="G70" s="43" t="s">
        <v>378</v>
      </c>
      <c r="H70" s="43" t="s">
        <v>379</v>
      </c>
      <c r="I70" s="44" t="s">
        <v>382</v>
      </c>
      <c r="J70" s="39" t="s">
        <v>236</v>
      </c>
      <c r="K70" s="39">
        <v>4543</v>
      </c>
      <c r="L70" s="39"/>
      <c r="M70" s="39"/>
      <c r="N70" s="39"/>
      <c r="O70" s="45"/>
      <c r="P70" s="45"/>
      <c r="Q70" s="45" t="s">
        <v>237</v>
      </c>
      <c r="R70" s="45" t="s">
        <v>365</v>
      </c>
      <c r="S70" s="45" t="s">
        <v>365</v>
      </c>
      <c r="T70" s="39" t="s">
        <v>54</v>
      </c>
      <c r="U70" s="45" t="s">
        <v>365</v>
      </c>
      <c r="V70" s="45" t="s">
        <v>365</v>
      </c>
      <c r="W70" s="45" t="s">
        <v>54</v>
      </c>
      <c r="X70" s="45" t="s">
        <v>365</v>
      </c>
      <c r="Y70" s="45" t="s">
        <v>365</v>
      </c>
      <c r="Z70" s="45"/>
      <c r="AA70" s="45"/>
      <c r="AB70" s="45"/>
      <c r="AC70" s="45"/>
      <c r="AD70" s="45"/>
      <c r="AE70" s="46"/>
      <c r="AS70" s="28">
        <f t="shared" ca="1" si="0"/>
        <v>412060057</v>
      </c>
    </row>
    <row r="71" spans="1:45" ht="18.75" thickBot="1" x14ac:dyDescent="0.3">
      <c r="A71" s="37">
        <v>58</v>
      </c>
      <c r="B71" s="38" t="s">
        <v>151</v>
      </c>
      <c r="C71" s="39" t="s">
        <v>194</v>
      </c>
      <c r="D71" s="49">
        <v>25764</v>
      </c>
      <c r="E71" s="41">
        <f t="shared" ca="1" si="2"/>
        <v>41105</v>
      </c>
      <c r="F71" s="42">
        <f t="shared" ca="1" si="3"/>
        <v>42</v>
      </c>
      <c r="G71" s="43" t="s">
        <v>383</v>
      </c>
      <c r="H71" s="43" t="s">
        <v>234</v>
      </c>
      <c r="I71" s="50" t="s">
        <v>384</v>
      </c>
      <c r="J71" s="51" t="s">
        <v>236</v>
      </c>
      <c r="K71" s="51">
        <v>2797</v>
      </c>
      <c r="L71" s="51"/>
      <c r="M71" s="51"/>
      <c r="N71" s="39"/>
      <c r="O71" s="45"/>
      <c r="P71" s="45"/>
      <c r="Q71" s="45" t="s">
        <v>237</v>
      </c>
      <c r="R71" s="45" t="s">
        <v>385</v>
      </c>
      <c r="S71" s="45" t="s">
        <v>385</v>
      </c>
      <c r="T71" s="39" t="s">
        <v>237</v>
      </c>
      <c r="U71" s="45" t="s">
        <v>385</v>
      </c>
      <c r="V71" s="45" t="s">
        <v>385</v>
      </c>
      <c r="W71" s="45" t="s">
        <v>237</v>
      </c>
      <c r="X71" s="45" t="s">
        <v>385</v>
      </c>
      <c r="Y71" s="45" t="s">
        <v>385</v>
      </c>
      <c r="Z71" s="45"/>
      <c r="AA71" s="45"/>
      <c r="AB71" s="45"/>
      <c r="AC71" s="45"/>
      <c r="AD71" s="45"/>
      <c r="AE71" s="46"/>
      <c r="AS71" s="28">
        <f t="shared" ca="1" si="0"/>
        <v>411050058</v>
      </c>
    </row>
    <row r="72" spans="1:45" ht="18.75" thickBot="1" x14ac:dyDescent="0.3">
      <c r="A72" s="37">
        <v>59</v>
      </c>
      <c r="B72" s="38" t="s">
        <v>386</v>
      </c>
      <c r="C72" s="39" t="s">
        <v>194</v>
      </c>
      <c r="D72" s="49">
        <v>32521</v>
      </c>
      <c r="E72" s="41">
        <f t="shared" ca="1" si="2"/>
        <v>41287</v>
      </c>
      <c r="F72" s="42">
        <f t="shared" ca="1" si="3"/>
        <v>24</v>
      </c>
      <c r="G72" s="43" t="s">
        <v>360</v>
      </c>
      <c r="H72" s="43" t="s">
        <v>234</v>
      </c>
      <c r="I72" s="44" t="s">
        <v>387</v>
      </c>
      <c r="J72" s="39" t="s">
        <v>236</v>
      </c>
      <c r="K72" s="39">
        <v>4402</v>
      </c>
      <c r="L72" s="39"/>
      <c r="M72" s="39"/>
      <c r="N72" s="39"/>
      <c r="O72" s="45"/>
      <c r="P72" s="45"/>
      <c r="Q72" s="45" t="s">
        <v>237</v>
      </c>
      <c r="R72" s="45" t="s">
        <v>385</v>
      </c>
      <c r="S72" s="45" t="s">
        <v>385</v>
      </c>
      <c r="T72" s="39" t="s">
        <v>236</v>
      </c>
      <c r="U72" s="45" t="s">
        <v>236</v>
      </c>
      <c r="V72" s="45" t="s">
        <v>236</v>
      </c>
      <c r="W72" s="45" t="s">
        <v>236</v>
      </c>
      <c r="X72" s="45" t="s">
        <v>236</v>
      </c>
      <c r="Y72" s="45" t="s">
        <v>236</v>
      </c>
      <c r="Z72" s="45"/>
      <c r="AA72" s="45"/>
      <c r="AB72" s="45"/>
      <c r="AC72" s="45"/>
      <c r="AD72" s="45"/>
      <c r="AE72" s="46"/>
      <c r="AS72" s="28">
        <f t="shared" ca="1" si="0"/>
        <v>412870059</v>
      </c>
    </row>
    <row r="73" spans="1:45" ht="18.75" thickBot="1" x14ac:dyDescent="0.3">
      <c r="A73" s="37">
        <v>60</v>
      </c>
      <c r="B73" s="38" t="s">
        <v>156</v>
      </c>
      <c r="C73" s="39" t="s">
        <v>194</v>
      </c>
      <c r="D73" s="49">
        <v>35292</v>
      </c>
      <c r="E73" s="41">
        <f t="shared" ca="1" si="2"/>
        <v>41136</v>
      </c>
      <c r="F73" s="42">
        <f t="shared" ca="1" si="3"/>
        <v>16</v>
      </c>
      <c r="G73" s="43" t="s">
        <v>383</v>
      </c>
      <c r="H73" s="43" t="s">
        <v>234</v>
      </c>
      <c r="I73" s="44" t="s">
        <v>388</v>
      </c>
      <c r="J73" s="39" t="s">
        <v>389</v>
      </c>
      <c r="K73" s="39">
        <v>4609</v>
      </c>
      <c r="L73" s="39"/>
      <c r="M73" s="39"/>
      <c r="N73" s="39"/>
      <c r="O73" s="45"/>
      <c r="P73" s="45"/>
      <c r="Q73" s="45" t="s">
        <v>237</v>
      </c>
      <c r="R73" s="45" t="s">
        <v>385</v>
      </c>
      <c r="S73" s="45" t="s">
        <v>385</v>
      </c>
      <c r="T73" s="39" t="s">
        <v>237</v>
      </c>
      <c r="U73" s="45" t="s">
        <v>385</v>
      </c>
      <c r="V73" s="45" t="s">
        <v>385</v>
      </c>
      <c r="W73" s="45" t="s">
        <v>237</v>
      </c>
      <c r="X73" s="45" t="s">
        <v>385</v>
      </c>
      <c r="Y73" s="45" t="s">
        <v>385</v>
      </c>
      <c r="Z73" s="45"/>
      <c r="AA73" s="45"/>
      <c r="AB73" s="45"/>
      <c r="AC73" s="45"/>
      <c r="AD73" s="45"/>
      <c r="AE73" s="46"/>
      <c r="AS73" s="28">
        <f t="shared" ca="1" si="0"/>
        <v>411360060</v>
      </c>
    </row>
    <row r="74" spans="1:45" ht="18.75" thickBot="1" x14ac:dyDescent="0.3">
      <c r="A74" s="37">
        <v>61</v>
      </c>
      <c r="B74" s="38" t="s">
        <v>390</v>
      </c>
      <c r="C74" s="39" t="s">
        <v>194</v>
      </c>
      <c r="D74" s="49">
        <v>24901</v>
      </c>
      <c r="E74" s="41">
        <f t="shared" ca="1" si="2"/>
        <v>41337</v>
      </c>
      <c r="F74" s="42">
        <f t="shared" ca="1" si="3"/>
        <v>45</v>
      </c>
      <c r="G74" s="43" t="s">
        <v>391</v>
      </c>
      <c r="H74" s="43" t="s">
        <v>234</v>
      </c>
      <c r="I74" s="44" t="s">
        <v>392</v>
      </c>
      <c r="J74" s="39" t="s">
        <v>236</v>
      </c>
      <c r="K74" s="39">
        <v>3187</v>
      </c>
      <c r="L74" s="39"/>
      <c r="M74" s="39"/>
      <c r="N74" s="39"/>
      <c r="O74" s="45"/>
      <c r="P74" s="45"/>
      <c r="Q74" s="45" t="s">
        <v>237</v>
      </c>
      <c r="R74" s="45" t="s">
        <v>385</v>
      </c>
      <c r="S74" s="45" t="s">
        <v>385</v>
      </c>
      <c r="T74" s="39" t="s">
        <v>237</v>
      </c>
      <c r="U74" s="45" t="s">
        <v>385</v>
      </c>
      <c r="V74" s="45" t="s">
        <v>385</v>
      </c>
      <c r="W74" s="45" t="s">
        <v>237</v>
      </c>
      <c r="X74" s="45" t="s">
        <v>385</v>
      </c>
      <c r="Y74" s="45" t="s">
        <v>385</v>
      </c>
      <c r="Z74" s="45"/>
      <c r="AA74" s="45"/>
      <c r="AB74" s="45"/>
      <c r="AC74" s="45"/>
      <c r="AD74" s="45"/>
      <c r="AE74" s="46"/>
      <c r="AS74" s="28">
        <f t="shared" ca="1" si="0"/>
        <v>413370061</v>
      </c>
    </row>
    <row r="75" spans="1:45" ht="18.75" thickBot="1" x14ac:dyDescent="0.3">
      <c r="A75" s="37">
        <v>62</v>
      </c>
      <c r="B75" s="38" t="s">
        <v>393</v>
      </c>
      <c r="C75" s="39" t="s">
        <v>194</v>
      </c>
      <c r="D75" s="49">
        <v>33103</v>
      </c>
      <c r="E75" s="41">
        <f t="shared" ca="1" si="2"/>
        <v>41139</v>
      </c>
      <c r="F75" s="42">
        <f t="shared" ca="1" si="3"/>
        <v>22</v>
      </c>
      <c r="G75" s="43" t="s">
        <v>394</v>
      </c>
      <c r="H75" s="43" t="s">
        <v>288</v>
      </c>
      <c r="I75" s="44" t="s">
        <v>395</v>
      </c>
      <c r="J75" s="39" t="s">
        <v>236</v>
      </c>
      <c r="K75" s="39">
        <v>4556</v>
      </c>
      <c r="L75" s="39"/>
      <c r="M75" s="39"/>
      <c r="N75" s="39"/>
      <c r="O75" s="45"/>
      <c r="P75" s="45"/>
      <c r="Q75" s="45" t="s">
        <v>237</v>
      </c>
      <c r="R75" s="45" t="s">
        <v>385</v>
      </c>
      <c r="S75" s="45" t="s">
        <v>385</v>
      </c>
      <c r="T75" s="39" t="s">
        <v>236</v>
      </c>
      <c r="U75" s="45" t="s">
        <v>236</v>
      </c>
      <c r="V75" s="45" t="s">
        <v>236</v>
      </c>
      <c r="W75" s="45" t="s">
        <v>236</v>
      </c>
      <c r="X75" s="45" t="s">
        <v>236</v>
      </c>
      <c r="Y75" s="45" t="s">
        <v>236</v>
      </c>
      <c r="Z75" s="45"/>
      <c r="AA75" s="45"/>
      <c r="AB75" s="45"/>
      <c r="AC75" s="45"/>
      <c r="AD75" s="45"/>
      <c r="AE75" s="46"/>
      <c r="AS75" s="28">
        <f t="shared" ca="1" si="0"/>
        <v>411390062</v>
      </c>
    </row>
    <row r="76" spans="1:45" ht="18.75" thickBot="1" x14ac:dyDescent="0.3">
      <c r="A76" s="37">
        <v>63</v>
      </c>
      <c r="B76" s="38" t="s">
        <v>152</v>
      </c>
      <c r="C76" s="39" t="s">
        <v>194</v>
      </c>
      <c r="D76" s="49">
        <v>23443</v>
      </c>
      <c r="E76" s="41">
        <f t="shared" ca="1" si="2"/>
        <v>41340</v>
      </c>
      <c r="F76" s="42">
        <f t="shared" ca="1" si="3"/>
        <v>49</v>
      </c>
      <c r="G76" s="43" t="s">
        <v>246</v>
      </c>
      <c r="H76" s="43" t="s">
        <v>234</v>
      </c>
      <c r="I76" s="44" t="s">
        <v>396</v>
      </c>
      <c r="J76" s="39" t="s">
        <v>236</v>
      </c>
      <c r="K76" s="39">
        <v>4102</v>
      </c>
      <c r="L76" s="39"/>
      <c r="M76" s="39"/>
      <c r="N76" s="39"/>
      <c r="O76" s="45"/>
      <c r="P76" s="45"/>
      <c r="Q76" s="45" t="s">
        <v>237</v>
      </c>
      <c r="R76" s="45" t="s">
        <v>385</v>
      </c>
      <c r="S76" s="45" t="s">
        <v>385</v>
      </c>
      <c r="T76" s="39" t="s">
        <v>237</v>
      </c>
      <c r="U76" s="45" t="s">
        <v>1141</v>
      </c>
      <c r="V76" s="45" t="s">
        <v>1142</v>
      </c>
      <c r="W76" s="45" t="s">
        <v>237</v>
      </c>
      <c r="X76" s="45" t="s">
        <v>1141</v>
      </c>
      <c r="Y76" s="45" t="s">
        <v>1142</v>
      </c>
      <c r="Z76" s="45"/>
      <c r="AA76" s="45"/>
      <c r="AB76" s="45"/>
      <c r="AC76" s="45"/>
      <c r="AD76" s="45"/>
      <c r="AE76" s="46"/>
      <c r="AS76" s="28">
        <f t="shared" ca="1" si="0"/>
        <v>413400063</v>
      </c>
    </row>
    <row r="77" spans="1:45" ht="18.75" thickBot="1" x14ac:dyDescent="0.3">
      <c r="A77" s="37">
        <v>64</v>
      </c>
      <c r="B77" s="38" t="s">
        <v>397</v>
      </c>
      <c r="C77" s="39" t="s">
        <v>194</v>
      </c>
      <c r="D77" s="49">
        <v>24503</v>
      </c>
      <c r="E77" s="41">
        <f t="shared" ca="1" si="2"/>
        <v>41305</v>
      </c>
      <c r="F77" s="42">
        <f t="shared" ca="1" si="3"/>
        <v>46</v>
      </c>
      <c r="G77" s="43" t="s">
        <v>398</v>
      </c>
      <c r="H77" s="43" t="s">
        <v>234</v>
      </c>
      <c r="I77" s="44" t="s">
        <v>399</v>
      </c>
      <c r="J77" s="39" t="s">
        <v>236</v>
      </c>
      <c r="K77" s="39">
        <v>3473</v>
      </c>
      <c r="L77" s="39"/>
      <c r="M77" s="39"/>
      <c r="N77" s="39"/>
      <c r="O77" s="45"/>
      <c r="P77" s="45"/>
      <c r="Q77" s="45" t="s">
        <v>237</v>
      </c>
      <c r="R77" s="45" t="s">
        <v>385</v>
      </c>
      <c r="S77" s="45" t="s">
        <v>385</v>
      </c>
      <c r="T77" s="39" t="s">
        <v>237</v>
      </c>
      <c r="U77" s="45" t="s">
        <v>385</v>
      </c>
      <c r="V77" s="45" t="s">
        <v>385</v>
      </c>
      <c r="W77" s="45" t="s">
        <v>236</v>
      </c>
      <c r="X77" s="45" t="s">
        <v>236</v>
      </c>
      <c r="Y77" s="45" t="s">
        <v>236</v>
      </c>
      <c r="Z77" s="45"/>
      <c r="AA77" s="45"/>
      <c r="AB77" s="45"/>
      <c r="AC77" s="45"/>
      <c r="AD77" s="45"/>
      <c r="AE77" s="46"/>
      <c r="AS77" s="28">
        <f t="shared" ref="AS77:AS140" ca="1" si="5">IF(E77="",99999*$AS$12,E77*$AS$12+A77)</f>
        <v>413050064</v>
      </c>
    </row>
    <row r="78" spans="1:45" ht="18.75" thickBot="1" x14ac:dyDescent="0.3">
      <c r="A78" s="37">
        <v>65</v>
      </c>
      <c r="B78" s="38" t="s">
        <v>400</v>
      </c>
      <c r="C78" s="39" t="s">
        <v>194</v>
      </c>
      <c r="D78" s="49">
        <v>33682</v>
      </c>
      <c r="E78" s="41">
        <f t="shared" ca="1" si="2"/>
        <v>40987</v>
      </c>
      <c r="F78" s="42">
        <f t="shared" ca="1" si="3"/>
        <v>20</v>
      </c>
      <c r="G78" s="43" t="s">
        <v>246</v>
      </c>
      <c r="H78" s="43" t="s">
        <v>234</v>
      </c>
      <c r="I78" s="44" t="s">
        <v>401</v>
      </c>
      <c r="J78" s="39" t="s">
        <v>236</v>
      </c>
      <c r="K78" s="39">
        <v>4416</v>
      </c>
      <c r="L78" s="39"/>
      <c r="M78" s="39"/>
      <c r="N78" s="39"/>
      <c r="O78" s="45"/>
      <c r="P78" s="45"/>
      <c r="Q78" s="45" t="s">
        <v>237</v>
      </c>
      <c r="R78" s="45" t="s">
        <v>385</v>
      </c>
      <c r="S78" s="45" t="s">
        <v>385</v>
      </c>
      <c r="T78" s="39" t="s">
        <v>236</v>
      </c>
      <c r="U78" s="45" t="s">
        <v>236</v>
      </c>
      <c r="V78" s="45" t="s">
        <v>236</v>
      </c>
      <c r="W78" s="45" t="s">
        <v>236</v>
      </c>
      <c r="X78" s="45" t="s">
        <v>236</v>
      </c>
      <c r="Y78" s="45" t="s">
        <v>236</v>
      </c>
      <c r="Z78" s="45"/>
      <c r="AA78" s="45"/>
      <c r="AB78" s="45"/>
      <c r="AC78" s="45"/>
      <c r="AD78" s="45"/>
      <c r="AE78" s="46"/>
      <c r="AS78" s="28">
        <f t="shared" ca="1" si="5"/>
        <v>409870065</v>
      </c>
    </row>
    <row r="79" spans="1:45" ht="18.75" thickBot="1" x14ac:dyDescent="0.3">
      <c r="A79" s="37">
        <v>66</v>
      </c>
      <c r="B79" s="38" t="s">
        <v>402</v>
      </c>
      <c r="C79" s="39" t="s">
        <v>194</v>
      </c>
      <c r="D79" s="49">
        <v>26098</v>
      </c>
      <c r="E79" s="41">
        <f t="shared" ref="E79:E142" ca="1" si="6">IF(B79="","",IF(DATE(YEAR(TODAY()),MONTH(D79),DAY(D79))&lt;TODAY(),DATE(IF(YEAR(D79)=1900,2090,YEAR(TODAY())+1),MONTH(D79),DAY(D79)),DATE(IF(YEAR(D79)=1900,2090,YEAR(TODAY())),MONTH(D79),DAY(D79))))</f>
        <v>41074</v>
      </c>
      <c r="F79" s="42">
        <f t="shared" ref="F79:F142" ca="1" si="7">IF(B79="","",YEAR(E79)-YEAR(D79))</f>
        <v>41</v>
      </c>
      <c r="G79" s="43" t="s">
        <v>246</v>
      </c>
      <c r="H79" s="43" t="s">
        <v>403</v>
      </c>
      <c r="I79" s="50" t="s">
        <v>404</v>
      </c>
      <c r="J79" s="51" t="s">
        <v>236</v>
      </c>
      <c r="K79" s="51">
        <v>4054</v>
      </c>
      <c r="L79" s="51"/>
      <c r="M79" s="51"/>
      <c r="N79" s="39"/>
      <c r="O79" s="45"/>
      <c r="P79" s="45"/>
      <c r="Q79" s="45" t="s">
        <v>237</v>
      </c>
      <c r="R79" s="45" t="s">
        <v>385</v>
      </c>
      <c r="S79" s="45" t="s">
        <v>385</v>
      </c>
      <c r="T79" s="39" t="s">
        <v>54</v>
      </c>
      <c r="U79" s="45" t="s">
        <v>662</v>
      </c>
      <c r="V79" s="45" t="s">
        <v>662</v>
      </c>
      <c r="W79" s="45" t="s">
        <v>54</v>
      </c>
      <c r="X79" s="45" t="s">
        <v>662</v>
      </c>
      <c r="Y79" s="45" t="s">
        <v>662</v>
      </c>
      <c r="Z79" s="45"/>
      <c r="AA79" s="45"/>
      <c r="AB79" s="45"/>
      <c r="AC79" s="45"/>
      <c r="AD79" s="45"/>
      <c r="AE79" s="46"/>
      <c r="AS79" s="28">
        <f t="shared" ca="1" si="5"/>
        <v>410740066</v>
      </c>
    </row>
    <row r="80" spans="1:45" ht="18.75" thickBot="1" x14ac:dyDescent="0.3">
      <c r="A80" s="37">
        <v>67</v>
      </c>
      <c r="B80" s="38" t="s">
        <v>405</v>
      </c>
      <c r="C80" s="39" t="s">
        <v>194</v>
      </c>
      <c r="D80" s="49">
        <v>25044</v>
      </c>
      <c r="E80" s="41">
        <f t="shared" ca="1" si="6"/>
        <v>41115</v>
      </c>
      <c r="F80" s="42">
        <f t="shared" ca="1" si="7"/>
        <v>44</v>
      </c>
      <c r="G80" s="43" t="s">
        <v>406</v>
      </c>
      <c r="H80" s="43" t="s">
        <v>234</v>
      </c>
      <c r="I80" s="44" t="s">
        <v>407</v>
      </c>
      <c r="J80" s="39" t="s">
        <v>236</v>
      </c>
      <c r="K80" s="39">
        <v>4126</v>
      </c>
      <c r="L80" s="39"/>
      <c r="M80" s="39"/>
      <c r="N80" s="39"/>
      <c r="O80" s="45"/>
      <c r="P80" s="45"/>
      <c r="Q80" s="45" t="s">
        <v>237</v>
      </c>
      <c r="R80" s="45" t="s">
        <v>341</v>
      </c>
      <c r="S80" s="45" t="s">
        <v>385</v>
      </c>
      <c r="T80" s="39" t="s">
        <v>237</v>
      </c>
      <c r="U80" s="45" t="s">
        <v>341</v>
      </c>
      <c r="V80" s="45" t="s">
        <v>385</v>
      </c>
      <c r="W80" s="45" t="s">
        <v>237</v>
      </c>
      <c r="X80" s="45" t="s">
        <v>341</v>
      </c>
      <c r="Y80" s="45" t="s">
        <v>385</v>
      </c>
      <c r="Z80" s="45"/>
      <c r="AA80" s="45"/>
      <c r="AB80" s="45"/>
      <c r="AC80" s="45"/>
      <c r="AD80" s="45"/>
      <c r="AE80" s="46"/>
      <c r="AS80" s="28">
        <f t="shared" ca="1" si="5"/>
        <v>411150067</v>
      </c>
    </row>
    <row r="81" spans="1:45" ht="18.75" thickBot="1" x14ac:dyDescent="0.3">
      <c r="A81" s="37">
        <v>68</v>
      </c>
      <c r="B81" s="38" t="s">
        <v>408</v>
      </c>
      <c r="C81" s="39" t="s">
        <v>196</v>
      </c>
      <c r="D81" s="49">
        <v>23624</v>
      </c>
      <c r="E81" s="41">
        <f t="shared" ca="1" si="6"/>
        <v>41156</v>
      </c>
      <c r="F81" s="42">
        <f t="shared" ca="1" si="7"/>
        <v>48</v>
      </c>
      <c r="G81" s="43" t="s">
        <v>360</v>
      </c>
      <c r="H81" s="43" t="s">
        <v>234</v>
      </c>
      <c r="I81" s="50" t="s">
        <v>409</v>
      </c>
      <c r="J81" s="51" t="s">
        <v>236</v>
      </c>
      <c r="K81" s="51">
        <v>3671</v>
      </c>
      <c r="L81" s="51"/>
      <c r="M81" s="51"/>
      <c r="N81" s="39"/>
      <c r="O81" s="45"/>
      <c r="P81" s="45"/>
      <c r="Q81" s="45" t="s">
        <v>237</v>
      </c>
      <c r="R81" s="45" t="s">
        <v>410</v>
      </c>
      <c r="S81" s="45" t="s">
        <v>410</v>
      </c>
      <c r="T81" s="39" t="s">
        <v>237</v>
      </c>
      <c r="U81" s="45" t="s">
        <v>410</v>
      </c>
      <c r="V81" s="45" t="s">
        <v>410</v>
      </c>
      <c r="W81" s="45" t="s">
        <v>237</v>
      </c>
      <c r="X81" s="45" t="s">
        <v>410</v>
      </c>
      <c r="Y81" s="45" t="s">
        <v>410</v>
      </c>
      <c r="Z81" s="45"/>
      <c r="AA81" s="45"/>
      <c r="AB81" s="45"/>
      <c r="AC81" s="45"/>
      <c r="AD81" s="45"/>
      <c r="AE81" s="46"/>
      <c r="AS81" s="28">
        <f t="shared" ca="1" si="5"/>
        <v>411560068</v>
      </c>
    </row>
    <row r="82" spans="1:45" ht="18.75" thickBot="1" x14ac:dyDescent="0.3">
      <c r="A82" s="37">
        <v>69</v>
      </c>
      <c r="B82" s="38" t="s">
        <v>411</v>
      </c>
      <c r="C82" s="39" t="s">
        <v>194</v>
      </c>
      <c r="D82" s="49">
        <v>22279</v>
      </c>
      <c r="E82" s="41">
        <f t="shared" ca="1" si="6"/>
        <v>41272</v>
      </c>
      <c r="F82" s="42">
        <f t="shared" ca="1" si="7"/>
        <v>52</v>
      </c>
      <c r="G82" s="43" t="s">
        <v>363</v>
      </c>
      <c r="H82" s="43" t="s">
        <v>234</v>
      </c>
      <c r="I82" s="44" t="s">
        <v>412</v>
      </c>
      <c r="J82" s="39" t="s">
        <v>236</v>
      </c>
      <c r="K82" s="39">
        <v>3595</v>
      </c>
      <c r="L82" s="39"/>
      <c r="M82" s="39"/>
      <c r="N82" s="39"/>
      <c r="O82" s="45"/>
      <c r="P82" s="45"/>
      <c r="Q82" s="45" t="s">
        <v>237</v>
      </c>
      <c r="R82" s="45" t="s">
        <v>410</v>
      </c>
      <c r="S82" s="45" t="s">
        <v>410</v>
      </c>
      <c r="T82" s="39" t="s">
        <v>237</v>
      </c>
      <c r="U82" s="45" t="s">
        <v>410</v>
      </c>
      <c r="V82" s="45" t="s">
        <v>410</v>
      </c>
      <c r="W82" s="45" t="s">
        <v>237</v>
      </c>
      <c r="X82" s="45" t="s">
        <v>410</v>
      </c>
      <c r="Y82" s="45" t="s">
        <v>410</v>
      </c>
      <c r="Z82" s="45"/>
      <c r="AA82" s="45"/>
      <c r="AB82" s="45"/>
      <c r="AC82" s="45"/>
      <c r="AD82" s="45"/>
      <c r="AE82" s="46"/>
      <c r="AS82" s="28">
        <f t="shared" ca="1" si="5"/>
        <v>412720069</v>
      </c>
    </row>
    <row r="83" spans="1:45" ht="18.75" thickBot="1" x14ac:dyDescent="0.3">
      <c r="A83" s="37">
        <v>70</v>
      </c>
      <c r="B83" s="38" t="s">
        <v>413</v>
      </c>
      <c r="C83" s="39" t="s">
        <v>194</v>
      </c>
      <c r="D83" s="49">
        <v>32673</v>
      </c>
      <c r="E83" s="41">
        <f t="shared" ca="1" si="6"/>
        <v>41074</v>
      </c>
      <c r="F83" s="42">
        <f t="shared" ca="1" si="7"/>
        <v>23</v>
      </c>
      <c r="G83" s="43" t="s">
        <v>363</v>
      </c>
      <c r="H83" s="43" t="s">
        <v>288</v>
      </c>
      <c r="I83" s="44" t="s">
        <v>414</v>
      </c>
      <c r="J83" s="39" t="s">
        <v>236</v>
      </c>
      <c r="K83" s="39">
        <v>4321</v>
      </c>
      <c r="L83" s="39"/>
      <c r="M83" s="39"/>
      <c r="N83" s="39"/>
      <c r="O83" s="45"/>
      <c r="P83" s="45"/>
      <c r="Q83" s="45" t="s">
        <v>237</v>
      </c>
      <c r="R83" s="45" t="s">
        <v>410</v>
      </c>
      <c r="S83" s="45" t="s">
        <v>410</v>
      </c>
      <c r="T83" s="39" t="s">
        <v>237</v>
      </c>
      <c r="U83" s="45" t="s">
        <v>410</v>
      </c>
      <c r="V83" s="45" t="s">
        <v>410</v>
      </c>
      <c r="W83" s="45" t="s">
        <v>237</v>
      </c>
      <c r="X83" s="45" t="s">
        <v>410</v>
      </c>
      <c r="Y83" s="45" t="s">
        <v>410</v>
      </c>
      <c r="Z83" s="45"/>
      <c r="AA83" s="45"/>
      <c r="AB83" s="45"/>
      <c r="AC83" s="45"/>
      <c r="AD83" s="45"/>
      <c r="AE83" s="46"/>
      <c r="AS83" s="28">
        <f t="shared" ca="1" si="5"/>
        <v>410740070</v>
      </c>
    </row>
    <row r="84" spans="1:45" ht="18.75" thickBot="1" x14ac:dyDescent="0.3">
      <c r="A84" s="37">
        <v>71</v>
      </c>
      <c r="B84" s="38" t="s">
        <v>415</v>
      </c>
      <c r="C84" s="39" t="s">
        <v>194</v>
      </c>
      <c r="D84" s="49">
        <v>33639</v>
      </c>
      <c r="E84" s="41">
        <f t="shared" ca="1" si="6"/>
        <v>41310</v>
      </c>
      <c r="F84" s="42">
        <f t="shared" ca="1" si="7"/>
        <v>21</v>
      </c>
      <c r="G84" s="43" t="s">
        <v>339</v>
      </c>
      <c r="H84" s="43" t="s">
        <v>234</v>
      </c>
      <c r="I84" s="44" t="s">
        <v>416</v>
      </c>
      <c r="J84" s="39" t="s">
        <v>236</v>
      </c>
      <c r="K84" s="39">
        <v>4426</v>
      </c>
      <c r="L84" s="39"/>
      <c r="M84" s="39"/>
      <c r="N84" s="39"/>
      <c r="O84" s="45"/>
      <c r="P84" s="45"/>
      <c r="Q84" s="45" t="s">
        <v>237</v>
      </c>
      <c r="R84" s="45" t="s">
        <v>417</v>
      </c>
      <c r="S84" s="45" t="s">
        <v>417</v>
      </c>
      <c r="T84" s="45" t="s">
        <v>237</v>
      </c>
      <c r="U84" s="45" t="s">
        <v>417</v>
      </c>
      <c r="V84" s="45" t="s">
        <v>417</v>
      </c>
      <c r="W84" s="45" t="s">
        <v>237</v>
      </c>
      <c r="X84" s="45" t="s">
        <v>417</v>
      </c>
      <c r="Y84" s="45" t="s">
        <v>417</v>
      </c>
      <c r="Z84" s="45"/>
      <c r="AA84" s="45"/>
      <c r="AB84" s="45"/>
      <c r="AC84" s="45"/>
      <c r="AD84" s="45"/>
      <c r="AE84" s="46"/>
      <c r="AS84" s="28">
        <f t="shared" ca="1" si="5"/>
        <v>413100071</v>
      </c>
    </row>
    <row r="85" spans="1:45" ht="18.75" thickBot="1" x14ac:dyDescent="0.3">
      <c r="A85" s="37">
        <v>72</v>
      </c>
      <c r="B85" s="38" t="s">
        <v>155</v>
      </c>
      <c r="C85" s="39" t="s">
        <v>194</v>
      </c>
      <c r="D85" s="49">
        <v>35087</v>
      </c>
      <c r="E85" s="41">
        <f t="shared" ca="1" si="6"/>
        <v>41297</v>
      </c>
      <c r="F85" s="42">
        <f t="shared" ca="1" si="7"/>
        <v>17</v>
      </c>
      <c r="G85" s="43" t="s">
        <v>360</v>
      </c>
      <c r="H85" s="43" t="s">
        <v>234</v>
      </c>
      <c r="I85" s="44" t="s">
        <v>418</v>
      </c>
      <c r="J85" s="39" t="s">
        <v>236</v>
      </c>
      <c r="K85" s="39">
        <v>4626</v>
      </c>
      <c r="L85" s="39"/>
      <c r="M85" s="39"/>
      <c r="N85" s="39"/>
      <c r="O85" s="45"/>
      <c r="P85" s="45"/>
      <c r="Q85" s="45" t="s">
        <v>237</v>
      </c>
      <c r="R85" s="45" t="s">
        <v>417</v>
      </c>
      <c r="S85" s="45" t="s">
        <v>417</v>
      </c>
      <c r="T85" s="39" t="s">
        <v>237</v>
      </c>
      <c r="U85" s="45" t="s">
        <v>417</v>
      </c>
      <c r="V85" s="45" t="s">
        <v>385</v>
      </c>
      <c r="W85" s="45" t="s">
        <v>237</v>
      </c>
      <c r="X85" s="45" t="s">
        <v>417</v>
      </c>
      <c r="Y85" s="45" t="s">
        <v>417</v>
      </c>
      <c r="Z85" s="45"/>
      <c r="AA85" s="45"/>
      <c r="AB85" s="45"/>
      <c r="AC85" s="45"/>
      <c r="AD85" s="45"/>
      <c r="AE85" s="46"/>
      <c r="AS85" s="28">
        <f t="shared" ca="1" si="5"/>
        <v>412970072</v>
      </c>
    </row>
    <row r="86" spans="1:45" ht="18.75" thickBot="1" x14ac:dyDescent="0.3">
      <c r="A86" s="37">
        <v>73</v>
      </c>
      <c r="B86" s="38" t="s">
        <v>419</v>
      </c>
      <c r="C86" s="39" t="s">
        <v>194</v>
      </c>
      <c r="D86" s="49">
        <v>31733</v>
      </c>
      <c r="E86" s="41">
        <f t="shared" ca="1" si="6"/>
        <v>41230</v>
      </c>
      <c r="F86" s="42">
        <f t="shared" ca="1" si="7"/>
        <v>26</v>
      </c>
      <c r="G86" s="43" t="s">
        <v>420</v>
      </c>
      <c r="H86" s="43" t="s">
        <v>234</v>
      </c>
      <c r="I86" s="44" t="s">
        <v>421</v>
      </c>
      <c r="J86" s="39" t="s">
        <v>236</v>
      </c>
      <c r="K86" s="39">
        <v>4625</v>
      </c>
      <c r="L86" s="39"/>
      <c r="M86" s="39"/>
      <c r="N86" s="39"/>
      <c r="O86" s="45"/>
      <c r="P86" s="45"/>
      <c r="Q86" s="45" t="s">
        <v>237</v>
      </c>
      <c r="R86" s="45" t="s">
        <v>417</v>
      </c>
      <c r="S86" s="45" t="s">
        <v>417</v>
      </c>
      <c r="T86" s="39" t="s">
        <v>237</v>
      </c>
      <c r="U86" s="45" t="s">
        <v>417</v>
      </c>
      <c r="V86" s="45" t="s">
        <v>417</v>
      </c>
      <c r="W86" s="45" t="s">
        <v>236</v>
      </c>
      <c r="X86" s="45" t="s">
        <v>236</v>
      </c>
      <c r="Y86" s="45" t="s">
        <v>236</v>
      </c>
      <c r="Z86" s="45"/>
      <c r="AA86" s="45"/>
      <c r="AB86" s="45"/>
      <c r="AC86" s="45"/>
      <c r="AD86" s="45"/>
      <c r="AE86" s="46"/>
      <c r="AS86" s="28">
        <f t="shared" ca="1" si="5"/>
        <v>412300073</v>
      </c>
    </row>
    <row r="87" spans="1:45" ht="18.75" thickBot="1" x14ac:dyDescent="0.3">
      <c r="A87" s="37">
        <v>74</v>
      </c>
      <c r="B87" s="38" t="s">
        <v>422</v>
      </c>
      <c r="C87" s="39" t="s">
        <v>194</v>
      </c>
      <c r="D87" s="49">
        <v>17763</v>
      </c>
      <c r="E87" s="41">
        <f t="shared" ca="1" si="6"/>
        <v>41139</v>
      </c>
      <c r="F87" s="42">
        <f t="shared" ca="1" si="7"/>
        <v>64</v>
      </c>
      <c r="G87" s="43" t="s">
        <v>360</v>
      </c>
      <c r="H87" s="43" t="s">
        <v>234</v>
      </c>
      <c r="I87" s="44" t="s">
        <v>423</v>
      </c>
      <c r="J87" s="39" t="s">
        <v>236</v>
      </c>
      <c r="K87" s="39">
        <v>502</v>
      </c>
      <c r="L87" s="39"/>
      <c r="M87" s="39"/>
      <c r="N87" s="39"/>
      <c r="O87" s="45"/>
      <c r="P87" s="45"/>
      <c r="Q87" s="45" t="s">
        <v>237</v>
      </c>
      <c r="R87" s="45" t="s">
        <v>417</v>
      </c>
      <c r="S87" s="45" t="s">
        <v>417</v>
      </c>
      <c r="T87" s="39" t="s">
        <v>237</v>
      </c>
      <c r="U87" s="45" t="s">
        <v>417</v>
      </c>
      <c r="V87" s="45" t="s">
        <v>417</v>
      </c>
      <c r="W87" s="45" t="s">
        <v>237</v>
      </c>
      <c r="X87" s="45" t="s">
        <v>417</v>
      </c>
      <c r="Y87" s="45" t="s">
        <v>417</v>
      </c>
      <c r="Z87" s="45"/>
      <c r="AA87" s="45"/>
      <c r="AB87" s="45"/>
      <c r="AC87" s="45"/>
      <c r="AD87" s="45"/>
      <c r="AE87" s="46"/>
      <c r="AS87" s="28">
        <f t="shared" ca="1" si="5"/>
        <v>411390074</v>
      </c>
    </row>
    <row r="88" spans="1:45" ht="18.75" thickBot="1" x14ac:dyDescent="0.3">
      <c r="A88" s="37">
        <v>75</v>
      </c>
      <c r="B88" s="38" t="s">
        <v>424</v>
      </c>
      <c r="C88" s="39" t="s">
        <v>194</v>
      </c>
      <c r="D88" s="49">
        <v>28477</v>
      </c>
      <c r="E88" s="41">
        <f t="shared" ca="1" si="6"/>
        <v>41261</v>
      </c>
      <c r="F88" s="42">
        <f t="shared" ca="1" si="7"/>
        <v>35</v>
      </c>
      <c r="G88" s="43" t="s">
        <v>246</v>
      </c>
      <c r="H88" s="43" t="s">
        <v>234</v>
      </c>
      <c r="I88" s="44" t="s">
        <v>425</v>
      </c>
      <c r="J88" s="39" t="s">
        <v>236</v>
      </c>
      <c r="K88" s="39">
        <v>3497</v>
      </c>
      <c r="L88" s="39"/>
      <c r="M88" s="39"/>
      <c r="N88" s="39"/>
      <c r="O88" s="45"/>
      <c r="P88" s="45"/>
      <c r="Q88" s="45" t="s">
        <v>237</v>
      </c>
      <c r="R88" s="45" t="s">
        <v>417</v>
      </c>
      <c r="S88" s="45" t="s">
        <v>417</v>
      </c>
      <c r="T88" s="39" t="s">
        <v>237</v>
      </c>
      <c r="U88" s="45" t="s">
        <v>417</v>
      </c>
      <c r="V88" s="45" t="s">
        <v>417</v>
      </c>
      <c r="W88" s="45" t="s">
        <v>237</v>
      </c>
      <c r="X88" s="45" t="s">
        <v>417</v>
      </c>
      <c r="Y88" s="45" t="s">
        <v>417</v>
      </c>
      <c r="Z88" s="45"/>
      <c r="AA88" s="45"/>
      <c r="AB88" s="45"/>
      <c r="AC88" s="45"/>
      <c r="AD88" s="45"/>
      <c r="AE88" s="46"/>
      <c r="AS88" s="28">
        <f t="shared" ca="1" si="5"/>
        <v>412610075</v>
      </c>
    </row>
    <row r="89" spans="1:45" ht="18.75" thickBot="1" x14ac:dyDescent="0.3">
      <c r="A89" s="37">
        <v>76</v>
      </c>
      <c r="B89" s="38" t="s">
        <v>426</v>
      </c>
      <c r="C89" s="39" t="s">
        <v>194</v>
      </c>
      <c r="D89" s="49">
        <v>27317</v>
      </c>
      <c r="E89" s="41">
        <f t="shared" ca="1" si="6"/>
        <v>41197</v>
      </c>
      <c r="F89" s="42">
        <f t="shared" ca="1" si="7"/>
        <v>38</v>
      </c>
      <c r="G89" s="43" t="s">
        <v>360</v>
      </c>
      <c r="H89" s="43" t="s">
        <v>234</v>
      </c>
      <c r="I89" s="44" t="s">
        <v>427</v>
      </c>
      <c r="J89" s="39" t="s">
        <v>236</v>
      </c>
      <c r="K89" s="39">
        <v>3439</v>
      </c>
      <c r="L89" s="39"/>
      <c r="M89" s="39"/>
      <c r="N89" s="39"/>
      <c r="O89" s="45"/>
      <c r="P89" s="45"/>
      <c r="Q89" s="45" t="s">
        <v>237</v>
      </c>
      <c r="R89" s="45" t="s">
        <v>417</v>
      </c>
      <c r="S89" s="45" t="s">
        <v>417</v>
      </c>
      <c r="T89" s="39" t="s">
        <v>237</v>
      </c>
      <c r="U89" s="45" t="s">
        <v>417</v>
      </c>
      <c r="V89" s="45" t="s">
        <v>417</v>
      </c>
      <c r="W89" s="45" t="s">
        <v>236</v>
      </c>
      <c r="X89" s="45" t="s">
        <v>236</v>
      </c>
      <c r="Y89" s="45" t="s">
        <v>236</v>
      </c>
      <c r="Z89" s="45"/>
      <c r="AA89" s="45"/>
      <c r="AB89" s="45"/>
      <c r="AC89" s="45"/>
      <c r="AD89" s="45"/>
      <c r="AE89" s="46"/>
      <c r="AS89" s="28">
        <f t="shared" ca="1" si="5"/>
        <v>411970076</v>
      </c>
    </row>
    <row r="90" spans="1:45" ht="18.75" thickBot="1" x14ac:dyDescent="0.3">
      <c r="A90" s="37">
        <v>77</v>
      </c>
      <c r="B90" s="38" t="s">
        <v>428</v>
      </c>
      <c r="C90" s="39" t="s">
        <v>194</v>
      </c>
      <c r="D90" s="49">
        <v>24363</v>
      </c>
      <c r="E90" s="41">
        <f t="shared" ca="1" si="6"/>
        <v>41165</v>
      </c>
      <c r="F90" s="42">
        <f t="shared" ca="1" si="7"/>
        <v>46</v>
      </c>
      <c r="G90" s="43" t="s">
        <v>363</v>
      </c>
      <c r="H90" s="43" t="s">
        <v>234</v>
      </c>
      <c r="I90" s="50" t="s">
        <v>429</v>
      </c>
      <c r="J90" s="51" t="s">
        <v>236</v>
      </c>
      <c r="K90" s="51">
        <v>3195</v>
      </c>
      <c r="L90" s="51"/>
      <c r="M90" s="51"/>
      <c r="N90" s="39"/>
      <c r="O90" s="45"/>
      <c r="P90" s="45"/>
      <c r="Q90" s="45" t="s">
        <v>237</v>
      </c>
      <c r="R90" s="45" t="s">
        <v>417</v>
      </c>
      <c r="S90" s="45" t="s">
        <v>417</v>
      </c>
      <c r="T90" s="39" t="s">
        <v>237</v>
      </c>
      <c r="U90" s="45" t="s">
        <v>417</v>
      </c>
      <c r="V90" s="45" t="s">
        <v>417</v>
      </c>
      <c r="W90" s="45" t="s">
        <v>237</v>
      </c>
      <c r="X90" s="45" t="s">
        <v>417</v>
      </c>
      <c r="Y90" s="45" t="s">
        <v>417</v>
      </c>
      <c r="Z90" s="45"/>
      <c r="AA90" s="45"/>
      <c r="AB90" s="45"/>
      <c r="AC90" s="45"/>
      <c r="AD90" s="45"/>
      <c r="AE90" s="46"/>
      <c r="AS90" s="28">
        <f t="shared" ca="1" si="5"/>
        <v>411650077</v>
      </c>
    </row>
    <row r="91" spans="1:45" ht="18.75" thickBot="1" x14ac:dyDescent="0.3">
      <c r="A91" s="37">
        <v>78</v>
      </c>
      <c r="B91" s="38" t="s">
        <v>430</v>
      </c>
      <c r="C91" s="39" t="s">
        <v>194</v>
      </c>
      <c r="D91" s="49">
        <v>26103</v>
      </c>
      <c r="E91" s="41">
        <f t="shared" ca="1" si="6"/>
        <v>41079</v>
      </c>
      <c r="F91" s="42">
        <f t="shared" ca="1" si="7"/>
        <v>41</v>
      </c>
      <c r="G91" s="43" t="s">
        <v>360</v>
      </c>
      <c r="H91" s="43" t="s">
        <v>234</v>
      </c>
      <c r="I91" s="44" t="s">
        <v>431</v>
      </c>
      <c r="J91" s="39" t="s">
        <v>236</v>
      </c>
      <c r="K91" s="39">
        <v>3130</v>
      </c>
      <c r="L91" s="39"/>
      <c r="M91" s="39"/>
      <c r="N91" s="39"/>
      <c r="O91" s="45"/>
      <c r="P91" s="45"/>
      <c r="Q91" s="45" t="s">
        <v>237</v>
      </c>
      <c r="R91" s="45" t="s">
        <v>417</v>
      </c>
      <c r="S91" s="45" t="s">
        <v>417</v>
      </c>
      <c r="T91" s="39" t="s">
        <v>237</v>
      </c>
      <c r="U91" s="45" t="s">
        <v>417</v>
      </c>
      <c r="V91" s="45" t="s">
        <v>417</v>
      </c>
      <c r="W91" s="45" t="s">
        <v>237</v>
      </c>
      <c r="X91" s="45" t="s">
        <v>417</v>
      </c>
      <c r="Y91" s="45" t="s">
        <v>417</v>
      </c>
      <c r="Z91" s="45"/>
      <c r="AA91" s="45"/>
      <c r="AB91" s="45"/>
      <c r="AC91" s="45"/>
      <c r="AD91" s="45"/>
      <c r="AE91" s="46"/>
      <c r="AS91" s="28">
        <f t="shared" ca="1" si="5"/>
        <v>410790078</v>
      </c>
    </row>
    <row r="92" spans="1:45" ht="18.75" thickBot="1" x14ac:dyDescent="0.3">
      <c r="A92" s="37">
        <v>79</v>
      </c>
      <c r="B92" s="38" t="s">
        <v>432</v>
      </c>
      <c r="C92" s="39" t="s">
        <v>194</v>
      </c>
      <c r="D92" s="49">
        <v>29661</v>
      </c>
      <c r="E92" s="41">
        <f t="shared" ca="1" si="6"/>
        <v>41349</v>
      </c>
      <c r="F92" s="42">
        <f t="shared" ca="1" si="7"/>
        <v>32</v>
      </c>
      <c r="G92" s="43" t="s">
        <v>246</v>
      </c>
      <c r="H92" s="43" t="s">
        <v>234</v>
      </c>
      <c r="I92" s="50" t="s">
        <v>433</v>
      </c>
      <c r="J92" s="51" t="s">
        <v>236</v>
      </c>
      <c r="K92" s="51">
        <v>4465</v>
      </c>
      <c r="L92" s="51"/>
      <c r="M92" s="51"/>
      <c r="N92" s="39"/>
      <c r="O92" s="45"/>
      <c r="P92" s="45"/>
      <c r="Q92" s="45" t="s">
        <v>237</v>
      </c>
      <c r="R92" s="45" t="s">
        <v>417</v>
      </c>
      <c r="S92" s="45" t="s">
        <v>417</v>
      </c>
      <c r="T92" s="39" t="s">
        <v>236</v>
      </c>
      <c r="U92" s="45" t="s">
        <v>236</v>
      </c>
      <c r="V92" s="45" t="s">
        <v>236</v>
      </c>
      <c r="W92" s="45" t="s">
        <v>237</v>
      </c>
      <c r="X92" s="45" t="s">
        <v>417</v>
      </c>
      <c r="Y92" s="45" t="s">
        <v>417</v>
      </c>
      <c r="Z92" s="45"/>
      <c r="AA92" s="45"/>
      <c r="AB92" s="45"/>
      <c r="AC92" s="45"/>
      <c r="AD92" s="45"/>
      <c r="AE92" s="46"/>
      <c r="AS92" s="28">
        <f t="shared" ca="1" si="5"/>
        <v>413490079</v>
      </c>
    </row>
    <row r="93" spans="1:45" ht="18.75" thickBot="1" x14ac:dyDescent="0.3">
      <c r="A93" s="37">
        <v>80</v>
      </c>
      <c r="B93" s="38" t="s">
        <v>434</v>
      </c>
      <c r="C93" s="39" t="s">
        <v>194</v>
      </c>
      <c r="D93" s="49">
        <v>28835</v>
      </c>
      <c r="E93" s="41">
        <f t="shared" ca="1" si="6"/>
        <v>41254</v>
      </c>
      <c r="F93" s="42">
        <f t="shared" ca="1" si="7"/>
        <v>34</v>
      </c>
      <c r="G93" s="43" t="s">
        <v>339</v>
      </c>
      <c r="H93" s="43" t="s">
        <v>234</v>
      </c>
      <c r="I93" s="44" t="s">
        <v>435</v>
      </c>
      <c r="J93" s="39" t="s">
        <v>236</v>
      </c>
      <c r="K93" s="39">
        <v>3767</v>
      </c>
      <c r="L93" s="39"/>
      <c r="M93" s="39"/>
      <c r="N93" s="39"/>
      <c r="O93" s="45"/>
      <c r="P93" s="45"/>
      <c r="Q93" s="45" t="s">
        <v>237</v>
      </c>
      <c r="R93" s="45" t="s">
        <v>436</v>
      </c>
      <c r="S93" s="45" t="s">
        <v>436</v>
      </c>
      <c r="T93" s="39" t="s">
        <v>237</v>
      </c>
      <c r="U93" s="45" t="s">
        <v>436</v>
      </c>
      <c r="V93" s="45" t="s">
        <v>436</v>
      </c>
      <c r="W93" s="45" t="s">
        <v>236</v>
      </c>
      <c r="X93" s="45" t="s">
        <v>236</v>
      </c>
      <c r="Y93" s="45" t="s">
        <v>236</v>
      </c>
      <c r="Z93" s="45"/>
      <c r="AA93" s="45"/>
      <c r="AB93" s="45"/>
      <c r="AC93" s="45"/>
      <c r="AD93" s="45"/>
      <c r="AE93" s="46"/>
      <c r="AS93" s="28">
        <f t="shared" ca="1" si="5"/>
        <v>412540080</v>
      </c>
    </row>
    <row r="94" spans="1:45" ht="18.75" thickBot="1" x14ac:dyDescent="0.3">
      <c r="A94" s="37">
        <v>81</v>
      </c>
      <c r="B94" s="38" t="s">
        <v>437</v>
      </c>
      <c r="C94" s="39" t="s">
        <v>194</v>
      </c>
      <c r="D94" s="49">
        <v>31690</v>
      </c>
      <c r="E94" s="41">
        <f t="shared" ca="1" si="6"/>
        <v>41187</v>
      </c>
      <c r="F94" s="42">
        <f t="shared" ca="1" si="7"/>
        <v>26</v>
      </c>
      <c r="G94" s="43" t="s">
        <v>420</v>
      </c>
      <c r="H94" s="43" t="s">
        <v>234</v>
      </c>
      <c r="I94" s="44" t="s">
        <v>438</v>
      </c>
      <c r="J94" s="39" t="s">
        <v>236</v>
      </c>
      <c r="K94" s="39">
        <v>4165</v>
      </c>
      <c r="L94" s="39"/>
      <c r="M94" s="39"/>
      <c r="N94" s="39"/>
      <c r="O94" s="45"/>
      <c r="P94" s="45"/>
      <c r="Q94" s="45" t="s">
        <v>237</v>
      </c>
      <c r="R94" s="45" t="s">
        <v>436</v>
      </c>
      <c r="S94" s="45" t="s">
        <v>436</v>
      </c>
      <c r="T94" s="39" t="s">
        <v>237</v>
      </c>
      <c r="U94" s="45" t="s">
        <v>436</v>
      </c>
      <c r="V94" s="45" t="s">
        <v>902</v>
      </c>
      <c r="W94" s="45" t="s">
        <v>237</v>
      </c>
      <c r="X94" s="45" t="s">
        <v>436</v>
      </c>
      <c r="Y94" s="45" t="s">
        <v>436</v>
      </c>
      <c r="Z94" s="45"/>
      <c r="AA94" s="45"/>
      <c r="AB94" s="45"/>
      <c r="AC94" s="45"/>
      <c r="AD94" s="45"/>
      <c r="AE94" s="46"/>
      <c r="AS94" s="28">
        <f t="shared" ca="1" si="5"/>
        <v>411870081</v>
      </c>
    </row>
    <row r="95" spans="1:45" ht="18.75" thickBot="1" x14ac:dyDescent="0.3">
      <c r="A95" s="37">
        <v>82</v>
      </c>
      <c r="B95" s="38" t="s">
        <v>439</v>
      </c>
      <c r="C95" s="39" t="s">
        <v>194</v>
      </c>
      <c r="D95" s="49">
        <v>31949</v>
      </c>
      <c r="E95" s="41">
        <f t="shared" ca="1" si="6"/>
        <v>41081</v>
      </c>
      <c r="F95" s="42">
        <f t="shared" ca="1" si="7"/>
        <v>25</v>
      </c>
      <c r="G95" s="43" t="s">
        <v>420</v>
      </c>
      <c r="H95" s="43" t="s">
        <v>234</v>
      </c>
      <c r="I95" s="44" t="s">
        <v>440</v>
      </c>
      <c r="J95" s="39" t="s">
        <v>236</v>
      </c>
      <c r="K95" s="39">
        <v>4206</v>
      </c>
      <c r="L95" s="39"/>
      <c r="M95" s="39"/>
      <c r="N95" s="39"/>
      <c r="O95" s="45"/>
      <c r="P95" s="45"/>
      <c r="Q95" s="45" t="s">
        <v>237</v>
      </c>
      <c r="R95" s="45" t="s">
        <v>436</v>
      </c>
      <c r="S95" s="45" t="s">
        <v>436</v>
      </c>
      <c r="T95" s="39" t="s">
        <v>237</v>
      </c>
      <c r="U95" s="45" t="s">
        <v>436</v>
      </c>
      <c r="V95" s="45" t="s">
        <v>436</v>
      </c>
      <c r="W95" s="45" t="s">
        <v>237</v>
      </c>
      <c r="X95" s="45" t="s">
        <v>436</v>
      </c>
      <c r="Y95" s="45" t="s">
        <v>436</v>
      </c>
      <c r="Z95" s="45"/>
      <c r="AA95" s="45"/>
      <c r="AB95" s="45"/>
      <c r="AC95" s="45"/>
      <c r="AD95" s="45"/>
      <c r="AE95" s="46"/>
      <c r="AS95" s="28">
        <f t="shared" ca="1" si="5"/>
        <v>410810082</v>
      </c>
    </row>
    <row r="96" spans="1:45" ht="18.75" thickBot="1" x14ac:dyDescent="0.3">
      <c r="A96" s="37">
        <v>83</v>
      </c>
      <c r="B96" s="38" t="s">
        <v>441</v>
      </c>
      <c r="C96" s="39" t="s">
        <v>194</v>
      </c>
      <c r="D96" s="49">
        <v>29259</v>
      </c>
      <c r="E96" s="41">
        <f t="shared" ca="1" si="6"/>
        <v>41313</v>
      </c>
      <c r="F96" s="42">
        <f t="shared" ca="1" si="7"/>
        <v>33</v>
      </c>
      <c r="G96" s="43" t="s">
        <v>420</v>
      </c>
      <c r="H96" s="43" t="s">
        <v>234</v>
      </c>
      <c r="I96" s="44" t="s">
        <v>442</v>
      </c>
      <c r="J96" s="39" t="s">
        <v>236</v>
      </c>
      <c r="K96" s="39">
        <v>3911</v>
      </c>
      <c r="L96" s="39"/>
      <c r="M96" s="39"/>
      <c r="N96" s="39"/>
      <c r="O96" s="45"/>
      <c r="P96" s="45"/>
      <c r="Q96" s="45" t="s">
        <v>237</v>
      </c>
      <c r="R96" s="45" t="s">
        <v>436</v>
      </c>
      <c r="S96" s="45" t="s">
        <v>436</v>
      </c>
      <c r="T96" s="39" t="s">
        <v>237</v>
      </c>
      <c r="U96" s="45" t="s">
        <v>436</v>
      </c>
      <c r="V96" s="45" t="s">
        <v>436</v>
      </c>
      <c r="W96" s="45" t="s">
        <v>237</v>
      </c>
      <c r="X96" s="45" t="s">
        <v>436</v>
      </c>
      <c r="Y96" s="45" t="s">
        <v>436</v>
      </c>
      <c r="Z96" s="45"/>
      <c r="AA96" s="45"/>
      <c r="AB96" s="45"/>
      <c r="AC96" s="45"/>
      <c r="AD96" s="45"/>
      <c r="AE96" s="46"/>
      <c r="AS96" s="28">
        <f t="shared" ca="1" si="5"/>
        <v>413130083</v>
      </c>
    </row>
    <row r="97" spans="1:45" ht="18.75" thickBot="1" x14ac:dyDescent="0.3">
      <c r="A97" s="37">
        <v>84</v>
      </c>
      <c r="B97" s="38" t="s">
        <v>443</v>
      </c>
      <c r="C97" s="39" t="s">
        <v>194</v>
      </c>
      <c r="D97" s="49">
        <v>29270</v>
      </c>
      <c r="E97" s="41">
        <f t="shared" ca="1" si="6"/>
        <v>41324</v>
      </c>
      <c r="F97" s="42">
        <f t="shared" ca="1" si="7"/>
        <v>33</v>
      </c>
      <c r="G97" s="43" t="s">
        <v>420</v>
      </c>
      <c r="H97" s="43" t="s">
        <v>234</v>
      </c>
      <c r="I97" s="44" t="s">
        <v>444</v>
      </c>
      <c r="J97" s="39" t="s">
        <v>236</v>
      </c>
      <c r="K97" s="39">
        <v>3885</v>
      </c>
      <c r="L97" s="39"/>
      <c r="M97" s="39"/>
      <c r="N97" s="39"/>
      <c r="O97" s="45"/>
      <c r="P97" s="45"/>
      <c r="Q97" s="45" t="s">
        <v>237</v>
      </c>
      <c r="R97" s="45" t="s">
        <v>436</v>
      </c>
      <c r="S97" s="45" t="s">
        <v>436</v>
      </c>
      <c r="T97" s="39" t="s">
        <v>237</v>
      </c>
      <c r="U97" s="45" t="s">
        <v>436</v>
      </c>
      <c r="V97" s="45" t="s">
        <v>436</v>
      </c>
      <c r="W97" s="45" t="s">
        <v>237</v>
      </c>
      <c r="X97" s="45" t="s">
        <v>436</v>
      </c>
      <c r="Y97" s="45" t="s">
        <v>436</v>
      </c>
      <c r="Z97" s="45"/>
      <c r="AA97" s="45"/>
      <c r="AB97" s="45"/>
      <c r="AC97" s="45"/>
      <c r="AD97" s="45"/>
      <c r="AE97" s="46"/>
      <c r="AS97" s="28">
        <f t="shared" ca="1" si="5"/>
        <v>413240084</v>
      </c>
    </row>
    <row r="98" spans="1:45" ht="18.75" thickBot="1" x14ac:dyDescent="0.3">
      <c r="A98" s="37">
        <v>85</v>
      </c>
      <c r="B98" s="38" t="s">
        <v>445</v>
      </c>
      <c r="C98" s="39" t="s">
        <v>194</v>
      </c>
      <c r="D98" s="49">
        <v>33564</v>
      </c>
      <c r="E98" s="41">
        <f t="shared" ca="1" si="6"/>
        <v>41235</v>
      </c>
      <c r="F98" s="42">
        <f t="shared" ca="1" si="7"/>
        <v>21</v>
      </c>
      <c r="G98" s="43" t="s">
        <v>446</v>
      </c>
      <c r="H98" s="43" t="s">
        <v>447</v>
      </c>
      <c r="I98" s="44" t="s">
        <v>448</v>
      </c>
      <c r="J98" s="39" t="s">
        <v>236</v>
      </c>
      <c r="K98" s="39">
        <v>4582</v>
      </c>
      <c r="L98" s="39"/>
      <c r="M98" s="39"/>
      <c r="N98" s="39"/>
      <c r="O98" s="45"/>
      <c r="P98" s="45"/>
      <c r="Q98" s="45" t="s">
        <v>237</v>
      </c>
      <c r="R98" s="45" t="s">
        <v>436</v>
      </c>
      <c r="S98" s="45" t="s">
        <v>436</v>
      </c>
      <c r="T98" s="39" t="s">
        <v>54</v>
      </c>
      <c r="U98" s="45" t="s">
        <v>436</v>
      </c>
      <c r="V98" s="45" t="s">
        <v>436</v>
      </c>
      <c r="W98" s="45" t="s">
        <v>54</v>
      </c>
      <c r="X98" s="45" t="s">
        <v>436</v>
      </c>
      <c r="Y98" s="45" t="s">
        <v>436</v>
      </c>
      <c r="Z98" s="45"/>
      <c r="AA98" s="45"/>
      <c r="AB98" s="45"/>
      <c r="AC98" s="45"/>
      <c r="AD98" s="45"/>
      <c r="AE98" s="46"/>
      <c r="AS98" s="28">
        <f t="shared" ca="1" si="5"/>
        <v>412350085</v>
      </c>
    </row>
    <row r="99" spans="1:45" ht="18.75" thickBot="1" x14ac:dyDescent="0.3">
      <c r="A99" s="37">
        <v>86</v>
      </c>
      <c r="B99" s="38" t="s">
        <v>449</v>
      </c>
      <c r="C99" s="39" t="s">
        <v>194</v>
      </c>
      <c r="D99" s="49">
        <v>28543</v>
      </c>
      <c r="E99" s="41">
        <f t="shared" ca="1" si="6"/>
        <v>41327</v>
      </c>
      <c r="F99" s="42">
        <f t="shared" ca="1" si="7"/>
        <v>35</v>
      </c>
      <c r="G99" s="43" t="s">
        <v>420</v>
      </c>
      <c r="H99" s="43" t="s">
        <v>234</v>
      </c>
      <c r="I99" s="44" t="s">
        <v>450</v>
      </c>
      <c r="J99" s="39" t="s">
        <v>236</v>
      </c>
      <c r="K99" s="39">
        <v>4096</v>
      </c>
      <c r="L99" s="39"/>
      <c r="M99" s="39"/>
      <c r="N99" s="39"/>
      <c r="O99" s="45"/>
      <c r="P99" s="45"/>
      <c r="Q99" s="45" t="s">
        <v>237</v>
      </c>
      <c r="R99" s="45" t="s">
        <v>436</v>
      </c>
      <c r="S99" s="45" t="s">
        <v>436</v>
      </c>
      <c r="T99" s="39" t="s">
        <v>237</v>
      </c>
      <c r="U99" s="45" t="s">
        <v>436</v>
      </c>
      <c r="V99" s="45" t="s">
        <v>436</v>
      </c>
      <c r="W99" s="45" t="s">
        <v>237</v>
      </c>
      <c r="X99" s="45" t="s">
        <v>436</v>
      </c>
      <c r="Y99" s="45" t="s">
        <v>436</v>
      </c>
      <c r="Z99" s="45"/>
      <c r="AA99" s="45"/>
      <c r="AB99" s="45"/>
      <c r="AC99" s="45"/>
      <c r="AD99" s="45"/>
      <c r="AE99" s="46"/>
      <c r="AS99" s="28">
        <f t="shared" ca="1" si="5"/>
        <v>413270086</v>
      </c>
    </row>
    <row r="100" spans="1:45" ht="18.75" thickBot="1" x14ac:dyDescent="0.3">
      <c r="A100" s="37">
        <v>87</v>
      </c>
      <c r="B100" s="38" t="s">
        <v>451</v>
      </c>
      <c r="C100" s="39" t="s">
        <v>194</v>
      </c>
      <c r="D100" s="49">
        <v>19034</v>
      </c>
      <c r="E100" s="41">
        <f t="shared" ca="1" si="6"/>
        <v>41315</v>
      </c>
      <c r="F100" s="42">
        <f t="shared" ca="1" si="7"/>
        <v>61</v>
      </c>
      <c r="G100" s="43" t="s">
        <v>420</v>
      </c>
      <c r="H100" s="43" t="s">
        <v>234</v>
      </c>
      <c r="I100" s="50" t="s">
        <v>452</v>
      </c>
      <c r="J100" s="51" t="s">
        <v>236</v>
      </c>
      <c r="K100" s="51">
        <v>960</v>
      </c>
      <c r="L100" s="51"/>
      <c r="M100" s="51"/>
      <c r="N100" s="39"/>
      <c r="O100" s="45"/>
      <c r="P100" s="45"/>
      <c r="Q100" s="45" t="s">
        <v>237</v>
      </c>
      <c r="R100" s="45" t="s">
        <v>453</v>
      </c>
      <c r="S100" s="45" t="s">
        <v>453</v>
      </c>
      <c r="T100" s="39" t="s">
        <v>237</v>
      </c>
      <c r="U100" s="45" t="s">
        <v>453</v>
      </c>
      <c r="V100" s="45" t="s">
        <v>453</v>
      </c>
      <c r="W100" s="45" t="s">
        <v>237</v>
      </c>
      <c r="X100" s="45" t="s">
        <v>453</v>
      </c>
      <c r="Y100" s="45" t="s">
        <v>453</v>
      </c>
      <c r="Z100" s="45"/>
      <c r="AA100" s="45"/>
      <c r="AB100" s="45"/>
      <c r="AC100" s="45"/>
      <c r="AD100" s="45"/>
      <c r="AE100" s="46"/>
      <c r="AS100" s="28">
        <f t="shared" ca="1" si="5"/>
        <v>413150087</v>
      </c>
    </row>
    <row r="101" spans="1:45" ht="18.75" thickBot="1" x14ac:dyDescent="0.3">
      <c r="A101" s="37">
        <v>88</v>
      </c>
      <c r="B101" s="38" t="s">
        <v>454</v>
      </c>
      <c r="C101" s="39" t="s">
        <v>194</v>
      </c>
      <c r="D101" s="49">
        <v>19525</v>
      </c>
      <c r="E101" s="41">
        <f t="shared" ca="1" si="6"/>
        <v>41075</v>
      </c>
      <c r="F101" s="42">
        <f t="shared" ca="1" si="7"/>
        <v>59</v>
      </c>
      <c r="G101" s="43" t="s">
        <v>420</v>
      </c>
      <c r="H101" s="43" t="s">
        <v>234</v>
      </c>
      <c r="I101" s="44" t="s">
        <v>455</v>
      </c>
      <c r="J101" s="39" t="s">
        <v>236</v>
      </c>
      <c r="K101" s="39">
        <v>958</v>
      </c>
      <c r="L101" s="39"/>
      <c r="M101" s="39"/>
      <c r="N101" s="39"/>
      <c r="O101" s="45"/>
      <c r="P101" s="45"/>
      <c r="Q101" s="45" t="s">
        <v>237</v>
      </c>
      <c r="R101" s="45" t="s">
        <v>453</v>
      </c>
      <c r="S101" s="45" t="s">
        <v>453</v>
      </c>
      <c r="T101" s="39" t="s">
        <v>236</v>
      </c>
      <c r="U101" s="45" t="s">
        <v>236</v>
      </c>
      <c r="V101" s="45" t="s">
        <v>236</v>
      </c>
      <c r="W101" s="45" t="s">
        <v>236</v>
      </c>
      <c r="X101" s="45" t="s">
        <v>236</v>
      </c>
      <c r="Y101" s="45" t="s">
        <v>236</v>
      </c>
      <c r="Z101" s="45"/>
      <c r="AA101" s="45"/>
      <c r="AB101" s="45"/>
      <c r="AC101" s="45"/>
      <c r="AD101" s="45"/>
      <c r="AE101" s="46"/>
      <c r="AS101" s="28">
        <f t="shared" ca="1" si="5"/>
        <v>410750088</v>
      </c>
    </row>
    <row r="102" spans="1:45" ht="18.75" thickBot="1" x14ac:dyDescent="0.3">
      <c r="A102" s="37">
        <v>89</v>
      </c>
      <c r="B102" s="38" t="s">
        <v>456</v>
      </c>
      <c r="C102" s="39" t="s">
        <v>194</v>
      </c>
      <c r="D102" s="49">
        <v>23315</v>
      </c>
      <c r="E102" s="41">
        <f t="shared" ca="1" si="6"/>
        <v>41213</v>
      </c>
      <c r="F102" s="42">
        <f t="shared" ca="1" si="7"/>
        <v>49</v>
      </c>
      <c r="G102" s="43" t="s">
        <v>420</v>
      </c>
      <c r="H102" s="43" t="s">
        <v>234</v>
      </c>
      <c r="I102" s="50" t="s">
        <v>457</v>
      </c>
      <c r="J102" s="51" t="s">
        <v>236</v>
      </c>
      <c r="K102" s="51">
        <v>2886</v>
      </c>
      <c r="L102" s="51"/>
      <c r="M102" s="51"/>
      <c r="N102" s="39"/>
      <c r="O102" s="45"/>
      <c r="P102" s="45"/>
      <c r="Q102" s="45" t="s">
        <v>237</v>
      </c>
      <c r="R102" s="45" t="s">
        <v>453</v>
      </c>
      <c r="S102" s="45" t="s">
        <v>453</v>
      </c>
      <c r="T102" s="39" t="s">
        <v>237</v>
      </c>
      <c r="U102" s="45" t="s">
        <v>453</v>
      </c>
      <c r="V102" s="45" t="s">
        <v>453</v>
      </c>
      <c r="W102" s="45" t="s">
        <v>237</v>
      </c>
      <c r="X102" s="45" t="s">
        <v>453</v>
      </c>
      <c r="Y102" s="45" t="s">
        <v>453</v>
      </c>
      <c r="Z102" s="45"/>
      <c r="AA102" s="45"/>
      <c r="AB102" s="45"/>
      <c r="AC102" s="45"/>
      <c r="AD102" s="45"/>
      <c r="AE102" s="46"/>
      <c r="AS102" s="28">
        <f t="shared" ca="1" si="5"/>
        <v>412130089</v>
      </c>
    </row>
    <row r="103" spans="1:45" ht="18.75" thickBot="1" x14ac:dyDescent="0.3">
      <c r="A103" s="37">
        <v>90</v>
      </c>
      <c r="B103" s="38" t="s">
        <v>458</v>
      </c>
      <c r="C103" s="39" t="s">
        <v>194</v>
      </c>
      <c r="D103" s="49">
        <v>19244</v>
      </c>
      <c r="E103" s="41">
        <f t="shared" ca="1" si="6"/>
        <v>41159</v>
      </c>
      <c r="F103" s="42">
        <f t="shared" ca="1" si="7"/>
        <v>60</v>
      </c>
      <c r="G103" s="43" t="s">
        <v>339</v>
      </c>
      <c r="H103" s="43" t="s">
        <v>234</v>
      </c>
      <c r="I103" s="44" t="s">
        <v>459</v>
      </c>
      <c r="J103" s="39" t="s">
        <v>236</v>
      </c>
      <c r="K103" s="39">
        <v>988</v>
      </c>
      <c r="L103" s="39"/>
      <c r="M103" s="39"/>
      <c r="N103" s="39"/>
      <c r="O103" s="45"/>
      <c r="P103" s="45"/>
      <c r="Q103" s="45" t="s">
        <v>237</v>
      </c>
      <c r="R103" s="45" t="s">
        <v>460</v>
      </c>
      <c r="S103" s="45" t="s">
        <v>460</v>
      </c>
      <c r="T103" s="39" t="s">
        <v>237</v>
      </c>
      <c r="U103" s="45" t="s">
        <v>460</v>
      </c>
      <c r="V103" s="45" t="s">
        <v>460</v>
      </c>
      <c r="W103" s="45" t="s">
        <v>237</v>
      </c>
      <c r="X103" s="45" t="s">
        <v>460</v>
      </c>
      <c r="Y103" s="45" t="s">
        <v>460</v>
      </c>
      <c r="Z103" s="45"/>
      <c r="AA103" s="45"/>
      <c r="AB103" s="45"/>
      <c r="AC103" s="45"/>
      <c r="AD103" s="45"/>
      <c r="AE103" s="46"/>
      <c r="AS103" s="28">
        <f t="shared" ca="1" si="5"/>
        <v>411590090</v>
      </c>
    </row>
    <row r="104" spans="1:45" ht="18.75" thickBot="1" x14ac:dyDescent="0.3">
      <c r="A104" s="37">
        <v>91</v>
      </c>
      <c r="B104" s="38" t="s">
        <v>461</v>
      </c>
      <c r="C104" s="39" t="s">
        <v>194</v>
      </c>
      <c r="D104" s="49">
        <v>29214</v>
      </c>
      <c r="E104" s="41">
        <f t="shared" ca="1" si="6"/>
        <v>41268</v>
      </c>
      <c r="F104" s="42">
        <f t="shared" ca="1" si="7"/>
        <v>33</v>
      </c>
      <c r="G104" s="43" t="s">
        <v>339</v>
      </c>
      <c r="H104" s="43" t="s">
        <v>234</v>
      </c>
      <c r="I104" s="44" t="s">
        <v>462</v>
      </c>
      <c r="J104" s="39" t="s">
        <v>236</v>
      </c>
      <c r="K104" s="39">
        <v>3822</v>
      </c>
      <c r="L104" s="39"/>
      <c r="M104" s="39"/>
      <c r="N104" s="39"/>
      <c r="O104" s="45"/>
      <c r="P104" s="45"/>
      <c r="Q104" s="45" t="s">
        <v>237</v>
      </c>
      <c r="R104" s="45" t="s">
        <v>460</v>
      </c>
      <c r="S104" s="45" t="s">
        <v>460</v>
      </c>
      <c r="T104" s="45" t="s">
        <v>237</v>
      </c>
      <c r="U104" s="45" t="s">
        <v>460</v>
      </c>
      <c r="V104" s="45" t="s">
        <v>460</v>
      </c>
      <c r="W104" s="45" t="s">
        <v>237</v>
      </c>
      <c r="X104" s="45" t="s">
        <v>460</v>
      </c>
      <c r="Y104" s="45" t="s">
        <v>460</v>
      </c>
      <c r="Z104" s="45"/>
      <c r="AA104" s="45"/>
      <c r="AB104" s="45"/>
      <c r="AC104" s="45"/>
      <c r="AD104" s="45"/>
      <c r="AE104" s="46"/>
      <c r="AS104" s="28">
        <f t="shared" ca="1" si="5"/>
        <v>412680091</v>
      </c>
    </row>
    <row r="105" spans="1:45" ht="18.75" thickBot="1" x14ac:dyDescent="0.3">
      <c r="A105" s="37">
        <v>92</v>
      </c>
      <c r="B105" s="38" t="s">
        <v>463</v>
      </c>
      <c r="C105" s="39" t="s">
        <v>194</v>
      </c>
      <c r="D105" s="49">
        <v>34043</v>
      </c>
      <c r="E105" s="41">
        <f t="shared" ca="1" si="6"/>
        <v>41348</v>
      </c>
      <c r="F105" s="42">
        <f t="shared" ca="1" si="7"/>
        <v>20</v>
      </c>
      <c r="G105" s="43" t="s">
        <v>339</v>
      </c>
      <c r="H105" s="43" t="s">
        <v>234</v>
      </c>
      <c r="I105" s="44" t="s">
        <v>464</v>
      </c>
      <c r="J105" s="39" t="s">
        <v>236</v>
      </c>
      <c r="K105" s="39">
        <v>4489</v>
      </c>
      <c r="L105" s="39"/>
      <c r="M105" s="39"/>
      <c r="N105" s="39"/>
      <c r="O105" s="45"/>
      <c r="P105" s="45"/>
      <c r="Q105" s="45" t="s">
        <v>237</v>
      </c>
      <c r="R105" s="45" t="s">
        <v>460</v>
      </c>
      <c r="S105" s="45" t="s">
        <v>460</v>
      </c>
      <c r="T105" s="39" t="s">
        <v>237</v>
      </c>
      <c r="U105" s="45" t="s">
        <v>460</v>
      </c>
      <c r="V105" s="45" t="s">
        <v>460</v>
      </c>
      <c r="W105" s="45" t="s">
        <v>236</v>
      </c>
      <c r="X105" s="45" t="s">
        <v>236</v>
      </c>
      <c r="Y105" s="45" t="s">
        <v>236</v>
      </c>
      <c r="Z105" s="45"/>
      <c r="AA105" s="45"/>
      <c r="AB105" s="45"/>
      <c r="AC105" s="45"/>
      <c r="AD105" s="45"/>
      <c r="AE105" s="46"/>
      <c r="AS105" s="28">
        <f t="shared" ca="1" si="5"/>
        <v>413480092</v>
      </c>
    </row>
    <row r="106" spans="1:45" ht="18.75" thickBot="1" x14ac:dyDescent="0.3">
      <c r="A106" s="37">
        <v>93</v>
      </c>
      <c r="B106" s="38" t="s">
        <v>465</v>
      </c>
      <c r="C106" s="39" t="s">
        <v>194</v>
      </c>
      <c r="D106" s="49">
        <v>29644</v>
      </c>
      <c r="E106" s="41">
        <f t="shared" ca="1" si="6"/>
        <v>41332</v>
      </c>
      <c r="F106" s="42">
        <f t="shared" ca="1" si="7"/>
        <v>32</v>
      </c>
      <c r="G106" s="43" t="s">
        <v>339</v>
      </c>
      <c r="H106" s="43" t="s">
        <v>234</v>
      </c>
      <c r="I106" s="44" t="s">
        <v>466</v>
      </c>
      <c r="J106" s="39" t="s">
        <v>236</v>
      </c>
      <c r="K106" s="39">
        <v>4444</v>
      </c>
      <c r="L106" s="39"/>
      <c r="M106" s="39"/>
      <c r="N106" s="39"/>
      <c r="O106" s="45"/>
      <c r="P106" s="45"/>
      <c r="Q106" s="45" t="s">
        <v>237</v>
      </c>
      <c r="R106" s="45" t="s">
        <v>460</v>
      </c>
      <c r="S106" s="45" t="s">
        <v>460</v>
      </c>
      <c r="T106" s="39" t="s">
        <v>236</v>
      </c>
      <c r="U106" s="45" t="s">
        <v>236</v>
      </c>
      <c r="V106" s="45" t="s">
        <v>236</v>
      </c>
      <c r="W106" s="45" t="s">
        <v>236</v>
      </c>
      <c r="X106" s="45" t="s">
        <v>236</v>
      </c>
      <c r="Y106" s="45" t="s">
        <v>236</v>
      </c>
      <c r="Z106" s="45"/>
      <c r="AA106" s="45"/>
      <c r="AB106" s="45"/>
      <c r="AC106" s="45"/>
      <c r="AD106" s="45"/>
      <c r="AE106" s="46"/>
      <c r="AS106" s="28">
        <f t="shared" ca="1" si="5"/>
        <v>413320093</v>
      </c>
    </row>
    <row r="107" spans="1:45" ht="18.75" thickBot="1" x14ac:dyDescent="0.3">
      <c r="A107" s="37">
        <v>94</v>
      </c>
      <c r="B107" s="38" t="s">
        <v>467</v>
      </c>
      <c r="C107" s="39" t="s">
        <v>194</v>
      </c>
      <c r="D107" s="49">
        <v>25838</v>
      </c>
      <c r="E107" s="41">
        <f t="shared" ca="1" si="6"/>
        <v>41179</v>
      </c>
      <c r="F107" s="42">
        <f t="shared" ca="1" si="7"/>
        <v>42</v>
      </c>
      <c r="G107" s="43" t="s">
        <v>468</v>
      </c>
      <c r="H107" s="43" t="s">
        <v>234</v>
      </c>
      <c r="I107" s="44" t="s">
        <v>469</v>
      </c>
      <c r="J107" s="39" t="s">
        <v>236</v>
      </c>
      <c r="K107" s="39">
        <v>4077</v>
      </c>
      <c r="L107" s="39"/>
      <c r="M107" s="39"/>
      <c r="N107" s="39"/>
      <c r="O107" s="45"/>
      <c r="P107" s="45"/>
      <c r="Q107" s="45" t="s">
        <v>237</v>
      </c>
      <c r="R107" s="45" t="s">
        <v>460</v>
      </c>
      <c r="S107" s="45" t="s">
        <v>460</v>
      </c>
      <c r="T107" s="39" t="s">
        <v>237</v>
      </c>
      <c r="U107" s="45" t="s">
        <v>460</v>
      </c>
      <c r="V107" s="45" t="s">
        <v>460</v>
      </c>
      <c r="W107" s="45" t="s">
        <v>236</v>
      </c>
      <c r="X107" s="45" t="s">
        <v>236</v>
      </c>
      <c r="Y107" s="45" t="s">
        <v>236</v>
      </c>
      <c r="Z107" s="45"/>
      <c r="AA107" s="45"/>
      <c r="AB107" s="45"/>
      <c r="AC107" s="45"/>
      <c r="AD107" s="45"/>
      <c r="AE107" s="46"/>
      <c r="AS107" s="28">
        <f t="shared" ca="1" si="5"/>
        <v>411790094</v>
      </c>
    </row>
    <row r="108" spans="1:45" ht="18.75" thickBot="1" x14ac:dyDescent="0.3">
      <c r="A108" s="37">
        <v>95</v>
      </c>
      <c r="B108" s="38" t="s">
        <v>470</v>
      </c>
      <c r="C108" s="39" t="s">
        <v>194</v>
      </c>
      <c r="D108" s="52">
        <v>28908</v>
      </c>
      <c r="E108" s="41">
        <f t="shared" ca="1" si="6"/>
        <v>41327</v>
      </c>
      <c r="F108" s="42">
        <f t="shared" ca="1" si="7"/>
        <v>34</v>
      </c>
      <c r="G108" s="43" t="s">
        <v>246</v>
      </c>
      <c r="H108" s="43" t="s">
        <v>234</v>
      </c>
      <c r="I108" s="44" t="s">
        <v>471</v>
      </c>
      <c r="J108" s="39" t="s">
        <v>236</v>
      </c>
      <c r="K108" s="39">
        <v>4272</v>
      </c>
      <c r="L108" s="39"/>
      <c r="M108" s="39"/>
      <c r="N108" s="39"/>
      <c r="O108" s="45"/>
      <c r="P108" s="45"/>
      <c r="Q108" s="45" t="s">
        <v>237</v>
      </c>
      <c r="R108" s="45" t="s">
        <v>460</v>
      </c>
      <c r="S108" s="45" t="s">
        <v>460</v>
      </c>
      <c r="T108" s="39" t="s">
        <v>237</v>
      </c>
      <c r="U108" s="45" t="s">
        <v>460</v>
      </c>
      <c r="V108" s="45" t="s">
        <v>460</v>
      </c>
      <c r="W108" s="45" t="s">
        <v>237</v>
      </c>
      <c r="X108" s="45" t="s">
        <v>460</v>
      </c>
      <c r="Y108" s="45" t="s">
        <v>460</v>
      </c>
      <c r="Z108" s="45"/>
      <c r="AA108" s="45"/>
      <c r="AB108" s="45"/>
      <c r="AC108" s="45"/>
      <c r="AD108" s="45"/>
      <c r="AE108" s="46"/>
      <c r="AS108" s="28">
        <f t="shared" ca="1" si="5"/>
        <v>413270095</v>
      </c>
    </row>
    <row r="109" spans="1:45" ht="18.75" thickBot="1" x14ac:dyDescent="0.3">
      <c r="A109" s="37">
        <v>96</v>
      </c>
      <c r="B109" s="38" t="s">
        <v>472</v>
      </c>
      <c r="C109" s="39" t="s">
        <v>194</v>
      </c>
      <c r="D109" s="49">
        <v>32900</v>
      </c>
      <c r="E109" s="41">
        <f t="shared" ca="1" si="6"/>
        <v>41301</v>
      </c>
      <c r="F109" s="42">
        <f t="shared" ca="1" si="7"/>
        <v>23</v>
      </c>
      <c r="G109" s="43" t="s">
        <v>339</v>
      </c>
      <c r="H109" s="43" t="s">
        <v>234</v>
      </c>
      <c r="I109" s="44" t="s">
        <v>473</v>
      </c>
      <c r="J109" s="39" t="s">
        <v>236</v>
      </c>
      <c r="K109" s="39">
        <v>4326</v>
      </c>
      <c r="L109" s="39"/>
      <c r="M109" s="39"/>
      <c r="N109" s="39"/>
      <c r="O109" s="45"/>
      <c r="P109" s="45"/>
      <c r="Q109" s="45" t="s">
        <v>237</v>
      </c>
      <c r="R109" s="45" t="s">
        <v>460</v>
      </c>
      <c r="S109" s="45" t="s">
        <v>460</v>
      </c>
      <c r="T109" s="39" t="s">
        <v>237</v>
      </c>
      <c r="U109" s="45" t="s">
        <v>341</v>
      </c>
      <c r="V109" s="45" t="s">
        <v>341</v>
      </c>
      <c r="W109" s="45" t="s">
        <v>237</v>
      </c>
      <c r="X109" s="45" t="s">
        <v>341</v>
      </c>
      <c r="Y109" s="45" t="s">
        <v>341</v>
      </c>
      <c r="Z109" s="45"/>
      <c r="AA109" s="45"/>
      <c r="AB109" s="45"/>
      <c r="AC109" s="45"/>
      <c r="AD109" s="45"/>
      <c r="AE109" s="46"/>
      <c r="AS109" s="28">
        <f t="shared" ca="1" si="5"/>
        <v>413010096</v>
      </c>
    </row>
    <row r="110" spans="1:45" ht="18.75" thickBot="1" x14ac:dyDescent="0.3">
      <c r="A110" s="37">
        <v>97</v>
      </c>
      <c r="B110" s="38" t="s">
        <v>474</v>
      </c>
      <c r="C110" s="39" t="s">
        <v>194</v>
      </c>
      <c r="D110" s="52">
        <v>33114</v>
      </c>
      <c r="E110" s="41">
        <f t="shared" ca="1" si="6"/>
        <v>41150</v>
      </c>
      <c r="F110" s="42">
        <f t="shared" ca="1" si="7"/>
        <v>22</v>
      </c>
      <c r="G110" s="43" t="s">
        <v>246</v>
      </c>
      <c r="H110" s="43" t="s">
        <v>234</v>
      </c>
      <c r="I110" s="44" t="s">
        <v>475</v>
      </c>
      <c r="J110" s="39" t="s">
        <v>236</v>
      </c>
      <c r="K110" s="39">
        <v>4312</v>
      </c>
      <c r="L110" s="39"/>
      <c r="M110" s="39"/>
      <c r="N110" s="39"/>
      <c r="O110" s="45"/>
      <c r="P110" s="45"/>
      <c r="Q110" s="45" t="s">
        <v>237</v>
      </c>
      <c r="R110" s="45" t="s">
        <v>460</v>
      </c>
      <c r="S110" s="45" t="s">
        <v>460</v>
      </c>
      <c r="T110" s="45" t="s">
        <v>237</v>
      </c>
      <c r="U110" s="45" t="s">
        <v>460</v>
      </c>
      <c r="V110" s="45" t="s">
        <v>460</v>
      </c>
      <c r="W110" s="45" t="s">
        <v>237</v>
      </c>
      <c r="X110" s="45" t="s">
        <v>460</v>
      </c>
      <c r="Y110" s="45" t="s">
        <v>460</v>
      </c>
      <c r="Z110" s="45"/>
      <c r="AA110" s="45"/>
      <c r="AB110" s="45"/>
      <c r="AC110" s="45"/>
      <c r="AD110" s="45"/>
      <c r="AE110" s="46"/>
      <c r="AS110" s="28">
        <f t="shared" ca="1" si="5"/>
        <v>411500097</v>
      </c>
    </row>
    <row r="111" spans="1:45" ht="18.75" thickBot="1" x14ac:dyDescent="0.3">
      <c r="A111" s="37">
        <v>98</v>
      </c>
      <c r="B111" s="38" t="s">
        <v>476</v>
      </c>
      <c r="C111" s="39" t="s">
        <v>194</v>
      </c>
      <c r="D111" s="49">
        <v>30896</v>
      </c>
      <c r="E111" s="41">
        <f t="shared" ca="1" si="6"/>
        <v>41123</v>
      </c>
      <c r="F111" s="42">
        <f t="shared" ca="1" si="7"/>
        <v>28</v>
      </c>
      <c r="G111" s="43" t="s">
        <v>246</v>
      </c>
      <c r="H111" s="43" t="s">
        <v>234</v>
      </c>
      <c r="I111" s="44" t="s">
        <v>477</v>
      </c>
      <c r="J111" s="39" t="s">
        <v>236</v>
      </c>
      <c r="K111" s="39">
        <v>4110</v>
      </c>
      <c r="L111" s="39"/>
      <c r="M111" s="39"/>
      <c r="N111" s="39"/>
      <c r="O111" s="45"/>
      <c r="P111" s="45"/>
      <c r="Q111" s="45" t="s">
        <v>237</v>
      </c>
      <c r="R111" s="45" t="s">
        <v>460</v>
      </c>
      <c r="S111" s="45" t="s">
        <v>460</v>
      </c>
      <c r="T111" s="45" t="s">
        <v>237</v>
      </c>
      <c r="U111" s="45" t="s">
        <v>460</v>
      </c>
      <c r="V111" s="45" t="s">
        <v>460</v>
      </c>
      <c r="W111" s="45" t="s">
        <v>237</v>
      </c>
      <c r="X111" s="45" t="s">
        <v>460</v>
      </c>
      <c r="Y111" s="45" t="s">
        <v>460</v>
      </c>
      <c r="Z111" s="45"/>
      <c r="AA111" s="45"/>
      <c r="AB111" s="45"/>
      <c r="AC111" s="45"/>
      <c r="AD111" s="45"/>
      <c r="AE111" s="46"/>
      <c r="AS111" s="28">
        <f t="shared" ca="1" si="5"/>
        <v>411230098</v>
      </c>
    </row>
    <row r="112" spans="1:45" ht="18.75" thickBot="1" x14ac:dyDescent="0.3">
      <c r="A112" s="37">
        <v>99</v>
      </c>
      <c r="B112" s="38" t="s">
        <v>478</v>
      </c>
      <c r="C112" s="39" t="s">
        <v>194</v>
      </c>
      <c r="D112" s="52">
        <v>22671</v>
      </c>
      <c r="E112" s="41">
        <f t="shared" ca="1" si="6"/>
        <v>41299</v>
      </c>
      <c r="F112" s="42">
        <f t="shared" ca="1" si="7"/>
        <v>51</v>
      </c>
      <c r="G112" s="43" t="s">
        <v>479</v>
      </c>
      <c r="H112" s="43" t="s">
        <v>234</v>
      </c>
      <c r="I112" s="44" t="s">
        <v>480</v>
      </c>
      <c r="J112" s="39" t="s">
        <v>236</v>
      </c>
      <c r="K112" s="39">
        <v>2778</v>
      </c>
      <c r="L112" s="39"/>
      <c r="M112" s="39"/>
      <c r="N112" s="39"/>
      <c r="O112" s="45"/>
      <c r="P112" s="45"/>
      <c r="Q112" s="45" t="s">
        <v>237</v>
      </c>
      <c r="R112" s="45" t="s">
        <v>460</v>
      </c>
      <c r="S112" s="45" t="s">
        <v>460</v>
      </c>
      <c r="T112" s="39" t="s">
        <v>236</v>
      </c>
      <c r="U112" s="45" t="s">
        <v>236</v>
      </c>
      <c r="V112" s="45" t="s">
        <v>236</v>
      </c>
      <c r="W112" s="45" t="s">
        <v>236</v>
      </c>
      <c r="X112" s="45" t="s">
        <v>236</v>
      </c>
      <c r="Y112" s="45" t="s">
        <v>236</v>
      </c>
      <c r="Z112" s="45"/>
      <c r="AA112" s="45"/>
      <c r="AB112" s="45"/>
      <c r="AC112" s="45"/>
      <c r="AD112" s="45"/>
      <c r="AE112" s="46"/>
      <c r="AS112" s="28">
        <f t="shared" ca="1" si="5"/>
        <v>412990099</v>
      </c>
    </row>
    <row r="113" spans="1:45" ht="18.75" thickBot="1" x14ac:dyDescent="0.3">
      <c r="A113" s="37">
        <v>100</v>
      </c>
      <c r="B113" s="38" t="s">
        <v>481</v>
      </c>
      <c r="C113" s="39" t="s">
        <v>194</v>
      </c>
      <c r="D113" s="49">
        <v>8944</v>
      </c>
      <c r="E113" s="41">
        <f t="shared" ca="1" si="6"/>
        <v>41086</v>
      </c>
      <c r="F113" s="42">
        <f t="shared" ca="1" si="7"/>
        <v>88</v>
      </c>
      <c r="G113" s="43" t="s">
        <v>339</v>
      </c>
      <c r="H113" s="43" t="s">
        <v>234</v>
      </c>
      <c r="I113" s="44" t="s">
        <v>482</v>
      </c>
      <c r="J113" s="39" t="s">
        <v>236</v>
      </c>
      <c r="K113" s="39">
        <v>978</v>
      </c>
      <c r="L113" s="39"/>
      <c r="M113" s="39"/>
      <c r="N113" s="39"/>
      <c r="O113" s="45"/>
      <c r="P113" s="45"/>
      <c r="Q113" s="45" t="s">
        <v>237</v>
      </c>
      <c r="R113" s="45" t="s">
        <v>460</v>
      </c>
      <c r="S113" s="45" t="s">
        <v>460</v>
      </c>
      <c r="T113" s="39" t="s">
        <v>237</v>
      </c>
      <c r="U113" s="45" t="s">
        <v>460</v>
      </c>
      <c r="V113" s="45" t="s">
        <v>460</v>
      </c>
      <c r="W113" s="45" t="s">
        <v>236</v>
      </c>
      <c r="X113" s="45" t="s">
        <v>236</v>
      </c>
      <c r="Y113" s="45" t="s">
        <v>236</v>
      </c>
      <c r="Z113" s="45"/>
      <c r="AA113" s="45"/>
      <c r="AB113" s="45"/>
      <c r="AC113" s="45"/>
      <c r="AD113" s="45"/>
      <c r="AE113" s="46"/>
      <c r="AS113" s="28">
        <f t="shared" ca="1" si="5"/>
        <v>410860100</v>
      </c>
    </row>
    <row r="114" spans="1:45" ht="18.75" thickBot="1" x14ac:dyDescent="0.3">
      <c r="A114" s="37">
        <v>101</v>
      </c>
      <c r="B114" s="38" t="s">
        <v>483</v>
      </c>
      <c r="C114" s="39" t="s">
        <v>194</v>
      </c>
      <c r="D114" s="40">
        <v>29437</v>
      </c>
      <c r="E114" s="41">
        <f t="shared" ca="1" si="6"/>
        <v>41125</v>
      </c>
      <c r="F114" s="42">
        <f t="shared" ca="1" si="7"/>
        <v>32</v>
      </c>
      <c r="G114" s="43" t="s">
        <v>339</v>
      </c>
      <c r="H114" s="43" t="s">
        <v>234</v>
      </c>
      <c r="I114" s="44" t="s">
        <v>484</v>
      </c>
      <c r="J114" s="39" t="s">
        <v>236</v>
      </c>
      <c r="K114" s="39">
        <v>3952</v>
      </c>
      <c r="L114" s="39"/>
      <c r="M114" s="39"/>
      <c r="N114" s="39"/>
      <c r="O114" s="45"/>
      <c r="P114" s="45"/>
      <c r="Q114" s="45" t="s">
        <v>237</v>
      </c>
      <c r="R114" s="45" t="s">
        <v>460</v>
      </c>
      <c r="S114" s="45" t="s">
        <v>460</v>
      </c>
      <c r="T114" s="39" t="s">
        <v>236</v>
      </c>
      <c r="U114" s="45" t="s">
        <v>236</v>
      </c>
      <c r="V114" s="45" t="s">
        <v>236</v>
      </c>
      <c r="W114" s="45" t="s">
        <v>236</v>
      </c>
      <c r="X114" s="45" t="s">
        <v>236</v>
      </c>
      <c r="Y114" s="45" t="s">
        <v>236</v>
      </c>
      <c r="Z114" s="45"/>
      <c r="AA114" s="45"/>
      <c r="AB114" s="45"/>
      <c r="AC114" s="45"/>
      <c r="AD114" s="45"/>
      <c r="AE114" s="46"/>
      <c r="AS114" s="28">
        <f t="shared" ca="1" si="5"/>
        <v>411250101</v>
      </c>
    </row>
    <row r="115" spans="1:45" ht="18.75" thickBot="1" x14ac:dyDescent="0.3">
      <c r="A115" s="37">
        <v>102</v>
      </c>
      <c r="B115" s="38" t="s">
        <v>485</v>
      </c>
      <c r="C115" s="39" t="s">
        <v>194</v>
      </c>
      <c r="D115" s="49">
        <v>21880</v>
      </c>
      <c r="E115" s="41">
        <f t="shared" ca="1" si="6"/>
        <v>41239</v>
      </c>
      <c r="F115" s="42">
        <f t="shared" ca="1" si="7"/>
        <v>53</v>
      </c>
      <c r="G115" s="43" t="s">
        <v>339</v>
      </c>
      <c r="H115" s="43" t="s">
        <v>234</v>
      </c>
      <c r="I115" s="44" t="s">
        <v>486</v>
      </c>
      <c r="J115" s="39" t="s">
        <v>236</v>
      </c>
      <c r="K115" s="39">
        <v>3078</v>
      </c>
      <c r="L115" s="39"/>
      <c r="M115" s="39"/>
      <c r="N115" s="39"/>
      <c r="O115" s="45"/>
      <c r="P115" s="45"/>
      <c r="Q115" s="45" t="s">
        <v>237</v>
      </c>
      <c r="R115" s="45" t="s">
        <v>460</v>
      </c>
      <c r="S115" s="45" t="s">
        <v>460</v>
      </c>
      <c r="T115" s="39" t="s">
        <v>237</v>
      </c>
      <c r="U115" s="45" t="s">
        <v>460</v>
      </c>
      <c r="V115" s="45" t="s">
        <v>460</v>
      </c>
      <c r="W115" s="45" t="s">
        <v>237</v>
      </c>
      <c r="X115" s="45" t="s">
        <v>460</v>
      </c>
      <c r="Y115" s="45" t="s">
        <v>460</v>
      </c>
      <c r="Z115" s="45"/>
      <c r="AA115" s="45"/>
      <c r="AB115" s="45"/>
      <c r="AC115" s="45"/>
      <c r="AD115" s="45"/>
      <c r="AE115" s="46"/>
      <c r="AS115" s="28">
        <f t="shared" ca="1" si="5"/>
        <v>412390102</v>
      </c>
    </row>
    <row r="116" spans="1:45" ht="18.75" thickBot="1" x14ac:dyDescent="0.3">
      <c r="A116" s="37">
        <v>103</v>
      </c>
      <c r="B116" s="38" t="s">
        <v>487</v>
      </c>
      <c r="C116" s="39" t="s">
        <v>194</v>
      </c>
      <c r="D116" s="49">
        <v>30513</v>
      </c>
      <c r="E116" s="41">
        <f t="shared" ca="1" si="6"/>
        <v>41106</v>
      </c>
      <c r="F116" s="42">
        <f t="shared" ca="1" si="7"/>
        <v>29</v>
      </c>
      <c r="G116" s="43" t="s">
        <v>246</v>
      </c>
      <c r="H116" s="43" t="s">
        <v>234</v>
      </c>
      <c r="I116" s="44" t="s">
        <v>488</v>
      </c>
      <c r="J116" s="39" t="s">
        <v>236</v>
      </c>
      <c r="K116" s="39">
        <v>4027</v>
      </c>
      <c r="L116" s="39"/>
      <c r="M116" s="39"/>
      <c r="N116" s="39"/>
      <c r="O116" s="45"/>
      <c r="P116" s="45"/>
      <c r="Q116" s="45" t="s">
        <v>237</v>
      </c>
      <c r="R116" s="45" t="s">
        <v>345</v>
      </c>
      <c r="S116" s="45" t="s">
        <v>345</v>
      </c>
      <c r="T116" s="39" t="s">
        <v>237</v>
      </c>
      <c r="U116" s="45" t="s">
        <v>345</v>
      </c>
      <c r="V116" s="45" t="s">
        <v>345</v>
      </c>
      <c r="W116" s="45" t="s">
        <v>237</v>
      </c>
      <c r="X116" s="45" t="s">
        <v>345</v>
      </c>
      <c r="Y116" s="45" t="s">
        <v>345</v>
      </c>
      <c r="Z116" s="45"/>
      <c r="AA116" s="45"/>
      <c r="AB116" s="45"/>
      <c r="AC116" s="45"/>
      <c r="AD116" s="45"/>
      <c r="AE116" s="46"/>
      <c r="AS116" s="28">
        <f t="shared" ca="1" si="5"/>
        <v>411060103</v>
      </c>
    </row>
    <row r="117" spans="1:45" ht="18.75" thickBot="1" x14ac:dyDescent="0.3">
      <c r="A117" s="37">
        <v>104</v>
      </c>
      <c r="B117" s="38" t="s">
        <v>344</v>
      </c>
      <c r="C117" s="39" t="s">
        <v>194</v>
      </c>
      <c r="D117" s="49">
        <v>28394</v>
      </c>
      <c r="E117" s="41">
        <f t="shared" ca="1" si="6"/>
        <v>41178</v>
      </c>
      <c r="F117" s="42">
        <f t="shared" ca="1" si="7"/>
        <v>35</v>
      </c>
      <c r="G117" s="43" t="s">
        <v>339</v>
      </c>
      <c r="H117" s="43" t="s">
        <v>234</v>
      </c>
      <c r="I117" s="44" t="s">
        <v>489</v>
      </c>
      <c r="J117" s="39" t="s">
        <v>236</v>
      </c>
      <c r="K117" s="39">
        <v>4443</v>
      </c>
      <c r="L117" s="39"/>
      <c r="M117" s="39"/>
      <c r="N117" s="39"/>
      <c r="O117" s="45"/>
      <c r="P117" s="45"/>
      <c r="Q117" s="45" t="s">
        <v>237</v>
      </c>
      <c r="R117" s="45" t="s">
        <v>341</v>
      </c>
      <c r="S117" s="45" t="s">
        <v>345</v>
      </c>
      <c r="T117" s="39" t="s">
        <v>237</v>
      </c>
      <c r="U117" s="45" t="s">
        <v>341</v>
      </c>
      <c r="V117" s="45" t="s">
        <v>345</v>
      </c>
      <c r="W117" s="45" t="s">
        <v>237</v>
      </c>
      <c r="X117" s="45" t="s">
        <v>341</v>
      </c>
      <c r="Y117" s="45" t="s">
        <v>345</v>
      </c>
      <c r="Z117" s="45"/>
      <c r="AA117" s="45"/>
      <c r="AB117" s="45"/>
      <c r="AC117" s="45"/>
      <c r="AD117" s="45"/>
      <c r="AE117" s="46"/>
      <c r="AS117" s="28">
        <f t="shared" ca="1" si="5"/>
        <v>411780104</v>
      </c>
    </row>
    <row r="118" spans="1:45" ht="18.75" thickBot="1" x14ac:dyDescent="0.3">
      <c r="A118" s="37">
        <v>105</v>
      </c>
      <c r="B118" s="38" t="s">
        <v>490</v>
      </c>
      <c r="C118" s="39" t="s">
        <v>194</v>
      </c>
      <c r="D118" s="49">
        <v>30098</v>
      </c>
      <c r="E118" s="41">
        <f t="shared" ca="1" si="6"/>
        <v>41056</v>
      </c>
      <c r="F118" s="42">
        <f t="shared" ca="1" si="7"/>
        <v>30</v>
      </c>
      <c r="G118" s="43" t="s">
        <v>246</v>
      </c>
      <c r="H118" s="43" t="s">
        <v>234</v>
      </c>
      <c r="I118" s="44" t="s">
        <v>491</v>
      </c>
      <c r="J118" s="39" t="s">
        <v>236</v>
      </c>
      <c r="K118" s="39">
        <v>4116</v>
      </c>
      <c r="L118" s="39"/>
      <c r="M118" s="39"/>
      <c r="N118" s="39"/>
      <c r="O118" s="45"/>
      <c r="P118" s="45"/>
      <c r="Q118" s="45" t="s">
        <v>237</v>
      </c>
      <c r="R118" s="45" t="s">
        <v>345</v>
      </c>
      <c r="S118" s="45" t="s">
        <v>345</v>
      </c>
      <c r="T118" s="39" t="s">
        <v>237</v>
      </c>
      <c r="U118" s="45" t="s">
        <v>345</v>
      </c>
      <c r="V118" s="45" t="s">
        <v>345</v>
      </c>
      <c r="W118" s="45" t="s">
        <v>237</v>
      </c>
      <c r="X118" s="45" t="s">
        <v>345</v>
      </c>
      <c r="Y118" s="45" t="s">
        <v>345</v>
      </c>
      <c r="Z118" s="45"/>
      <c r="AA118" s="45"/>
      <c r="AB118" s="45"/>
      <c r="AC118" s="45"/>
      <c r="AD118" s="45"/>
      <c r="AE118" s="46"/>
      <c r="AS118" s="28">
        <f t="shared" ca="1" si="5"/>
        <v>410560105</v>
      </c>
    </row>
    <row r="119" spans="1:45" ht="18.75" thickBot="1" x14ac:dyDescent="0.3">
      <c r="A119" s="37">
        <v>106</v>
      </c>
      <c r="B119" s="38" t="s">
        <v>492</v>
      </c>
      <c r="C119" s="39" t="s">
        <v>194</v>
      </c>
      <c r="D119" s="49">
        <v>18089</v>
      </c>
      <c r="E119" s="41">
        <f t="shared" ca="1" si="6"/>
        <v>41100</v>
      </c>
      <c r="F119" s="42">
        <f t="shared" ca="1" si="7"/>
        <v>63</v>
      </c>
      <c r="G119" s="43" t="s">
        <v>246</v>
      </c>
      <c r="H119" s="43" t="s">
        <v>234</v>
      </c>
      <c r="I119" s="44" t="s">
        <v>493</v>
      </c>
      <c r="J119" s="39" t="s">
        <v>236</v>
      </c>
      <c r="K119" s="39">
        <v>3813</v>
      </c>
      <c r="L119" s="39"/>
      <c r="M119" s="39"/>
      <c r="N119" s="39"/>
      <c r="O119" s="45"/>
      <c r="P119" s="45"/>
      <c r="Q119" s="45" t="s">
        <v>237</v>
      </c>
      <c r="R119" s="45" t="s">
        <v>345</v>
      </c>
      <c r="S119" s="45" t="s">
        <v>345</v>
      </c>
      <c r="T119" s="39" t="s">
        <v>236</v>
      </c>
      <c r="U119" s="45" t="s">
        <v>236</v>
      </c>
      <c r="V119" s="45" t="s">
        <v>236</v>
      </c>
      <c r="W119" s="45" t="s">
        <v>236</v>
      </c>
      <c r="X119" s="45" t="s">
        <v>236</v>
      </c>
      <c r="Y119" s="45" t="s">
        <v>236</v>
      </c>
      <c r="Z119" s="45"/>
      <c r="AA119" s="45"/>
      <c r="AB119" s="45"/>
      <c r="AC119" s="45"/>
      <c r="AD119" s="45"/>
      <c r="AE119" s="46"/>
      <c r="AS119" s="28">
        <f t="shared" ca="1" si="5"/>
        <v>411000106</v>
      </c>
    </row>
    <row r="120" spans="1:45" ht="18.75" thickBot="1" x14ac:dyDescent="0.3">
      <c r="A120" s="37">
        <v>107</v>
      </c>
      <c r="B120" s="38" t="s">
        <v>494</v>
      </c>
      <c r="C120" s="39" t="s">
        <v>194</v>
      </c>
      <c r="D120" s="49">
        <v>27520</v>
      </c>
      <c r="E120" s="41">
        <f t="shared" ca="1" si="6"/>
        <v>41035</v>
      </c>
      <c r="F120" s="42">
        <f t="shared" ca="1" si="7"/>
        <v>37</v>
      </c>
      <c r="G120" s="43" t="s">
        <v>495</v>
      </c>
      <c r="H120" s="43" t="s">
        <v>234</v>
      </c>
      <c r="I120" s="44" t="s">
        <v>496</v>
      </c>
      <c r="J120" s="39" t="s">
        <v>236</v>
      </c>
      <c r="K120" s="39">
        <v>3728</v>
      </c>
      <c r="L120" s="39"/>
      <c r="M120" s="39"/>
      <c r="N120" s="39"/>
      <c r="O120" s="45"/>
      <c r="P120" s="45"/>
      <c r="Q120" s="45" t="s">
        <v>237</v>
      </c>
      <c r="R120" s="45" t="s">
        <v>345</v>
      </c>
      <c r="S120" s="45" t="s">
        <v>345</v>
      </c>
      <c r="T120" s="39" t="s">
        <v>236</v>
      </c>
      <c r="U120" s="45" t="s">
        <v>236</v>
      </c>
      <c r="V120" s="45" t="s">
        <v>236</v>
      </c>
      <c r="W120" s="45" t="s">
        <v>236</v>
      </c>
      <c r="X120" s="45" t="s">
        <v>236</v>
      </c>
      <c r="Y120" s="45" t="s">
        <v>236</v>
      </c>
      <c r="Z120" s="45"/>
      <c r="AA120" s="45"/>
      <c r="AB120" s="45"/>
      <c r="AC120" s="45"/>
      <c r="AD120" s="45"/>
      <c r="AE120" s="46"/>
      <c r="AS120" s="28">
        <f t="shared" ca="1" si="5"/>
        <v>410350107</v>
      </c>
    </row>
    <row r="121" spans="1:45" ht="18.75" thickBot="1" x14ac:dyDescent="0.3">
      <c r="A121" s="37">
        <v>108</v>
      </c>
      <c r="B121" s="38" t="s">
        <v>497</v>
      </c>
      <c r="C121" s="39" t="s">
        <v>194</v>
      </c>
      <c r="D121" s="49">
        <v>34068</v>
      </c>
      <c r="E121" s="41">
        <f t="shared" ca="1" si="6"/>
        <v>41008</v>
      </c>
      <c r="F121" s="42">
        <f t="shared" ca="1" si="7"/>
        <v>19</v>
      </c>
      <c r="G121" s="43" t="s">
        <v>246</v>
      </c>
      <c r="H121" s="43" t="s">
        <v>234</v>
      </c>
      <c r="I121" s="50" t="s">
        <v>498</v>
      </c>
      <c r="J121" s="51" t="s">
        <v>236</v>
      </c>
      <c r="K121" s="51">
        <v>4624</v>
      </c>
      <c r="L121" s="51"/>
      <c r="M121" s="51"/>
      <c r="N121" s="39"/>
      <c r="O121" s="45"/>
      <c r="P121" s="45"/>
      <c r="Q121" s="45" t="s">
        <v>237</v>
      </c>
      <c r="R121" s="45" t="s">
        <v>345</v>
      </c>
      <c r="S121" s="45" t="s">
        <v>345</v>
      </c>
      <c r="T121" s="39" t="s">
        <v>237</v>
      </c>
      <c r="U121" s="45" t="s">
        <v>345</v>
      </c>
      <c r="V121" s="45" t="s">
        <v>345</v>
      </c>
      <c r="W121" s="45" t="s">
        <v>237</v>
      </c>
      <c r="X121" s="45" t="s">
        <v>345</v>
      </c>
      <c r="Y121" s="45" t="s">
        <v>345</v>
      </c>
      <c r="Z121" s="45"/>
      <c r="AA121" s="45"/>
      <c r="AB121" s="45"/>
      <c r="AC121" s="45"/>
      <c r="AD121" s="45"/>
      <c r="AE121" s="46"/>
      <c r="AS121" s="28">
        <f t="shared" ca="1" si="5"/>
        <v>410080108</v>
      </c>
    </row>
    <row r="122" spans="1:45" ht="18.75" thickBot="1" x14ac:dyDescent="0.3">
      <c r="A122" s="37">
        <v>109</v>
      </c>
      <c r="B122" s="38" t="s">
        <v>499</v>
      </c>
      <c r="C122" s="39" t="s">
        <v>194</v>
      </c>
      <c r="D122" s="49">
        <v>23089</v>
      </c>
      <c r="E122" s="41">
        <f t="shared" ca="1" si="6"/>
        <v>40987</v>
      </c>
      <c r="F122" s="42">
        <f t="shared" ca="1" si="7"/>
        <v>49</v>
      </c>
      <c r="G122" s="43" t="s">
        <v>246</v>
      </c>
      <c r="H122" s="43" t="s">
        <v>234</v>
      </c>
      <c r="I122" s="44" t="s">
        <v>500</v>
      </c>
      <c r="J122" s="39" t="s">
        <v>236</v>
      </c>
      <c r="K122" s="39">
        <v>1535</v>
      </c>
      <c r="L122" s="39"/>
      <c r="M122" s="39"/>
      <c r="N122" s="39"/>
      <c r="O122" s="45"/>
      <c r="P122" s="45"/>
      <c r="Q122" s="45" t="s">
        <v>237</v>
      </c>
      <c r="R122" s="45" t="s">
        <v>345</v>
      </c>
      <c r="S122" s="45" t="s">
        <v>345</v>
      </c>
      <c r="T122" s="39" t="s">
        <v>237</v>
      </c>
      <c r="U122" s="45" t="s">
        <v>345</v>
      </c>
      <c r="V122" s="45" t="s">
        <v>345</v>
      </c>
      <c r="W122" s="45" t="s">
        <v>237</v>
      </c>
      <c r="X122" s="45" t="s">
        <v>345</v>
      </c>
      <c r="Y122" s="45" t="s">
        <v>345</v>
      </c>
      <c r="Z122" s="45"/>
      <c r="AA122" s="45"/>
      <c r="AB122" s="45"/>
      <c r="AC122" s="45"/>
      <c r="AD122" s="45"/>
      <c r="AE122" s="46"/>
      <c r="AS122" s="28">
        <f t="shared" ca="1" si="5"/>
        <v>409870109</v>
      </c>
    </row>
    <row r="123" spans="1:45" ht="18.75" thickBot="1" x14ac:dyDescent="0.3">
      <c r="A123" s="37">
        <v>110</v>
      </c>
      <c r="B123" s="38" t="s">
        <v>501</v>
      </c>
      <c r="C123" s="39" t="s">
        <v>194</v>
      </c>
      <c r="D123" s="49">
        <v>27476</v>
      </c>
      <c r="E123" s="41">
        <f t="shared" ca="1" si="6"/>
        <v>40991</v>
      </c>
      <c r="F123" s="42">
        <f t="shared" ca="1" si="7"/>
        <v>37</v>
      </c>
      <c r="G123" s="43" t="s">
        <v>246</v>
      </c>
      <c r="H123" s="43" t="s">
        <v>234</v>
      </c>
      <c r="I123" s="50" t="s">
        <v>502</v>
      </c>
      <c r="J123" s="51" t="s">
        <v>236</v>
      </c>
      <c r="K123" s="51">
        <v>3568</v>
      </c>
      <c r="L123" s="51"/>
      <c r="M123" s="51"/>
      <c r="N123" s="39"/>
      <c r="O123" s="45"/>
      <c r="P123" s="45"/>
      <c r="Q123" s="45" t="s">
        <v>237</v>
      </c>
      <c r="R123" s="45" t="s">
        <v>345</v>
      </c>
      <c r="S123" s="45" t="s">
        <v>345</v>
      </c>
      <c r="T123" s="39" t="s">
        <v>236</v>
      </c>
      <c r="U123" s="45" t="s">
        <v>236</v>
      </c>
      <c r="V123" s="45" t="s">
        <v>236</v>
      </c>
      <c r="W123" s="45" t="s">
        <v>236</v>
      </c>
      <c r="X123" s="45" t="s">
        <v>236</v>
      </c>
      <c r="Y123" s="45" t="s">
        <v>236</v>
      </c>
      <c r="Z123" s="45"/>
      <c r="AA123" s="45"/>
      <c r="AB123" s="45"/>
      <c r="AC123" s="45"/>
      <c r="AD123" s="45"/>
      <c r="AE123" s="46"/>
      <c r="AS123" s="28">
        <f t="shared" ca="1" si="5"/>
        <v>409910110</v>
      </c>
    </row>
    <row r="124" spans="1:45" ht="18.75" thickBot="1" x14ac:dyDescent="0.3">
      <c r="A124" s="37">
        <v>111</v>
      </c>
      <c r="B124" s="38" t="s">
        <v>503</v>
      </c>
      <c r="C124" s="39" t="s">
        <v>194</v>
      </c>
      <c r="D124" s="49">
        <v>31908</v>
      </c>
      <c r="E124" s="41">
        <f t="shared" ca="1" si="6"/>
        <v>41040</v>
      </c>
      <c r="F124" s="42">
        <f t="shared" ca="1" si="7"/>
        <v>25</v>
      </c>
      <c r="G124" s="43" t="s">
        <v>504</v>
      </c>
      <c r="H124" s="43" t="s">
        <v>505</v>
      </c>
      <c r="I124" s="44" t="s">
        <v>506</v>
      </c>
      <c r="J124" s="39" t="s">
        <v>236</v>
      </c>
      <c r="K124" s="39">
        <v>4525</v>
      </c>
      <c r="L124" s="39"/>
      <c r="M124" s="39"/>
      <c r="N124" s="39"/>
      <c r="O124" s="45"/>
      <c r="P124" s="45"/>
      <c r="Q124" s="45" t="s">
        <v>507</v>
      </c>
      <c r="R124" s="45" t="s">
        <v>345</v>
      </c>
      <c r="S124" s="45" t="s">
        <v>345</v>
      </c>
      <c r="T124" s="39" t="s">
        <v>507</v>
      </c>
      <c r="U124" s="45" t="s">
        <v>345</v>
      </c>
      <c r="V124" s="45" t="s">
        <v>345</v>
      </c>
      <c r="W124" s="45" t="s">
        <v>236</v>
      </c>
      <c r="X124" s="45" t="s">
        <v>236</v>
      </c>
      <c r="Y124" s="45" t="s">
        <v>236</v>
      </c>
      <c r="Z124" s="45"/>
      <c r="AA124" s="45"/>
      <c r="AB124" s="45"/>
      <c r="AC124" s="45"/>
      <c r="AD124" s="45"/>
      <c r="AE124" s="46"/>
      <c r="AS124" s="28">
        <f t="shared" ca="1" si="5"/>
        <v>410400111</v>
      </c>
    </row>
    <row r="125" spans="1:45" ht="18.75" thickBot="1" x14ac:dyDescent="0.3">
      <c r="A125" s="37">
        <v>112</v>
      </c>
      <c r="B125" s="38" t="s">
        <v>508</v>
      </c>
      <c r="C125" s="39" t="s">
        <v>194</v>
      </c>
      <c r="D125" s="49">
        <v>23293</v>
      </c>
      <c r="E125" s="41">
        <f t="shared" ca="1" si="6"/>
        <v>41191</v>
      </c>
      <c r="F125" s="42">
        <f t="shared" ca="1" si="7"/>
        <v>49</v>
      </c>
      <c r="G125" s="43" t="s">
        <v>509</v>
      </c>
      <c r="H125" s="43" t="s">
        <v>234</v>
      </c>
      <c r="I125" s="44" t="s">
        <v>510</v>
      </c>
      <c r="J125" s="39" t="s">
        <v>236</v>
      </c>
      <c r="K125" s="39">
        <v>2344</v>
      </c>
      <c r="L125" s="39"/>
      <c r="M125" s="39"/>
      <c r="N125" s="39"/>
      <c r="O125" s="45"/>
      <c r="P125" s="45"/>
      <c r="Q125" s="45" t="s">
        <v>237</v>
      </c>
      <c r="R125" s="45" t="s">
        <v>345</v>
      </c>
      <c r="S125" s="45" t="s">
        <v>345</v>
      </c>
      <c r="T125" s="39" t="s">
        <v>236</v>
      </c>
      <c r="U125" s="45" t="s">
        <v>236</v>
      </c>
      <c r="V125" s="45" t="s">
        <v>236</v>
      </c>
      <c r="W125" s="45" t="s">
        <v>236</v>
      </c>
      <c r="X125" s="45" t="s">
        <v>236</v>
      </c>
      <c r="Y125" s="45" t="s">
        <v>236</v>
      </c>
      <c r="Z125" s="45"/>
      <c r="AA125" s="45"/>
      <c r="AB125" s="45"/>
      <c r="AC125" s="45"/>
      <c r="AD125" s="45"/>
      <c r="AE125" s="46"/>
      <c r="AS125" s="28">
        <f t="shared" ca="1" si="5"/>
        <v>411910112</v>
      </c>
    </row>
    <row r="126" spans="1:45" ht="18.75" thickBot="1" x14ac:dyDescent="0.3">
      <c r="A126" s="37">
        <v>113</v>
      </c>
      <c r="B126" s="38" t="s">
        <v>511</v>
      </c>
      <c r="C126" s="39" t="s">
        <v>194</v>
      </c>
      <c r="D126" s="49">
        <v>23164</v>
      </c>
      <c r="E126" s="41">
        <f t="shared" ca="1" si="6"/>
        <v>41062</v>
      </c>
      <c r="F126" s="42">
        <f t="shared" ca="1" si="7"/>
        <v>49</v>
      </c>
      <c r="G126" s="43" t="s">
        <v>246</v>
      </c>
      <c r="H126" s="43" t="s">
        <v>234</v>
      </c>
      <c r="I126" s="44" t="s">
        <v>512</v>
      </c>
      <c r="J126" s="39" t="s">
        <v>236</v>
      </c>
      <c r="K126" s="39">
        <v>1964</v>
      </c>
      <c r="L126" s="39"/>
      <c r="M126" s="39"/>
      <c r="N126" s="39"/>
      <c r="O126" s="45"/>
      <c r="P126" s="45"/>
      <c r="Q126" s="45" t="s">
        <v>237</v>
      </c>
      <c r="R126" s="45" t="s">
        <v>345</v>
      </c>
      <c r="S126" s="45" t="s">
        <v>345</v>
      </c>
      <c r="T126" s="39" t="s">
        <v>236</v>
      </c>
      <c r="U126" s="45" t="s">
        <v>236</v>
      </c>
      <c r="V126" s="45" t="s">
        <v>236</v>
      </c>
      <c r="W126" s="45" t="s">
        <v>237</v>
      </c>
      <c r="X126" s="45" t="s">
        <v>345</v>
      </c>
      <c r="Y126" s="45" t="s">
        <v>345</v>
      </c>
      <c r="Z126" s="45"/>
      <c r="AA126" s="45"/>
      <c r="AB126" s="45"/>
      <c r="AC126" s="45"/>
      <c r="AD126" s="45"/>
      <c r="AE126" s="46"/>
      <c r="AS126" s="28">
        <f t="shared" ca="1" si="5"/>
        <v>410620113</v>
      </c>
    </row>
    <row r="127" spans="1:45" ht="18.75" thickBot="1" x14ac:dyDescent="0.3">
      <c r="A127" s="37">
        <v>114</v>
      </c>
      <c r="B127" s="38" t="s">
        <v>513</v>
      </c>
      <c r="C127" s="39" t="s">
        <v>194</v>
      </c>
      <c r="D127" s="49">
        <v>32846</v>
      </c>
      <c r="E127" s="41">
        <f t="shared" ca="1" si="6"/>
        <v>41247</v>
      </c>
      <c r="F127" s="42">
        <f t="shared" ca="1" si="7"/>
        <v>23</v>
      </c>
      <c r="G127" s="43" t="s">
        <v>246</v>
      </c>
      <c r="H127" s="43" t="s">
        <v>234</v>
      </c>
      <c r="I127" s="44" t="s">
        <v>514</v>
      </c>
      <c r="J127" s="39" t="s">
        <v>236</v>
      </c>
      <c r="K127" s="39">
        <v>4460</v>
      </c>
      <c r="L127" s="39"/>
      <c r="M127" s="39"/>
      <c r="N127" s="39"/>
      <c r="O127" s="45"/>
      <c r="P127" s="45"/>
      <c r="Q127" s="45" t="s">
        <v>237</v>
      </c>
      <c r="R127" s="45" t="s">
        <v>515</v>
      </c>
      <c r="S127" s="45" t="s">
        <v>515</v>
      </c>
      <c r="T127" s="39" t="s">
        <v>237</v>
      </c>
      <c r="U127" s="45" t="s">
        <v>515</v>
      </c>
      <c r="V127" s="45" t="s">
        <v>515</v>
      </c>
      <c r="W127" s="45" t="s">
        <v>237</v>
      </c>
      <c r="X127" s="45" t="s">
        <v>515</v>
      </c>
      <c r="Y127" s="45" t="s">
        <v>515</v>
      </c>
      <c r="Z127" s="45"/>
      <c r="AA127" s="45"/>
      <c r="AB127" s="45"/>
      <c r="AC127" s="45"/>
      <c r="AD127" s="45"/>
      <c r="AE127" s="46"/>
      <c r="AS127" s="28">
        <f t="shared" ca="1" si="5"/>
        <v>412470114</v>
      </c>
    </row>
    <row r="128" spans="1:45" ht="18.75" thickBot="1" x14ac:dyDescent="0.3">
      <c r="A128" s="37">
        <v>115</v>
      </c>
      <c r="B128" s="38" t="s">
        <v>516</v>
      </c>
      <c r="C128" s="39" t="s">
        <v>194</v>
      </c>
      <c r="D128" s="49">
        <v>29799</v>
      </c>
      <c r="E128" s="41">
        <f t="shared" ca="1" si="6"/>
        <v>41122</v>
      </c>
      <c r="F128" s="42">
        <f t="shared" ca="1" si="7"/>
        <v>31</v>
      </c>
      <c r="G128" s="43" t="s">
        <v>246</v>
      </c>
      <c r="H128" s="43" t="s">
        <v>234</v>
      </c>
      <c r="I128" s="44" t="s">
        <v>517</v>
      </c>
      <c r="J128" s="39" t="s">
        <v>236</v>
      </c>
      <c r="K128" s="39">
        <v>4289</v>
      </c>
      <c r="L128" s="39"/>
      <c r="M128" s="39"/>
      <c r="N128" s="39"/>
      <c r="O128" s="45"/>
      <c r="P128" s="45"/>
      <c r="Q128" s="45" t="s">
        <v>237</v>
      </c>
      <c r="R128" s="45" t="s">
        <v>515</v>
      </c>
      <c r="S128" s="45" t="s">
        <v>515</v>
      </c>
      <c r="T128" s="39" t="s">
        <v>237</v>
      </c>
      <c r="U128" s="45" t="s">
        <v>515</v>
      </c>
      <c r="V128" s="45" t="s">
        <v>515</v>
      </c>
      <c r="W128" s="45" t="s">
        <v>237</v>
      </c>
      <c r="X128" s="45" t="s">
        <v>515</v>
      </c>
      <c r="Y128" s="45" t="s">
        <v>515</v>
      </c>
      <c r="Z128" s="45"/>
      <c r="AA128" s="45"/>
      <c r="AB128" s="45"/>
      <c r="AC128" s="45"/>
      <c r="AD128" s="45"/>
      <c r="AE128" s="46"/>
      <c r="AS128" s="28">
        <f t="shared" ca="1" si="5"/>
        <v>411220115</v>
      </c>
    </row>
    <row r="129" spans="1:45" ht="18.75" thickBot="1" x14ac:dyDescent="0.3">
      <c r="A129" s="37">
        <v>116</v>
      </c>
      <c r="B129" s="38" t="s">
        <v>518</v>
      </c>
      <c r="C129" s="39" t="s">
        <v>194</v>
      </c>
      <c r="D129" s="49">
        <v>25416</v>
      </c>
      <c r="E129" s="41">
        <f t="shared" ca="1" si="6"/>
        <v>41122</v>
      </c>
      <c r="F129" s="42">
        <f t="shared" ca="1" si="7"/>
        <v>43</v>
      </c>
      <c r="G129" s="43" t="s">
        <v>246</v>
      </c>
      <c r="H129" s="43" t="s">
        <v>234</v>
      </c>
      <c r="I129" s="44" t="s">
        <v>519</v>
      </c>
      <c r="J129" s="39" t="s">
        <v>236</v>
      </c>
      <c r="K129" s="39">
        <v>3351</v>
      </c>
      <c r="L129" s="39"/>
      <c r="M129" s="39"/>
      <c r="N129" s="39"/>
      <c r="O129" s="45"/>
      <c r="P129" s="45"/>
      <c r="Q129" s="45" t="s">
        <v>237</v>
      </c>
      <c r="R129" s="45" t="s">
        <v>515</v>
      </c>
      <c r="S129" s="45" t="s">
        <v>515</v>
      </c>
      <c r="T129" s="39" t="s">
        <v>237</v>
      </c>
      <c r="U129" s="45" t="s">
        <v>515</v>
      </c>
      <c r="V129" s="45" t="s">
        <v>515</v>
      </c>
      <c r="W129" s="45" t="s">
        <v>237</v>
      </c>
      <c r="X129" s="45" t="s">
        <v>515</v>
      </c>
      <c r="Y129" s="45" t="s">
        <v>515</v>
      </c>
      <c r="Z129" s="45"/>
      <c r="AA129" s="45"/>
      <c r="AB129" s="45"/>
      <c r="AC129" s="45"/>
      <c r="AD129" s="45"/>
      <c r="AE129" s="46"/>
      <c r="AS129" s="28">
        <f t="shared" ca="1" si="5"/>
        <v>411220116</v>
      </c>
    </row>
    <row r="130" spans="1:45" ht="18.75" thickBot="1" x14ac:dyDescent="0.3">
      <c r="A130" s="37">
        <v>117</v>
      </c>
      <c r="B130" s="38" t="s">
        <v>520</v>
      </c>
      <c r="C130" s="39" t="s">
        <v>194</v>
      </c>
      <c r="D130" s="49">
        <v>29673</v>
      </c>
      <c r="E130" s="41">
        <f t="shared" ca="1" si="6"/>
        <v>40996</v>
      </c>
      <c r="F130" s="42">
        <f t="shared" ca="1" si="7"/>
        <v>31</v>
      </c>
      <c r="G130" s="43" t="s">
        <v>246</v>
      </c>
      <c r="H130" s="43" t="s">
        <v>234</v>
      </c>
      <c r="I130" s="44" t="s">
        <v>521</v>
      </c>
      <c r="J130" s="39" t="s">
        <v>236</v>
      </c>
      <c r="K130" s="39">
        <v>4062</v>
      </c>
      <c r="L130" s="39"/>
      <c r="M130" s="39"/>
      <c r="N130" s="39"/>
      <c r="O130" s="45"/>
      <c r="P130" s="45"/>
      <c r="Q130" s="45" t="s">
        <v>237</v>
      </c>
      <c r="R130" s="45" t="s">
        <v>515</v>
      </c>
      <c r="S130" s="45" t="s">
        <v>515</v>
      </c>
      <c r="T130" s="39" t="s">
        <v>237</v>
      </c>
      <c r="U130" s="45" t="s">
        <v>515</v>
      </c>
      <c r="V130" s="45" t="s">
        <v>515</v>
      </c>
      <c r="W130" s="45" t="s">
        <v>237</v>
      </c>
      <c r="X130" s="45" t="s">
        <v>515</v>
      </c>
      <c r="Y130" s="45" t="s">
        <v>515</v>
      </c>
      <c r="Z130" s="45"/>
      <c r="AA130" s="45"/>
      <c r="AB130" s="45"/>
      <c r="AC130" s="45"/>
      <c r="AD130" s="45"/>
      <c r="AE130" s="46"/>
      <c r="AS130" s="28">
        <f t="shared" ca="1" si="5"/>
        <v>409960117</v>
      </c>
    </row>
    <row r="131" spans="1:45" ht="18.75" thickBot="1" x14ac:dyDescent="0.3">
      <c r="A131" s="37">
        <v>118</v>
      </c>
      <c r="B131" s="38" t="s">
        <v>522</v>
      </c>
      <c r="C131" s="39" t="s">
        <v>194</v>
      </c>
      <c r="D131" s="49">
        <v>34041</v>
      </c>
      <c r="E131" s="41">
        <f t="shared" ca="1" si="6"/>
        <v>41346</v>
      </c>
      <c r="F131" s="42">
        <f t="shared" ca="1" si="7"/>
        <v>20</v>
      </c>
      <c r="G131" s="43" t="s">
        <v>246</v>
      </c>
      <c r="H131" s="43" t="s">
        <v>234</v>
      </c>
      <c r="I131" s="50" t="s">
        <v>523</v>
      </c>
      <c r="J131" s="51" t="s">
        <v>236</v>
      </c>
      <c r="K131" s="51">
        <v>4620</v>
      </c>
      <c r="L131" s="51"/>
      <c r="M131" s="51"/>
      <c r="N131" s="39"/>
      <c r="O131" s="45"/>
      <c r="P131" s="45"/>
      <c r="Q131" s="45" t="s">
        <v>237</v>
      </c>
      <c r="R131" s="45" t="s">
        <v>515</v>
      </c>
      <c r="S131" s="45" t="s">
        <v>515</v>
      </c>
      <c r="T131" s="39" t="s">
        <v>237</v>
      </c>
      <c r="U131" s="45" t="s">
        <v>515</v>
      </c>
      <c r="V131" s="45" t="s">
        <v>515</v>
      </c>
      <c r="W131" s="45" t="s">
        <v>236</v>
      </c>
      <c r="X131" s="45" t="s">
        <v>236</v>
      </c>
      <c r="Y131" s="45" t="s">
        <v>236</v>
      </c>
      <c r="Z131" s="45"/>
      <c r="AA131" s="45"/>
      <c r="AB131" s="45"/>
      <c r="AC131" s="45"/>
      <c r="AD131" s="45"/>
      <c r="AE131" s="46"/>
      <c r="AS131" s="28">
        <f t="shared" ca="1" si="5"/>
        <v>413460118</v>
      </c>
    </row>
    <row r="132" spans="1:45" ht="18.75" thickBot="1" x14ac:dyDescent="0.3">
      <c r="A132" s="37">
        <v>119</v>
      </c>
      <c r="B132" s="38" t="s">
        <v>524</v>
      </c>
      <c r="C132" s="39" t="s">
        <v>194</v>
      </c>
      <c r="D132" s="49">
        <v>35139</v>
      </c>
      <c r="E132" s="41">
        <f t="shared" ca="1" si="6"/>
        <v>41348</v>
      </c>
      <c r="F132" s="42">
        <f t="shared" ca="1" si="7"/>
        <v>17</v>
      </c>
      <c r="G132" s="43" t="s">
        <v>360</v>
      </c>
      <c r="H132" s="43" t="s">
        <v>234</v>
      </c>
      <c r="I132" s="44" t="s">
        <v>525</v>
      </c>
      <c r="J132" s="39" t="s">
        <v>236</v>
      </c>
      <c r="K132" s="39">
        <v>4621</v>
      </c>
      <c r="L132" s="39"/>
      <c r="M132" s="39"/>
      <c r="N132" s="39"/>
      <c r="O132" s="45"/>
      <c r="P132" s="45"/>
      <c r="Q132" s="45" t="s">
        <v>237</v>
      </c>
      <c r="R132" s="45" t="s">
        <v>515</v>
      </c>
      <c r="S132" s="45" t="s">
        <v>515</v>
      </c>
      <c r="T132" s="39" t="s">
        <v>237</v>
      </c>
      <c r="U132" s="45" t="s">
        <v>515</v>
      </c>
      <c r="V132" s="45" t="s">
        <v>515</v>
      </c>
      <c r="W132" s="45" t="s">
        <v>237</v>
      </c>
      <c r="X132" s="45" t="s">
        <v>626</v>
      </c>
      <c r="Y132" s="45" t="s">
        <v>626</v>
      </c>
      <c r="Z132" s="45"/>
      <c r="AA132" s="45"/>
      <c r="AB132" s="45"/>
      <c r="AC132" s="45"/>
      <c r="AD132" s="45"/>
      <c r="AE132" s="46"/>
      <c r="AS132" s="28">
        <f t="shared" ca="1" si="5"/>
        <v>413480119</v>
      </c>
    </row>
    <row r="133" spans="1:45" ht="18.75" thickBot="1" x14ac:dyDescent="0.3">
      <c r="A133" s="37">
        <v>120</v>
      </c>
      <c r="B133" s="38" t="s">
        <v>526</v>
      </c>
      <c r="C133" s="39" t="s">
        <v>194</v>
      </c>
      <c r="D133" s="49">
        <v>27930</v>
      </c>
      <c r="E133" s="41">
        <f t="shared" ca="1" si="6"/>
        <v>41079</v>
      </c>
      <c r="F133" s="42">
        <f t="shared" ca="1" si="7"/>
        <v>36</v>
      </c>
      <c r="G133" s="43" t="s">
        <v>246</v>
      </c>
      <c r="H133" s="43" t="s">
        <v>234</v>
      </c>
      <c r="I133" s="50" t="s">
        <v>527</v>
      </c>
      <c r="J133" s="51" t="s">
        <v>236</v>
      </c>
      <c r="K133" s="51">
        <v>3838</v>
      </c>
      <c r="L133" s="51"/>
      <c r="M133" s="51"/>
      <c r="N133" s="39"/>
      <c r="O133" s="45"/>
      <c r="P133" s="45"/>
      <c r="Q133" s="45" t="s">
        <v>237</v>
      </c>
      <c r="R133" s="45" t="s">
        <v>515</v>
      </c>
      <c r="S133" s="45" t="s">
        <v>515</v>
      </c>
      <c r="T133" s="39" t="s">
        <v>237</v>
      </c>
      <c r="U133" s="45" t="s">
        <v>515</v>
      </c>
      <c r="V133" s="45" t="s">
        <v>515</v>
      </c>
      <c r="W133" s="45" t="s">
        <v>237</v>
      </c>
      <c r="X133" s="45" t="s">
        <v>515</v>
      </c>
      <c r="Y133" s="45" t="s">
        <v>515</v>
      </c>
      <c r="Z133" s="45"/>
      <c r="AA133" s="45"/>
      <c r="AB133" s="45"/>
      <c r="AC133" s="45"/>
      <c r="AD133" s="45"/>
      <c r="AE133" s="46"/>
      <c r="AS133" s="28">
        <f t="shared" ca="1" si="5"/>
        <v>410790120</v>
      </c>
    </row>
    <row r="134" spans="1:45" ht="18.75" thickBot="1" x14ac:dyDescent="0.3">
      <c r="A134" s="37">
        <v>121</v>
      </c>
      <c r="B134" s="38" t="s">
        <v>528</v>
      </c>
      <c r="C134" s="39" t="s">
        <v>194</v>
      </c>
      <c r="D134" s="49">
        <v>27998</v>
      </c>
      <c r="E134" s="41">
        <f t="shared" ca="1" si="6"/>
        <v>41147</v>
      </c>
      <c r="F134" s="42">
        <f t="shared" ca="1" si="7"/>
        <v>36</v>
      </c>
      <c r="G134" s="43" t="s">
        <v>246</v>
      </c>
      <c r="H134" s="43" t="s">
        <v>234</v>
      </c>
      <c r="I134" s="44" t="s">
        <v>529</v>
      </c>
      <c r="J134" s="39" t="s">
        <v>236</v>
      </c>
      <c r="K134" s="39">
        <v>3837</v>
      </c>
      <c r="L134" s="39"/>
      <c r="M134" s="39"/>
      <c r="N134" s="39"/>
      <c r="O134" s="45"/>
      <c r="P134" s="45"/>
      <c r="Q134" s="45" t="s">
        <v>237</v>
      </c>
      <c r="R134" s="45" t="s">
        <v>515</v>
      </c>
      <c r="S134" s="45" t="s">
        <v>515</v>
      </c>
      <c r="T134" s="39" t="s">
        <v>237</v>
      </c>
      <c r="U134" s="45" t="s">
        <v>515</v>
      </c>
      <c r="V134" s="45" t="s">
        <v>515</v>
      </c>
      <c r="W134" s="45" t="s">
        <v>237</v>
      </c>
      <c r="X134" s="45" t="s">
        <v>515</v>
      </c>
      <c r="Y134" s="45" t="s">
        <v>515</v>
      </c>
      <c r="Z134" s="45"/>
      <c r="AA134" s="45"/>
      <c r="AB134" s="45"/>
      <c r="AC134" s="45"/>
      <c r="AD134" s="45"/>
      <c r="AE134" s="46"/>
      <c r="AS134" s="28">
        <f t="shared" ca="1" si="5"/>
        <v>411470121</v>
      </c>
    </row>
    <row r="135" spans="1:45" ht="18.75" thickBot="1" x14ac:dyDescent="0.3">
      <c r="A135" s="37">
        <v>122</v>
      </c>
      <c r="B135" s="38" t="s">
        <v>530</v>
      </c>
      <c r="C135" s="39" t="s">
        <v>194</v>
      </c>
      <c r="D135" s="49">
        <v>31619</v>
      </c>
      <c r="E135" s="41">
        <f t="shared" ca="1" si="6"/>
        <v>41116</v>
      </c>
      <c r="F135" s="42">
        <f t="shared" ca="1" si="7"/>
        <v>26</v>
      </c>
      <c r="G135" s="43" t="s">
        <v>246</v>
      </c>
      <c r="H135" s="43" t="s">
        <v>234</v>
      </c>
      <c r="I135" s="44" t="s">
        <v>531</v>
      </c>
      <c r="J135" s="39" t="s">
        <v>236</v>
      </c>
      <c r="K135" s="39">
        <v>4590</v>
      </c>
      <c r="L135" s="39"/>
      <c r="M135" s="39"/>
      <c r="N135" s="39"/>
      <c r="O135" s="45"/>
      <c r="P135" s="45"/>
      <c r="Q135" s="45" t="s">
        <v>237</v>
      </c>
      <c r="R135" s="45" t="s">
        <v>515</v>
      </c>
      <c r="S135" s="45" t="s">
        <v>515</v>
      </c>
      <c r="T135" s="39" t="s">
        <v>237</v>
      </c>
      <c r="U135" s="45" t="s">
        <v>515</v>
      </c>
      <c r="V135" s="45" t="s">
        <v>515</v>
      </c>
      <c r="W135" s="45" t="s">
        <v>237</v>
      </c>
      <c r="X135" s="45" t="s">
        <v>515</v>
      </c>
      <c r="Y135" s="45" t="s">
        <v>515</v>
      </c>
      <c r="Z135" s="45"/>
      <c r="AA135" s="45"/>
      <c r="AB135" s="45"/>
      <c r="AC135" s="45"/>
      <c r="AD135" s="45"/>
      <c r="AE135" s="46"/>
      <c r="AS135" s="28">
        <f t="shared" ca="1" si="5"/>
        <v>411160122</v>
      </c>
    </row>
    <row r="136" spans="1:45" ht="18.75" thickBot="1" x14ac:dyDescent="0.3">
      <c r="A136" s="37">
        <v>123</v>
      </c>
      <c r="B136" s="38" t="s">
        <v>532</v>
      </c>
      <c r="C136" s="39" t="s">
        <v>194</v>
      </c>
      <c r="D136" s="49">
        <v>23575</v>
      </c>
      <c r="E136" s="41">
        <f t="shared" ca="1" si="6"/>
        <v>41107</v>
      </c>
      <c r="F136" s="42">
        <f t="shared" ca="1" si="7"/>
        <v>48</v>
      </c>
      <c r="G136" s="43" t="s">
        <v>246</v>
      </c>
      <c r="H136" s="43" t="s">
        <v>234</v>
      </c>
      <c r="I136" s="44" t="s">
        <v>533</v>
      </c>
      <c r="J136" s="39" t="s">
        <v>236</v>
      </c>
      <c r="K136" s="39">
        <v>2048</v>
      </c>
      <c r="L136" s="39"/>
      <c r="M136" s="39"/>
      <c r="N136" s="39"/>
      <c r="O136" s="45"/>
      <c r="P136" s="45"/>
      <c r="Q136" s="45" t="s">
        <v>237</v>
      </c>
      <c r="R136" s="45" t="s">
        <v>515</v>
      </c>
      <c r="S136" s="45" t="s">
        <v>515</v>
      </c>
      <c r="T136" s="39" t="s">
        <v>237</v>
      </c>
      <c r="U136" s="45" t="s">
        <v>515</v>
      </c>
      <c r="V136" s="45" t="s">
        <v>515</v>
      </c>
      <c r="W136" s="45" t="s">
        <v>236</v>
      </c>
      <c r="X136" s="45" t="s">
        <v>236</v>
      </c>
      <c r="Y136" s="45" t="s">
        <v>236</v>
      </c>
      <c r="Z136" s="45"/>
      <c r="AA136" s="45"/>
      <c r="AB136" s="45"/>
      <c r="AC136" s="45"/>
      <c r="AD136" s="45"/>
      <c r="AE136" s="46"/>
      <c r="AS136" s="28">
        <f t="shared" ca="1" si="5"/>
        <v>411070123</v>
      </c>
    </row>
    <row r="137" spans="1:45" ht="18.75" thickBot="1" x14ac:dyDescent="0.3">
      <c r="A137" s="37">
        <v>124</v>
      </c>
      <c r="B137" s="38" t="s">
        <v>534</v>
      </c>
      <c r="C137" s="39" t="s">
        <v>194</v>
      </c>
      <c r="D137" s="49">
        <v>34970</v>
      </c>
      <c r="E137" s="41">
        <f t="shared" ca="1" si="6"/>
        <v>41180</v>
      </c>
      <c r="F137" s="42">
        <f t="shared" ca="1" si="7"/>
        <v>17</v>
      </c>
      <c r="G137" s="43" t="s">
        <v>360</v>
      </c>
      <c r="H137" s="43" t="s">
        <v>234</v>
      </c>
      <c r="I137" s="44" t="s">
        <v>535</v>
      </c>
      <c r="J137" s="39" t="s">
        <v>236</v>
      </c>
      <c r="K137" s="39">
        <v>4595</v>
      </c>
      <c r="L137" s="39"/>
      <c r="M137" s="39"/>
      <c r="N137" s="39"/>
      <c r="O137" s="45"/>
      <c r="P137" s="45"/>
      <c r="Q137" s="45" t="s">
        <v>237</v>
      </c>
      <c r="R137" s="45" t="s">
        <v>515</v>
      </c>
      <c r="S137" s="45" t="s">
        <v>515</v>
      </c>
      <c r="T137" s="39" t="s">
        <v>237</v>
      </c>
      <c r="U137" s="45" t="s">
        <v>515</v>
      </c>
      <c r="V137" s="45" t="s">
        <v>515</v>
      </c>
      <c r="W137" s="45" t="s">
        <v>236</v>
      </c>
      <c r="X137" s="45" t="s">
        <v>236</v>
      </c>
      <c r="Y137" s="45" t="s">
        <v>236</v>
      </c>
      <c r="Z137" s="45"/>
      <c r="AA137" s="45"/>
      <c r="AB137" s="45"/>
      <c r="AC137" s="45"/>
      <c r="AD137" s="45"/>
      <c r="AE137" s="46"/>
      <c r="AS137" s="28">
        <f t="shared" ca="1" si="5"/>
        <v>411800124</v>
      </c>
    </row>
    <row r="138" spans="1:45" ht="18.75" thickBot="1" x14ac:dyDescent="0.3">
      <c r="A138" s="37">
        <v>125</v>
      </c>
      <c r="B138" s="38" t="s">
        <v>536</v>
      </c>
      <c r="C138" s="39" t="s">
        <v>194</v>
      </c>
      <c r="D138" s="49">
        <v>28772</v>
      </c>
      <c r="E138" s="41">
        <f t="shared" ca="1" si="6"/>
        <v>41191</v>
      </c>
      <c r="F138" s="42">
        <f t="shared" ca="1" si="7"/>
        <v>34</v>
      </c>
      <c r="G138" s="43" t="s">
        <v>246</v>
      </c>
      <c r="H138" s="43" t="s">
        <v>234</v>
      </c>
      <c r="I138" s="44" t="s">
        <v>537</v>
      </c>
      <c r="J138" s="39" t="s">
        <v>236</v>
      </c>
      <c r="K138" s="39">
        <v>4495</v>
      </c>
      <c r="L138" s="39"/>
      <c r="M138" s="39"/>
      <c r="N138" s="39"/>
      <c r="O138" s="45"/>
      <c r="P138" s="45"/>
      <c r="Q138" s="45" t="s">
        <v>237</v>
      </c>
      <c r="R138" s="45" t="s">
        <v>515</v>
      </c>
      <c r="S138" s="45" t="s">
        <v>515</v>
      </c>
      <c r="T138" s="39" t="s">
        <v>237</v>
      </c>
      <c r="U138" s="45" t="s">
        <v>515</v>
      </c>
      <c r="V138" s="45" t="s">
        <v>515</v>
      </c>
      <c r="W138" s="45" t="s">
        <v>237</v>
      </c>
      <c r="X138" s="45" t="s">
        <v>515</v>
      </c>
      <c r="Y138" s="45" t="s">
        <v>515</v>
      </c>
      <c r="Z138" s="45"/>
      <c r="AA138" s="45"/>
      <c r="AB138" s="45"/>
      <c r="AC138" s="45"/>
      <c r="AD138" s="45"/>
      <c r="AE138" s="46"/>
      <c r="AS138" s="28">
        <f t="shared" ca="1" si="5"/>
        <v>411910125</v>
      </c>
    </row>
    <row r="139" spans="1:45" ht="18.75" thickBot="1" x14ac:dyDescent="0.3">
      <c r="A139" s="37">
        <v>126</v>
      </c>
      <c r="B139" s="38" t="s">
        <v>538</v>
      </c>
      <c r="C139" s="39" t="s">
        <v>194</v>
      </c>
      <c r="D139" s="49">
        <v>28842</v>
      </c>
      <c r="E139" s="41">
        <f t="shared" ca="1" si="6"/>
        <v>41261</v>
      </c>
      <c r="F139" s="42">
        <f t="shared" ca="1" si="7"/>
        <v>34</v>
      </c>
      <c r="G139" s="43" t="s">
        <v>246</v>
      </c>
      <c r="H139" s="43" t="s">
        <v>234</v>
      </c>
      <c r="I139" s="44" t="s">
        <v>539</v>
      </c>
      <c r="J139" s="39" t="s">
        <v>236</v>
      </c>
      <c r="K139" s="39">
        <v>4269</v>
      </c>
      <c r="L139" s="39"/>
      <c r="M139" s="39"/>
      <c r="N139" s="39"/>
      <c r="O139" s="45"/>
      <c r="P139" s="45"/>
      <c r="Q139" s="45" t="s">
        <v>237</v>
      </c>
      <c r="R139" s="45" t="s">
        <v>515</v>
      </c>
      <c r="S139" s="45" t="s">
        <v>515</v>
      </c>
      <c r="T139" s="39" t="s">
        <v>237</v>
      </c>
      <c r="U139" s="45" t="s">
        <v>515</v>
      </c>
      <c r="V139" s="45" t="s">
        <v>515</v>
      </c>
      <c r="W139" s="45" t="s">
        <v>236</v>
      </c>
      <c r="X139" s="45" t="s">
        <v>236</v>
      </c>
      <c r="Y139" s="45" t="s">
        <v>236</v>
      </c>
      <c r="Z139" s="45"/>
      <c r="AA139" s="45"/>
      <c r="AB139" s="45"/>
      <c r="AC139" s="45"/>
      <c r="AD139" s="45"/>
      <c r="AE139" s="46"/>
      <c r="AS139" s="28">
        <f t="shared" ca="1" si="5"/>
        <v>412610126</v>
      </c>
    </row>
    <row r="140" spans="1:45" ht="18.75" thickBot="1" x14ac:dyDescent="0.3">
      <c r="A140" s="37">
        <v>127</v>
      </c>
      <c r="B140" s="38" t="s">
        <v>540</v>
      </c>
      <c r="C140" s="39" t="s">
        <v>194</v>
      </c>
      <c r="D140" s="49">
        <v>24305</v>
      </c>
      <c r="E140" s="41">
        <f t="shared" ca="1" si="6"/>
        <v>41107</v>
      </c>
      <c r="F140" s="42">
        <f t="shared" ca="1" si="7"/>
        <v>46</v>
      </c>
      <c r="G140" s="43" t="s">
        <v>246</v>
      </c>
      <c r="H140" s="43" t="s">
        <v>234</v>
      </c>
      <c r="I140" s="44" t="s">
        <v>541</v>
      </c>
      <c r="J140" s="39" t="s">
        <v>236</v>
      </c>
      <c r="K140" s="39">
        <v>2384</v>
      </c>
      <c r="L140" s="39"/>
      <c r="M140" s="39"/>
      <c r="N140" s="39"/>
      <c r="O140" s="45"/>
      <c r="P140" s="45"/>
      <c r="Q140" s="45" t="s">
        <v>237</v>
      </c>
      <c r="R140" s="45" t="s">
        <v>542</v>
      </c>
      <c r="S140" s="45" t="s">
        <v>542</v>
      </c>
      <c r="T140" s="39" t="s">
        <v>237</v>
      </c>
      <c r="U140" s="45" t="s">
        <v>310</v>
      </c>
      <c r="V140" s="45" t="s">
        <v>310</v>
      </c>
      <c r="W140" s="45" t="s">
        <v>237</v>
      </c>
      <c r="X140" s="45" t="s">
        <v>310</v>
      </c>
      <c r="Y140" s="45" t="s">
        <v>310</v>
      </c>
      <c r="Z140" s="45"/>
      <c r="AA140" s="45"/>
      <c r="AB140" s="45"/>
      <c r="AC140" s="45"/>
      <c r="AD140" s="45"/>
      <c r="AE140" s="46"/>
      <c r="AS140" s="28">
        <f t="shared" ca="1" si="5"/>
        <v>411070127</v>
      </c>
    </row>
    <row r="141" spans="1:45" ht="18.75" thickBot="1" x14ac:dyDescent="0.3">
      <c r="A141" s="37">
        <v>128</v>
      </c>
      <c r="B141" s="38" t="s">
        <v>543</v>
      </c>
      <c r="C141" s="39" t="s">
        <v>194</v>
      </c>
      <c r="D141" s="49">
        <v>34702</v>
      </c>
      <c r="E141" s="41">
        <f t="shared" ca="1" si="6"/>
        <v>41277</v>
      </c>
      <c r="F141" s="42">
        <f t="shared" ca="1" si="7"/>
        <v>18</v>
      </c>
      <c r="G141" s="43" t="s">
        <v>246</v>
      </c>
      <c r="H141" s="43" t="s">
        <v>234</v>
      </c>
      <c r="I141" s="44" t="s">
        <v>544</v>
      </c>
      <c r="J141" s="39" t="s">
        <v>236</v>
      </c>
      <c r="K141" s="39">
        <v>4596</v>
      </c>
      <c r="L141" s="39"/>
      <c r="M141" s="39"/>
      <c r="N141" s="39"/>
      <c r="O141" s="45"/>
      <c r="P141" s="45"/>
      <c r="Q141" s="45" t="s">
        <v>237</v>
      </c>
      <c r="R141" s="45" t="s">
        <v>542</v>
      </c>
      <c r="S141" s="45" t="s">
        <v>542</v>
      </c>
      <c r="T141" s="39" t="s">
        <v>236</v>
      </c>
      <c r="U141" s="45" t="s">
        <v>236</v>
      </c>
      <c r="V141" s="45" t="s">
        <v>236</v>
      </c>
      <c r="W141" s="45" t="s">
        <v>236</v>
      </c>
      <c r="X141" s="45" t="s">
        <v>236</v>
      </c>
      <c r="Y141" s="45" t="s">
        <v>236</v>
      </c>
      <c r="Z141" s="45"/>
      <c r="AA141" s="45"/>
      <c r="AB141" s="45"/>
      <c r="AC141" s="45"/>
      <c r="AD141" s="45"/>
      <c r="AE141" s="46"/>
      <c r="AS141" s="28">
        <f t="shared" ref="AS141:AS204" ca="1" si="8">IF(E141="",99999*$AS$12,E141*$AS$12+A141)</f>
        <v>412770128</v>
      </c>
    </row>
    <row r="142" spans="1:45" ht="18.75" thickBot="1" x14ac:dyDescent="0.3">
      <c r="A142" s="37">
        <v>129</v>
      </c>
      <c r="B142" s="38" t="s">
        <v>545</v>
      </c>
      <c r="C142" s="39" t="s">
        <v>194</v>
      </c>
      <c r="D142" s="49">
        <v>17888</v>
      </c>
      <c r="E142" s="41">
        <f t="shared" ca="1" si="6"/>
        <v>41264</v>
      </c>
      <c r="F142" s="42">
        <f t="shared" ca="1" si="7"/>
        <v>64</v>
      </c>
      <c r="G142" s="43" t="s">
        <v>298</v>
      </c>
      <c r="H142" s="43" t="s">
        <v>234</v>
      </c>
      <c r="I142" s="50" t="s">
        <v>546</v>
      </c>
      <c r="J142" s="51" t="s">
        <v>236</v>
      </c>
      <c r="K142" s="51">
        <v>458</v>
      </c>
      <c r="L142" s="51"/>
      <c r="M142" s="51"/>
      <c r="N142" s="39"/>
      <c r="O142" s="45"/>
      <c r="P142" s="45"/>
      <c r="Q142" s="45" t="s">
        <v>237</v>
      </c>
      <c r="R142" s="45" t="s">
        <v>542</v>
      </c>
      <c r="S142" s="45" t="s">
        <v>542</v>
      </c>
      <c r="T142" s="39" t="s">
        <v>237</v>
      </c>
      <c r="U142" s="45" t="s">
        <v>542</v>
      </c>
      <c r="V142" s="45" t="s">
        <v>542</v>
      </c>
      <c r="W142" s="45" t="s">
        <v>237</v>
      </c>
      <c r="X142" s="45" t="s">
        <v>542</v>
      </c>
      <c r="Y142" s="45" t="s">
        <v>542</v>
      </c>
      <c r="Z142" s="45"/>
      <c r="AA142" s="45"/>
      <c r="AB142" s="45"/>
      <c r="AC142" s="45"/>
      <c r="AD142" s="45"/>
      <c r="AE142" s="46"/>
      <c r="AS142" s="28">
        <f t="shared" ca="1" si="8"/>
        <v>412640129</v>
      </c>
    </row>
    <row r="143" spans="1:45" ht="18.75" thickBot="1" x14ac:dyDescent="0.3">
      <c r="A143" s="37">
        <v>130</v>
      </c>
      <c r="B143" s="38" t="s">
        <v>547</v>
      </c>
      <c r="C143" s="39" t="s">
        <v>194</v>
      </c>
      <c r="D143" s="49">
        <v>27036</v>
      </c>
      <c r="E143" s="41">
        <f t="shared" ref="E143:E206" ca="1" si="9">IF(B143="","",IF(DATE(YEAR(TODAY()),MONTH(D143),DAY(D143))&lt;TODAY(),DATE(IF(YEAR(D143)=1900,2090,YEAR(TODAY())+1),MONTH(D143),DAY(D143)),DATE(IF(YEAR(D143)=1900,2090,YEAR(TODAY())),MONTH(D143),DAY(D143))))</f>
        <v>41281</v>
      </c>
      <c r="F143" s="42">
        <f t="shared" ref="F143:F206" ca="1" si="10">IF(B143="","",YEAR(E143)-YEAR(D143))</f>
        <v>39</v>
      </c>
      <c r="G143" s="43" t="s">
        <v>246</v>
      </c>
      <c r="H143" s="43" t="s">
        <v>548</v>
      </c>
      <c r="I143" s="44" t="s">
        <v>549</v>
      </c>
      <c r="J143" s="39" t="s">
        <v>236</v>
      </c>
      <c r="K143" s="39">
        <v>4275</v>
      </c>
      <c r="L143" s="39"/>
      <c r="M143" s="39"/>
      <c r="N143" s="39"/>
      <c r="O143" s="45"/>
      <c r="P143" s="45"/>
      <c r="Q143" s="45" t="s">
        <v>237</v>
      </c>
      <c r="R143" s="45" t="s">
        <v>542</v>
      </c>
      <c r="S143" s="45" t="s">
        <v>542</v>
      </c>
      <c r="T143" s="39" t="s">
        <v>237</v>
      </c>
      <c r="U143" s="45" t="s">
        <v>542</v>
      </c>
      <c r="V143" s="45" t="s">
        <v>542</v>
      </c>
      <c r="W143" s="45" t="s">
        <v>236</v>
      </c>
      <c r="X143" s="45" t="s">
        <v>236</v>
      </c>
      <c r="Y143" s="45" t="s">
        <v>236</v>
      </c>
      <c r="Z143" s="45"/>
      <c r="AA143" s="45"/>
      <c r="AB143" s="45"/>
      <c r="AC143" s="45"/>
      <c r="AD143" s="45"/>
      <c r="AE143" s="46"/>
      <c r="AS143" s="28">
        <f t="shared" ca="1" si="8"/>
        <v>412810130</v>
      </c>
    </row>
    <row r="144" spans="1:45" ht="18.75" thickBot="1" x14ac:dyDescent="0.3">
      <c r="A144" s="37">
        <v>131</v>
      </c>
      <c r="B144" s="38" t="s">
        <v>550</v>
      </c>
      <c r="C144" s="39" t="s">
        <v>194</v>
      </c>
      <c r="D144" s="49">
        <v>22381</v>
      </c>
      <c r="E144" s="41">
        <f t="shared" ca="1" si="9"/>
        <v>41009</v>
      </c>
      <c r="F144" s="42">
        <f t="shared" ca="1" si="10"/>
        <v>51</v>
      </c>
      <c r="G144" s="43" t="s">
        <v>551</v>
      </c>
      <c r="H144" s="43" t="s">
        <v>234</v>
      </c>
      <c r="I144" s="50" t="s">
        <v>552</v>
      </c>
      <c r="J144" s="51" t="s">
        <v>236</v>
      </c>
      <c r="K144" s="51">
        <v>2179</v>
      </c>
      <c r="L144" s="51"/>
      <c r="M144" s="51"/>
      <c r="N144" s="39"/>
      <c r="O144" s="45"/>
      <c r="P144" s="45"/>
      <c r="Q144" s="45" t="s">
        <v>237</v>
      </c>
      <c r="R144" s="45" t="s">
        <v>542</v>
      </c>
      <c r="S144" s="45" t="s">
        <v>542</v>
      </c>
      <c r="T144" s="39" t="s">
        <v>237</v>
      </c>
      <c r="U144" s="45" t="s">
        <v>542</v>
      </c>
      <c r="V144" s="45" t="s">
        <v>542</v>
      </c>
      <c r="W144" s="45" t="s">
        <v>237</v>
      </c>
      <c r="X144" s="45" t="s">
        <v>542</v>
      </c>
      <c r="Y144" s="45" t="s">
        <v>542</v>
      </c>
      <c r="Z144" s="45"/>
      <c r="AA144" s="45"/>
      <c r="AB144" s="45"/>
      <c r="AC144" s="45"/>
      <c r="AD144" s="45"/>
      <c r="AE144" s="46"/>
      <c r="AS144" s="28">
        <f t="shared" ca="1" si="8"/>
        <v>410090131</v>
      </c>
    </row>
    <row r="145" spans="1:45" ht="18.75" thickBot="1" x14ac:dyDescent="0.3">
      <c r="A145" s="37">
        <v>132</v>
      </c>
      <c r="B145" s="38" t="s">
        <v>553</v>
      </c>
      <c r="C145" s="39" t="s">
        <v>194</v>
      </c>
      <c r="D145" s="49">
        <v>23751</v>
      </c>
      <c r="E145" s="41">
        <f t="shared" ca="1" si="9"/>
        <v>41283</v>
      </c>
      <c r="F145" s="42">
        <f t="shared" ca="1" si="10"/>
        <v>48</v>
      </c>
      <c r="G145" s="43" t="s">
        <v>246</v>
      </c>
      <c r="H145" s="43" t="s">
        <v>234</v>
      </c>
      <c r="I145" s="44" t="s">
        <v>554</v>
      </c>
      <c r="J145" s="39" t="s">
        <v>236</v>
      </c>
      <c r="K145" s="39">
        <v>2383</v>
      </c>
      <c r="L145" s="39"/>
      <c r="M145" s="39"/>
      <c r="N145" s="39"/>
      <c r="O145" s="45"/>
      <c r="P145" s="45"/>
      <c r="Q145" s="45" t="s">
        <v>237</v>
      </c>
      <c r="R145" s="45" t="s">
        <v>542</v>
      </c>
      <c r="S145" s="45" t="s">
        <v>542</v>
      </c>
      <c r="T145" s="39" t="s">
        <v>236</v>
      </c>
      <c r="U145" s="45" t="s">
        <v>236</v>
      </c>
      <c r="V145" s="45" t="s">
        <v>236</v>
      </c>
      <c r="W145" s="45" t="s">
        <v>236</v>
      </c>
      <c r="X145" s="45" t="s">
        <v>236</v>
      </c>
      <c r="Y145" s="45" t="s">
        <v>236</v>
      </c>
      <c r="Z145" s="45"/>
      <c r="AA145" s="45"/>
      <c r="AB145" s="45"/>
      <c r="AC145" s="45"/>
      <c r="AD145" s="45"/>
      <c r="AE145" s="46"/>
      <c r="AS145" s="28">
        <f t="shared" ca="1" si="8"/>
        <v>412830132</v>
      </c>
    </row>
    <row r="146" spans="1:45" ht="18.75" thickBot="1" x14ac:dyDescent="0.3">
      <c r="A146" s="37">
        <v>133</v>
      </c>
      <c r="B146" s="38" t="s">
        <v>555</v>
      </c>
      <c r="C146" s="39" t="s">
        <v>194</v>
      </c>
      <c r="D146" s="49">
        <v>32324</v>
      </c>
      <c r="E146" s="41">
        <f t="shared" ca="1" si="9"/>
        <v>41090</v>
      </c>
      <c r="F146" s="42">
        <f t="shared" ca="1" si="10"/>
        <v>24</v>
      </c>
      <c r="G146" s="43" t="s">
        <v>246</v>
      </c>
      <c r="H146" s="43" t="s">
        <v>234</v>
      </c>
      <c r="I146" s="44" t="s">
        <v>556</v>
      </c>
      <c r="J146" s="39" t="s">
        <v>236</v>
      </c>
      <c r="K146" s="39">
        <v>4434</v>
      </c>
      <c r="L146" s="39"/>
      <c r="M146" s="39"/>
      <c r="N146" s="39"/>
      <c r="O146" s="45"/>
      <c r="P146" s="45"/>
      <c r="Q146" s="45" t="s">
        <v>237</v>
      </c>
      <c r="R146" s="45" t="s">
        <v>542</v>
      </c>
      <c r="S146" s="45" t="s">
        <v>542</v>
      </c>
      <c r="T146" s="39" t="s">
        <v>237</v>
      </c>
      <c r="U146" s="45" t="s">
        <v>542</v>
      </c>
      <c r="V146" s="45" t="s">
        <v>542</v>
      </c>
      <c r="W146" s="45" t="s">
        <v>236</v>
      </c>
      <c r="X146" s="45" t="s">
        <v>236</v>
      </c>
      <c r="Y146" s="45" t="s">
        <v>236</v>
      </c>
      <c r="Z146" s="45"/>
      <c r="AA146" s="45"/>
      <c r="AB146" s="45"/>
      <c r="AC146" s="45"/>
      <c r="AD146" s="45"/>
      <c r="AE146" s="46"/>
      <c r="AS146" s="28">
        <f t="shared" ca="1" si="8"/>
        <v>410900133</v>
      </c>
    </row>
    <row r="147" spans="1:45" ht="18.75" thickBot="1" x14ac:dyDescent="0.3">
      <c r="A147" s="37">
        <v>134</v>
      </c>
      <c r="B147" s="38" t="s">
        <v>557</v>
      </c>
      <c r="C147" s="39" t="s">
        <v>194</v>
      </c>
      <c r="D147" s="49">
        <v>26539</v>
      </c>
      <c r="E147" s="41">
        <f t="shared" ca="1" si="9"/>
        <v>41149</v>
      </c>
      <c r="F147" s="42">
        <f t="shared" ca="1" si="10"/>
        <v>40</v>
      </c>
      <c r="G147" s="43" t="s">
        <v>246</v>
      </c>
      <c r="H147" s="43" t="s">
        <v>234</v>
      </c>
      <c r="I147" s="44" t="s">
        <v>558</v>
      </c>
      <c r="J147" s="39" t="s">
        <v>236</v>
      </c>
      <c r="K147" s="39">
        <v>4039</v>
      </c>
      <c r="L147" s="39"/>
      <c r="M147" s="39"/>
      <c r="N147" s="39"/>
      <c r="O147" s="45"/>
      <c r="P147" s="45"/>
      <c r="Q147" s="45" t="s">
        <v>237</v>
      </c>
      <c r="R147" s="45" t="s">
        <v>542</v>
      </c>
      <c r="S147" s="45" t="s">
        <v>542</v>
      </c>
      <c r="T147" s="39" t="s">
        <v>237</v>
      </c>
      <c r="U147" s="45" t="s">
        <v>542</v>
      </c>
      <c r="V147" s="45" t="s">
        <v>542</v>
      </c>
      <c r="W147" s="45" t="s">
        <v>237</v>
      </c>
      <c r="X147" s="45" t="s">
        <v>542</v>
      </c>
      <c r="Y147" s="45" t="s">
        <v>542</v>
      </c>
      <c r="Z147" s="45"/>
      <c r="AA147" s="45"/>
      <c r="AB147" s="45"/>
      <c r="AC147" s="45"/>
      <c r="AD147" s="45"/>
      <c r="AE147" s="46"/>
      <c r="AS147" s="28">
        <f t="shared" ca="1" si="8"/>
        <v>411490134</v>
      </c>
    </row>
    <row r="148" spans="1:45" ht="18.75" thickBot="1" x14ac:dyDescent="0.3">
      <c r="A148" s="37">
        <v>135</v>
      </c>
      <c r="B148" s="38" t="s">
        <v>559</v>
      </c>
      <c r="C148" s="39" t="s">
        <v>194</v>
      </c>
      <c r="D148" s="49">
        <v>23922</v>
      </c>
      <c r="E148" s="41">
        <f t="shared" ca="1" si="9"/>
        <v>41089</v>
      </c>
      <c r="F148" s="42">
        <f t="shared" ca="1" si="10"/>
        <v>47</v>
      </c>
      <c r="G148" s="43" t="s">
        <v>246</v>
      </c>
      <c r="H148" s="43" t="s">
        <v>234</v>
      </c>
      <c r="I148" s="44" t="s">
        <v>560</v>
      </c>
      <c r="J148" s="39" t="s">
        <v>236</v>
      </c>
      <c r="K148" s="39">
        <v>3057</v>
      </c>
      <c r="L148" s="39"/>
      <c r="M148" s="39"/>
      <c r="N148" s="39"/>
      <c r="O148" s="45"/>
      <c r="P148" s="45"/>
      <c r="Q148" s="45" t="s">
        <v>237</v>
      </c>
      <c r="R148" s="45" t="s">
        <v>542</v>
      </c>
      <c r="S148" s="45" t="s">
        <v>542</v>
      </c>
      <c r="T148" s="39" t="s">
        <v>237</v>
      </c>
      <c r="U148" s="45" t="s">
        <v>542</v>
      </c>
      <c r="V148" s="45" t="s">
        <v>542</v>
      </c>
      <c r="W148" s="45" t="s">
        <v>236</v>
      </c>
      <c r="X148" s="45" t="s">
        <v>236</v>
      </c>
      <c r="Y148" s="45" t="s">
        <v>236</v>
      </c>
      <c r="Z148" s="45"/>
      <c r="AA148" s="45"/>
      <c r="AB148" s="45"/>
      <c r="AC148" s="45"/>
      <c r="AD148" s="45"/>
      <c r="AE148" s="46"/>
      <c r="AS148" s="28">
        <f t="shared" ca="1" si="8"/>
        <v>410890135</v>
      </c>
    </row>
    <row r="149" spans="1:45" ht="18.75" thickBot="1" x14ac:dyDescent="0.3">
      <c r="A149" s="37">
        <v>136</v>
      </c>
      <c r="B149" s="38" t="s">
        <v>561</v>
      </c>
      <c r="C149" s="39" t="s">
        <v>194</v>
      </c>
      <c r="D149" s="49">
        <v>24744</v>
      </c>
      <c r="E149" s="41">
        <f t="shared" ca="1" si="9"/>
        <v>41181</v>
      </c>
      <c r="F149" s="42">
        <f t="shared" ca="1" si="10"/>
        <v>45</v>
      </c>
      <c r="G149" s="43" t="s">
        <v>246</v>
      </c>
      <c r="H149" s="43" t="s">
        <v>234</v>
      </c>
      <c r="I149" s="44" t="s">
        <v>562</v>
      </c>
      <c r="J149" s="39" t="s">
        <v>236</v>
      </c>
      <c r="K149" s="39">
        <v>3287</v>
      </c>
      <c r="L149" s="39"/>
      <c r="M149" s="39"/>
      <c r="N149" s="39"/>
      <c r="O149" s="45"/>
      <c r="P149" s="45"/>
      <c r="Q149" s="45" t="s">
        <v>237</v>
      </c>
      <c r="R149" s="45" t="s">
        <v>542</v>
      </c>
      <c r="S149" s="45" t="s">
        <v>542</v>
      </c>
      <c r="T149" s="39" t="s">
        <v>237</v>
      </c>
      <c r="U149" s="45" t="s">
        <v>542</v>
      </c>
      <c r="V149" s="45" t="s">
        <v>542</v>
      </c>
      <c r="W149" s="45" t="s">
        <v>236</v>
      </c>
      <c r="X149" s="45" t="s">
        <v>236</v>
      </c>
      <c r="Y149" s="45" t="s">
        <v>236</v>
      </c>
      <c r="Z149" s="45"/>
      <c r="AA149" s="45"/>
      <c r="AB149" s="45"/>
      <c r="AC149" s="45"/>
      <c r="AD149" s="45"/>
      <c r="AE149" s="46"/>
      <c r="AS149" s="28">
        <f t="shared" ca="1" si="8"/>
        <v>411810136</v>
      </c>
    </row>
    <row r="150" spans="1:45" ht="18.75" thickBot="1" x14ac:dyDescent="0.3">
      <c r="A150" s="37">
        <v>137</v>
      </c>
      <c r="B150" s="38" t="s">
        <v>563</v>
      </c>
      <c r="C150" s="39" t="s">
        <v>194</v>
      </c>
      <c r="D150" s="49">
        <v>31012</v>
      </c>
      <c r="E150" s="41">
        <f t="shared" ca="1" si="9"/>
        <v>41239</v>
      </c>
      <c r="F150" s="42">
        <f t="shared" ca="1" si="10"/>
        <v>28</v>
      </c>
      <c r="G150" s="43" t="s">
        <v>246</v>
      </c>
      <c r="H150" s="43" t="s">
        <v>234</v>
      </c>
      <c r="I150" s="44" t="s">
        <v>564</v>
      </c>
      <c r="J150" s="39" t="s">
        <v>236</v>
      </c>
      <c r="K150" s="39">
        <v>4429</v>
      </c>
      <c r="L150" s="39"/>
      <c r="M150" s="39"/>
      <c r="N150" s="39"/>
      <c r="O150" s="45"/>
      <c r="P150" s="45"/>
      <c r="Q150" s="45" t="s">
        <v>237</v>
      </c>
      <c r="R150" s="45" t="s">
        <v>542</v>
      </c>
      <c r="S150" s="45" t="s">
        <v>542</v>
      </c>
      <c r="T150" s="39" t="s">
        <v>237</v>
      </c>
      <c r="U150" s="45" t="s">
        <v>542</v>
      </c>
      <c r="V150" s="45" t="s">
        <v>542</v>
      </c>
      <c r="W150" s="45" t="s">
        <v>237</v>
      </c>
      <c r="X150" s="45" t="s">
        <v>542</v>
      </c>
      <c r="Y150" s="45" t="s">
        <v>542</v>
      </c>
      <c r="Z150" s="45"/>
      <c r="AA150" s="45"/>
      <c r="AB150" s="45"/>
      <c r="AC150" s="45"/>
      <c r="AD150" s="45"/>
      <c r="AE150" s="46"/>
      <c r="AS150" s="28">
        <f t="shared" ca="1" si="8"/>
        <v>412390137</v>
      </c>
    </row>
    <row r="151" spans="1:45" ht="18.75" thickBot="1" x14ac:dyDescent="0.3">
      <c r="A151" s="37">
        <v>138</v>
      </c>
      <c r="B151" s="38" t="s">
        <v>565</v>
      </c>
      <c r="C151" s="39" t="s">
        <v>194</v>
      </c>
      <c r="D151" s="49">
        <v>28511</v>
      </c>
      <c r="E151" s="41">
        <f t="shared" ca="1" si="9"/>
        <v>41295</v>
      </c>
      <c r="F151" s="42">
        <f t="shared" ca="1" si="10"/>
        <v>35</v>
      </c>
      <c r="G151" s="43" t="s">
        <v>246</v>
      </c>
      <c r="H151" s="43" t="s">
        <v>234</v>
      </c>
      <c r="I151" s="44" t="s">
        <v>566</v>
      </c>
      <c r="J151" s="39" t="s">
        <v>236</v>
      </c>
      <c r="K151" s="39">
        <v>3758</v>
      </c>
      <c r="L151" s="39"/>
      <c r="M151" s="39"/>
      <c r="N151" s="39"/>
      <c r="O151" s="45"/>
      <c r="P151" s="45"/>
      <c r="Q151" s="45" t="s">
        <v>237</v>
      </c>
      <c r="R151" s="45" t="s">
        <v>542</v>
      </c>
      <c r="S151" s="45" t="s">
        <v>542</v>
      </c>
      <c r="T151" s="39" t="s">
        <v>237</v>
      </c>
      <c r="U151" s="45" t="s">
        <v>236</v>
      </c>
      <c r="V151" s="45" t="s">
        <v>542</v>
      </c>
      <c r="W151" s="45" t="s">
        <v>237</v>
      </c>
      <c r="X151" s="45" t="s">
        <v>542</v>
      </c>
      <c r="Y151" s="45" t="s">
        <v>542</v>
      </c>
      <c r="Z151" s="45"/>
      <c r="AA151" s="45"/>
      <c r="AB151" s="45"/>
      <c r="AC151" s="45"/>
      <c r="AD151" s="45"/>
      <c r="AE151" s="46"/>
      <c r="AS151" s="28">
        <f t="shared" ca="1" si="8"/>
        <v>412950138</v>
      </c>
    </row>
    <row r="152" spans="1:45" ht="18.75" thickBot="1" x14ac:dyDescent="0.3">
      <c r="A152" s="37">
        <v>139</v>
      </c>
      <c r="B152" s="38" t="s">
        <v>567</v>
      </c>
      <c r="C152" s="39" t="s">
        <v>194</v>
      </c>
      <c r="D152" s="49">
        <v>28426</v>
      </c>
      <c r="E152" s="41">
        <f t="shared" ca="1" si="9"/>
        <v>41210</v>
      </c>
      <c r="F152" s="42">
        <f t="shared" ca="1" si="10"/>
        <v>35</v>
      </c>
      <c r="G152" s="43" t="s">
        <v>246</v>
      </c>
      <c r="H152" s="43" t="s">
        <v>234</v>
      </c>
      <c r="I152" s="50" t="s">
        <v>568</v>
      </c>
      <c r="J152" s="51" t="s">
        <v>236</v>
      </c>
      <c r="K152" s="51">
        <v>3796</v>
      </c>
      <c r="L152" s="51"/>
      <c r="M152" s="51"/>
      <c r="N152" s="39"/>
      <c r="O152" s="45"/>
      <c r="P152" s="45"/>
      <c r="Q152" s="45" t="s">
        <v>237</v>
      </c>
      <c r="R152" s="45" t="s">
        <v>542</v>
      </c>
      <c r="S152" s="45" t="s">
        <v>542</v>
      </c>
      <c r="T152" s="39" t="s">
        <v>237</v>
      </c>
      <c r="U152" s="45" t="s">
        <v>542</v>
      </c>
      <c r="V152" s="45" t="s">
        <v>542</v>
      </c>
      <c r="W152" s="45" t="s">
        <v>237</v>
      </c>
      <c r="X152" s="45" t="s">
        <v>542</v>
      </c>
      <c r="Y152" s="45" t="s">
        <v>542</v>
      </c>
      <c r="Z152" s="45"/>
      <c r="AA152" s="45"/>
      <c r="AB152" s="45"/>
      <c r="AC152" s="45"/>
      <c r="AD152" s="45"/>
      <c r="AE152" s="46"/>
      <c r="AS152" s="28">
        <f t="shared" ca="1" si="8"/>
        <v>412100139</v>
      </c>
    </row>
    <row r="153" spans="1:45" ht="18.75" thickBot="1" x14ac:dyDescent="0.3">
      <c r="A153" s="37">
        <v>140</v>
      </c>
      <c r="B153" s="38" t="s">
        <v>569</v>
      </c>
      <c r="C153" s="39" t="s">
        <v>196</v>
      </c>
      <c r="D153" s="49">
        <v>27407</v>
      </c>
      <c r="E153" s="41">
        <f t="shared" ca="1" si="9"/>
        <v>41287</v>
      </c>
      <c r="F153" s="42">
        <f t="shared" ca="1" si="10"/>
        <v>38</v>
      </c>
      <c r="G153" s="43" t="s">
        <v>246</v>
      </c>
      <c r="H153" s="43" t="s">
        <v>234</v>
      </c>
      <c r="I153" s="44" t="s">
        <v>570</v>
      </c>
      <c r="J153" s="39" t="s">
        <v>236</v>
      </c>
      <c r="K153" s="39">
        <v>4599</v>
      </c>
      <c r="L153" s="39"/>
      <c r="M153" s="39"/>
      <c r="N153" s="39"/>
      <c r="O153" s="45"/>
      <c r="P153" s="45"/>
      <c r="Q153" s="45" t="s">
        <v>237</v>
      </c>
      <c r="R153" s="45" t="s">
        <v>542</v>
      </c>
      <c r="S153" s="45" t="s">
        <v>542</v>
      </c>
      <c r="T153" s="39" t="s">
        <v>237</v>
      </c>
      <c r="U153" s="45" t="s">
        <v>542</v>
      </c>
      <c r="V153" s="45" t="s">
        <v>542</v>
      </c>
      <c r="W153" s="45" t="s">
        <v>236</v>
      </c>
      <c r="X153" s="45" t="s">
        <v>236</v>
      </c>
      <c r="Y153" s="45" t="s">
        <v>236</v>
      </c>
      <c r="Z153" s="45"/>
      <c r="AA153" s="45"/>
      <c r="AB153" s="45"/>
      <c r="AC153" s="45"/>
      <c r="AD153" s="45"/>
      <c r="AE153" s="46"/>
      <c r="AS153" s="28">
        <f t="shared" ca="1" si="8"/>
        <v>412870140</v>
      </c>
    </row>
    <row r="154" spans="1:45" ht="18.75" thickBot="1" x14ac:dyDescent="0.3">
      <c r="A154" s="37">
        <v>141</v>
      </c>
      <c r="B154" s="38" t="s">
        <v>571</v>
      </c>
      <c r="C154" s="39" t="s">
        <v>194</v>
      </c>
      <c r="D154" s="49">
        <v>34023</v>
      </c>
      <c r="E154" s="41">
        <f t="shared" ca="1" si="9"/>
        <v>41328</v>
      </c>
      <c r="F154" s="42">
        <f t="shared" ca="1" si="10"/>
        <v>20</v>
      </c>
      <c r="G154" s="43" t="s">
        <v>246</v>
      </c>
      <c r="H154" s="43" t="s">
        <v>234</v>
      </c>
      <c r="I154" s="50" t="s">
        <v>572</v>
      </c>
      <c r="J154" s="51" t="s">
        <v>236</v>
      </c>
      <c r="K154" s="51">
        <v>4490</v>
      </c>
      <c r="L154" s="51"/>
      <c r="M154" s="51"/>
      <c r="N154" s="39"/>
      <c r="O154" s="45"/>
      <c r="P154" s="45"/>
      <c r="Q154" s="45" t="s">
        <v>237</v>
      </c>
      <c r="R154" s="45" t="s">
        <v>542</v>
      </c>
      <c r="S154" s="45" t="s">
        <v>542</v>
      </c>
      <c r="T154" s="39" t="s">
        <v>237</v>
      </c>
      <c r="U154" s="45" t="s">
        <v>542</v>
      </c>
      <c r="V154" s="45" t="s">
        <v>542</v>
      </c>
      <c r="W154" s="45" t="s">
        <v>237</v>
      </c>
      <c r="X154" s="45" t="s">
        <v>542</v>
      </c>
      <c r="Y154" s="45" t="s">
        <v>542</v>
      </c>
      <c r="Z154" s="45"/>
      <c r="AA154" s="45"/>
      <c r="AB154" s="45"/>
      <c r="AC154" s="45"/>
      <c r="AD154" s="45"/>
      <c r="AE154" s="46"/>
      <c r="AS154" s="28">
        <f t="shared" ca="1" si="8"/>
        <v>413280141</v>
      </c>
    </row>
    <row r="155" spans="1:45" ht="18.75" thickBot="1" x14ac:dyDescent="0.3">
      <c r="A155" s="37">
        <v>142</v>
      </c>
      <c r="B155" s="38" t="s">
        <v>573</v>
      </c>
      <c r="C155" s="39" t="s">
        <v>194</v>
      </c>
      <c r="D155" s="49">
        <v>24609</v>
      </c>
      <c r="E155" s="41">
        <f t="shared" ca="1" si="9"/>
        <v>41046</v>
      </c>
      <c r="F155" s="42">
        <f t="shared" ca="1" si="10"/>
        <v>45</v>
      </c>
      <c r="G155" s="43" t="s">
        <v>246</v>
      </c>
      <c r="H155" s="43" t="s">
        <v>234</v>
      </c>
      <c r="I155" s="44" t="s">
        <v>574</v>
      </c>
      <c r="J155" s="39" t="s">
        <v>236</v>
      </c>
      <c r="K155" s="39">
        <v>2547</v>
      </c>
      <c r="L155" s="39"/>
      <c r="M155" s="39"/>
      <c r="N155" s="39"/>
      <c r="O155" s="45"/>
      <c r="P155" s="45"/>
      <c r="Q155" s="45" t="s">
        <v>237</v>
      </c>
      <c r="R155" s="45" t="s">
        <v>542</v>
      </c>
      <c r="S155" s="45" t="s">
        <v>542</v>
      </c>
      <c r="T155" s="39" t="s">
        <v>237</v>
      </c>
      <c r="U155" s="45" t="s">
        <v>542</v>
      </c>
      <c r="V155" s="45" t="s">
        <v>542</v>
      </c>
      <c r="W155" s="45" t="s">
        <v>237</v>
      </c>
      <c r="X155" s="45" t="s">
        <v>542</v>
      </c>
      <c r="Y155" s="45" t="s">
        <v>542</v>
      </c>
      <c r="Z155" s="45"/>
      <c r="AA155" s="45"/>
      <c r="AB155" s="45"/>
      <c r="AC155" s="45"/>
      <c r="AD155" s="45"/>
      <c r="AE155" s="46"/>
      <c r="AS155" s="28">
        <f t="shared" ca="1" si="8"/>
        <v>410460142</v>
      </c>
    </row>
    <row r="156" spans="1:45" ht="18.75" thickBot="1" x14ac:dyDescent="0.3">
      <c r="A156" s="37">
        <v>143</v>
      </c>
      <c r="B156" s="38" t="s">
        <v>575</v>
      </c>
      <c r="C156" s="39" t="s">
        <v>194</v>
      </c>
      <c r="D156" s="49">
        <v>16365</v>
      </c>
      <c r="E156" s="41">
        <f t="shared" ca="1" si="9"/>
        <v>41202</v>
      </c>
      <c r="F156" s="42">
        <f t="shared" ca="1" si="10"/>
        <v>68</v>
      </c>
      <c r="G156" s="43" t="s">
        <v>576</v>
      </c>
      <c r="H156" s="43" t="s">
        <v>234</v>
      </c>
      <c r="I156" s="44" t="s">
        <v>577</v>
      </c>
      <c r="J156" s="39" t="s">
        <v>236</v>
      </c>
      <c r="K156" s="39">
        <v>455</v>
      </c>
      <c r="L156" s="39"/>
      <c r="M156" s="39"/>
      <c r="N156" s="39"/>
      <c r="O156" s="45"/>
      <c r="P156" s="45"/>
      <c r="Q156" s="45" t="s">
        <v>237</v>
      </c>
      <c r="R156" s="45" t="s">
        <v>542</v>
      </c>
      <c r="S156" s="45" t="s">
        <v>542</v>
      </c>
      <c r="T156" s="39" t="s">
        <v>237</v>
      </c>
      <c r="U156" s="45" t="s">
        <v>542</v>
      </c>
      <c r="V156" s="45" t="s">
        <v>542</v>
      </c>
      <c r="W156" s="45" t="s">
        <v>237</v>
      </c>
      <c r="X156" s="45" t="s">
        <v>542</v>
      </c>
      <c r="Y156" s="45" t="s">
        <v>542</v>
      </c>
      <c r="Z156" s="45"/>
      <c r="AA156" s="45"/>
      <c r="AB156" s="45"/>
      <c r="AC156" s="45"/>
      <c r="AD156" s="45"/>
      <c r="AE156" s="46"/>
      <c r="AS156" s="28">
        <f t="shared" ca="1" si="8"/>
        <v>412020143</v>
      </c>
    </row>
    <row r="157" spans="1:45" ht="18.75" thickBot="1" x14ac:dyDescent="0.3">
      <c r="A157" s="37">
        <v>144</v>
      </c>
      <c r="B157" s="38" t="s">
        <v>578</v>
      </c>
      <c r="C157" s="39" t="s">
        <v>194</v>
      </c>
      <c r="D157" s="49">
        <v>34029</v>
      </c>
      <c r="E157" s="41">
        <f t="shared" ca="1" si="9"/>
        <v>41334</v>
      </c>
      <c r="F157" s="42">
        <f t="shared" ca="1" si="10"/>
        <v>20</v>
      </c>
      <c r="G157" s="43" t="s">
        <v>246</v>
      </c>
      <c r="H157" s="43" t="s">
        <v>234</v>
      </c>
      <c r="I157" s="44" t="s">
        <v>579</v>
      </c>
      <c r="J157" s="39" t="s">
        <v>236</v>
      </c>
      <c r="K157" s="39">
        <v>4483</v>
      </c>
      <c r="L157" s="39"/>
      <c r="M157" s="39"/>
      <c r="N157" s="39"/>
      <c r="O157" s="45"/>
      <c r="P157" s="45"/>
      <c r="Q157" s="45" t="s">
        <v>237</v>
      </c>
      <c r="R157" s="45" t="s">
        <v>542</v>
      </c>
      <c r="S157" s="45" t="s">
        <v>542</v>
      </c>
      <c r="T157" s="39" t="s">
        <v>237</v>
      </c>
      <c r="U157" s="45" t="s">
        <v>542</v>
      </c>
      <c r="V157" s="45" t="s">
        <v>542</v>
      </c>
      <c r="W157" s="45" t="s">
        <v>237</v>
      </c>
      <c r="X157" s="45" t="s">
        <v>542</v>
      </c>
      <c r="Y157" s="45" t="s">
        <v>542</v>
      </c>
      <c r="Z157" s="45"/>
      <c r="AA157" s="45"/>
      <c r="AB157" s="45"/>
      <c r="AC157" s="45"/>
      <c r="AD157" s="45"/>
      <c r="AE157" s="46"/>
      <c r="AS157" s="28">
        <f t="shared" ca="1" si="8"/>
        <v>413340144</v>
      </c>
    </row>
    <row r="158" spans="1:45" ht="18.75" thickBot="1" x14ac:dyDescent="0.3">
      <c r="A158" s="37">
        <v>145</v>
      </c>
      <c r="B158" s="38" t="s">
        <v>580</v>
      </c>
      <c r="C158" s="39" t="s">
        <v>196</v>
      </c>
      <c r="D158" s="49">
        <v>31385</v>
      </c>
      <c r="E158" s="41">
        <f t="shared" ca="1" si="9"/>
        <v>41247</v>
      </c>
      <c r="F158" s="42">
        <f t="shared" ca="1" si="10"/>
        <v>27</v>
      </c>
      <c r="G158" s="43" t="s">
        <v>246</v>
      </c>
      <c r="H158" s="43" t="s">
        <v>234</v>
      </c>
      <c r="I158" s="44" t="s">
        <v>581</v>
      </c>
      <c r="J158" s="39" t="s">
        <v>236</v>
      </c>
      <c r="K158" s="39">
        <v>4178</v>
      </c>
      <c r="L158" s="39"/>
      <c r="M158" s="39"/>
      <c r="N158" s="39"/>
      <c r="O158" s="45"/>
      <c r="P158" s="45"/>
      <c r="Q158" s="45" t="s">
        <v>237</v>
      </c>
      <c r="R158" s="45" t="s">
        <v>542</v>
      </c>
      <c r="S158" s="45" t="s">
        <v>542</v>
      </c>
      <c r="T158" s="39" t="s">
        <v>236</v>
      </c>
      <c r="U158" s="45" t="s">
        <v>236</v>
      </c>
      <c r="V158" s="45" t="s">
        <v>236</v>
      </c>
      <c r="W158" s="45" t="s">
        <v>236</v>
      </c>
      <c r="X158" s="45" t="s">
        <v>236</v>
      </c>
      <c r="Y158" s="45" t="s">
        <v>236</v>
      </c>
      <c r="Z158" s="45"/>
      <c r="AA158" s="45"/>
      <c r="AB158" s="45"/>
      <c r="AC158" s="45"/>
      <c r="AD158" s="45"/>
      <c r="AE158" s="46"/>
      <c r="AS158" s="28">
        <f t="shared" ca="1" si="8"/>
        <v>412470145</v>
      </c>
    </row>
    <row r="159" spans="1:45" ht="18.75" thickBot="1" x14ac:dyDescent="0.3">
      <c r="A159" s="37">
        <v>146</v>
      </c>
      <c r="B159" s="38" t="s">
        <v>582</v>
      </c>
      <c r="C159" s="39" t="s">
        <v>196</v>
      </c>
      <c r="D159" s="49">
        <v>34528</v>
      </c>
      <c r="E159" s="41">
        <f t="shared" ca="1" si="9"/>
        <v>41103</v>
      </c>
      <c r="F159" s="42">
        <f t="shared" ca="1" si="10"/>
        <v>18</v>
      </c>
      <c r="G159" s="43" t="s">
        <v>583</v>
      </c>
      <c r="H159" s="43" t="s">
        <v>288</v>
      </c>
      <c r="I159" s="44" t="s">
        <v>584</v>
      </c>
      <c r="J159" s="39" t="s">
        <v>236</v>
      </c>
      <c r="K159" s="39">
        <v>4562</v>
      </c>
      <c r="L159" s="39"/>
      <c r="M159" s="39"/>
      <c r="N159" s="39"/>
      <c r="O159" s="45"/>
      <c r="P159" s="45"/>
      <c r="Q159" s="45" t="s">
        <v>237</v>
      </c>
      <c r="R159" s="45" t="s">
        <v>585</v>
      </c>
      <c r="S159" s="45" t="s">
        <v>585</v>
      </c>
      <c r="T159" s="39" t="s">
        <v>236</v>
      </c>
      <c r="U159" s="45" t="s">
        <v>236</v>
      </c>
      <c r="V159" s="45" t="s">
        <v>236</v>
      </c>
      <c r="W159" s="45" t="s">
        <v>236</v>
      </c>
      <c r="X159" s="45" t="s">
        <v>236</v>
      </c>
      <c r="Y159" s="45" t="s">
        <v>236</v>
      </c>
      <c r="Z159" s="45"/>
      <c r="AA159" s="45"/>
      <c r="AB159" s="45"/>
      <c r="AC159" s="45"/>
      <c r="AD159" s="45"/>
      <c r="AE159" s="46"/>
      <c r="AS159" s="28">
        <f t="shared" ca="1" si="8"/>
        <v>411030146</v>
      </c>
    </row>
    <row r="160" spans="1:45" ht="18.75" thickBot="1" x14ac:dyDescent="0.3">
      <c r="A160" s="37">
        <v>147</v>
      </c>
      <c r="B160" s="38" t="s">
        <v>586</v>
      </c>
      <c r="C160" s="39" t="s">
        <v>196</v>
      </c>
      <c r="D160" s="52">
        <v>31905</v>
      </c>
      <c r="E160" s="41">
        <f t="shared" ca="1" si="9"/>
        <v>41037</v>
      </c>
      <c r="F160" s="42">
        <f t="shared" ca="1" si="10"/>
        <v>25</v>
      </c>
      <c r="G160" s="43" t="s">
        <v>240</v>
      </c>
      <c r="H160" s="43" t="s">
        <v>288</v>
      </c>
      <c r="I160" s="44" t="s">
        <v>587</v>
      </c>
      <c r="J160" s="39" t="s">
        <v>236</v>
      </c>
      <c r="K160" s="39">
        <v>4527</v>
      </c>
      <c r="L160" s="39"/>
      <c r="M160" s="39"/>
      <c r="N160" s="39"/>
      <c r="O160" s="45"/>
      <c r="P160" s="45"/>
      <c r="Q160" s="45" t="s">
        <v>237</v>
      </c>
      <c r="R160" s="45" t="s">
        <v>585</v>
      </c>
      <c r="S160" s="45" t="s">
        <v>585</v>
      </c>
      <c r="T160" s="39" t="s">
        <v>237</v>
      </c>
      <c r="U160" s="45" t="s">
        <v>2013</v>
      </c>
      <c r="V160" s="45" t="s">
        <v>236</v>
      </c>
      <c r="W160" s="45" t="s">
        <v>236</v>
      </c>
      <c r="X160" s="45" t="s">
        <v>236</v>
      </c>
      <c r="Y160" s="45" t="s">
        <v>236</v>
      </c>
      <c r="Z160" s="45"/>
      <c r="AA160" s="45"/>
      <c r="AB160" s="45"/>
      <c r="AC160" s="45"/>
      <c r="AD160" s="45"/>
      <c r="AE160" s="46"/>
      <c r="AS160" s="28">
        <f t="shared" ca="1" si="8"/>
        <v>410370147</v>
      </c>
    </row>
    <row r="161" spans="1:45" ht="18.75" thickBot="1" x14ac:dyDescent="0.3">
      <c r="A161" s="37">
        <v>148</v>
      </c>
      <c r="B161" s="38" t="s">
        <v>588</v>
      </c>
      <c r="C161" s="39" t="s">
        <v>196</v>
      </c>
      <c r="D161" s="49">
        <v>32974</v>
      </c>
      <c r="E161" s="41">
        <f t="shared" ca="1" si="9"/>
        <v>41010</v>
      </c>
      <c r="F161" s="42">
        <f t="shared" ca="1" si="10"/>
        <v>22</v>
      </c>
      <c r="G161" s="43" t="s">
        <v>589</v>
      </c>
      <c r="H161" s="43" t="s">
        <v>288</v>
      </c>
      <c r="I161" s="44" t="s">
        <v>590</v>
      </c>
      <c r="J161" s="39" t="s">
        <v>236</v>
      </c>
      <c r="K161" s="39">
        <v>4597</v>
      </c>
      <c r="L161" s="39"/>
      <c r="M161" s="39"/>
      <c r="N161" s="39"/>
      <c r="O161" s="45"/>
      <c r="P161" s="45"/>
      <c r="Q161" s="45" t="s">
        <v>237</v>
      </c>
      <c r="R161" s="45" t="s">
        <v>585</v>
      </c>
      <c r="S161" s="45" t="s">
        <v>585</v>
      </c>
      <c r="T161" s="39" t="s">
        <v>236</v>
      </c>
      <c r="U161" s="45" t="s">
        <v>236</v>
      </c>
      <c r="V161" s="45" t="s">
        <v>236</v>
      </c>
      <c r="W161" s="45" t="s">
        <v>236</v>
      </c>
      <c r="X161" s="45" t="s">
        <v>236</v>
      </c>
      <c r="Y161" s="45" t="s">
        <v>236</v>
      </c>
      <c r="Z161" s="45"/>
      <c r="AA161" s="45"/>
      <c r="AB161" s="45"/>
      <c r="AC161" s="45"/>
      <c r="AD161" s="45"/>
      <c r="AE161" s="46"/>
      <c r="AS161" s="28">
        <f t="shared" ca="1" si="8"/>
        <v>410100148</v>
      </c>
    </row>
    <row r="162" spans="1:45" ht="18.75" thickBot="1" x14ac:dyDescent="0.3">
      <c r="A162" s="37">
        <v>149</v>
      </c>
      <c r="B162" s="38" t="s">
        <v>591</v>
      </c>
      <c r="C162" s="39" t="s">
        <v>194</v>
      </c>
      <c r="D162" s="40">
        <v>34379</v>
      </c>
      <c r="E162" s="41">
        <f t="shared" ca="1" si="9"/>
        <v>41319</v>
      </c>
      <c r="F162" s="42">
        <f t="shared" ca="1" si="10"/>
        <v>19</v>
      </c>
      <c r="G162" s="43" t="s">
        <v>246</v>
      </c>
      <c r="H162" s="43" t="s">
        <v>234</v>
      </c>
      <c r="I162" s="44" t="s">
        <v>592</v>
      </c>
      <c r="J162" s="39" t="s">
        <v>236</v>
      </c>
      <c r="K162" s="39">
        <v>4575</v>
      </c>
      <c r="L162" s="39"/>
      <c r="M162" s="39"/>
      <c r="N162" s="39"/>
      <c r="O162" s="45"/>
      <c r="P162" s="45"/>
      <c r="Q162" s="45" t="s">
        <v>237</v>
      </c>
      <c r="R162" s="45" t="s">
        <v>585</v>
      </c>
      <c r="S162" s="45" t="s">
        <v>585</v>
      </c>
      <c r="T162" s="39" t="s">
        <v>237</v>
      </c>
      <c r="U162" s="45" t="s">
        <v>2013</v>
      </c>
      <c r="V162" s="45" t="s">
        <v>2013</v>
      </c>
      <c r="W162" s="45" t="s">
        <v>237</v>
      </c>
      <c r="X162" s="45" t="s">
        <v>2013</v>
      </c>
      <c r="Y162" s="45" t="s">
        <v>2013</v>
      </c>
      <c r="Z162" s="45"/>
      <c r="AA162" s="45"/>
      <c r="AB162" s="45"/>
      <c r="AC162" s="45"/>
      <c r="AD162" s="45"/>
      <c r="AE162" s="46"/>
      <c r="AS162" s="28">
        <f t="shared" ca="1" si="8"/>
        <v>413190149</v>
      </c>
    </row>
    <row r="163" spans="1:45" ht="18.75" thickBot="1" x14ac:dyDescent="0.3">
      <c r="A163" s="37">
        <v>150</v>
      </c>
      <c r="B163" s="38" t="s">
        <v>593</v>
      </c>
      <c r="C163" s="39" t="s">
        <v>194</v>
      </c>
      <c r="D163" s="49">
        <v>33092</v>
      </c>
      <c r="E163" s="41">
        <f t="shared" ca="1" si="9"/>
        <v>41128</v>
      </c>
      <c r="F163" s="42">
        <f t="shared" ca="1" si="10"/>
        <v>22</v>
      </c>
      <c r="G163" s="43" t="s">
        <v>594</v>
      </c>
      <c r="H163" s="43" t="s">
        <v>234</v>
      </c>
      <c r="I163" s="44" t="s">
        <v>595</v>
      </c>
      <c r="J163" s="39" t="s">
        <v>236</v>
      </c>
      <c r="K163" s="39">
        <v>4512</v>
      </c>
      <c r="L163" s="39"/>
      <c r="M163" s="39"/>
      <c r="N163" s="39"/>
      <c r="O163" s="45"/>
      <c r="P163" s="45"/>
      <c r="Q163" s="45" t="s">
        <v>237</v>
      </c>
      <c r="R163" s="45" t="s">
        <v>585</v>
      </c>
      <c r="S163" s="45" t="s">
        <v>585</v>
      </c>
      <c r="T163" s="39" t="s">
        <v>237</v>
      </c>
      <c r="U163" s="45" t="s">
        <v>2013</v>
      </c>
      <c r="V163" s="45" t="s">
        <v>2013</v>
      </c>
      <c r="W163" s="45" t="s">
        <v>237</v>
      </c>
      <c r="X163" s="45" t="s">
        <v>2013</v>
      </c>
      <c r="Y163" s="45" t="s">
        <v>2013</v>
      </c>
      <c r="Z163" s="45"/>
      <c r="AA163" s="45"/>
      <c r="AB163" s="45"/>
      <c r="AC163" s="45"/>
      <c r="AD163" s="45"/>
      <c r="AE163" s="46"/>
      <c r="AS163" s="28">
        <f t="shared" ca="1" si="8"/>
        <v>411280150</v>
      </c>
    </row>
    <row r="164" spans="1:45" ht="18.75" thickBot="1" x14ac:dyDescent="0.3">
      <c r="A164" s="37">
        <v>151</v>
      </c>
      <c r="B164" s="38" t="s">
        <v>596</v>
      </c>
      <c r="C164" s="39" t="s">
        <v>196</v>
      </c>
      <c r="D164" s="49">
        <v>32648</v>
      </c>
      <c r="E164" s="41">
        <f t="shared" ca="1" si="9"/>
        <v>41049</v>
      </c>
      <c r="F164" s="42">
        <f t="shared" ca="1" si="10"/>
        <v>23</v>
      </c>
      <c r="G164" s="43" t="s">
        <v>583</v>
      </c>
      <c r="H164" s="43" t="s">
        <v>288</v>
      </c>
      <c r="I164" s="44" t="s">
        <v>597</v>
      </c>
      <c r="J164" s="39" t="s">
        <v>236</v>
      </c>
      <c r="K164" s="39">
        <v>4594</v>
      </c>
      <c r="L164" s="39"/>
      <c r="M164" s="39"/>
      <c r="N164" s="39"/>
      <c r="O164" s="45"/>
      <c r="P164" s="45"/>
      <c r="Q164" s="45" t="s">
        <v>237</v>
      </c>
      <c r="R164" s="45" t="s">
        <v>585</v>
      </c>
      <c r="S164" s="45" t="s">
        <v>585</v>
      </c>
      <c r="T164" s="39" t="s">
        <v>237</v>
      </c>
      <c r="U164" s="45" t="s">
        <v>2013</v>
      </c>
      <c r="V164" s="45" t="s">
        <v>385</v>
      </c>
      <c r="W164" s="45" t="s">
        <v>237</v>
      </c>
      <c r="X164" s="45" t="s">
        <v>2013</v>
      </c>
      <c r="Y164" s="45" t="s">
        <v>236</v>
      </c>
      <c r="Z164" s="45"/>
      <c r="AA164" s="45"/>
      <c r="AB164" s="45"/>
      <c r="AC164" s="45"/>
      <c r="AD164" s="45"/>
      <c r="AE164" s="46"/>
      <c r="AS164" s="28">
        <f t="shared" ca="1" si="8"/>
        <v>410490151</v>
      </c>
    </row>
    <row r="165" spans="1:45" ht="18.75" thickBot="1" x14ac:dyDescent="0.3">
      <c r="A165" s="37">
        <v>152</v>
      </c>
      <c r="B165" s="38" t="s">
        <v>598</v>
      </c>
      <c r="C165" s="39" t="s">
        <v>194</v>
      </c>
      <c r="D165" s="49">
        <v>23506</v>
      </c>
      <c r="E165" s="41">
        <f t="shared" ca="1" si="9"/>
        <v>41038</v>
      </c>
      <c r="F165" s="42">
        <f t="shared" ca="1" si="10"/>
        <v>48</v>
      </c>
      <c r="G165" s="43" t="s">
        <v>246</v>
      </c>
      <c r="H165" s="43" t="s">
        <v>234</v>
      </c>
      <c r="I165" s="44" t="s">
        <v>599</v>
      </c>
      <c r="J165" s="39" t="s">
        <v>236</v>
      </c>
      <c r="K165" s="39">
        <v>1954</v>
      </c>
      <c r="L165" s="39"/>
      <c r="M165" s="39"/>
      <c r="N165" s="39"/>
      <c r="O165" s="45"/>
      <c r="P165" s="45"/>
      <c r="Q165" s="45" t="s">
        <v>237</v>
      </c>
      <c r="R165" s="45" t="s">
        <v>585</v>
      </c>
      <c r="S165" s="45" t="s">
        <v>585</v>
      </c>
      <c r="T165" s="39" t="s">
        <v>236</v>
      </c>
      <c r="U165" s="45" t="s">
        <v>236</v>
      </c>
      <c r="V165" s="45" t="s">
        <v>236</v>
      </c>
      <c r="W165" s="45" t="s">
        <v>236</v>
      </c>
      <c r="X165" s="45" t="s">
        <v>236</v>
      </c>
      <c r="Y165" s="45" t="s">
        <v>236</v>
      </c>
      <c r="Z165" s="45"/>
      <c r="AA165" s="45"/>
      <c r="AB165" s="45"/>
      <c r="AC165" s="45"/>
      <c r="AD165" s="45"/>
      <c r="AE165" s="46"/>
      <c r="AS165" s="28">
        <f t="shared" ca="1" si="8"/>
        <v>410380152</v>
      </c>
    </row>
    <row r="166" spans="1:45" ht="18.75" thickBot="1" x14ac:dyDescent="0.3">
      <c r="A166" s="37">
        <v>153</v>
      </c>
      <c r="B166" s="38" t="s">
        <v>600</v>
      </c>
      <c r="C166" s="39" t="s">
        <v>194</v>
      </c>
      <c r="D166" s="49">
        <v>33077</v>
      </c>
      <c r="E166" s="41">
        <f t="shared" ca="1" si="9"/>
        <v>41113</v>
      </c>
      <c r="F166" s="42">
        <f t="shared" ca="1" si="10"/>
        <v>22</v>
      </c>
      <c r="G166" s="43" t="s">
        <v>246</v>
      </c>
      <c r="H166" s="43" t="s">
        <v>234</v>
      </c>
      <c r="I166" s="44" t="s">
        <v>601</v>
      </c>
      <c r="J166" s="39" t="s">
        <v>236</v>
      </c>
      <c r="K166" s="39">
        <v>4501</v>
      </c>
      <c r="L166" s="39"/>
      <c r="M166" s="39"/>
      <c r="N166" s="39"/>
      <c r="O166" s="45"/>
      <c r="P166" s="45"/>
      <c r="Q166" s="45" t="s">
        <v>237</v>
      </c>
      <c r="R166" s="45" t="s">
        <v>585</v>
      </c>
      <c r="S166" s="45" t="s">
        <v>585</v>
      </c>
      <c r="T166" s="39" t="s">
        <v>236</v>
      </c>
      <c r="U166" s="45" t="s">
        <v>236</v>
      </c>
      <c r="V166" s="45" t="s">
        <v>236</v>
      </c>
      <c r="W166" s="45" t="s">
        <v>236</v>
      </c>
      <c r="X166" s="45" t="s">
        <v>236</v>
      </c>
      <c r="Y166" s="45" t="s">
        <v>236</v>
      </c>
      <c r="Z166" s="45"/>
      <c r="AA166" s="45"/>
      <c r="AB166" s="45"/>
      <c r="AC166" s="45"/>
      <c r="AD166" s="45"/>
      <c r="AE166" s="46"/>
      <c r="AS166" s="28">
        <f t="shared" ca="1" si="8"/>
        <v>411130153</v>
      </c>
    </row>
    <row r="167" spans="1:45" ht="18.75" thickBot="1" x14ac:dyDescent="0.3">
      <c r="A167" s="37">
        <v>154</v>
      </c>
      <c r="B167" s="38" t="s">
        <v>602</v>
      </c>
      <c r="C167" s="39" t="s">
        <v>194</v>
      </c>
      <c r="D167" s="49">
        <v>33617</v>
      </c>
      <c r="E167" s="41">
        <f t="shared" ca="1" si="9"/>
        <v>41288</v>
      </c>
      <c r="F167" s="42">
        <f t="shared" ca="1" si="10"/>
        <v>21</v>
      </c>
      <c r="G167" s="43" t="s">
        <v>583</v>
      </c>
      <c r="H167" s="43" t="s">
        <v>234</v>
      </c>
      <c r="I167" s="44" t="s">
        <v>603</v>
      </c>
      <c r="J167" s="39" t="s">
        <v>236</v>
      </c>
      <c r="K167" s="39">
        <v>4519</v>
      </c>
      <c r="L167" s="39"/>
      <c r="M167" s="39"/>
      <c r="N167" s="39"/>
      <c r="O167" s="45"/>
      <c r="P167" s="45"/>
      <c r="Q167" s="45" t="s">
        <v>237</v>
      </c>
      <c r="R167" s="45" t="s">
        <v>585</v>
      </c>
      <c r="S167" s="45" t="s">
        <v>585</v>
      </c>
      <c r="T167" s="39" t="s">
        <v>237</v>
      </c>
      <c r="U167" s="45" t="s">
        <v>2013</v>
      </c>
      <c r="V167" s="45" t="s">
        <v>693</v>
      </c>
      <c r="W167" s="45" t="s">
        <v>237</v>
      </c>
      <c r="X167" s="45" t="s">
        <v>693</v>
      </c>
      <c r="Y167" s="45" t="s">
        <v>693</v>
      </c>
      <c r="Z167" s="45"/>
      <c r="AA167" s="45"/>
      <c r="AB167" s="45"/>
      <c r="AC167" s="45"/>
      <c r="AD167" s="45"/>
      <c r="AE167" s="46"/>
      <c r="AS167" s="28">
        <f t="shared" ca="1" si="8"/>
        <v>412880154</v>
      </c>
    </row>
    <row r="168" spans="1:45" ht="18.75" thickBot="1" x14ac:dyDescent="0.3">
      <c r="A168" s="37">
        <v>155</v>
      </c>
      <c r="B168" s="38" t="s">
        <v>604</v>
      </c>
      <c r="C168" s="39" t="s">
        <v>194</v>
      </c>
      <c r="D168" s="49">
        <v>33140</v>
      </c>
      <c r="E168" s="41">
        <f t="shared" ca="1" si="9"/>
        <v>41176</v>
      </c>
      <c r="F168" s="42">
        <f t="shared" ca="1" si="10"/>
        <v>22</v>
      </c>
      <c r="G168" s="43" t="s">
        <v>246</v>
      </c>
      <c r="H168" s="43" t="s">
        <v>234</v>
      </c>
      <c r="I168" s="44" t="s">
        <v>605</v>
      </c>
      <c r="J168" s="39" t="s">
        <v>236</v>
      </c>
      <c r="K168" s="39">
        <v>4602</v>
      </c>
      <c r="L168" s="39"/>
      <c r="M168" s="39"/>
      <c r="N168" s="39"/>
      <c r="O168" s="45"/>
      <c r="P168" s="45"/>
      <c r="Q168" s="45" t="s">
        <v>237</v>
      </c>
      <c r="R168" s="45" t="s">
        <v>585</v>
      </c>
      <c r="S168" s="45" t="s">
        <v>585</v>
      </c>
      <c r="T168" s="39" t="s">
        <v>236</v>
      </c>
      <c r="U168" s="45" t="s">
        <v>236</v>
      </c>
      <c r="V168" s="45" t="s">
        <v>236</v>
      </c>
      <c r="W168" s="45" t="s">
        <v>236</v>
      </c>
      <c r="X168" s="45" t="s">
        <v>236</v>
      </c>
      <c r="Y168" s="45" t="s">
        <v>236</v>
      </c>
      <c r="Z168" s="45"/>
      <c r="AA168" s="45"/>
      <c r="AB168" s="45"/>
      <c r="AC168" s="45"/>
      <c r="AD168" s="45"/>
      <c r="AE168" s="46"/>
      <c r="AS168" s="28">
        <f t="shared" ca="1" si="8"/>
        <v>411760155</v>
      </c>
    </row>
    <row r="169" spans="1:45" ht="18.75" thickBot="1" x14ac:dyDescent="0.3">
      <c r="A169" s="37">
        <v>156</v>
      </c>
      <c r="B169" s="38" t="s">
        <v>606</v>
      </c>
      <c r="C169" s="39" t="s">
        <v>194</v>
      </c>
      <c r="D169" s="49">
        <v>34274</v>
      </c>
      <c r="E169" s="41">
        <f t="shared" ca="1" si="9"/>
        <v>41214</v>
      </c>
      <c r="F169" s="42">
        <f t="shared" ca="1" si="10"/>
        <v>19</v>
      </c>
      <c r="G169" s="43" t="s">
        <v>594</v>
      </c>
      <c r="H169" s="43" t="s">
        <v>234</v>
      </c>
      <c r="I169" s="50" t="s">
        <v>607</v>
      </c>
      <c r="J169" s="51" t="s">
        <v>236</v>
      </c>
      <c r="K169" s="51">
        <v>4555</v>
      </c>
      <c r="L169" s="51"/>
      <c r="M169" s="51"/>
      <c r="N169" s="39"/>
      <c r="O169" s="45"/>
      <c r="P169" s="45"/>
      <c r="Q169" s="45" t="s">
        <v>237</v>
      </c>
      <c r="R169" s="45" t="s">
        <v>585</v>
      </c>
      <c r="S169" s="45" t="s">
        <v>585</v>
      </c>
      <c r="T169" s="39" t="s">
        <v>237</v>
      </c>
      <c r="U169" s="45" t="s">
        <v>2013</v>
      </c>
      <c r="V169" s="45" t="s">
        <v>2013</v>
      </c>
      <c r="W169" s="45" t="s">
        <v>236</v>
      </c>
      <c r="X169" s="45" t="s">
        <v>236</v>
      </c>
      <c r="Y169" s="45" t="s">
        <v>236</v>
      </c>
      <c r="Z169" s="45"/>
      <c r="AA169" s="45"/>
      <c r="AB169" s="45"/>
      <c r="AC169" s="45"/>
      <c r="AD169" s="45"/>
      <c r="AE169" s="46"/>
      <c r="AS169" s="28">
        <f t="shared" ca="1" si="8"/>
        <v>412140156</v>
      </c>
    </row>
    <row r="170" spans="1:45" ht="18.75" thickBot="1" x14ac:dyDescent="0.3">
      <c r="A170" s="37">
        <v>157</v>
      </c>
      <c r="B170" s="38" t="s">
        <v>608</v>
      </c>
      <c r="C170" s="39" t="s">
        <v>196</v>
      </c>
      <c r="D170" s="49">
        <v>34494</v>
      </c>
      <c r="E170" s="41">
        <f t="shared" ca="1" si="9"/>
        <v>41069</v>
      </c>
      <c r="F170" s="42">
        <f t="shared" ca="1" si="10"/>
        <v>18</v>
      </c>
      <c r="G170" s="43" t="s">
        <v>594</v>
      </c>
      <c r="H170" s="43" t="s">
        <v>288</v>
      </c>
      <c r="I170" s="44" t="s">
        <v>609</v>
      </c>
      <c r="J170" s="39" t="s">
        <v>236</v>
      </c>
      <c r="K170" s="39">
        <v>4561</v>
      </c>
      <c r="L170" s="39"/>
      <c r="M170" s="39"/>
      <c r="N170" s="39"/>
      <c r="O170" s="45"/>
      <c r="P170" s="45"/>
      <c r="Q170" s="45" t="s">
        <v>237</v>
      </c>
      <c r="R170" s="45" t="s">
        <v>585</v>
      </c>
      <c r="S170" s="45" t="s">
        <v>585</v>
      </c>
      <c r="T170" s="39" t="s">
        <v>236</v>
      </c>
      <c r="U170" s="45" t="s">
        <v>236</v>
      </c>
      <c r="V170" s="45" t="s">
        <v>236</v>
      </c>
      <c r="W170" s="45" t="s">
        <v>236</v>
      </c>
      <c r="X170" s="45" t="s">
        <v>236</v>
      </c>
      <c r="Y170" s="45" t="s">
        <v>236</v>
      </c>
      <c r="Z170" s="45"/>
      <c r="AA170" s="45"/>
      <c r="AB170" s="45"/>
      <c r="AC170" s="45"/>
      <c r="AD170" s="45"/>
      <c r="AE170" s="46"/>
      <c r="AS170" s="28">
        <f t="shared" ca="1" si="8"/>
        <v>410690157</v>
      </c>
    </row>
    <row r="171" spans="1:45" ht="18.75" thickBot="1" x14ac:dyDescent="0.3">
      <c r="A171" s="37">
        <v>158</v>
      </c>
      <c r="B171" s="38" t="s">
        <v>610</v>
      </c>
      <c r="C171" s="39" t="s">
        <v>196</v>
      </c>
      <c r="D171" s="49">
        <v>19201</v>
      </c>
      <c r="E171" s="41">
        <f t="shared" ca="1" si="9"/>
        <v>41116</v>
      </c>
      <c r="F171" s="42">
        <f t="shared" ca="1" si="10"/>
        <v>60</v>
      </c>
      <c r="G171" s="43" t="s">
        <v>246</v>
      </c>
      <c r="H171" s="43" t="s">
        <v>234</v>
      </c>
      <c r="I171" s="50" t="s">
        <v>611</v>
      </c>
      <c r="J171" s="51" t="s">
        <v>236</v>
      </c>
      <c r="K171" s="51">
        <v>4500</v>
      </c>
      <c r="L171" s="51"/>
      <c r="M171" s="51"/>
      <c r="N171" s="39"/>
      <c r="O171" s="45"/>
      <c r="P171" s="45"/>
      <c r="Q171" s="45" t="s">
        <v>237</v>
      </c>
      <c r="R171" s="45" t="s">
        <v>585</v>
      </c>
      <c r="S171" s="45" t="s">
        <v>585</v>
      </c>
      <c r="T171" s="39" t="s">
        <v>237</v>
      </c>
      <c r="U171" s="45" t="s">
        <v>2013</v>
      </c>
      <c r="V171" s="45" t="s">
        <v>2013</v>
      </c>
      <c r="W171" s="45" t="s">
        <v>237</v>
      </c>
      <c r="X171" s="45" t="s">
        <v>2013</v>
      </c>
      <c r="Y171" s="45" t="s">
        <v>2013</v>
      </c>
      <c r="Z171" s="45"/>
      <c r="AA171" s="45"/>
      <c r="AB171" s="45"/>
      <c r="AC171" s="45"/>
      <c r="AD171" s="45"/>
      <c r="AE171" s="46"/>
      <c r="AS171" s="28">
        <f t="shared" ca="1" si="8"/>
        <v>411160158</v>
      </c>
    </row>
    <row r="172" spans="1:45" ht="18.75" thickBot="1" x14ac:dyDescent="0.3">
      <c r="A172" s="37">
        <v>159</v>
      </c>
      <c r="B172" s="38" t="s">
        <v>612</v>
      </c>
      <c r="C172" s="39" t="s">
        <v>196</v>
      </c>
      <c r="D172" s="49">
        <v>35026</v>
      </c>
      <c r="E172" s="41">
        <f t="shared" ca="1" si="9"/>
        <v>41236</v>
      </c>
      <c r="F172" s="42">
        <f t="shared" ca="1" si="10"/>
        <v>17</v>
      </c>
      <c r="G172" s="43" t="s">
        <v>583</v>
      </c>
      <c r="H172" s="43" t="s">
        <v>288</v>
      </c>
      <c r="I172" s="44" t="s">
        <v>613</v>
      </c>
      <c r="J172" s="39" t="s">
        <v>236</v>
      </c>
      <c r="K172" s="39">
        <v>4585</v>
      </c>
      <c r="L172" s="39"/>
      <c r="M172" s="39"/>
      <c r="N172" s="39"/>
      <c r="O172" s="45"/>
      <c r="P172" s="45"/>
      <c r="Q172" s="45" t="s">
        <v>237</v>
      </c>
      <c r="R172" s="45" t="s">
        <v>585</v>
      </c>
      <c r="S172" s="45" t="s">
        <v>585</v>
      </c>
      <c r="T172" s="39" t="s">
        <v>236</v>
      </c>
      <c r="U172" s="45" t="s">
        <v>236</v>
      </c>
      <c r="V172" s="45" t="s">
        <v>236</v>
      </c>
      <c r="W172" s="45" t="s">
        <v>236</v>
      </c>
      <c r="X172" s="45" t="s">
        <v>236</v>
      </c>
      <c r="Y172" s="45" t="s">
        <v>236</v>
      </c>
      <c r="Z172" s="45"/>
      <c r="AA172" s="45"/>
      <c r="AB172" s="45"/>
      <c r="AC172" s="45"/>
      <c r="AD172" s="45"/>
      <c r="AE172" s="46"/>
      <c r="AS172" s="28">
        <f t="shared" ca="1" si="8"/>
        <v>412360159</v>
      </c>
    </row>
    <row r="173" spans="1:45" ht="18.75" thickBot="1" x14ac:dyDescent="0.3">
      <c r="A173" s="37">
        <v>160</v>
      </c>
      <c r="B173" s="38" t="s">
        <v>614</v>
      </c>
      <c r="C173" s="39" t="s">
        <v>194</v>
      </c>
      <c r="D173" s="49">
        <v>29648</v>
      </c>
      <c r="E173" s="41">
        <f t="shared" ca="1" si="9"/>
        <v>41336</v>
      </c>
      <c r="F173" s="42">
        <f t="shared" ca="1" si="10"/>
        <v>32</v>
      </c>
      <c r="G173" s="43" t="s">
        <v>246</v>
      </c>
      <c r="H173" s="43" t="s">
        <v>234</v>
      </c>
      <c r="I173" s="44" t="s">
        <v>615</v>
      </c>
      <c r="J173" s="39" t="s">
        <v>236</v>
      </c>
      <c r="K173" s="39">
        <v>3961</v>
      </c>
      <c r="L173" s="39"/>
      <c r="M173" s="39"/>
      <c r="N173" s="39"/>
      <c r="O173" s="45"/>
      <c r="P173" s="45"/>
      <c r="Q173" s="45" t="s">
        <v>237</v>
      </c>
      <c r="R173" s="45" t="s">
        <v>585</v>
      </c>
      <c r="S173" s="45" t="s">
        <v>585</v>
      </c>
      <c r="T173" s="39" t="s">
        <v>236</v>
      </c>
      <c r="U173" s="45" t="s">
        <v>236</v>
      </c>
      <c r="V173" s="45" t="s">
        <v>236</v>
      </c>
      <c r="W173" s="45" t="s">
        <v>236</v>
      </c>
      <c r="X173" s="45" t="s">
        <v>236</v>
      </c>
      <c r="Y173" s="45" t="s">
        <v>236</v>
      </c>
      <c r="Z173" s="45"/>
      <c r="AA173" s="45"/>
      <c r="AB173" s="45"/>
      <c r="AC173" s="45"/>
      <c r="AD173" s="45"/>
      <c r="AE173" s="46"/>
      <c r="AS173" s="28">
        <f t="shared" ca="1" si="8"/>
        <v>413360160</v>
      </c>
    </row>
    <row r="174" spans="1:45" ht="18.75" thickBot="1" x14ac:dyDescent="0.3">
      <c r="A174" s="37">
        <v>161</v>
      </c>
      <c r="B174" s="38" t="s">
        <v>616</v>
      </c>
      <c r="C174" s="39" t="s">
        <v>194</v>
      </c>
      <c r="D174" s="49">
        <v>34314</v>
      </c>
      <c r="E174" s="41">
        <f t="shared" ca="1" si="9"/>
        <v>41254</v>
      </c>
      <c r="F174" s="42">
        <f t="shared" ca="1" si="10"/>
        <v>19</v>
      </c>
      <c r="G174" s="43" t="s">
        <v>246</v>
      </c>
      <c r="H174" s="43" t="s">
        <v>234</v>
      </c>
      <c r="I174" s="44" t="s">
        <v>617</v>
      </c>
      <c r="J174" s="39" t="s">
        <v>236</v>
      </c>
      <c r="K174" s="39">
        <v>4611</v>
      </c>
      <c r="L174" s="39"/>
      <c r="M174" s="39"/>
      <c r="N174" s="39"/>
      <c r="O174" s="45"/>
      <c r="P174" s="45"/>
      <c r="Q174" s="45" t="s">
        <v>237</v>
      </c>
      <c r="R174" s="45" t="s">
        <v>585</v>
      </c>
      <c r="S174" s="45" t="s">
        <v>585</v>
      </c>
      <c r="T174" s="39" t="s">
        <v>236</v>
      </c>
      <c r="U174" s="45" t="s">
        <v>236</v>
      </c>
      <c r="V174" s="45" t="s">
        <v>236</v>
      </c>
      <c r="W174" s="45" t="s">
        <v>236</v>
      </c>
      <c r="X174" s="45" t="s">
        <v>236</v>
      </c>
      <c r="Y174" s="45" t="s">
        <v>236</v>
      </c>
      <c r="Z174" s="45"/>
      <c r="AA174" s="45"/>
      <c r="AB174" s="45"/>
      <c r="AC174" s="45"/>
      <c r="AD174" s="45"/>
      <c r="AE174" s="46"/>
      <c r="AS174" s="28">
        <f t="shared" ca="1" si="8"/>
        <v>412540161</v>
      </c>
    </row>
    <row r="175" spans="1:45" ht="18.75" thickBot="1" x14ac:dyDescent="0.3">
      <c r="A175" s="37">
        <v>162</v>
      </c>
      <c r="B175" s="38" t="s">
        <v>153</v>
      </c>
      <c r="C175" s="39" t="s">
        <v>196</v>
      </c>
      <c r="D175" s="49">
        <v>32968</v>
      </c>
      <c r="E175" s="41">
        <f t="shared" ca="1" si="9"/>
        <v>41004</v>
      </c>
      <c r="F175" s="42">
        <f t="shared" ca="1" si="10"/>
        <v>22</v>
      </c>
      <c r="G175" s="43" t="s">
        <v>360</v>
      </c>
      <c r="H175" s="43" t="s">
        <v>288</v>
      </c>
      <c r="I175" s="44" t="s">
        <v>618</v>
      </c>
      <c r="J175" s="39" t="s">
        <v>236</v>
      </c>
      <c r="K175" s="39">
        <v>4518</v>
      </c>
      <c r="L175" s="39"/>
      <c r="M175" s="39"/>
      <c r="N175" s="39"/>
      <c r="O175" s="45"/>
      <c r="P175" s="45"/>
      <c r="Q175" s="45" t="s">
        <v>237</v>
      </c>
      <c r="R175" s="45" t="s">
        <v>585</v>
      </c>
      <c r="S175" s="45" t="s">
        <v>585</v>
      </c>
      <c r="T175" s="39" t="s">
        <v>237</v>
      </c>
      <c r="U175" s="45" t="s">
        <v>2014</v>
      </c>
      <c r="V175" s="45" t="s">
        <v>385</v>
      </c>
      <c r="W175" s="45" t="s">
        <v>237</v>
      </c>
      <c r="X175" s="45" t="s">
        <v>2013</v>
      </c>
      <c r="Y175" s="45" t="s">
        <v>236</v>
      </c>
      <c r="Z175" s="45"/>
      <c r="AA175" s="45"/>
      <c r="AB175" s="45"/>
      <c r="AC175" s="45"/>
      <c r="AD175" s="45"/>
      <c r="AE175" s="46"/>
      <c r="AS175" s="28">
        <f t="shared" ca="1" si="8"/>
        <v>410040162</v>
      </c>
    </row>
    <row r="176" spans="1:45" ht="18.75" thickBot="1" x14ac:dyDescent="0.3">
      <c r="A176" s="37">
        <v>163</v>
      </c>
      <c r="B176" s="38" t="s">
        <v>619</v>
      </c>
      <c r="C176" s="39" t="s">
        <v>194</v>
      </c>
      <c r="D176" s="49">
        <v>30404</v>
      </c>
      <c r="E176" s="41">
        <f t="shared" ca="1" si="9"/>
        <v>40997</v>
      </c>
      <c r="F176" s="42">
        <f t="shared" ca="1" si="10"/>
        <v>29</v>
      </c>
      <c r="G176" s="43" t="s">
        <v>246</v>
      </c>
      <c r="H176" s="43" t="s">
        <v>234</v>
      </c>
      <c r="I176" s="44" t="s">
        <v>620</v>
      </c>
      <c r="J176" s="39" t="s">
        <v>236</v>
      </c>
      <c r="K176" s="39">
        <v>4493</v>
      </c>
      <c r="L176" s="39"/>
      <c r="M176" s="39"/>
      <c r="N176" s="39"/>
      <c r="O176" s="45"/>
      <c r="P176" s="45"/>
      <c r="Q176" s="45" t="s">
        <v>237</v>
      </c>
      <c r="R176" s="45" t="s">
        <v>585</v>
      </c>
      <c r="S176" s="45" t="s">
        <v>585</v>
      </c>
      <c r="T176" s="39" t="s">
        <v>237</v>
      </c>
      <c r="U176" s="45" t="s">
        <v>2013</v>
      </c>
      <c r="V176" s="45" t="s">
        <v>2013</v>
      </c>
      <c r="W176" s="45" t="s">
        <v>237</v>
      </c>
      <c r="X176" s="45" t="s">
        <v>2013</v>
      </c>
      <c r="Y176" s="45" t="s">
        <v>2013</v>
      </c>
      <c r="Z176" s="45"/>
      <c r="AA176" s="45"/>
      <c r="AB176" s="45"/>
      <c r="AC176" s="45"/>
      <c r="AD176" s="45"/>
      <c r="AE176" s="46"/>
      <c r="AS176" s="28">
        <f t="shared" ca="1" si="8"/>
        <v>409970163</v>
      </c>
    </row>
    <row r="177" spans="1:45" ht="18.75" thickBot="1" x14ac:dyDescent="0.3">
      <c r="A177" s="37">
        <v>164</v>
      </c>
      <c r="B177" s="38" t="s">
        <v>621</v>
      </c>
      <c r="C177" s="39" t="s">
        <v>196</v>
      </c>
      <c r="D177" s="49">
        <v>34445</v>
      </c>
      <c r="E177" s="41">
        <f t="shared" ca="1" si="9"/>
        <v>41020</v>
      </c>
      <c r="F177" s="42">
        <f t="shared" ca="1" si="10"/>
        <v>18</v>
      </c>
      <c r="G177" s="43" t="s">
        <v>622</v>
      </c>
      <c r="H177" s="43" t="s">
        <v>288</v>
      </c>
      <c r="I177" s="44" t="s">
        <v>623</v>
      </c>
      <c r="J177" s="39" t="s">
        <v>236</v>
      </c>
      <c r="K177" s="39">
        <v>4560</v>
      </c>
      <c r="L177" s="39"/>
      <c r="M177" s="39"/>
      <c r="N177" s="39"/>
      <c r="O177" s="45"/>
      <c r="P177" s="45"/>
      <c r="Q177" s="45" t="s">
        <v>237</v>
      </c>
      <c r="R177" s="45" t="s">
        <v>585</v>
      </c>
      <c r="S177" s="45" t="s">
        <v>585</v>
      </c>
      <c r="T177" s="39" t="s">
        <v>236</v>
      </c>
      <c r="U177" s="45" t="s">
        <v>236</v>
      </c>
      <c r="V177" s="45" t="s">
        <v>236</v>
      </c>
      <c r="W177" s="45" t="s">
        <v>236</v>
      </c>
      <c r="X177" s="45" t="s">
        <v>236</v>
      </c>
      <c r="Y177" s="45" t="s">
        <v>236</v>
      </c>
      <c r="Z177" s="45"/>
      <c r="AA177" s="45"/>
      <c r="AB177" s="45"/>
      <c r="AC177" s="45"/>
      <c r="AD177" s="45"/>
      <c r="AE177" s="46"/>
      <c r="AS177" s="28">
        <f t="shared" ca="1" si="8"/>
        <v>410200164</v>
      </c>
    </row>
    <row r="178" spans="1:45" ht="18.75" thickBot="1" x14ac:dyDescent="0.3">
      <c r="A178" s="37">
        <v>165</v>
      </c>
      <c r="B178" s="38" t="s">
        <v>624</v>
      </c>
      <c r="C178" s="39" t="s">
        <v>194</v>
      </c>
      <c r="D178" s="49">
        <v>30047</v>
      </c>
      <c r="E178" s="41">
        <f t="shared" ca="1" si="9"/>
        <v>41005</v>
      </c>
      <c r="F178" s="42">
        <f t="shared" ca="1" si="10"/>
        <v>30</v>
      </c>
      <c r="G178" s="43" t="s">
        <v>246</v>
      </c>
      <c r="H178" s="43" t="s">
        <v>234</v>
      </c>
      <c r="I178" s="44" t="s">
        <v>625</v>
      </c>
      <c r="J178" s="39" t="s">
        <v>236</v>
      </c>
      <c r="K178" s="39">
        <v>3979</v>
      </c>
      <c r="L178" s="39"/>
      <c r="M178" s="39"/>
      <c r="N178" s="39"/>
      <c r="O178" s="45"/>
      <c r="P178" s="45"/>
      <c r="Q178" s="45" t="s">
        <v>237</v>
      </c>
      <c r="R178" s="45" t="s">
        <v>626</v>
      </c>
      <c r="S178" s="45" t="s">
        <v>626</v>
      </c>
      <c r="T178" s="39" t="s">
        <v>237</v>
      </c>
      <c r="U178" s="45" t="s">
        <v>626</v>
      </c>
      <c r="V178" s="45" t="s">
        <v>626</v>
      </c>
      <c r="W178" s="45" t="s">
        <v>237</v>
      </c>
      <c r="X178" s="45" t="s">
        <v>626</v>
      </c>
      <c r="Y178" s="45" t="s">
        <v>626</v>
      </c>
      <c r="Z178" s="45"/>
      <c r="AA178" s="45"/>
      <c r="AB178" s="45"/>
      <c r="AC178" s="45"/>
      <c r="AD178" s="45"/>
      <c r="AE178" s="46"/>
      <c r="AS178" s="28">
        <f t="shared" ca="1" si="8"/>
        <v>410050165</v>
      </c>
    </row>
    <row r="179" spans="1:45" ht="18.75" thickBot="1" x14ac:dyDescent="0.3">
      <c r="A179" s="37">
        <v>166</v>
      </c>
      <c r="B179" s="38" t="s">
        <v>627</v>
      </c>
      <c r="C179" s="39" t="s">
        <v>194</v>
      </c>
      <c r="D179" s="49">
        <v>30454</v>
      </c>
      <c r="E179" s="41">
        <f t="shared" ca="1" si="9"/>
        <v>41047</v>
      </c>
      <c r="F179" s="42">
        <f t="shared" ca="1" si="10"/>
        <v>29</v>
      </c>
      <c r="G179" s="43" t="s">
        <v>298</v>
      </c>
      <c r="H179" s="43" t="s">
        <v>234</v>
      </c>
      <c r="I179" s="50" t="s">
        <v>628</v>
      </c>
      <c r="J179" s="51" t="s">
        <v>236</v>
      </c>
      <c r="K179" s="51">
        <v>4028</v>
      </c>
      <c r="L179" s="51"/>
      <c r="M179" s="51"/>
      <c r="N179" s="39"/>
      <c r="O179" s="45"/>
      <c r="P179" s="45"/>
      <c r="Q179" s="45" t="s">
        <v>237</v>
      </c>
      <c r="R179" s="45" t="s">
        <v>626</v>
      </c>
      <c r="S179" s="45" t="s">
        <v>626</v>
      </c>
      <c r="T179" s="39" t="s">
        <v>236</v>
      </c>
      <c r="U179" s="45" t="s">
        <v>236</v>
      </c>
      <c r="V179" s="45" t="s">
        <v>236</v>
      </c>
      <c r="W179" s="45" t="s">
        <v>236</v>
      </c>
      <c r="X179" s="45" t="s">
        <v>236</v>
      </c>
      <c r="Y179" s="45" t="s">
        <v>236</v>
      </c>
      <c r="Z179" s="45"/>
      <c r="AA179" s="45"/>
      <c r="AB179" s="45"/>
      <c r="AC179" s="45"/>
      <c r="AD179" s="45"/>
      <c r="AE179" s="46"/>
      <c r="AS179" s="28">
        <f t="shared" ca="1" si="8"/>
        <v>410470166</v>
      </c>
    </row>
    <row r="180" spans="1:45" ht="18.75" thickBot="1" x14ac:dyDescent="0.3">
      <c r="A180" s="37">
        <v>167</v>
      </c>
      <c r="B180" s="38" t="s">
        <v>629</v>
      </c>
      <c r="C180" s="39" t="s">
        <v>194</v>
      </c>
      <c r="D180" s="49">
        <v>29997</v>
      </c>
      <c r="E180" s="41">
        <f t="shared" ca="1" si="9"/>
        <v>41320</v>
      </c>
      <c r="F180" s="42">
        <f t="shared" ca="1" si="10"/>
        <v>31</v>
      </c>
      <c r="G180" s="43" t="s">
        <v>298</v>
      </c>
      <c r="H180" s="43" t="s">
        <v>234</v>
      </c>
      <c r="I180" s="44" t="s">
        <v>630</v>
      </c>
      <c r="J180" s="39" t="s">
        <v>236</v>
      </c>
      <c r="K180" s="39">
        <v>3989</v>
      </c>
      <c r="L180" s="39"/>
      <c r="M180" s="39"/>
      <c r="N180" s="39"/>
      <c r="O180" s="45"/>
      <c r="P180" s="45"/>
      <c r="Q180" s="45" t="s">
        <v>237</v>
      </c>
      <c r="R180" s="45" t="s">
        <v>626</v>
      </c>
      <c r="S180" s="45" t="s">
        <v>626</v>
      </c>
      <c r="T180" s="39" t="s">
        <v>237</v>
      </c>
      <c r="U180" s="45" t="s">
        <v>626</v>
      </c>
      <c r="V180" s="45" t="s">
        <v>626</v>
      </c>
      <c r="W180" s="45" t="s">
        <v>237</v>
      </c>
      <c r="X180" s="45" t="s">
        <v>626</v>
      </c>
      <c r="Y180" s="45" t="s">
        <v>626</v>
      </c>
      <c r="Z180" s="45"/>
      <c r="AA180" s="45"/>
      <c r="AB180" s="45"/>
      <c r="AC180" s="45"/>
      <c r="AD180" s="45"/>
      <c r="AE180" s="46"/>
      <c r="AS180" s="28">
        <f t="shared" ca="1" si="8"/>
        <v>413200167</v>
      </c>
    </row>
    <row r="181" spans="1:45" ht="18.75" thickBot="1" x14ac:dyDescent="0.3">
      <c r="A181" s="37">
        <v>168</v>
      </c>
      <c r="B181" s="38" t="s">
        <v>631</v>
      </c>
      <c r="C181" s="39" t="s">
        <v>194</v>
      </c>
      <c r="D181" s="49">
        <v>32557</v>
      </c>
      <c r="E181" s="41">
        <f t="shared" ca="1" si="9"/>
        <v>41323</v>
      </c>
      <c r="F181" s="42">
        <f t="shared" ca="1" si="10"/>
        <v>24</v>
      </c>
      <c r="G181" s="43" t="s">
        <v>246</v>
      </c>
      <c r="H181" s="43" t="s">
        <v>288</v>
      </c>
      <c r="I181" s="50" t="s">
        <v>632</v>
      </c>
      <c r="J181" s="51" t="s">
        <v>236</v>
      </c>
      <c r="K181" s="51">
        <v>4304</v>
      </c>
      <c r="L181" s="51"/>
      <c r="M181" s="51"/>
      <c r="N181" s="39"/>
      <c r="O181" s="45"/>
      <c r="P181" s="45"/>
      <c r="Q181" s="45" t="s">
        <v>237</v>
      </c>
      <c r="R181" s="45" t="s">
        <v>626</v>
      </c>
      <c r="S181" s="45" t="s">
        <v>626</v>
      </c>
      <c r="T181" s="39" t="s">
        <v>237</v>
      </c>
      <c r="U181" s="45" t="s">
        <v>626</v>
      </c>
      <c r="V181" s="45" t="s">
        <v>626</v>
      </c>
      <c r="W181" s="45" t="s">
        <v>237</v>
      </c>
      <c r="X181" s="45" t="s">
        <v>626</v>
      </c>
      <c r="Y181" s="45" t="s">
        <v>626</v>
      </c>
      <c r="Z181" s="45"/>
      <c r="AA181" s="45"/>
      <c r="AB181" s="45"/>
      <c r="AC181" s="45"/>
      <c r="AD181" s="45"/>
      <c r="AE181" s="46"/>
      <c r="AS181" s="28">
        <f t="shared" ca="1" si="8"/>
        <v>413230168</v>
      </c>
    </row>
    <row r="182" spans="1:45" ht="18.75" thickBot="1" x14ac:dyDescent="0.3">
      <c r="A182" s="37">
        <v>169</v>
      </c>
      <c r="B182" s="38" t="s">
        <v>633</v>
      </c>
      <c r="C182" s="39" t="s">
        <v>194</v>
      </c>
      <c r="D182" s="49">
        <v>33372</v>
      </c>
      <c r="E182" s="41">
        <f t="shared" ca="1" si="9"/>
        <v>41043</v>
      </c>
      <c r="F182" s="42">
        <f t="shared" ca="1" si="10"/>
        <v>21</v>
      </c>
      <c r="G182" s="43" t="s">
        <v>246</v>
      </c>
      <c r="H182" s="43" t="s">
        <v>288</v>
      </c>
      <c r="I182" s="44" t="s">
        <v>634</v>
      </c>
      <c r="J182" s="39" t="s">
        <v>236</v>
      </c>
      <c r="K182" s="39">
        <v>4370</v>
      </c>
      <c r="L182" s="39"/>
      <c r="M182" s="39"/>
      <c r="N182" s="39"/>
      <c r="O182" s="45"/>
      <c r="P182" s="45"/>
      <c r="Q182" s="45" t="s">
        <v>237</v>
      </c>
      <c r="R182" s="45" t="s">
        <v>626</v>
      </c>
      <c r="S182" s="45" t="s">
        <v>626</v>
      </c>
      <c r="T182" s="39" t="s">
        <v>237</v>
      </c>
      <c r="U182" s="45" t="s">
        <v>626</v>
      </c>
      <c r="V182" s="45" t="s">
        <v>626</v>
      </c>
      <c r="W182" s="45" t="s">
        <v>237</v>
      </c>
      <c r="X182" s="45" t="s">
        <v>626</v>
      </c>
      <c r="Y182" s="45" t="s">
        <v>626</v>
      </c>
      <c r="Z182" s="45"/>
      <c r="AA182" s="45"/>
      <c r="AB182" s="45"/>
      <c r="AC182" s="45"/>
      <c r="AD182" s="45"/>
      <c r="AE182" s="46"/>
      <c r="AS182" s="28">
        <f t="shared" ca="1" si="8"/>
        <v>410430169</v>
      </c>
    </row>
    <row r="183" spans="1:45" ht="18.75" thickBot="1" x14ac:dyDescent="0.3">
      <c r="A183" s="37">
        <v>170</v>
      </c>
      <c r="B183" s="38" t="s">
        <v>635</v>
      </c>
      <c r="C183" s="39" t="s">
        <v>194</v>
      </c>
      <c r="D183" s="49">
        <v>24393</v>
      </c>
      <c r="E183" s="41">
        <f t="shared" ca="1" si="9"/>
        <v>41195</v>
      </c>
      <c r="F183" s="42">
        <f t="shared" ca="1" si="10"/>
        <v>46</v>
      </c>
      <c r="G183" s="43" t="s">
        <v>246</v>
      </c>
      <c r="H183" s="43" t="s">
        <v>234</v>
      </c>
      <c r="I183" s="44" t="s">
        <v>636</v>
      </c>
      <c r="J183" s="39" t="s">
        <v>236</v>
      </c>
      <c r="K183" s="39">
        <v>2568</v>
      </c>
      <c r="L183" s="39"/>
      <c r="M183" s="39"/>
      <c r="N183" s="39"/>
      <c r="O183" s="45"/>
      <c r="P183" s="45"/>
      <c r="Q183" s="45" t="s">
        <v>237</v>
      </c>
      <c r="R183" s="45" t="s">
        <v>626</v>
      </c>
      <c r="S183" s="45" t="s">
        <v>626</v>
      </c>
      <c r="T183" s="39" t="s">
        <v>237</v>
      </c>
      <c r="U183" s="45" t="s">
        <v>783</v>
      </c>
      <c r="V183" s="45" t="s">
        <v>783</v>
      </c>
      <c r="W183" s="45" t="s">
        <v>237</v>
      </c>
      <c r="X183" s="45" t="s">
        <v>783</v>
      </c>
      <c r="Y183" s="45" t="s">
        <v>783</v>
      </c>
      <c r="Z183" s="45"/>
      <c r="AA183" s="45"/>
      <c r="AB183" s="45"/>
      <c r="AC183" s="45"/>
      <c r="AD183" s="45"/>
      <c r="AE183" s="46"/>
      <c r="AS183" s="28">
        <f t="shared" ca="1" si="8"/>
        <v>411950170</v>
      </c>
    </row>
    <row r="184" spans="1:45" ht="18.75" thickBot="1" x14ac:dyDescent="0.3">
      <c r="A184" s="37">
        <v>171</v>
      </c>
      <c r="B184" s="38" t="s">
        <v>637</v>
      </c>
      <c r="C184" s="39" t="s">
        <v>196</v>
      </c>
      <c r="D184" s="49">
        <v>35199</v>
      </c>
      <c r="E184" s="41">
        <f t="shared" ca="1" si="9"/>
        <v>41043</v>
      </c>
      <c r="F184" s="42">
        <f t="shared" ca="1" si="10"/>
        <v>16</v>
      </c>
      <c r="G184" s="43" t="s">
        <v>638</v>
      </c>
      <c r="H184" s="43" t="s">
        <v>288</v>
      </c>
      <c r="I184" s="44" t="s">
        <v>639</v>
      </c>
      <c r="J184" s="39" t="s">
        <v>236</v>
      </c>
      <c r="K184" s="39">
        <v>4612</v>
      </c>
      <c r="L184" s="39"/>
      <c r="M184" s="39"/>
      <c r="N184" s="39"/>
      <c r="O184" s="45"/>
      <c r="P184" s="45"/>
      <c r="Q184" s="45" t="s">
        <v>237</v>
      </c>
      <c r="R184" s="45" t="s">
        <v>626</v>
      </c>
      <c r="S184" s="45" t="s">
        <v>626</v>
      </c>
      <c r="T184" s="39" t="s">
        <v>237</v>
      </c>
      <c r="U184" s="45" t="s">
        <v>626</v>
      </c>
      <c r="V184" s="45" t="s">
        <v>626</v>
      </c>
      <c r="W184" s="45" t="s">
        <v>237</v>
      </c>
      <c r="X184" s="45" t="s">
        <v>626</v>
      </c>
      <c r="Y184" s="45" t="s">
        <v>626</v>
      </c>
      <c r="Z184" s="45"/>
      <c r="AA184" s="45"/>
      <c r="AB184" s="45"/>
      <c r="AC184" s="45"/>
      <c r="AD184" s="45"/>
      <c r="AE184" s="46"/>
      <c r="AS184" s="28">
        <f t="shared" ca="1" si="8"/>
        <v>410430171</v>
      </c>
    </row>
    <row r="185" spans="1:45" ht="18.75" thickBot="1" x14ac:dyDescent="0.3">
      <c r="A185" s="37">
        <v>172</v>
      </c>
      <c r="B185" s="38" t="s">
        <v>640</v>
      </c>
      <c r="C185" s="39" t="s">
        <v>194</v>
      </c>
      <c r="D185" s="49">
        <v>31293</v>
      </c>
      <c r="E185" s="41">
        <f t="shared" ca="1" si="9"/>
        <v>41155</v>
      </c>
      <c r="F185" s="42">
        <f t="shared" ca="1" si="10"/>
        <v>27</v>
      </c>
      <c r="G185" s="43" t="s">
        <v>240</v>
      </c>
      <c r="H185" s="43" t="s">
        <v>234</v>
      </c>
      <c r="I185" s="44" t="s">
        <v>641</v>
      </c>
      <c r="J185" s="39" t="s">
        <v>236</v>
      </c>
      <c r="K185" s="39">
        <v>4078</v>
      </c>
      <c r="L185" s="39"/>
      <c r="M185" s="39"/>
      <c r="N185" s="39"/>
      <c r="O185" s="45"/>
      <c r="P185" s="45"/>
      <c r="Q185" s="45" t="s">
        <v>237</v>
      </c>
      <c r="R185" s="45" t="s">
        <v>626</v>
      </c>
      <c r="S185" s="45" t="s">
        <v>626</v>
      </c>
      <c r="T185" s="39" t="s">
        <v>237</v>
      </c>
      <c r="U185" s="45" t="s">
        <v>626</v>
      </c>
      <c r="V185" s="45" t="s">
        <v>626</v>
      </c>
      <c r="W185" s="45" t="s">
        <v>237</v>
      </c>
      <c r="X185" s="45" t="s">
        <v>626</v>
      </c>
      <c r="Y185" s="45" t="s">
        <v>626</v>
      </c>
      <c r="Z185" s="45"/>
      <c r="AA185" s="45"/>
      <c r="AB185" s="45"/>
      <c r="AC185" s="45"/>
      <c r="AD185" s="45"/>
      <c r="AE185" s="46"/>
      <c r="AS185" s="28">
        <f t="shared" ca="1" si="8"/>
        <v>411550172</v>
      </c>
    </row>
    <row r="186" spans="1:45" ht="18.75" thickBot="1" x14ac:dyDescent="0.3">
      <c r="A186" s="37">
        <v>173</v>
      </c>
      <c r="B186" s="38" t="s">
        <v>642</v>
      </c>
      <c r="C186" s="39" t="s">
        <v>194</v>
      </c>
      <c r="D186" s="49">
        <v>25194</v>
      </c>
      <c r="E186" s="41">
        <f t="shared" ca="1" si="9"/>
        <v>41265</v>
      </c>
      <c r="F186" s="42">
        <f t="shared" ca="1" si="10"/>
        <v>44</v>
      </c>
      <c r="G186" s="43" t="s">
        <v>643</v>
      </c>
      <c r="H186" s="43" t="s">
        <v>234</v>
      </c>
      <c r="I186" s="44" t="s">
        <v>644</v>
      </c>
      <c r="J186" s="39" t="s">
        <v>236</v>
      </c>
      <c r="K186" s="39">
        <v>3462</v>
      </c>
      <c r="L186" s="39"/>
      <c r="M186" s="39"/>
      <c r="N186" s="39"/>
      <c r="O186" s="45"/>
      <c r="P186" s="45"/>
      <c r="Q186" s="45" t="s">
        <v>237</v>
      </c>
      <c r="R186" s="45" t="s">
        <v>626</v>
      </c>
      <c r="S186" s="45" t="s">
        <v>626</v>
      </c>
      <c r="T186" s="39" t="s">
        <v>237</v>
      </c>
      <c r="U186" s="45" t="s">
        <v>626</v>
      </c>
      <c r="V186" s="45" t="s">
        <v>626</v>
      </c>
      <c r="W186" s="45" t="s">
        <v>237</v>
      </c>
      <c r="X186" s="45" t="s">
        <v>626</v>
      </c>
      <c r="Y186" s="45" t="s">
        <v>626</v>
      </c>
      <c r="Z186" s="45"/>
      <c r="AA186" s="45"/>
      <c r="AB186" s="45"/>
      <c r="AC186" s="45"/>
      <c r="AD186" s="45"/>
      <c r="AE186" s="46"/>
      <c r="AS186" s="28">
        <f t="shared" ca="1" si="8"/>
        <v>412650173</v>
      </c>
    </row>
    <row r="187" spans="1:45" ht="18.75" thickBot="1" x14ac:dyDescent="0.3">
      <c r="A187" s="37">
        <v>174</v>
      </c>
      <c r="B187" s="38" t="s">
        <v>645</v>
      </c>
      <c r="C187" s="39" t="s">
        <v>194</v>
      </c>
      <c r="D187" s="49">
        <v>24255</v>
      </c>
      <c r="E187" s="41">
        <f t="shared" ca="1" si="9"/>
        <v>41057</v>
      </c>
      <c r="F187" s="42">
        <f t="shared" ca="1" si="10"/>
        <v>46</v>
      </c>
      <c r="G187" s="43" t="s">
        <v>246</v>
      </c>
      <c r="H187" s="43" t="s">
        <v>234</v>
      </c>
      <c r="I187" s="44" t="s">
        <v>646</v>
      </c>
      <c r="J187" s="39" t="s">
        <v>236</v>
      </c>
      <c r="K187" s="39">
        <v>2042</v>
      </c>
      <c r="L187" s="39"/>
      <c r="M187" s="39"/>
      <c r="N187" s="39"/>
      <c r="O187" s="45"/>
      <c r="P187" s="45"/>
      <c r="Q187" s="45" t="s">
        <v>237</v>
      </c>
      <c r="R187" s="45" t="s">
        <v>626</v>
      </c>
      <c r="S187" s="45" t="s">
        <v>626</v>
      </c>
      <c r="T187" s="39" t="s">
        <v>237</v>
      </c>
      <c r="U187" s="45" t="s">
        <v>783</v>
      </c>
      <c r="V187" s="45" t="s">
        <v>783</v>
      </c>
      <c r="W187" s="45" t="s">
        <v>237</v>
      </c>
      <c r="X187" s="45" t="s">
        <v>783</v>
      </c>
      <c r="Y187" s="45" t="s">
        <v>783</v>
      </c>
      <c r="Z187" s="45"/>
      <c r="AA187" s="45"/>
      <c r="AB187" s="45"/>
      <c r="AC187" s="45"/>
      <c r="AD187" s="45"/>
      <c r="AE187" s="46"/>
      <c r="AS187" s="28">
        <f t="shared" ca="1" si="8"/>
        <v>410570174</v>
      </c>
    </row>
    <row r="188" spans="1:45" ht="18.75" thickBot="1" x14ac:dyDescent="0.3">
      <c r="A188" s="37">
        <v>175</v>
      </c>
      <c r="B188" s="38" t="s">
        <v>647</v>
      </c>
      <c r="C188" s="39" t="s">
        <v>194</v>
      </c>
      <c r="D188" s="49">
        <v>34282</v>
      </c>
      <c r="E188" s="41">
        <f t="shared" ca="1" si="9"/>
        <v>41222</v>
      </c>
      <c r="F188" s="42">
        <f t="shared" ca="1" si="10"/>
        <v>19</v>
      </c>
      <c r="G188" s="43" t="s">
        <v>638</v>
      </c>
      <c r="H188" s="43" t="s">
        <v>288</v>
      </c>
      <c r="I188" s="44" t="s">
        <v>648</v>
      </c>
      <c r="J188" s="39" t="s">
        <v>236</v>
      </c>
      <c r="K188" s="39">
        <v>4472</v>
      </c>
      <c r="L188" s="39"/>
      <c r="M188" s="39"/>
      <c r="N188" s="39"/>
      <c r="O188" s="45"/>
      <c r="P188" s="45"/>
      <c r="Q188" s="45" t="s">
        <v>237</v>
      </c>
      <c r="R188" s="45" t="s">
        <v>626</v>
      </c>
      <c r="S188" s="45" t="s">
        <v>626</v>
      </c>
      <c r="T188" s="39" t="s">
        <v>237</v>
      </c>
      <c r="U188" s="45" t="s">
        <v>626</v>
      </c>
      <c r="V188" s="45" t="s">
        <v>626</v>
      </c>
      <c r="W188" s="45" t="s">
        <v>237</v>
      </c>
      <c r="X188" s="45" t="s">
        <v>626</v>
      </c>
      <c r="Y188" s="45" t="s">
        <v>626</v>
      </c>
      <c r="Z188" s="45"/>
      <c r="AA188" s="45"/>
      <c r="AB188" s="45"/>
      <c r="AC188" s="45"/>
      <c r="AD188" s="45"/>
      <c r="AE188" s="46"/>
      <c r="AS188" s="28">
        <f t="shared" ca="1" si="8"/>
        <v>412220175</v>
      </c>
    </row>
    <row r="189" spans="1:45" ht="18.75" thickBot="1" x14ac:dyDescent="0.3">
      <c r="A189" s="37">
        <v>176</v>
      </c>
      <c r="B189" s="38" t="s">
        <v>649</v>
      </c>
      <c r="C189" s="39" t="s">
        <v>194</v>
      </c>
      <c r="D189" s="49">
        <v>32513</v>
      </c>
      <c r="E189" s="41">
        <f t="shared" ca="1" si="9"/>
        <v>41279</v>
      </c>
      <c r="F189" s="42">
        <f t="shared" ca="1" si="10"/>
        <v>24</v>
      </c>
      <c r="G189" s="43" t="s">
        <v>650</v>
      </c>
      <c r="H189" s="43" t="s">
        <v>651</v>
      </c>
      <c r="I189" s="44" t="s">
        <v>652</v>
      </c>
      <c r="J189" s="39" t="s">
        <v>236</v>
      </c>
      <c r="K189" s="39">
        <v>4604</v>
      </c>
      <c r="L189" s="39"/>
      <c r="M189" s="39"/>
      <c r="N189" s="39"/>
      <c r="O189" s="45"/>
      <c r="P189" s="45"/>
      <c r="Q189" s="45" t="s">
        <v>507</v>
      </c>
      <c r="R189" s="45" t="s">
        <v>626</v>
      </c>
      <c r="S189" s="45" t="s">
        <v>626</v>
      </c>
      <c r="T189" s="39" t="s">
        <v>507</v>
      </c>
      <c r="U189" s="45" t="s">
        <v>626</v>
      </c>
      <c r="V189" s="45" t="s">
        <v>626</v>
      </c>
      <c r="W189" s="45" t="s">
        <v>236</v>
      </c>
      <c r="X189" s="45" t="s">
        <v>236</v>
      </c>
      <c r="Y189" s="45" t="s">
        <v>236</v>
      </c>
      <c r="Z189" s="45"/>
      <c r="AA189" s="45"/>
      <c r="AB189" s="45"/>
      <c r="AC189" s="45"/>
      <c r="AD189" s="45"/>
      <c r="AE189" s="46"/>
      <c r="AS189" s="28">
        <f t="shared" ca="1" si="8"/>
        <v>412790176</v>
      </c>
    </row>
    <row r="190" spans="1:45" ht="18.75" thickBot="1" x14ac:dyDescent="0.3">
      <c r="A190" s="37">
        <v>177</v>
      </c>
      <c r="B190" s="38" t="s">
        <v>653</v>
      </c>
      <c r="C190" s="39" t="s">
        <v>194</v>
      </c>
      <c r="D190" s="49">
        <v>29943</v>
      </c>
      <c r="E190" s="41">
        <f t="shared" ca="1" si="9"/>
        <v>41266</v>
      </c>
      <c r="F190" s="42">
        <f t="shared" ca="1" si="10"/>
        <v>31</v>
      </c>
      <c r="G190" s="43" t="s">
        <v>246</v>
      </c>
      <c r="H190" s="43" t="s">
        <v>234</v>
      </c>
      <c r="I190" s="50" t="s">
        <v>654</v>
      </c>
      <c r="J190" s="51" t="s">
        <v>236</v>
      </c>
      <c r="K190" s="51">
        <v>3969</v>
      </c>
      <c r="L190" s="51"/>
      <c r="M190" s="51"/>
      <c r="N190" s="39"/>
      <c r="O190" s="45"/>
      <c r="P190" s="45"/>
      <c r="Q190" s="45" t="s">
        <v>237</v>
      </c>
      <c r="R190" s="45" t="s">
        <v>626</v>
      </c>
      <c r="S190" s="45" t="s">
        <v>626</v>
      </c>
      <c r="T190" s="39" t="s">
        <v>237</v>
      </c>
      <c r="U190" s="45" t="s">
        <v>626</v>
      </c>
      <c r="V190" s="45" t="s">
        <v>626</v>
      </c>
      <c r="W190" s="45" t="s">
        <v>237</v>
      </c>
      <c r="X190" s="45" t="s">
        <v>626</v>
      </c>
      <c r="Y190" s="45" t="s">
        <v>626</v>
      </c>
      <c r="Z190" s="45"/>
      <c r="AA190" s="45"/>
      <c r="AB190" s="45"/>
      <c r="AC190" s="45"/>
      <c r="AD190" s="45"/>
      <c r="AE190" s="46"/>
      <c r="AS190" s="28">
        <f t="shared" ca="1" si="8"/>
        <v>412660177</v>
      </c>
    </row>
    <row r="191" spans="1:45" ht="18.75" thickBot="1" x14ac:dyDescent="0.3">
      <c r="A191" s="37">
        <v>178</v>
      </c>
      <c r="B191" s="38" t="s">
        <v>655</v>
      </c>
      <c r="C191" s="39" t="s">
        <v>194</v>
      </c>
      <c r="D191" s="49">
        <v>31958</v>
      </c>
      <c r="E191" s="41">
        <f t="shared" ca="1" si="9"/>
        <v>41090</v>
      </c>
      <c r="F191" s="42">
        <f t="shared" ca="1" si="10"/>
        <v>25</v>
      </c>
      <c r="G191" s="43" t="s">
        <v>246</v>
      </c>
      <c r="H191" s="43" t="s">
        <v>288</v>
      </c>
      <c r="I191" s="44" t="s">
        <v>656</v>
      </c>
      <c r="J191" s="39" t="s">
        <v>236</v>
      </c>
      <c r="K191" s="39">
        <v>4601</v>
      </c>
      <c r="L191" s="39"/>
      <c r="M191" s="39"/>
      <c r="N191" s="39"/>
      <c r="O191" s="45"/>
      <c r="P191" s="45"/>
      <c r="Q191" s="45" t="s">
        <v>237</v>
      </c>
      <c r="R191" s="45" t="s">
        <v>626</v>
      </c>
      <c r="S191" s="45" t="s">
        <v>626</v>
      </c>
      <c r="T191" s="39" t="s">
        <v>237</v>
      </c>
      <c r="U191" s="45" t="s">
        <v>626</v>
      </c>
      <c r="V191" s="45" t="s">
        <v>626</v>
      </c>
      <c r="W191" s="45" t="s">
        <v>236</v>
      </c>
      <c r="X191" s="45" t="s">
        <v>236</v>
      </c>
      <c r="Y191" s="45" t="s">
        <v>236</v>
      </c>
      <c r="Z191" s="45"/>
      <c r="AA191" s="45"/>
      <c r="AB191" s="45"/>
      <c r="AC191" s="45"/>
      <c r="AD191" s="45"/>
      <c r="AE191" s="46"/>
      <c r="AS191" s="28">
        <f t="shared" ca="1" si="8"/>
        <v>410900178</v>
      </c>
    </row>
    <row r="192" spans="1:45" ht="18.75" thickBot="1" x14ac:dyDescent="0.3">
      <c r="A192" s="37">
        <v>179</v>
      </c>
      <c r="B192" s="38" t="s">
        <v>657</v>
      </c>
      <c r="C192" s="39" t="s">
        <v>194</v>
      </c>
      <c r="D192" s="49">
        <v>32373</v>
      </c>
      <c r="E192" s="41">
        <f t="shared" ca="1" si="9"/>
        <v>41139</v>
      </c>
      <c r="F192" s="42">
        <f t="shared" ca="1" si="10"/>
        <v>24</v>
      </c>
      <c r="G192" s="43" t="s">
        <v>246</v>
      </c>
      <c r="H192" s="43" t="s">
        <v>288</v>
      </c>
      <c r="I192" s="50" t="s">
        <v>658</v>
      </c>
      <c r="J192" s="51" t="s">
        <v>236</v>
      </c>
      <c r="K192" s="51">
        <v>4608</v>
      </c>
      <c r="L192" s="51"/>
      <c r="M192" s="51"/>
      <c r="N192" s="39"/>
      <c r="O192" s="45"/>
      <c r="P192" s="45"/>
      <c r="Q192" s="45" t="s">
        <v>237</v>
      </c>
      <c r="R192" s="45" t="s">
        <v>626</v>
      </c>
      <c r="S192" s="45" t="s">
        <v>626</v>
      </c>
      <c r="T192" s="39" t="s">
        <v>236</v>
      </c>
      <c r="U192" s="45" t="s">
        <v>236</v>
      </c>
      <c r="V192" s="45" t="s">
        <v>236</v>
      </c>
      <c r="W192" s="45" t="s">
        <v>236</v>
      </c>
      <c r="X192" s="45" t="s">
        <v>236</v>
      </c>
      <c r="Y192" s="45" t="s">
        <v>236</v>
      </c>
      <c r="Z192" s="45"/>
      <c r="AA192" s="45"/>
      <c r="AB192" s="45"/>
      <c r="AC192" s="45"/>
      <c r="AD192" s="45"/>
      <c r="AE192" s="46"/>
      <c r="AS192" s="28">
        <f t="shared" ca="1" si="8"/>
        <v>411390179</v>
      </c>
    </row>
    <row r="193" spans="1:45" ht="18.75" thickBot="1" x14ac:dyDescent="0.3">
      <c r="A193" s="37">
        <v>180</v>
      </c>
      <c r="B193" s="38" t="s">
        <v>659</v>
      </c>
      <c r="C193" s="39" t="s">
        <v>194</v>
      </c>
      <c r="D193" s="49">
        <v>17758</v>
      </c>
      <c r="E193" s="41">
        <f t="shared" ca="1" si="9"/>
        <v>41134</v>
      </c>
      <c r="F193" s="42">
        <f t="shared" ca="1" si="10"/>
        <v>64</v>
      </c>
      <c r="G193" s="43" t="s">
        <v>660</v>
      </c>
      <c r="H193" s="43" t="s">
        <v>234</v>
      </c>
      <c r="I193" s="44" t="s">
        <v>661</v>
      </c>
      <c r="J193" s="39" t="s">
        <v>236</v>
      </c>
      <c r="K193" s="39">
        <v>269</v>
      </c>
      <c r="L193" s="39"/>
      <c r="M193" s="39"/>
      <c r="N193" s="39"/>
      <c r="O193" s="45"/>
      <c r="P193" s="45"/>
      <c r="Q193" s="45" t="s">
        <v>237</v>
      </c>
      <c r="R193" s="45" t="s">
        <v>662</v>
      </c>
      <c r="S193" s="45" t="s">
        <v>662</v>
      </c>
      <c r="T193" s="39" t="s">
        <v>237</v>
      </c>
      <c r="U193" s="45" t="s">
        <v>662</v>
      </c>
      <c r="V193" s="45" t="s">
        <v>662</v>
      </c>
      <c r="W193" s="45" t="s">
        <v>236</v>
      </c>
      <c r="X193" s="45" t="s">
        <v>236</v>
      </c>
      <c r="Y193" s="45" t="s">
        <v>236</v>
      </c>
      <c r="Z193" s="45"/>
      <c r="AA193" s="45"/>
      <c r="AB193" s="45"/>
      <c r="AC193" s="45"/>
      <c r="AD193" s="45"/>
      <c r="AE193" s="46"/>
      <c r="AS193" s="28">
        <f t="shared" ca="1" si="8"/>
        <v>411340180</v>
      </c>
    </row>
    <row r="194" spans="1:45" ht="18.75" thickBot="1" x14ac:dyDescent="0.3">
      <c r="A194" s="37">
        <v>181</v>
      </c>
      <c r="B194" s="38" t="s">
        <v>663</v>
      </c>
      <c r="C194" s="39" t="s">
        <v>194</v>
      </c>
      <c r="D194" s="49">
        <v>21712</v>
      </c>
      <c r="E194" s="41">
        <f t="shared" ca="1" si="9"/>
        <v>41071</v>
      </c>
      <c r="F194" s="42">
        <f t="shared" ca="1" si="10"/>
        <v>53</v>
      </c>
      <c r="G194" s="43" t="s">
        <v>660</v>
      </c>
      <c r="H194" s="43" t="s">
        <v>234</v>
      </c>
      <c r="I194" s="44" t="s">
        <v>664</v>
      </c>
      <c r="J194" s="39" t="s">
        <v>236</v>
      </c>
      <c r="K194" s="39">
        <v>2912</v>
      </c>
      <c r="L194" s="39"/>
      <c r="M194" s="39"/>
      <c r="N194" s="39"/>
      <c r="O194" s="45"/>
      <c r="P194" s="45"/>
      <c r="Q194" s="45" t="s">
        <v>237</v>
      </c>
      <c r="R194" s="45" t="s">
        <v>662</v>
      </c>
      <c r="S194" s="45" t="s">
        <v>662</v>
      </c>
      <c r="T194" s="39" t="s">
        <v>237</v>
      </c>
      <c r="U194" s="45" t="s">
        <v>662</v>
      </c>
      <c r="V194" s="45" t="s">
        <v>662</v>
      </c>
      <c r="W194" s="45" t="s">
        <v>237</v>
      </c>
      <c r="X194" s="45" t="s">
        <v>662</v>
      </c>
      <c r="Y194" s="45" t="s">
        <v>662</v>
      </c>
      <c r="Z194" s="45"/>
      <c r="AA194" s="45"/>
      <c r="AB194" s="45"/>
      <c r="AC194" s="45"/>
      <c r="AD194" s="45"/>
      <c r="AE194" s="46"/>
      <c r="AS194" s="28">
        <f t="shared" ca="1" si="8"/>
        <v>410710181</v>
      </c>
    </row>
    <row r="195" spans="1:45" ht="18.75" thickBot="1" x14ac:dyDescent="0.3">
      <c r="A195" s="37">
        <v>182</v>
      </c>
      <c r="B195" s="38" t="s">
        <v>665</v>
      </c>
      <c r="C195" s="39" t="s">
        <v>194</v>
      </c>
      <c r="D195" s="49">
        <v>25417</v>
      </c>
      <c r="E195" s="41">
        <f t="shared" ca="1" si="9"/>
        <v>41123</v>
      </c>
      <c r="F195" s="42">
        <f t="shared" ca="1" si="10"/>
        <v>43</v>
      </c>
      <c r="G195" s="43" t="s">
        <v>666</v>
      </c>
      <c r="H195" s="43" t="s">
        <v>667</v>
      </c>
      <c r="I195" s="44" t="s">
        <v>668</v>
      </c>
      <c r="J195" s="39" t="s">
        <v>236</v>
      </c>
      <c r="K195" s="39">
        <v>3678</v>
      </c>
      <c r="L195" s="39"/>
      <c r="M195" s="39"/>
      <c r="N195" s="39"/>
      <c r="O195" s="45"/>
      <c r="P195" s="45"/>
      <c r="Q195" s="45" t="s">
        <v>507</v>
      </c>
      <c r="R195" s="45" t="s">
        <v>662</v>
      </c>
      <c r="S195" s="45" t="s">
        <v>662</v>
      </c>
      <c r="T195" s="39" t="s">
        <v>236</v>
      </c>
      <c r="U195" s="45" t="s">
        <v>236</v>
      </c>
      <c r="V195" s="45" t="s">
        <v>236</v>
      </c>
      <c r="W195" s="45" t="s">
        <v>236</v>
      </c>
      <c r="X195" s="45" t="s">
        <v>236</v>
      </c>
      <c r="Y195" s="45" t="s">
        <v>236</v>
      </c>
      <c r="Z195" s="45"/>
      <c r="AA195" s="45"/>
      <c r="AB195" s="45"/>
      <c r="AC195" s="45"/>
      <c r="AD195" s="45"/>
      <c r="AE195" s="46"/>
      <c r="AS195" s="28">
        <f t="shared" ca="1" si="8"/>
        <v>411230182</v>
      </c>
    </row>
    <row r="196" spans="1:45" ht="18.75" thickBot="1" x14ac:dyDescent="0.3">
      <c r="A196" s="37">
        <v>183</v>
      </c>
      <c r="B196" s="38" t="s">
        <v>669</v>
      </c>
      <c r="C196" s="39" t="s">
        <v>194</v>
      </c>
      <c r="D196" s="49">
        <v>27626</v>
      </c>
      <c r="E196" s="41">
        <f t="shared" ca="1" si="9"/>
        <v>41141</v>
      </c>
      <c r="F196" s="42">
        <f t="shared" ca="1" si="10"/>
        <v>37</v>
      </c>
      <c r="G196" s="43" t="s">
        <v>670</v>
      </c>
      <c r="H196" s="43" t="s">
        <v>234</v>
      </c>
      <c r="I196" s="44" t="s">
        <v>671</v>
      </c>
      <c r="J196" s="39" t="s">
        <v>236</v>
      </c>
      <c r="K196" s="39">
        <v>3713</v>
      </c>
      <c r="L196" s="39"/>
      <c r="M196" s="39"/>
      <c r="N196" s="39"/>
      <c r="O196" s="45"/>
      <c r="P196" s="45"/>
      <c r="Q196" s="45" t="s">
        <v>237</v>
      </c>
      <c r="R196" s="45" t="s">
        <v>662</v>
      </c>
      <c r="S196" s="45" t="s">
        <v>662</v>
      </c>
      <c r="T196" s="39" t="s">
        <v>237</v>
      </c>
      <c r="U196" s="45" t="s">
        <v>662</v>
      </c>
      <c r="V196" s="45" t="s">
        <v>662</v>
      </c>
      <c r="W196" s="45" t="s">
        <v>237</v>
      </c>
      <c r="X196" s="45" t="s">
        <v>662</v>
      </c>
      <c r="Y196" s="45" t="s">
        <v>662</v>
      </c>
      <c r="Z196" s="45"/>
      <c r="AA196" s="45"/>
      <c r="AB196" s="45"/>
      <c r="AC196" s="45"/>
      <c r="AD196" s="45"/>
      <c r="AE196" s="46"/>
      <c r="AS196" s="28">
        <f t="shared" ca="1" si="8"/>
        <v>411410183</v>
      </c>
    </row>
    <row r="197" spans="1:45" ht="18.75" thickBot="1" x14ac:dyDescent="0.3">
      <c r="A197" s="37">
        <v>184</v>
      </c>
      <c r="B197" s="38" t="s">
        <v>672</v>
      </c>
      <c r="C197" s="39" t="s">
        <v>194</v>
      </c>
      <c r="D197" s="49">
        <v>22996</v>
      </c>
      <c r="E197" s="41">
        <f t="shared" ca="1" si="9"/>
        <v>41259</v>
      </c>
      <c r="F197" s="42">
        <f t="shared" ca="1" si="10"/>
        <v>50</v>
      </c>
      <c r="G197" s="43" t="s">
        <v>673</v>
      </c>
      <c r="H197" s="43" t="s">
        <v>234</v>
      </c>
      <c r="I197" s="44" t="s">
        <v>674</v>
      </c>
      <c r="J197" s="39" t="s">
        <v>236</v>
      </c>
      <c r="K197" s="39">
        <v>2367</v>
      </c>
      <c r="L197" s="39"/>
      <c r="M197" s="39"/>
      <c r="N197" s="39"/>
      <c r="O197" s="45"/>
      <c r="P197" s="45"/>
      <c r="Q197" s="45" t="s">
        <v>237</v>
      </c>
      <c r="R197" s="45" t="s">
        <v>662</v>
      </c>
      <c r="S197" s="45" t="s">
        <v>662</v>
      </c>
      <c r="T197" s="39" t="s">
        <v>237</v>
      </c>
      <c r="U197" s="45" t="s">
        <v>662</v>
      </c>
      <c r="V197" s="45" t="s">
        <v>662</v>
      </c>
      <c r="W197" s="45" t="s">
        <v>237</v>
      </c>
      <c r="X197" s="45" t="s">
        <v>662</v>
      </c>
      <c r="Y197" s="45" t="s">
        <v>662</v>
      </c>
      <c r="Z197" s="45"/>
      <c r="AA197" s="45"/>
      <c r="AB197" s="45"/>
      <c r="AC197" s="45"/>
      <c r="AD197" s="45"/>
      <c r="AE197" s="46"/>
      <c r="AS197" s="28">
        <f t="shared" ca="1" si="8"/>
        <v>412590184</v>
      </c>
    </row>
    <row r="198" spans="1:45" ht="18.75" thickBot="1" x14ac:dyDescent="0.3">
      <c r="A198" s="37">
        <v>185</v>
      </c>
      <c r="B198" s="38" t="s">
        <v>675</v>
      </c>
      <c r="C198" s="39" t="s">
        <v>194</v>
      </c>
      <c r="D198" s="49">
        <v>24208</v>
      </c>
      <c r="E198" s="41">
        <f t="shared" ca="1" si="9"/>
        <v>41010</v>
      </c>
      <c r="F198" s="42">
        <f t="shared" ca="1" si="10"/>
        <v>46</v>
      </c>
      <c r="G198" s="43" t="s">
        <v>676</v>
      </c>
      <c r="H198" s="43" t="s">
        <v>677</v>
      </c>
      <c r="I198" s="44" t="s">
        <v>678</v>
      </c>
      <c r="J198" s="39" t="s">
        <v>236</v>
      </c>
      <c r="K198" s="39">
        <v>4336</v>
      </c>
      <c r="L198" s="39"/>
      <c r="M198" s="39"/>
      <c r="N198" s="39"/>
      <c r="O198" s="45"/>
      <c r="P198" s="45"/>
      <c r="Q198" s="45" t="s">
        <v>237</v>
      </c>
      <c r="R198" s="45" t="s">
        <v>662</v>
      </c>
      <c r="S198" s="45" t="s">
        <v>662</v>
      </c>
      <c r="T198" s="39" t="s">
        <v>236</v>
      </c>
      <c r="U198" s="45" t="s">
        <v>236</v>
      </c>
      <c r="V198" s="45" t="s">
        <v>236</v>
      </c>
      <c r="W198" s="45" t="s">
        <v>236</v>
      </c>
      <c r="X198" s="45" t="s">
        <v>236</v>
      </c>
      <c r="Y198" s="45" t="s">
        <v>236</v>
      </c>
      <c r="Z198" s="45"/>
      <c r="AA198" s="45"/>
      <c r="AB198" s="45"/>
      <c r="AC198" s="45"/>
      <c r="AD198" s="45"/>
      <c r="AE198" s="46"/>
      <c r="AS198" s="28">
        <f t="shared" ca="1" si="8"/>
        <v>410100185</v>
      </c>
    </row>
    <row r="199" spans="1:45" ht="18.75" thickBot="1" x14ac:dyDescent="0.3">
      <c r="A199" s="37">
        <v>186</v>
      </c>
      <c r="B199" s="38" t="s">
        <v>679</v>
      </c>
      <c r="C199" s="39" t="s">
        <v>194</v>
      </c>
      <c r="D199" s="49">
        <v>33063</v>
      </c>
      <c r="E199" s="41">
        <f t="shared" ca="1" si="9"/>
        <v>41099</v>
      </c>
      <c r="F199" s="42">
        <f t="shared" ca="1" si="10"/>
        <v>22</v>
      </c>
      <c r="G199" s="43" t="s">
        <v>660</v>
      </c>
      <c r="H199" s="43" t="s">
        <v>234</v>
      </c>
      <c r="I199" s="44" t="s">
        <v>680</v>
      </c>
      <c r="J199" s="39" t="s">
        <v>236</v>
      </c>
      <c r="K199" s="39">
        <v>4408</v>
      </c>
      <c r="L199" s="39"/>
      <c r="M199" s="39"/>
      <c r="N199" s="39"/>
      <c r="O199" s="45"/>
      <c r="P199" s="45"/>
      <c r="Q199" s="45" t="s">
        <v>237</v>
      </c>
      <c r="R199" s="45" t="s">
        <v>662</v>
      </c>
      <c r="S199" s="45" t="s">
        <v>662</v>
      </c>
      <c r="T199" s="39" t="s">
        <v>237</v>
      </c>
      <c r="U199" s="45" t="s">
        <v>662</v>
      </c>
      <c r="V199" s="45" t="s">
        <v>662</v>
      </c>
      <c r="W199" s="45" t="s">
        <v>237</v>
      </c>
      <c r="X199" s="45" t="s">
        <v>662</v>
      </c>
      <c r="Y199" s="45" t="s">
        <v>662</v>
      </c>
      <c r="Z199" s="45"/>
      <c r="AA199" s="45"/>
      <c r="AB199" s="45"/>
      <c r="AC199" s="45"/>
      <c r="AD199" s="45"/>
      <c r="AE199" s="46"/>
      <c r="AS199" s="28">
        <f t="shared" ca="1" si="8"/>
        <v>410990186</v>
      </c>
    </row>
    <row r="200" spans="1:45" ht="18.75" thickBot="1" x14ac:dyDescent="0.3">
      <c r="A200" s="37">
        <v>187</v>
      </c>
      <c r="B200" s="38" t="s">
        <v>681</v>
      </c>
      <c r="C200" s="39" t="s">
        <v>194</v>
      </c>
      <c r="D200" s="49">
        <v>24948</v>
      </c>
      <c r="E200" s="41">
        <f t="shared" ca="1" si="9"/>
        <v>41019</v>
      </c>
      <c r="F200" s="42">
        <f t="shared" ca="1" si="10"/>
        <v>44</v>
      </c>
      <c r="G200" s="43" t="s">
        <v>670</v>
      </c>
      <c r="H200" s="43" t="s">
        <v>288</v>
      </c>
      <c r="I200" s="50" t="s">
        <v>682</v>
      </c>
      <c r="J200" s="51" t="s">
        <v>236</v>
      </c>
      <c r="K200" s="51">
        <v>4623</v>
      </c>
      <c r="L200" s="51"/>
      <c r="M200" s="51"/>
      <c r="N200" s="39"/>
      <c r="O200" s="45"/>
      <c r="P200" s="45"/>
      <c r="Q200" s="45" t="s">
        <v>237</v>
      </c>
      <c r="R200" s="45" t="s">
        <v>662</v>
      </c>
      <c r="S200" s="45" t="s">
        <v>662</v>
      </c>
      <c r="T200" s="39" t="s">
        <v>237</v>
      </c>
      <c r="U200" s="45" t="s">
        <v>662</v>
      </c>
      <c r="V200" s="45" t="s">
        <v>662</v>
      </c>
      <c r="W200" s="45" t="s">
        <v>237</v>
      </c>
      <c r="X200" s="45" t="s">
        <v>662</v>
      </c>
      <c r="Y200" s="45" t="s">
        <v>662</v>
      </c>
      <c r="Z200" s="45"/>
      <c r="AA200" s="45"/>
      <c r="AB200" s="45"/>
      <c r="AC200" s="45"/>
      <c r="AD200" s="45"/>
      <c r="AE200" s="46"/>
      <c r="AS200" s="28">
        <f t="shared" ca="1" si="8"/>
        <v>410190187</v>
      </c>
    </row>
    <row r="201" spans="1:45" ht="18.75" thickBot="1" x14ac:dyDescent="0.3">
      <c r="A201" s="37">
        <v>188</v>
      </c>
      <c r="B201" s="38" t="s">
        <v>683</v>
      </c>
      <c r="C201" s="39" t="s">
        <v>194</v>
      </c>
      <c r="D201" s="49">
        <v>25445</v>
      </c>
      <c r="E201" s="41">
        <f t="shared" ca="1" si="9"/>
        <v>41151</v>
      </c>
      <c r="F201" s="42">
        <f t="shared" ca="1" si="10"/>
        <v>43</v>
      </c>
      <c r="G201" s="43" t="s">
        <v>670</v>
      </c>
      <c r="H201" s="43" t="s">
        <v>288</v>
      </c>
      <c r="I201" s="44" t="s">
        <v>684</v>
      </c>
      <c r="J201" s="39" t="s">
        <v>236</v>
      </c>
      <c r="K201" s="39">
        <v>4549</v>
      </c>
      <c r="L201" s="39"/>
      <c r="M201" s="39"/>
      <c r="N201" s="39"/>
      <c r="O201" s="45"/>
      <c r="P201" s="45"/>
      <c r="Q201" s="45" t="s">
        <v>237</v>
      </c>
      <c r="R201" s="45" t="s">
        <v>662</v>
      </c>
      <c r="S201" s="45" t="s">
        <v>662</v>
      </c>
      <c r="T201" s="39" t="s">
        <v>237</v>
      </c>
      <c r="U201" s="45" t="s">
        <v>662</v>
      </c>
      <c r="V201" s="45" t="s">
        <v>662</v>
      </c>
      <c r="W201" s="45" t="s">
        <v>237</v>
      </c>
      <c r="X201" s="45" t="s">
        <v>662</v>
      </c>
      <c r="Y201" s="45" t="s">
        <v>662</v>
      </c>
      <c r="Z201" s="45"/>
      <c r="AA201" s="45"/>
      <c r="AB201" s="45"/>
      <c r="AC201" s="45"/>
      <c r="AD201" s="45"/>
      <c r="AE201" s="46"/>
      <c r="AS201" s="28">
        <f t="shared" ca="1" si="8"/>
        <v>411510188</v>
      </c>
    </row>
    <row r="202" spans="1:45" ht="18.75" thickBot="1" x14ac:dyDescent="0.3">
      <c r="A202" s="37">
        <v>189</v>
      </c>
      <c r="B202" s="38" t="s">
        <v>685</v>
      </c>
      <c r="C202" s="39" t="s">
        <v>194</v>
      </c>
      <c r="D202" s="49">
        <v>34769</v>
      </c>
      <c r="E202" s="41">
        <f t="shared" ca="1" si="9"/>
        <v>41344</v>
      </c>
      <c r="F202" s="42">
        <f t="shared" ca="1" si="10"/>
        <v>18</v>
      </c>
      <c r="G202" s="43" t="s">
        <v>670</v>
      </c>
      <c r="H202" s="43" t="s">
        <v>288</v>
      </c>
      <c r="I202" s="50" t="s">
        <v>686</v>
      </c>
      <c r="J202" s="51" t="s">
        <v>236</v>
      </c>
      <c r="K202" s="51">
        <v>4570</v>
      </c>
      <c r="L202" s="51"/>
      <c r="M202" s="51"/>
      <c r="N202" s="39"/>
      <c r="O202" s="45"/>
      <c r="P202" s="45"/>
      <c r="Q202" s="45" t="s">
        <v>237</v>
      </c>
      <c r="R202" s="45" t="s">
        <v>662</v>
      </c>
      <c r="S202" s="45" t="s">
        <v>662</v>
      </c>
      <c r="T202" s="39" t="s">
        <v>236</v>
      </c>
      <c r="U202" s="45" t="s">
        <v>236</v>
      </c>
      <c r="V202" s="45" t="s">
        <v>236</v>
      </c>
      <c r="W202" s="45" t="s">
        <v>236</v>
      </c>
      <c r="X202" s="45" t="s">
        <v>236</v>
      </c>
      <c r="Y202" s="45" t="s">
        <v>236</v>
      </c>
      <c r="Z202" s="45"/>
      <c r="AA202" s="45"/>
      <c r="AB202" s="45"/>
      <c r="AC202" s="45"/>
      <c r="AD202" s="45"/>
      <c r="AE202" s="46"/>
      <c r="AS202" s="28">
        <f t="shared" ca="1" si="8"/>
        <v>413440189</v>
      </c>
    </row>
    <row r="203" spans="1:45" ht="18.75" thickBot="1" x14ac:dyDescent="0.3">
      <c r="A203" s="37">
        <v>190</v>
      </c>
      <c r="B203" s="38" t="s">
        <v>687</v>
      </c>
      <c r="C203" s="39" t="s">
        <v>194</v>
      </c>
      <c r="D203" s="49">
        <v>32923</v>
      </c>
      <c r="E203" s="41">
        <f t="shared" ca="1" si="9"/>
        <v>41324</v>
      </c>
      <c r="F203" s="42">
        <f t="shared" ca="1" si="10"/>
        <v>23</v>
      </c>
      <c r="G203" s="43" t="s">
        <v>670</v>
      </c>
      <c r="H203" s="43" t="s">
        <v>288</v>
      </c>
      <c r="I203" s="44" t="s">
        <v>688</v>
      </c>
      <c r="J203" s="39" t="s">
        <v>236</v>
      </c>
      <c r="K203" s="39">
        <v>4341</v>
      </c>
      <c r="L203" s="39"/>
      <c r="M203" s="39"/>
      <c r="N203" s="39"/>
      <c r="O203" s="45"/>
      <c r="P203" s="45"/>
      <c r="Q203" s="45" t="s">
        <v>237</v>
      </c>
      <c r="R203" s="45" t="s">
        <v>662</v>
      </c>
      <c r="S203" s="45" t="s">
        <v>662</v>
      </c>
      <c r="T203" s="39" t="s">
        <v>236</v>
      </c>
      <c r="U203" s="45" t="s">
        <v>236</v>
      </c>
      <c r="V203" s="45" t="s">
        <v>236</v>
      </c>
      <c r="W203" s="45" t="s">
        <v>236</v>
      </c>
      <c r="X203" s="45" t="s">
        <v>236</v>
      </c>
      <c r="Y203" s="45" t="s">
        <v>236</v>
      </c>
      <c r="Z203" s="45"/>
      <c r="AA203" s="45"/>
      <c r="AB203" s="45"/>
      <c r="AC203" s="45"/>
      <c r="AD203" s="45"/>
      <c r="AE203" s="46"/>
      <c r="AS203" s="28">
        <f t="shared" ca="1" si="8"/>
        <v>413240190</v>
      </c>
    </row>
    <row r="204" spans="1:45" ht="18.75" thickBot="1" x14ac:dyDescent="0.3">
      <c r="A204" s="37">
        <v>191</v>
      </c>
      <c r="B204" s="38" t="s">
        <v>689</v>
      </c>
      <c r="C204" s="39" t="s">
        <v>194</v>
      </c>
      <c r="D204" s="49">
        <v>23760</v>
      </c>
      <c r="E204" s="41">
        <f t="shared" ca="1" si="9"/>
        <v>41292</v>
      </c>
      <c r="F204" s="42">
        <f t="shared" ca="1" si="10"/>
        <v>48</v>
      </c>
      <c r="G204" s="43" t="s">
        <v>589</v>
      </c>
      <c r="H204" s="43" t="s">
        <v>234</v>
      </c>
      <c r="I204" s="44" t="s">
        <v>690</v>
      </c>
      <c r="J204" s="39" t="s">
        <v>236</v>
      </c>
      <c r="K204" s="39">
        <v>2483</v>
      </c>
      <c r="L204" s="39"/>
      <c r="M204" s="39"/>
      <c r="N204" s="39"/>
      <c r="O204" s="45"/>
      <c r="P204" s="45"/>
      <c r="Q204" s="45" t="s">
        <v>237</v>
      </c>
      <c r="R204" s="45" t="s">
        <v>662</v>
      </c>
      <c r="S204" s="45" t="s">
        <v>662</v>
      </c>
      <c r="T204" s="39" t="s">
        <v>237</v>
      </c>
      <c r="U204" s="45" t="s">
        <v>662</v>
      </c>
      <c r="V204" s="45" t="s">
        <v>662</v>
      </c>
      <c r="W204" s="45" t="s">
        <v>237</v>
      </c>
      <c r="X204" s="45" t="s">
        <v>662</v>
      </c>
      <c r="Y204" s="45" t="s">
        <v>662</v>
      </c>
      <c r="Z204" s="45"/>
      <c r="AA204" s="45"/>
      <c r="AB204" s="45"/>
      <c r="AC204" s="45"/>
      <c r="AD204" s="45"/>
      <c r="AE204" s="46"/>
      <c r="AS204" s="28">
        <f t="shared" ca="1" si="8"/>
        <v>412920191</v>
      </c>
    </row>
    <row r="205" spans="1:45" ht="18.75" thickBot="1" x14ac:dyDescent="0.3">
      <c r="A205" s="37">
        <v>192</v>
      </c>
      <c r="B205" s="38" t="s">
        <v>691</v>
      </c>
      <c r="C205" s="39" t="s">
        <v>194</v>
      </c>
      <c r="D205" s="49">
        <v>33032</v>
      </c>
      <c r="E205" s="41">
        <f t="shared" ca="1" si="9"/>
        <v>41068</v>
      </c>
      <c r="F205" s="42">
        <f t="shared" ca="1" si="10"/>
        <v>22</v>
      </c>
      <c r="G205" s="43" t="s">
        <v>246</v>
      </c>
      <c r="H205" s="43" t="s">
        <v>234</v>
      </c>
      <c r="I205" s="44" t="s">
        <v>692</v>
      </c>
      <c r="J205" s="39" t="s">
        <v>236</v>
      </c>
      <c r="K205" s="39">
        <v>4311</v>
      </c>
      <c r="L205" s="39"/>
      <c r="M205" s="39"/>
      <c r="N205" s="39"/>
      <c r="O205" s="45"/>
      <c r="P205" s="45"/>
      <c r="Q205" s="45" t="s">
        <v>237</v>
      </c>
      <c r="R205" s="45" t="s">
        <v>693</v>
      </c>
      <c r="S205" s="45" t="s">
        <v>693</v>
      </c>
      <c r="T205" s="39" t="s">
        <v>236</v>
      </c>
      <c r="U205" s="45" t="s">
        <v>236</v>
      </c>
      <c r="V205" s="45" t="s">
        <v>236</v>
      </c>
      <c r="W205" s="45" t="s">
        <v>236</v>
      </c>
      <c r="X205" s="45" t="s">
        <v>236</v>
      </c>
      <c r="Y205" s="45" t="s">
        <v>236</v>
      </c>
      <c r="Z205" s="45"/>
      <c r="AA205" s="45"/>
      <c r="AB205" s="45"/>
      <c r="AC205" s="45"/>
      <c r="AD205" s="45"/>
      <c r="AE205" s="46"/>
      <c r="AS205" s="28">
        <f t="shared" ref="AS205:AS268" ca="1" si="11">IF(E205="",99999*$AS$12,E205*$AS$12+A205)</f>
        <v>410680192</v>
      </c>
    </row>
    <row r="206" spans="1:45" ht="18.75" thickBot="1" x14ac:dyDescent="0.3">
      <c r="A206" s="37">
        <v>193</v>
      </c>
      <c r="B206" s="38" t="s">
        <v>694</v>
      </c>
      <c r="C206" s="39" t="s">
        <v>194</v>
      </c>
      <c r="D206" s="49">
        <v>31696</v>
      </c>
      <c r="E206" s="41">
        <f t="shared" ca="1" si="9"/>
        <v>41193</v>
      </c>
      <c r="F206" s="42">
        <f t="shared" ca="1" si="10"/>
        <v>26</v>
      </c>
      <c r="G206" s="43" t="s">
        <v>695</v>
      </c>
      <c r="H206" s="43" t="s">
        <v>2021</v>
      </c>
      <c r="I206" s="44" t="s">
        <v>696</v>
      </c>
      <c r="J206" s="39" t="s">
        <v>236</v>
      </c>
      <c r="K206" s="39">
        <v>4333</v>
      </c>
      <c r="L206" s="39"/>
      <c r="M206" s="39"/>
      <c r="N206" s="39"/>
      <c r="O206" s="45"/>
      <c r="P206" s="45"/>
      <c r="Q206" s="45" t="s">
        <v>237</v>
      </c>
      <c r="R206" s="45" t="s">
        <v>693</v>
      </c>
      <c r="S206" s="45" t="s">
        <v>693</v>
      </c>
      <c r="T206" s="39" t="s">
        <v>237</v>
      </c>
      <c r="U206" s="45" t="s">
        <v>693</v>
      </c>
      <c r="V206" s="45" t="s">
        <v>693</v>
      </c>
      <c r="W206" s="45" t="s">
        <v>236</v>
      </c>
      <c r="X206" s="45" t="s">
        <v>236</v>
      </c>
      <c r="Y206" s="45" t="s">
        <v>236</v>
      </c>
      <c r="Z206" s="45"/>
      <c r="AA206" s="45"/>
      <c r="AB206" s="45"/>
      <c r="AC206" s="45"/>
      <c r="AD206" s="45"/>
      <c r="AE206" s="46"/>
      <c r="AS206" s="28">
        <f t="shared" ca="1" si="11"/>
        <v>411930193</v>
      </c>
    </row>
    <row r="207" spans="1:45" ht="18.75" thickBot="1" x14ac:dyDescent="0.3">
      <c r="A207" s="37">
        <v>194</v>
      </c>
      <c r="B207" s="38" t="s">
        <v>697</v>
      </c>
      <c r="C207" s="39" t="s">
        <v>194</v>
      </c>
      <c r="D207" s="49">
        <v>32796</v>
      </c>
      <c r="E207" s="41">
        <f t="shared" ref="E207:E270" ca="1" si="12">IF(B207="","",IF(DATE(YEAR(TODAY()),MONTH(D207),DAY(D207))&lt;TODAY(),DATE(IF(YEAR(D207)=1900,2090,YEAR(TODAY())+1),MONTH(D207),DAY(D207)),DATE(IF(YEAR(D207)=1900,2090,YEAR(TODAY())),MONTH(D207),DAY(D207))))</f>
        <v>41197</v>
      </c>
      <c r="F207" s="42">
        <f t="shared" ref="F207:F270" ca="1" si="13">IF(B207="","",YEAR(E207)-YEAR(D207))</f>
        <v>23</v>
      </c>
      <c r="G207" s="43" t="s">
        <v>246</v>
      </c>
      <c r="H207" s="43" t="s">
        <v>234</v>
      </c>
      <c r="I207" s="44" t="s">
        <v>698</v>
      </c>
      <c r="J207" s="39" t="s">
        <v>236</v>
      </c>
      <c r="K207" s="39">
        <v>4523</v>
      </c>
      <c r="L207" s="39"/>
      <c r="M207" s="39"/>
      <c r="N207" s="39"/>
      <c r="O207" s="45"/>
      <c r="P207" s="45"/>
      <c r="Q207" s="45" t="s">
        <v>237</v>
      </c>
      <c r="R207" s="45" t="s">
        <v>693</v>
      </c>
      <c r="S207" s="45" t="s">
        <v>693</v>
      </c>
      <c r="T207" s="39" t="s">
        <v>236</v>
      </c>
      <c r="U207" s="45" t="s">
        <v>236</v>
      </c>
      <c r="V207" s="45" t="s">
        <v>236</v>
      </c>
      <c r="W207" s="45" t="s">
        <v>236</v>
      </c>
      <c r="X207" s="45" t="s">
        <v>236</v>
      </c>
      <c r="Y207" s="45" t="s">
        <v>236</v>
      </c>
      <c r="Z207" s="45"/>
      <c r="AA207" s="45"/>
      <c r="AB207" s="45"/>
      <c r="AC207" s="45"/>
      <c r="AD207" s="45"/>
      <c r="AE207" s="46"/>
      <c r="AS207" s="28">
        <f t="shared" ca="1" si="11"/>
        <v>411970194</v>
      </c>
    </row>
    <row r="208" spans="1:45" ht="18.75" thickBot="1" x14ac:dyDescent="0.3">
      <c r="A208" s="37">
        <v>195</v>
      </c>
      <c r="B208" s="38" t="s">
        <v>699</v>
      </c>
      <c r="C208" s="39" t="s">
        <v>194</v>
      </c>
      <c r="D208" s="52">
        <v>25812</v>
      </c>
      <c r="E208" s="41">
        <f t="shared" ca="1" si="12"/>
        <v>41153</v>
      </c>
      <c r="F208" s="42">
        <f t="shared" ca="1" si="13"/>
        <v>42</v>
      </c>
      <c r="G208" s="43" t="s">
        <v>246</v>
      </c>
      <c r="H208" s="43" t="s">
        <v>234</v>
      </c>
      <c r="I208" s="44" t="s">
        <v>700</v>
      </c>
      <c r="J208" s="39" t="s">
        <v>236</v>
      </c>
      <c r="K208" s="39">
        <v>3448</v>
      </c>
      <c r="L208" s="39"/>
      <c r="M208" s="39"/>
      <c r="N208" s="39"/>
      <c r="O208" s="45"/>
      <c r="P208" s="45"/>
      <c r="Q208" s="45" t="s">
        <v>237</v>
      </c>
      <c r="R208" s="45" t="s">
        <v>693</v>
      </c>
      <c r="S208" s="45" t="s">
        <v>693</v>
      </c>
      <c r="T208" s="45" t="s">
        <v>237</v>
      </c>
      <c r="U208" s="45" t="s">
        <v>693</v>
      </c>
      <c r="V208" s="45" t="s">
        <v>693</v>
      </c>
      <c r="W208" s="45" t="s">
        <v>237</v>
      </c>
      <c r="X208" s="45" t="s">
        <v>693</v>
      </c>
      <c r="Y208" s="45" t="s">
        <v>693</v>
      </c>
      <c r="Z208" s="45"/>
      <c r="AA208" s="45"/>
      <c r="AB208" s="45"/>
      <c r="AC208" s="45"/>
      <c r="AD208" s="45"/>
      <c r="AE208" s="46"/>
      <c r="AS208" s="28">
        <f t="shared" ca="1" si="11"/>
        <v>411530195</v>
      </c>
    </row>
    <row r="209" spans="1:45" ht="18.75" thickBot="1" x14ac:dyDescent="0.3">
      <c r="A209" s="37">
        <v>196</v>
      </c>
      <c r="B209" s="38" t="s">
        <v>701</v>
      </c>
      <c r="C209" s="39" t="s">
        <v>196</v>
      </c>
      <c r="D209" s="49">
        <v>35083</v>
      </c>
      <c r="E209" s="41">
        <f t="shared" ca="1" si="12"/>
        <v>41293</v>
      </c>
      <c r="F209" s="42">
        <f t="shared" ca="1" si="13"/>
        <v>17</v>
      </c>
      <c r="G209" s="43" t="s">
        <v>702</v>
      </c>
      <c r="H209" s="43" t="s">
        <v>288</v>
      </c>
      <c r="I209" s="44" t="s">
        <v>703</v>
      </c>
      <c r="J209" s="39" t="s">
        <v>236</v>
      </c>
      <c r="K209" s="39">
        <v>4615</v>
      </c>
      <c r="L209" s="39"/>
      <c r="M209" s="39"/>
      <c r="N209" s="39"/>
      <c r="O209" s="45"/>
      <c r="P209" s="45"/>
      <c r="Q209" s="45" t="s">
        <v>237</v>
      </c>
      <c r="R209" s="45" t="s">
        <v>704</v>
      </c>
      <c r="S209" s="45" t="s">
        <v>704</v>
      </c>
      <c r="T209" s="39" t="s">
        <v>237</v>
      </c>
      <c r="U209" s="45" t="s">
        <v>704</v>
      </c>
      <c r="V209" s="45" t="s">
        <v>704</v>
      </c>
      <c r="W209" s="45" t="s">
        <v>237</v>
      </c>
      <c r="X209" s="45" t="s">
        <v>704</v>
      </c>
      <c r="Y209" s="45" t="s">
        <v>704</v>
      </c>
      <c r="Z209" s="45"/>
      <c r="AA209" s="45"/>
      <c r="AB209" s="45"/>
      <c r="AC209" s="45"/>
      <c r="AD209" s="45"/>
      <c r="AE209" s="46"/>
      <c r="AS209" s="28">
        <f t="shared" ca="1" si="11"/>
        <v>412930196</v>
      </c>
    </row>
    <row r="210" spans="1:45" ht="18.75" thickBot="1" x14ac:dyDescent="0.3">
      <c r="A210" s="37">
        <v>197</v>
      </c>
      <c r="B210" s="38" t="s">
        <v>705</v>
      </c>
      <c r="C210" s="39" t="s">
        <v>194</v>
      </c>
      <c r="D210" s="52">
        <v>35156</v>
      </c>
      <c r="E210" s="41">
        <f t="shared" ca="1" si="12"/>
        <v>41000</v>
      </c>
      <c r="F210" s="42">
        <f t="shared" ca="1" si="13"/>
        <v>16</v>
      </c>
      <c r="G210" s="43" t="s">
        <v>706</v>
      </c>
      <c r="H210" s="43" t="s">
        <v>288</v>
      </c>
      <c r="I210" s="44" t="s">
        <v>707</v>
      </c>
      <c r="J210" s="39" t="s">
        <v>236</v>
      </c>
      <c r="K210" s="39">
        <v>4616</v>
      </c>
      <c r="L210" s="39"/>
      <c r="M210" s="39"/>
      <c r="N210" s="39"/>
      <c r="O210" s="45"/>
      <c r="P210" s="45"/>
      <c r="Q210" s="45" t="s">
        <v>237</v>
      </c>
      <c r="R210" s="45" t="s">
        <v>704</v>
      </c>
      <c r="S210" s="45" t="s">
        <v>704</v>
      </c>
      <c r="T210" s="39" t="s">
        <v>237</v>
      </c>
      <c r="U210" s="45" t="s">
        <v>704</v>
      </c>
      <c r="V210" s="45" t="s">
        <v>704</v>
      </c>
      <c r="W210" s="45" t="s">
        <v>237</v>
      </c>
      <c r="X210" s="45" t="s">
        <v>704</v>
      </c>
      <c r="Y210" s="45" t="s">
        <v>704</v>
      </c>
      <c r="Z210" s="45"/>
      <c r="AA210" s="45"/>
      <c r="AB210" s="45"/>
      <c r="AC210" s="45"/>
      <c r="AD210" s="45"/>
      <c r="AE210" s="46"/>
      <c r="AS210" s="28">
        <f t="shared" ca="1" si="11"/>
        <v>410000197</v>
      </c>
    </row>
    <row r="211" spans="1:45" ht="18.75" thickBot="1" x14ac:dyDescent="0.3">
      <c r="A211" s="37">
        <v>198</v>
      </c>
      <c r="B211" s="38" t="s">
        <v>708</v>
      </c>
      <c r="C211" s="39" t="s">
        <v>194</v>
      </c>
      <c r="D211" s="49">
        <v>35220</v>
      </c>
      <c r="E211" s="41">
        <f t="shared" ca="1" si="12"/>
        <v>41064</v>
      </c>
      <c r="F211" s="42">
        <f t="shared" ca="1" si="13"/>
        <v>16</v>
      </c>
      <c r="G211" s="43" t="s">
        <v>702</v>
      </c>
      <c r="H211" s="43" t="s">
        <v>288</v>
      </c>
      <c r="I211" s="44" t="s">
        <v>709</v>
      </c>
      <c r="J211" s="39" t="s">
        <v>236</v>
      </c>
      <c r="K211" s="39">
        <v>4617</v>
      </c>
      <c r="L211" s="39"/>
      <c r="M211" s="39"/>
      <c r="N211" s="39"/>
      <c r="O211" s="45"/>
      <c r="P211" s="45"/>
      <c r="Q211" s="45" t="s">
        <v>237</v>
      </c>
      <c r="R211" s="45" t="s">
        <v>704</v>
      </c>
      <c r="S211" s="45" t="s">
        <v>704</v>
      </c>
      <c r="T211" s="39" t="s">
        <v>236</v>
      </c>
      <c r="U211" s="45" t="s">
        <v>236</v>
      </c>
      <c r="V211" s="45" t="s">
        <v>236</v>
      </c>
      <c r="W211" s="45" t="s">
        <v>236</v>
      </c>
      <c r="X211" s="45" t="s">
        <v>236</v>
      </c>
      <c r="Y211" s="45" t="s">
        <v>236</v>
      </c>
      <c r="Z211" s="45"/>
      <c r="AA211" s="45"/>
      <c r="AB211" s="45"/>
      <c r="AC211" s="45"/>
      <c r="AD211" s="45"/>
      <c r="AE211" s="46"/>
      <c r="AS211" s="28">
        <f t="shared" ca="1" si="11"/>
        <v>410640198</v>
      </c>
    </row>
    <row r="212" spans="1:45" ht="18.75" thickBot="1" x14ac:dyDescent="0.3">
      <c r="A212" s="37">
        <v>199</v>
      </c>
      <c r="B212" s="38" t="s">
        <v>710</v>
      </c>
      <c r="C212" s="39" t="s">
        <v>196</v>
      </c>
      <c r="D212" s="52">
        <v>21884</v>
      </c>
      <c r="E212" s="41">
        <f t="shared" ca="1" si="12"/>
        <v>41243</v>
      </c>
      <c r="F212" s="42">
        <f t="shared" ca="1" si="13"/>
        <v>53</v>
      </c>
      <c r="G212" s="43" t="s">
        <v>711</v>
      </c>
      <c r="H212" s="43" t="s">
        <v>234</v>
      </c>
      <c r="I212" s="44" t="s">
        <v>712</v>
      </c>
      <c r="J212" s="39" t="s">
        <v>236</v>
      </c>
      <c r="K212" s="39">
        <v>4337</v>
      </c>
      <c r="L212" s="39"/>
      <c r="M212" s="39"/>
      <c r="N212" s="39"/>
      <c r="O212" s="45"/>
      <c r="P212" s="45"/>
      <c r="Q212" s="45" t="s">
        <v>237</v>
      </c>
      <c r="R212" s="45" t="s">
        <v>704</v>
      </c>
      <c r="S212" s="45" t="s">
        <v>704</v>
      </c>
      <c r="T212" s="39" t="s">
        <v>237</v>
      </c>
      <c r="U212" s="45" t="s">
        <v>704</v>
      </c>
      <c r="V212" s="45" t="s">
        <v>704</v>
      </c>
      <c r="W212" s="45" t="s">
        <v>237</v>
      </c>
      <c r="X212" s="45" t="s">
        <v>704</v>
      </c>
      <c r="Y212" s="45" t="s">
        <v>704</v>
      </c>
      <c r="Z212" s="45"/>
      <c r="AA212" s="45"/>
      <c r="AB212" s="45"/>
      <c r="AC212" s="45"/>
      <c r="AD212" s="45"/>
      <c r="AE212" s="46"/>
      <c r="AS212" s="28">
        <f t="shared" ca="1" si="11"/>
        <v>412430199</v>
      </c>
    </row>
    <row r="213" spans="1:45" ht="18.75" thickBot="1" x14ac:dyDescent="0.3">
      <c r="A213" s="37">
        <v>200</v>
      </c>
      <c r="B213" s="38" t="s">
        <v>713</v>
      </c>
      <c r="C213" s="39" t="s">
        <v>194</v>
      </c>
      <c r="D213" s="49">
        <v>34933</v>
      </c>
      <c r="E213" s="41">
        <f t="shared" ca="1" si="12"/>
        <v>41143</v>
      </c>
      <c r="F213" s="42">
        <f t="shared" ca="1" si="13"/>
        <v>17</v>
      </c>
      <c r="G213" s="43" t="s">
        <v>714</v>
      </c>
      <c r="H213" s="43" t="s">
        <v>288</v>
      </c>
      <c r="I213" s="44" t="s">
        <v>715</v>
      </c>
      <c r="J213" s="39" t="s">
        <v>236</v>
      </c>
      <c r="K213" s="39">
        <v>4583</v>
      </c>
      <c r="L213" s="39"/>
      <c r="M213" s="39"/>
      <c r="N213" s="39"/>
      <c r="O213" s="45"/>
      <c r="P213" s="45"/>
      <c r="Q213" s="45" t="s">
        <v>237</v>
      </c>
      <c r="R213" s="45" t="s">
        <v>704</v>
      </c>
      <c r="S213" s="45" t="s">
        <v>704</v>
      </c>
      <c r="T213" s="39" t="s">
        <v>237</v>
      </c>
      <c r="U213" s="45" t="s">
        <v>704</v>
      </c>
      <c r="V213" s="45" t="s">
        <v>704</v>
      </c>
      <c r="W213" s="45" t="s">
        <v>236</v>
      </c>
      <c r="X213" s="45" t="s">
        <v>236</v>
      </c>
      <c r="Y213" s="45" t="s">
        <v>236</v>
      </c>
      <c r="Z213" s="45"/>
      <c r="AA213" s="45"/>
      <c r="AB213" s="45"/>
      <c r="AC213" s="45"/>
      <c r="AD213" s="45"/>
      <c r="AE213" s="46"/>
      <c r="AS213" s="28">
        <f t="shared" ca="1" si="11"/>
        <v>411430200</v>
      </c>
    </row>
    <row r="214" spans="1:45" ht="18.75" thickBot="1" x14ac:dyDescent="0.3">
      <c r="A214" s="37">
        <v>201</v>
      </c>
      <c r="B214" s="38" t="s">
        <v>716</v>
      </c>
      <c r="C214" s="39" t="s">
        <v>194</v>
      </c>
      <c r="D214" s="40">
        <v>18790</v>
      </c>
      <c r="E214" s="41">
        <f t="shared" ca="1" si="12"/>
        <v>41071</v>
      </c>
      <c r="F214" s="42">
        <f t="shared" ca="1" si="13"/>
        <v>61</v>
      </c>
      <c r="G214" s="43" t="s">
        <v>717</v>
      </c>
      <c r="H214" s="43" t="s">
        <v>234</v>
      </c>
      <c r="I214" s="44" t="s">
        <v>718</v>
      </c>
      <c r="J214" s="39" t="s">
        <v>236</v>
      </c>
      <c r="K214" s="39">
        <v>720</v>
      </c>
      <c r="L214" s="39"/>
      <c r="M214" s="39"/>
      <c r="N214" s="39"/>
      <c r="O214" s="45"/>
      <c r="P214" s="45"/>
      <c r="Q214" s="45" t="s">
        <v>237</v>
      </c>
      <c r="R214" s="45" t="s">
        <v>719</v>
      </c>
      <c r="S214" s="45" t="s">
        <v>719</v>
      </c>
      <c r="T214" s="39" t="s">
        <v>237</v>
      </c>
      <c r="U214" s="45" t="s">
        <v>719</v>
      </c>
      <c r="V214" s="45" t="s">
        <v>719</v>
      </c>
      <c r="W214" s="45" t="s">
        <v>237</v>
      </c>
      <c r="X214" s="45" t="s">
        <v>719</v>
      </c>
      <c r="Y214" s="45" t="s">
        <v>719</v>
      </c>
      <c r="Z214" s="45"/>
      <c r="AA214" s="45"/>
      <c r="AB214" s="45"/>
      <c r="AC214" s="45"/>
      <c r="AD214" s="45"/>
      <c r="AE214" s="46"/>
      <c r="AS214" s="28">
        <f t="shared" ca="1" si="11"/>
        <v>410710201</v>
      </c>
    </row>
    <row r="215" spans="1:45" ht="18.75" thickBot="1" x14ac:dyDescent="0.3">
      <c r="A215" s="37">
        <v>202</v>
      </c>
      <c r="B215" s="38" t="s">
        <v>720</v>
      </c>
      <c r="C215" s="39" t="s">
        <v>194</v>
      </c>
      <c r="D215" s="49">
        <v>23347</v>
      </c>
      <c r="E215" s="41">
        <f t="shared" ca="1" si="12"/>
        <v>41245</v>
      </c>
      <c r="F215" s="42">
        <f t="shared" ca="1" si="13"/>
        <v>49</v>
      </c>
      <c r="G215" s="43" t="s">
        <v>302</v>
      </c>
      <c r="H215" s="43" t="s">
        <v>234</v>
      </c>
      <c r="I215" s="44" t="s">
        <v>721</v>
      </c>
      <c r="J215" s="39" t="s">
        <v>236</v>
      </c>
      <c r="K215" s="39">
        <v>2136</v>
      </c>
      <c r="L215" s="39"/>
      <c r="M215" s="39"/>
      <c r="N215" s="39"/>
      <c r="O215" s="45"/>
      <c r="P215" s="45"/>
      <c r="Q215" s="45" t="s">
        <v>237</v>
      </c>
      <c r="R215" s="45" t="s">
        <v>719</v>
      </c>
      <c r="S215" s="45" t="s">
        <v>719</v>
      </c>
      <c r="T215" s="39" t="s">
        <v>237</v>
      </c>
      <c r="U215" s="45" t="s">
        <v>719</v>
      </c>
      <c r="V215" s="45" t="s">
        <v>719</v>
      </c>
      <c r="W215" s="45" t="s">
        <v>237</v>
      </c>
      <c r="X215" s="45" t="s">
        <v>719</v>
      </c>
      <c r="Y215" s="45" t="s">
        <v>719</v>
      </c>
      <c r="Z215" s="45"/>
      <c r="AA215" s="45"/>
      <c r="AB215" s="45"/>
      <c r="AC215" s="45"/>
      <c r="AD215" s="45"/>
      <c r="AE215" s="46"/>
      <c r="AS215" s="28">
        <f t="shared" ca="1" si="11"/>
        <v>412450202</v>
      </c>
    </row>
    <row r="216" spans="1:45" ht="18.75" thickBot="1" x14ac:dyDescent="0.3">
      <c r="A216" s="37">
        <v>203</v>
      </c>
      <c r="B216" s="38" t="s">
        <v>722</v>
      </c>
      <c r="C216" s="39" t="s">
        <v>196</v>
      </c>
      <c r="D216" s="49">
        <v>33047</v>
      </c>
      <c r="E216" s="41">
        <f t="shared" ca="1" si="12"/>
        <v>41083</v>
      </c>
      <c r="F216" s="42">
        <f t="shared" ca="1" si="13"/>
        <v>22</v>
      </c>
      <c r="G216" s="43" t="s">
        <v>723</v>
      </c>
      <c r="H216" s="43" t="s">
        <v>288</v>
      </c>
      <c r="I216" s="44" t="s">
        <v>724</v>
      </c>
      <c r="J216" s="39" t="s">
        <v>236</v>
      </c>
      <c r="K216" s="39">
        <v>4382</v>
      </c>
      <c r="L216" s="39"/>
      <c r="M216" s="39"/>
      <c r="N216" s="39"/>
      <c r="O216" s="45"/>
      <c r="P216" s="45"/>
      <c r="Q216" s="45" t="s">
        <v>237</v>
      </c>
      <c r="R216" s="45" t="s">
        <v>719</v>
      </c>
      <c r="S216" s="45" t="s">
        <v>719</v>
      </c>
      <c r="T216" s="39" t="s">
        <v>237</v>
      </c>
      <c r="U216" s="45" t="s">
        <v>719</v>
      </c>
      <c r="V216" s="45" t="s">
        <v>719</v>
      </c>
      <c r="W216" s="45" t="s">
        <v>237</v>
      </c>
      <c r="X216" s="45" t="s">
        <v>719</v>
      </c>
      <c r="Y216" s="45" t="s">
        <v>719</v>
      </c>
      <c r="Z216" s="45"/>
      <c r="AA216" s="45"/>
      <c r="AB216" s="45"/>
      <c r="AC216" s="45"/>
      <c r="AD216" s="45"/>
      <c r="AE216" s="46"/>
      <c r="AS216" s="28">
        <f t="shared" ca="1" si="11"/>
        <v>410830203</v>
      </c>
    </row>
    <row r="217" spans="1:45" ht="18.75" thickBot="1" x14ac:dyDescent="0.3">
      <c r="A217" s="37">
        <v>204</v>
      </c>
      <c r="B217" s="38" t="s">
        <v>725</v>
      </c>
      <c r="C217" s="39" t="s">
        <v>194</v>
      </c>
      <c r="D217" s="49">
        <v>34486</v>
      </c>
      <c r="E217" s="41">
        <f t="shared" ca="1" si="12"/>
        <v>41061</v>
      </c>
      <c r="F217" s="42">
        <f t="shared" ca="1" si="13"/>
        <v>18</v>
      </c>
      <c r="G217" s="43" t="s">
        <v>723</v>
      </c>
      <c r="H217" s="43" t="s">
        <v>234</v>
      </c>
      <c r="I217" s="44" t="s">
        <v>726</v>
      </c>
      <c r="J217" s="39" t="s">
        <v>236</v>
      </c>
      <c r="K217" s="39">
        <v>4538</v>
      </c>
      <c r="L217" s="39"/>
      <c r="M217" s="39"/>
      <c r="N217" s="39"/>
      <c r="O217" s="45"/>
      <c r="P217" s="45"/>
      <c r="Q217" s="45" t="s">
        <v>237</v>
      </c>
      <c r="R217" s="45" t="s">
        <v>719</v>
      </c>
      <c r="S217" s="45" t="s">
        <v>719</v>
      </c>
      <c r="T217" s="39" t="s">
        <v>236</v>
      </c>
      <c r="U217" s="45" t="s">
        <v>236</v>
      </c>
      <c r="V217" s="45" t="s">
        <v>236</v>
      </c>
      <c r="W217" s="45" t="s">
        <v>236</v>
      </c>
      <c r="X217" s="45" t="s">
        <v>236</v>
      </c>
      <c r="Y217" s="45" t="s">
        <v>236</v>
      </c>
      <c r="Z217" s="45"/>
      <c r="AA217" s="45"/>
      <c r="AB217" s="45"/>
      <c r="AC217" s="45"/>
      <c r="AD217" s="45"/>
      <c r="AE217" s="46"/>
      <c r="AS217" s="28">
        <f t="shared" ca="1" si="11"/>
        <v>410610204</v>
      </c>
    </row>
    <row r="218" spans="1:45" ht="18.75" thickBot="1" x14ac:dyDescent="0.3">
      <c r="A218" s="37">
        <v>205</v>
      </c>
      <c r="B218" s="38" t="s">
        <v>727</v>
      </c>
      <c r="C218" s="39" t="s">
        <v>194</v>
      </c>
      <c r="D218" s="49">
        <v>26538</v>
      </c>
      <c r="E218" s="41">
        <f t="shared" ca="1" si="12"/>
        <v>41148</v>
      </c>
      <c r="F218" s="42">
        <f t="shared" ca="1" si="13"/>
        <v>40</v>
      </c>
      <c r="G218" s="43" t="s">
        <v>723</v>
      </c>
      <c r="H218" s="43" t="s">
        <v>234</v>
      </c>
      <c r="I218" s="44" t="s">
        <v>728</v>
      </c>
      <c r="J218" s="39" t="s">
        <v>236</v>
      </c>
      <c r="K218" s="39">
        <v>3164</v>
      </c>
      <c r="L218" s="39"/>
      <c r="M218" s="39"/>
      <c r="N218" s="39"/>
      <c r="O218" s="45"/>
      <c r="P218" s="45"/>
      <c r="Q218" s="45" t="s">
        <v>237</v>
      </c>
      <c r="R218" s="45" t="s">
        <v>719</v>
      </c>
      <c r="S218" s="45" t="s">
        <v>719</v>
      </c>
      <c r="T218" s="39" t="s">
        <v>237</v>
      </c>
      <c r="U218" s="45" t="s">
        <v>719</v>
      </c>
      <c r="V218" s="45" t="s">
        <v>719</v>
      </c>
      <c r="W218" s="45" t="s">
        <v>236</v>
      </c>
      <c r="X218" s="45" t="s">
        <v>236</v>
      </c>
      <c r="Y218" s="45" t="s">
        <v>236</v>
      </c>
      <c r="Z218" s="45"/>
      <c r="AA218" s="45"/>
      <c r="AB218" s="45"/>
      <c r="AC218" s="45"/>
      <c r="AD218" s="45"/>
      <c r="AE218" s="46"/>
      <c r="AS218" s="28">
        <f t="shared" ca="1" si="11"/>
        <v>411480205</v>
      </c>
    </row>
    <row r="219" spans="1:45" ht="18.75" thickBot="1" x14ac:dyDescent="0.3">
      <c r="A219" s="37">
        <v>206</v>
      </c>
      <c r="B219" s="38" t="s">
        <v>729</v>
      </c>
      <c r="C219" s="39" t="s">
        <v>194</v>
      </c>
      <c r="D219" s="49">
        <v>30306</v>
      </c>
      <c r="E219" s="41">
        <f t="shared" ca="1" si="12"/>
        <v>41264</v>
      </c>
      <c r="F219" s="42">
        <f t="shared" ca="1" si="13"/>
        <v>30</v>
      </c>
      <c r="G219" s="43" t="s">
        <v>302</v>
      </c>
      <c r="H219" s="43" t="s">
        <v>234</v>
      </c>
      <c r="I219" s="44" t="s">
        <v>730</v>
      </c>
      <c r="J219" s="39" t="s">
        <v>236</v>
      </c>
      <c r="K219" s="39">
        <v>3987</v>
      </c>
      <c r="L219" s="39"/>
      <c r="M219" s="39"/>
      <c r="N219" s="39"/>
      <c r="O219" s="45"/>
      <c r="P219" s="45"/>
      <c r="Q219" s="45" t="s">
        <v>237</v>
      </c>
      <c r="R219" s="45" t="s">
        <v>719</v>
      </c>
      <c r="S219" s="45" t="s">
        <v>719</v>
      </c>
      <c r="T219" s="39" t="s">
        <v>237</v>
      </c>
      <c r="U219" s="45" t="s">
        <v>719</v>
      </c>
      <c r="V219" s="45" t="s">
        <v>719</v>
      </c>
      <c r="W219" s="45" t="s">
        <v>237</v>
      </c>
      <c r="X219" s="45" t="s">
        <v>719</v>
      </c>
      <c r="Y219" s="45" t="s">
        <v>719</v>
      </c>
      <c r="Z219" s="45"/>
      <c r="AA219" s="45"/>
      <c r="AB219" s="45"/>
      <c r="AC219" s="45"/>
      <c r="AD219" s="45"/>
      <c r="AE219" s="46"/>
      <c r="AS219" s="28">
        <f t="shared" ca="1" si="11"/>
        <v>412640206</v>
      </c>
    </row>
    <row r="220" spans="1:45" ht="18.75" thickBot="1" x14ac:dyDescent="0.3">
      <c r="A220" s="37">
        <v>207</v>
      </c>
      <c r="B220" s="38" t="s">
        <v>731</v>
      </c>
      <c r="C220" s="39" t="s">
        <v>196</v>
      </c>
      <c r="D220" s="49">
        <v>27465</v>
      </c>
      <c r="E220" s="41">
        <f t="shared" ca="1" si="12"/>
        <v>41345</v>
      </c>
      <c r="F220" s="42">
        <f t="shared" ca="1" si="13"/>
        <v>38</v>
      </c>
      <c r="G220" s="43" t="s">
        <v>723</v>
      </c>
      <c r="H220" s="43" t="s">
        <v>234</v>
      </c>
      <c r="I220" s="44" t="s">
        <v>732</v>
      </c>
      <c r="J220" s="39" t="s">
        <v>236</v>
      </c>
      <c r="K220" s="39">
        <v>3724</v>
      </c>
      <c r="L220" s="39"/>
      <c r="M220" s="39"/>
      <c r="N220" s="39"/>
      <c r="O220" s="45"/>
      <c r="P220" s="45"/>
      <c r="Q220" s="45" t="s">
        <v>237</v>
      </c>
      <c r="R220" s="45" t="s">
        <v>719</v>
      </c>
      <c r="S220" s="45" t="s">
        <v>719</v>
      </c>
      <c r="T220" s="39" t="s">
        <v>237</v>
      </c>
      <c r="U220" s="45" t="s">
        <v>719</v>
      </c>
      <c r="V220" s="45" t="s">
        <v>719</v>
      </c>
      <c r="W220" s="45" t="s">
        <v>236</v>
      </c>
      <c r="X220" s="45" t="s">
        <v>236</v>
      </c>
      <c r="Y220" s="45" t="s">
        <v>236</v>
      </c>
      <c r="Z220" s="45"/>
      <c r="AA220" s="45"/>
      <c r="AB220" s="45"/>
      <c r="AC220" s="45"/>
      <c r="AD220" s="45"/>
      <c r="AE220" s="46"/>
      <c r="AS220" s="28">
        <f t="shared" ca="1" si="11"/>
        <v>413450207</v>
      </c>
    </row>
    <row r="221" spans="1:45" ht="18.75" thickBot="1" x14ac:dyDescent="0.3">
      <c r="A221" s="37">
        <v>208</v>
      </c>
      <c r="B221" s="38" t="s">
        <v>733</v>
      </c>
      <c r="C221" s="39" t="s">
        <v>194</v>
      </c>
      <c r="D221" s="49">
        <v>21986</v>
      </c>
      <c r="E221" s="41">
        <f t="shared" ca="1" si="12"/>
        <v>41344</v>
      </c>
      <c r="F221" s="42">
        <f t="shared" ca="1" si="13"/>
        <v>53</v>
      </c>
      <c r="G221" s="43" t="s">
        <v>302</v>
      </c>
      <c r="H221" s="43" t="s">
        <v>234</v>
      </c>
      <c r="I221" s="50" t="s">
        <v>734</v>
      </c>
      <c r="J221" s="51" t="s">
        <v>236</v>
      </c>
      <c r="K221" s="51">
        <v>1211</v>
      </c>
      <c r="L221" s="51"/>
      <c r="M221" s="51"/>
      <c r="N221" s="39"/>
      <c r="O221" s="45"/>
      <c r="P221" s="45"/>
      <c r="Q221" s="45" t="s">
        <v>237</v>
      </c>
      <c r="R221" s="45" t="s">
        <v>719</v>
      </c>
      <c r="S221" s="45" t="s">
        <v>719</v>
      </c>
      <c r="T221" s="39" t="s">
        <v>236</v>
      </c>
      <c r="U221" s="45" t="s">
        <v>236</v>
      </c>
      <c r="V221" s="45" t="s">
        <v>236</v>
      </c>
      <c r="W221" s="45" t="s">
        <v>237</v>
      </c>
      <c r="X221" s="45" t="s">
        <v>719</v>
      </c>
      <c r="Y221" s="45" t="s">
        <v>719</v>
      </c>
      <c r="Z221" s="45"/>
      <c r="AA221" s="45"/>
      <c r="AB221" s="45"/>
      <c r="AC221" s="45"/>
      <c r="AD221" s="45"/>
      <c r="AE221" s="46"/>
      <c r="AS221" s="28">
        <f t="shared" ca="1" si="11"/>
        <v>413440208</v>
      </c>
    </row>
    <row r="222" spans="1:45" ht="18.75" thickBot="1" x14ac:dyDescent="0.3">
      <c r="A222" s="37">
        <v>209</v>
      </c>
      <c r="B222" s="38" t="s">
        <v>735</v>
      </c>
      <c r="C222" s="39" t="s">
        <v>194</v>
      </c>
      <c r="D222" s="49">
        <v>34852</v>
      </c>
      <c r="E222" s="41">
        <f t="shared" ca="1" si="12"/>
        <v>41062</v>
      </c>
      <c r="F222" s="42">
        <f t="shared" ca="1" si="13"/>
        <v>17</v>
      </c>
      <c r="G222" s="43" t="s">
        <v>723</v>
      </c>
      <c r="H222" s="43" t="s">
        <v>288</v>
      </c>
      <c r="I222" s="44" t="s">
        <v>736</v>
      </c>
      <c r="J222" s="39" t="s">
        <v>236</v>
      </c>
      <c r="K222" s="39">
        <v>4580</v>
      </c>
      <c r="L222" s="39"/>
      <c r="M222" s="39"/>
      <c r="N222" s="39"/>
      <c r="O222" s="45"/>
      <c r="P222" s="45"/>
      <c r="Q222" s="45" t="s">
        <v>237</v>
      </c>
      <c r="R222" s="45" t="s">
        <v>719</v>
      </c>
      <c r="S222" s="45" t="s">
        <v>719</v>
      </c>
      <c r="T222" s="39" t="s">
        <v>237</v>
      </c>
      <c r="U222" s="45" t="s">
        <v>719</v>
      </c>
      <c r="V222" s="45" t="s">
        <v>719</v>
      </c>
      <c r="W222" s="45" t="s">
        <v>237</v>
      </c>
      <c r="X222" s="45" t="s">
        <v>719</v>
      </c>
      <c r="Y222" s="45" t="s">
        <v>719</v>
      </c>
      <c r="Z222" s="45"/>
      <c r="AA222" s="45"/>
      <c r="AB222" s="45"/>
      <c r="AC222" s="45"/>
      <c r="AD222" s="45"/>
      <c r="AE222" s="46"/>
      <c r="AS222" s="28">
        <f t="shared" ca="1" si="11"/>
        <v>410620209</v>
      </c>
    </row>
    <row r="223" spans="1:45" ht="18.75" thickBot="1" x14ac:dyDescent="0.3">
      <c r="A223" s="37">
        <v>210</v>
      </c>
      <c r="B223" s="38" t="s">
        <v>737</v>
      </c>
      <c r="C223" s="39" t="s">
        <v>194</v>
      </c>
      <c r="D223" s="49">
        <v>32923</v>
      </c>
      <c r="E223" s="41">
        <f t="shared" ca="1" si="12"/>
        <v>41324</v>
      </c>
      <c r="F223" s="42">
        <f t="shared" ca="1" si="13"/>
        <v>23</v>
      </c>
      <c r="G223" s="43" t="s">
        <v>723</v>
      </c>
      <c r="H223" s="43" t="s">
        <v>288</v>
      </c>
      <c r="I223" s="50" t="s">
        <v>738</v>
      </c>
      <c r="J223" s="51" t="s">
        <v>236</v>
      </c>
      <c r="K223" s="51">
        <v>4339</v>
      </c>
      <c r="L223" s="51"/>
      <c r="M223" s="51"/>
      <c r="N223" s="39"/>
      <c r="O223" s="45"/>
      <c r="P223" s="45"/>
      <c r="Q223" s="45" t="s">
        <v>237</v>
      </c>
      <c r="R223" s="45" t="s">
        <v>719</v>
      </c>
      <c r="S223" s="45" t="s">
        <v>719</v>
      </c>
      <c r="T223" s="39" t="s">
        <v>237</v>
      </c>
      <c r="U223" s="45" t="s">
        <v>719</v>
      </c>
      <c r="V223" s="45" t="s">
        <v>719</v>
      </c>
      <c r="W223" s="45" t="s">
        <v>237</v>
      </c>
      <c r="X223" s="45" t="s">
        <v>719</v>
      </c>
      <c r="Y223" s="45" t="s">
        <v>719</v>
      </c>
      <c r="Z223" s="45"/>
      <c r="AA223" s="45"/>
      <c r="AB223" s="45"/>
      <c r="AC223" s="45"/>
      <c r="AD223" s="45"/>
      <c r="AE223" s="46"/>
      <c r="AS223" s="28">
        <f t="shared" ca="1" si="11"/>
        <v>413240210</v>
      </c>
    </row>
    <row r="224" spans="1:45" ht="18.75" thickBot="1" x14ac:dyDescent="0.3">
      <c r="A224" s="37">
        <v>211</v>
      </c>
      <c r="B224" s="38" t="s">
        <v>739</v>
      </c>
      <c r="C224" s="39" t="s">
        <v>196</v>
      </c>
      <c r="D224" s="49">
        <v>32475</v>
      </c>
      <c r="E224" s="41">
        <f t="shared" ca="1" si="12"/>
        <v>41241</v>
      </c>
      <c r="F224" s="42">
        <f t="shared" ca="1" si="13"/>
        <v>24</v>
      </c>
      <c r="G224" s="43" t="s">
        <v>302</v>
      </c>
      <c r="H224" s="43" t="s">
        <v>288</v>
      </c>
      <c r="I224" s="44" t="s">
        <v>740</v>
      </c>
      <c r="J224" s="39" t="s">
        <v>236</v>
      </c>
      <c r="K224" s="39">
        <v>4280</v>
      </c>
      <c r="L224" s="39"/>
      <c r="M224" s="39"/>
      <c r="N224" s="39"/>
      <c r="O224" s="45"/>
      <c r="P224" s="45"/>
      <c r="Q224" s="45" t="s">
        <v>237</v>
      </c>
      <c r="R224" s="45" t="s">
        <v>719</v>
      </c>
      <c r="S224" s="45" t="s">
        <v>719</v>
      </c>
      <c r="T224" s="39" t="s">
        <v>237</v>
      </c>
      <c r="U224" s="45" t="s">
        <v>719</v>
      </c>
      <c r="V224" s="45" t="s">
        <v>236</v>
      </c>
      <c r="W224" s="45" t="s">
        <v>236</v>
      </c>
      <c r="X224" s="45" t="s">
        <v>236</v>
      </c>
      <c r="Y224" s="45" t="s">
        <v>236</v>
      </c>
      <c r="Z224" s="45"/>
      <c r="AA224" s="45"/>
      <c r="AB224" s="45"/>
      <c r="AC224" s="45"/>
      <c r="AD224" s="45"/>
      <c r="AE224" s="46"/>
      <c r="AS224" s="28">
        <f t="shared" ca="1" si="11"/>
        <v>412410211</v>
      </c>
    </row>
    <row r="225" spans="1:45" ht="18.75" thickBot="1" x14ac:dyDescent="0.3">
      <c r="A225" s="37">
        <v>212</v>
      </c>
      <c r="B225" s="38" t="s">
        <v>741</v>
      </c>
      <c r="C225" s="39" t="s">
        <v>194</v>
      </c>
      <c r="D225" s="49">
        <v>34131</v>
      </c>
      <c r="E225" s="41">
        <f t="shared" ca="1" si="12"/>
        <v>41071</v>
      </c>
      <c r="F225" s="42">
        <f t="shared" ca="1" si="13"/>
        <v>19</v>
      </c>
      <c r="G225" s="43" t="s">
        <v>302</v>
      </c>
      <c r="H225" s="43" t="s">
        <v>288</v>
      </c>
      <c r="I225" s="44" t="s">
        <v>742</v>
      </c>
      <c r="J225" s="39" t="s">
        <v>236</v>
      </c>
      <c r="K225" s="39">
        <v>4485</v>
      </c>
      <c r="L225" s="39"/>
      <c r="M225" s="39"/>
      <c r="N225" s="39"/>
      <c r="O225" s="45"/>
      <c r="P225" s="45"/>
      <c r="Q225" s="45" t="s">
        <v>237</v>
      </c>
      <c r="R225" s="45" t="s">
        <v>719</v>
      </c>
      <c r="S225" s="45" t="s">
        <v>719</v>
      </c>
      <c r="T225" s="39" t="s">
        <v>237</v>
      </c>
      <c r="U225" s="45" t="s">
        <v>719</v>
      </c>
      <c r="V225" s="45" t="s">
        <v>719</v>
      </c>
      <c r="W225" s="45" t="s">
        <v>237</v>
      </c>
      <c r="X225" s="45" t="s">
        <v>719</v>
      </c>
      <c r="Y225" s="45" t="s">
        <v>719</v>
      </c>
      <c r="Z225" s="45"/>
      <c r="AA225" s="45"/>
      <c r="AB225" s="45"/>
      <c r="AC225" s="45"/>
      <c r="AD225" s="45"/>
      <c r="AE225" s="46"/>
      <c r="AS225" s="28">
        <f t="shared" ca="1" si="11"/>
        <v>410710212</v>
      </c>
    </row>
    <row r="226" spans="1:45" ht="18.75" thickBot="1" x14ac:dyDescent="0.3">
      <c r="A226" s="37">
        <v>213</v>
      </c>
      <c r="B226" s="38" t="s">
        <v>743</v>
      </c>
      <c r="C226" s="39" t="s">
        <v>194</v>
      </c>
      <c r="D226" s="49">
        <v>25543</v>
      </c>
      <c r="E226" s="41">
        <f t="shared" ca="1" si="12"/>
        <v>41249</v>
      </c>
      <c r="F226" s="42">
        <f t="shared" ca="1" si="13"/>
        <v>43</v>
      </c>
      <c r="G226" s="43" t="s">
        <v>744</v>
      </c>
      <c r="H226" s="43" t="s">
        <v>234</v>
      </c>
      <c r="I226" s="44" t="s">
        <v>745</v>
      </c>
      <c r="J226" s="39" t="s">
        <v>236</v>
      </c>
      <c r="K226" s="39">
        <v>2892</v>
      </c>
      <c r="L226" s="39"/>
      <c r="M226" s="39"/>
      <c r="N226" s="39"/>
      <c r="O226" s="45"/>
      <c r="P226" s="45"/>
      <c r="Q226" s="45" t="s">
        <v>237</v>
      </c>
      <c r="R226" s="45" t="s">
        <v>719</v>
      </c>
      <c r="S226" s="45" t="s">
        <v>719</v>
      </c>
      <c r="T226" s="39" t="s">
        <v>236</v>
      </c>
      <c r="U226" s="45" t="s">
        <v>236</v>
      </c>
      <c r="V226" s="45" t="s">
        <v>236</v>
      </c>
      <c r="W226" s="45" t="s">
        <v>236</v>
      </c>
      <c r="X226" s="45" t="s">
        <v>236</v>
      </c>
      <c r="Y226" s="45" t="s">
        <v>236</v>
      </c>
      <c r="Z226" s="45"/>
      <c r="AA226" s="45"/>
      <c r="AB226" s="45"/>
      <c r="AC226" s="45"/>
      <c r="AD226" s="45"/>
      <c r="AE226" s="46"/>
      <c r="AS226" s="28">
        <f t="shared" ca="1" si="11"/>
        <v>412490213</v>
      </c>
    </row>
    <row r="227" spans="1:45" ht="18.75" thickBot="1" x14ac:dyDescent="0.3">
      <c r="A227" s="37">
        <v>214</v>
      </c>
      <c r="B227" s="38" t="s">
        <v>746</v>
      </c>
      <c r="C227" s="39" t="s">
        <v>194</v>
      </c>
      <c r="D227" s="49">
        <v>28934</v>
      </c>
      <c r="E227" s="41">
        <f t="shared" ca="1" si="12"/>
        <v>40988</v>
      </c>
      <c r="F227" s="42">
        <f t="shared" ca="1" si="13"/>
        <v>33</v>
      </c>
      <c r="G227" s="43" t="s">
        <v>747</v>
      </c>
      <c r="H227" s="43" t="s">
        <v>234</v>
      </c>
      <c r="I227" s="44" t="s">
        <v>748</v>
      </c>
      <c r="J227" s="39" t="s">
        <v>236</v>
      </c>
      <c r="K227" s="39">
        <v>3825</v>
      </c>
      <c r="L227" s="39"/>
      <c r="M227" s="39"/>
      <c r="N227" s="39"/>
      <c r="O227" s="45"/>
      <c r="P227" s="45"/>
      <c r="Q227" s="45" t="s">
        <v>237</v>
      </c>
      <c r="R227" s="45" t="s">
        <v>749</v>
      </c>
      <c r="S227" s="45" t="s">
        <v>749</v>
      </c>
      <c r="T227" s="39" t="s">
        <v>237</v>
      </c>
      <c r="U227" s="45" t="s">
        <v>749</v>
      </c>
      <c r="V227" s="45" t="s">
        <v>749</v>
      </c>
      <c r="W227" s="45" t="s">
        <v>237</v>
      </c>
      <c r="X227" s="45" t="s">
        <v>749</v>
      </c>
      <c r="Y227" s="45" t="s">
        <v>749</v>
      </c>
      <c r="Z227" s="45"/>
      <c r="AA227" s="45"/>
      <c r="AB227" s="45"/>
      <c r="AC227" s="45"/>
      <c r="AD227" s="45"/>
      <c r="AE227" s="46"/>
      <c r="AS227" s="28">
        <f t="shared" ca="1" si="11"/>
        <v>409880214</v>
      </c>
    </row>
    <row r="228" spans="1:45" ht="18.75" thickBot="1" x14ac:dyDescent="0.3">
      <c r="A228" s="37">
        <v>215</v>
      </c>
      <c r="B228" s="38" t="s">
        <v>750</v>
      </c>
      <c r="C228" s="39" t="s">
        <v>194</v>
      </c>
      <c r="D228" s="49">
        <v>34143</v>
      </c>
      <c r="E228" s="41">
        <f t="shared" ca="1" si="12"/>
        <v>41083</v>
      </c>
      <c r="F228" s="42">
        <f t="shared" ca="1" si="13"/>
        <v>19</v>
      </c>
      <c r="G228" s="43" t="s">
        <v>723</v>
      </c>
      <c r="H228" s="43" t="s">
        <v>288</v>
      </c>
      <c r="I228" s="44" t="s">
        <v>751</v>
      </c>
      <c r="J228" s="39" t="s">
        <v>236</v>
      </c>
      <c r="K228" s="39">
        <v>4486</v>
      </c>
      <c r="L228" s="39"/>
      <c r="M228" s="39"/>
      <c r="N228" s="39"/>
      <c r="O228" s="45"/>
      <c r="P228" s="45"/>
      <c r="Q228" s="45" t="s">
        <v>237</v>
      </c>
      <c r="R228" s="45" t="s">
        <v>749</v>
      </c>
      <c r="S228" s="45" t="s">
        <v>749</v>
      </c>
      <c r="T228" s="39" t="s">
        <v>237</v>
      </c>
      <c r="U228" s="45" t="s">
        <v>749</v>
      </c>
      <c r="V228" s="45" t="s">
        <v>749</v>
      </c>
      <c r="W228" s="45" t="s">
        <v>237</v>
      </c>
      <c r="X228" s="45" t="s">
        <v>749</v>
      </c>
      <c r="Y228" s="45" t="s">
        <v>749</v>
      </c>
      <c r="Z228" s="45"/>
      <c r="AA228" s="45"/>
      <c r="AB228" s="45"/>
      <c r="AC228" s="45"/>
      <c r="AD228" s="45"/>
      <c r="AE228" s="46"/>
      <c r="AS228" s="28">
        <f t="shared" ca="1" si="11"/>
        <v>410830215</v>
      </c>
    </row>
    <row r="229" spans="1:45" ht="18.75" thickBot="1" x14ac:dyDescent="0.3">
      <c r="A229" s="37">
        <v>216</v>
      </c>
      <c r="B229" s="38" t="s">
        <v>752</v>
      </c>
      <c r="C229" s="39" t="s">
        <v>194</v>
      </c>
      <c r="D229" s="49">
        <v>23505</v>
      </c>
      <c r="E229" s="41">
        <f t="shared" ca="1" si="12"/>
        <v>41037</v>
      </c>
      <c r="F229" s="42">
        <f t="shared" ca="1" si="13"/>
        <v>48</v>
      </c>
      <c r="G229" s="43" t="s">
        <v>723</v>
      </c>
      <c r="H229" s="43" t="s">
        <v>234</v>
      </c>
      <c r="I229" s="44" t="s">
        <v>753</v>
      </c>
      <c r="J229" s="39" t="s">
        <v>236</v>
      </c>
      <c r="K229" s="39">
        <v>3316</v>
      </c>
      <c r="L229" s="39"/>
      <c r="M229" s="39"/>
      <c r="N229" s="39"/>
      <c r="O229" s="45"/>
      <c r="P229" s="45"/>
      <c r="Q229" s="45" t="s">
        <v>237</v>
      </c>
      <c r="R229" s="45" t="s">
        <v>749</v>
      </c>
      <c r="S229" s="45" t="s">
        <v>749</v>
      </c>
      <c r="T229" s="39" t="s">
        <v>237</v>
      </c>
      <c r="U229" s="45" t="s">
        <v>749</v>
      </c>
      <c r="V229" s="45" t="s">
        <v>749</v>
      </c>
      <c r="W229" s="45" t="s">
        <v>237</v>
      </c>
      <c r="X229" s="45" t="s">
        <v>749</v>
      </c>
      <c r="Y229" s="45" t="s">
        <v>749</v>
      </c>
      <c r="Z229" s="45"/>
      <c r="AA229" s="45"/>
      <c r="AB229" s="45"/>
      <c r="AC229" s="45"/>
      <c r="AD229" s="45"/>
      <c r="AE229" s="46"/>
      <c r="AS229" s="28">
        <f t="shared" ca="1" si="11"/>
        <v>410370216</v>
      </c>
    </row>
    <row r="230" spans="1:45" ht="18.75" thickBot="1" x14ac:dyDescent="0.3">
      <c r="A230" s="37">
        <v>217</v>
      </c>
      <c r="B230" s="38" t="s">
        <v>754</v>
      </c>
      <c r="C230" s="39" t="s">
        <v>194</v>
      </c>
      <c r="D230" s="49">
        <v>14532</v>
      </c>
      <c r="E230" s="41">
        <f t="shared" ca="1" si="12"/>
        <v>41196</v>
      </c>
      <c r="F230" s="42">
        <f t="shared" ca="1" si="13"/>
        <v>73</v>
      </c>
      <c r="G230" s="43" t="s">
        <v>755</v>
      </c>
      <c r="H230" s="43" t="s">
        <v>234</v>
      </c>
      <c r="I230" s="44" t="s">
        <v>756</v>
      </c>
      <c r="J230" s="39" t="s">
        <v>236</v>
      </c>
      <c r="K230" s="39">
        <v>1043</v>
      </c>
      <c r="L230" s="39"/>
      <c r="M230" s="39"/>
      <c r="N230" s="39"/>
      <c r="O230" s="45"/>
      <c r="P230" s="45"/>
      <c r="Q230" s="45" t="s">
        <v>237</v>
      </c>
      <c r="R230" s="45" t="s">
        <v>749</v>
      </c>
      <c r="S230" s="45" t="s">
        <v>749</v>
      </c>
      <c r="T230" s="39" t="s">
        <v>237</v>
      </c>
      <c r="U230" s="45" t="s">
        <v>749</v>
      </c>
      <c r="V230" s="45" t="s">
        <v>749</v>
      </c>
      <c r="W230" s="45" t="s">
        <v>237</v>
      </c>
      <c r="X230" s="45" t="s">
        <v>749</v>
      </c>
      <c r="Y230" s="45" t="s">
        <v>749</v>
      </c>
      <c r="Z230" s="45"/>
      <c r="AA230" s="45"/>
      <c r="AB230" s="45"/>
      <c r="AC230" s="45"/>
      <c r="AD230" s="45"/>
      <c r="AE230" s="46"/>
      <c r="AS230" s="28">
        <f t="shared" ca="1" si="11"/>
        <v>411960217</v>
      </c>
    </row>
    <row r="231" spans="1:45" ht="18.75" thickBot="1" x14ac:dyDescent="0.3">
      <c r="A231" s="37">
        <v>218</v>
      </c>
      <c r="B231" s="38" t="s">
        <v>757</v>
      </c>
      <c r="C231" s="39" t="s">
        <v>194</v>
      </c>
      <c r="D231" s="49">
        <v>20012</v>
      </c>
      <c r="E231" s="41">
        <f t="shared" ca="1" si="12"/>
        <v>41197</v>
      </c>
      <c r="F231" s="42">
        <f t="shared" ca="1" si="13"/>
        <v>58</v>
      </c>
      <c r="G231" s="43" t="s">
        <v>758</v>
      </c>
      <c r="H231" s="43" t="s">
        <v>234</v>
      </c>
      <c r="I231" s="50" t="s">
        <v>759</v>
      </c>
      <c r="J231" s="51" t="s">
        <v>236</v>
      </c>
      <c r="K231" s="51">
        <v>1369</v>
      </c>
      <c r="L231" s="51"/>
      <c r="M231" s="51"/>
      <c r="N231" s="39"/>
      <c r="O231" s="45"/>
      <c r="P231" s="45"/>
      <c r="Q231" s="45" t="s">
        <v>237</v>
      </c>
      <c r="R231" s="45" t="s">
        <v>749</v>
      </c>
      <c r="S231" s="45" t="s">
        <v>749</v>
      </c>
      <c r="T231" s="39" t="s">
        <v>237</v>
      </c>
      <c r="U231" s="45" t="s">
        <v>749</v>
      </c>
      <c r="V231" s="45" t="s">
        <v>749</v>
      </c>
      <c r="W231" s="45" t="s">
        <v>237</v>
      </c>
      <c r="X231" s="45" t="s">
        <v>749</v>
      </c>
      <c r="Y231" s="45" t="s">
        <v>749</v>
      </c>
      <c r="Z231" s="45"/>
      <c r="AA231" s="45"/>
      <c r="AB231" s="45"/>
      <c r="AC231" s="45"/>
      <c r="AD231" s="45"/>
      <c r="AE231" s="46"/>
      <c r="AS231" s="28">
        <f t="shared" ca="1" si="11"/>
        <v>411970218</v>
      </c>
    </row>
    <row r="232" spans="1:45" ht="18.75" thickBot="1" x14ac:dyDescent="0.3">
      <c r="A232" s="37">
        <v>219</v>
      </c>
      <c r="B232" s="38" t="s">
        <v>760</v>
      </c>
      <c r="C232" s="39" t="s">
        <v>194</v>
      </c>
      <c r="D232" s="49">
        <v>33248</v>
      </c>
      <c r="E232" s="41">
        <f t="shared" ca="1" si="12"/>
        <v>41284</v>
      </c>
      <c r="F232" s="42">
        <f t="shared" ca="1" si="13"/>
        <v>22</v>
      </c>
      <c r="G232" s="43" t="s">
        <v>723</v>
      </c>
      <c r="H232" s="43" t="s">
        <v>288</v>
      </c>
      <c r="I232" s="44" t="s">
        <v>761</v>
      </c>
      <c r="J232" s="39" t="s">
        <v>236</v>
      </c>
      <c r="K232" s="39">
        <v>4360</v>
      </c>
      <c r="L232" s="39"/>
      <c r="M232" s="39"/>
      <c r="N232" s="39"/>
      <c r="O232" s="45"/>
      <c r="P232" s="45"/>
      <c r="Q232" s="45" t="s">
        <v>237</v>
      </c>
      <c r="R232" s="45" t="s">
        <v>749</v>
      </c>
      <c r="S232" s="45" t="s">
        <v>749</v>
      </c>
      <c r="T232" s="39" t="s">
        <v>236</v>
      </c>
      <c r="U232" s="45" t="s">
        <v>236</v>
      </c>
      <c r="V232" s="45" t="s">
        <v>236</v>
      </c>
      <c r="W232" s="45" t="s">
        <v>236</v>
      </c>
      <c r="X232" s="45" t="s">
        <v>236</v>
      </c>
      <c r="Y232" s="45" t="s">
        <v>236</v>
      </c>
      <c r="Z232" s="45"/>
      <c r="AA232" s="45"/>
      <c r="AB232" s="45"/>
      <c r="AC232" s="45"/>
      <c r="AD232" s="45"/>
      <c r="AE232" s="46"/>
      <c r="AS232" s="28">
        <f t="shared" ca="1" si="11"/>
        <v>412840219</v>
      </c>
    </row>
    <row r="233" spans="1:45" ht="18.75" thickBot="1" x14ac:dyDescent="0.3">
      <c r="A233" s="37">
        <v>220</v>
      </c>
      <c r="B233" s="38" t="s">
        <v>762</v>
      </c>
      <c r="C233" s="39" t="s">
        <v>194</v>
      </c>
      <c r="D233" s="49">
        <v>28671</v>
      </c>
      <c r="E233" s="41">
        <f t="shared" ca="1" si="12"/>
        <v>41090</v>
      </c>
      <c r="F233" s="42">
        <f t="shared" ca="1" si="13"/>
        <v>34</v>
      </c>
      <c r="G233" s="43" t="s">
        <v>723</v>
      </c>
      <c r="H233" s="43" t="s">
        <v>234</v>
      </c>
      <c r="I233" s="50" t="s">
        <v>763</v>
      </c>
      <c r="J233" s="51" t="s">
        <v>236</v>
      </c>
      <c r="K233" s="51">
        <v>3844</v>
      </c>
      <c r="L233" s="51"/>
      <c r="M233" s="51"/>
      <c r="N233" s="39"/>
      <c r="O233" s="45"/>
      <c r="P233" s="45"/>
      <c r="Q233" s="45" t="s">
        <v>237</v>
      </c>
      <c r="R233" s="45" t="s">
        <v>749</v>
      </c>
      <c r="S233" s="45" t="s">
        <v>749</v>
      </c>
      <c r="T233" s="39" t="s">
        <v>237</v>
      </c>
      <c r="U233" s="45" t="s">
        <v>749</v>
      </c>
      <c r="V233" s="45" t="s">
        <v>749</v>
      </c>
      <c r="W233" s="45" t="s">
        <v>237</v>
      </c>
      <c r="X233" s="45" t="s">
        <v>749</v>
      </c>
      <c r="Y233" s="45" t="s">
        <v>749</v>
      </c>
      <c r="Z233" s="45"/>
      <c r="AA233" s="45"/>
      <c r="AB233" s="45"/>
      <c r="AC233" s="45"/>
      <c r="AD233" s="45"/>
      <c r="AE233" s="46"/>
      <c r="AS233" s="28">
        <f t="shared" ca="1" si="11"/>
        <v>410900220</v>
      </c>
    </row>
    <row r="234" spans="1:45" ht="18.75" thickBot="1" x14ac:dyDescent="0.3">
      <c r="A234" s="37">
        <v>221</v>
      </c>
      <c r="B234" s="38" t="s">
        <v>764</v>
      </c>
      <c r="C234" s="39" t="s">
        <v>194</v>
      </c>
      <c r="D234" s="49">
        <v>22867</v>
      </c>
      <c r="E234" s="41">
        <f t="shared" ca="1" si="12"/>
        <v>41130</v>
      </c>
      <c r="F234" s="42">
        <f t="shared" ca="1" si="13"/>
        <v>50</v>
      </c>
      <c r="G234" s="43" t="s">
        <v>765</v>
      </c>
      <c r="H234" s="43" t="s">
        <v>234</v>
      </c>
      <c r="I234" s="44" t="s">
        <v>766</v>
      </c>
      <c r="J234" s="39" t="s">
        <v>236</v>
      </c>
      <c r="K234" s="39">
        <v>2567</v>
      </c>
      <c r="L234" s="39"/>
      <c r="M234" s="39"/>
      <c r="N234" s="39"/>
      <c r="O234" s="45"/>
      <c r="P234" s="45"/>
      <c r="Q234" s="45" t="s">
        <v>237</v>
      </c>
      <c r="R234" s="45" t="s">
        <v>749</v>
      </c>
      <c r="S234" s="45" t="s">
        <v>749</v>
      </c>
      <c r="T234" s="39" t="s">
        <v>237</v>
      </c>
      <c r="U234" s="45" t="s">
        <v>749</v>
      </c>
      <c r="V234" s="45" t="s">
        <v>749</v>
      </c>
      <c r="W234" s="45" t="s">
        <v>237</v>
      </c>
      <c r="X234" s="45" t="s">
        <v>749</v>
      </c>
      <c r="Y234" s="45" t="s">
        <v>749</v>
      </c>
      <c r="Z234" s="45"/>
      <c r="AA234" s="45"/>
      <c r="AB234" s="45"/>
      <c r="AC234" s="45"/>
      <c r="AD234" s="45"/>
      <c r="AE234" s="46"/>
      <c r="AS234" s="28">
        <f t="shared" ca="1" si="11"/>
        <v>411300221</v>
      </c>
    </row>
    <row r="235" spans="1:45" ht="18.75" thickBot="1" x14ac:dyDescent="0.3">
      <c r="A235" s="37">
        <v>222</v>
      </c>
      <c r="B235" s="38" t="s">
        <v>767</v>
      </c>
      <c r="C235" s="39" t="s">
        <v>194</v>
      </c>
      <c r="D235" s="49">
        <v>31923</v>
      </c>
      <c r="E235" s="41">
        <f t="shared" ca="1" si="12"/>
        <v>41055</v>
      </c>
      <c r="F235" s="42">
        <f t="shared" ca="1" si="13"/>
        <v>25</v>
      </c>
      <c r="G235" s="43" t="s">
        <v>768</v>
      </c>
      <c r="H235" s="43" t="s">
        <v>667</v>
      </c>
      <c r="I235" s="44" t="s">
        <v>769</v>
      </c>
      <c r="J235" s="39" t="s">
        <v>236</v>
      </c>
      <c r="K235" s="39">
        <v>4531</v>
      </c>
      <c r="L235" s="39"/>
      <c r="M235" s="39"/>
      <c r="N235" s="39"/>
      <c r="O235" s="45"/>
      <c r="P235" s="45"/>
      <c r="Q235" s="45" t="s">
        <v>507</v>
      </c>
      <c r="R235" s="45" t="s">
        <v>749</v>
      </c>
      <c r="S235" s="45" t="s">
        <v>749</v>
      </c>
      <c r="T235" s="39" t="s">
        <v>236</v>
      </c>
      <c r="U235" s="45" t="s">
        <v>236</v>
      </c>
      <c r="V235" s="45" t="s">
        <v>236</v>
      </c>
      <c r="W235" s="45" t="s">
        <v>236</v>
      </c>
      <c r="X235" s="45" t="s">
        <v>236</v>
      </c>
      <c r="Y235" s="45" t="s">
        <v>236</v>
      </c>
      <c r="Z235" s="45"/>
      <c r="AA235" s="45"/>
      <c r="AB235" s="45"/>
      <c r="AC235" s="45"/>
      <c r="AD235" s="45"/>
      <c r="AE235" s="46"/>
      <c r="AS235" s="28">
        <f t="shared" ca="1" si="11"/>
        <v>410550222</v>
      </c>
    </row>
    <row r="236" spans="1:45" ht="18.75" thickBot="1" x14ac:dyDescent="0.3">
      <c r="A236" s="37">
        <v>223</v>
      </c>
      <c r="B236" s="38" t="s">
        <v>770</v>
      </c>
      <c r="C236" s="39" t="s">
        <v>194</v>
      </c>
      <c r="D236" s="49">
        <v>31125</v>
      </c>
      <c r="E236" s="41">
        <f t="shared" ca="1" si="12"/>
        <v>40987</v>
      </c>
      <c r="F236" s="42">
        <f t="shared" ca="1" si="13"/>
        <v>27</v>
      </c>
      <c r="G236" s="43" t="s">
        <v>723</v>
      </c>
      <c r="H236" s="43" t="s">
        <v>234</v>
      </c>
      <c r="I236" s="44" t="s">
        <v>771</v>
      </c>
      <c r="J236" s="39" t="s">
        <v>236</v>
      </c>
      <c r="K236" s="39">
        <v>4187</v>
      </c>
      <c r="L236" s="39"/>
      <c r="M236" s="39"/>
      <c r="N236" s="39"/>
      <c r="O236" s="45"/>
      <c r="P236" s="45"/>
      <c r="Q236" s="45" t="s">
        <v>237</v>
      </c>
      <c r="R236" s="45" t="s">
        <v>749</v>
      </c>
      <c r="S236" s="45" t="s">
        <v>749</v>
      </c>
      <c r="T236" s="39" t="s">
        <v>237</v>
      </c>
      <c r="U236" s="45" t="s">
        <v>749</v>
      </c>
      <c r="V236" s="45" t="s">
        <v>749</v>
      </c>
      <c r="W236" s="45" t="s">
        <v>236</v>
      </c>
      <c r="X236" s="45" t="s">
        <v>236</v>
      </c>
      <c r="Y236" s="45" t="s">
        <v>236</v>
      </c>
      <c r="Z236" s="45"/>
      <c r="AA236" s="45"/>
      <c r="AB236" s="45"/>
      <c r="AC236" s="45"/>
      <c r="AD236" s="45"/>
      <c r="AE236" s="46"/>
      <c r="AS236" s="28">
        <f t="shared" ca="1" si="11"/>
        <v>409870223</v>
      </c>
    </row>
    <row r="237" spans="1:45" ht="18.75" thickBot="1" x14ac:dyDescent="0.3">
      <c r="A237" s="37">
        <v>224</v>
      </c>
      <c r="B237" s="38" t="s">
        <v>772</v>
      </c>
      <c r="C237" s="39" t="s">
        <v>194</v>
      </c>
      <c r="D237" s="49">
        <v>34133</v>
      </c>
      <c r="E237" s="41">
        <f t="shared" ca="1" si="12"/>
        <v>41073</v>
      </c>
      <c r="F237" s="42">
        <f t="shared" ca="1" si="13"/>
        <v>19</v>
      </c>
      <c r="G237" s="43" t="s">
        <v>723</v>
      </c>
      <c r="H237" s="43" t="s">
        <v>288</v>
      </c>
      <c r="I237" s="44" t="s">
        <v>773</v>
      </c>
      <c r="J237" s="39" t="s">
        <v>236</v>
      </c>
      <c r="K237" s="39">
        <v>4487</v>
      </c>
      <c r="L237" s="39"/>
      <c r="M237" s="39"/>
      <c r="N237" s="39"/>
      <c r="O237" s="45"/>
      <c r="P237" s="45"/>
      <c r="Q237" s="45" t="s">
        <v>237</v>
      </c>
      <c r="R237" s="45" t="s">
        <v>749</v>
      </c>
      <c r="S237" s="45" t="s">
        <v>749</v>
      </c>
      <c r="T237" s="39" t="s">
        <v>237</v>
      </c>
      <c r="U237" s="45" t="s">
        <v>749</v>
      </c>
      <c r="V237" s="45" t="s">
        <v>749</v>
      </c>
      <c r="W237" s="45" t="s">
        <v>237</v>
      </c>
      <c r="X237" s="45" t="s">
        <v>749</v>
      </c>
      <c r="Y237" s="45" t="s">
        <v>749</v>
      </c>
      <c r="Z237" s="45"/>
      <c r="AA237" s="45"/>
      <c r="AB237" s="45"/>
      <c r="AC237" s="45"/>
      <c r="AD237" s="45"/>
      <c r="AE237" s="46"/>
      <c r="AS237" s="28">
        <f t="shared" ca="1" si="11"/>
        <v>410730224</v>
      </c>
    </row>
    <row r="238" spans="1:45" ht="18.75" thickBot="1" x14ac:dyDescent="0.3">
      <c r="A238" s="37">
        <v>225</v>
      </c>
      <c r="B238" s="38" t="s">
        <v>774</v>
      </c>
      <c r="C238" s="39" t="s">
        <v>194</v>
      </c>
      <c r="D238" s="49">
        <v>34019</v>
      </c>
      <c r="E238" s="41">
        <f t="shared" ca="1" si="12"/>
        <v>41324</v>
      </c>
      <c r="F238" s="42">
        <f t="shared" ca="1" si="13"/>
        <v>20</v>
      </c>
      <c r="G238" s="43" t="s">
        <v>723</v>
      </c>
      <c r="H238" s="43" t="s">
        <v>288</v>
      </c>
      <c r="I238" s="44" t="s">
        <v>775</v>
      </c>
      <c r="J238" s="39" t="s">
        <v>236</v>
      </c>
      <c r="K238" s="39">
        <v>4488</v>
      </c>
      <c r="L238" s="39"/>
      <c r="M238" s="39"/>
      <c r="N238" s="39"/>
      <c r="O238" s="45"/>
      <c r="P238" s="45"/>
      <c r="Q238" s="45" t="s">
        <v>237</v>
      </c>
      <c r="R238" s="45" t="s">
        <v>749</v>
      </c>
      <c r="S238" s="45" t="s">
        <v>749</v>
      </c>
      <c r="T238" s="39" t="s">
        <v>237</v>
      </c>
      <c r="U238" s="45" t="s">
        <v>749</v>
      </c>
      <c r="V238" s="45" t="s">
        <v>749</v>
      </c>
      <c r="W238" s="45" t="s">
        <v>237</v>
      </c>
      <c r="X238" s="45" t="s">
        <v>749</v>
      </c>
      <c r="Y238" s="45" t="s">
        <v>749</v>
      </c>
      <c r="Z238" s="45"/>
      <c r="AA238" s="45"/>
      <c r="AB238" s="45"/>
      <c r="AC238" s="45"/>
      <c r="AD238" s="45"/>
      <c r="AE238" s="46"/>
      <c r="AS238" s="28">
        <f t="shared" ca="1" si="11"/>
        <v>413240225</v>
      </c>
    </row>
    <row r="239" spans="1:45" ht="18.75" thickBot="1" x14ac:dyDescent="0.3">
      <c r="A239" s="37">
        <v>226</v>
      </c>
      <c r="B239" s="38" t="s">
        <v>776</v>
      </c>
      <c r="C239" s="39" t="s">
        <v>194</v>
      </c>
      <c r="D239" s="49">
        <v>33255</v>
      </c>
      <c r="E239" s="41">
        <f t="shared" ca="1" si="12"/>
        <v>41291</v>
      </c>
      <c r="F239" s="42">
        <f t="shared" ca="1" si="13"/>
        <v>22</v>
      </c>
      <c r="G239" s="43" t="s">
        <v>723</v>
      </c>
      <c r="H239" s="43" t="s">
        <v>288</v>
      </c>
      <c r="I239" s="44" t="s">
        <v>777</v>
      </c>
      <c r="J239" s="39" t="s">
        <v>236</v>
      </c>
      <c r="K239" s="39">
        <v>4359</v>
      </c>
      <c r="L239" s="39"/>
      <c r="M239" s="39"/>
      <c r="N239" s="39"/>
      <c r="O239" s="45"/>
      <c r="P239" s="45"/>
      <c r="Q239" s="45" t="s">
        <v>237</v>
      </c>
      <c r="R239" s="45" t="s">
        <v>749</v>
      </c>
      <c r="S239" s="45" t="s">
        <v>749</v>
      </c>
      <c r="T239" s="39" t="s">
        <v>237</v>
      </c>
      <c r="U239" s="45" t="s">
        <v>749</v>
      </c>
      <c r="V239" s="45" t="s">
        <v>749</v>
      </c>
      <c r="W239" s="45" t="s">
        <v>237</v>
      </c>
      <c r="X239" s="45" t="s">
        <v>749</v>
      </c>
      <c r="Y239" s="45" t="s">
        <v>749</v>
      </c>
      <c r="Z239" s="45"/>
      <c r="AA239" s="45"/>
      <c r="AB239" s="45"/>
      <c r="AC239" s="45"/>
      <c r="AD239" s="45"/>
      <c r="AE239" s="46"/>
      <c r="AS239" s="28">
        <f t="shared" ca="1" si="11"/>
        <v>412910226</v>
      </c>
    </row>
    <row r="240" spans="1:45" ht="18.75" thickBot="1" x14ac:dyDescent="0.3">
      <c r="A240" s="37">
        <v>227</v>
      </c>
      <c r="B240" s="38" t="s">
        <v>778</v>
      </c>
      <c r="C240" s="39" t="s">
        <v>194</v>
      </c>
      <c r="D240" s="49">
        <v>27226</v>
      </c>
      <c r="E240" s="41">
        <f t="shared" ca="1" si="12"/>
        <v>41106</v>
      </c>
      <c r="F240" s="42">
        <f t="shared" ca="1" si="13"/>
        <v>38</v>
      </c>
      <c r="G240" s="43" t="s">
        <v>779</v>
      </c>
      <c r="H240" s="43" t="s">
        <v>234</v>
      </c>
      <c r="I240" s="44" t="s">
        <v>780</v>
      </c>
      <c r="J240" s="39" t="s">
        <v>236</v>
      </c>
      <c r="K240" s="39">
        <v>3417</v>
      </c>
      <c r="L240" s="39"/>
      <c r="M240" s="39"/>
      <c r="N240" s="39"/>
      <c r="O240" s="45"/>
      <c r="P240" s="45"/>
      <c r="Q240" s="45" t="s">
        <v>237</v>
      </c>
      <c r="R240" s="45" t="s">
        <v>749</v>
      </c>
      <c r="S240" s="45" t="s">
        <v>749</v>
      </c>
      <c r="T240" s="39" t="s">
        <v>237</v>
      </c>
      <c r="U240" s="45" t="s">
        <v>749</v>
      </c>
      <c r="V240" s="45" t="s">
        <v>749</v>
      </c>
      <c r="W240" s="45" t="s">
        <v>236</v>
      </c>
      <c r="X240" s="45" t="s">
        <v>236</v>
      </c>
      <c r="Y240" s="45" t="s">
        <v>236</v>
      </c>
      <c r="Z240" s="45"/>
      <c r="AA240" s="45"/>
      <c r="AB240" s="45"/>
      <c r="AC240" s="45"/>
      <c r="AD240" s="45"/>
      <c r="AE240" s="46"/>
      <c r="AS240" s="28">
        <f t="shared" ca="1" si="11"/>
        <v>411060227</v>
      </c>
    </row>
    <row r="241" spans="1:45" ht="18.75" thickBot="1" x14ac:dyDescent="0.3">
      <c r="A241" s="37">
        <v>228</v>
      </c>
      <c r="B241" s="38" t="s">
        <v>781</v>
      </c>
      <c r="C241" s="39" t="s">
        <v>194</v>
      </c>
      <c r="D241" s="49">
        <v>34748</v>
      </c>
      <c r="E241" s="41">
        <f t="shared" ca="1" si="12"/>
        <v>41323</v>
      </c>
      <c r="F241" s="42">
        <f t="shared" ca="1" si="13"/>
        <v>18</v>
      </c>
      <c r="G241" s="43" t="s">
        <v>702</v>
      </c>
      <c r="H241" s="43" t="s">
        <v>234</v>
      </c>
      <c r="I241" s="44" t="s">
        <v>782</v>
      </c>
      <c r="J241" s="39" t="s">
        <v>236</v>
      </c>
      <c r="K241" s="39">
        <v>4577</v>
      </c>
      <c r="L241" s="39"/>
      <c r="M241" s="39"/>
      <c r="N241" s="39"/>
      <c r="O241" s="45"/>
      <c r="P241" s="45"/>
      <c r="Q241" s="45" t="s">
        <v>237</v>
      </c>
      <c r="R241" s="45" t="s">
        <v>783</v>
      </c>
      <c r="S241" s="45" t="s">
        <v>783</v>
      </c>
      <c r="T241" s="39" t="s">
        <v>237</v>
      </c>
      <c r="U241" s="45" t="s">
        <v>783</v>
      </c>
      <c r="V241" s="45" t="s">
        <v>783</v>
      </c>
      <c r="W241" s="45" t="s">
        <v>237</v>
      </c>
      <c r="X241" s="45" t="s">
        <v>783</v>
      </c>
      <c r="Y241" s="45" t="s">
        <v>783</v>
      </c>
      <c r="Z241" s="45"/>
      <c r="AA241" s="45"/>
      <c r="AB241" s="45"/>
      <c r="AC241" s="45"/>
      <c r="AD241" s="45"/>
      <c r="AE241" s="46"/>
      <c r="AS241" s="28">
        <f t="shared" ca="1" si="11"/>
        <v>413230228</v>
      </c>
    </row>
    <row r="242" spans="1:45" ht="18.75" thickBot="1" x14ac:dyDescent="0.3">
      <c r="A242" s="37">
        <v>229</v>
      </c>
      <c r="B242" s="38" t="s">
        <v>784</v>
      </c>
      <c r="C242" s="39" t="s">
        <v>194</v>
      </c>
      <c r="D242" s="49">
        <v>21896</v>
      </c>
      <c r="E242" s="41">
        <f t="shared" ca="1" si="12"/>
        <v>41255</v>
      </c>
      <c r="F242" s="42">
        <f t="shared" ca="1" si="13"/>
        <v>53</v>
      </c>
      <c r="G242" s="43" t="s">
        <v>702</v>
      </c>
      <c r="H242" s="43" t="s">
        <v>234</v>
      </c>
      <c r="I242" s="50" t="s">
        <v>785</v>
      </c>
      <c r="J242" s="51" t="s">
        <v>236</v>
      </c>
      <c r="K242" s="51">
        <v>4030</v>
      </c>
      <c r="L242" s="51"/>
      <c r="M242" s="51"/>
      <c r="N242" s="39"/>
      <c r="O242" s="45"/>
      <c r="P242" s="45"/>
      <c r="Q242" s="45" t="s">
        <v>237</v>
      </c>
      <c r="R242" s="45" t="s">
        <v>783</v>
      </c>
      <c r="S242" s="45" t="s">
        <v>783</v>
      </c>
      <c r="T242" s="39" t="s">
        <v>237</v>
      </c>
      <c r="U242" s="45" t="s">
        <v>783</v>
      </c>
      <c r="V242" s="45" t="s">
        <v>783</v>
      </c>
      <c r="W242" s="45" t="s">
        <v>237</v>
      </c>
      <c r="X242" s="45" t="s">
        <v>783</v>
      </c>
      <c r="Y242" s="45" t="s">
        <v>236</v>
      </c>
      <c r="Z242" s="45"/>
      <c r="AA242" s="45"/>
      <c r="AB242" s="45"/>
      <c r="AC242" s="45"/>
      <c r="AD242" s="45"/>
      <c r="AE242" s="46"/>
      <c r="AS242" s="28">
        <f t="shared" ca="1" si="11"/>
        <v>412550229</v>
      </c>
    </row>
    <row r="243" spans="1:45" ht="18.75" thickBot="1" x14ac:dyDescent="0.3">
      <c r="A243" s="37">
        <v>230</v>
      </c>
      <c r="B243" s="38" t="s">
        <v>786</v>
      </c>
      <c r="C243" s="39" t="s">
        <v>194</v>
      </c>
      <c r="D243" s="49">
        <v>25815</v>
      </c>
      <c r="E243" s="41">
        <f t="shared" ca="1" si="12"/>
        <v>41156</v>
      </c>
      <c r="F243" s="42">
        <f t="shared" ca="1" si="13"/>
        <v>42</v>
      </c>
      <c r="G243" s="43" t="s">
        <v>406</v>
      </c>
      <c r="H243" s="43" t="s">
        <v>234</v>
      </c>
      <c r="I243" s="44" t="s">
        <v>787</v>
      </c>
      <c r="J243" s="39" t="s">
        <v>236</v>
      </c>
      <c r="K243" s="39">
        <v>2875</v>
      </c>
      <c r="L243" s="39"/>
      <c r="M243" s="39"/>
      <c r="N243" s="39"/>
      <c r="O243" s="45"/>
      <c r="P243" s="45"/>
      <c r="Q243" s="45" t="s">
        <v>237</v>
      </c>
      <c r="R243" s="45" t="s">
        <v>783</v>
      </c>
      <c r="S243" s="45" t="s">
        <v>783</v>
      </c>
      <c r="T243" s="39" t="s">
        <v>237</v>
      </c>
      <c r="U243" s="45" t="s">
        <v>783</v>
      </c>
      <c r="V243" s="45" t="s">
        <v>783</v>
      </c>
      <c r="W243" s="45" t="s">
        <v>236</v>
      </c>
      <c r="X243" s="45" t="s">
        <v>236</v>
      </c>
      <c r="Y243" s="45" t="s">
        <v>236</v>
      </c>
      <c r="Z243" s="45"/>
      <c r="AA243" s="45"/>
      <c r="AB243" s="45"/>
      <c r="AC243" s="45"/>
      <c r="AD243" s="45"/>
      <c r="AE243" s="46"/>
      <c r="AS243" s="28">
        <f t="shared" ca="1" si="11"/>
        <v>411560230</v>
      </c>
    </row>
    <row r="244" spans="1:45" ht="18.75" thickBot="1" x14ac:dyDescent="0.3">
      <c r="A244" s="37">
        <v>231</v>
      </c>
      <c r="B244" s="38" t="s">
        <v>788</v>
      </c>
      <c r="C244" s="39" t="s">
        <v>194</v>
      </c>
      <c r="D244" s="49">
        <v>30958</v>
      </c>
      <c r="E244" s="41">
        <f t="shared" ca="1" si="12"/>
        <v>41185</v>
      </c>
      <c r="F244" s="42">
        <f t="shared" ca="1" si="13"/>
        <v>28</v>
      </c>
      <c r="G244" s="43" t="s">
        <v>789</v>
      </c>
      <c r="H244" s="43" t="s">
        <v>667</v>
      </c>
      <c r="I244" s="50" t="s">
        <v>790</v>
      </c>
      <c r="J244" s="51" t="s">
        <v>236</v>
      </c>
      <c r="K244" s="51">
        <v>4564</v>
      </c>
      <c r="L244" s="51"/>
      <c r="M244" s="51"/>
      <c r="N244" s="39"/>
      <c r="O244" s="45"/>
      <c r="P244" s="45"/>
      <c r="Q244" s="45" t="s">
        <v>507</v>
      </c>
      <c r="R244" s="45" t="s">
        <v>783</v>
      </c>
      <c r="S244" s="45" t="s">
        <v>783</v>
      </c>
      <c r="T244" s="39" t="s">
        <v>236</v>
      </c>
      <c r="U244" s="45" t="s">
        <v>236</v>
      </c>
      <c r="V244" s="45" t="s">
        <v>236</v>
      </c>
      <c r="W244" s="45" t="s">
        <v>236</v>
      </c>
      <c r="X244" s="45" t="s">
        <v>236</v>
      </c>
      <c r="Y244" s="45" t="s">
        <v>236</v>
      </c>
      <c r="Z244" s="45"/>
      <c r="AA244" s="45"/>
      <c r="AB244" s="45"/>
      <c r="AC244" s="45"/>
      <c r="AD244" s="45"/>
      <c r="AE244" s="46"/>
      <c r="AS244" s="28">
        <f t="shared" ca="1" si="11"/>
        <v>411850231</v>
      </c>
    </row>
    <row r="245" spans="1:45" ht="18.75" thickBot="1" x14ac:dyDescent="0.3">
      <c r="A245" s="37">
        <v>232</v>
      </c>
      <c r="B245" s="38" t="s">
        <v>791</v>
      </c>
      <c r="C245" s="39" t="s">
        <v>194</v>
      </c>
      <c r="D245" s="49">
        <v>14288</v>
      </c>
      <c r="E245" s="41">
        <f t="shared" ca="1" si="12"/>
        <v>41317</v>
      </c>
      <c r="F245" s="42">
        <f t="shared" ca="1" si="13"/>
        <v>74</v>
      </c>
      <c r="G245" s="43" t="s">
        <v>702</v>
      </c>
      <c r="H245" s="43" t="s">
        <v>234</v>
      </c>
      <c r="I245" s="44" t="s">
        <v>792</v>
      </c>
      <c r="J245" s="39" t="s">
        <v>236</v>
      </c>
      <c r="K245" s="39">
        <v>772</v>
      </c>
      <c r="L245" s="39"/>
      <c r="M245" s="39"/>
      <c r="N245" s="39"/>
      <c r="O245" s="45"/>
      <c r="P245" s="45"/>
      <c r="Q245" s="45" t="s">
        <v>237</v>
      </c>
      <c r="R245" s="45" t="s">
        <v>783</v>
      </c>
      <c r="S245" s="45" t="s">
        <v>783</v>
      </c>
      <c r="T245" s="39" t="s">
        <v>237</v>
      </c>
      <c r="U245" s="45" t="s">
        <v>783</v>
      </c>
      <c r="V245" s="45" t="s">
        <v>783</v>
      </c>
      <c r="W245" s="45" t="s">
        <v>237</v>
      </c>
      <c r="X245" s="45" t="s">
        <v>783</v>
      </c>
      <c r="Y245" s="45" t="s">
        <v>783</v>
      </c>
      <c r="Z245" s="45"/>
      <c r="AA245" s="45"/>
      <c r="AB245" s="45"/>
      <c r="AC245" s="45"/>
      <c r="AD245" s="45"/>
      <c r="AE245" s="46"/>
      <c r="AS245" s="28">
        <f t="shared" ca="1" si="11"/>
        <v>413170232</v>
      </c>
    </row>
    <row r="246" spans="1:45" ht="18.75" thickBot="1" x14ac:dyDescent="0.3">
      <c r="A246" s="37">
        <v>233</v>
      </c>
      <c r="B246" s="38" t="s">
        <v>793</v>
      </c>
      <c r="C246" s="39" t="s">
        <v>194</v>
      </c>
      <c r="D246" s="49">
        <v>24169</v>
      </c>
      <c r="E246" s="41">
        <f t="shared" ca="1" si="12"/>
        <v>41336</v>
      </c>
      <c r="F246" s="42">
        <f t="shared" ca="1" si="13"/>
        <v>47</v>
      </c>
      <c r="G246" s="43" t="s">
        <v>702</v>
      </c>
      <c r="H246" s="43" t="s">
        <v>234</v>
      </c>
      <c r="I246" s="44" t="s">
        <v>794</v>
      </c>
      <c r="J246" s="39" t="s">
        <v>236</v>
      </c>
      <c r="K246" s="39">
        <v>2406</v>
      </c>
      <c r="L246" s="39"/>
      <c r="M246" s="39"/>
      <c r="N246" s="39"/>
      <c r="O246" s="45"/>
      <c r="P246" s="45"/>
      <c r="Q246" s="45" t="s">
        <v>237</v>
      </c>
      <c r="R246" s="45" t="s">
        <v>783</v>
      </c>
      <c r="S246" s="45" t="s">
        <v>704</v>
      </c>
      <c r="T246" s="39" t="s">
        <v>236</v>
      </c>
      <c r="U246" s="45" t="s">
        <v>236</v>
      </c>
      <c r="V246" s="45" t="s">
        <v>236</v>
      </c>
      <c r="W246" s="45" t="s">
        <v>236</v>
      </c>
      <c r="X246" s="45" t="s">
        <v>236</v>
      </c>
      <c r="Y246" s="45" t="s">
        <v>236</v>
      </c>
      <c r="Z246" s="45"/>
      <c r="AA246" s="45"/>
      <c r="AB246" s="45"/>
      <c r="AC246" s="45"/>
      <c r="AD246" s="45"/>
      <c r="AE246" s="46"/>
      <c r="AS246" s="28">
        <f t="shared" ca="1" si="11"/>
        <v>413360233</v>
      </c>
    </row>
    <row r="247" spans="1:45" ht="18.75" thickBot="1" x14ac:dyDescent="0.3">
      <c r="A247" s="37">
        <v>234</v>
      </c>
      <c r="B247" s="38" t="s">
        <v>795</v>
      </c>
      <c r="C247" s="39" t="s">
        <v>194</v>
      </c>
      <c r="D247" s="49">
        <v>21267</v>
      </c>
      <c r="E247" s="41">
        <f t="shared" ca="1" si="12"/>
        <v>40991</v>
      </c>
      <c r="F247" s="42">
        <f t="shared" ca="1" si="13"/>
        <v>54</v>
      </c>
      <c r="G247" s="43" t="s">
        <v>702</v>
      </c>
      <c r="H247" s="43" t="s">
        <v>234</v>
      </c>
      <c r="I247" s="44" t="s">
        <v>796</v>
      </c>
      <c r="J247" s="39" t="s">
        <v>236</v>
      </c>
      <c r="K247" s="39">
        <v>977</v>
      </c>
      <c r="L247" s="39"/>
      <c r="M247" s="39"/>
      <c r="N247" s="39"/>
      <c r="O247" s="45"/>
      <c r="P247" s="45"/>
      <c r="Q247" s="45" t="s">
        <v>237</v>
      </c>
      <c r="R247" s="45" t="s">
        <v>783</v>
      </c>
      <c r="S247" s="45" t="s">
        <v>783</v>
      </c>
      <c r="T247" s="39" t="s">
        <v>237</v>
      </c>
      <c r="U247" s="45" t="s">
        <v>783</v>
      </c>
      <c r="V247" s="45" t="s">
        <v>783</v>
      </c>
      <c r="W247" s="45" t="s">
        <v>237</v>
      </c>
      <c r="X247" s="45" t="s">
        <v>783</v>
      </c>
      <c r="Y247" s="45" t="s">
        <v>783</v>
      </c>
      <c r="Z247" s="45"/>
      <c r="AA247" s="45"/>
      <c r="AB247" s="45"/>
      <c r="AC247" s="45"/>
      <c r="AD247" s="45"/>
      <c r="AE247" s="46"/>
      <c r="AS247" s="28">
        <f t="shared" ca="1" si="11"/>
        <v>409910234</v>
      </c>
    </row>
    <row r="248" spans="1:45" ht="18.75" thickBot="1" x14ac:dyDescent="0.3">
      <c r="A248" s="37">
        <v>235</v>
      </c>
      <c r="B248" s="38" t="s">
        <v>797</v>
      </c>
      <c r="C248" s="39" t="s">
        <v>194</v>
      </c>
      <c r="D248" s="49">
        <v>23472</v>
      </c>
      <c r="E248" s="41">
        <f t="shared" ca="1" si="12"/>
        <v>41004</v>
      </c>
      <c r="F248" s="42">
        <f t="shared" ca="1" si="13"/>
        <v>48</v>
      </c>
      <c r="G248" s="43" t="s">
        <v>702</v>
      </c>
      <c r="H248" s="43" t="s">
        <v>234</v>
      </c>
      <c r="I248" s="44" t="s">
        <v>798</v>
      </c>
      <c r="J248" s="39" t="s">
        <v>236</v>
      </c>
      <c r="K248" s="39">
        <v>4032</v>
      </c>
      <c r="L248" s="39"/>
      <c r="M248" s="39"/>
      <c r="N248" s="39"/>
      <c r="O248" s="45"/>
      <c r="P248" s="45"/>
      <c r="Q248" s="45" t="s">
        <v>237</v>
      </c>
      <c r="R248" s="45" t="s">
        <v>783</v>
      </c>
      <c r="S248" s="45" t="s">
        <v>783</v>
      </c>
      <c r="T248" s="39" t="s">
        <v>237</v>
      </c>
      <c r="U248" s="45" t="s">
        <v>783</v>
      </c>
      <c r="V248" s="45" t="s">
        <v>783</v>
      </c>
      <c r="W248" s="45" t="s">
        <v>237</v>
      </c>
      <c r="X248" s="45" t="s">
        <v>783</v>
      </c>
      <c r="Y248" s="45" t="s">
        <v>783</v>
      </c>
      <c r="Z248" s="45"/>
      <c r="AA248" s="45"/>
      <c r="AB248" s="45"/>
      <c r="AC248" s="45"/>
      <c r="AD248" s="45"/>
      <c r="AE248" s="46"/>
      <c r="AS248" s="28">
        <f t="shared" ca="1" si="11"/>
        <v>410040235</v>
      </c>
    </row>
    <row r="249" spans="1:45" ht="18.75" thickBot="1" x14ac:dyDescent="0.3">
      <c r="A249" s="37">
        <v>236</v>
      </c>
      <c r="B249" s="38" t="s">
        <v>799</v>
      </c>
      <c r="C249" s="39" t="s">
        <v>194</v>
      </c>
      <c r="D249" s="49">
        <v>25384</v>
      </c>
      <c r="E249" s="41">
        <f t="shared" ca="1" si="12"/>
        <v>41090</v>
      </c>
      <c r="F249" s="42">
        <f t="shared" ca="1" si="13"/>
        <v>43</v>
      </c>
      <c r="G249" s="43" t="s">
        <v>702</v>
      </c>
      <c r="H249" s="43" t="s">
        <v>234</v>
      </c>
      <c r="I249" s="44" t="s">
        <v>800</v>
      </c>
      <c r="J249" s="39" t="s">
        <v>236</v>
      </c>
      <c r="K249" s="39">
        <v>4031</v>
      </c>
      <c r="L249" s="39"/>
      <c r="M249" s="39"/>
      <c r="N249" s="39"/>
      <c r="O249" s="45"/>
      <c r="P249" s="45"/>
      <c r="Q249" s="45" t="s">
        <v>237</v>
      </c>
      <c r="R249" s="45" t="s">
        <v>783</v>
      </c>
      <c r="S249" s="45" t="s">
        <v>783</v>
      </c>
      <c r="T249" s="39" t="s">
        <v>237</v>
      </c>
      <c r="U249" s="45" t="s">
        <v>783</v>
      </c>
      <c r="V249" s="45" t="s">
        <v>783</v>
      </c>
      <c r="W249" s="45" t="s">
        <v>237</v>
      </c>
      <c r="X249" s="45" t="s">
        <v>783</v>
      </c>
      <c r="Y249" s="45" t="s">
        <v>783</v>
      </c>
      <c r="Z249" s="45"/>
      <c r="AA249" s="45"/>
      <c r="AB249" s="45"/>
      <c r="AC249" s="45"/>
      <c r="AD249" s="45"/>
      <c r="AE249" s="46"/>
      <c r="AS249" s="28">
        <f t="shared" ca="1" si="11"/>
        <v>410900236</v>
      </c>
    </row>
    <row r="250" spans="1:45" ht="18.75" thickBot="1" x14ac:dyDescent="0.3">
      <c r="A250" s="37">
        <v>237</v>
      </c>
      <c r="B250" s="38" t="s">
        <v>801</v>
      </c>
      <c r="C250" s="39" t="s">
        <v>194</v>
      </c>
      <c r="D250" s="49">
        <v>32705</v>
      </c>
      <c r="E250" s="41">
        <f t="shared" ca="1" si="12"/>
        <v>41106</v>
      </c>
      <c r="F250" s="42">
        <f t="shared" ca="1" si="13"/>
        <v>23</v>
      </c>
      <c r="G250" s="43" t="s">
        <v>246</v>
      </c>
      <c r="H250" s="43" t="s">
        <v>234</v>
      </c>
      <c r="I250" s="44" t="s">
        <v>802</v>
      </c>
      <c r="J250" s="39" t="s">
        <v>236</v>
      </c>
      <c r="K250" s="39">
        <v>4342</v>
      </c>
      <c r="L250" s="39"/>
      <c r="M250" s="39"/>
      <c r="N250" s="39"/>
      <c r="O250" s="45"/>
      <c r="P250" s="45"/>
      <c r="Q250" s="45" t="s">
        <v>237</v>
      </c>
      <c r="R250" s="45" t="s">
        <v>783</v>
      </c>
      <c r="S250" s="45" t="s">
        <v>783</v>
      </c>
      <c r="T250" s="39" t="s">
        <v>237</v>
      </c>
      <c r="U250" s="45" t="s">
        <v>626</v>
      </c>
      <c r="V250" s="45" t="s">
        <v>626</v>
      </c>
      <c r="W250" s="45" t="s">
        <v>237</v>
      </c>
      <c r="X250" s="45" t="s">
        <v>626</v>
      </c>
      <c r="Y250" s="45" t="s">
        <v>626</v>
      </c>
      <c r="Z250" s="45"/>
      <c r="AA250" s="45"/>
      <c r="AB250" s="45"/>
      <c r="AC250" s="45"/>
      <c r="AD250" s="45"/>
      <c r="AE250" s="46"/>
      <c r="AS250" s="28">
        <f t="shared" ca="1" si="11"/>
        <v>411060237</v>
      </c>
    </row>
    <row r="251" spans="1:45" ht="18.75" thickBot="1" x14ac:dyDescent="0.3">
      <c r="A251" s="37">
        <v>238</v>
      </c>
      <c r="B251" s="38" t="s">
        <v>803</v>
      </c>
      <c r="C251" s="39" t="s">
        <v>194</v>
      </c>
      <c r="D251" s="49">
        <v>35078</v>
      </c>
      <c r="E251" s="41">
        <f t="shared" ca="1" si="12"/>
        <v>41288</v>
      </c>
      <c r="F251" s="42">
        <f t="shared" ca="1" si="13"/>
        <v>17</v>
      </c>
      <c r="G251" s="43"/>
      <c r="H251" s="43" t="s">
        <v>234</v>
      </c>
      <c r="I251" s="44" t="s">
        <v>804</v>
      </c>
      <c r="J251" s="39" t="s">
        <v>236</v>
      </c>
      <c r="K251" s="39" t="s">
        <v>805</v>
      </c>
      <c r="L251" s="39"/>
      <c r="M251" s="39"/>
      <c r="N251" s="39"/>
      <c r="O251" s="45"/>
      <c r="P251" s="45"/>
      <c r="Q251" s="45" t="s">
        <v>237</v>
      </c>
      <c r="R251" s="45" t="s">
        <v>783</v>
      </c>
      <c r="S251" s="45" t="s">
        <v>783</v>
      </c>
      <c r="T251" s="39" t="s">
        <v>236</v>
      </c>
      <c r="U251" s="45" t="s">
        <v>236</v>
      </c>
      <c r="V251" s="45" t="s">
        <v>236</v>
      </c>
      <c r="W251" s="45" t="s">
        <v>236</v>
      </c>
      <c r="X251" s="45" t="s">
        <v>236</v>
      </c>
      <c r="Y251" s="45" t="s">
        <v>236</v>
      </c>
      <c r="Z251" s="45"/>
      <c r="AA251" s="45"/>
      <c r="AB251" s="45"/>
      <c r="AC251" s="45"/>
      <c r="AD251" s="45"/>
      <c r="AE251" s="46"/>
      <c r="AS251" s="28">
        <f t="shared" ca="1" si="11"/>
        <v>412880238</v>
      </c>
    </row>
    <row r="252" spans="1:45" ht="18.75" thickBot="1" x14ac:dyDescent="0.3">
      <c r="A252" s="37">
        <v>239</v>
      </c>
      <c r="B252" s="38" t="s">
        <v>806</v>
      </c>
      <c r="C252" s="39" t="s">
        <v>194</v>
      </c>
      <c r="D252" s="49">
        <v>33215</v>
      </c>
      <c r="E252" s="41">
        <f t="shared" ca="1" si="12"/>
        <v>41251</v>
      </c>
      <c r="F252" s="42">
        <f t="shared" ca="1" si="13"/>
        <v>22</v>
      </c>
      <c r="G252" s="43" t="s">
        <v>702</v>
      </c>
      <c r="H252" s="43" t="s">
        <v>288</v>
      </c>
      <c r="I252" s="50" t="s">
        <v>807</v>
      </c>
      <c r="J252" s="51" t="s">
        <v>236</v>
      </c>
      <c r="K252" s="51">
        <v>4318</v>
      </c>
      <c r="L252" s="51"/>
      <c r="M252" s="51"/>
      <c r="N252" s="39"/>
      <c r="O252" s="45"/>
      <c r="P252" s="45"/>
      <c r="Q252" s="45" t="s">
        <v>237</v>
      </c>
      <c r="R252" s="45" t="s">
        <v>783</v>
      </c>
      <c r="S252" s="45" t="s">
        <v>783</v>
      </c>
      <c r="T252" s="39" t="s">
        <v>237</v>
      </c>
      <c r="U252" s="45" t="s">
        <v>783</v>
      </c>
      <c r="V252" s="45" t="s">
        <v>783</v>
      </c>
      <c r="W252" s="45" t="s">
        <v>237</v>
      </c>
      <c r="X252" s="45" t="s">
        <v>783</v>
      </c>
      <c r="Y252" s="45" t="s">
        <v>783</v>
      </c>
      <c r="Z252" s="45"/>
      <c r="AA252" s="45"/>
      <c r="AB252" s="45"/>
      <c r="AC252" s="45"/>
      <c r="AD252" s="45"/>
      <c r="AE252" s="46"/>
      <c r="AS252" s="28">
        <f t="shared" ca="1" si="11"/>
        <v>412510239</v>
      </c>
    </row>
    <row r="253" spans="1:45" ht="18.75" thickBot="1" x14ac:dyDescent="0.3">
      <c r="A253" s="37">
        <v>240</v>
      </c>
      <c r="B253" s="38" t="s">
        <v>808</v>
      </c>
      <c r="C253" s="39" t="s">
        <v>194</v>
      </c>
      <c r="D253" s="49">
        <v>21096</v>
      </c>
      <c r="E253" s="41">
        <f t="shared" ca="1" si="12"/>
        <v>41185</v>
      </c>
      <c r="F253" s="42">
        <f t="shared" ca="1" si="13"/>
        <v>55</v>
      </c>
      <c r="G253" s="43" t="s">
        <v>702</v>
      </c>
      <c r="H253" s="43" t="s">
        <v>234</v>
      </c>
      <c r="I253" s="44" t="s">
        <v>809</v>
      </c>
      <c r="J253" s="39" t="s">
        <v>236</v>
      </c>
      <c r="K253" s="39">
        <v>779</v>
      </c>
      <c r="L253" s="39"/>
      <c r="M253" s="39"/>
      <c r="N253" s="39"/>
      <c r="O253" s="45"/>
      <c r="P253" s="45"/>
      <c r="Q253" s="45" t="s">
        <v>237</v>
      </c>
      <c r="R253" s="45" t="s">
        <v>783</v>
      </c>
      <c r="S253" s="45" t="s">
        <v>783</v>
      </c>
      <c r="T253" s="39" t="s">
        <v>237</v>
      </c>
      <c r="U253" s="45" t="s">
        <v>783</v>
      </c>
      <c r="V253" s="45" t="s">
        <v>783</v>
      </c>
      <c r="W253" s="45" t="s">
        <v>237</v>
      </c>
      <c r="X253" s="45" t="s">
        <v>783</v>
      </c>
      <c r="Y253" s="45" t="s">
        <v>783</v>
      </c>
      <c r="Z253" s="45"/>
      <c r="AA253" s="45"/>
      <c r="AB253" s="45"/>
      <c r="AC253" s="45"/>
      <c r="AD253" s="45"/>
      <c r="AE253" s="46"/>
      <c r="AS253" s="28">
        <f t="shared" ca="1" si="11"/>
        <v>411850240</v>
      </c>
    </row>
    <row r="254" spans="1:45" ht="18.75" thickBot="1" x14ac:dyDescent="0.3">
      <c r="A254" s="37">
        <v>241</v>
      </c>
      <c r="B254" s="38" t="s">
        <v>810</v>
      </c>
      <c r="C254" s="39" t="s">
        <v>194</v>
      </c>
      <c r="D254" s="49">
        <v>30100</v>
      </c>
      <c r="E254" s="41">
        <f t="shared" ca="1" si="12"/>
        <v>41058</v>
      </c>
      <c r="F254" s="42">
        <f t="shared" ca="1" si="13"/>
        <v>30</v>
      </c>
      <c r="G254" s="43" t="s">
        <v>702</v>
      </c>
      <c r="H254" s="43" t="s">
        <v>234</v>
      </c>
      <c r="I254" s="50" t="s">
        <v>811</v>
      </c>
      <c r="J254" s="51" t="s">
        <v>236</v>
      </c>
      <c r="K254" s="51">
        <v>3984</v>
      </c>
      <c r="L254" s="51"/>
      <c r="M254" s="51"/>
      <c r="N254" s="39"/>
      <c r="O254" s="45"/>
      <c r="P254" s="45"/>
      <c r="Q254" s="45" t="s">
        <v>237</v>
      </c>
      <c r="R254" s="45" t="s">
        <v>783</v>
      </c>
      <c r="S254" s="45" t="s">
        <v>783</v>
      </c>
      <c r="T254" s="39" t="s">
        <v>237</v>
      </c>
      <c r="U254" s="45" t="s">
        <v>783</v>
      </c>
      <c r="V254" s="45" t="s">
        <v>783</v>
      </c>
      <c r="W254" s="45" t="s">
        <v>237</v>
      </c>
      <c r="X254" s="45" t="s">
        <v>749</v>
      </c>
      <c r="Y254" s="45" t="s">
        <v>749</v>
      </c>
      <c r="Z254" s="45"/>
      <c r="AA254" s="45"/>
      <c r="AB254" s="45"/>
      <c r="AC254" s="45"/>
      <c r="AD254" s="45"/>
      <c r="AE254" s="46"/>
      <c r="AS254" s="28">
        <f t="shared" ca="1" si="11"/>
        <v>410580241</v>
      </c>
    </row>
    <row r="255" spans="1:45" ht="18.75" thickBot="1" x14ac:dyDescent="0.3">
      <c r="A255" s="37">
        <v>242</v>
      </c>
      <c r="B255" s="38" t="s">
        <v>812</v>
      </c>
      <c r="C255" s="39" t="s">
        <v>196</v>
      </c>
      <c r="D255" s="49">
        <v>30113</v>
      </c>
      <c r="E255" s="41">
        <f t="shared" ca="1" si="12"/>
        <v>41071</v>
      </c>
      <c r="F255" s="42">
        <f t="shared" ca="1" si="13"/>
        <v>30</v>
      </c>
      <c r="G255" s="43" t="s">
        <v>702</v>
      </c>
      <c r="H255" s="43" t="s">
        <v>234</v>
      </c>
      <c r="I255" s="44" t="s">
        <v>813</v>
      </c>
      <c r="J255" s="39" t="s">
        <v>236</v>
      </c>
      <c r="K255" s="39">
        <v>3983</v>
      </c>
      <c r="L255" s="39"/>
      <c r="M255" s="39"/>
      <c r="N255" s="39"/>
      <c r="O255" s="45"/>
      <c r="P255" s="45"/>
      <c r="Q255" s="45" t="s">
        <v>237</v>
      </c>
      <c r="R255" s="45" t="s">
        <v>783</v>
      </c>
      <c r="S255" s="45" t="s">
        <v>783</v>
      </c>
      <c r="T255" s="39" t="s">
        <v>237</v>
      </c>
      <c r="U255" s="45" t="s">
        <v>783</v>
      </c>
      <c r="V255" s="45" t="s">
        <v>236</v>
      </c>
      <c r="W255" s="45" t="s">
        <v>237</v>
      </c>
      <c r="X255" s="45" t="s">
        <v>783</v>
      </c>
      <c r="Y255" s="45" t="s">
        <v>236</v>
      </c>
      <c r="Z255" s="45"/>
      <c r="AA255" s="45"/>
      <c r="AB255" s="45"/>
      <c r="AC255" s="45"/>
      <c r="AD255" s="45"/>
      <c r="AE255" s="46"/>
      <c r="AS255" s="28">
        <f t="shared" ca="1" si="11"/>
        <v>410710242</v>
      </c>
    </row>
    <row r="256" spans="1:45" ht="18.75" thickBot="1" x14ac:dyDescent="0.3">
      <c r="A256" s="37">
        <v>243</v>
      </c>
      <c r="B256" s="38" t="s">
        <v>814</v>
      </c>
      <c r="C256" s="39" t="s">
        <v>194</v>
      </c>
      <c r="D256" s="49">
        <v>33571</v>
      </c>
      <c r="E256" s="41">
        <f t="shared" ca="1" si="12"/>
        <v>41242</v>
      </c>
      <c r="F256" s="42">
        <f t="shared" ca="1" si="13"/>
        <v>21</v>
      </c>
      <c r="G256" s="43" t="s">
        <v>702</v>
      </c>
      <c r="H256" s="43" t="s">
        <v>234</v>
      </c>
      <c r="I256" s="44" t="s">
        <v>815</v>
      </c>
      <c r="J256" s="39" t="s">
        <v>236</v>
      </c>
      <c r="K256" s="39">
        <v>4435</v>
      </c>
      <c r="L256" s="39"/>
      <c r="M256" s="39"/>
      <c r="N256" s="39"/>
      <c r="O256" s="45"/>
      <c r="P256" s="45"/>
      <c r="Q256" s="45" t="s">
        <v>237</v>
      </c>
      <c r="R256" s="45" t="s">
        <v>783</v>
      </c>
      <c r="S256" s="45" t="s">
        <v>783</v>
      </c>
      <c r="T256" s="39" t="s">
        <v>237</v>
      </c>
      <c r="U256" s="45" t="s">
        <v>783</v>
      </c>
      <c r="V256" s="45" t="s">
        <v>783</v>
      </c>
      <c r="W256" s="45" t="s">
        <v>237</v>
      </c>
      <c r="X256" s="45" t="s">
        <v>783</v>
      </c>
      <c r="Y256" s="45" t="s">
        <v>783</v>
      </c>
      <c r="Z256" s="45"/>
      <c r="AA256" s="45"/>
      <c r="AB256" s="45"/>
      <c r="AC256" s="45"/>
      <c r="AD256" s="45"/>
      <c r="AE256" s="46"/>
      <c r="AS256" s="28">
        <f t="shared" ca="1" si="11"/>
        <v>412420243</v>
      </c>
    </row>
    <row r="257" spans="1:45" ht="18.75" thickBot="1" x14ac:dyDescent="0.3">
      <c r="A257" s="37">
        <v>244</v>
      </c>
      <c r="B257" s="38" t="s">
        <v>816</v>
      </c>
      <c r="C257" s="39" t="s">
        <v>194</v>
      </c>
      <c r="D257" s="49">
        <v>27102</v>
      </c>
      <c r="E257" s="41">
        <f t="shared" ca="1" si="12"/>
        <v>41347</v>
      </c>
      <c r="F257" s="42">
        <f t="shared" ca="1" si="13"/>
        <v>39</v>
      </c>
      <c r="G257" s="43" t="s">
        <v>406</v>
      </c>
      <c r="H257" s="43" t="s">
        <v>234</v>
      </c>
      <c r="I257" s="44" t="s">
        <v>817</v>
      </c>
      <c r="J257" s="39" t="s">
        <v>236</v>
      </c>
      <c r="K257" s="39">
        <v>3244</v>
      </c>
      <c r="L257" s="39"/>
      <c r="M257" s="39"/>
      <c r="N257" s="39"/>
      <c r="O257" s="45"/>
      <c r="P257" s="45"/>
      <c r="Q257" s="45" t="s">
        <v>237</v>
      </c>
      <c r="R257" s="45" t="s">
        <v>783</v>
      </c>
      <c r="S257" s="45" t="s">
        <v>783</v>
      </c>
      <c r="T257" s="39" t="s">
        <v>237</v>
      </c>
      <c r="U257" s="45" t="s">
        <v>783</v>
      </c>
      <c r="V257" s="45" t="s">
        <v>783</v>
      </c>
      <c r="W257" s="45" t="s">
        <v>237</v>
      </c>
      <c r="X257" s="45" t="s">
        <v>783</v>
      </c>
      <c r="Y257" s="45" t="s">
        <v>783</v>
      </c>
      <c r="Z257" s="45"/>
      <c r="AA257" s="45"/>
      <c r="AB257" s="45"/>
      <c r="AC257" s="45"/>
      <c r="AD257" s="45"/>
      <c r="AE257" s="46"/>
      <c r="AS257" s="28">
        <f t="shared" ca="1" si="11"/>
        <v>413470244</v>
      </c>
    </row>
    <row r="258" spans="1:45" ht="18.75" thickBot="1" x14ac:dyDescent="0.3">
      <c r="A258" s="37">
        <v>245</v>
      </c>
      <c r="B258" s="38" t="s">
        <v>818</v>
      </c>
      <c r="C258" s="39" t="s">
        <v>194</v>
      </c>
      <c r="D258" s="49">
        <v>30123</v>
      </c>
      <c r="E258" s="41">
        <f t="shared" ca="1" si="12"/>
        <v>41081</v>
      </c>
      <c r="F258" s="42">
        <f t="shared" ca="1" si="13"/>
        <v>30</v>
      </c>
      <c r="G258" s="43" t="s">
        <v>246</v>
      </c>
      <c r="H258" s="43" t="s">
        <v>234</v>
      </c>
      <c r="I258" s="44" t="s">
        <v>819</v>
      </c>
      <c r="J258" s="39" t="s">
        <v>236</v>
      </c>
      <c r="K258" s="39">
        <v>4073</v>
      </c>
      <c r="L258" s="39"/>
      <c r="M258" s="39"/>
      <c r="N258" s="39"/>
      <c r="O258" s="45"/>
      <c r="P258" s="45"/>
      <c r="Q258" s="45" t="s">
        <v>237</v>
      </c>
      <c r="R258" s="45" t="s">
        <v>783</v>
      </c>
      <c r="S258" s="45" t="s">
        <v>783</v>
      </c>
      <c r="T258" s="39" t="s">
        <v>237</v>
      </c>
      <c r="U258" s="45" t="s">
        <v>783</v>
      </c>
      <c r="V258" s="45" t="s">
        <v>783</v>
      </c>
      <c r="W258" s="45" t="s">
        <v>237</v>
      </c>
      <c r="X258" s="45" t="s">
        <v>783</v>
      </c>
      <c r="Y258" s="45" t="s">
        <v>783</v>
      </c>
      <c r="Z258" s="45"/>
      <c r="AA258" s="45"/>
      <c r="AB258" s="45"/>
      <c r="AC258" s="45"/>
      <c r="AD258" s="45"/>
      <c r="AE258" s="46"/>
      <c r="AS258" s="28">
        <f t="shared" ca="1" si="11"/>
        <v>410810245</v>
      </c>
    </row>
    <row r="259" spans="1:45" ht="18.75" thickBot="1" x14ac:dyDescent="0.3">
      <c r="A259" s="37">
        <v>246</v>
      </c>
      <c r="B259" s="38" t="s">
        <v>820</v>
      </c>
      <c r="C259" s="39" t="s">
        <v>194</v>
      </c>
      <c r="D259" s="49">
        <v>13870</v>
      </c>
      <c r="E259" s="41">
        <f t="shared" ca="1" si="12"/>
        <v>41264</v>
      </c>
      <c r="F259" s="42">
        <f t="shared" ca="1" si="13"/>
        <v>75</v>
      </c>
      <c r="G259" s="43" t="s">
        <v>821</v>
      </c>
      <c r="H259" s="43" t="s">
        <v>234</v>
      </c>
      <c r="I259" s="44" t="s">
        <v>822</v>
      </c>
      <c r="J259" s="39" t="s">
        <v>236</v>
      </c>
      <c r="K259" s="39">
        <v>974</v>
      </c>
      <c r="L259" s="39"/>
      <c r="M259" s="39"/>
      <c r="N259" s="39"/>
      <c r="O259" s="45"/>
      <c r="P259" s="45"/>
      <c r="Q259" s="45" t="s">
        <v>237</v>
      </c>
      <c r="R259" s="45" t="s">
        <v>783</v>
      </c>
      <c r="S259" s="45" t="s">
        <v>783</v>
      </c>
      <c r="T259" s="39" t="s">
        <v>237</v>
      </c>
      <c r="U259" s="45" t="s">
        <v>783</v>
      </c>
      <c r="V259" s="45" t="s">
        <v>783</v>
      </c>
      <c r="W259" s="45" t="s">
        <v>237</v>
      </c>
      <c r="X259" s="45" t="s">
        <v>783</v>
      </c>
      <c r="Y259" s="45" t="s">
        <v>783</v>
      </c>
      <c r="Z259" s="45"/>
      <c r="AA259" s="45"/>
      <c r="AB259" s="45"/>
      <c r="AC259" s="45"/>
      <c r="AD259" s="45"/>
      <c r="AE259" s="46"/>
      <c r="AS259" s="28">
        <f t="shared" ca="1" si="11"/>
        <v>412640246</v>
      </c>
    </row>
    <row r="260" spans="1:45" ht="18.75" thickBot="1" x14ac:dyDescent="0.3">
      <c r="A260" s="37">
        <v>247</v>
      </c>
      <c r="B260" s="38" t="s">
        <v>823</v>
      </c>
      <c r="C260" s="39" t="s">
        <v>194</v>
      </c>
      <c r="D260" s="52">
        <v>24059</v>
      </c>
      <c r="E260" s="41">
        <f t="shared" ca="1" si="12"/>
        <v>41226</v>
      </c>
      <c r="F260" s="42">
        <f t="shared" ca="1" si="13"/>
        <v>47</v>
      </c>
      <c r="G260" s="43" t="s">
        <v>824</v>
      </c>
      <c r="H260" s="43" t="s">
        <v>234</v>
      </c>
      <c r="I260" s="44" t="s">
        <v>825</v>
      </c>
      <c r="J260" s="39" t="s">
        <v>236</v>
      </c>
      <c r="K260" s="39">
        <v>4588</v>
      </c>
      <c r="L260" s="39"/>
      <c r="M260" s="39"/>
      <c r="N260" s="39"/>
      <c r="O260" s="45"/>
      <c r="P260" s="45"/>
      <c r="Q260" s="45" t="s">
        <v>237</v>
      </c>
      <c r="R260" s="45" t="s">
        <v>783</v>
      </c>
      <c r="S260" s="45" t="s">
        <v>783</v>
      </c>
      <c r="T260" s="39" t="s">
        <v>237</v>
      </c>
      <c r="U260" s="45" t="s">
        <v>783</v>
      </c>
      <c r="V260" s="45" t="s">
        <v>783</v>
      </c>
      <c r="W260" s="45" t="s">
        <v>237</v>
      </c>
      <c r="X260" s="45" t="s">
        <v>783</v>
      </c>
      <c r="Y260" s="45" t="s">
        <v>783</v>
      </c>
      <c r="Z260" s="45"/>
      <c r="AA260" s="45"/>
      <c r="AB260" s="45"/>
      <c r="AC260" s="45"/>
      <c r="AD260" s="45"/>
      <c r="AE260" s="46"/>
      <c r="AS260" s="28">
        <f t="shared" ca="1" si="11"/>
        <v>412260247</v>
      </c>
    </row>
    <row r="261" spans="1:45" ht="18.75" thickBot="1" x14ac:dyDescent="0.3">
      <c r="A261" s="37">
        <v>248</v>
      </c>
      <c r="B261" s="38" t="s">
        <v>826</v>
      </c>
      <c r="C261" s="39" t="s">
        <v>194</v>
      </c>
      <c r="D261" s="49">
        <v>33586</v>
      </c>
      <c r="E261" s="41">
        <f t="shared" ca="1" si="12"/>
        <v>41257</v>
      </c>
      <c r="F261" s="42">
        <f t="shared" ca="1" si="13"/>
        <v>21</v>
      </c>
      <c r="G261" s="43" t="s">
        <v>702</v>
      </c>
      <c r="H261" s="43" t="s">
        <v>288</v>
      </c>
      <c r="I261" s="44" t="s">
        <v>827</v>
      </c>
      <c r="J261" s="39" t="s">
        <v>236</v>
      </c>
      <c r="K261" s="39">
        <v>4391</v>
      </c>
      <c r="L261" s="39"/>
      <c r="M261" s="39"/>
      <c r="N261" s="39"/>
      <c r="O261" s="45"/>
      <c r="P261" s="45"/>
      <c r="Q261" s="45" t="s">
        <v>237</v>
      </c>
      <c r="R261" s="45" t="s">
        <v>783</v>
      </c>
      <c r="S261" s="45" t="s">
        <v>783</v>
      </c>
      <c r="T261" s="39" t="s">
        <v>237</v>
      </c>
      <c r="U261" s="45" t="s">
        <v>783</v>
      </c>
      <c r="V261" s="45" t="s">
        <v>783</v>
      </c>
      <c r="W261" s="45" t="s">
        <v>237</v>
      </c>
      <c r="X261" s="45" t="s">
        <v>783</v>
      </c>
      <c r="Y261" s="45" t="s">
        <v>783</v>
      </c>
      <c r="Z261" s="45"/>
      <c r="AA261" s="45"/>
      <c r="AB261" s="45"/>
      <c r="AC261" s="45"/>
      <c r="AD261" s="45"/>
      <c r="AE261" s="46"/>
      <c r="AS261" s="28">
        <f t="shared" ca="1" si="11"/>
        <v>412570248</v>
      </c>
    </row>
    <row r="262" spans="1:45" ht="18.75" thickBot="1" x14ac:dyDescent="0.3">
      <c r="A262" s="37">
        <v>249</v>
      </c>
      <c r="B262" s="38" t="s">
        <v>828</v>
      </c>
      <c r="C262" s="39" t="s">
        <v>194</v>
      </c>
      <c r="D262" s="40">
        <v>34707</v>
      </c>
      <c r="E262" s="41">
        <f t="shared" ca="1" si="12"/>
        <v>41282</v>
      </c>
      <c r="F262" s="42">
        <f t="shared" ca="1" si="13"/>
        <v>18</v>
      </c>
      <c r="G262" s="43" t="s">
        <v>702</v>
      </c>
      <c r="H262" s="43" t="s">
        <v>234</v>
      </c>
      <c r="I262" s="44" t="s">
        <v>829</v>
      </c>
      <c r="J262" s="39" t="s">
        <v>236</v>
      </c>
      <c r="K262" s="39">
        <v>4576</v>
      </c>
      <c r="L262" s="39"/>
      <c r="M262" s="39"/>
      <c r="N262" s="39"/>
      <c r="O262" s="45"/>
      <c r="P262" s="45"/>
      <c r="Q262" s="45" t="s">
        <v>237</v>
      </c>
      <c r="R262" s="45" t="s">
        <v>783</v>
      </c>
      <c r="S262" s="45" t="s">
        <v>783</v>
      </c>
      <c r="T262" s="39" t="s">
        <v>237</v>
      </c>
      <c r="U262" s="45" t="s">
        <v>783</v>
      </c>
      <c r="V262" s="45" t="s">
        <v>783</v>
      </c>
      <c r="W262" s="45" t="s">
        <v>236</v>
      </c>
      <c r="X262" s="45" t="s">
        <v>236</v>
      </c>
      <c r="Y262" s="45" t="s">
        <v>236</v>
      </c>
      <c r="Z262" s="45"/>
      <c r="AA262" s="45"/>
      <c r="AB262" s="45"/>
      <c r="AC262" s="45"/>
      <c r="AD262" s="45"/>
      <c r="AE262" s="46"/>
      <c r="AS262" s="28">
        <f t="shared" ca="1" si="11"/>
        <v>412820249</v>
      </c>
    </row>
    <row r="263" spans="1:45" ht="18.75" thickBot="1" x14ac:dyDescent="0.3">
      <c r="A263" s="37">
        <v>250</v>
      </c>
      <c r="B263" s="38" t="s">
        <v>830</v>
      </c>
      <c r="C263" s="39" t="s">
        <v>194</v>
      </c>
      <c r="D263" s="49">
        <v>28603</v>
      </c>
      <c r="E263" s="41">
        <f t="shared" ca="1" si="12"/>
        <v>41022</v>
      </c>
      <c r="F263" s="42">
        <f t="shared" ca="1" si="13"/>
        <v>34</v>
      </c>
      <c r="G263" s="43" t="s">
        <v>246</v>
      </c>
      <c r="H263" s="43" t="s">
        <v>234</v>
      </c>
      <c r="I263" s="44" t="s">
        <v>831</v>
      </c>
      <c r="J263" s="39" t="s">
        <v>236</v>
      </c>
      <c r="K263" s="39">
        <v>3759</v>
      </c>
      <c r="L263" s="39"/>
      <c r="M263" s="39"/>
      <c r="N263" s="39"/>
      <c r="O263" s="45"/>
      <c r="P263" s="45"/>
      <c r="Q263" s="45" t="s">
        <v>237</v>
      </c>
      <c r="R263" s="45" t="s">
        <v>783</v>
      </c>
      <c r="S263" s="45" t="s">
        <v>783</v>
      </c>
      <c r="T263" s="39" t="s">
        <v>237</v>
      </c>
      <c r="U263" s="45" t="s">
        <v>783</v>
      </c>
      <c r="V263" s="45" t="s">
        <v>783</v>
      </c>
      <c r="W263" s="45" t="s">
        <v>237</v>
      </c>
      <c r="X263" s="45" t="s">
        <v>783</v>
      </c>
      <c r="Y263" s="45" t="s">
        <v>783</v>
      </c>
      <c r="Z263" s="45"/>
      <c r="AA263" s="45"/>
      <c r="AB263" s="45"/>
      <c r="AC263" s="45"/>
      <c r="AD263" s="45"/>
      <c r="AE263" s="46"/>
      <c r="AS263" s="28">
        <f t="shared" ca="1" si="11"/>
        <v>410220250</v>
      </c>
    </row>
    <row r="264" spans="1:45" ht="18.75" thickBot="1" x14ac:dyDescent="0.3">
      <c r="A264" s="37">
        <v>251</v>
      </c>
      <c r="B264" s="38" t="s">
        <v>832</v>
      </c>
      <c r="C264" s="39" t="s">
        <v>194</v>
      </c>
      <c r="D264" s="49">
        <v>24768</v>
      </c>
      <c r="E264" s="41">
        <f t="shared" ca="1" si="12"/>
        <v>41205</v>
      </c>
      <c r="F264" s="42">
        <f t="shared" ca="1" si="13"/>
        <v>45</v>
      </c>
      <c r="G264" s="43" t="s">
        <v>406</v>
      </c>
      <c r="H264" s="43" t="s">
        <v>234</v>
      </c>
      <c r="I264" s="44" t="s">
        <v>833</v>
      </c>
      <c r="J264" s="39" t="s">
        <v>236</v>
      </c>
      <c r="K264" s="39">
        <v>2737</v>
      </c>
      <c r="L264" s="39"/>
      <c r="M264" s="39"/>
      <c r="N264" s="39"/>
      <c r="O264" s="45"/>
      <c r="P264" s="45"/>
      <c r="Q264" s="45" t="s">
        <v>237</v>
      </c>
      <c r="R264" s="45" t="s">
        <v>834</v>
      </c>
      <c r="S264" s="45" t="s">
        <v>834</v>
      </c>
      <c r="T264" s="39" t="s">
        <v>237</v>
      </c>
      <c r="U264" s="45" t="s">
        <v>834</v>
      </c>
      <c r="V264" s="45" t="s">
        <v>834</v>
      </c>
      <c r="W264" s="45" t="s">
        <v>237</v>
      </c>
      <c r="X264" s="45" t="s">
        <v>834</v>
      </c>
      <c r="Y264" s="45" t="s">
        <v>834</v>
      </c>
      <c r="Z264" s="45"/>
      <c r="AA264" s="45"/>
      <c r="AB264" s="45"/>
      <c r="AC264" s="45"/>
      <c r="AD264" s="45"/>
      <c r="AE264" s="46"/>
      <c r="AS264" s="28">
        <f t="shared" ca="1" si="11"/>
        <v>412050251</v>
      </c>
    </row>
    <row r="265" spans="1:45" ht="18.75" thickBot="1" x14ac:dyDescent="0.3">
      <c r="A265" s="37">
        <v>252</v>
      </c>
      <c r="B265" s="38" t="s">
        <v>835</v>
      </c>
      <c r="C265" s="39" t="s">
        <v>194</v>
      </c>
      <c r="D265" s="49">
        <v>32108</v>
      </c>
      <c r="E265" s="41">
        <f t="shared" ca="1" si="12"/>
        <v>41240</v>
      </c>
      <c r="F265" s="42">
        <f t="shared" ca="1" si="13"/>
        <v>25</v>
      </c>
      <c r="G265" s="43" t="s">
        <v>406</v>
      </c>
      <c r="H265" s="43" t="s">
        <v>288</v>
      </c>
      <c r="I265" s="44" t="s">
        <v>836</v>
      </c>
      <c r="J265" s="39" t="s">
        <v>236</v>
      </c>
      <c r="K265" s="39">
        <v>4277</v>
      </c>
      <c r="L265" s="39"/>
      <c r="M265" s="39"/>
      <c r="N265" s="39"/>
      <c r="O265" s="45"/>
      <c r="P265" s="45"/>
      <c r="Q265" s="45" t="s">
        <v>237</v>
      </c>
      <c r="R265" s="45" t="s">
        <v>834</v>
      </c>
      <c r="S265" s="45" t="s">
        <v>834</v>
      </c>
      <c r="T265" s="39" t="s">
        <v>237</v>
      </c>
      <c r="U265" s="45" t="s">
        <v>834</v>
      </c>
      <c r="V265" s="45" t="s">
        <v>834</v>
      </c>
      <c r="W265" s="45" t="s">
        <v>237</v>
      </c>
      <c r="X265" s="45" t="s">
        <v>834</v>
      </c>
      <c r="Y265" s="45" t="s">
        <v>834</v>
      </c>
      <c r="Z265" s="45"/>
      <c r="AA265" s="45"/>
      <c r="AB265" s="45"/>
      <c r="AC265" s="45"/>
      <c r="AD265" s="45"/>
      <c r="AE265" s="46"/>
      <c r="AS265" s="28">
        <f t="shared" ca="1" si="11"/>
        <v>412400252</v>
      </c>
    </row>
    <row r="266" spans="1:45" ht="18.75" thickBot="1" x14ac:dyDescent="0.3">
      <c r="A266" s="37">
        <v>253</v>
      </c>
      <c r="B266" s="38" t="s">
        <v>837</v>
      </c>
      <c r="C266" s="39" t="s">
        <v>194</v>
      </c>
      <c r="D266" s="49">
        <v>23977</v>
      </c>
      <c r="E266" s="41">
        <f t="shared" ca="1" si="12"/>
        <v>41144</v>
      </c>
      <c r="F266" s="42">
        <f t="shared" ca="1" si="13"/>
        <v>47</v>
      </c>
      <c r="G266" s="43" t="s">
        <v>406</v>
      </c>
      <c r="H266" s="43" t="s">
        <v>234</v>
      </c>
      <c r="I266" s="44" t="s">
        <v>838</v>
      </c>
      <c r="J266" s="39" t="s">
        <v>236</v>
      </c>
      <c r="K266" s="39">
        <v>2144</v>
      </c>
      <c r="L266" s="39"/>
      <c r="M266" s="39"/>
      <c r="N266" s="39"/>
      <c r="O266" s="45"/>
      <c r="P266" s="45"/>
      <c r="Q266" s="45" t="s">
        <v>237</v>
      </c>
      <c r="R266" s="45" t="s">
        <v>834</v>
      </c>
      <c r="S266" s="45" t="s">
        <v>834</v>
      </c>
      <c r="T266" s="39" t="s">
        <v>237</v>
      </c>
      <c r="U266" s="45" t="s">
        <v>834</v>
      </c>
      <c r="V266" s="45" t="s">
        <v>834</v>
      </c>
      <c r="W266" s="45" t="s">
        <v>237</v>
      </c>
      <c r="X266" s="45" t="s">
        <v>834</v>
      </c>
      <c r="Y266" s="45" t="s">
        <v>834</v>
      </c>
      <c r="Z266" s="45"/>
      <c r="AA266" s="45"/>
      <c r="AB266" s="45"/>
      <c r="AC266" s="45"/>
      <c r="AD266" s="45"/>
      <c r="AE266" s="46"/>
      <c r="AS266" s="28">
        <f t="shared" ca="1" si="11"/>
        <v>411440253</v>
      </c>
    </row>
    <row r="267" spans="1:45" ht="18.75" thickBot="1" x14ac:dyDescent="0.3">
      <c r="A267" s="37">
        <v>254</v>
      </c>
      <c r="B267" s="38" t="s">
        <v>839</v>
      </c>
      <c r="C267" s="39" t="s">
        <v>194</v>
      </c>
      <c r="D267" s="49">
        <v>34173</v>
      </c>
      <c r="E267" s="41">
        <f t="shared" ca="1" si="12"/>
        <v>41113</v>
      </c>
      <c r="F267" s="42">
        <f t="shared" ca="1" si="13"/>
        <v>19</v>
      </c>
      <c r="G267" s="43" t="s">
        <v>702</v>
      </c>
      <c r="H267" s="43" t="s">
        <v>288</v>
      </c>
      <c r="I267" s="44" t="s">
        <v>840</v>
      </c>
      <c r="J267" s="39" t="s">
        <v>236</v>
      </c>
      <c r="K267" s="39">
        <v>4475</v>
      </c>
      <c r="L267" s="39"/>
      <c r="M267" s="39"/>
      <c r="N267" s="39"/>
      <c r="O267" s="45"/>
      <c r="P267" s="45"/>
      <c r="Q267" s="45" t="s">
        <v>237</v>
      </c>
      <c r="R267" s="45" t="s">
        <v>834</v>
      </c>
      <c r="S267" s="45" t="s">
        <v>704</v>
      </c>
      <c r="T267" s="39" t="s">
        <v>237</v>
      </c>
      <c r="U267" s="45" t="s">
        <v>783</v>
      </c>
      <c r="V267" s="45" t="s">
        <v>783</v>
      </c>
      <c r="W267" s="45" t="s">
        <v>237</v>
      </c>
      <c r="X267" s="45" t="s">
        <v>783</v>
      </c>
      <c r="Y267" s="45" t="s">
        <v>783</v>
      </c>
      <c r="Z267" s="45"/>
      <c r="AA267" s="45"/>
      <c r="AB267" s="45"/>
      <c r="AC267" s="45"/>
      <c r="AD267" s="45"/>
      <c r="AE267" s="46"/>
      <c r="AS267" s="28">
        <f t="shared" ca="1" si="11"/>
        <v>411130254</v>
      </c>
    </row>
    <row r="268" spans="1:45" ht="18.75" thickBot="1" x14ac:dyDescent="0.3">
      <c r="A268" s="37">
        <v>255</v>
      </c>
      <c r="B268" s="38" t="s">
        <v>841</v>
      </c>
      <c r="C268" s="39" t="s">
        <v>194</v>
      </c>
      <c r="D268" s="49">
        <v>27731</v>
      </c>
      <c r="E268" s="41">
        <f t="shared" ca="1" si="12"/>
        <v>41246</v>
      </c>
      <c r="F268" s="42">
        <f t="shared" ca="1" si="13"/>
        <v>37</v>
      </c>
      <c r="G268" s="43" t="s">
        <v>842</v>
      </c>
      <c r="H268" s="43" t="s">
        <v>234</v>
      </c>
      <c r="I268" s="44" t="s">
        <v>843</v>
      </c>
      <c r="J268" s="39" t="s">
        <v>236</v>
      </c>
      <c r="K268" s="39">
        <v>3771</v>
      </c>
      <c r="L268" s="39"/>
      <c r="M268" s="39"/>
      <c r="N268" s="39"/>
      <c r="O268" s="45"/>
      <c r="P268" s="45"/>
      <c r="Q268" s="45" t="s">
        <v>237</v>
      </c>
      <c r="R268" s="45" t="s">
        <v>834</v>
      </c>
      <c r="S268" s="45" t="s">
        <v>834</v>
      </c>
      <c r="T268" s="39" t="s">
        <v>237</v>
      </c>
      <c r="U268" s="45" t="s">
        <v>834</v>
      </c>
      <c r="V268" s="45" t="s">
        <v>834</v>
      </c>
      <c r="W268" s="45" t="s">
        <v>237</v>
      </c>
      <c r="X268" s="45" t="s">
        <v>834</v>
      </c>
      <c r="Y268" s="45" t="s">
        <v>834</v>
      </c>
      <c r="Z268" s="45"/>
      <c r="AA268" s="45"/>
      <c r="AB268" s="45"/>
      <c r="AC268" s="45"/>
      <c r="AD268" s="45"/>
      <c r="AE268" s="46"/>
      <c r="AS268" s="28">
        <f t="shared" ca="1" si="11"/>
        <v>412460255</v>
      </c>
    </row>
    <row r="269" spans="1:45" ht="18.75" thickBot="1" x14ac:dyDescent="0.3">
      <c r="A269" s="37">
        <v>256</v>
      </c>
      <c r="B269" s="38" t="s">
        <v>844</v>
      </c>
      <c r="C269" s="39" t="s">
        <v>194</v>
      </c>
      <c r="D269" s="49">
        <v>17608</v>
      </c>
      <c r="E269" s="41">
        <f t="shared" ca="1" si="12"/>
        <v>41349</v>
      </c>
      <c r="F269" s="42">
        <f t="shared" ca="1" si="13"/>
        <v>65</v>
      </c>
      <c r="G269" s="43" t="s">
        <v>845</v>
      </c>
      <c r="H269" s="43" t="s">
        <v>234</v>
      </c>
      <c r="I269" s="50" t="s">
        <v>846</v>
      </c>
      <c r="J269" s="51" t="s">
        <v>236</v>
      </c>
      <c r="K269" s="51">
        <v>1240</v>
      </c>
      <c r="L269" s="51"/>
      <c r="M269" s="51"/>
      <c r="N269" s="39"/>
      <c r="O269" s="45"/>
      <c r="P269" s="45"/>
      <c r="Q269" s="45" t="s">
        <v>237</v>
      </c>
      <c r="R269" s="45" t="s">
        <v>834</v>
      </c>
      <c r="S269" s="45" t="s">
        <v>834</v>
      </c>
      <c r="T269" s="39" t="s">
        <v>237</v>
      </c>
      <c r="U269" s="45" t="s">
        <v>834</v>
      </c>
      <c r="V269" s="45" t="s">
        <v>834</v>
      </c>
      <c r="W269" s="45" t="s">
        <v>237</v>
      </c>
      <c r="X269" s="45" t="s">
        <v>834</v>
      </c>
      <c r="Y269" s="45" t="s">
        <v>834</v>
      </c>
      <c r="Z269" s="45"/>
      <c r="AA269" s="45"/>
      <c r="AB269" s="45"/>
      <c r="AC269" s="45"/>
      <c r="AD269" s="45"/>
      <c r="AE269" s="46"/>
      <c r="AS269" s="28">
        <f t="shared" ref="AS269:AS332" ca="1" si="14">IF(E269="",99999*$AS$12,E269*$AS$12+A269)</f>
        <v>413490256</v>
      </c>
    </row>
    <row r="270" spans="1:45" ht="18.75" thickBot="1" x14ac:dyDescent="0.3">
      <c r="A270" s="37">
        <v>257</v>
      </c>
      <c r="B270" s="38" t="s">
        <v>847</v>
      </c>
      <c r="C270" s="39" t="s">
        <v>194</v>
      </c>
      <c r="D270" s="49">
        <v>31831</v>
      </c>
      <c r="E270" s="41">
        <f t="shared" ca="1" si="12"/>
        <v>41328</v>
      </c>
      <c r="F270" s="42">
        <f t="shared" ca="1" si="13"/>
        <v>26</v>
      </c>
      <c r="G270" s="43" t="s">
        <v>406</v>
      </c>
      <c r="H270" s="43" t="s">
        <v>288</v>
      </c>
      <c r="I270" s="44" t="s">
        <v>848</v>
      </c>
      <c r="J270" s="39" t="s">
        <v>236</v>
      </c>
      <c r="K270" s="39">
        <v>4181</v>
      </c>
      <c r="L270" s="39"/>
      <c r="M270" s="39"/>
      <c r="N270" s="39"/>
      <c r="O270" s="45"/>
      <c r="P270" s="45"/>
      <c r="Q270" s="45" t="s">
        <v>237</v>
      </c>
      <c r="R270" s="45" t="s">
        <v>834</v>
      </c>
      <c r="S270" s="45" t="s">
        <v>834</v>
      </c>
      <c r="T270" s="39" t="s">
        <v>237</v>
      </c>
      <c r="U270" s="45" t="s">
        <v>834</v>
      </c>
      <c r="V270" s="45" t="s">
        <v>834</v>
      </c>
      <c r="W270" s="45" t="s">
        <v>237</v>
      </c>
      <c r="X270" s="45" t="s">
        <v>834</v>
      </c>
      <c r="Y270" s="45" t="s">
        <v>834</v>
      </c>
      <c r="Z270" s="45"/>
      <c r="AA270" s="45"/>
      <c r="AB270" s="45"/>
      <c r="AC270" s="45"/>
      <c r="AD270" s="45"/>
      <c r="AE270" s="46"/>
      <c r="AS270" s="28">
        <f t="shared" ca="1" si="14"/>
        <v>413280257</v>
      </c>
    </row>
    <row r="271" spans="1:45" ht="18.75" thickBot="1" x14ac:dyDescent="0.3">
      <c r="A271" s="37">
        <v>258</v>
      </c>
      <c r="B271" s="38" t="s">
        <v>849</v>
      </c>
      <c r="C271" s="39" t="s">
        <v>194</v>
      </c>
      <c r="D271" s="49">
        <v>21481</v>
      </c>
      <c r="E271" s="41">
        <f t="shared" ref="E271:E334" ca="1" si="15">IF(B271="","",IF(DATE(YEAR(TODAY()),MONTH(D271),DAY(D271))&lt;TODAY(),DATE(IF(YEAR(D271)=1900,2090,YEAR(TODAY())+1),MONTH(D271),DAY(D271)),DATE(IF(YEAR(D271)=1900,2090,YEAR(TODAY())),MONTH(D271),DAY(D271))))</f>
        <v>41205</v>
      </c>
      <c r="F271" s="42">
        <f t="shared" ref="F271:F334" ca="1" si="16">IF(B271="","",YEAR(E271)-YEAR(D271))</f>
        <v>54</v>
      </c>
      <c r="G271" s="43" t="s">
        <v>406</v>
      </c>
      <c r="H271" s="43" t="s">
        <v>234</v>
      </c>
      <c r="I271" s="50" t="s">
        <v>850</v>
      </c>
      <c r="J271" s="51" t="s">
        <v>236</v>
      </c>
      <c r="K271" s="51">
        <v>3044</v>
      </c>
      <c r="L271" s="51"/>
      <c r="M271" s="51"/>
      <c r="N271" s="39"/>
      <c r="O271" s="45"/>
      <c r="P271" s="45"/>
      <c r="Q271" s="45" t="s">
        <v>237</v>
      </c>
      <c r="R271" s="45" t="s">
        <v>834</v>
      </c>
      <c r="S271" s="45" t="s">
        <v>834</v>
      </c>
      <c r="T271" s="39" t="s">
        <v>237</v>
      </c>
      <c r="U271" s="45" t="s">
        <v>834</v>
      </c>
      <c r="V271" s="45" t="s">
        <v>834</v>
      </c>
      <c r="W271" s="45" t="s">
        <v>237</v>
      </c>
      <c r="X271" s="45" t="s">
        <v>834</v>
      </c>
      <c r="Y271" s="45" t="s">
        <v>834</v>
      </c>
      <c r="Z271" s="45"/>
      <c r="AA271" s="45"/>
      <c r="AB271" s="45"/>
      <c r="AC271" s="45"/>
      <c r="AD271" s="45"/>
      <c r="AE271" s="46"/>
      <c r="AS271" s="28">
        <f t="shared" ca="1" si="14"/>
        <v>412050258</v>
      </c>
    </row>
    <row r="272" spans="1:45" ht="18.75" thickBot="1" x14ac:dyDescent="0.3">
      <c r="A272" s="37">
        <v>259</v>
      </c>
      <c r="B272" s="38" t="s">
        <v>851</v>
      </c>
      <c r="C272" s="39" t="s">
        <v>194</v>
      </c>
      <c r="D272" s="49">
        <v>15397</v>
      </c>
      <c r="E272" s="41">
        <f t="shared" ca="1" si="15"/>
        <v>41330</v>
      </c>
      <c r="F272" s="42">
        <f t="shared" ca="1" si="16"/>
        <v>71</v>
      </c>
      <c r="G272" s="43" t="s">
        <v>406</v>
      </c>
      <c r="H272" s="43" t="s">
        <v>234</v>
      </c>
      <c r="I272" s="44" t="s">
        <v>852</v>
      </c>
      <c r="J272" s="39" t="s">
        <v>236</v>
      </c>
      <c r="K272" s="39">
        <v>1243</v>
      </c>
      <c r="L272" s="39"/>
      <c r="M272" s="39"/>
      <c r="N272" s="39"/>
      <c r="O272" s="45"/>
      <c r="P272" s="45"/>
      <c r="Q272" s="45" t="s">
        <v>237</v>
      </c>
      <c r="R272" s="45" t="s">
        <v>834</v>
      </c>
      <c r="S272" s="45" t="s">
        <v>834</v>
      </c>
      <c r="T272" s="39" t="s">
        <v>237</v>
      </c>
      <c r="U272" s="45" t="s">
        <v>834</v>
      </c>
      <c r="V272" s="45" t="s">
        <v>834</v>
      </c>
      <c r="W272" s="45" t="s">
        <v>237</v>
      </c>
      <c r="X272" s="45" t="s">
        <v>834</v>
      </c>
      <c r="Y272" s="45" t="s">
        <v>834</v>
      </c>
      <c r="Z272" s="45"/>
      <c r="AA272" s="45"/>
      <c r="AB272" s="45"/>
      <c r="AC272" s="45"/>
      <c r="AD272" s="45"/>
      <c r="AE272" s="46"/>
      <c r="AS272" s="28">
        <f t="shared" ca="1" si="14"/>
        <v>413300259</v>
      </c>
    </row>
    <row r="273" spans="1:45" ht="18.75" thickBot="1" x14ac:dyDescent="0.3">
      <c r="A273" s="37">
        <v>260</v>
      </c>
      <c r="B273" s="38" t="s">
        <v>853</v>
      </c>
      <c r="C273" s="39" t="s">
        <v>194</v>
      </c>
      <c r="D273" s="49">
        <v>26018</v>
      </c>
      <c r="E273" s="41">
        <f t="shared" ca="1" si="15"/>
        <v>40994</v>
      </c>
      <c r="F273" s="42">
        <f t="shared" ca="1" si="16"/>
        <v>41</v>
      </c>
      <c r="G273" s="43" t="s">
        <v>406</v>
      </c>
      <c r="H273" s="43" t="s">
        <v>234</v>
      </c>
      <c r="I273" s="44" t="s">
        <v>854</v>
      </c>
      <c r="J273" s="39" t="s">
        <v>236</v>
      </c>
      <c r="K273" s="39">
        <v>3119</v>
      </c>
      <c r="L273" s="39"/>
      <c r="M273" s="39"/>
      <c r="N273" s="39"/>
      <c r="O273" s="45"/>
      <c r="P273" s="45"/>
      <c r="Q273" s="45" t="s">
        <v>237</v>
      </c>
      <c r="R273" s="45" t="s">
        <v>834</v>
      </c>
      <c r="S273" s="45" t="s">
        <v>834</v>
      </c>
      <c r="T273" s="39" t="s">
        <v>237</v>
      </c>
      <c r="U273" s="45" t="s">
        <v>834</v>
      </c>
      <c r="V273" s="45" t="s">
        <v>834</v>
      </c>
      <c r="W273" s="45" t="s">
        <v>237</v>
      </c>
      <c r="X273" s="45" t="s">
        <v>834</v>
      </c>
      <c r="Y273" s="45" t="s">
        <v>834</v>
      </c>
      <c r="Z273" s="45"/>
      <c r="AA273" s="45"/>
      <c r="AB273" s="45"/>
      <c r="AC273" s="45"/>
      <c r="AD273" s="45"/>
      <c r="AE273" s="46"/>
      <c r="AS273" s="28">
        <f t="shared" ca="1" si="14"/>
        <v>409940260</v>
      </c>
    </row>
    <row r="274" spans="1:45" ht="18.75" thickBot="1" x14ac:dyDescent="0.3">
      <c r="A274" s="37">
        <v>261</v>
      </c>
      <c r="B274" s="38" t="s">
        <v>855</v>
      </c>
      <c r="C274" s="39" t="s">
        <v>194</v>
      </c>
      <c r="D274" s="49">
        <v>16521</v>
      </c>
      <c r="E274" s="41">
        <f t="shared" ca="1" si="15"/>
        <v>40993</v>
      </c>
      <c r="F274" s="42">
        <f t="shared" ca="1" si="16"/>
        <v>67</v>
      </c>
      <c r="G274" s="43" t="s">
        <v>845</v>
      </c>
      <c r="H274" s="43" t="s">
        <v>234</v>
      </c>
      <c r="I274" s="44" t="s">
        <v>856</v>
      </c>
      <c r="J274" s="39" t="s">
        <v>236</v>
      </c>
      <c r="K274" s="39">
        <v>1245</v>
      </c>
      <c r="L274" s="39"/>
      <c r="M274" s="39"/>
      <c r="N274" s="39"/>
      <c r="O274" s="45"/>
      <c r="P274" s="45"/>
      <c r="Q274" s="45" t="s">
        <v>237</v>
      </c>
      <c r="R274" s="45" t="s">
        <v>834</v>
      </c>
      <c r="S274" s="45" t="s">
        <v>834</v>
      </c>
      <c r="T274" s="39" t="s">
        <v>236</v>
      </c>
      <c r="U274" s="45" t="s">
        <v>236</v>
      </c>
      <c r="V274" s="45" t="s">
        <v>236</v>
      </c>
      <c r="W274" s="45" t="s">
        <v>237</v>
      </c>
      <c r="X274" s="45" t="s">
        <v>834</v>
      </c>
      <c r="Y274" s="45" t="s">
        <v>834</v>
      </c>
      <c r="Z274" s="45"/>
      <c r="AA274" s="45"/>
      <c r="AB274" s="45"/>
      <c r="AC274" s="45"/>
      <c r="AD274" s="45"/>
      <c r="AE274" s="46"/>
      <c r="AS274" s="28">
        <f t="shared" ca="1" si="14"/>
        <v>409930261</v>
      </c>
    </row>
    <row r="275" spans="1:45" ht="18.75" thickBot="1" x14ac:dyDescent="0.3">
      <c r="A275" s="37">
        <v>262</v>
      </c>
      <c r="B275" s="38" t="s">
        <v>857</v>
      </c>
      <c r="C275" s="39" t="s">
        <v>194</v>
      </c>
      <c r="D275" s="49">
        <v>26115</v>
      </c>
      <c r="E275" s="41">
        <f t="shared" ca="1" si="15"/>
        <v>41091</v>
      </c>
      <c r="F275" s="42">
        <f t="shared" ca="1" si="16"/>
        <v>41</v>
      </c>
      <c r="G275" s="43" t="s">
        <v>406</v>
      </c>
      <c r="H275" s="43" t="s">
        <v>234</v>
      </c>
      <c r="I275" s="44" t="s">
        <v>858</v>
      </c>
      <c r="J275" s="39" t="s">
        <v>236</v>
      </c>
      <c r="K275" s="39">
        <v>3197</v>
      </c>
      <c r="L275" s="39"/>
      <c r="M275" s="39"/>
      <c r="N275" s="39"/>
      <c r="O275" s="45"/>
      <c r="P275" s="45"/>
      <c r="Q275" s="45" t="s">
        <v>237</v>
      </c>
      <c r="R275" s="45" t="s">
        <v>834</v>
      </c>
      <c r="S275" s="45" t="s">
        <v>834</v>
      </c>
      <c r="T275" s="39" t="s">
        <v>237</v>
      </c>
      <c r="U275" s="45" t="s">
        <v>834</v>
      </c>
      <c r="V275" s="45" t="s">
        <v>834</v>
      </c>
      <c r="W275" s="45" t="s">
        <v>237</v>
      </c>
      <c r="X275" s="45" t="s">
        <v>834</v>
      </c>
      <c r="Y275" s="45" t="s">
        <v>834</v>
      </c>
      <c r="Z275" s="45"/>
      <c r="AA275" s="45"/>
      <c r="AB275" s="45"/>
      <c r="AC275" s="45"/>
      <c r="AD275" s="45"/>
      <c r="AE275" s="46"/>
      <c r="AS275" s="28">
        <f t="shared" ca="1" si="14"/>
        <v>410910262</v>
      </c>
    </row>
    <row r="276" spans="1:45" ht="18.75" thickBot="1" x14ac:dyDescent="0.3">
      <c r="A276" s="37">
        <v>263</v>
      </c>
      <c r="B276" s="38" t="s">
        <v>859</v>
      </c>
      <c r="C276" s="39" t="s">
        <v>194</v>
      </c>
      <c r="D276" s="49">
        <v>23943</v>
      </c>
      <c r="E276" s="41">
        <f t="shared" ca="1" si="15"/>
        <v>41110</v>
      </c>
      <c r="F276" s="42">
        <f t="shared" ca="1" si="16"/>
        <v>47</v>
      </c>
      <c r="G276" s="43" t="s">
        <v>860</v>
      </c>
      <c r="H276" s="43" t="s">
        <v>234</v>
      </c>
      <c r="I276" s="44" t="s">
        <v>861</v>
      </c>
      <c r="J276" s="39" t="s">
        <v>236</v>
      </c>
      <c r="K276" s="39">
        <v>1872</v>
      </c>
      <c r="L276" s="39"/>
      <c r="M276" s="39"/>
      <c r="N276" s="39"/>
      <c r="O276" s="45"/>
      <c r="P276" s="45"/>
      <c r="Q276" s="45" t="s">
        <v>237</v>
      </c>
      <c r="R276" s="45" t="s">
        <v>862</v>
      </c>
      <c r="S276" s="45" t="s">
        <v>863</v>
      </c>
      <c r="T276" s="39" t="s">
        <v>237</v>
      </c>
      <c r="U276" s="45" t="s">
        <v>862</v>
      </c>
      <c r="V276" s="45" t="s">
        <v>863</v>
      </c>
      <c r="W276" s="45" t="s">
        <v>237</v>
      </c>
      <c r="X276" s="45" t="s">
        <v>862</v>
      </c>
      <c r="Y276" s="45" t="s">
        <v>863</v>
      </c>
      <c r="Z276" s="45"/>
      <c r="AA276" s="45"/>
      <c r="AB276" s="45"/>
      <c r="AC276" s="45"/>
      <c r="AD276" s="45"/>
      <c r="AE276" s="46"/>
      <c r="AS276" s="28">
        <f t="shared" ca="1" si="14"/>
        <v>411100263</v>
      </c>
    </row>
    <row r="277" spans="1:45" ht="18.75" thickBot="1" x14ac:dyDescent="0.3">
      <c r="A277" s="37">
        <v>264</v>
      </c>
      <c r="B277" s="38" t="s">
        <v>864</v>
      </c>
      <c r="C277" s="39" t="s">
        <v>194</v>
      </c>
      <c r="D277" s="49">
        <v>27985</v>
      </c>
      <c r="E277" s="41">
        <f t="shared" ca="1" si="15"/>
        <v>41134</v>
      </c>
      <c r="F277" s="42">
        <f t="shared" ca="1" si="16"/>
        <v>36</v>
      </c>
      <c r="G277" s="43" t="s">
        <v>723</v>
      </c>
      <c r="H277" s="43" t="s">
        <v>234</v>
      </c>
      <c r="I277" s="44" t="s">
        <v>865</v>
      </c>
      <c r="J277" s="39" t="s">
        <v>236</v>
      </c>
      <c r="K277" s="39">
        <v>3659</v>
      </c>
      <c r="L277" s="39"/>
      <c r="M277" s="39"/>
      <c r="N277" s="39"/>
      <c r="O277" s="45"/>
      <c r="P277" s="45"/>
      <c r="Q277" s="45" t="s">
        <v>237</v>
      </c>
      <c r="R277" s="45" t="s">
        <v>863</v>
      </c>
      <c r="S277" s="45" t="s">
        <v>863</v>
      </c>
      <c r="T277" s="45" t="s">
        <v>237</v>
      </c>
      <c r="U277" s="45" t="s">
        <v>863</v>
      </c>
      <c r="V277" s="45" t="s">
        <v>863</v>
      </c>
      <c r="W277" s="45" t="s">
        <v>237</v>
      </c>
      <c r="X277" s="45" t="s">
        <v>863</v>
      </c>
      <c r="Y277" s="45" t="s">
        <v>863</v>
      </c>
      <c r="Z277" s="45"/>
      <c r="AA277" s="45"/>
      <c r="AB277" s="45"/>
      <c r="AC277" s="45"/>
      <c r="AD277" s="45"/>
      <c r="AE277" s="46"/>
      <c r="AS277" s="28">
        <f t="shared" ca="1" si="14"/>
        <v>411340264</v>
      </c>
    </row>
    <row r="278" spans="1:45" ht="18.75" thickBot="1" x14ac:dyDescent="0.3">
      <c r="A278" s="37">
        <v>265</v>
      </c>
      <c r="B278" s="38" t="s">
        <v>866</v>
      </c>
      <c r="C278" s="39" t="s">
        <v>194</v>
      </c>
      <c r="D278" s="49">
        <v>32781</v>
      </c>
      <c r="E278" s="41">
        <f t="shared" ca="1" si="15"/>
        <v>41182</v>
      </c>
      <c r="F278" s="42">
        <f t="shared" ca="1" si="16"/>
        <v>23</v>
      </c>
      <c r="G278" s="43" t="s">
        <v>723</v>
      </c>
      <c r="H278" s="43" t="s">
        <v>234</v>
      </c>
      <c r="I278" s="44" t="s">
        <v>867</v>
      </c>
      <c r="J278" s="39" t="s">
        <v>236</v>
      </c>
      <c r="K278" s="39">
        <v>4379</v>
      </c>
      <c r="L278" s="39"/>
      <c r="M278" s="39"/>
      <c r="N278" s="39"/>
      <c r="O278" s="45"/>
      <c r="P278" s="45"/>
      <c r="Q278" s="45" t="s">
        <v>237</v>
      </c>
      <c r="R278" s="45" t="s">
        <v>863</v>
      </c>
      <c r="S278" s="45" t="s">
        <v>863</v>
      </c>
      <c r="T278" s="45" t="s">
        <v>237</v>
      </c>
      <c r="U278" s="45" t="s">
        <v>863</v>
      </c>
      <c r="V278" s="45" t="s">
        <v>863</v>
      </c>
      <c r="W278" s="45" t="s">
        <v>237</v>
      </c>
      <c r="X278" s="45" t="s">
        <v>863</v>
      </c>
      <c r="Y278" s="45" t="s">
        <v>863</v>
      </c>
      <c r="Z278" s="45"/>
      <c r="AA278" s="45"/>
      <c r="AB278" s="45"/>
      <c r="AC278" s="45"/>
      <c r="AD278" s="45"/>
      <c r="AE278" s="46"/>
      <c r="AS278" s="28">
        <f t="shared" ca="1" si="14"/>
        <v>411820265</v>
      </c>
    </row>
    <row r="279" spans="1:45" ht="18.75" thickBot="1" x14ac:dyDescent="0.3">
      <c r="A279" s="37">
        <v>266</v>
      </c>
      <c r="B279" s="38" t="s">
        <v>868</v>
      </c>
      <c r="C279" s="39" t="s">
        <v>194</v>
      </c>
      <c r="D279" s="49">
        <v>30679</v>
      </c>
      <c r="E279" s="41">
        <f t="shared" ca="1" si="15"/>
        <v>41272</v>
      </c>
      <c r="F279" s="42">
        <f t="shared" ca="1" si="16"/>
        <v>29</v>
      </c>
      <c r="G279" s="43" t="s">
        <v>723</v>
      </c>
      <c r="H279" s="43" t="s">
        <v>234</v>
      </c>
      <c r="I279" s="50" t="s">
        <v>869</v>
      </c>
      <c r="J279" s="51" t="s">
        <v>236</v>
      </c>
      <c r="K279" s="51">
        <v>4058</v>
      </c>
      <c r="L279" s="51"/>
      <c r="M279" s="51"/>
      <c r="N279" s="39"/>
      <c r="O279" s="45"/>
      <c r="P279" s="45"/>
      <c r="Q279" s="45" t="s">
        <v>237</v>
      </c>
      <c r="R279" s="45" t="s">
        <v>863</v>
      </c>
      <c r="S279" s="45" t="s">
        <v>863</v>
      </c>
      <c r="T279" s="39" t="s">
        <v>237</v>
      </c>
      <c r="U279" s="45" t="s">
        <v>863</v>
      </c>
      <c r="V279" s="45" t="s">
        <v>863</v>
      </c>
      <c r="W279" s="45" t="s">
        <v>237</v>
      </c>
      <c r="X279" s="45" t="s">
        <v>863</v>
      </c>
      <c r="Y279" s="45" t="s">
        <v>863</v>
      </c>
      <c r="Z279" s="45"/>
      <c r="AA279" s="45"/>
      <c r="AB279" s="45"/>
      <c r="AC279" s="45"/>
      <c r="AD279" s="45"/>
      <c r="AE279" s="46"/>
      <c r="AS279" s="28">
        <f t="shared" ca="1" si="14"/>
        <v>412720266</v>
      </c>
    </row>
    <row r="280" spans="1:45" ht="18.75" thickBot="1" x14ac:dyDescent="0.3">
      <c r="A280" s="37">
        <v>267</v>
      </c>
      <c r="B280" s="38" t="s">
        <v>870</v>
      </c>
      <c r="C280" s="39" t="s">
        <v>194</v>
      </c>
      <c r="D280" s="49">
        <v>33848</v>
      </c>
      <c r="E280" s="41">
        <f t="shared" ca="1" si="15"/>
        <v>41153</v>
      </c>
      <c r="F280" s="42">
        <f t="shared" ca="1" si="16"/>
        <v>20</v>
      </c>
      <c r="G280" s="43" t="s">
        <v>871</v>
      </c>
      <c r="H280" s="43" t="s">
        <v>234</v>
      </c>
      <c r="I280" s="44" t="s">
        <v>872</v>
      </c>
      <c r="J280" s="39" t="s">
        <v>236</v>
      </c>
      <c r="K280" s="39">
        <v>4584</v>
      </c>
      <c r="L280" s="39"/>
      <c r="M280" s="39"/>
      <c r="N280" s="39"/>
      <c r="O280" s="45"/>
      <c r="P280" s="45"/>
      <c r="Q280" s="45" t="s">
        <v>237</v>
      </c>
      <c r="R280" s="45" t="s">
        <v>863</v>
      </c>
      <c r="S280" s="45" t="s">
        <v>863</v>
      </c>
      <c r="T280" s="39" t="s">
        <v>237</v>
      </c>
      <c r="U280" s="45" t="s">
        <v>863</v>
      </c>
      <c r="V280" s="45" t="s">
        <v>863</v>
      </c>
      <c r="W280" s="45" t="s">
        <v>236</v>
      </c>
      <c r="X280" s="45" t="s">
        <v>236</v>
      </c>
      <c r="Y280" s="45" t="s">
        <v>236</v>
      </c>
      <c r="Z280" s="45"/>
      <c r="AA280" s="45"/>
      <c r="AB280" s="45"/>
      <c r="AC280" s="45"/>
      <c r="AD280" s="45"/>
      <c r="AE280" s="46"/>
      <c r="AS280" s="28">
        <f t="shared" ca="1" si="14"/>
        <v>411530267</v>
      </c>
    </row>
    <row r="281" spans="1:45" ht="18.75" thickBot="1" x14ac:dyDescent="0.3">
      <c r="A281" s="37">
        <v>268</v>
      </c>
      <c r="B281" s="38" t="s">
        <v>873</v>
      </c>
      <c r="C281" s="39" t="s">
        <v>194</v>
      </c>
      <c r="D281" s="49">
        <v>19084</v>
      </c>
      <c r="E281" s="41">
        <f t="shared" ca="1" si="15"/>
        <v>40999</v>
      </c>
      <c r="F281" s="42">
        <f t="shared" ca="1" si="16"/>
        <v>60</v>
      </c>
      <c r="G281" s="43" t="s">
        <v>874</v>
      </c>
      <c r="H281" s="43" t="s">
        <v>234</v>
      </c>
      <c r="I281" s="50" t="s">
        <v>875</v>
      </c>
      <c r="J281" s="51" t="s">
        <v>236</v>
      </c>
      <c r="K281" s="51">
        <v>612</v>
      </c>
      <c r="L281" s="51"/>
      <c r="M281" s="51"/>
      <c r="N281" s="39"/>
      <c r="O281" s="45"/>
      <c r="P281" s="45"/>
      <c r="Q281" s="45" t="s">
        <v>237</v>
      </c>
      <c r="R281" s="45" t="s">
        <v>863</v>
      </c>
      <c r="S281" s="45" t="s">
        <v>863</v>
      </c>
      <c r="T281" s="39" t="s">
        <v>237</v>
      </c>
      <c r="U281" s="45" t="s">
        <v>863</v>
      </c>
      <c r="V281" s="45" t="s">
        <v>863</v>
      </c>
      <c r="W281" s="45" t="s">
        <v>237</v>
      </c>
      <c r="X281" s="45" t="s">
        <v>863</v>
      </c>
      <c r="Y281" s="45" t="s">
        <v>863</v>
      </c>
      <c r="Z281" s="45"/>
      <c r="AA281" s="45"/>
      <c r="AB281" s="45"/>
      <c r="AC281" s="45"/>
      <c r="AD281" s="45"/>
      <c r="AE281" s="46"/>
      <c r="AS281" s="28">
        <f t="shared" ca="1" si="14"/>
        <v>409990268</v>
      </c>
    </row>
    <row r="282" spans="1:45" ht="18.75" thickBot="1" x14ac:dyDescent="0.3">
      <c r="A282" s="37">
        <v>269</v>
      </c>
      <c r="B282" s="38" t="s">
        <v>876</v>
      </c>
      <c r="C282" s="39" t="s">
        <v>194</v>
      </c>
      <c r="D282" s="49">
        <v>31555</v>
      </c>
      <c r="E282" s="41">
        <f t="shared" ca="1" si="15"/>
        <v>41052</v>
      </c>
      <c r="F282" s="42">
        <f t="shared" ca="1" si="16"/>
        <v>26</v>
      </c>
      <c r="G282" s="43" t="s">
        <v>723</v>
      </c>
      <c r="H282" s="43" t="s">
        <v>288</v>
      </c>
      <c r="I282" s="44" t="s">
        <v>877</v>
      </c>
      <c r="J282" s="39" t="s">
        <v>236</v>
      </c>
      <c r="K282" s="39">
        <v>4255</v>
      </c>
      <c r="L282" s="39"/>
      <c r="M282" s="39"/>
      <c r="N282" s="39"/>
      <c r="O282" s="45"/>
      <c r="P282" s="45"/>
      <c r="Q282" s="45" t="s">
        <v>237</v>
      </c>
      <c r="R282" s="45" t="s">
        <v>863</v>
      </c>
      <c r="S282" s="45" t="s">
        <v>863</v>
      </c>
      <c r="T282" s="39" t="s">
        <v>237</v>
      </c>
      <c r="U282" s="45" t="s">
        <v>863</v>
      </c>
      <c r="V282" s="45" t="s">
        <v>863</v>
      </c>
      <c r="W282" s="45" t="s">
        <v>236</v>
      </c>
      <c r="X282" s="45" t="s">
        <v>236</v>
      </c>
      <c r="Y282" s="45" t="s">
        <v>236</v>
      </c>
      <c r="Z282" s="45"/>
      <c r="AA282" s="45"/>
      <c r="AB282" s="45"/>
      <c r="AC282" s="45"/>
      <c r="AD282" s="45"/>
      <c r="AE282" s="46"/>
      <c r="AS282" s="28">
        <f t="shared" ca="1" si="14"/>
        <v>410520269</v>
      </c>
    </row>
    <row r="283" spans="1:45" ht="18.75" thickBot="1" x14ac:dyDescent="0.3">
      <c r="A283" s="37">
        <v>270</v>
      </c>
      <c r="B283" s="38" t="s">
        <v>878</v>
      </c>
      <c r="C283" s="39" t="s">
        <v>194</v>
      </c>
      <c r="D283" s="49">
        <v>33225</v>
      </c>
      <c r="E283" s="41">
        <f t="shared" ca="1" si="15"/>
        <v>41261</v>
      </c>
      <c r="F283" s="42">
        <f t="shared" ca="1" si="16"/>
        <v>22</v>
      </c>
      <c r="G283" s="43" t="s">
        <v>879</v>
      </c>
      <c r="H283" s="43" t="s">
        <v>234</v>
      </c>
      <c r="I283" s="44" t="s">
        <v>880</v>
      </c>
      <c r="J283" s="39" t="s">
        <v>236</v>
      </c>
      <c r="K283" s="39">
        <v>4393</v>
      </c>
      <c r="L283" s="39"/>
      <c r="M283" s="39"/>
      <c r="N283" s="39"/>
      <c r="O283" s="45"/>
      <c r="P283" s="45"/>
      <c r="Q283" s="45" t="s">
        <v>237</v>
      </c>
      <c r="R283" s="45" t="s">
        <v>881</v>
      </c>
      <c r="S283" s="45" t="s">
        <v>881</v>
      </c>
      <c r="T283" s="39" t="s">
        <v>237</v>
      </c>
      <c r="U283" s="45" t="s">
        <v>881</v>
      </c>
      <c r="V283" s="45" t="s">
        <v>881</v>
      </c>
      <c r="W283" s="45" t="s">
        <v>237</v>
      </c>
      <c r="X283" s="45" t="s">
        <v>881</v>
      </c>
      <c r="Y283" s="45" t="s">
        <v>881</v>
      </c>
      <c r="Z283" s="45"/>
      <c r="AA283" s="45"/>
      <c r="AB283" s="45"/>
      <c r="AC283" s="45"/>
      <c r="AD283" s="45"/>
      <c r="AE283" s="46"/>
      <c r="AS283" s="28">
        <f t="shared" ca="1" si="14"/>
        <v>412610270</v>
      </c>
    </row>
    <row r="284" spans="1:45" ht="18.75" thickBot="1" x14ac:dyDescent="0.3">
      <c r="A284" s="37">
        <v>271</v>
      </c>
      <c r="B284" s="38" t="s">
        <v>882</v>
      </c>
      <c r="C284" s="39" t="s">
        <v>194</v>
      </c>
      <c r="D284" s="49">
        <v>34502</v>
      </c>
      <c r="E284" s="41">
        <f t="shared" ca="1" si="15"/>
        <v>41077</v>
      </c>
      <c r="F284" s="42">
        <f t="shared" ca="1" si="16"/>
        <v>18</v>
      </c>
      <c r="G284" s="43" t="s">
        <v>883</v>
      </c>
      <c r="H284" s="43" t="s">
        <v>234</v>
      </c>
      <c r="I284" s="44" t="s">
        <v>884</v>
      </c>
      <c r="J284" s="39" t="s">
        <v>236</v>
      </c>
      <c r="K284" s="39">
        <v>4554</v>
      </c>
      <c r="L284" s="39"/>
      <c r="M284" s="39"/>
      <c r="N284" s="39"/>
      <c r="O284" s="45"/>
      <c r="P284" s="45"/>
      <c r="Q284" s="45" t="s">
        <v>237</v>
      </c>
      <c r="R284" s="45" t="s">
        <v>881</v>
      </c>
      <c r="S284" s="45" t="s">
        <v>881</v>
      </c>
      <c r="T284" s="39" t="s">
        <v>237</v>
      </c>
      <c r="U284" s="45" t="s">
        <v>881</v>
      </c>
      <c r="V284" s="45" t="s">
        <v>881</v>
      </c>
      <c r="W284" s="45" t="s">
        <v>236</v>
      </c>
      <c r="X284" s="45" t="s">
        <v>236</v>
      </c>
      <c r="Y284" s="45" t="s">
        <v>236</v>
      </c>
      <c r="Z284" s="45"/>
      <c r="AA284" s="45"/>
      <c r="AB284" s="45"/>
      <c r="AC284" s="45"/>
      <c r="AD284" s="45"/>
      <c r="AE284" s="46"/>
      <c r="AS284" s="28">
        <f t="shared" ca="1" si="14"/>
        <v>410770271</v>
      </c>
    </row>
    <row r="285" spans="1:45" ht="18.75" thickBot="1" x14ac:dyDescent="0.3">
      <c r="A285" s="37">
        <v>272</v>
      </c>
      <c r="B285" s="38" t="s">
        <v>885</v>
      </c>
      <c r="C285" s="39" t="s">
        <v>194</v>
      </c>
      <c r="D285" s="49">
        <v>12218</v>
      </c>
      <c r="E285" s="41">
        <f t="shared" ca="1" si="15"/>
        <v>41073</v>
      </c>
      <c r="F285" s="42">
        <f t="shared" ca="1" si="16"/>
        <v>79</v>
      </c>
      <c r="G285" s="43" t="s">
        <v>879</v>
      </c>
      <c r="H285" s="43" t="s">
        <v>234</v>
      </c>
      <c r="I285" s="44" t="s">
        <v>886</v>
      </c>
      <c r="J285" s="39" t="s">
        <v>236</v>
      </c>
      <c r="K285" s="39">
        <v>641</v>
      </c>
      <c r="L285" s="39"/>
      <c r="M285" s="39"/>
      <c r="N285" s="39"/>
      <c r="O285" s="45"/>
      <c r="P285" s="45"/>
      <c r="Q285" s="45" t="s">
        <v>237</v>
      </c>
      <c r="R285" s="45" t="s">
        <v>881</v>
      </c>
      <c r="S285" s="45" t="s">
        <v>881</v>
      </c>
      <c r="T285" s="39" t="s">
        <v>237</v>
      </c>
      <c r="U285" s="45" t="s">
        <v>881</v>
      </c>
      <c r="V285" s="45" t="s">
        <v>881</v>
      </c>
      <c r="W285" s="45" t="s">
        <v>237</v>
      </c>
      <c r="X285" s="45" t="s">
        <v>881</v>
      </c>
      <c r="Y285" s="45" t="s">
        <v>881</v>
      </c>
      <c r="Z285" s="45"/>
      <c r="AA285" s="45"/>
      <c r="AB285" s="45"/>
      <c r="AC285" s="45"/>
      <c r="AD285" s="45"/>
      <c r="AE285" s="46"/>
      <c r="AS285" s="28">
        <f t="shared" ca="1" si="14"/>
        <v>410730272</v>
      </c>
    </row>
    <row r="286" spans="1:45" ht="18.75" thickBot="1" x14ac:dyDescent="0.3">
      <c r="A286" s="37">
        <v>273</v>
      </c>
      <c r="B286" s="38" t="s">
        <v>887</v>
      </c>
      <c r="C286" s="39" t="s">
        <v>194</v>
      </c>
      <c r="D286" s="49">
        <v>35187</v>
      </c>
      <c r="E286" s="41">
        <f t="shared" ca="1" si="15"/>
        <v>41031</v>
      </c>
      <c r="F286" s="42">
        <f t="shared" ca="1" si="16"/>
        <v>16</v>
      </c>
      <c r="G286" s="43" t="s">
        <v>888</v>
      </c>
      <c r="H286" s="43" t="s">
        <v>889</v>
      </c>
      <c r="I286" s="44" t="s">
        <v>890</v>
      </c>
      <c r="J286" s="39" t="s">
        <v>236</v>
      </c>
      <c r="K286" s="39">
        <v>4605</v>
      </c>
      <c r="L286" s="39"/>
      <c r="M286" s="39"/>
      <c r="N286" s="39"/>
      <c r="O286" s="45"/>
      <c r="P286" s="45"/>
      <c r="Q286" s="45" t="s">
        <v>237</v>
      </c>
      <c r="R286" s="45" t="s">
        <v>881</v>
      </c>
      <c r="S286" s="45" t="s">
        <v>881</v>
      </c>
      <c r="T286" s="39" t="s">
        <v>54</v>
      </c>
      <c r="U286" s="45" t="s">
        <v>881</v>
      </c>
      <c r="V286" s="45" t="s">
        <v>881</v>
      </c>
      <c r="W286" s="45" t="s">
        <v>54</v>
      </c>
      <c r="X286" s="45" t="s">
        <v>881</v>
      </c>
      <c r="Y286" s="45" t="s">
        <v>881</v>
      </c>
      <c r="Z286" s="45"/>
      <c r="AA286" s="45"/>
      <c r="AB286" s="45"/>
      <c r="AC286" s="45"/>
      <c r="AD286" s="45"/>
      <c r="AE286" s="46"/>
      <c r="AS286" s="28">
        <f t="shared" ca="1" si="14"/>
        <v>410310273</v>
      </c>
    </row>
    <row r="287" spans="1:45" ht="18.75" thickBot="1" x14ac:dyDescent="0.3">
      <c r="A287" s="37">
        <v>274</v>
      </c>
      <c r="B287" s="38" t="s">
        <v>891</v>
      </c>
      <c r="C287" s="39" t="s">
        <v>194</v>
      </c>
      <c r="D287" s="49">
        <v>33848</v>
      </c>
      <c r="E287" s="41">
        <f t="shared" ca="1" si="15"/>
        <v>41153</v>
      </c>
      <c r="F287" s="42">
        <f t="shared" ca="1" si="16"/>
        <v>20</v>
      </c>
      <c r="G287" s="43" t="s">
        <v>879</v>
      </c>
      <c r="H287" s="43" t="s">
        <v>234</v>
      </c>
      <c r="I287" s="44" t="s">
        <v>892</v>
      </c>
      <c r="J287" s="39" t="s">
        <v>236</v>
      </c>
      <c r="K287" s="39">
        <v>4445</v>
      </c>
      <c r="L287" s="39"/>
      <c r="M287" s="39"/>
      <c r="N287" s="39"/>
      <c r="O287" s="45"/>
      <c r="P287" s="45"/>
      <c r="Q287" s="45" t="s">
        <v>237</v>
      </c>
      <c r="R287" s="45" t="s">
        <v>881</v>
      </c>
      <c r="S287" s="45" t="s">
        <v>881</v>
      </c>
      <c r="T287" s="39" t="s">
        <v>237</v>
      </c>
      <c r="U287" s="45" t="s">
        <v>881</v>
      </c>
      <c r="V287" s="45" t="s">
        <v>881</v>
      </c>
      <c r="W287" s="45" t="s">
        <v>237</v>
      </c>
      <c r="X287" s="45" t="s">
        <v>881</v>
      </c>
      <c r="Y287" s="45" t="s">
        <v>881</v>
      </c>
      <c r="Z287" s="45"/>
      <c r="AA287" s="45"/>
      <c r="AB287" s="45"/>
      <c r="AC287" s="45"/>
      <c r="AD287" s="45"/>
      <c r="AE287" s="46"/>
      <c r="AS287" s="28">
        <f t="shared" ca="1" si="14"/>
        <v>411530274</v>
      </c>
    </row>
    <row r="288" spans="1:45" ht="18.75" thickBot="1" x14ac:dyDescent="0.3">
      <c r="A288" s="37">
        <v>275</v>
      </c>
      <c r="B288" s="38" t="s">
        <v>893</v>
      </c>
      <c r="C288" s="39" t="s">
        <v>194</v>
      </c>
      <c r="D288" s="49">
        <v>33375</v>
      </c>
      <c r="E288" s="41">
        <f t="shared" ca="1" si="15"/>
        <v>41046</v>
      </c>
      <c r="F288" s="42">
        <f t="shared" ca="1" si="16"/>
        <v>21</v>
      </c>
      <c r="G288" s="43" t="s">
        <v>879</v>
      </c>
      <c r="H288" s="43" t="s">
        <v>234</v>
      </c>
      <c r="I288" s="44" t="s">
        <v>894</v>
      </c>
      <c r="J288" s="39" t="s">
        <v>236</v>
      </c>
      <c r="K288" s="39">
        <v>4394</v>
      </c>
      <c r="L288" s="39"/>
      <c r="M288" s="39"/>
      <c r="N288" s="39"/>
      <c r="O288" s="45"/>
      <c r="P288" s="45"/>
      <c r="Q288" s="45" t="s">
        <v>237</v>
      </c>
      <c r="R288" s="45" t="s">
        <v>881</v>
      </c>
      <c r="S288" s="45" t="s">
        <v>881</v>
      </c>
      <c r="T288" s="39" t="s">
        <v>237</v>
      </c>
      <c r="U288" s="45" t="s">
        <v>881</v>
      </c>
      <c r="V288" s="45" t="s">
        <v>881</v>
      </c>
      <c r="W288" s="45" t="s">
        <v>236</v>
      </c>
      <c r="X288" s="45" t="s">
        <v>236</v>
      </c>
      <c r="Y288" s="45" t="s">
        <v>236</v>
      </c>
      <c r="Z288" s="45"/>
      <c r="AA288" s="45"/>
      <c r="AB288" s="45"/>
      <c r="AC288" s="45"/>
      <c r="AD288" s="45"/>
      <c r="AE288" s="46"/>
      <c r="AS288" s="28">
        <f t="shared" ca="1" si="14"/>
        <v>410460275</v>
      </c>
    </row>
    <row r="289" spans="1:45" ht="18.75" thickBot="1" x14ac:dyDescent="0.3">
      <c r="A289" s="37">
        <v>276</v>
      </c>
      <c r="B289" s="38" t="s">
        <v>895</v>
      </c>
      <c r="C289" s="39" t="s">
        <v>196</v>
      </c>
      <c r="D289" s="49">
        <v>33775</v>
      </c>
      <c r="E289" s="41">
        <f t="shared" ca="1" si="15"/>
        <v>41080</v>
      </c>
      <c r="F289" s="42">
        <f t="shared" ca="1" si="16"/>
        <v>20</v>
      </c>
      <c r="G289" s="43" t="s">
        <v>879</v>
      </c>
      <c r="H289" s="43" t="s">
        <v>234</v>
      </c>
      <c r="I289" s="44" t="s">
        <v>896</v>
      </c>
      <c r="J289" s="39" t="s">
        <v>236</v>
      </c>
      <c r="K289" s="39">
        <v>4449</v>
      </c>
      <c r="L289" s="39"/>
      <c r="M289" s="39"/>
      <c r="N289" s="39"/>
      <c r="O289" s="45"/>
      <c r="P289" s="45"/>
      <c r="Q289" s="45" t="s">
        <v>237</v>
      </c>
      <c r="R289" s="45" t="s">
        <v>881</v>
      </c>
      <c r="S289" s="45" t="s">
        <v>881</v>
      </c>
      <c r="T289" s="39" t="s">
        <v>237</v>
      </c>
      <c r="U289" s="45" t="s">
        <v>881</v>
      </c>
      <c r="V289" s="45" t="s">
        <v>881</v>
      </c>
      <c r="W289" s="45" t="s">
        <v>237</v>
      </c>
      <c r="X289" s="45" t="s">
        <v>881</v>
      </c>
      <c r="Y289" s="45" t="s">
        <v>881</v>
      </c>
      <c r="Z289" s="45"/>
      <c r="AA289" s="45"/>
      <c r="AB289" s="45"/>
      <c r="AC289" s="45"/>
      <c r="AD289" s="45"/>
      <c r="AE289" s="46"/>
      <c r="AS289" s="28">
        <f t="shared" ca="1" si="14"/>
        <v>410800276</v>
      </c>
    </row>
    <row r="290" spans="1:45" ht="18.75" thickBot="1" x14ac:dyDescent="0.3">
      <c r="A290" s="37">
        <v>277</v>
      </c>
      <c r="B290" s="38" t="s">
        <v>897</v>
      </c>
      <c r="C290" s="39" t="s">
        <v>194</v>
      </c>
      <c r="D290" s="49">
        <v>30615</v>
      </c>
      <c r="E290" s="41">
        <f t="shared" ca="1" si="15"/>
        <v>41208</v>
      </c>
      <c r="F290" s="42">
        <f t="shared" ca="1" si="16"/>
        <v>29</v>
      </c>
      <c r="G290" s="43" t="s">
        <v>898</v>
      </c>
      <c r="H290" s="43" t="s">
        <v>667</v>
      </c>
      <c r="I290" s="50" t="s">
        <v>899</v>
      </c>
      <c r="J290" s="51" t="s">
        <v>236</v>
      </c>
      <c r="K290" s="51">
        <v>4565</v>
      </c>
      <c r="L290" s="51"/>
      <c r="M290" s="51"/>
      <c r="N290" s="39"/>
      <c r="O290" s="45"/>
      <c r="P290" s="45"/>
      <c r="Q290" s="45" t="s">
        <v>507</v>
      </c>
      <c r="R290" s="45" t="s">
        <v>881</v>
      </c>
      <c r="S290" s="45" t="s">
        <v>881</v>
      </c>
      <c r="T290" s="39" t="s">
        <v>236</v>
      </c>
      <c r="U290" s="45" t="s">
        <v>236</v>
      </c>
      <c r="V290" s="45" t="s">
        <v>236</v>
      </c>
      <c r="W290" s="45" t="s">
        <v>236</v>
      </c>
      <c r="X290" s="45" t="s">
        <v>236</v>
      </c>
      <c r="Y290" s="45" t="s">
        <v>236</v>
      </c>
      <c r="Z290" s="45"/>
      <c r="AA290" s="45"/>
      <c r="AB290" s="45"/>
      <c r="AC290" s="45"/>
      <c r="AD290" s="45"/>
      <c r="AE290" s="46"/>
      <c r="AS290" s="28">
        <f t="shared" ca="1" si="14"/>
        <v>412080277</v>
      </c>
    </row>
    <row r="291" spans="1:45" ht="18.75" thickBot="1" x14ac:dyDescent="0.3">
      <c r="A291" s="37">
        <v>278</v>
      </c>
      <c r="B291" s="38" t="s">
        <v>900</v>
      </c>
      <c r="C291" s="39" t="s">
        <v>194</v>
      </c>
      <c r="D291" s="49">
        <v>24872</v>
      </c>
      <c r="E291" s="41">
        <f t="shared" ca="1" si="15"/>
        <v>41309</v>
      </c>
      <c r="F291" s="42">
        <f t="shared" ca="1" si="16"/>
        <v>45</v>
      </c>
      <c r="G291" s="43" t="s">
        <v>495</v>
      </c>
      <c r="H291" s="43" t="s">
        <v>234</v>
      </c>
      <c r="I291" s="44" t="s">
        <v>901</v>
      </c>
      <c r="J291" s="39" t="s">
        <v>236</v>
      </c>
      <c r="K291" s="39">
        <v>3101</v>
      </c>
      <c r="L291" s="39"/>
      <c r="M291" s="39"/>
      <c r="N291" s="39"/>
      <c r="O291" s="45"/>
      <c r="P291" s="45"/>
      <c r="Q291" s="45" t="s">
        <v>237</v>
      </c>
      <c r="R291" s="45" t="s">
        <v>902</v>
      </c>
      <c r="S291" s="45" t="s">
        <v>902</v>
      </c>
      <c r="T291" s="39" t="s">
        <v>236</v>
      </c>
      <c r="U291" s="45" t="s">
        <v>236</v>
      </c>
      <c r="V291" s="45" t="s">
        <v>236</v>
      </c>
      <c r="W291" s="45" t="s">
        <v>237</v>
      </c>
      <c r="X291" s="45" t="s">
        <v>902</v>
      </c>
      <c r="Y291" s="45" t="s">
        <v>902</v>
      </c>
      <c r="Z291" s="45"/>
      <c r="AA291" s="45"/>
      <c r="AB291" s="45"/>
      <c r="AC291" s="45"/>
      <c r="AD291" s="45"/>
      <c r="AE291" s="46"/>
      <c r="AS291" s="28">
        <f t="shared" ca="1" si="14"/>
        <v>413090278</v>
      </c>
    </row>
    <row r="292" spans="1:45" ht="18.75" thickBot="1" x14ac:dyDescent="0.3">
      <c r="A292" s="37">
        <v>279</v>
      </c>
      <c r="B292" s="38" t="s">
        <v>903</v>
      </c>
      <c r="C292" s="39" t="s">
        <v>194</v>
      </c>
      <c r="D292" s="49">
        <v>26718</v>
      </c>
      <c r="E292" s="41">
        <f t="shared" ca="1" si="15"/>
        <v>41328</v>
      </c>
      <c r="F292" s="42">
        <f t="shared" ca="1" si="16"/>
        <v>40</v>
      </c>
      <c r="G292" s="43" t="s">
        <v>495</v>
      </c>
      <c r="H292" s="43" t="s">
        <v>234</v>
      </c>
      <c r="I292" s="50" t="s">
        <v>904</v>
      </c>
      <c r="J292" s="51" t="s">
        <v>236</v>
      </c>
      <c r="K292" s="51">
        <v>3302</v>
      </c>
      <c r="L292" s="51"/>
      <c r="M292" s="51"/>
      <c r="N292" s="39"/>
      <c r="O292" s="45"/>
      <c r="P292" s="45"/>
      <c r="Q292" s="45" t="s">
        <v>237</v>
      </c>
      <c r="R292" s="45" t="s">
        <v>902</v>
      </c>
      <c r="S292" s="45" t="s">
        <v>902</v>
      </c>
      <c r="T292" s="45" t="s">
        <v>237</v>
      </c>
      <c r="U292" s="45" t="s">
        <v>902</v>
      </c>
      <c r="V292" s="45" t="s">
        <v>902</v>
      </c>
      <c r="W292" s="45" t="s">
        <v>237</v>
      </c>
      <c r="X292" s="45" t="s">
        <v>902</v>
      </c>
      <c r="Y292" s="45" t="s">
        <v>902</v>
      </c>
      <c r="Z292" s="45"/>
      <c r="AA292" s="45"/>
      <c r="AB292" s="45"/>
      <c r="AC292" s="45"/>
      <c r="AD292" s="45"/>
      <c r="AE292" s="46"/>
      <c r="AS292" s="28">
        <f t="shared" ca="1" si="14"/>
        <v>413280279</v>
      </c>
    </row>
    <row r="293" spans="1:45" ht="18.75" thickBot="1" x14ac:dyDescent="0.3">
      <c r="A293" s="37">
        <v>280</v>
      </c>
      <c r="B293" s="38" t="s">
        <v>905</v>
      </c>
      <c r="C293" s="39" t="s">
        <v>194</v>
      </c>
      <c r="D293" s="49">
        <v>17847</v>
      </c>
      <c r="E293" s="41">
        <f t="shared" ca="1" si="15"/>
        <v>41223</v>
      </c>
      <c r="F293" s="42">
        <f t="shared" ca="1" si="16"/>
        <v>64</v>
      </c>
      <c r="G293" s="43" t="s">
        <v>906</v>
      </c>
      <c r="H293" s="43" t="s">
        <v>234</v>
      </c>
      <c r="I293" s="44" t="s">
        <v>907</v>
      </c>
      <c r="J293" s="39" t="s">
        <v>236</v>
      </c>
      <c r="K293" s="39">
        <v>829</v>
      </c>
      <c r="L293" s="39"/>
      <c r="M293" s="39"/>
      <c r="N293" s="39"/>
      <c r="O293" s="45"/>
      <c r="P293" s="45"/>
      <c r="Q293" s="45" t="s">
        <v>237</v>
      </c>
      <c r="R293" s="45" t="s">
        <v>902</v>
      </c>
      <c r="S293" s="45" t="s">
        <v>902</v>
      </c>
      <c r="T293" s="39" t="s">
        <v>236</v>
      </c>
      <c r="U293" s="45" t="s">
        <v>236</v>
      </c>
      <c r="V293" s="45" t="s">
        <v>236</v>
      </c>
      <c r="W293" s="45" t="s">
        <v>236</v>
      </c>
      <c r="X293" s="45" t="s">
        <v>236</v>
      </c>
      <c r="Y293" s="45" t="s">
        <v>236</v>
      </c>
      <c r="Z293" s="45"/>
      <c r="AA293" s="45"/>
      <c r="AB293" s="45"/>
      <c r="AC293" s="45"/>
      <c r="AD293" s="45"/>
      <c r="AE293" s="46"/>
      <c r="AS293" s="28">
        <f t="shared" ca="1" si="14"/>
        <v>412230280</v>
      </c>
    </row>
    <row r="294" spans="1:45" ht="18.75" thickBot="1" x14ac:dyDescent="0.3">
      <c r="A294" s="37">
        <v>281</v>
      </c>
      <c r="B294" s="38" t="s">
        <v>908</v>
      </c>
      <c r="C294" s="39" t="s">
        <v>194</v>
      </c>
      <c r="D294" s="49">
        <v>28973</v>
      </c>
      <c r="E294" s="41">
        <f t="shared" ca="1" si="15"/>
        <v>41027</v>
      </c>
      <c r="F294" s="42">
        <f t="shared" ca="1" si="16"/>
        <v>33</v>
      </c>
      <c r="G294" s="43" t="s">
        <v>495</v>
      </c>
      <c r="H294" s="43" t="s">
        <v>234</v>
      </c>
      <c r="I294" s="44" t="s">
        <v>909</v>
      </c>
      <c r="J294" s="39" t="s">
        <v>236</v>
      </c>
      <c r="K294" s="39">
        <v>4241</v>
      </c>
      <c r="L294" s="39"/>
      <c r="M294" s="39"/>
      <c r="N294" s="39"/>
      <c r="O294" s="45"/>
      <c r="P294" s="45"/>
      <c r="Q294" s="45" t="s">
        <v>237</v>
      </c>
      <c r="R294" s="45" t="s">
        <v>902</v>
      </c>
      <c r="S294" s="45" t="s">
        <v>902</v>
      </c>
      <c r="T294" s="45" t="s">
        <v>237</v>
      </c>
      <c r="U294" s="45" t="s">
        <v>902</v>
      </c>
      <c r="V294" s="45" t="s">
        <v>902</v>
      </c>
      <c r="W294" s="45" t="s">
        <v>237</v>
      </c>
      <c r="X294" s="45" t="s">
        <v>902</v>
      </c>
      <c r="Y294" s="45" t="s">
        <v>902</v>
      </c>
      <c r="Z294" s="45"/>
      <c r="AA294" s="45"/>
      <c r="AB294" s="45"/>
      <c r="AC294" s="45"/>
      <c r="AD294" s="45"/>
      <c r="AE294" s="46"/>
      <c r="AS294" s="28">
        <f t="shared" ca="1" si="14"/>
        <v>410270281</v>
      </c>
    </row>
    <row r="295" spans="1:45" ht="18.75" thickBot="1" x14ac:dyDescent="0.3">
      <c r="A295" s="37">
        <v>282</v>
      </c>
      <c r="B295" s="38" t="s">
        <v>910</v>
      </c>
      <c r="C295" s="39" t="s">
        <v>194</v>
      </c>
      <c r="D295" s="49">
        <v>19276</v>
      </c>
      <c r="E295" s="41">
        <f t="shared" ca="1" si="15"/>
        <v>41191</v>
      </c>
      <c r="F295" s="42">
        <f t="shared" ca="1" si="16"/>
        <v>60</v>
      </c>
      <c r="G295" s="43" t="s">
        <v>622</v>
      </c>
      <c r="H295" s="43" t="s">
        <v>234</v>
      </c>
      <c r="I295" s="44" t="s">
        <v>911</v>
      </c>
      <c r="J295" s="39" t="s">
        <v>236</v>
      </c>
      <c r="K295" s="39">
        <v>805</v>
      </c>
      <c r="L295" s="39"/>
      <c r="M295" s="39"/>
      <c r="N295" s="39"/>
      <c r="O295" s="45"/>
      <c r="P295" s="45"/>
      <c r="Q295" s="45" t="s">
        <v>237</v>
      </c>
      <c r="R295" s="45" t="s">
        <v>902</v>
      </c>
      <c r="S295" s="45" t="s">
        <v>902</v>
      </c>
      <c r="T295" s="39" t="s">
        <v>237</v>
      </c>
      <c r="U295" s="45" t="s">
        <v>902</v>
      </c>
      <c r="V295" s="45" t="s">
        <v>902</v>
      </c>
      <c r="W295" s="45" t="s">
        <v>237</v>
      </c>
      <c r="X295" s="45" t="s">
        <v>902</v>
      </c>
      <c r="Y295" s="45" t="s">
        <v>902</v>
      </c>
      <c r="Z295" s="45"/>
      <c r="AA295" s="45"/>
      <c r="AB295" s="45"/>
      <c r="AC295" s="45"/>
      <c r="AD295" s="45"/>
      <c r="AE295" s="46"/>
      <c r="AS295" s="28">
        <f t="shared" ca="1" si="14"/>
        <v>411910282</v>
      </c>
    </row>
    <row r="296" spans="1:45" ht="18.75" thickBot="1" x14ac:dyDescent="0.3">
      <c r="A296" s="37">
        <v>283</v>
      </c>
      <c r="B296" s="38" t="s">
        <v>912</v>
      </c>
      <c r="C296" s="39" t="s">
        <v>194</v>
      </c>
      <c r="D296" s="49">
        <v>30499</v>
      </c>
      <c r="E296" s="41">
        <f t="shared" ca="1" si="15"/>
        <v>41092</v>
      </c>
      <c r="F296" s="42">
        <f t="shared" ca="1" si="16"/>
        <v>29</v>
      </c>
      <c r="G296" s="43" t="s">
        <v>495</v>
      </c>
      <c r="H296" s="43" t="s">
        <v>234</v>
      </c>
      <c r="I296" s="44" t="s">
        <v>913</v>
      </c>
      <c r="J296" s="39" t="s">
        <v>236</v>
      </c>
      <c r="K296" s="39">
        <v>4193</v>
      </c>
      <c r="L296" s="39"/>
      <c r="M296" s="39"/>
      <c r="N296" s="39"/>
      <c r="O296" s="45"/>
      <c r="P296" s="45"/>
      <c r="Q296" s="45" t="s">
        <v>237</v>
      </c>
      <c r="R296" s="45" t="s">
        <v>902</v>
      </c>
      <c r="S296" s="45" t="s">
        <v>902</v>
      </c>
      <c r="T296" s="45" t="s">
        <v>237</v>
      </c>
      <c r="U296" s="45" t="s">
        <v>902</v>
      </c>
      <c r="V296" s="45" t="s">
        <v>902</v>
      </c>
      <c r="W296" s="45" t="s">
        <v>237</v>
      </c>
      <c r="X296" s="45" t="s">
        <v>902</v>
      </c>
      <c r="Y296" s="45" t="s">
        <v>902</v>
      </c>
      <c r="Z296" s="45"/>
      <c r="AA296" s="45"/>
      <c r="AB296" s="45"/>
      <c r="AC296" s="45"/>
      <c r="AD296" s="45"/>
      <c r="AE296" s="46"/>
      <c r="AS296" s="28">
        <f t="shared" ca="1" si="14"/>
        <v>410920283</v>
      </c>
    </row>
    <row r="297" spans="1:45" ht="18.75" thickBot="1" x14ac:dyDescent="0.3">
      <c r="A297" s="37">
        <v>284</v>
      </c>
      <c r="B297" s="38" t="s">
        <v>914</v>
      </c>
      <c r="C297" s="39" t="s">
        <v>194</v>
      </c>
      <c r="D297" s="49">
        <v>32789</v>
      </c>
      <c r="E297" s="41">
        <f t="shared" ca="1" si="15"/>
        <v>41190</v>
      </c>
      <c r="F297" s="42">
        <f t="shared" ca="1" si="16"/>
        <v>23</v>
      </c>
      <c r="G297" s="43" t="s">
        <v>915</v>
      </c>
      <c r="H297" s="43" t="s">
        <v>916</v>
      </c>
      <c r="I297" s="44" t="s">
        <v>917</v>
      </c>
      <c r="J297" s="39" t="s">
        <v>236</v>
      </c>
      <c r="K297" s="39">
        <v>4347</v>
      </c>
      <c r="L297" s="39"/>
      <c r="M297" s="39"/>
      <c r="N297" s="39"/>
      <c r="O297" s="45"/>
      <c r="P297" s="45"/>
      <c r="Q297" s="45" t="s">
        <v>237</v>
      </c>
      <c r="R297" s="45" t="s">
        <v>902</v>
      </c>
      <c r="S297" s="45" t="s">
        <v>902</v>
      </c>
      <c r="T297" s="39" t="s">
        <v>54</v>
      </c>
      <c r="U297" s="45" t="s">
        <v>902</v>
      </c>
      <c r="V297" s="45" t="s">
        <v>902</v>
      </c>
      <c r="W297" s="45" t="s">
        <v>54</v>
      </c>
      <c r="X297" s="45" t="s">
        <v>902</v>
      </c>
      <c r="Y297" s="45" t="s">
        <v>902</v>
      </c>
      <c r="Z297" s="45"/>
      <c r="AA297" s="45"/>
      <c r="AB297" s="45"/>
      <c r="AC297" s="45"/>
      <c r="AD297" s="45"/>
      <c r="AE297" s="46"/>
      <c r="AS297" s="28">
        <f t="shared" ca="1" si="14"/>
        <v>411900284</v>
      </c>
    </row>
    <row r="298" spans="1:45" ht="18.75" thickBot="1" x14ac:dyDescent="0.3">
      <c r="A298" s="37">
        <v>285</v>
      </c>
      <c r="B298" s="38" t="s">
        <v>918</v>
      </c>
      <c r="C298" s="39" t="s">
        <v>194</v>
      </c>
      <c r="D298" s="49">
        <v>24481</v>
      </c>
      <c r="E298" s="41">
        <f t="shared" ca="1" si="15"/>
        <v>41283</v>
      </c>
      <c r="F298" s="42">
        <f t="shared" ca="1" si="16"/>
        <v>46</v>
      </c>
      <c r="G298" s="43" t="s">
        <v>919</v>
      </c>
      <c r="H298" s="43" t="s">
        <v>234</v>
      </c>
      <c r="I298" s="44" t="s">
        <v>920</v>
      </c>
      <c r="J298" s="39" t="s">
        <v>236</v>
      </c>
      <c r="K298" s="39">
        <v>2703</v>
      </c>
      <c r="L298" s="39"/>
      <c r="M298" s="39"/>
      <c r="N298" s="39"/>
      <c r="O298" s="45"/>
      <c r="P298" s="45"/>
      <c r="Q298" s="45" t="s">
        <v>237</v>
      </c>
      <c r="R298" s="45" t="s">
        <v>921</v>
      </c>
      <c r="S298" s="45" t="s">
        <v>921</v>
      </c>
      <c r="T298" s="39" t="s">
        <v>237</v>
      </c>
      <c r="U298" s="45" t="s">
        <v>921</v>
      </c>
      <c r="V298" s="45" t="s">
        <v>921</v>
      </c>
      <c r="W298" s="45" t="s">
        <v>237</v>
      </c>
      <c r="X298" s="45" t="s">
        <v>921</v>
      </c>
      <c r="Y298" s="45" t="s">
        <v>921</v>
      </c>
      <c r="Z298" s="45"/>
      <c r="AA298" s="45"/>
      <c r="AB298" s="45"/>
      <c r="AC298" s="45"/>
      <c r="AD298" s="45"/>
      <c r="AE298" s="46"/>
      <c r="AS298" s="28">
        <f t="shared" ca="1" si="14"/>
        <v>412830285</v>
      </c>
    </row>
    <row r="299" spans="1:45" ht="18.75" thickBot="1" x14ac:dyDescent="0.3">
      <c r="A299" s="37">
        <v>286</v>
      </c>
      <c r="B299" s="38" t="s">
        <v>922</v>
      </c>
      <c r="C299" s="39" t="s">
        <v>194</v>
      </c>
      <c r="D299" s="49">
        <v>35193</v>
      </c>
      <c r="E299" s="41">
        <f t="shared" ca="1" si="15"/>
        <v>41037</v>
      </c>
      <c r="F299" s="42">
        <f t="shared" ca="1" si="16"/>
        <v>16</v>
      </c>
      <c r="G299" s="43" t="s">
        <v>923</v>
      </c>
      <c r="H299" s="43" t="s">
        <v>234</v>
      </c>
      <c r="I299" s="44" t="s">
        <v>924</v>
      </c>
      <c r="J299" s="39" t="s">
        <v>236</v>
      </c>
      <c r="K299" s="39">
        <v>4607</v>
      </c>
      <c r="L299" s="39"/>
      <c r="M299" s="39"/>
      <c r="N299" s="39"/>
      <c r="O299" s="45"/>
      <c r="P299" s="45"/>
      <c r="Q299" s="45" t="s">
        <v>237</v>
      </c>
      <c r="R299" s="45" t="s">
        <v>921</v>
      </c>
      <c r="S299" s="45" t="s">
        <v>921</v>
      </c>
      <c r="T299" s="39" t="s">
        <v>237</v>
      </c>
      <c r="U299" s="45" t="s">
        <v>921</v>
      </c>
      <c r="V299" s="45" t="s">
        <v>921</v>
      </c>
      <c r="W299" s="45" t="s">
        <v>237</v>
      </c>
      <c r="X299" s="45" t="s">
        <v>921</v>
      </c>
      <c r="Y299" s="45" t="s">
        <v>921</v>
      </c>
      <c r="Z299" s="45"/>
      <c r="AA299" s="45"/>
      <c r="AB299" s="45"/>
      <c r="AC299" s="45"/>
      <c r="AD299" s="45"/>
      <c r="AE299" s="46"/>
      <c r="AS299" s="28">
        <f t="shared" ca="1" si="14"/>
        <v>410370286</v>
      </c>
    </row>
    <row r="300" spans="1:45" ht="18.75" thickBot="1" x14ac:dyDescent="0.3">
      <c r="A300" s="37">
        <v>287</v>
      </c>
      <c r="B300" s="38" t="s">
        <v>925</v>
      </c>
      <c r="C300" s="39" t="s">
        <v>194</v>
      </c>
      <c r="D300" s="49">
        <v>29157</v>
      </c>
      <c r="E300" s="41">
        <f t="shared" ca="1" si="15"/>
        <v>41211</v>
      </c>
      <c r="F300" s="42">
        <f t="shared" ca="1" si="16"/>
        <v>33</v>
      </c>
      <c r="G300" s="43" t="s">
        <v>919</v>
      </c>
      <c r="H300" s="43" t="s">
        <v>234</v>
      </c>
      <c r="I300" s="50" t="s">
        <v>926</v>
      </c>
      <c r="J300" s="51" t="s">
        <v>236</v>
      </c>
      <c r="K300" s="51">
        <v>4249</v>
      </c>
      <c r="L300" s="51"/>
      <c r="M300" s="51"/>
      <c r="N300" s="39"/>
      <c r="O300" s="45"/>
      <c r="P300" s="45"/>
      <c r="Q300" s="45" t="s">
        <v>237</v>
      </c>
      <c r="R300" s="45" t="s">
        <v>921</v>
      </c>
      <c r="S300" s="45" t="s">
        <v>921</v>
      </c>
      <c r="T300" s="39" t="s">
        <v>237</v>
      </c>
      <c r="U300" s="45" t="s">
        <v>921</v>
      </c>
      <c r="V300" s="45" t="s">
        <v>921</v>
      </c>
      <c r="W300" s="45" t="s">
        <v>237</v>
      </c>
      <c r="X300" s="45" t="s">
        <v>921</v>
      </c>
      <c r="Y300" s="45" t="s">
        <v>921</v>
      </c>
      <c r="Z300" s="45"/>
      <c r="AA300" s="45"/>
      <c r="AB300" s="45"/>
      <c r="AC300" s="45"/>
      <c r="AD300" s="45"/>
      <c r="AE300" s="46"/>
      <c r="AS300" s="28">
        <f t="shared" ca="1" si="14"/>
        <v>412110287</v>
      </c>
    </row>
    <row r="301" spans="1:45" ht="18.75" thickBot="1" x14ac:dyDescent="0.3">
      <c r="A301" s="37">
        <v>288</v>
      </c>
      <c r="B301" s="38" t="s">
        <v>927</v>
      </c>
      <c r="C301" s="39" t="s">
        <v>194</v>
      </c>
      <c r="D301" s="49">
        <v>24760</v>
      </c>
      <c r="E301" s="41">
        <f t="shared" ca="1" si="15"/>
        <v>41197</v>
      </c>
      <c r="F301" s="42">
        <f t="shared" ca="1" si="16"/>
        <v>45</v>
      </c>
      <c r="G301" s="43" t="s">
        <v>928</v>
      </c>
      <c r="H301" s="43" t="s">
        <v>234</v>
      </c>
      <c r="I301" s="44" t="s">
        <v>929</v>
      </c>
      <c r="J301" s="39" t="s">
        <v>236</v>
      </c>
      <c r="K301" s="39">
        <v>2659</v>
      </c>
      <c r="L301" s="39"/>
      <c r="M301" s="39"/>
      <c r="N301" s="39"/>
      <c r="O301" s="45"/>
      <c r="P301" s="45"/>
      <c r="Q301" s="45" t="s">
        <v>237</v>
      </c>
      <c r="R301" s="45" t="s">
        <v>921</v>
      </c>
      <c r="S301" s="45" t="s">
        <v>921</v>
      </c>
      <c r="T301" s="39" t="s">
        <v>236</v>
      </c>
      <c r="U301" s="45" t="s">
        <v>236</v>
      </c>
      <c r="V301" s="45" t="s">
        <v>236</v>
      </c>
      <c r="W301" s="45" t="s">
        <v>236</v>
      </c>
      <c r="X301" s="45" t="s">
        <v>236</v>
      </c>
      <c r="Y301" s="45" t="s">
        <v>236</v>
      </c>
      <c r="Z301" s="45"/>
      <c r="AA301" s="45"/>
      <c r="AB301" s="45"/>
      <c r="AC301" s="45"/>
      <c r="AD301" s="45"/>
      <c r="AE301" s="46"/>
      <c r="AS301" s="28">
        <f t="shared" ca="1" si="14"/>
        <v>411970288</v>
      </c>
    </row>
    <row r="302" spans="1:45" ht="18.75" thickBot="1" x14ac:dyDescent="0.3">
      <c r="A302" s="37">
        <v>289</v>
      </c>
      <c r="B302" s="38" t="s">
        <v>930</v>
      </c>
      <c r="C302" s="39" t="s">
        <v>194</v>
      </c>
      <c r="D302" s="49">
        <v>30435</v>
      </c>
      <c r="E302" s="41">
        <f t="shared" ca="1" si="15"/>
        <v>41028</v>
      </c>
      <c r="F302" s="42">
        <f t="shared" ca="1" si="16"/>
        <v>29</v>
      </c>
      <c r="G302" s="43" t="s">
        <v>919</v>
      </c>
      <c r="H302" s="43" t="s">
        <v>234</v>
      </c>
      <c r="I302" s="50" t="s">
        <v>931</v>
      </c>
      <c r="J302" s="51" t="s">
        <v>236</v>
      </c>
      <c r="K302" s="51">
        <v>4049</v>
      </c>
      <c r="L302" s="51"/>
      <c r="M302" s="51"/>
      <c r="N302" s="39"/>
      <c r="O302" s="45"/>
      <c r="P302" s="45"/>
      <c r="Q302" s="45" t="s">
        <v>237</v>
      </c>
      <c r="R302" s="45" t="s">
        <v>921</v>
      </c>
      <c r="S302" s="45" t="s">
        <v>921</v>
      </c>
      <c r="T302" s="39" t="s">
        <v>237</v>
      </c>
      <c r="U302" s="45" t="s">
        <v>921</v>
      </c>
      <c r="V302" s="45" t="s">
        <v>921</v>
      </c>
      <c r="W302" s="45" t="s">
        <v>237</v>
      </c>
      <c r="X302" s="45" t="s">
        <v>921</v>
      </c>
      <c r="Y302" s="45" t="s">
        <v>921</v>
      </c>
      <c r="Z302" s="45"/>
      <c r="AA302" s="45"/>
      <c r="AB302" s="45"/>
      <c r="AC302" s="45"/>
      <c r="AD302" s="45"/>
      <c r="AE302" s="46"/>
      <c r="AS302" s="28">
        <f t="shared" ca="1" si="14"/>
        <v>410280289</v>
      </c>
    </row>
    <row r="303" spans="1:45" ht="18.75" thickBot="1" x14ac:dyDescent="0.3">
      <c r="A303" s="37">
        <v>290</v>
      </c>
      <c r="B303" s="38" t="s">
        <v>932</v>
      </c>
      <c r="C303" s="39" t="s">
        <v>196</v>
      </c>
      <c r="D303" s="49">
        <v>32866</v>
      </c>
      <c r="E303" s="41">
        <f t="shared" ca="1" si="15"/>
        <v>41267</v>
      </c>
      <c r="F303" s="42">
        <f t="shared" ca="1" si="16"/>
        <v>23</v>
      </c>
      <c r="G303" s="43" t="s">
        <v>919</v>
      </c>
      <c r="H303" s="43" t="s">
        <v>288</v>
      </c>
      <c r="I303" s="44" t="s">
        <v>933</v>
      </c>
      <c r="J303" s="39" t="s">
        <v>236</v>
      </c>
      <c r="K303" s="39">
        <v>4270</v>
      </c>
      <c r="L303" s="39"/>
      <c r="M303" s="39"/>
      <c r="N303" s="39"/>
      <c r="O303" s="45"/>
      <c r="P303" s="45"/>
      <c r="Q303" s="45" t="s">
        <v>237</v>
      </c>
      <c r="R303" s="45" t="s">
        <v>921</v>
      </c>
      <c r="S303" s="45" t="s">
        <v>921</v>
      </c>
      <c r="T303" s="39" t="s">
        <v>237</v>
      </c>
      <c r="U303" s="45" t="s">
        <v>921</v>
      </c>
      <c r="V303" s="45" t="s">
        <v>921</v>
      </c>
      <c r="W303" s="45" t="s">
        <v>237</v>
      </c>
      <c r="X303" s="45" t="s">
        <v>921</v>
      </c>
      <c r="Y303" s="45" t="s">
        <v>921</v>
      </c>
      <c r="Z303" s="45"/>
      <c r="AA303" s="45"/>
      <c r="AB303" s="45"/>
      <c r="AC303" s="45"/>
      <c r="AD303" s="45"/>
      <c r="AE303" s="46"/>
      <c r="AS303" s="28">
        <f t="shared" ca="1" si="14"/>
        <v>412670290</v>
      </c>
    </row>
    <row r="304" spans="1:45" ht="18.75" thickBot="1" x14ac:dyDescent="0.3">
      <c r="A304" s="37">
        <v>291</v>
      </c>
      <c r="B304" s="38" t="s">
        <v>934</v>
      </c>
      <c r="C304" s="39" t="s">
        <v>196</v>
      </c>
      <c r="D304" s="49">
        <v>26766</v>
      </c>
      <c r="E304" s="41">
        <f t="shared" ca="1" si="15"/>
        <v>41011</v>
      </c>
      <c r="F304" s="42">
        <f t="shared" ca="1" si="16"/>
        <v>39</v>
      </c>
      <c r="G304" s="43" t="s">
        <v>923</v>
      </c>
      <c r="H304" s="43" t="s">
        <v>288</v>
      </c>
      <c r="I304" s="44" t="s">
        <v>935</v>
      </c>
      <c r="J304" s="39" t="s">
        <v>236</v>
      </c>
      <c r="K304" s="39">
        <v>4375</v>
      </c>
      <c r="L304" s="39"/>
      <c r="M304" s="39"/>
      <c r="N304" s="39"/>
      <c r="O304" s="45"/>
      <c r="P304" s="45"/>
      <c r="Q304" s="45" t="s">
        <v>237</v>
      </c>
      <c r="R304" s="45" t="s">
        <v>921</v>
      </c>
      <c r="S304" s="45" t="s">
        <v>921</v>
      </c>
      <c r="T304" s="39" t="s">
        <v>237</v>
      </c>
      <c r="U304" s="45" t="s">
        <v>921</v>
      </c>
      <c r="V304" s="45" t="s">
        <v>921</v>
      </c>
      <c r="W304" s="45" t="s">
        <v>237</v>
      </c>
      <c r="X304" s="45" t="s">
        <v>921</v>
      </c>
      <c r="Y304" s="45" t="s">
        <v>921</v>
      </c>
      <c r="Z304" s="45"/>
      <c r="AA304" s="45"/>
      <c r="AB304" s="45"/>
      <c r="AC304" s="45"/>
      <c r="AD304" s="45"/>
      <c r="AE304" s="46"/>
      <c r="AS304" s="28">
        <f t="shared" ca="1" si="14"/>
        <v>410110291</v>
      </c>
    </row>
    <row r="305" spans="1:45" ht="18.75" thickBot="1" x14ac:dyDescent="0.3">
      <c r="A305" s="37">
        <v>292</v>
      </c>
      <c r="B305" s="38" t="s">
        <v>936</v>
      </c>
      <c r="C305" s="39" t="s">
        <v>194</v>
      </c>
      <c r="D305" s="49">
        <v>34931</v>
      </c>
      <c r="E305" s="41">
        <f t="shared" ca="1" si="15"/>
        <v>41141</v>
      </c>
      <c r="F305" s="42">
        <f t="shared" ca="1" si="16"/>
        <v>17</v>
      </c>
      <c r="G305" s="43" t="s">
        <v>919</v>
      </c>
      <c r="H305" s="43" t="s">
        <v>234</v>
      </c>
      <c r="I305" s="44" t="s">
        <v>937</v>
      </c>
      <c r="J305" s="39" t="s">
        <v>236</v>
      </c>
      <c r="K305" s="39">
        <v>4569</v>
      </c>
      <c r="L305" s="39"/>
      <c r="M305" s="39"/>
      <c r="N305" s="39"/>
      <c r="O305" s="45"/>
      <c r="P305" s="45"/>
      <c r="Q305" s="45" t="s">
        <v>237</v>
      </c>
      <c r="R305" s="45" t="s">
        <v>921</v>
      </c>
      <c r="S305" s="45" t="s">
        <v>921</v>
      </c>
      <c r="T305" s="39" t="s">
        <v>237</v>
      </c>
      <c r="U305" s="45" t="s">
        <v>921</v>
      </c>
      <c r="V305" s="45" t="s">
        <v>921</v>
      </c>
      <c r="W305" s="45" t="s">
        <v>237</v>
      </c>
      <c r="X305" s="45" t="s">
        <v>921</v>
      </c>
      <c r="Y305" s="45" t="s">
        <v>921</v>
      </c>
      <c r="Z305" s="45"/>
      <c r="AA305" s="45"/>
      <c r="AB305" s="45"/>
      <c r="AC305" s="45"/>
      <c r="AD305" s="45"/>
      <c r="AE305" s="46"/>
      <c r="AS305" s="28">
        <f t="shared" ca="1" si="14"/>
        <v>411410292</v>
      </c>
    </row>
    <row r="306" spans="1:45" ht="18.75" thickBot="1" x14ac:dyDescent="0.3">
      <c r="A306" s="37">
        <v>293</v>
      </c>
      <c r="B306" s="38" t="s">
        <v>938</v>
      </c>
      <c r="C306" s="39" t="s">
        <v>194</v>
      </c>
      <c r="D306" s="49">
        <v>32248</v>
      </c>
      <c r="E306" s="41">
        <f t="shared" ca="1" si="15"/>
        <v>41014</v>
      </c>
      <c r="F306" s="42">
        <f t="shared" ca="1" si="16"/>
        <v>24</v>
      </c>
      <c r="G306" s="43" t="s">
        <v>939</v>
      </c>
      <c r="H306" s="43" t="s">
        <v>234</v>
      </c>
      <c r="I306" s="44" t="s">
        <v>940</v>
      </c>
      <c r="J306" s="39" t="s">
        <v>236</v>
      </c>
      <c r="K306" s="39">
        <v>4273</v>
      </c>
      <c r="L306" s="39"/>
      <c r="M306" s="39"/>
      <c r="N306" s="39"/>
      <c r="O306" s="45"/>
      <c r="P306" s="45"/>
      <c r="Q306" s="45" t="s">
        <v>237</v>
      </c>
      <c r="R306" s="45" t="s">
        <v>921</v>
      </c>
      <c r="S306" s="45" t="s">
        <v>921</v>
      </c>
      <c r="T306" s="39" t="s">
        <v>236</v>
      </c>
      <c r="U306" s="45" t="s">
        <v>236</v>
      </c>
      <c r="V306" s="45" t="s">
        <v>236</v>
      </c>
      <c r="W306" s="45" t="s">
        <v>236</v>
      </c>
      <c r="X306" s="45" t="s">
        <v>236</v>
      </c>
      <c r="Y306" s="45" t="s">
        <v>236</v>
      </c>
      <c r="Z306" s="45"/>
      <c r="AA306" s="45"/>
      <c r="AB306" s="45"/>
      <c r="AC306" s="45"/>
      <c r="AD306" s="45"/>
      <c r="AE306" s="46"/>
      <c r="AS306" s="28">
        <f t="shared" ca="1" si="14"/>
        <v>410140293</v>
      </c>
    </row>
    <row r="307" spans="1:45" ht="18.75" thickBot="1" x14ac:dyDescent="0.3">
      <c r="A307" s="37">
        <v>294</v>
      </c>
      <c r="B307" s="38" t="s">
        <v>941</v>
      </c>
      <c r="C307" s="39" t="s">
        <v>194</v>
      </c>
      <c r="D307" s="49">
        <v>22358</v>
      </c>
      <c r="E307" s="41">
        <f t="shared" ca="1" si="15"/>
        <v>40986</v>
      </c>
      <c r="F307" s="42">
        <f t="shared" ca="1" si="16"/>
        <v>51</v>
      </c>
      <c r="G307" s="43" t="s">
        <v>923</v>
      </c>
      <c r="H307" s="43" t="s">
        <v>234</v>
      </c>
      <c r="I307" s="44" t="s">
        <v>942</v>
      </c>
      <c r="J307" s="39" t="s">
        <v>236</v>
      </c>
      <c r="K307" s="39">
        <v>2645</v>
      </c>
      <c r="L307" s="39"/>
      <c r="M307" s="39"/>
      <c r="N307" s="39"/>
      <c r="O307" s="45"/>
      <c r="P307" s="45"/>
      <c r="Q307" s="45" t="s">
        <v>237</v>
      </c>
      <c r="R307" s="45" t="s">
        <v>921</v>
      </c>
      <c r="S307" s="45" t="s">
        <v>921</v>
      </c>
      <c r="T307" s="39" t="s">
        <v>237</v>
      </c>
      <c r="U307" s="45" t="s">
        <v>921</v>
      </c>
      <c r="V307" s="45" t="s">
        <v>921</v>
      </c>
      <c r="W307" s="45" t="s">
        <v>236</v>
      </c>
      <c r="X307" s="45" t="s">
        <v>236</v>
      </c>
      <c r="Y307" s="45" t="s">
        <v>236</v>
      </c>
      <c r="Z307" s="45"/>
      <c r="AA307" s="45"/>
      <c r="AB307" s="45"/>
      <c r="AC307" s="45"/>
      <c r="AD307" s="45"/>
      <c r="AE307" s="46"/>
      <c r="AS307" s="28">
        <f t="shared" ca="1" si="14"/>
        <v>409860294</v>
      </c>
    </row>
    <row r="308" spans="1:45" ht="18.75" thickBot="1" x14ac:dyDescent="0.3">
      <c r="A308" s="37">
        <v>295</v>
      </c>
      <c r="B308" s="38" t="s">
        <v>943</v>
      </c>
      <c r="C308" s="39" t="s">
        <v>194</v>
      </c>
      <c r="D308" s="52">
        <v>25419</v>
      </c>
      <c r="E308" s="41">
        <f t="shared" ca="1" si="15"/>
        <v>41125</v>
      </c>
      <c r="F308" s="42">
        <f t="shared" ca="1" si="16"/>
        <v>43</v>
      </c>
      <c r="G308" s="43" t="s">
        <v>944</v>
      </c>
      <c r="H308" s="43" t="s">
        <v>234</v>
      </c>
      <c r="I308" s="44" t="s">
        <v>945</v>
      </c>
      <c r="J308" s="39" t="s">
        <v>236</v>
      </c>
      <c r="K308" s="39">
        <v>3978</v>
      </c>
      <c r="L308" s="39"/>
      <c r="M308" s="39"/>
      <c r="N308" s="39"/>
      <c r="O308" s="45"/>
      <c r="P308" s="45"/>
      <c r="Q308" s="45" t="s">
        <v>237</v>
      </c>
      <c r="R308" s="45" t="s">
        <v>946</v>
      </c>
      <c r="S308" s="45" t="s">
        <v>946</v>
      </c>
      <c r="T308" s="39" t="s">
        <v>237</v>
      </c>
      <c r="U308" s="45" t="s">
        <v>946</v>
      </c>
      <c r="V308" s="45" t="s">
        <v>946</v>
      </c>
      <c r="W308" s="45" t="s">
        <v>237</v>
      </c>
      <c r="X308" s="45" t="s">
        <v>955</v>
      </c>
      <c r="Y308" s="45" t="s">
        <v>955</v>
      </c>
      <c r="Z308" s="45"/>
      <c r="AA308" s="45"/>
      <c r="AB308" s="45"/>
      <c r="AC308" s="45"/>
      <c r="AD308" s="45"/>
      <c r="AE308" s="46"/>
      <c r="AS308" s="28">
        <f t="shared" ca="1" si="14"/>
        <v>411250295</v>
      </c>
    </row>
    <row r="309" spans="1:45" ht="18.75" thickBot="1" x14ac:dyDescent="0.3">
      <c r="A309" s="37">
        <v>296</v>
      </c>
      <c r="B309" s="38" t="s">
        <v>947</v>
      </c>
      <c r="C309" s="39" t="s">
        <v>194</v>
      </c>
      <c r="D309" s="49">
        <v>25366</v>
      </c>
      <c r="E309" s="41">
        <f t="shared" ca="1" si="15"/>
        <v>41072</v>
      </c>
      <c r="F309" s="42">
        <f t="shared" ca="1" si="16"/>
        <v>43</v>
      </c>
      <c r="G309" s="43" t="s">
        <v>948</v>
      </c>
      <c r="H309" s="43" t="s">
        <v>234</v>
      </c>
      <c r="I309" s="44" t="s">
        <v>949</v>
      </c>
      <c r="J309" s="39" t="s">
        <v>236</v>
      </c>
      <c r="K309" s="39">
        <v>3184</v>
      </c>
      <c r="L309" s="39"/>
      <c r="M309" s="39"/>
      <c r="N309" s="39"/>
      <c r="O309" s="45"/>
      <c r="P309" s="45"/>
      <c r="Q309" s="45" t="s">
        <v>237</v>
      </c>
      <c r="R309" s="45" t="s">
        <v>946</v>
      </c>
      <c r="S309" s="45" t="s">
        <v>946</v>
      </c>
      <c r="T309" s="39" t="s">
        <v>237</v>
      </c>
      <c r="U309" s="45" t="s">
        <v>236</v>
      </c>
      <c r="V309" s="45" t="s">
        <v>946</v>
      </c>
      <c r="W309" s="45" t="s">
        <v>237</v>
      </c>
      <c r="X309" s="45" t="s">
        <v>955</v>
      </c>
      <c r="Y309" s="45" t="s">
        <v>955</v>
      </c>
      <c r="Z309" s="45"/>
      <c r="AA309" s="45"/>
      <c r="AB309" s="45"/>
      <c r="AC309" s="45"/>
      <c r="AD309" s="45"/>
      <c r="AE309" s="46"/>
      <c r="AS309" s="28">
        <f t="shared" ca="1" si="14"/>
        <v>410720296</v>
      </c>
    </row>
    <row r="310" spans="1:45" ht="18.75" thickBot="1" x14ac:dyDescent="0.3">
      <c r="A310" s="37">
        <v>297</v>
      </c>
      <c r="B310" s="38" t="s">
        <v>950</v>
      </c>
      <c r="C310" s="39" t="s">
        <v>194</v>
      </c>
      <c r="D310" s="52">
        <v>23154</v>
      </c>
      <c r="E310" s="41">
        <f t="shared" ca="1" si="15"/>
        <v>41052</v>
      </c>
      <c r="F310" s="42">
        <f t="shared" ca="1" si="16"/>
        <v>49</v>
      </c>
      <c r="G310" s="43" t="s">
        <v>951</v>
      </c>
      <c r="H310" s="43" t="s">
        <v>234</v>
      </c>
      <c r="I310" s="44" t="s">
        <v>952</v>
      </c>
      <c r="J310" s="39" t="s">
        <v>236</v>
      </c>
      <c r="K310" s="39">
        <v>3144</v>
      </c>
      <c r="L310" s="39"/>
      <c r="M310" s="39"/>
      <c r="N310" s="39"/>
      <c r="O310" s="45"/>
      <c r="P310" s="45"/>
      <c r="Q310" s="45" t="s">
        <v>237</v>
      </c>
      <c r="R310" s="45" t="s">
        <v>946</v>
      </c>
      <c r="S310" s="45" t="s">
        <v>946</v>
      </c>
      <c r="T310" s="39" t="s">
        <v>237</v>
      </c>
      <c r="U310" s="45" t="s">
        <v>946</v>
      </c>
      <c r="V310" s="45" t="s">
        <v>946</v>
      </c>
      <c r="W310" s="45" t="s">
        <v>237</v>
      </c>
      <c r="X310" s="45" t="s">
        <v>955</v>
      </c>
      <c r="Y310" s="45" t="s">
        <v>955</v>
      </c>
      <c r="Z310" s="45"/>
      <c r="AA310" s="45"/>
      <c r="AB310" s="45"/>
      <c r="AC310" s="45"/>
      <c r="AD310" s="45"/>
      <c r="AE310" s="46"/>
      <c r="AS310" s="28">
        <f t="shared" ca="1" si="14"/>
        <v>410520297</v>
      </c>
    </row>
    <row r="311" spans="1:45" ht="18.75" thickBot="1" x14ac:dyDescent="0.3">
      <c r="A311" s="37">
        <v>298</v>
      </c>
      <c r="B311" s="38" t="s">
        <v>953</v>
      </c>
      <c r="C311" s="39" t="s">
        <v>194</v>
      </c>
      <c r="D311" s="49">
        <v>31914</v>
      </c>
      <c r="E311" s="41">
        <f t="shared" ca="1" si="15"/>
        <v>41046</v>
      </c>
      <c r="F311" s="42">
        <f t="shared" ca="1" si="16"/>
        <v>25</v>
      </c>
      <c r="G311" s="43" t="s">
        <v>302</v>
      </c>
      <c r="H311" s="43" t="s">
        <v>234</v>
      </c>
      <c r="I311" s="44" t="s">
        <v>954</v>
      </c>
      <c r="J311" s="39" t="s">
        <v>236</v>
      </c>
      <c r="K311" s="39">
        <v>4520</v>
      </c>
      <c r="L311" s="39"/>
      <c r="M311" s="39"/>
      <c r="N311" s="39"/>
      <c r="O311" s="45"/>
      <c r="P311" s="45"/>
      <c r="Q311" s="45" t="s">
        <v>237</v>
      </c>
      <c r="R311" s="45" t="s">
        <v>955</v>
      </c>
      <c r="S311" s="45" t="s">
        <v>955</v>
      </c>
      <c r="T311" s="39" t="s">
        <v>237</v>
      </c>
      <c r="U311" s="45" t="s">
        <v>955</v>
      </c>
      <c r="V311" s="45" t="s">
        <v>955</v>
      </c>
      <c r="W311" s="45" t="s">
        <v>237</v>
      </c>
      <c r="X311" s="45" t="s">
        <v>955</v>
      </c>
      <c r="Y311" s="45" t="s">
        <v>955</v>
      </c>
      <c r="Z311" s="45"/>
      <c r="AA311" s="45"/>
      <c r="AB311" s="45"/>
      <c r="AC311" s="45"/>
      <c r="AD311" s="45"/>
      <c r="AE311" s="46"/>
      <c r="AS311" s="28">
        <f t="shared" ca="1" si="14"/>
        <v>410460298</v>
      </c>
    </row>
    <row r="312" spans="1:45" ht="18.75" thickBot="1" x14ac:dyDescent="0.3">
      <c r="A312" s="37">
        <v>299</v>
      </c>
      <c r="B312" s="38" t="s">
        <v>956</v>
      </c>
      <c r="C312" s="39" t="s">
        <v>194</v>
      </c>
      <c r="D312" s="52">
        <v>34251</v>
      </c>
      <c r="E312" s="41">
        <f t="shared" ca="1" si="15"/>
        <v>41191</v>
      </c>
      <c r="F312" s="42">
        <f t="shared" ca="1" si="16"/>
        <v>19</v>
      </c>
      <c r="G312" s="43" t="s">
        <v>302</v>
      </c>
      <c r="H312" s="43" t="s">
        <v>234</v>
      </c>
      <c r="I312" s="44" t="s">
        <v>957</v>
      </c>
      <c r="J312" s="39" t="s">
        <v>236</v>
      </c>
      <c r="K312" s="39">
        <v>4563</v>
      </c>
      <c r="L312" s="39"/>
      <c r="M312" s="39"/>
      <c r="N312" s="39"/>
      <c r="O312" s="45"/>
      <c r="P312" s="45"/>
      <c r="Q312" s="45" t="s">
        <v>237</v>
      </c>
      <c r="R312" s="45" t="s">
        <v>955</v>
      </c>
      <c r="S312" s="45" t="s">
        <v>955</v>
      </c>
      <c r="T312" s="39" t="s">
        <v>237</v>
      </c>
      <c r="U312" s="45" t="s">
        <v>955</v>
      </c>
      <c r="V312" s="45" t="s">
        <v>955</v>
      </c>
      <c r="W312" s="45" t="s">
        <v>237</v>
      </c>
      <c r="X312" s="45" t="s">
        <v>955</v>
      </c>
      <c r="Y312" s="45" t="s">
        <v>955</v>
      </c>
      <c r="Z312" s="45"/>
      <c r="AA312" s="45"/>
      <c r="AB312" s="45"/>
      <c r="AC312" s="45"/>
      <c r="AD312" s="45"/>
      <c r="AE312" s="46"/>
      <c r="AS312" s="28">
        <f t="shared" ca="1" si="14"/>
        <v>411910299</v>
      </c>
    </row>
    <row r="313" spans="1:45" ht="18.75" thickBot="1" x14ac:dyDescent="0.3">
      <c r="A313" s="37">
        <v>300</v>
      </c>
      <c r="B313" s="38" t="s">
        <v>958</v>
      </c>
      <c r="C313" s="39" t="s">
        <v>194</v>
      </c>
      <c r="D313" s="49">
        <v>21677</v>
      </c>
      <c r="E313" s="41">
        <f t="shared" ca="1" si="15"/>
        <v>41036</v>
      </c>
      <c r="F313" s="42">
        <f t="shared" ca="1" si="16"/>
        <v>53</v>
      </c>
      <c r="G313" s="43" t="s">
        <v>959</v>
      </c>
      <c r="H313" s="43" t="s">
        <v>234</v>
      </c>
      <c r="I313" s="44" t="s">
        <v>960</v>
      </c>
      <c r="J313" s="39" t="s">
        <v>236</v>
      </c>
      <c r="K313" s="39">
        <v>3143</v>
      </c>
      <c r="L313" s="39"/>
      <c r="M313" s="39"/>
      <c r="N313" s="39"/>
      <c r="O313" s="45"/>
      <c r="P313" s="45"/>
      <c r="Q313" s="45" t="s">
        <v>237</v>
      </c>
      <c r="R313" s="45" t="s">
        <v>955</v>
      </c>
      <c r="S313" s="45" t="s">
        <v>955</v>
      </c>
      <c r="T313" s="39" t="s">
        <v>237</v>
      </c>
      <c r="U313" s="45" t="s">
        <v>955</v>
      </c>
      <c r="V313" s="45" t="s">
        <v>955</v>
      </c>
      <c r="W313" s="45" t="s">
        <v>237</v>
      </c>
      <c r="X313" s="45" t="s">
        <v>955</v>
      </c>
      <c r="Y313" s="45" t="s">
        <v>955</v>
      </c>
      <c r="Z313" s="45"/>
      <c r="AA313" s="45"/>
      <c r="AB313" s="45"/>
      <c r="AC313" s="45"/>
      <c r="AD313" s="45"/>
      <c r="AE313" s="46"/>
      <c r="AS313" s="28">
        <f t="shared" ca="1" si="14"/>
        <v>410360300</v>
      </c>
    </row>
    <row r="314" spans="1:45" ht="18.75" thickBot="1" x14ac:dyDescent="0.3">
      <c r="A314" s="37">
        <v>301</v>
      </c>
      <c r="B314" s="38" t="s">
        <v>961</v>
      </c>
      <c r="C314" s="39" t="s">
        <v>196</v>
      </c>
      <c r="D314" s="40">
        <v>33491</v>
      </c>
      <c r="E314" s="41">
        <f t="shared" ca="1" si="15"/>
        <v>41162</v>
      </c>
      <c r="F314" s="42">
        <f t="shared" ca="1" si="16"/>
        <v>21</v>
      </c>
      <c r="G314" s="43" t="s">
        <v>723</v>
      </c>
      <c r="H314" s="43" t="s">
        <v>288</v>
      </c>
      <c r="I314" s="44" t="s">
        <v>962</v>
      </c>
      <c r="J314" s="39" t="s">
        <v>236</v>
      </c>
      <c r="K314" s="39">
        <v>4546</v>
      </c>
      <c r="L314" s="39"/>
      <c r="M314" s="39"/>
      <c r="N314" s="39"/>
      <c r="O314" s="45"/>
      <c r="P314" s="45"/>
      <c r="Q314" s="45" t="s">
        <v>237</v>
      </c>
      <c r="R314" s="45" t="s">
        <v>955</v>
      </c>
      <c r="S314" s="45" t="s">
        <v>955</v>
      </c>
      <c r="T314" s="39" t="s">
        <v>237</v>
      </c>
      <c r="U314" s="45" t="s">
        <v>955</v>
      </c>
      <c r="V314" s="45" t="s">
        <v>955</v>
      </c>
      <c r="W314" s="45" t="s">
        <v>237</v>
      </c>
      <c r="X314" s="45" t="s">
        <v>955</v>
      </c>
      <c r="Y314" s="45" t="s">
        <v>955</v>
      </c>
      <c r="Z314" s="45"/>
      <c r="AA314" s="45"/>
      <c r="AB314" s="45"/>
      <c r="AC314" s="45"/>
      <c r="AD314" s="45"/>
      <c r="AE314" s="46"/>
      <c r="AS314" s="28">
        <f t="shared" ca="1" si="14"/>
        <v>411620301</v>
      </c>
    </row>
    <row r="315" spans="1:45" ht="18.75" thickBot="1" x14ac:dyDescent="0.3">
      <c r="A315" s="37">
        <v>302</v>
      </c>
      <c r="B315" s="38" t="s">
        <v>963</v>
      </c>
      <c r="C315" s="39" t="s">
        <v>194</v>
      </c>
      <c r="D315" s="49">
        <v>17304</v>
      </c>
      <c r="E315" s="41">
        <f t="shared" ca="1" si="15"/>
        <v>41046</v>
      </c>
      <c r="F315" s="42">
        <f t="shared" ca="1" si="16"/>
        <v>65</v>
      </c>
      <c r="G315" s="43" t="s">
        <v>964</v>
      </c>
      <c r="H315" s="43" t="s">
        <v>234</v>
      </c>
      <c r="I315" s="44" t="s">
        <v>965</v>
      </c>
      <c r="J315" s="39" t="s">
        <v>236</v>
      </c>
      <c r="K315" s="39">
        <v>862</v>
      </c>
      <c r="L315" s="39"/>
      <c r="M315" s="39"/>
      <c r="N315" s="39"/>
      <c r="O315" s="45"/>
      <c r="P315" s="45"/>
      <c r="Q315" s="45" t="s">
        <v>237</v>
      </c>
      <c r="R315" s="45" t="s">
        <v>955</v>
      </c>
      <c r="S315" s="45" t="s">
        <v>955</v>
      </c>
      <c r="T315" s="39" t="s">
        <v>237</v>
      </c>
      <c r="U315" s="45" t="s">
        <v>955</v>
      </c>
      <c r="V315" s="45" t="s">
        <v>955</v>
      </c>
      <c r="W315" s="45" t="s">
        <v>237</v>
      </c>
      <c r="X315" s="45" t="s">
        <v>955</v>
      </c>
      <c r="Y315" s="45" t="s">
        <v>955</v>
      </c>
      <c r="Z315" s="45"/>
      <c r="AA315" s="45"/>
      <c r="AB315" s="45"/>
      <c r="AC315" s="45"/>
      <c r="AD315" s="45"/>
      <c r="AE315" s="46"/>
      <c r="AS315" s="28">
        <f t="shared" ca="1" si="14"/>
        <v>410460302</v>
      </c>
    </row>
    <row r="316" spans="1:45" ht="18.75" thickBot="1" x14ac:dyDescent="0.3">
      <c r="A316" s="37">
        <v>303</v>
      </c>
      <c r="B316" s="38" t="s">
        <v>966</v>
      </c>
      <c r="C316" s="39" t="s">
        <v>194</v>
      </c>
      <c r="D316" s="49">
        <v>16161</v>
      </c>
      <c r="E316" s="41">
        <f t="shared" ca="1" si="15"/>
        <v>40998</v>
      </c>
      <c r="F316" s="42">
        <f t="shared" ca="1" si="16"/>
        <v>68</v>
      </c>
      <c r="G316" s="43" t="s">
        <v>967</v>
      </c>
      <c r="H316" s="43" t="s">
        <v>234</v>
      </c>
      <c r="I316" s="44" t="s">
        <v>968</v>
      </c>
      <c r="J316" s="39" t="s">
        <v>236</v>
      </c>
      <c r="K316" s="39">
        <v>1839</v>
      </c>
      <c r="L316" s="39"/>
      <c r="M316" s="39"/>
      <c r="N316" s="39"/>
      <c r="O316" s="45"/>
      <c r="P316" s="45"/>
      <c r="Q316" s="45" t="s">
        <v>237</v>
      </c>
      <c r="R316" s="45" t="s">
        <v>955</v>
      </c>
      <c r="S316" s="45" t="s">
        <v>955</v>
      </c>
      <c r="T316" s="39" t="s">
        <v>237</v>
      </c>
      <c r="U316" s="45" t="s">
        <v>955</v>
      </c>
      <c r="V316" s="45" t="s">
        <v>955</v>
      </c>
      <c r="W316" s="45" t="s">
        <v>237</v>
      </c>
      <c r="X316" s="45" t="s">
        <v>955</v>
      </c>
      <c r="Y316" s="45" t="s">
        <v>955</v>
      </c>
      <c r="Z316" s="45"/>
      <c r="AA316" s="45"/>
      <c r="AB316" s="45"/>
      <c r="AC316" s="45"/>
      <c r="AD316" s="45"/>
      <c r="AE316" s="46"/>
      <c r="AS316" s="28">
        <f t="shared" ca="1" si="14"/>
        <v>409980303</v>
      </c>
    </row>
    <row r="317" spans="1:45" ht="18.75" thickBot="1" x14ac:dyDescent="0.3">
      <c r="A317" s="37">
        <v>304</v>
      </c>
      <c r="B317" s="38" t="s">
        <v>969</v>
      </c>
      <c r="C317" s="39" t="s">
        <v>194</v>
      </c>
      <c r="D317" s="49">
        <v>33998</v>
      </c>
      <c r="E317" s="41">
        <f t="shared" ca="1" si="15"/>
        <v>41303</v>
      </c>
      <c r="F317" s="42">
        <f t="shared" ca="1" si="16"/>
        <v>20</v>
      </c>
      <c r="G317" s="43" t="s">
        <v>970</v>
      </c>
      <c r="H317" s="43" t="s">
        <v>234</v>
      </c>
      <c r="I317" s="44" t="s">
        <v>971</v>
      </c>
      <c r="J317" s="39" t="s">
        <v>236</v>
      </c>
      <c r="K317" s="39">
        <v>4497</v>
      </c>
      <c r="L317" s="39"/>
      <c r="M317" s="39"/>
      <c r="N317" s="39"/>
      <c r="O317" s="45"/>
      <c r="P317" s="45"/>
      <c r="Q317" s="45" t="s">
        <v>237</v>
      </c>
      <c r="R317" s="45" t="s">
        <v>972</v>
      </c>
      <c r="S317" s="45" t="s">
        <v>972</v>
      </c>
      <c r="T317" s="39" t="s">
        <v>237</v>
      </c>
      <c r="U317" s="45" t="s">
        <v>972</v>
      </c>
      <c r="V317" s="45" t="s">
        <v>972</v>
      </c>
      <c r="W317" s="45" t="s">
        <v>236</v>
      </c>
      <c r="X317" s="45" t="s">
        <v>236</v>
      </c>
      <c r="Y317" s="45" t="s">
        <v>236</v>
      </c>
      <c r="Z317" s="45"/>
      <c r="AA317" s="45"/>
      <c r="AB317" s="45"/>
      <c r="AC317" s="45"/>
      <c r="AD317" s="45"/>
      <c r="AE317" s="46"/>
      <c r="AS317" s="28">
        <f t="shared" ca="1" si="14"/>
        <v>413030304</v>
      </c>
    </row>
    <row r="318" spans="1:45" ht="18.75" thickBot="1" x14ac:dyDescent="0.3">
      <c r="A318" s="37">
        <v>305</v>
      </c>
      <c r="B318" s="38" t="s">
        <v>973</v>
      </c>
      <c r="C318" s="39" t="s">
        <v>194</v>
      </c>
      <c r="D318" s="49">
        <v>24134</v>
      </c>
      <c r="E318" s="41">
        <f t="shared" ca="1" si="15"/>
        <v>41301</v>
      </c>
      <c r="F318" s="42">
        <f t="shared" ca="1" si="16"/>
        <v>47</v>
      </c>
      <c r="G318" s="43" t="s">
        <v>974</v>
      </c>
      <c r="H318" s="43" t="s">
        <v>234</v>
      </c>
      <c r="I318" s="44" t="s">
        <v>975</v>
      </c>
      <c r="J318" s="39" t="s">
        <v>236</v>
      </c>
      <c r="K318" s="39">
        <v>3714</v>
      </c>
      <c r="L318" s="39"/>
      <c r="M318" s="39"/>
      <c r="N318" s="39"/>
      <c r="O318" s="45"/>
      <c r="P318" s="45"/>
      <c r="Q318" s="45" t="s">
        <v>237</v>
      </c>
      <c r="R318" s="45" t="s">
        <v>972</v>
      </c>
      <c r="S318" s="45" t="s">
        <v>972</v>
      </c>
      <c r="T318" s="39" t="s">
        <v>237</v>
      </c>
      <c r="U318" s="45" t="s">
        <v>972</v>
      </c>
      <c r="V318" s="45" t="s">
        <v>972</v>
      </c>
      <c r="W318" s="45" t="s">
        <v>237</v>
      </c>
      <c r="X318" s="45" t="s">
        <v>972</v>
      </c>
      <c r="Y318" s="45" t="s">
        <v>972</v>
      </c>
      <c r="Z318" s="45"/>
      <c r="AA318" s="45"/>
      <c r="AB318" s="45"/>
      <c r="AC318" s="45"/>
      <c r="AD318" s="45"/>
      <c r="AE318" s="46"/>
      <c r="AS318" s="28">
        <f t="shared" ca="1" si="14"/>
        <v>413010305</v>
      </c>
    </row>
    <row r="319" spans="1:45" ht="18.75" thickBot="1" x14ac:dyDescent="0.3">
      <c r="A319" s="37">
        <v>306</v>
      </c>
      <c r="B319" s="38" t="s">
        <v>976</v>
      </c>
      <c r="C319" s="39" t="s">
        <v>194</v>
      </c>
      <c r="D319" s="49">
        <v>25163</v>
      </c>
      <c r="E319" s="41">
        <f t="shared" ca="1" si="15"/>
        <v>41234</v>
      </c>
      <c r="F319" s="42">
        <f t="shared" ca="1" si="16"/>
        <v>44</v>
      </c>
      <c r="G319" s="43" t="s">
        <v>977</v>
      </c>
      <c r="H319" s="43" t="s">
        <v>234</v>
      </c>
      <c r="I319" s="44" t="s">
        <v>978</v>
      </c>
      <c r="J319" s="39" t="s">
        <v>236</v>
      </c>
      <c r="K319" s="39">
        <v>3353</v>
      </c>
      <c r="L319" s="39"/>
      <c r="M319" s="39"/>
      <c r="N319" s="39"/>
      <c r="O319" s="45"/>
      <c r="P319" s="45"/>
      <c r="Q319" s="45" t="s">
        <v>237</v>
      </c>
      <c r="R319" s="45" t="s">
        <v>972</v>
      </c>
      <c r="S319" s="45" t="s">
        <v>972</v>
      </c>
      <c r="T319" s="39" t="s">
        <v>237</v>
      </c>
      <c r="U319" s="45" t="s">
        <v>972</v>
      </c>
      <c r="V319" s="45" t="s">
        <v>972</v>
      </c>
      <c r="W319" s="45" t="s">
        <v>237</v>
      </c>
      <c r="X319" s="45" t="s">
        <v>972</v>
      </c>
      <c r="Y319" s="45" t="s">
        <v>972</v>
      </c>
      <c r="Z319" s="45"/>
      <c r="AA319" s="45"/>
      <c r="AB319" s="45"/>
      <c r="AC319" s="45"/>
      <c r="AD319" s="45"/>
      <c r="AE319" s="46"/>
      <c r="AS319" s="28">
        <f t="shared" ca="1" si="14"/>
        <v>412340306</v>
      </c>
    </row>
    <row r="320" spans="1:45" ht="18.75" thickBot="1" x14ac:dyDescent="0.3">
      <c r="A320" s="37">
        <v>307</v>
      </c>
      <c r="B320" s="38" t="s">
        <v>979</v>
      </c>
      <c r="C320" s="39" t="s">
        <v>194</v>
      </c>
      <c r="D320" s="49">
        <v>35319</v>
      </c>
      <c r="E320" s="41">
        <f t="shared" ca="1" si="15"/>
        <v>41163</v>
      </c>
      <c r="F320" s="42">
        <f t="shared" ca="1" si="16"/>
        <v>16</v>
      </c>
      <c r="G320" s="43" t="s">
        <v>980</v>
      </c>
      <c r="H320" s="43" t="s">
        <v>234</v>
      </c>
      <c r="I320" s="44" t="s">
        <v>981</v>
      </c>
      <c r="J320" s="39" t="s">
        <v>236</v>
      </c>
      <c r="K320" s="39">
        <v>4622</v>
      </c>
      <c r="L320" s="39"/>
      <c r="M320" s="39"/>
      <c r="N320" s="39"/>
      <c r="O320" s="45"/>
      <c r="P320" s="45"/>
      <c r="Q320" s="45" t="s">
        <v>237</v>
      </c>
      <c r="R320" s="45" t="s">
        <v>972</v>
      </c>
      <c r="S320" s="45" t="s">
        <v>972</v>
      </c>
      <c r="T320" s="39" t="s">
        <v>237</v>
      </c>
      <c r="U320" s="45" t="s">
        <v>972</v>
      </c>
      <c r="V320" s="45" t="s">
        <v>972</v>
      </c>
      <c r="W320" s="45" t="s">
        <v>237</v>
      </c>
      <c r="X320" s="45" t="s">
        <v>972</v>
      </c>
      <c r="Y320" s="45" t="s">
        <v>972</v>
      </c>
      <c r="Z320" s="45"/>
      <c r="AA320" s="45"/>
      <c r="AB320" s="45"/>
      <c r="AC320" s="45"/>
      <c r="AD320" s="45"/>
      <c r="AE320" s="46"/>
      <c r="AS320" s="28">
        <f t="shared" ca="1" si="14"/>
        <v>411630307</v>
      </c>
    </row>
    <row r="321" spans="1:45" ht="18.75" thickBot="1" x14ac:dyDescent="0.3">
      <c r="A321" s="37">
        <v>308</v>
      </c>
      <c r="B321" s="38" t="s">
        <v>982</v>
      </c>
      <c r="C321" s="39" t="s">
        <v>194</v>
      </c>
      <c r="D321" s="49">
        <v>34972</v>
      </c>
      <c r="E321" s="41">
        <f t="shared" ca="1" si="15"/>
        <v>41182</v>
      </c>
      <c r="F321" s="42">
        <f t="shared" ca="1" si="16"/>
        <v>17</v>
      </c>
      <c r="G321" s="43" t="s">
        <v>980</v>
      </c>
      <c r="H321" s="43" t="s">
        <v>234</v>
      </c>
      <c r="I321" s="50" t="s">
        <v>983</v>
      </c>
      <c r="J321" s="51" t="s">
        <v>236</v>
      </c>
      <c r="K321" s="51">
        <v>4578</v>
      </c>
      <c r="L321" s="51"/>
      <c r="M321" s="51"/>
      <c r="N321" s="39"/>
      <c r="O321" s="45"/>
      <c r="P321" s="45"/>
      <c r="Q321" s="45" t="s">
        <v>237</v>
      </c>
      <c r="R321" s="45" t="s">
        <v>972</v>
      </c>
      <c r="S321" s="45" t="s">
        <v>972</v>
      </c>
      <c r="T321" s="39" t="s">
        <v>237</v>
      </c>
      <c r="U321" s="45" t="s">
        <v>972</v>
      </c>
      <c r="V321" s="45" t="s">
        <v>972</v>
      </c>
      <c r="W321" s="45" t="s">
        <v>237</v>
      </c>
      <c r="X321" s="45" t="s">
        <v>972</v>
      </c>
      <c r="Y321" s="45" t="s">
        <v>972</v>
      </c>
      <c r="Z321" s="45"/>
      <c r="AA321" s="45"/>
      <c r="AB321" s="45"/>
      <c r="AC321" s="45"/>
      <c r="AD321" s="45"/>
      <c r="AE321" s="46"/>
      <c r="AS321" s="28">
        <f t="shared" ca="1" si="14"/>
        <v>411820308</v>
      </c>
    </row>
    <row r="322" spans="1:45" ht="18.75" thickBot="1" x14ac:dyDescent="0.3">
      <c r="A322" s="37">
        <v>309</v>
      </c>
      <c r="B322" s="38" t="s">
        <v>984</v>
      </c>
      <c r="C322" s="39" t="s">
        <v>194</v>
      </c>
      <c r="D322" s="49">
        <v>25089</v>
      </c>
      <c r="E322" s="41">
        <f t="shared" ca="1" si="15"/>
        <v>41160</v>
      </c>
      <c r="F322" s="42">
        <f t="shared" ca="1" si="16"/>
        <v>44</v>
      </c>
      <c r="G322" s="43" t="s">
        <v>970</v>
      </c>
      <c r="H322" s="43" t="s">
        <v>234</v>
      </c>
      <c r="I322" s="44" t="s">
        <v>985</v>
      </c>
      <c r="J322" s="39" t="s">
        <v>236</v>
      </c>
      <c r="K322" s="39">
        <v>3437</v>
      </c>
      <c r="L322" s="39"/>
      <c r="M322" s="39"/>
      <c r="N322" s="39"/>
      <c r="O322" s="45"/>
      <c r="P322" s="45"/>
      <c r="Q322" s="45" t="s">
        <v>237</v>
      </c>
      <c r="R322" s="45" t="s">
        <v>972</v>
      </c>
      <c r="S322" s="45" t="s">
        <v>972</v>
      </c>
      <c r="T322" s="39" t="s">
        <v>237</v>
      </c>
      <c r="U322" s="45" t="s">
        <v>972</v>
      </c>
      <c r="V322" s="45" t="s">
        <v>972</v>
      </c>
      <c r="W322" s="45" t="s">
        <v>237</v>
      </c>
      <c r="X322" s="45" t="s">
        <v>972</v>
      </c>
      <c r="Y322" s="45" t="s">
        <v>972</v>
      </c>
      <c r="Z322" s="45"/>
      <c r="AA322" s="45"/>
      <c r="AB322" s="45"/>
      <c r="AC322" s="45"/>
      <c r="AD322" s="45"/>
      <c r="AE322" s="46"/>
      <c r="AS322" s="28">
        <f t="shared" ca="1" si="14"/>
        <v>411600309</v>
      </c>
    </row>
    <row r="323" spans="1:45" ht="18.75" thickBot="1" x14ac:dyDescent="0.3">
      <c r="A323" s="37">
        <v>310</v>
      </c>
      <c r="B323" s="38" t="s">
        <v>986</v>
      </c>
      <c r="C323" s="39" t="s">
        <v>194</v>
      </c>
      <c r="D323" s="49">
        <v>32283</v>
      </c>
      <c r="E323" s="41">
        <f t="shared" ca="1" si="15"/>
        <v>41049</v>
      </c>
      <c r="F323" s="42">
        <f t="shared" ca="1" si="16"/>
        <v>24</v>
      </c>
      <c r="G323" s="43" t="s">
        <v>970</v>
      </c>
      <c r="H323" s="43" t="s">
        <v>234</v>
      </c>
      <c r="I323" s="50" t="s">
        <v>987</v>
      </c>
      <c r="J323" s="51" t="s">
        <v>236</v>
      </c>
      <c r="K323" s="51">
        <v>4248</v>
      </c>
      <c r="L323" s="51"/>
      <c r="M323" s="51"/>
      <c r="N323" s="39"/>
      <c r="O323" s="45"/>
      <c r="P323" s="45"/>
      <c r="Q323" s="45" t="s">
        <v>237</v>
      </c>
      <c r="R323" s="45" t="s">
        <v>972</v>
      </c>
      <c r="S323" s="45" t="s">
        <v>972</v>
      </c>
      <c r="T323" s="39" t="s">
        <v>237</v>
      </c>
      <c r="U323" s="45" t="s">
        <v>972</v>
      </c>
      <c r="V323" s="45" t="s">
        <v>972</v>
      </c>
      <c r="W323" s="45" t="s">
        <v>237</v>
      </c>
      <c r="X323" s="45" t="s">
        <v>972</v>
      </c>
      <c r="Y323" s="45" t="s">
        <v>972</v>
      </c>
      <c r="Z323" s="45"/>
      <c r="AA323" s="45"/>
      <c r="AB323" s="45"/>
      <c r="AC323" s="45"/>
      <c r="AD323" s="45"/>
      <c r="AE323" s="46"/>
      <c r="AS323" s="28">
        <f t="shared" ca="1" si="14"/>
        <v>410490310</v>
      </c>
    </row>
    <row r="324" spans="1:45" ht="18.75" thickBot="1" x14ac:dyDescent="0.3">
      <c r="A324" s="37">
        <v>311</v>
      </c>
      <c r="B324" s="38" t="s">
        <v>988</v>
      </c>
      <c r="C324" s="39" t="s">
        <v>194</v>
      </c>
      <c r="D324" s="49">
        <v>35019</v>
      </c>
      <c r="E324" s="41">
        <f t="shared" ca="1" si="15"/>
        <v>41229</v>
      </c>
      <c r="F324" s="42">
        <f t="shared" ca="1" si="16"/>
        <v>17</v>
      </c>
      <c r="G324" s="43" t="s">
        <v>980</v>
      </c>
      <c r="H324" s="43" t="s">
        <v>234</v>
      </c>
      <c r="I324" s="44" t="s">
        <v>989</v>
      </c>
      <c r="J324" s="39" t="s">
        <v>236</v>
      </c>
      <c r="K324" s="39">
        <v>4579</v>
      </c>
      <c r="L324" s="39"/>
      <c r="M324" s="39"/>
      <c r="N324" s="39"/>
      <c r="O324" s="45"/>
      <c r="P324" s="45"/>
      <c r="Q324" s="45" t="s">
        <v>237</v>
      </c>
      <c r="R324" s="45" t="s">
        <v>972</v>
      </c>
      <c r="S324" s="45" t="s">
        <v>972</v>
      </c>
      <c r="T324" s="39" t="s">
        <v>237</v>
      </c>
      <c r="U324" s="45" t="s">
        <v>972</v>
      </c>
      <c r="V324" s="45" t="s">
        <v>972</v>
      </c>
      <c r="W324" s="45" t="s">
        <v>237</v>
      </c>
      <c r="X324" s="45" t="s">
        <v>972</v>
      </c>
      <c r="Y324" s="45" t="s">
        <v>972</v>
      </c>
      <c r="Z324" s="45"/>
      <c r="AA324" s="45"/>
      <c r="AB324" s="45"/>
      <c r="AC324" s="45"/>
      <c r="AD324" s="45"/>
      <c r="AE324" s="46"/>
      <c r="AS324" s="28">
        <f t="shared" ca="1" si="14"/>
        <v>412290311</v>
      </c>
    </row>
    <row r="325" spans="1:45" ht="18.75" thickBot="1" x14ac:dyDescent="0.3">
      <c r="A325" s="37">
        <v>312</v>
      </c>
      <c r="B325" s="38" t="s">
        <v>990</v>
      </c>
      <c r="C325" s="39" t="s">
        <v>194</v>
      </c>
      <c r="D325" s="49">
        <v>13717</v>
      </c>
      <c r="E325" s="41">
        <f t="shared" ca="1" si="15"/>
        <v>41111</v>
      </c>
      <c r="F325" s="42">
        <f t="shared" ca="1" si="16"/>
        <v>75</v>
      </c>
      <c r="G325" s="43" t="s">
        <v>991</v>
      </c>
      <c r="H325" s="43" t="s">
        <v>234</v>
      </c>
      <c r="I325" s="44" t="s">
        <v>992</v>
      </c>
      <c r="J325" s="39" t="s">
        <v>236</v>
      </c>
      <c r="K325" s="39">
        <v>712</v>
      </c>
      <c r="L325" s="39"/>
      <c r="M325" s="39"/>
      <c r="N325" s="39"/>
      <c r="O325" s="45"/>
      <c r="P325" s="45"/>
      <c r="Q325" s="45" t="s">
        <v>237</v>
      </c>
      <c r="R325" s="45" t="s">
        <v>972</v>
      </c>
      <c r="S325" s="45" t="s">
        <v>972</v>
      </c>
      <c r="T325" s="39" t="s">
        <v>237</v>
      </c>
      <c r="U325" s="45" t="s">
        <v>972</v>
      </c>
      <c r="V325" s="45" t="s">
        <v>972</v>
      </c>
      <c r="W325" s="45" t="s">
        <v>237</v>
      </c>
      <c r="X325" s="45" t="s">
        <v>972</v>
      </c>
      <c r="Y325" s="45" t="s">
        <v>972</v>
      </c>
      <c r="Z325" s="45"/>
      <c r="AA325" s="45"/>
      <c r="AB325" s="45"/>
      <c r="AC325" s="45"/>
      <c r="AD325" s="45"/>
      <c r="AE325" s="46"/>
      <c r="AS325" s="28">
        <f t="shared" ca="1" si="14"/>
        <v>411110312</v>
      </c>
    </row>
    <row r="326" spans="1:45" ht="18.75" thickBot="1" x14ac:dyDescent="0.3">
      <c r="A326" s="37">
        <v>313</v>
      </c>
      <c r="B326" s="38" t="s">
        <v>993</v>
      </c>
      <c r="C326" s="39" t="s">
        <v>194</v>
      </c>
      <c r="D326" s="49">
        <v>32133</v>
      </c>
      <c r="E326" s="41">
        <f t="shared" ca="1" si="15"/>
        <v>41265</v>
      </c>
      <c r="F326" s="42">
        <f t="shared" ca="1" si="16"/>
        <v>25</v>
      </c>
      <c r="G326" s="43" t="s">
        <v>970</v>
      </c>
      <c r="H326" s="43" t="s">
        <v>234</v>
      </c>
      <c r="I326" s="44" t="s">
        <v>994</v>
      </c>
      <c r="J326" s="39" t="s">
        <v>236</v>
      </c>
      <c r="K326" s="39">
        <v>4246</v>
      </c>
      <c r="L326" s="39"/>
      <c r="M326" s="39"/>
      <c r="N326" s="39"/>
      <c r="O326" s="45"/>
      <c r="P326" s="45"/>
      <c r="Q326" s="45" t="s">
        <v>237</v>
      </c>
      <c r="R326" s="45" t="s">
        <v>972</v>
      </c>
      <c r="S326" s="45" t="s">
        <v>972</v>
      </c>
      <c r="T326" s="39" t="s">
        <v>237</v>
      </c>
      <c r="U326" s="45" t="s">
        <v>972</v>
      </c>
      <c r="V326" s="45" t="s">
        <v>972</v>
      </c>
      <c r="W326" s="45" t="s">
        <v>237</v>
      </c>
      <c r="X326" s="45" t="s">
        <v>972</v>
      </c>
      <c r="Y326" s="45" t="s">
        <v>972</v>
      </c>
      <c r="Z326" s="45"/>
      <c r="AA326" s="45"/>
      <c r="AB326" s="45"/>
      <c r="AC326" s="45"/>
      <c r="AD326" s="45"/>
      <c r="AE326" s="46"/>
      <c r="AS326" s="28">
        <f t="shared" ca="1" si="14"/>
        <v>412650313</v>
      </c>
    </row>
    <row r="327" spans="1:45" ht="18.75" thickBot="1" x14ac:dyDescent="0.3">
      <c r="A327" s="37">
        <v>314</v>
      </c>
      <c r="B327" s="38" t="s">
        <v>995</v>
      </c>
      <c r="C327" s="39" t="s">
        <v>194</v>
      </c>
      <c r="D327" s="49">
        <v>28104</v>
      </c>
      <c r="E327" s="41">
        <f t="shared" ca="1" si="15"/>
        <v>41253</v>
      </c>
      <c r="F327" s="42">
        <f t="shared" ca="1" si="16"/>
        <v>36</v>
      </c>
      <c r="G327" s="43" t="s">
        <v>996</v>
      </c>
      <c r="H327" s="43" t="s">
        <v>234</v>
      </c>
      <c r="I327" s="44" t="s">
        <v>997</v>
      </c>
      <c r="J327" s="39" t="s">
        <v>236</v>
      </c>
      <c r="K327" s="39">
        <v>3804</v>
      </c>
      <c r="L327" s="39"/>
      <c r="M327" s="39"/>
      <c r="N327" s="39"/>
      <c r="O327" s="45"/>
      <c r="P327" s="45"/>
      <c r="Q327" s="45" t="s">
        <v>237</v>
      </c>
      <c r="R327" s="45" t="s">
        <v>998</v>
      </c>
      <c r="S327" s="45" t="s">
        <v>998</v>
      </c>
      <c r="T327" s="39" t="s">
        <v>237</v>
      </c>
      <c r="U327" s="45" t="s">
        <v>998</v>
      </c>
      <c r="V327" s="45" t="s">
        <v>998</v>
      </c>
      <c r="W327" s="45" t="s">
        <v>237</v>
      </c>
      <c r="X327" s="45" t="s">
        <v>998</v>
      </c>
      <c r="Y327" s="45" t="s">
        <v>998</v>
      </c>
      <c r="Z327" s="45"/>
      <c r="AA327" s="45"/>
      <c r="AB327" s="45"/>
      <c r="AC327" s="45"/>
      <c r="AD327" s="45"/>
      <c r="AE327" s="46"/>
      <c r="AS327" s="28">
        <f t="shared" ca="1" si="14"/>
        <v>412530314</v>
      </c>
    </row>
    <row r="328" spans="1:45" ht="18.75" thickBot="1" x14ac:dyDescent="0.3">
      <c r="A328" s="37">
        <v>315</v>
      </c>
      <c r="B328" s="38" t="s">
        <v>999</v>
      </c>
      <c r="C328" s="39" t="s">
        <v>194</v>
      </c>
      <c r="D328" s="49">
        <v>15899</v>
      </c>
      <c r="E328" s="41">
        <f t="shared" ca="1" si="15"/>
        <v>41102</v>
      </c>
      <c r="F328" s="42">
        <f t="shared" ca="1" si="16"/>
        <v>69</v>
      </c>
      <c r="G328" s="43" t="s">
        <v>255</v>
      </c>
      <c r="H328" s="43" t="s">
        <v>234</v>
      </c>
      <c r="I328" s="44" t="s">
        <v>1000</v>
      </c>
      <c r="J328" s="39" t="s">
        <v>236</v>
      </c>
      <c r="K328" s="39">
        <v>3251</v>
      </c>
      <c r="L328" s="39"/>
      <c r="M328" s="39"/>
      <c r="N328" s="39"/>
      <c r="O328" s="45"/>
      <c r="P328" s="45"/>
      <c r="Q328" s="45" t="s">
        <v>237</v>
      </c>
      <c r="R328" s="45" t="s">
        <v>998</v>
      </c>
      <c r="S328" s="45" t="s">
        <v>998</v>
      </c>
      <c r="T328" s="39" t="s">
        <v>237</v>
      </c>
      <c r="U328" s="45" t="s">
        <v>998</v>
      </c>
      <c r="V328" s="45" t="s">
        <v>998</v>
      </c>
      <c r="W328" s="45" t="s">
        <v>236</v>
      </c>
      <c r="X328" s="45" t="s">
        <v>236</v>
      </c>
      <c r="Y328" s="45" t="s">
        <v>236</v>
      </c>
      <c r="Z328" s="45"/>
      <c r="AA328" s="45"/>
      <c r="AB328" s="45"/>
      <c r="AC328" s="45"/>
      <c r="AD328" s="45"/>
      <c r="AE328" s="46"/>
      <c r="AS328" s="28">
        <f t="shared" ca="1" si="14"/>
        <v>411020315</v>
      </c>
    </row>
    <row r="329" spans="1:45" ht="18.75" thickBot="1" x14ac:dyDescent="0.3">
      <c r="A329" s="37">
        <v>316</v>
      </c>
      <c r="B329" s="38" t="s">
        <v>1001</v>
      </c>
      <c r="C329" s="39" t="s">
        <v>194</v>
      </c>
      <c r="D329" s="49">
        <v>35192</v>
      </c>
      <c r="E329" s="41">
        <f t="shared" ca="1" si="15"/>
        <v>41036</v>
      </c>
      <c r="F329" s="42">
        <f t="shared" ca="1" si="16"/>
        <v>16</v>
      </c>
      <c r="G329" s="43" t="s">
        <v>996</v>
      </c>
      <c r="H329" s="43" t="s">
        <v>234</v>
      </c>
      <c r="I329" s="44" t="s">
        <v>1002</v>
      </c>
      <c r="J329" s="39" t="s">
        <v>236</v>
      </c>
      <c r="K329" s="39">
        <v>4618</v>
      </c>
      <c r="L329" s="39"/>
      <c r="M329" s="39"/>
      <c r="N329" s="39"/>
      <c r="O329" s="45"/>
      <c r="P329" s="45"/>
      <c r="Q329" s="45" t="s">
        <v>237</v>
      </c>
      <c r="R329" s="45" t="s">
        <v>998</v>
      </c>
      <c r="S329" s="45" t="s">
        <v>998</v>
      </c>
      <c r="T329" s="39" t="s">
        <v>236</v>
      </c>
      <c r="U329" s="45" t="s">
        <v>236</v>
      </c>
      <c r="V329" s="45" t="s">
        <v>236</v>
      </c>
      <c r="W329" s="45" t="s">
        <v>236</v>
      </c>
      <c r="X329" s="45" t="s">
        <v>236</v>
      </c>
      <c r="Y329" s="45" t="s">
        <v>236</v>
      </c>
      <c r="Z329" s="45"/>
      <c r="AA329" s="45"/>
      <c r="AB329" s="45"/>
      <c r="AC329" s="45"/>
      <c r="AD329" s="45"/>
      <c r="AE329" s="46"/>
      <c r="AS329" s="28">
        <f t="shared" ca="1" si="14"/>
        <v>410360316</v>
      </c>
    </row>
    <row r="330" spans="1:45" ht="18.75" thickBot="1" x14ac:dyDescent="0.3">
      <c r="A330" s="37">
        <v>317</v>
      </c>
      <c r="B330" s="38" t="s">
        <v>1003</v>
      </c>
      <c r="C330" s="39" t="s">
        <v>194</v>
      </c>
      <c r="D330" s="49">
        <v>20961</v>
      </c>
      <c r="E330" s="41">
        <f t="shared" ca="1" si="15"/>
        <v>41050</v>
      </c>
      <c r="F330" s="42">
        <f t="shared" ca="1" si="16"/>
        <v>55</v>
      </c>
      <c r="G330" s="43" t="s">
        <v>996</v>
      </c>
      <c r="H330" s="43" t="s">
        <v>234</v>
      </c>
      <c r="I330" s="44" t="s">
        <v>1004</v>
      </c>
      <c r="J330" s="39" t="s">
        <v>236</v>
      </c>
      <c r="K330" s="39">
        <v>592</v>
      </c>
      <c r="L330" s="39"/>
      <c r="M330" s="39"/>
      <c r="N330" s="39"/>
      <c r="O330" s="45"/>
      <c r="P330" s="45"/>
      <c r="Q330" s="45" t="s">
        <v>237</v>
      </c>
      <c r="R330" s="45" t="s">
        <v>998</v>
      </c>
      <c r="S330" s="45" t="s">
        <v>998</v>
      </c>
      <c r="T330" s="39" t="s">
        <v>237</v>
      </c>
      <c r="U330" s="45" t="s">
        <v>998</v>
      </c>
      <c r="V330" s="45" t="s">
        <v>998</v>
      </c>
      <c r="W330" s="45" t="s">
        <v>237</v>
      </c>
      <c r="X330" s="45" t="s">
        <v>998</v>
      </c>
      <c r="Y330" s="45" t="s">
        <v>998</v>
      </c>
      <c r="Z330" s="45"/>
      <c r="AA330" s="45"/>
      <c r="AB330" s="45"/>
      <c r="AC330" s="45"/>
      <c r="AD330" s="45"/>
      <c r="AE330" s="46"/>
      <c r="AS330" s="28">
        <f t="shared" ca="1" si="14"/>
        <v>410500317</v>
      </c>
    </row>
    <row r="331" spans="1:45" ht="18.75" thickBot="1" x14ac:dyDescent="0.3">
      <c r="A331" s="37">
        <v>318</v>
      </c>
      <c r="B331" s="38" t="s">
        <v>1005</v>
      </c>
      <c r="C331" s="39" t="s">
        <v>194</v>
      </c>
      <c r="D331" s="49">
        <v>25080</v>
      </c>
      <c r="E331" s="41">
        <f t="shared" ca="1" si="15"/>
        <v>41151</v>
      </c>
      <c r="F331" s="42">
        <f t="shared" ca="1" si="16"/>
        <v>44</v>
      </c>
      <c r="G331" s="43" t="s">
        <v>996</v>
      </c>
      <c r="H331" s="43" t="s">
        <v>234</v>
      </c>
      <c r="I331" s="50" t="s">
        <v>1006</v>
      </c>
      <c r="J331" s="51" t="s">
        <v>236</v>
      </c>
      <c r="K331" s="51">
        <v>3363</v>
      </c>
      <c r="L331" s="51"/>
      <c r="M331" s="51"/>
      <c r="N331" s="39"/>
      <c r="O331" s="45"/>
      <c r="P331" s="45"/>
      <c r="Q331" s="45" t="s">
        <v>237</v>
      </c>
      <c r="R331" s="45" t="s">
        <v>998</v>
      </c>
      <c r="S331" s="45" t="s">
        <v>998</v>
      </c>
      <c r="T331" s="39" t="s">
        <v>237</v>
      </c>
      <c r="U331" s="45" t="s">
        <v>998</v>
      </c>
      <c r="V331" s="45" t="s">
        <v>998</v>
      </c>
      <c r="W331" s="45" t="s">
        <v>237</v>
      </c>
      <c r="X331" s="45" t="s">
        <v>998</v>
      </c>
      <c r="Y331" s="45" t="s">
        <v>998</v>
      </c>
      <c r="Z331" s="45"/>
      <c r="AA331" s="45"/>
      <c r="AB331" s="45"/>
      <c r="AC331" s="45"/>
      <c r="AD331" s="45"/>
      <c r="AE331" s="46"/>
      <c r="AS331" s="28">
        <f t="shared" ca="1" si="14"/>
        <v>411510318</v>
      </c>
    </row>
    <row r="332" spans="1:45" ht="18.75" thickBot="1" x14ac:dyDescent="0.3">
      <c r="A332" s="37">
        <v>319</v>
      </c>
      <c r="B332" s="38" t="s">
        <v>1007</v>
      </c>
      <c r="C332" s="39" t="s">
        <v>194</v>
      </c>
      <c r="D332" s="49">
        <v>15165</v>
      </c>
      <c r="E332" s="41">
        <f t="shared" ca="1" si="15"/>
        <v>41098</v>
      </c>
      <c r="F332" s="42">
        <f t="shared" ca="1" si="16"/>
        <v>71</v>
      </c>
      <c r="G332" s="43" t="s">
        <v>1008</v>
      </c>
      <c r="H332" s="43" t="s">
        <v>234</v>
      </c>
      <c r="I332" s="44" t="s">
        <v>1009</v>
      </c>
      <c r="J332" s="39" t="s">
        <v>236</v>
      </c>
      <c r="K332" s="39">
        <v>1586</v>
      </c>
      <c r="L332" s="39"/>
      <c r="M332" s="39"/>
      <c r="N332" s="39"/>
      <c r="O332" s="45"/>
      <c r="P332" s="45"/>
      <c r="Q332" s="45" t="s">
        <v>237</v>
      </c>
      <c r="R332" s="45" t="s">
        <v>998</v>
      </c>
      <c r="S332" s="45" t="s">
        <v>998</v>
      </c>
      <c r="T332" s="39" t="s">
        <v>237</v>
      </c>
      <c r="U332" s="45" t="s">
        <v>998</v>
      </c>
      <c r="V332" s="45" t="s">
        <v>998</v>
      </c>
      <c r="W332" s="45" t="s">
        <v>236</v>
      </c>
      <c r="X332" s="45" t="s">
        <v>236</v>
      </c>
      <c r="Y332" s="45" t="s">
        <v>236</v>
      </c>
      <c r="Z332" s="45"/>
      <c r="AA332" s="45"/>
      <c r="AB332" s="45"/>
      <c r="AC332" s="45"/>
      <c r="AD332" s="45"/>
      <c r="AE332" s="46"/>
      <c r="AS332" s="28">
        <f t="shared" ca="1" si="14"/>
        <v>410980319</v>
      </c>
    </row>
    <row r="333" spans="1:45" ht="18.75" thickBot="1" x14ac:dyDescent="0.3">
      <c r="A333" s="37">
        <v>320</v>
      </c>
      <c r="B333" s="38" t="s">
        <v>1010</v>
      </c>
      <c r="C333" s="39" t="s">
        <v>194</v>
      </c>
      <c r="D333" s="49">
        <v>29090</v>
      </c>
      <c r="E333" s="41">
        <f t="shared" ca="1" si="15"/>
        <v>41144</v>
      </c>
      <c r="F333" s="42">
        <f t="shared" ca="1" si="16"/>
        <v>33</v>
      </c>
      <c r="G333" s="43" t="s">
        <v>996</v>
      </c>
      <c r="H333" s="43" t="s">
        <v>234</v>
      </c>
      <c r="I333" s="50" t="s">
        <v>1011</v>
      </c>
      <c r="J333" s="51" t="s">
        <v>236</v>
      </c>
      <c r="K333" s="51">
        <v>3906</v>
      </c>
      <c r="L333" s="51"/>
      <c r="M333" s="51"/>
      <c r="N333" s="39"/>
      <c r="O333" s="45"/>
      <c r="P333" s="45"/>
      <c r="Q333" s="45" t="s">
        <v>237</v>
      </c>
      <c r="R333" s="45" t="s">
        <v>998</v>
      </c>
      <c r="S333" s="45" t="s">
        <v>998</v>
      </c>
      <c r="T333" s="39" t="s">
        <v>237</v>
      </c>
      <c r="U333" s="45" t="s">
        <v>998</v>
      </c>
      <c r="V333" s="45" t="s">
        <v>998</v>
      </c>
      <c r="W333" s="45" t="s">
        <v>237</v>
      </c>
      <c r="X333" s="45" t="s">
        <v>998</v>
      </c>
      <c r="Y333" s="45" t="s">
        <v>998</v>
      </c>
      <c r="Z333" s="45"/>
      <c r="AA333" s="45"/>
      <c r="AB333" s="45"/>
      <c r="AC333" s="45"/>
      <c r="AD333" s="45"/>
      <c r="AE333" s="46"/>
      <c r="AS333" s="28">
        <f t="shared" ref="AS333:AS396" ca="1" si="17">IF(E333="",99999*$AS$12,E333*$AS$12+A333)</f>
        <v>411440320</v>
      </c>
    </row>
    <row r="334" spans="1:45" ht="18.75" thickBot="1" x14ac:dyDescent="0.3">
      <c r="A334" s="37">
        <v>321</v>
      </c>
      <c r="B334" s="38" t="s">
        <v>1012</v>
      </c>
      <c r="C334" s="39" t="s">
        <v>196</v>
      </c>
      <c r="D334" s="49">
        <v>29208</v>
      </c>
      <c r="E334" s="41">
        <f t="shared" ca="1" si="15"/>
        <v>41262</v>
      </c>
      <c r="F334" s="42">
        <f t="shared" ca="1" si="16"/>
        <v>33</v>
      </c>
      <c r="G334" s="43" t="s">
        <v>842</v>
      </c>
      <c r="H334" s="43" t="s">
        <v>234</v>
      </c>
      <c r="I334" s="44" t="s">
        <v>1013</v>
      </c>
      <c r="J334" s="39" t="s">
        <v>236</v>
      </c>
      <c r="K334" s="39">
        <v>3903</v>
      </c>
      <c r="L334" s="39"/>
      <c r="M334" s="39"/>
      <c r="N334" s="39"/>
      <c r="O334" s="45"/>
      <c r="P334" s="45"/>
      <c r="Q334" s="45" t="s">
        <v>237</v>
      </c>
      <c r="R334" s="45" t="s">
        <v>998</v>
      </c>
      <c r="S334" s="45" t="s">
        <v>998</v>
      </c>
      <c r="T334" s="39" t="s">
        <v>237</v>
      </c>
      <c r="U334" s="45" t="s">
        <v>998</v>
      </c>
      <c r="V334" s="45" t="s">
        <v>998</v>
      </c>
      <c r="W334" s="45" t="s">
        <v>237</v>
      </c>
      <c r="X334" s="45" t="s">
        <v>998</v>
      </c>
      <c r="Y334" s="45" t="s">
        <v>998</v>
      </c>
      <c r="Z334" s="45"/>
      <c r="AA334" s="45"/>
      <c r="AB334" s="45"/>
      <c r="AC334" s="45"/>
      <c r="AD334" s="45"/>
      <c r="AE334" s="46"/>
      <c r="AS334" s="28">
        <f t="shared" ca="1" si="17"/>
        <v>412620321</v>
      </c>
    </row>
    <row r="335" spans="1:45" ht="18.75" thickBot="1" x14ac:dyDescent="0.3">
      <c r="A335" s="37">
        <v>322</v>
      </c>
      <c r="B335" s="38" t="s">
        <v>1014</v>
      </c>
      <c r="C335" s="39" t="s">
        <v>194</v>
      </c>
      <c r="D335" s="49">
        <v>34793</v>
      </c>
      <c r="E335" s="41">
        <f t="shared" ref="E335:E398" ca="1" si="18">IF(B335="","",IF(DATE(YEAR(TODAY()),MONTH(D335),DAY(D335))&lt;TODAY(),DATE(IF(YEAR(D335)=1900,2090,YEAR(TODAY())+1),MONTH(D335),DAY(D335)),DATE(IF(YEAR(D335)=1900,2090,YEAR(TODAY())),MONTH(D335),DAY(D335))))</f>
        <v>41003</v>
      </c>
      <c r="F335" s="42">
        <f t="shared" ref="F335:F398" ca="1" si="19">IF(B335="","",YEAR(E335)-YEAR(D335))</f>
        <v>17</v>
      </c>
      <c r="G335" s="43" t="s">
        <v>996</v>
      </c>
      <c r="H335" s="43" t="s">
        <v>234</v>
      </c>
      <c r="I335" s="44" t="s">
        <v>1015</v>
      </c>
      <c r="J335" s="39" t="s">
        <v>236</v>
      </c>
      <c r="K335" s="39">
        <v>4598</v>
      </c>
      <c r="L335" s="39"/>
      <c r="M335" s="39"/>
      <c r="N335" s="39"/>
      <c r="O335" s="45"/>
      <c r="P335" s="45"/>
      <c r="Q335" s="45" t="s">
        <v>237</v>
      </c>
      <c r="R335" s="45" t="s">
        <v>1016</v>
      </c>
      <c r="S335" s="45" t="s">
        <v>1016</v>
      </c>
      <c r="T335" s="39" t="s">
        <v>236</v>
      </c>
      <c r="U335" s="45" t="s">
        <v>236</v>
      </c>
      <c r="V335" s="45" t="s">
        <v>236</v>
      </c>
      <c r="W335" s="45" t="s">
        <v>237</v>
      </c>
      <c r="X335" s="45" t="s">
        <v>1016</v>
      </c>
      <c r="Y335" s="45" t="s">
        <v>1016</v>
      </c>
      <c r="Z335" s="45"/>
      <c r="AA335" s="45"/>
      <c r="AB335" s="45"/>
      <c r="AC335" s="45"/>
      <c r="AD335" s="45"/>
      <c r="AE335" s="46"/>
      <c r="AS335" s="28">
        <f t="shared" ca="1" si="17"/>
        <v>410030322</v>
      </c>
    </row>
    <row r="336" spans="1:45" ht="18.75" thickBot="1" x14ac:dyDescent="0.3">
      <c r="A336" s="37">
        <v>323</v>
      </c>
      <c r="B336" s="38" t="s">
        <v>1017</v>
      </c>
      <c r="C336" s="39" t="s">
        <v>194</v>
      </c>
      <c r="D336" s="49">
        <v>28881</v>
      </c>
      <c r="E336" s="41">
        <f t="shared" ca="1" si="18"/>
        <v>41300</v>
      </c>
      <c r="F336" s="42">
        <f t="shared" ca="1" si="19"/>
        <v>34</v>
      </c>
      <c r="G336" s="43" t="s">
        <v>996</v>
      </c>
      <c r="H336" s="43" t="s">
        <v>234</v>
      </c>
      <c r="I336" s="44" t="s">
        <v>1018</v>
      </c>
      <c r="J336" s="39" t="s">
        <v>236</v>
      </c>
      <c r="K336" s="39">
        <v>3827</v>
      </c>
      <c r="L336" s="39"/>
      <c r="M336" s="39"/>
      <c r="N336" s="39"/>
      <c r="O336" s="45"/>
      <c r="P336" s="45"/>
      <c r="Q336" s="45" t="s">
        <v>237</v>
      </c>
      <c r="R336" s="45" t="s">
        <v>1016</v>
      </c>
      <c r="S336" s="45" t="s">
        <v>1016</v>
      </c>
      <c r="T336" s="39" t="s">
        <v>237</v>
      </c>
      <c r="U336" s="45" t="s">
        <v>1016</v>
      </c>
      <c r="V336" s="45" t="s">
        <v>1016</v>
      </c>
      <c r="W336" s="45" t="s">
        <v>237</v>
      </c>
      <c r="X336" s="45" t="s">
        <v>1016</v>
      </c>
      <c r="Y336" s="45" t="s">
        <v>1016</v>
      </c>
      <c r="Z336" s="45"/>
      <c r="AA336" s="45"/>
      <c r="AB336" s="45"/>
      <c r="AC336" s="45"/>
      <c r="AD336" s="45"/>
      <c r="AE336" s="46"/>
      <c r="AS336" s="28">
        <f t="shared" ca="1" si="17"/>
        <v>413000323</v>
      </c>
    </row>
    <row r="337" spans="1:45" ht="18.75" thickBot="1" x14ac:dyDescent="0.3">
      <c r="A337" s="37">
        <v>324</v>
      </c>
      <c r="B337" s="38" t="s">
        <v>1019</v>
      </c>
      <c r="C337" s="39" t="s">
        <v>194</v>
      </c>
      <c r="D337" s="49">
        <v>33923</v>
      </c>
      <c r="E337" s="41">
        <f t="shared" ca="1" si="18"/>
        <v>41228</v>
      </c>
      <c r="F337" s="42">
        <f t="shared" ca="1" si="19"/>
        <v>20</v>
      </c>
      <c r="G337" s="43" t="s">
        <v>842</v>
      </c>
      <c r="H337" s="43" t="s">
        <v>234</v>
      </c>
      <c r="I337" s="44" t="s">
        <v>1020</v>
      </c>
      <c r="J337" s="39" t="s">
        <v>236</v>
      </c>
      <c r="K337" s="39">
        <v>4539</v>
      </c>
      <c r="L337" s="39"/>
      <c r="M337" s="39"/>
      <c r="N337" s="39"/>
      <c r="O337" s="45"/>
      <c r="P337" s="45"/>
      <c r="Q337" s="45" t="s">
        <v>237</v>
      </c>
      <c r="R337" s="45" t="s">
        <v>1016</v>
      </c>
      <c r="S337" s="45" t="s">
        <v>1016</v>
      </c>
      <c r="T337" s="39" t="s">
        <v>237</v>
      </c>
      <c r="U337" s="45" t="s">
        <v>1016</v>
      </c>
      <c r="V337" s="45" t="s">
        <v>1016</v>
      </c>
      <c r="W337" s="45" t="s">
        <v>237</v>
      </c>
      <c r="X337" s="45" t="s">
        <v>1016</v>
      </c>
      <c r="Y337" s="45" t="s">
        <v>1016</v>
      </c>
      <c r="Z337" s="45"/>
      <c r="AA337" s="45"/>
      <c r="AB337" s="45"/>
      <c r="AC337" s="45"/>
      <c r="AD337" s="45"/>
      <c r="AE337" s="46"/>
      <c r="AS337" s="28">
        <f t="shared" ca="1" si="17"/>
        <v>412280324</v>
      </c>
    </row>
    <row r="338" spans="1:45" ht="18.75" thickBot="1" x14ac:dyDescent="0.3">
      <c r="A338" s="37">
        <v>325</v>
      </c>
      <c r="B338" s="38" t="s">
        <v>1021</v>
      </c>
      <c r="C338" s="39" t="s">
        <v>194</v>
      </c>
      <c r="D338" s="49">
        <v>31891</v>
      </c>
      <c r="E338" s="41">
        <f t="shared" ca="1" si="18"/>
        <v>41023</v>
      </c>
      <c r="F338" s="42">
        <f t="shared" ca="1" si="19"/>
        <v>25</v>
      </c>
      <c r="G338" s="43" t="s">
        <v>842</v>
      </c>
      <c r="H338" s="43" t="s">
        <v>234</v>
      </c>
      <c r="I338" s="44" t="s">
        <v>1022</v>
      </c>
      <c r="J338" s="39" t="s">
        <v>236</v>
      </c>
      <c r="K338" s="39">
        <v>4427</v>
      </c>
      <c r="L338" s="39"/>
      <c r="M338" s="39"/>
      <c r="N338" s="39"/>
      <c r="O338" s="45"/>
      <c r="P338" s="45"/>
      <c r="Q338" s="45" t="s">
        <v>237</v>
      </c>
      <c r="R338" s="45" t="s">
        <v>1016</v>
      </c>
      <c r="S338" s="45" t="s">
        <v>1016</v>
      </c>
      <c r="T338" s="39" t="s">
        <v>236</v>
      </c>
      <c r="U338" s="45" t="s">
        <v>236</v>
      </c>
      <c r="V338" s="45" t="s">
        <v>236</v>
      </c>
      <c r="W338" s="45" t="s">
        <v>236</v>
      </c>
      <c r="X338" s="45" t="s">
        <v>236</v>
      </c>
      <c r="Y338" s="45" t="s">
        <v>236</v>
      </c>
      <c r="Z338" s="45"/>
      <c r="AA338" s="45"/>
      <c r="AB338" s="45"/>
      <c r="AC338" s="45"/>
      <c r="AD338" s="45"/>
      <c r="AE338" s="46"/>
      <c r="AS338" s="28">
        <f t="shared" ca="1" si="17"/>
        <v>410230325</v>
      </c>
    </row>
    <row r="339" spans="1:45" ht="18.75" thickBot="1" x14ac:dyDescent="0.3">
      <c r="A339" s="37">
        <v>326</v>
      </c>
      <c r="B339" s="38" t="s">
        <v>1023</v>
      </c>
      <c r="C339" s="39" t="s">
        <v>194</v>
      </c>
      <c r="D339" s="49">
        <v>26098</v>
      </c>
      <c r="E339" s="41">
        <f t="shared" ca="1" si="18"/>
        <v>41074</v>
      </c>
      <c r="F339" s="42">
        <f t="shared" ca="1" si="19"/>
        <v>41</v>
      </c>
      <c r="G339" s="43" t="s">
        <v>1024</v>
      </c>
      <c r="H339" s="43" t="s">
        <v>234</v>
      </c>
      <c r="I339" s="44" t="s">
        <v>1025</v>
      </c>
      <c r="J339" s="39" t="s">
        <v>236</v>
      </c>
      <c r="K339" s="39">
        <v>3159</v>
      </c>
      <c r="L339" s="39"/>
      <c r="M339" s="39"/>
      <c r="N339" s="39"/>
      <c r="O339" s="45"/>
      <c r="P339" s="45"/>
      <c r="Q339" s="45" t="s">
        <v>237</v>
      </c>
      <c r="R339" s="45" t="s">
        <v>1016</v>
      </c>
      <c r="S339" s="45" t="s">
        <v>1016</v>
      </c>
      <c r="T339" s="39" t="s">
        <v>237</v>
      </c>
      <c r="U339" s="45" t="s">
        <v>1016</v>
      </c>
      <c r="V339" s="45" t="s">
        <v>1016</v>
      </c>
      <c r="W339" s="45" t="s">
        <v>237</v>
      </c>
      <c r="X339" s="45" t="s">
        <v>1016</v>
      </c>
      <c r="Y339" s="45" t="s">
        <v>1016</v>
      </c>
      <c r="Z339" s="45"/>
      <c r="AA339" s="45"/>
      <c r="AB339" s="45"/>
      <c r="AC339" s="45"/>
      <c r="AD339" s="45"/>
      <c r="AE339" s="46"/>
      <c r="AS339" s="28">
        <f t="shared" ca="1" si="17"/>
        <v>410740326</v>
      </c>
    </row>
    <row r="340" spans="1:45" ht="18.75" thickBot="1" x14ac:dyDescent="0.3">
      <c r="A340" s="37">
        <v>327</v>
      </c>
      <c r="B340" s="38" t="s">
        <v>1026</v>
      </c>
      <c r="C340" s="39" t="s">
        <v>194</v>
      </c>
      <c r="D340" s="49">
        <v>25074</v>
      </c>
      <c r="E340" s="41">
        <f t="shared" ca="1" si="18"/>
        <v>41145</v>
      </c>
      <c r="F340" s="42">
        <f t="shared" ca="1" si="19"/>
        <v>44</v>
      </c>
      <c r="G340" s="43" t="s">
        <v>996</v>
      </c>
      <c r="H340" s="43" t="s">
        <v>234</v>
      </c>
      <c r="I340" s="44" t="s">
        <v>1027</v>
      </c>
      <c r="J340" s="39" t="s">
        <v>236</v>
      </c>
      <c r="K340" s="39">
        <v>3849</v>
      </c>
      <c r="L340" s="39"/>
      <c r="M340" s="39"/>
      <c r="N340" s="39"/>
      <c r="O340" s="45"/>
      <c r="P340" s="45"/>
      <c r="Q340" s="45" t="s">
        <v>237</v>
      </c>
      <c r="R340" s="45" t="s">
        <v>1016</v>
      </c>
      <c r="S340" s="45" t="s">
        <v>1016</v>
      </c>
      <c r="T340" s="39" t="s">
        <v>237</v>
      </c>
      <c r="U340" s="45" t="s">
        <v>1016</v>
      </c>
      <c r="V340" s="45" t="s">
        <v>1016</v>
      </c>
      <c r="W340" s="45" t="s">
        <v>237</v>
      </c>
      <c r="X340" s="45" t="s">
        <v>1016</v>
      </c>
      <c r="Y340" s="45" t="s">
        <v>1016</v>
      </c>
      <c r="Z340" s="45"/>
      <c r="AA340" s="45"/>
      <c r="AB340" s="45"/>
      <c r="AC340" s="45"/>
      <c r="AD340" s="45"/>
      <c r="AE340" s="46"/>
      <c r="AS340" s="28">
        <f t="shared" ca="1" si="17"/>
        <v>411450327</v>
      </c>
    </row>
    <row r="341" spans="1:45" ht="18.75" thickBot="1" x14ac:dyDescent="0.3">
      <c r="A341" s="37">
        <v>328</v>
      </c>
      <c r="B341" s="38" t="s">
        <v>1028</v>
      </c>
      <c r="C341" s="39" t="s">
        <v>194</v>
      </c>
      <c r="D341" s="49">
        <v>28728</v>
      </c>
      <c r="E341" s="41">
        <f t="shared" ca="1" si="18"/>
        <v>41147</v>
      </c>
      <c r="F341" s="42">
        <f t="shared" ca="1" si="19"/>
        <v>34</v>
      </c>
      <c r="G341" s="43" t="s">
        <v>842</v>
      </c>
      <c r="H341" s="43" t="s">
        <v>234</v>
      </c>
      <c r="I341" s="44" t="s">
        <v>1029</v>
      </c>
      <c r="J341" s="39" t="s">
        <v>236</v>
      </c>
      <c r="K341" s="39">
        <v>3781</v>
      </c>
      <c r="L341" s="39"/>
      <c r="M341" s="39"/>
      <c r="N341" s="39"/>
      <c r="O341" s="45"/>
      <c r="P341" s="45"/>
      <c r="Q341" s="45" t="s">
        <v>237</v>
      </c>
      <c r="R341" s="45" t="s">
        <v>1016</v>
      </c>
      <c r="S341" s="45" t="s">
        <v>1016</v>
      </c>
      <c r="T341" s="39" t="s">
        <v>237</v>
      </c>
      <c r="U341" s="45" t="s">
        <v>1016</v>
      </c>
      <c r="V341" s="45" t="s">
        <v>1016</v>
      </c>
      <c r="W341" s="45" t="s">
        <v>237</v>
      </c>
      <c r="X341" s="45" t="s">
        <v>1016</v>
      </c>
      <c r="Y341" s="45" t="s">
        <v>1016</v>
      </c>
      <c r="Z341" s="45"/>
      <c r="AA341" s="45"/>
      <c r="AB341" s="45"/>
      <c r="AC341" s="45"/>
      <c r="AD341" s="45"/>
      <c r="AE341" s="46"/>
      <c r="AS341" s="28">
        <f t="shared" ca="1" si="17"/>
        <v>411470328</v>
      </c>
    </row>
    <row r="342" spans="1:45" ht="18.75" thickBot="1" x14ac:dyDescent="0.3">
      <c r="A342" s="37">
        <v>329</v>
      </c>
      <c r="B342" s="38" t="s">
        <v>1030</v>
      </c>
      <c r="C342" s="39" t="s">
        <v>194</v>
      </c>
      <c r="D342" s="49">
        <v>20917</v>
      </c>
      <c r="E342" s="41">
        <f t="shared" ca="1" si="18"/>
        <v>41006</v>
      </c>
      <c r="F342" s="42">
        <f t="shared" ca="1" si="19"/>
        <v>55</v>
      </c>
      <c r="G342" s="43" t="s">
        <v>495</v>
      </c>
      <c r="H342" s="43" t="s">
        <v>234</v>
      </c>
      <c r="I342" s="50" t="s">
        <v>1031</v>
      </c>
      <c r="J342" s="51" t="s">
        <v>236</v>
      </c>
      <c r="K342" s="51">
        <v>679</v>
      </c>
      <c r="L342" s="51"/>
      <c r="M342" s="51"/>
      <c r="N342" s="39"/>
      <c r="O342" s="45"/>
      <c r="P342" s="45"/>
      <c r="Q342" s="45" t="s">
        <v>237</v>
      </c>
      <c r="R342" s="45" t="s">
        <v>1016</v>
      </c>
      <c r="S342" s="45" t="s">
        <v>1016</v>
      </c>
      <c r="T342" s="39" t="s">
        <v>237</v>
      </c>
      <c r="U342" s="45" t="s">
        <v>1016</v>
      </c>
      <c r="V342" s="45" t="s">
        <v>1016</v>
      </c>
      <c r="W342" s="45" t="s">
        <v>237</v>
      </c>
      <c r="X342" s="45" t="s">
        <v>1016</v>
      </c>
      <c r="Y342" s="45" t="s">
        <v>1016</v>
      </c>
      <c r="Z342" s="45"/>
      <c r="AA342" s="45"/>
      <c r="AB342" s="45"/>
      <c r="AC342" s="45"/>
      <c r="AD342" s="45"/>
      <c r="AE342" s="46"/>
      <c r="AS342" s="28">
        <f t="shared" ca="1" si="17"/>
        <v>410060329</v>
      </c>
    </row>
    <row r="343" spans="1:45" ht="18.75" thickBot="1" x14ac:dyDescent="0.3">
      <c r="A343" s="37">
        <v>330</v>
      </c>
      <c r="B343" s="38" t="s">
        <v>1032</v>
      </c>
      <c r="C343" s="39" t="s">
        <v>194</v>
      </c>
      <c r="D343" s="49">
        <v>28563</v>
      </c>
      <c r="E343" s="41">
        <f t="shared" ca="1" si="18"/>
        <v>41347</v>
      </c>
      <c r="F343" s="42">
        <f t="shared" ca="1" si="19"/>
        <v>35</v>
      </c>
      <c r="G343" s="43" t="s">
        <v>842</v>
      </c>
      <c r="H343" s="43" t="s">
        <v>234</v>
      </c>
      <c r="I343" s="44" t="s">
        <v>1033</v>
      </c>
      <c r="J343" s="39" t="s">
        <v>236</v>
      </c>
      <c r="K343" s="39">
        <v>3782</v>
      </c>
      <c r="L343" s="39"/>
      <c r="M343" s="39"/>
      <c r="N343" s="39"/>
      <c r="O343" s="45"/>
      <c r="P343" s="45"/>
      <c r="Q343" s="45" t="s">
        <v>237</v>
      </c>
      <c r="R343" s="45" t="s">
        <v>1016</v>
      </c>
      <c r="S343" s="45" t="s">
        <v>1016</v>
      </c>
      <c r="T343" s="39" t="s">
        <v>236</v>
      </c>
      <c r="U343" s="45" t="s">
        <v>236</v>
      </c>
      <c r="V343" s="45" t="s">
        <v>236</v>
      </c>
      <c r="W343" s="45" t="s">
        <v>236</v>
      </c>
      <c r="X343" s="45" t="s">
        <v>236</v>
      </c>
      <c r="Y343" s="45" t="s">
        <v>236</v>
      </c>
      <c r="Z343" s="45"/>
      <c r="AA343" s="45"/>
      <c r="AB343" s="45"/>
      <c r="AC343" s="45"/>
      <c r="AD343" s="45"/>
      <c r="AE343" s="46"/>
      <c r="AS343" s="28">
        <f t="shared" ca="1" si="17"/>
        <v>413470330</v>
      </c>
    </row>
    <row r="344" spans="1:45" ht="18.75" thickBot="1" x14ac:dyDescent="0.3">
      <c r="A344" s="37">
        <v>331</v>
      </c>
      <c r="B344" s="38" t="s">
        <v>1034</v>
      </c>
      <c r="C344" s="39" t="s">
        <v>194</v>
      </c>
      <c r="D344" s="49">
        <v>34195</v>
      </c>
      <c r="E344" s="41">
        <f t="shared" ca="1" si="18"/>
        <v>41135</v>
      </c>
      <c r="F344" s="42">
        <f t="shared" ca="1" si="19"/>
        <v>19</v>
      </c>
      <c r="G344" s="43" t="s">
        <v>996</v>
      </c>
      <c r="H344" s="43" t="s">
        <v>234</v>
      </c>
      <c r="I344" s="50" t="s">
        <v>1035</v>
      </c>
      <c r="J344" s="51" t="s">
        <v>236</v>
      </c>
      <c r="K344" s="51">
        <v>4550</v>
      </c>
      <c r="L344" s="51"/>
      <c r="M344" s="51"/>
      <c r="N344" s="39"/>
      <c r="O344" s="45"/>
      <c r="P344" s="45"/>
      <c r="Q344" s="45" t="s">
        <v>237</v>
      </c>
      <c r="R344" s="45" t="s">
        <v>1016</v>
      </c>
      <c r="S344" s="45" t="s">
        <v>1016</v>
      </c>
      <c r="T344" s="39" t="s">
        <v>237</v>
      </c>
      <c r="U344" s="45" t="s">
        <v>1016</v>
      </c>
      <c r="V344" s="45" t="s">
        <v>1016</v>
      </c>
      <c r="W344" s="45" t="s">
        <v>236</v>
      </c>
      <c r="X344" s="45" t="s">
        <v>236</v>
      </c>
      <c r="Y344" s="45" t="s">
        <v>236</v>
      </c>
      <c r="Z344" s="45"/>
      <c r="AA344" s="45"/>
      <c r="AB344" s="45"/>
      <c r="AC344" s="45"/>
      <c r="AD344" s="45"/>
      <c r="AE344" s="46"/>
      <c r="AS344" s="28">
        <f t="shared" ca="1" si="17"/>
        <v>411350331</v>
      </c>
    </row>
    <row r="345" spans="1:45" ht="18.75" thickBot="1" x14ac:dyDescent="0.3">
      <c r="A345" s="37">
        <v>332</v>
      </c>
      <c r="B345" s="38" t="s">
        <v>1036</v>
      </c>
      <c r="C345" s="39" t="s">
        <v>194</v>
      </c>
      <c r="D345" s="49">
        <v>32249</v>
      </c>
      <c r="E345" s="41">
        <f t="shared" ca="1" si="18"/>
        <v>41015</v>
      </c>
      <c r="F345" s="42">
        <f t="shared" ca="1" si="19"/>
        <v>24</v>
      </c>
      <c r="G345" s="43" t="s">
        <v>1037</v>
      </c>
      <c r="H345" s="43" t="s">
        <v>234</v>
      </c>
      <c r="I345" s="44" t="s">
        <v>1038</v>
      </c>
      <c r="J345" s="39" t="s">
        <v>236</v>
      </c>
      <c r="K345" s="39">
        <v>4494</v>
      </c>
      <c r="L345" s="39"/>
      <c r="M345" s="39"/>
      <c r="N345" s="39"/>
      <c r="O345" s="45"/>
      <c r="P345" s="45"/>
      <c r="Q345" s="45" t="s">
        <v>237</v>
      </c>
      <c r="R345" s="45" t="s">
        <v>1016</v>
      </c>
      <c r="S345" s="45" t="s">
        <v>1016</v>
      </c>
      <c r="T345" s="39" t="s">
        <v>237</v>
      </c>
      <c r="U345" s="45" t="s">
        <v>1016</v>
      </c>
      <c r="V345" s="45" t="s">
        <v>1016</v>
      </c>
      <c r="W345" s="45" t="s">
        <v>236</v>
      </c>
      <c r="X345" s="45" t="s">
        <v>236</v>
      </c>
      <c r="Y345" s="45" t="s">
        <v>236</v>
      </c>
      <c r="Z345" s="45"/>
      <c r="AA345" s="45"/>
      <c r="AB345" s="45"/>
      <c r="AC345" s="45"/>
      <c r="AD345" s="45"/>
      <c r="AE345" s="46"/>
      <c r="AS345" s="28">
        <f t="shared" ca="1" si="17"/>
        <v>410150332</v>
      </c>
    </row>
    <row r="346" spans="1:45" ht="18.75" thickBot="1" x14ac:dyDescent="0.3">
      <c r="A346" s="37">
        <v>333</v>
      </c>
      <c r="B346" s="38" t="s">
        <v>1039</v>
      </c>
      <c r="C346" s="39" t="s">
        <v>194</v>
      </c>
      <c r="D346" s="49">
        <v>30516</v>
      </c>
      <c r="E346" s="41">
        <f t="shared" ca="1" si="18"/>
        <v>41109</v>
      </c>
      <c r="F346" s="42">
        <f t="shared" ca="1" si="19"/>
        <v>29</v>
      </c>
      <c r="G346" s="43" t="s">
        <v>842</v>
      </c>
      <c r="H346" s="43" t="s">
        <v>234</v>
      </c>
      <c r="I346" s="44" t="s">
        <v>1040</v>
      </c>
      <c r="J346" s="39" t="s">
        <v>236</v>
      </c>
      <c r="K346" s="39">
        <v>4048</v>
      </c>
      <c r="L346" s="39"/>
      <c r="M346" s="39"/>
      <c r="N346" s="39"/>
      <c r="O346" s="45"/>
      <c r="P346" s="45"/>
      <c r="Q346" s="45" t="s">
        <v>237</v>
      </c>
      <c r="R346" s="45" t="s">
        <v>1016</v>
      </c>
      <c r="S346" s="45" t="s">
        <v>1016</v>
      </c>
      <c r="T346" s="39" t="s">
        <v>237</v>
      </c>
      <c r="U346" s="45" t="s">
        <v>1016</v>
      </c>
      <c r="V346" s="45" t="s">
        <v>1016</v>
      </c>
      <c r="W346" s="45" t="s">
        <v>237</v>
      </c>
      <c r="X346" s="45" t="s">
        <v>1016</v>
      </c>
      <c r="Y346" s="45" t="s">
        <v>1016</v>
      </c>
      <c r="Z346" s="45"/>
      <c r="AA346" s="45"/>
      <c r="AB346" s="45"/>
      <c r="AC346" s="45"/>
      <c r="AD346" s="45"/>
      <c r="AE346" s="46"/>
      <c r="AS346" s="28">
        <f t="shared" ca="1" si="17"/>
        <v>411090333</v>
      </c>
    </row>
    <row r="347" spans="1:45" ht="18.75" thickBot="1" x14ac:dyDescent="0.3">
      <c r="A347" s="37">
        <v>334</v>
      </c>
      <c r="B347" s="38" t="s">
        <v>1041</v>
      </c>
      <c r="C347" s="39" t="s">
        <v>194</v>
      </c>
      <c r="D347" s="49">
        <v>34425</v>
      </c>
      <c r="E347" s="41">
        <f t="shared" ca="1" si="18"/>
        <v>41000</v>
      </c>
      <c r="F347" s="42">
        <f t="shared" ca="1" si="19"/>
        <v>18</v>
      </c>
      <c r="G347" s="43" t="s">
        <v>996</v>
      </c>
      <c r="H347" s="43" t="s">
        <v>234</v>
      </c>
      <c r="I347" s="44" t="s">
        <v>1042</v>
      </c>
      <c r="J347" s="39" t="s">
        <v>236</v>
      </c>
      <c r="K347" s="39">
        <v>4540</v>
      </c>
      <c r="L347" s="39"/>
      <c r="M347" s="39"/>
      <c r="N347" s="39"/>
      <c r="O347" s="45"/>
      <c r="P347" s="45"/>
      <c r="Q347" s="45" t="s">
        <v>237</v>
      </c>
      <c r="R347" s="45" t="s">
        <v>1016</v>
      </c>
      <c r="S347" s="45" t="s">
        <v>1016</v>
      </c>
      <c r="T347" s="39" t="s">
        <v>237</v>
      </c>
      <c r="U347" s="45" t="s">
        <v>1016</v>
      </c>
      <c r="V347" s="45" t="s">
        <v>1016</v>
      </c>
      <c r="W347" s="45" t="s">
        <v>237</v>
      </c>
      <c r="X347" s="45" t="s">
        <v>1016</v>
      </c>
      <c r="Y347" s="45" t="s">
        <v>1016</v>
      </c>
      <c r="Z347" s="45"/>
      <c r="AA347" s="45"/>
      <c r="AB347" s="45"/>
      <c r="AC347" s="45"/>
      <c r="AD347" s="45"/>
      <c r="AE347" s="46"/>
      <c r="AS347" s="28">
        <f t="shared" ca="1" si="17"/>
        <v>410000334</v>
      </c>
    </row>
    <row r="348" spans="1:45" ht="18.75" thickBot="1" x14ac:dyDescent="0.3">
      <c r="A348" s="37">
        <v>335</v>
      </c>
      <c r="B348" s="38" t="s">
        <v>1043</v>
      </c>
      <c r="C348" s="39" t="s">
        <v>194</v>
      </c>
      <c r="D348" s="49">
        <v>34372</v>
      </c>
      <c r="E348" s="41">
        <f t="shared" ca="1" si="18"/>
        <v>41312</v>
      </c>
      <c r="F348" s="42">
        <f t="shared" ca="1" si="19"/>
        <v>19</v>
      </c>
      <c r="G348" s="43" t="s">
        <v>996</v>
      </c>
      <c r="H348" s="43" t="s">
        <v>234</v>
      </c>
      <c r="I348" s="44" t="s">
        <v>1044</v>
      </c>
      <c r="J348" s="39" t="s">
        <v>236</v>
      </c>
      <c r="K348" s="39">
        <v>4541</v>
      </c>
      <c r="L348" s="39"/>
      <c r="M348" s="39"/>
      <c r="N348" s="39"/>
      <c r="O348" s="45"/>
      <c r="P348" s="45"/>
      <c r="Q348" s="45" t="s">
        <v>237</v>
      </c>
      <c r="R348" s="45" t="s">
        <v>1016</v>
      </c>
      <c r="S348" s="45" t="s">
        <v>1016</v>
      </c>
      <c r="T348" s="39" t="s">
        <v>237</v>
      </c>
      <c r="U348" s="45" t="s">
        <v>1016</v>
      </c>
      <c r="V348" s="45" t="s">
        <v>1016</v>
      </c>
      <c r="W348" s="45" t="s">
        <v>237</v>
      </c>
      <c r="X348" s="45" t="s">
        <v>1016</v>
      </c>
      <c r="Y348" s="45" t="s">
        <v>1016</v>
      </c>
      <c r="Z348" s="45"/>
      <c r="AA348" s="45"/>
      <c r="AB348" s="45"/>
      <c r="AC348" s="45"/>
      <c r="AD348" s="45"/>
      <c r="AE348" s="46"/>
      <c r="AS348" s="28">
        <f t="shared" ca="1" si="17"/>
        <v>413120335</v>
      </c>
    </row>
    <row r="349" spans="1:45" ht="18.75" thickBot="1" x14ac:dyDescent="0.3">
      <c r="A349" s="37">
        <v>336</v>
      </c>
      <c r="B349" s="38" t="s">
        <v>1045</v>
      </c>
      <c r="C349" s="39" t="s">
        <v>194</v>
      </c>
      <c r="D349" s="49">
        <v>25591</v>
      </c>
      <c r="E349" s="41">
        <f t="shared" ca="1" si="18"/>
        <v>41297</v>
      </c>
      <c r="F349" s="42">
        <f t="shared" ca="1" si="19"/>
        <v>43</v>
      </c>
      <c r="G349" s="43" t="s">
        <v>996</v>
      </c>
      <c r="H349" s="43" t="s">
        <v>234</v>
      </c>
      <c r="I349" s="44" t="s">
        <v>1046</v>
      </c>
      <c r="J349" s="39" t="s">
        <v>236</v>
      </c>
      <c r="K349" s="39">
        <v>2847</v>
      </c>
      <c r="L349" s="39"/>
      <c r="M349" s="39"/>
      <c r="N349" s="39"/>
      <c r="O349" s="45"/>
      <c r="P349" s="45"/>
      <c r="Q349" s="45" t="s">
        <v>237</v>
      </c>
      <c r="R349" s="45" t="s">
        <v>1016</v>
      </c>
      <c r="S349" s="45" t="s">
        <v>1016</v>
      </c>
      <c r="T349" s="39" t="s">
        <v>237</v>
      </c>
      <c r="U349" s="45" t="s">
        <v>1016</v>
      </c>
      <c r="V349" s="45" t="s">
        <v>1016</v>
      </c>
      <c r="W349" s="45" t="s">
        <v>237</v>
      </c>
      <c r="X349" s="45" t="s">
        <v>1016</v>
      </c>
      <c r="Y349" s="45" t="s">
        <v>1016</v>
      </c>
      <c r="Z349" s="45"/>
      <c r="AA349" s="45"/>
      <c r="AB349" s="45"/>
      <c r="AC349" s="45"/>
      <c r="AD349" s="45"/>
      <c r="AE349" s="46"/>
      <c r="AS349" s="28">
        <f t="shared" ca="1" si="17"/>
        <v>412970336</v>
      </c>
    </row>
    <row r="350" spans="1:45" ht="18.75" thickBot="1" x14ac:dyDescent="0.3">
      <c r="A350" s="37">
        <v>337</v>
      </c>
      <c r="B350" s="38" t="s">
        <v>1047</v>
      </c>
      <c r="C350" s="39" t="s">
        <v>194</v>
      </c>
      <c r="D350" s="49">
        <v>26379</v>
      </c>
      <c r="E350" s="41">
        <f t="shared" ca="1" si="18"/>
        <v>40989</v>
      </c>
      <c r="F350" s="42">
        <f t="shared" ca="1" si="19"/>
        <v>40</v>
      </c>
      <c r="G350" s="43" t="s">
        <v>1048</v>
      </c>
      <c r="H350" s="43" t="s">
        <v>234</v>
      </c>
      <c r="I350" s="44" t="s">
        <v>1049</v>
      </c>
      <c r="J350" s="39" t="s">
        <v>236</v>
      </c>
      <c r="K350" s="39">
        <v>3218</v>
      </c>
      <c r="L350" s="39"/>
      <c r="M350" s="39"/>
      <c r="N350" s="39"/>
      <c r="O350" s="45"/>
      <c r="P350" s="45"/>
      <c r="Q350" s="45" t="s">
        <v>237</v>
      </c>
      <c r="R350" s="45" t="s">
        <v>1050</v>
      </c>
      <c r="S350" s="45" t="s">
        <v>1050</v>
      </c>
      <c r="T350" s="45" t="s">
        <v>237</v>
      </c>
      <c r="U350" s="45" t="s">
        <v>1050</v>
      </c>
      <c r="V350" s="45" t="s">
        <v>1050</v>
      </c>
      <c r="W350" s="45" t="s">
        <v>236</v>
      </c>
      <c r="X350" s="45" t="s">
        <v>236</v>
      </c>
      <c r="Y350" s="45" t="s">
        <v>236</v>
      </c>
      <c r="Z350" s="45"/>
      <c r="AA350" s="45"/>
      <c r="AB350" s="45"/>
      <c r="AC350" s="45"/>
      <c r="AD350" s="45"/>
      <c r="AE350" s="46"/>
      <c r="AS350" s="28">
        <f t="shared" ca="1" si="17"/>
        <v>409890337</v>
      </c>
    </row>
    <row r="351" spans="1:45" ht="18.75" thickBot="1" x14ac:dyDescent="0.3">
      <c r="A351" s="37">
        <v>338</v>
      </c>
      <c r="B351" s="38" t="s">
        <v>1051</v>
      </c>
      <c r="C351" s="39" t="s">
        <v>194</v>
      </c>
      <c r="D351" s="49">
        <v>29347</v>
      </c>
      <c r="E351" s="41">
        <f t="shared" ca="1" si="18"/>
        <v>41035</v>
      </c>
      <c r="F351" s="42">
        <f t="shared" ca="1" si="19"/>
        <v>32</v>
      </c>
      <c r="G351" s="43" t="s">
        <v>1052</v>
      </c>
      <c r="H351" s="43" t="s">
        <v>234</v>
      </c>
      <c r="I351" s="44" t="s">
        <v>1053</v>
      </c>
      <c r="J351" s="39" t="s">
        <v>236</v>
      </c>
      <c r="K351" s="39">
        <v>3879</v>
      </c>
      <c r="L351" s="39"/>
      <c r="M351" s="39"/>
      <c r="N351" s="39"/>
      <c r="O351" s="45"/>
      <c r="P351" s="45"/>
      <c r="Q351" s="45" t="s">
        <v>237</v>
      </c>
      <c r="R351" s="45" t="s">
        <v>1050</v>
      </c>
      <c r="S351" s="45" t="s">
        <v>1050</v>
      </c>
      <c r="T351" s="39" t="s">
        <v>236</v>
      </c>
      <c r="U351" s="45" t="s">
        <v>236</v>
      </c>
      <c r="V351" s="45" t="s">
        <v>236</v>
      </c>
      <c r="W351" s="45" t="s">
        <v>236</v>
      </c>
      <c r="X351" s="45" t="s">
        <v>236</v>
      </c>
      <c r="Y351" s="45" t="s">
        <v>236</v>
      </c>
      <c r="Z351" s="45"/>
      <c r="AA351" s="45"/>
      <c r="AB351" s="45"/>
      <c r="AC351" s="45"/>
      <c r="AD351" s="45"/>
      <c r="AE351" s="46"/>
      <c r="AS351" s="28">
        <f t="shared" ca="1" si="17"/>
        <v>410350338</v>
      </c>
    </row>
    <row r="352" spans="1:45" ht="18.75" thickBot="1" x14ac:dyDescent="0.3">
      <c r="A352" s="37">
        <v>339</v>
      </c>
      <c r="B352" s="38" t="s">
        <v>1054</v>
      </c>
      <c r="C352" s="39" t="s">
        <v>194</v>
      </c>
      <c r="D352" s="49">
        <v>19925</v>
      </c>
      <c r="E352" s="41">
        <f t="shared" ca="1" si="18"/>
        <v>41110</v>
      </c>
      <c r="F352" s="42">
        <f t="shared" ca="1" si="19"/>
        <v>58</v>
      </c>
      <c r="G352" s="43" t="s">
        <v>1048</v>
      </c>
      <c r="H352" s="43" t="s">
        <v>234</v>
      </c>
      <c r="I352" s="50" t="s">
        <v>1055</v>
      </c>
      <c r="J352" s="51" t="s">
        <v>236</v>
      </c>
      <c r="K352" s="51">
        <v>895</v>
      </c>
      <c r="L352" s="51"/>
      <c r="M352" s="51"/>
      <c r="N352" s="39"/>
      <c r="O352" s="45"/>
      <c r="P352" s="45"/>
      <c r="Q352" s="45" t="s">
        <v>237</v>
      </c>
      <c r="R352" s="45" t="s">
        <v>1050</v>
      </c>
      <c r="S352" s="45" t="s">
        <v>1050</v>
      </c>
      <c r="T352" s="39" t="s">
        <v>236</v>
      </c>
      <c r="U352" s="45" t="s">
        <v>236</v>
      </c>
      <c r="V352" s="45" t="s">
        <v>236</v>
      </c>
      <c r="W352" s="45" t="s">
        <v>236</v>
      </c>
      <c r="X352" s="45" t="s">
        <v>236</v>
      </c>
      <c r="Y352" s="45" t="s">
        <v>236</v>
      </c>
      <c r="Z352" s="45"/>
      <c r="AA352" s="45"/>
      <c r="AB352" s="45"/>
      <c r="AC352" s="45"/>
      <c r="AD352" s="45"/>
      <c r="AE352" s="46"/>
      <c r="AS352" s="28">
        <f t="shared" ca="1" si="17"/>
        <v>411100339</v>
      </c>
    </row>
    <row r="353" spans="1:45" ht="18.75" thickBot="1" x14ac:dyDescent="0.3">
      <c r="A353" s="37">
        <v>340</v>
      </c>
      <c r="B353" s="38" t="s">
        <v>1056</v>
      </c>
      <c r="C353" s="39" t="s">
        <v>194</v>
      </c>
      <c r="D353" s="49">
        <v>15183</v>
      </c>
      <c r="E353" s="41">
        <f t="shared" ca="1" si="18"/>
        <v>41116</v>
      </c>
      <c r="F353" s="42">
        <f t="shared" ca="1" si="19"/>
        <v>71</v>
      </c>
      <c r="G353" s="43" t="s">
        <v>583</v>
      </c>
      <c r="H353" s="43" t="s">
        <v>234</v>
      </c>
      <c r="I353" s="44" t="s">
        <v>1057</v>
      </c>
      <c r="J353" s="39" t="s">
        <v>236</v>
      </c>
      <c r="K353" s="39">
        <v>620</v>
      </c>
      <c r="L353" s="39"/>
      <c r="M353" s="39"/>
      <c r="N353" s="39"/>
      <c r="O353" s="45"/>
      <c r="P353" s="45"/>
      <c r="Q353" s="45" t="s">
        <v>237</v>
      </c>
      <c r="R353" s="45" t="s">
        <v>1050</v>
      </c>
      <c r="S353" s="45" t="s">
        <v>1050</v>
      </c>
      <c r="T353" s="39" t="s">
        <v>237</v>
      </c>
      <c r="U353" s="45" t="s">
        <v>1050</v>
      </c>
      <c r="V353" s="45" t="s">
        <v>1050</v>
      </c>
      <c r="W353" s="45" t="s">
        <v>237</v>
      </c>
      <c r="X353" s="45" t="s">
        <v>1050</v>
      </c>
      <c r="Y353" s="45" t="s">
        <v>1050</v>
      </c>
      <c r="Z353" s="45"/>
      <c r="AA353" s="45"/>
      <c r="AB353" s="45"/>
      <c r="AC353" s="45"/>
      <c r="AD353" s="45"/>
      <c r="AE353" s="46"/>
      <c r="AS353" s="28">
        <f t="shared" ca="1" si="17"/>
        <v>411160340</v>
      </c>
    </row>
    <row r="354" spans="1:45" ht="18.75" thickBot="1" x14ac:dyDescent="0.3">
      <c r="A354" s="37">
        <v>341</v>
      </c>
      <c r="B354" s="38" t="s">
        <v>1058</v>
      </c>
      <c r="C354" s="39" t="s">
        <v>194</v>
      </c>
      <c r="D354" s="49">
        <v>25438</v>
      </c>
      <c r="E354" s="41">
        <f t="shared" ca="1" si="18"/>
        <v>41144</v>
      </c>
      <c r="F354" s="42">
        <f t="shared" ca="1" si="19"/>
        <v>43</v>
      </c>
      <c r="G354" s="43" t="s">
        <v>1048</v>
      </c>
      <c r="H354" s="43" t="s">
        <v>234</v>
      </c>
      <c r="I354" s="50" t="s">
        <v>1059</v>
      </c>
      <c r="J354" s="51" t="s">
        <v>236</v>
      </c>
      <c r="K354" s="51">
        <v>3305</v>
      </c>
      <c r="L354" s="51"/>
      <c r="M354" s="51"/>
      <c r="N354" s="39"/>
      <c r="O354" s="45"/>
      <c r="P354" s="45"/>
      <c r="Q354" s="45" t="s">
        <v>237</v>
      </c>
      <c r="R354" s="45" t="s">
        <v>1050</v>
      </c>
      <c r="S354" s="45" t="s">
        <v>1050</v>
      </c>
      <c r="T354" s="39" t="s">
        <v>236</v>
      </c>
      <c r="U354" s="45" t="s">
        <v>236</v>
      </c>
      <c r="V354" s="45" t="s">
        <v>236</v>
      </c>
      <c r="W354" s="45" t="s">
        <v>237</v>
      </c>
      <c r="X354" s="45" t="s">
        <v>1050</v>
      </c>
      <c r="Y354" s="45" t="s">
        <v>1050</v>
      </c>
      <c r="Z354" s="45"/>
      <c r="AA354" s="45"/>
      <c r="AB354" s="45"/>
      <c r="AC354" s="45"/>
      <c r="AD354" s="45"/>
      <c r="AE354" s="46"/>
      <c r="AS354" s="28">
        <f t="shared" ca="1" si="17"/>
        <v>411440341</v>
      </c>
    </row>
    <row r="355" spans="1:45" ht="18.75" thickBot="1" x14ac:dyDescent="0.3">
      <c r="A355" s="37">
        <v>342</v>
      </c>
      <c r="B355" s="38" t="s">
        <v>1060</v>
      </c>
      <c r="C355" s="39" t="s">
        <v>194</v>
      </c>
      <c r="D355" s="49">
        <v>27741</v>
      </c>
      <c r="E355" s="41">
        <f t="shared" ca="1" si="18"/>
        <v>41256</v>
      </c>
      <c r="F355" s="42">
        <f t="shared" ca="1" si="19"/>
        <v>37</v>
      </c>
      <c r="G355" s="43" t="s">
        <v>1048</v>
      </c>
      <c r="H355" s="43" t="s">
        <v>234</v>
      </c>
      <c r="I355" s="44" t="s">
        <v>1061</v>
      </c>
      <c r="J355" s="39" t="s">
        <v>236</v>
      </c>
      <c r="K355" s="39">
        <v>3619</v>
      </c>
      <c r="L355" s="39"/>
      <c r="M355" s="39"/>
      <c r="N355" s="39"/>
      <c r="O355" s="45"/>
      <c r="P355" s="45"/>
      <c r="Q355" s="45" t="s">
        <v>237</v>
      </c>
      <c r="R355" s="45" t="s">
        <v>1050</v>
      </c>
      <c r="S355" s="45" t="s">
        <v>1050</v>
      </c>
      <c r="T355" s="45" t="s">
        <v>237</v>
      </c>
      <c r="U355" s="45" t="s">
        <v>1050</v>
      </c>
      <c r="V355" s="45" t="s">
        <v>1050</v>
      </c>
      <c r="W355" s="45" t="s">
        <v>237</v>
      </c>
      <c r="X355" s="45" t="s">
        <v>1050</v>
      </c>
      <c r="Y355" s="45" t="s">
        <v>1050</v>
      </c>
      <c r="Z355" s="45"/>
      <c r="AA355" s="45"/>
      <c r="AB355" s="45"/>
      <c r="AC355" s="45"/>
      <c r="AD355" s="45"/>
      <c r="AE355" s="46"/>
      <c r="AS355" s="28">
        <f t="shared" ca="1" si="17"/>
        <v>412560342</v>
      </c>
    </row>
    <row r="356" spans="1:45" ht="18.75" thickBot="1" x14ac:dyDescent="0.3">
      <c r="A356" s="37">
        <v>343</v>
      </c>
      <c r="B356" s="38" t="s">
        <v>1062</v>
      </c>
      <c r="C356" s="39" t="s">
        <v>194</v>
      </c>
      <c r="D356" s="49">
        <v>21807</v>
      </c>
      <c r="E356" s="41">
        <f t="shared" ca="1" si="18"/>
        <v>41166</v>
      </c>
      <c r="F356" s="42">
        <f t="shared" ca="1" si="19"/>
        <v>53</v>
      </c>
      <c r="G356" s="43" t="s">
        <v>1048</v>
      </c>
      <c r="H356" s="43" t="s">
        <v>234</v>
      </c>
      <c r="I356" s="44" t="s">
        <v>1063</v>
      </c>
      <c r="J356" s="39" t="s">
        <v>236</v>
      </c>
      <c r="K356" s="39">
        <v>636</v>
      </c>
      <c r="L356" s="39"/>
      <c r="M356" s="39"/>
      <c r="N356" s="39"/>
      <c r="O356" s="45"/>
      <c r="P356" s="45"/>
      <c r="Q356" s="45" t="s">
        <v>237</v>
      </c>
      <c r="R356" s="45" t="s">
        <v>1050</v>
      </c>
      <c r="S356" s="45" t="s">
        <v>1050</v>
      </c>
      <c r="T356" s="45" t="s">
        <v>237</v>
      </c>
      <c r="U356" s="45" t="s">
        <v>1050</v>
      </c>
      <c r="V356" s="45" t="s">
        <v>1050</v>
      </c>
      <c r="W356" s="45" t="s">
        <v>237</v>
      </c>
      <c r="X356" s="45" t="s">
        <v>1050</v>
      </c>
      <c r="Y356" s="45" t="s">
        <v>1050</v>
      </c>
      <c r="Z356" s="45"/>
      <c r="AA356" s="45"/>
      <c r="AB356" s="45"/>
      <c r="AC356" s="45"/>
      <c r="AD356" s="45"/>
      <c r="AE356" s="46"/>
      <c r="AS356" s="28">
        <f t="shared" ca="1" si="17"/>
        <v>411660343</v>
      </c>
    </row>
    <row r="357" spans="1:45" ht="18.75" thickBot="1" x14ac:dyDescent="0.3">
      <c r="A357" s="37">
        <v>344</v>
      </c>
      <c r="B357" s="38" t="s">
        <v>1064</v>
      </c>
      <c r="C357" s="39" t="s">
        <v>194</v>
      </c>
      <c r="D357" s="49">
        <v>34290</v>
      </c>
      <c r="E357" s="41">
        <f t="shared" ca="1" si="18"/>
        <v>41230</v>
      </c>
      <c r="F357" s="42">
        <f t="shared" ca="1" si="19"/>
        <v>19</v>
      </c>
      <c r="G357" s="43" t="s">
        <v>1065</v>
      </c>
      <c r="H357" s="43" t="s">
        <v>1066</v>
      </c>
      <c r="I357" s="44" t="s">
        <v>1067</v>
      </c>
      <c r="J357" s="39" t="s">
        <v>236</v>
      </c>
      <c r="K357" s="39">
        <v>4511</v>
      </c>
      <c r="L357" s="39"/>
      <c r="M357" s="39"/>
      <c r="N357" s="39"/>
      <c r="O357" s="45"/>
      <c r="P357" s="45"/>
      <c r="Q357" s="45" t="s">
        <v>237</v>
      </c>
      <c r="R357" s="45" t="s">
        <v>1050</v>
      </c>
      <c r="S357" s="45" t="s">
        <v>1050</v>
      </c>
      <c r="T357" s="39" t="s">
        <v>236</v>
      </c>
      <c r="U357" s="45" t="s">
        <v>236</v>
      </c>
      <c r="V357" s="45" t="s">
        <v>236</v>
      </c>
      <c r="W357" s="45" t="s">
        <v>237</v>
      </c>
      <c r="X357" s="45" t="s">
        <v>1050</v>
      </c>
      <c r="Y357" s="45" t="s">
        <v>1050</v>
      </c>
      <c r="Z357" s="45"/>
      <c r="AA357" s="45"/>
      <c r="AB357" s="45"/>
      <c r="AC357" s="45"/>
      <c r="AD357" s="45"/>
      <c r="AE357" s="46"/>
      <c r="AS357" s="28">
        <f t="shared" ca="1" si="17"/>
        <v>412300344</v>
      </c>
    </row>
    <row r="358" spans="1:45" ht="18.75" thickBot="1" x14ac:dyDescent="0.3">
      <c r="A358" s="37">
        <v>345</v>
      </c>
      <c r="B358" s="38" t="s">
        <v>1068</v>
      </c>
      <c r="C358" s="39" t="s">
        <v>194</v>
      </c>
      <c r="D358" s="49">
        <v>26011</v>
      </c>
      <c r="E358" s="41">
        <f t="shared" ca="1" si="18"/>
        <v>40987</v>
      </c>
      <c r="F358" s="42">
        <f t="shared" ca="1" si="19"/>
        <v>41</v>
      </c>
      <c r="G358" s="43" t="s">
        <v>246</v>
      </c>
      <c r="H358" s="43" t="s">
        <v>234</v>
      </c>
      <c r="I358" s="44" t="s">
        <v>1069</v>
      </c>
      <c r="J358" s="39" t="s">
        <v>236</v>
      </c>
      <c r="K358" s="39">
        <v>3389</v>
      </c>
      <c r="L358" s="39"/>
      <c r="M358" s="39"/>
      <c r="N358" s="39"/>
      <c r="O358" s="45"/>
      <c r="P358" s="45"/>
      <c r="Q358" s="45" t="s">
        <v>237</v>
      </c>
      <c r="R358" s="45" t="s">
        <v>1070</v>
      </c>
      <c r="S358" s="45" t="s">
        <v>1070</v>
      </c>
      <c r="T358" s="39" t="s">
        <v>237</v>
      </c>
      <c r="U358" s="45" t="s">
        <v>1070</v>
      </c>
      <c r="V358" s="45" t="s">
        <v>1070</v>
      </c>
      <c r="W358" s="45" t="s">
        <v>237</v>
      </c>
      <c r="X358" s="45" t="s">
        <v>1070</v>
      </c>
      <c r="Y358" s="45" t="s">
        <v>1070</v>
      </c>
      <c r="Z358" s="45"/>
      <c r="AA358" s="45"/>
      <c r="AB358" s="45"/>
      <c r="AC358" s="45"/>
      <c r="AD358" s="45"/>
      <c r="AE358" s="46"/>
      <c r="AS358" s="28">
        <f t="shared" ca="1" si="17"/>
        <v>409870345</v>
      </c>
    </row>
    <row r="359" spans="1:45" ht="18.75" thickBot="1" x14ac:dyDescent="0.3">
      <c r="A359" s="37">
        <v>346</v>
      </c>
      <c r="B359" s="38" t="s">
        <v>1071</v>
      </c>
      <c r="C359" s="39" t="s">
        <v>194</v>
      </c>
      <c r="D359" s="49">
        <v>14708</v>
      </c>
      <c r="E359" s="41">
        <f t="shared" ca="1" si="18"/>
        <v>41006</v>
      </c>
      <c r="F359" s="42">
        <f t="shared" ca="1" si="19"/>
        <v>72</v>
      </c>
      <c r="G359" s="43" t="s">
        <v>1072</v>
      </c>
      <c r="H359" s="43" t="s">
        <v>234</v>
      </c>
      <c r="I359" s="44" t="s">
        <v>1073</v>
      </c>
      <c r="J359" s="39" t="s">
        <v>236</v>
      </c>
      <c r="K359" s="39">
        <v>358</v>
      </c>
      <c r="L359" s="39"/>
      <c r="M359" s="39"/>
      <c r="N359" s="39"/>
      <c r="O359" s="45"/>
      <c r="P359" s="45"/>
      <c r="Q359" s="45" t="s">
        <v>237</v>
      </c>
      <c r="R359" s="45" t="s">
        <v>1070</v>
      </c>
      <c r="S359" s="45" t="s">
        <v>1070</v>
      </c>
      <c r="T359" s="39" t="s">
        <v>237</v>
      </c>
      <c r="U359" s="45" t="s">
        <v>1070</v>
      </c>
      <c r="V359" s="45" t="s">
        <v>1070</v>
      </c>
      <c r="W359" s="45" t="s">
        <v>237</v>
      </c>
      <c r="X359" s="45" t="s">
        <v>1070</v>
      </c>
      <c r="Y359" s="45" t="s">
        <v>1070</v>
      </c>
      <c r="Z359" s="45"/>
      <c r="AA359" s="45"/>
      <c r="AB359" s="45"/>
      <c r="AC359" s="45"/>
      <c r="AD359" s="45"/>
      <c r="AE359" s="46"/>
      <c r="AS359" s="28">
        <f t="shared" ca="1" si="17"/>
        <v>410060346</v>
      </c>
    </row>
    <row r="360" spans="1:45" ht="18.75" thickBot="1" x14ac:dyDescent="0.3">
      <c r="A360" s="37">
        <v>347</v>
      </c>
      <c r="B360" s="38" t="s">
        <v>1074</v>
      </c>
      <c r="C360" s="39" t="s">
        <v>194</v>
      </c>
      <c r="D360" s="52">
        <v>24922</v>
      </c>
      <c r="E360" s="41">
        <f t="shared" ca="1" si="18"/>
        <v>40993</v>
      </c>
      <c r="F360" s="42">
        <f t="shared" ca="1" si="19"/>
        <v>44</v>
      </c>
      <c r="G360" s="43" t="s">
        <v>246</v>
      </c>
      <c r="H360" s="43" t="s">
        <v>234</v>
      </c>
      <c r="I360" s="44" t="s">
        <v>1075</v>
      </c>
      <c r="J360" s="39" t="s">
        <v>236</v>
      </c>
      <c r="K360" s="39">
        <v>3954</v>
      </c>
      <c r="L360" s="39"/>
      <c r="M360" s="39"/>
      <c r="N360" s="39"/>
      <c r="O360" s="45"/>
      <c r="P360" s="45"/>
      <c r="Q360" s="45" t="s">
        <v>237</v>
      </c>
      <c r="R360" s="45" t="s">
        <v>1070</v>
      </c>
      <c r="S360" s="45" t="s">
        <v>1070</v>
      </c>
      <c r="T360" s="39" t="s">
        <v>237</v>
      </c>
      <c r="U360" s="45" t="s">
        <v>1070</v>
      </c>
      <c r="V360" s="45" t="s">
        <v>1070</v>
      </c>
      <c r="W360" s="45" t="s">
        <v>237</v>
      </c>
      <c r="X360" s="45" t="s">
        <v>1070</v>
      </c>
      <c r="Y360" s="45" t="s">
        <v>1070</v>
      </c>
      <c r="Z360" s="45"/>
      <c r="AA360" s="45"/>
      <c r="AB360" s="45"/>
      <c r="AC360" s="45"/>
      <c r="AD360" s="45"/>
      <c r="AE360" s="46"/>
      <c r="AS360" s="28">
        <f t="shared" ca="1" si="17"/>
        <v>409930347</v>
      </c>
    </row>
    <row r="361" spans="1:45" ht="18.75" thickBot="1" x14ac:dyDescent="0.3">
      <c r="A361" s="37">
        <v>348</v>
      </c>
      <c r="B361" s="38" t="s">
        <v>1076</v>
      </c>
      <c r="C361" s="39" t="s">
        <v>194</v>
      </c>
      <c r="D361" s="49">
        <v>24903</v>
      </c>
      <c r="E361" s="41">
        <f t="shared" ca="1" si="18"/>
        <v>41339</v>
      </c>
      <c r="F361" s="42">
        <f t="shared" ca="1" si="19"/>
        <v>45</v>
      </c>
      <c r="G361" s="43" t="s">
        <v>246</v>
      </c>
      <c r="H361" s="43" t="s">
        <v>234</v>
      </c>
      <c r="I361" s="44" t="s">
        <v>1077</v>
      </c>
      <c r="J361" s="39" t="s">
        <v>236</v>
      </c>
      <c r="K361" s="39">
        <v>2716</v>
      </c>
      <c r="L361" s="39"/>
      <c r="M361" s="39"/>
      <c r="N361" s="39"/>
      <c r="O361" s="45"/>
      <c r="P361" s="45"/>
      <c r="Q361" s="45" t="s">
        <v>237</v>
      </c>
      <c r="R361" s="45" t="s">
        <v>1070</v>
      </c>
      <c r="S361" s="45" t="s">
        <v>1070</v>
      </c>
      <c r="T361" s="39" t="s">
        <v>237</v>
      </c>
      <c r="U361" s="45" t="s">
        <v>1070</v>
      </c>
      <c r="V361" s="45" t="s">
        <v>1070</v>
      </c>
      <c r="W361" s="45" t="s">
        <v>237</v>
      </c>
      <c r="X361" s="45" t="s">
        <v>1070</v>
      </c>
      <c r="Y361" s="45" t="s">
        <v>1070</v>
      </c>
      <c r="Z361" s="45"/>
      <c r="AA361" s="45"/>
      <c r="AB361" s="45"/>
      <c r="AC361" s="45"/>
      <c r="AD361" s="45"/>
      <c r="AE361" s="46"/>
      <c r="AS361" s="28">
        <f t="shared" ca="1" si="17"/>
        <v>413390348</v>
      </c>
    </row>
    <row r="362" spans="1:45" ht="18.75" thickBot="1" x14ac:dyDescent="0.3">
      <c r="A362" s="37">
        <v>349</v>
      </c>
      <c r="B362" s="38" t="s">
        <v>1078</v>
      </c>
      <c r="C362" s="39" t="s">
        <v>194</v>
      </c>
      <c r="D362" s="40">
        <v>24357</v>
      </c>
      <c r="E362" s="41">
        <f t="shared" ca="1" si="18"/>
        <v>41159</v>
      </c>
      <c r="F362" s="42">
        <f t="shared" ca="1" si="19"/>
        <v>46</v>
      </c>
      <c r="G362" s="43" t="s">
        <v>246</v>
      </c>
      <c r="H362" s="43" t="s">
        <v>234</v>
      </c>
      <c r="I362" s="44" t="s">
        <v>1079</v>
      </c>
      <c r="J362" s="39" t="s">
        <v>236</v>
      </c>
      <c r="K362" s="39">
        <v>3489</v>
      </c>
      <c r="L362" s="39"/>
      <c r="M362" s="39"/>
      <c r="N362" s="39"/>
      <c r="O362" s="45"/>
      <c r="P362" s="45"/>
      <c r="Q362" s="45" t="s">
        <v>237</v>
      </c>
      <c r="R362" s="45" t="s">
        <v>1070</v>
      </c>
      <c r="S362" s="45" t="s">
        <v>1070</v>
      </c>
      <c r="T362" s="39" t="s">
        <v>237</v>
      </c>
      <c r="U362" s="45" t="s">
        <v>1070</v>
      </c>
      <c r="V362" s="45" t="s">
        <v>1070</v>
      </c>
      <c r="W362" s="45" t="s">
        <v>236</v>
      </c>
      <c r="X362" s="45" t="s">
        <v>236</v>
      </c>
      <c r="Y362" s="45" t="s">
        <v>236</v>
      </c>
      <c r="Z362" s="45"/>
      <c r="AA362" s="45"/>
      <c r="AB362" s="45"/>
      <c r="AC362" s="45"/>
      <c r="AD362" s="45"/>
      <c r="AE362" s="46"/>
      <c r="AS362" s="28">
        <f t="shared" ca="1" si="17"/>
        <v>411590349</v>
      </c>
    </row>
    <row r="363" spans="1:45" ht="18.75" thickBot="1" x14ac:dyDescent="0.3">
      <c r="A363" s="37">
        <v>350</v>
      </c>
      <c r="B363" s="38" t="s">
        <v>1080</v>
      </c>
      <c r="C363" s="39" t="s">
        <v>194</v>
      </c>
      <c r="D363" s="49">
        <v>23143</v>
      </c>
      <c r="E363" s="41">
        <f t="shared" ca="1" si="18"/>
        <v>41041</v>
      </c>
      <c r="F363" s="42">
        <f t="shared" ca="1" si="19"/>
        <v>49</v>
      </c>
      <c r="G363" s="43" t="s">
        <v>702</v>
      </c>
      <c r="H363" s="43" t="s">
        <v>234</v>
      </c>
      <c r="I363" s="44" t="s">
        <v>1081</v>
      </c>
      <c r="J363" s="39" t="s">
        <v>236</v>
      </c>
      <c r="K363" s="39">
        <v>1716</v>
      </c>
      <c r="L363" s="39"/>
      <c r="M363" s="39"/>
      <c r="N363" s="39"/>
      <c r="O363" s="45"/>
      <c r="P363" s="45"/>
      <c r="Q363" s="45" t="s">
        <v>237</v>
      </c>
      <c r="R363" s="45" t="s">
        <v>1070</v>
      </c>
      <c r="S363" s="45" t="s">
        <v>1070</v>
      </c>
      <c r="T363" s="39" t="s">
        <v>236</v>
      </c>
      <c r="U363" s="45" t="s">
        <v>236</v>
      </c>
      <c r="V363" s="45" t="s">
        <v>236</v>
      </c>
      <c r="W363" s="45" t="s">
        <v>236</v>
      </c>
      <c r="X363" s="45" t="s">
        <v>236</v>
      </c>
      <c r="Y363" s="45" t="s">
        <v>236</v>
      </c>
      <c r="Z363" s="45"/>
      <c r="AA363" s="45"/>
      <c r="AB363" s="45"/>
      <c r="AC363" s="45"/>
      <c r="AD363" s="45"/>
      <c r="AE363" s="46"/>
      <c r="AS363" s="28">
        <f t="shared" ca="1" si="17"/>
        <v>410410350</v>
      </c>
    </row>
    <row r="364" spans="1:45" ht="18.75" thickBot="1" x14ac:dyDescent="0.3">
      <c r="A364" s="37">
        <v>351</v>
      </c>
      <c r="B364" s="38" t="s">
        <v>1082</v>
      </c>
      <c r="C364" s="39" t="s">
        <v>194</v>
      </c>
      <c r="D364" s="49">
        <v>31651</v>
      </c>
      <c r="E364" s="41">
        <f t="shared" ca="1" si="18"/>
        <v>41148</v>
      </c>
      <c r="F364" s="42">
        <f t="shared" ca="1" si="19"/>
        <v>26</v>
      </c>
      <c r="G364" s="43" t="s">
        <v>246</v>
      </c>
      <c r="H364" s="43" t="s">
        <v>234</v>
      </c>
      <c r="I364" s="44" t="s">
        <v>1083</v>
      </c>
      <c r="J364" s="39" t="s">
        <v>236</v>
      </c>
      <c r="K364" s="39">
        <v>4174</v>
      </c>
      <c r="L364" s="39"/>
      <c r="M364" s="39"/>
      <c r="N364" s="39"/>
      <c r="O364" s="45"/>
      <c r="P364" s="45"/>
      <c r="Q364" s="45" t="s">
        <v>237</v>
      </c>
      <c r="R364" s="45" t="s">
        <v>1070</v>
      </c>
      <c r="S364" s="45" t="s">
        <v>1070</v>
      </c>
      <c r="T364" s="39" t="s">
        <v>237</v>
      </c>
      <c r="U364" s="45" t="s">
        <v>1070</v>
      </c>
      <c r="V364" s="45" t="s">
        <v>1070</v>
      </c>
      <c r="W364" s="45" t="s">
        <v>236</v>
      </c>
      <c r="X364" s="45" t="s">
        <v>236</v>
      </c>
      <c r="Y364" s="45" t="s">
        <v>236</v>
      </c>
      <c r="Z364" s="45"/>
      <c r="AA364" s="45"/>
      <c r="AB364" s="45"/>
      <c r="AC364" s="45"/>
      <c r="AD364" s="45"/>
      <c r="AE364" s="46"/>
      <c r="AS364" s="28">
        <f t="shared" ca="1" si="17"/>
        <v>411480351</v>
      </c>
    </row>
    <row r="365" spans="1:45" ht="18.75" thickBot="1" x14ac:dyDescent="0.3">
      <c r="A365" s="37">
        <v>352</v>
      </c>
      <c r="B365" s="38" t="s">
        <v>1084</v>
      </c>
      <c r="C365" s="39" t="s">
        <v>194</v>
      </c>
      <c r="D365" s="49">
        <v>13601</v>
      </c>
      <c r="E365" s="41">
        <f t="shared" ca="1" si="18"/>
        <v>40995</v>
      </c>
      <c r="F365" s="42">
        <f t="shared" ca="1" si="19"/>
        <v>75</v>
      </c>
      <c r="G365" s="43" t="s">
        <v>265</v>
      </c>
      <c r="H365" s="43" t="s">
        <v>234</v>
      </c>
      <c r="I365" s="44" t="s">
        <v>1085</v>
      </c>
      <c r="J365" s="39" t="s">
        <v>236</v>
      </c>
      <c r="K365" s="39">
        <v>162</v>
      </c>
      <c r="L365" s="39"/>
      <c r="M365" s="39"/>
      <c r="N365" s="39"/>
      <c r="O365" s="45"/>
      <c r="P365" s="45"/>
      <c r="Q365" s="45" t="s">
        <v>237</v>
      </c>
      <c r="R365" s="45" t="s">
        <v>1070</v>
      </c>
      <c r="S365" s="45" t="s">
        <v>1070</v>
      </c>
      <c r="T365" s="39" t="s">
        <v>237</v>
      </c>
      <c r="U365" s="45" t="s">
        <v>1070</v>
      </c>
      <c r="V365" s="45" t="s">
        <v>1070</v>
      </c>
      <c r="W365" s="45" t="s">
        <v>237</v>
      </c>
      <c r="X365" s="45" t="s">
        <v>1070</v>
      </c>
      <c r="Y365" s="45" t="s">
        <v>1070</v>
      </c>
      <c r="Z365" s="45"/>
      <c r="AA365" s="45"/>
      <c r="AB365" s="45"/>
      <c r="AC365" s="45"/>
      <c r="AD365" s="45"/>
      <c r="AE365" s="46"/>
      <c r="AS365" s="28">
        <f t="shared" ca="1" si="17"/>
        <v>409950352</v>
      </c>
    </row>
    <row r="366" spans="1:45" ht="18.75" thickBot="1" x14ac:dyDescent="0.3">
      <c r="A366" s="37">
        <v>353</v>
      </c>
      <c r="B366" s="38" t="s">
        <v>1086</v>
      </c>
      <c r="C366" s="39" t="s">
        <v>194</v>
      </c>
      <c r="D366" s="49">
        <v>30721</v>
      </c>
      <c r="E366" s="41">
        <f t="shared" ca="1" si="18"/>
        <v>41314</v>
      </c>
      <c r="F366" s="42">
        <f t="shared" ca="1" si="19"/>
        <v>29</v>
      </c>
      <c r="G366" s="43" t="s">
        <v>1087</v>
      </c>
      <c r="H366" s="43" t="s">
        <v>234</v>
      </c>
      <c r="I366" s="44" t="s">
        <v>1088</v>
      </c>
      <c r="J366" s="39" t="s">
        <v>236</v>
      </c>
      <c r="K366" s="39">
        <v>4082</v>
      </c>
      <c r="L366" s="39"/>
      <c r="M366" s="39"/>
      <c r="N366" s="39"/>
      <c r="O366" s="45"/>
      <c r="P366" s="45"/>
      <c r="Q366" s="45" t="s">
        <v>237</v>
      </c>
      <c r="R366" s="45" t="s">
        <v>1070</v>
      </c>
      <c r="S366" s="45" t="s">
        <v>1070</v>
      </c>
      <c r="T366" s="39" t="s">
        <v>236</v>
      </c>
      <c r="U366" s="45" t="s">
        <v>236</v>
      </c>
      <c r="V366" s="45" t="s">
        <v>236</v>
      </c>
      <c r="W366" s="45" t="s">
        <v>236</v>
      </c>
      <c r="X366" s="45" t="s">
        <v>236</v>
      </c>
      <c r="Y366" s="45" t="s">
        <v>236</v>
      </c>
      <c r="Z366" s="45"/>
      <c r="AA366" s="45"/>
      <c r="AB366" s="45"/>
      <c r="AC366" s="45"/>
      <c r="AD366" s="45"/>
      <c r="AE366" s="46"/>
      <c r="AS366" s="28">
        <f t="shared" ca="1" si="17"/>
        <v>413140353</v>
      </c>
    </row>
    <row r="367" spans="1:45" ht="18.75" thickBot="1" x14ac:dyDescent="0.3">
      <c r="A367" s="37">
        <v>354</v>
      </c>
      <c r="B367" s="38" t="s">
        <v>1089</v>
      </c>
      <c r="C367" s="39" t="s">
        <v>194</v>
      </c>
      <c r="D367" s="49">
        <v>22536</v>
      </c>
      <c r="E367" s="41">
        <f t="shared" ca="1" si="18"/>
        <v>41164</v>
      </c>
      <c r="F367" s="42">
        <f t="shared" ca="1" si="19"/>
        <v>51</v>
      </c>
      <c r="G367" s="43" t="s">
        <v>246</v>
      </c>
      <c r="H367" s="43" t="s">
        <v>234</v>
      </c>
      <c r="I367" s="44" t="s">
        <v>1090</v>
      </c>
      <c r="J367" s="39" t="s">
        <v>236</v>
      </c>
      <c r="K367" s="39">
        <v>3230</v>
      </c>
      <c r="L367" s="39"/>
      <c r="M367" s="39"/>
      <c r="N367" s="39"/>
      <c r="O367" s="45"/>
      <c r="P367" s="45"/>
      <c r="Q367" s="45" t="s">
        <v>237</v>
      </c>
      <c r="R367" s="45" t="s">
        <v>1070</v>
      </c>
      <c r="S367" s="45" t="s">
        <v>1070</v>
      </c>
      <c r="T367" s="39" t="s">
        <v>237</v>
      </c>
      <c r="U367" s="45" t="s">
        <v>1070</v>
      </c>
      <c r="V367" s="45" t="s">
        <v>1070</v>
      </c>
      <c r="W367" s="45" t="s">
        <v>236</v>
      </c>
      <c r="X367" s="45" t="s">
        <v>236</v>
      </c>
      <c r="Y367" s="45" t="s">
        <v>236</v>
      </c>
      <c r="Z367" s="45"/>
      <c r="AA367" s="45"/>
      <c r="AB367" s="45"/>
      <c r="AC367" s="45"/>
      <c r="AD367" s="45"/>
      <c r="AE367" s="46"/>
      <c r="AS367" s="28">
        <f t="shared" ca="1" si="17"/>
        <v>411640354</v>
      </c>
    </row>
    <row r="368" spans="1:45" ht="18.75" thickBot="1" x14ac:dyDescent="0.3">
      <c r="A368" s="37">
        <v>355</v>
      </c>
      <c r="B368" s="38" t="s">
        <v>1091</v>
      </c>
      <c r="C368" s="39" t="s">
        <v>194</v>
      </c>
      <c r="D368" s="49">
        <v>27652</v>
      </c>
      <c r="E368" s="41">
        <f t="shared" ca="1" si="18"/>
        <v>41167</v>
      </c>
      <c r="F368" s="42">
        <f t="shared" ca="1" si="19"/>
        <v>37</v>
      </c>
      <c r="G368" s="43" t="s">
        <v>360</v>
      </c>
      <c r="H368" s="43" t="s">
        <v>234</v>
      </c>
      <c r="I368" s="44" t="s">
        <v>1092</v>
      </c>
      <c r="J368" s="39" t="s">
        <v>236</v>
      </c>
      <c r="K368" s="39">
        <v>3587</v>
      </c>
      <c r="L368" s="39"/>
      <c r="M368" s="39"/>
      <c r="N368" s="39"/>
      <c r="O368" s="45"/>
      <c r="P368" s="45"/>
      <c r="Q368" s="45" t="s">
        <v>237</v>
      </c>
      <c r="R368" s="45" t="s">
        <v>417</v>
      </c>
      <c r="S368" s="45" t="s">
        <v>1070</v>
      </c>
      <c r="T368" s="39" t="s">
        <v>237</v>
      </c>
      <c r="U368" s="45" t="s">
        <v>417</v>
      </c>
      <c r="V368" s="45" t="s">
        <v>417</v>
      </c>
      <c r="W368" s="45" t="s">
        <v>237</v>
      </c>
      <c r="X368" s="45" t="s">
        <v>417</v>
      </c>
      <c r="Y368" s="45" t="s">
        <v>417</v>
      </c>
      <c r="Z368" s="45"/>
      <c r="AA368" s="45"/>
      <c r="AB368" s="45"/>
      <c r="AC368" s="45"/>
      <c r="AD368" s="45"/>
      <c r="AE368" s="46"/>
      <c r="AS368" s="28">
        <f t="shared" ca="1" si="17"/>
        <v>411670355</v>
      </c>
    </row>
    <row r="369" spans="1:45" ht="18.75" thickBot="1" x14ac:dyDescent="0.3">
      <c r="A369" s="37">
        <v>356</v>
      </c>
      <c r="B369" s="38" t="s">
        <v>1093</v>
      </c>
      <c r="C369" s="39" t="s">
        <v>194</v>
      </c>
      <c r="D369" s="49">
        <v>33338</v>
      </c>
      <c r="E369" s="41">
        <f t="shared" ca="1" si="18"/>
        <v>41009</v>
      </c>
      <c r="F369" s="42">
        <f t="shared" ca="1" si="19"/>
        <v>21</v>
      </c>
      <c r="G369" s="43" t="s">
        <v>1094</v>
      </c>
      <c r="H369" s="43" t="s">
        <v>269</v>
      </c>
      <c r="I369" s="50" t="s">
        <v>1095</v>
      </c>
      <c r="J369" s="51" t="s">
        <v>236</v>
      </c>
      <c r="K369" s="51">
        <v>4606</v>
      </c>
      <c r="L369" s="51"/>
      <c r="M369" s="51"/>
      <c r="N369" s="39"/>
      <c r="O369" s="45"/>
      <c r="P369" s="45"/>
      <c r="Q369" s="45" t="s">
        <v>507</v>
      </c>
      <c r="R369" s="45" t="s">
        <v>1070</v>
      </c>
      <c r="S369" s="45" t="s">
        <v>1070</v>
      </c>
      <c r="T369" s="39" t="s">
        <v>507</v>
      </c>
      <c r="U369" s="45" t="s">
        <v>1070</v>
      </c>
      <c r="V369" s="45" t="s">
        <v>1070</v>
      </c>
      <c r="W369" s="45" t="s">
        <v>236</v>
      </c>
      <c r="X369" s="45" t="s">
        <v>236</v>
      </c>
      <c r="Y369" s="45" t="s">
        <v>236</v>
      </c>
      <c r="Z369" s="45"/>
      <c r="AA369" s="45"/>
      <c r="AB369" s="45"/>
      <c r="AC369" s="45"/>
      <c r="AD369" s="45"/>
      <c r="AE369" s="46"/>
      <c r="AS369" s="28">
        <f t="shared" ca="1" si="17"/>
        <v>410090356</v>
      </c>
    </row>
    <row r="370" spans="1:45" ht="18.75" thickBot="1" x14ac:dyDescent="0.3">
      <c r="A370" s="37">
        <v>357</v>
      </c>
      <c r="B370" s="38" t="s">
        <v>10</v>
      </c>
      <c r="C370" s="39" t="s">
        <v>194</v>
      </c>
      <c r="D370" s="49">
        <v>33342</v>
      </c>
      <c r="E370" s="41">
        <f t="shared" ca="1" si="18"/>
        <v>41013</v>
      </c>
      <c r="F370" s="42">
        <f t="shared" ca="1" si="19"/>
        <v>21</v>
      </c>
      <c r="G370" s="43" t="s">
        <v>1096</v>
      </c>
      <c r="H370" s="43" t="s">
        <v>269</v>
      </c>
      <c r="I370" s="44" t="s">
        <v>57</v>
      </c>
      <c r="J370" s="39" t="s">
        <v>236</v>
      </c>
      <c r="K370" s="39">
        <v>4448</v>
      </c>
      <c r="L370" s="39"/>
      <c r="M370" s="39"/>
      <c r="N370" s="39"/>
      <c r="O370" s="45"/>
      <c r="P370" s="45"/>
      <c r="Q370" s="45" t="s">
        <v>237</v>
      </c>
      <c r="R370" s="45" t="s">
        <v>1097</v>
      </c>
      <c r="S370" s="45" t="s">
        <v>1097</v>
      </c>
      <c r="T370" s="39" t="s">
        <v>54</v>
      </c>
      <c r="U370" s="45" t="s">
        <v>1097</v>
      </c>
      <c r="V370" s="45" t="s">
        <v>1097</v>
      </c>
      <c r="W370" s="45" t="s">
        <v>54</v>
      </c>
      <c r="X370" s="45" t="s">
        <v>1097</v>
      </c>
      <c r="Y370" s="45" t="s">
        <v>1097</v>
      </c>
      <c r="Z370" s="45"/>
      <c r="AA370" s="45"/>
      <c r="AB370" s="45"/>
      <c r="AC370" s="45"/>
      <c r="AD370" s="45"/>
      <c r="AE370" s="46"/>
      <c r="AS370" s="28">
        <f t="shared" ca="1" si="17"/>
        <v>410130357</v>
      </c>
    </row>
    <row r="371" spans="1:45" ht="18.75" thickBot="1" x14ac:dyDescent="0.3">
      <c r="A371" s="37">
        <v>358</v>
      </c>
      <c r="B371" s="38" t="s">
        <v>1098</v>
      </c>
      <c r="C371" s="39" t="s">
        <v>194</v>
      </c>
      <c r="D371" s="49">
        <v>28123</v>
      </c>
      <c r="E371" s="41">
        <f t="shared" ca="1" si="18"/>
        <v>41272</v>
      </c>
      <c r="F371" s="42">
        <f t="shared" ca="1" si="19"/>
        <v>36</v>
      </c>
      <c r="G371" s="43" t="s">
        <v>246</v>
      </c>
      <c r="H371" s="43" t="s">
        <v>234</v>
      </c>
      <c r="I371" s="50" t="s">
        <v>1099</v>
      </c>
      <c r="J371" s="51" t="s">
        <v>236</v>
      </c>
      <c r="K371" s="51">
        <v>3853</v>
      </c>
      <c r="L371" s="51"/>
      <c r="M371" s="51"/>
      <c r="N371" s="39"/>
      <c r="O371" s="45"/>
      <c r="P371" s="45"/>
      <c r="Q371" s="45" t="s">
        <v>237</v>
      </c>
      <c r="R371" s="45" t="s">
        <v>1097</v>
      </c>
      <c r="S371" s="45" t="s">
        <v>1097</v>
      </c>
      <c r="T371" s="39" t="s">
        <v>237</v>
      </c>
      <c r="U371" s="45" t="s">
        <v>1097</v>
      </c>
      <c r="V371" s="45" t="s">
        <v>1097</v>
      </c>
      <c r="W371" s="45" t="s">
        <v>237</v>
      </c>
      <c r="X371" s="45" t="s">
        <v>1097</v>
      </c>
      <c r="Y371" s="45" t="s">
        <v>1097</v>
      </c>
      <c r="Z371" s="45"/>
      <c r="AA371" s="45"/>
      <c r="AB371" s="45"/>
      <c r="AC371" s="45"/>
      <c r="AD371" s="45"/>
      <c r="AE371" s="46"/>
      <c r="AS371" s="28">
        <f t="shared" ca="1" si="17"/>
        <v>412720358</v>
      </c>
    </row>
    <row r="372" spans="1:45" ht="18.75" thickBot="1" x14ac:dyDescent="0.3">
      <c r="A372" s="37">
        <v>359</v>
      </c>
      <c r="B372" s="38" t="s">
        <v>1100</v>
      </c>
      <c r="C372" s="39" t="s">
        <v>194</v>
      </c>
      <c r="D372" s="49">
        <v>27763</v>
      </c>
      <c r="E372" s="41">
        <f t="shared" ca="1" si="18"/>
        <v>41278</v>
      </c>
      <c r="F372" s="42">
        <f t="shared" ca="1" si="19"/>
        <v>37</v>
      </c>
      <c r="G372" s="43" t="s">
        <v>246</v>
      </c>
      <c r="H372" s="43" t="s">
        <v>234</v>
      </c>
      <c r="I372" s="44" t="s">
        <v>1101</v>
      </c>
      <c r="J372" s="39" t="s">
        <v>236</v>
      </c>
      <c r="K372" s="39">
        <v>3865</v>
      </c>
      <c r="L372" s="39"/>
      <c r="M372" s="39"/>
      <c r="N372" s="39"/>
      <c r="O372" s="45"/>
      <c r="P372" s="45"/>
      <c r="Q372" s="45" t="s">
        <v>237</v>
      </c>
      <c r="R372" s="45" t="s">
        <v>1097</v>
      </c>
      <c r="S372" s="45" t="s">
        <v>1097</v>
      </c>
      <c r="T372" s="39" t="s">
        <v>237</v>
      </c>
      <c r="U372" s="45" t="s">
        <v>1097</v>
      </c>
      <c r="V372" s="45" t="s">
        <v>1097</v>
      </c>
      <c r="W372" s="45" t="s">
        <v>237</v>
      </c>
      <c r="X372" s="45" t="s">
        <v>1097</v>
      </c>
      <c r="Y372" s="45" t="s">
        <v>1097</v>
      </c>
      <c r="Z372" s="45"/>
      <c r="AA372" s="45"/>
      <c r="AB372" s="45"/>
      <c r="AC372" s="45"/>
      <c r="AD372" s="45"/>
      <c r="AE372" s="46"/>
      <c r="AS372" s="28">
        <f t="shared" ca="1" si="17"/>
        <v>412780359</v>
      </c>
    </row>
    <row r="373" spans="1:45" ht="18.75" thickBot="1" x14ac:dyDescent="0.3">
      <c r="A373" s="37">
        <v>360</v>
      </c>
      <c r="B373" s="38" t="s">
        <v>1102</v>
      </c>
      <c r="C373" s="39" t="s">
        <v>194</v>
      </c>
      <c r="D373" s="49">
        <v>34247</v>
      </c>
      <c r="E373" s="41">
        <f t="shared" ca="1" si="18"/>
        <v>41187</v>
      </c>
      <c r="F373" s="42">
        <f t="shared" ca="1" si="19"/>
        <v>19</v>
      </c>
      <c r="G373" s="43" t="s">
        <v>246</v>
      </c>
      <c r="H373" s="43" t="s">
        <v>234</v>
      </c>
      <c r="I373" s="44" t="s">
        <v>1103</v>
      </c>
      <c r="J373" s="39" t="s">
        <v>236</v>
      </c>
      <c r="K373" s="39">
        <v>4504</v>
      </c>
      <c r="L373" s="39"/>
      <c r="M373" s="39"/>
      <c r="N373" s="39"/>
      <c r="O373" s="45"/>
      <c r="P373" s="45"/>
      <c r="Q373" s="45" t="s">
        <v>237</v>
      </c>
      <c r="R373" s="45" t="s">
        <v>1097</v>
      </c>
      <c r="S373" s="45" t="s">
        <v>1097</v>
      </c>
      <c r="T373" s="39" t="s">
        <v>237</v>
      </c>
      <c r="U373" s="45" t="s">
        <v>1097</v>
      </c>
      <c r="V373" s="45" t="s">
        <v>1097</v>
      </c>
      <c r="W373" s="45" t="s">
        <v>236</v>
      </c>
      <c r="X373" s="45" t="s">
        <v>236</v>
      </c>
      <c r="Y373" s="45" t="s">
        <v>236</v>
      </c>
      <c r="Z373" s="45"/>
      <c r="AA373" s="45"/>
      <c r="AB373" s="45"/>
      <c r="AC373" s="45"/>
      <c r="AD373" s="45"/>
      <c r="AE373" s="46"/>
      <c r="AS373" s="28">
        <f t="shared" ca="1" si="17"/>
        <v>411870360</v>
      </c>
    </row>
    <row r="374" spans="1:45" ht="18.75" thickBot="1" x14ac:dyDescent="0.3">
      <c r="A374" s="37">
        <v>361</v>
      </c>
      <c r="B374" s="38" t="s">
        <v>1104</v>
      </c>
      <c r="C374" s="39" t="s">
        <v>194</v>
      </c>
      <c r="D374" s="49">
        <v>16229</v>
      </c>
      <c r="E374" s="41">
        <f t="shared" ca="1" si="18"/>
        <v>41066</v>
      </c>
      <c r="F374" s="42">
        <f t="shared" ca="1" si="19"/>
        <v>68</v>
      </c>
      <c r="G374" s="43" t="s">
        <v>246</v>
      </c>
      <c r="H374" s="43" t="s">
        <v>234</v>
      </c>
      <c r="I374" s="44" t="s">
        <v>1105</v>
      </c>
      <c r="J374" s="39" t="s">
        <v>236</v>
      </c>
      <c r="K374" s="39">
        <v>4544</v>
      </c>
      <c r="L374" s="39"/>
      <c r="M374" s="39"/>
      <c r="N374" s="39"/>
      <c r="O374" s="45"/>
      <c r="P374" s="45"/>
      <c r="Q374" s="45" t="s">
        <v>237</v>
      </c>
      <c r="R374" s="45" t="s">
        <v>1097</v>
      </c>
      <c r="S374" s="45" t="s">
        <v>1097</v>
      </c>
      <c r="T374" s="39" t="s">
        <v>237</v>
      </c>
      <c r="U374" s="45" t="s">
        <v>1097</v>
      </c>
      <c r="V374" s="45" t="s">
        <v>1097</v>
      </c>
      <c r="W374" s="45" t="s">
        <v>237</v>
      </c>
      <c r="X374" s="45" t="s">
        <v>1097</v>
      </c>
      <c r="Y374" s="45" t="s">
        <v>1097</v>
      </c>
      <c r="Z374" s="45"/>
      <c r="AA374" s="45"/>
      <c r="AB374" s="45"/>
      <c r="AC374" s="45"/>
      <c r="AD374" s="45"/>
      <c r="AE374" s="46"/>
      <c r="AS374" s="28">
        <f t="shared" ca="1" si="17"/>
        <v>410660361</v>
      </c>
    </row>
    <row r="375" spans="1:45" ht="18.75" thickBot="1" x14ac:dyDescent="0.3">
      <c r="A375" s="37">
        <v>362</v>
      </c>
      <c r="B375" s="38" t="s">
        <v>1106</v>
      </c>
      <c r="C375" s="39" t="s">
        <v>194</v>
      </c>
      <c r="D375" s="49">
        <v>32383</v>
      </c>
      <c r="E375" s="41">
        <f t="shared" ca="1" si="18"/>
        <v>41149</v>
      </c>
      <c r="F375" s="42">
        <f t="shared" ca="1" si="19"/>
        <v>24</v>
      </c>
      <c r="G375" s="43" t="s">
        <v>246</v>
      </c>
      <c r="H375" s="43" t="s">
        <v>234</v>
      </c>
      <c r="I375" s="44" t="s">
        <v>1107</v>
      </c>
      <c r="J375" s="39" t="s">
        <v>236</v>
      </c>
      <c r="K375" s="39">
        <v>4367</v>
      </c>
      <c r="L375" s="39"/>
      <c r="M375" s="39"/>
      <c r="N375" s="39"/>
      <c r="O375" s="45"/>
      <c r="P375" s="45"/>
      <c r="Q375" s="45" t="s">
        <v>237</v>
      </c>
      <c r="R375" s="45" t="s">
        <v>1097</v>
      </c>
      <c r="S375" s="45" t="s">
        <v>1097</v>
      </c>
      <c r="T375" s="39" t="s">
        <v>236</v>
      </c>
      <c r="U375" s="45" t="s">
        <v>236</v>
      </c>
      <c r="V375" s="45" t="s">
        <v>236</v>
      </c>
      <c r="W375" s="45" t="s">
        <v>236</v>
      </c>
      <c r="X375" s="45" t="s">
        <v>236</v>
      </c>
      <c r="Y375" s="45" t="s">
        <v>236</v>
      </c>
      <c r="Z375" s="45"/>
      <c r="AA375" s="45"/>
      <c r="AB375" s="45"/>
      <c r="AC375" s="45"/>
      <c r="AD375" s="45"/>
      <c r="AE375" s="46"/>
      <c r="AS375" s="28">
        <f t="shared" ca="1" si="17"/>
        <v>411490362</v>
      </c>
    </row>
    <row r="376" spans="1:45" ht="18.75" thickBot="1" x14ac:dyDescent="0.3">
      <c r="A376" s="37">
        <v>363</v>
      </c>
      <c r="B376" s="38" t="s">
        <v>1108</v>
      </c>
      <c r="C376" s="39" t="s">
        <v>194</v>
      </c>
      <c r="D376" s="49">
        <v>23544</v>
      </c>
      <c r="E376" s="41">
        <f t="shared" ca="1" si="18"/>
        <v>41076</v>
      </c>
      <c r="F376" s="42">
        <f t="shared" ca="1" si="19"/>
        <v>48</v>
      </c>
      <c r="G376" s="43" t="s">
        <v>246</v>
      </c>
      <c r="H376" s="43" t="s">
        <v>234</v>
      </c>
      <c r="I376" s="44" t="s">
        <v>1109</v>
      </c>
      <c r="J376" s="39" t="s">
        <v>236</v>
      </c>
      <c r="K376" s="39">
        <v>2153</v>
      </c>
      <c r="L376" s="39"/>
      <c r="M376" s="39"/>
      <c r="N376" s="39"/>
      <c r="O376" s="45"/>
      <c r="P376" s="45"/>
      <c r="Q376" s="45" t="s">
        <v>237</v>
      </c>
      <c r="R376" s="45" t="s">
        <v>1097</v>
      </c>
      <c r="S376" s="45" t="s">
        <v>1097</v>
      </c>
      <c r="T376" s="39" t="s">
        <v>237</v>
      </c>
      <c r="U376" s="45" t="s">
        <v>1097</v>
      </c>
      <c r="V376" s="45" t="s">
        <v>1097</v>
      </c>
      <c r="W376" s="45" t="s">
        <v>237</v>
      </c>
      <c r="X376" s="45" t="s">
        <v>1097</v>
      </c>
      <c r="Y376" s="45" t="s">
        <v>1097</v>
      </c>
      <c r="Z376" s="45"/>
      <c r="AA376" s="45"/>
      <c r="AB376" s="45"/>
      <c r="AC376" s="45"/>
      <c r="AD376" s="45"/>
      <c r="AE376" s="46"/>
      <c r="AS376" s="28">
        <f t="shared" ca="1" si="17"/>
        <v>410760363</v>
      </c>
    </row>
    <row r="377" spans="1:45" ht="18.75" thickBot="1" x14ac:dyDescent="0.3">
      <c r="A377" s="37">
        <v>364</v>
      </c>
      <c r="B377" s="38" t="s">
        <v>1110</v>
      </c>
      <c r="C377" s="39" t="s">
        <v>194</v>
      </c>
      <c r="D377" s="49">
        <v>18220</v>
      </c>
      <c r="E377" s="41">
        <f t="shared" ca="1" si="18"/>
        <v>41231</v>
      </c>
      <c r="F377" s="42">
        <f t="shared" ca="1" si="19"/>
        <v>63</v>
      </c>
      <c r="G377" s="43" t="s">
        <v>1111</v>
      </c>
      <c r="H377" s="43" t="s">
        <v>548</v>
      </c>
      <c r="I377" s="44" t="s">
        <v>1112</v>
      </c>
      <c r="J377" s="39" t="s">
        <v>236</v>
      </c>
      <c r="K377" s="39">
        <v>138</v>
      </c>
      <c r="L377" s="39"/>
      <c r="M377" s="39"/>
      <c r="N377" s="39"/>
      <c r="O377" s="45"/>
      <c r="P377" s="45"/>
      <c r="Q377" s="45" t="s">
        <v>237</v>
      </c>
      <c r="R377" s="45" t="s">
        <v>1113</v>
      </c>
      <c r="S377" s="45" t="s">
        <v>1113</v>
      </c>
      <c r="T377" s="39" t="s">
        <v>236</v>
      </c>
      <c r="U377" s="45" t="s">
        <v>236</v>
      </c>
      <c r="V377" s="45" t="s">
        <v>236</v>
      </c>
      <c r="W377" s="45" t="s">
        <v>236</v>
      </c>
      <c r="X377" s="45" t="s">
        <v>236</v>
      </c>
      <c r="Y377" s="45" t="s">
        <v>236</v>
      </c>
      <c r="Z377" s="45"/>
      <c r="AA377" s="45"/>
      <c r="AB377" s="45"/>
      <c r="AC377" s="45"/>
      <c r="AD377" s="45"/>
      <c r="AE377" s="46"/>
      <c r="AS377" s="28">
        <f t="shared" ca="1" si="17"/>
        <v>412310364</v>
      </c>
    </row>
    <row r="378" spans="1:45" ht="18.75" thickBot="1" x14ac:dyDescent="0.3">
      <c r="A378" s="37">
        <v>365</v>
      </c>
      <c r="B378" s="38" t="s">
        <v>1114</v>
      </c>
      <c r="C378" s="39" t="s">
        <v>194</v>
      </c>
      <c r="D378" s="49">
        <v>18506</v>
      </c>
      <c r="E378" s="41">
        <f t="shared" ca="1" si="18"/>
        <v>41152</v>
      </c>
      <c r="F378" s="42">
        <f t="shared" ca="1" si="19"/>
        <v>62</v>
      </c>
      <c r="G378" s="43" t="s">
        <v>1115</v>
      </c>
      <c r="H378" s="43" t="s">
        <v>1116</v>
      </c>
      <c r="I378" s="44" t="s">
        <v>1117</v>
      </c>
      <c r="J378" s="39" t="s">
        <v>236</v>
      </c>
      <c r="K378" s="39">
        <v>3683</v>
      </c>
      <c r="L378" s="39"/>
      <c r="M378" s="39"/>
      <c r="N378" s="39"/>
      <c r="O378" s="45"/>
      <c r="P378" s="45"/>
      <c r="Q378" s="45" t="s">
        <v>237</v>
      </c>
      <c r="R378" s="45" t="s">
        <v>1113</v>
      </c>
      <c r="S378" s="45" t="s">
        <v>1113</v>
      </c>
      <c r="T378" s="39" t="s">
        <v>54</v>
      </c>
      <c r="U378" s="45" t="s">
        <v>1113</v>
      </c>
      <c r="V378" s="45" t="s">
        <v>1113</v>
      </c>
      <c r="W378" s="45" t="s">
        <v>54</v>
      </c>
      <c r="X378" s="45" t="s">
        <v>1113</v>
      </c>
      <c r="Y378" s="45" t="s">
        <v>1113</v>
      </c>
      <c r="Z378" s="45"/>
      <c r="AA378" s="45"/>
      <c r="AB378" s="45"/>
      <c r="AC378" s="45"/>
      <c r="AD378" s="45"/>
      <c r="AE378" s="46"/>
      <c r="AS378" s="28">
        <f t="shared" ca="1" si="17"/>
        <v>411520365</v>
      </c>
    </row>
    <row r="379" spans="1:45" ht="18.75" thickBot="1" x14ac:dyDescent="0.3">
      <c r="A379" s="37">
        <v>366</v>
      </c>
      <c r="B379" s="38" t="s">
        <v>1118</v>
      </c>
      <c r="C379" s="39" t="s">
        <v>196</v>
      </c>
      <c r="D379" s="49">
        <v>27584</v>
      </c>
      <c r="E379" s="41">
        <f t="shared" ca="1" si="18"/>
        <v>41099</v>
      </c>
      <c r="F379" s="42">
        <f t="shared" ca="1" si="19"/>
        <v>37</v>
      </c>
      <c r="G379" s="43" t="s">
        <v>1119</v>
      </c>
      <c r="H379" s="43" t="s">
        <v>1116</v>
      </c>
      <c r="I379" s="50" t="s">
        <v>1120</v>
      </c>
      <c r="J379" s="51" t="s">
        <v>236</v>
      </c>
      <c r="K379" s="51">
        <v>4567</v>
      </c>
      <c r="L379" s="51"/>
      <c r="M379" s="51"/>
      <c r="N379" s="39"/>
      <c r="O379" s="45"/>
      <c r="P379" s="45"/>
      <c r="Q379" s="45" t="s">
        <v>507</v>
      </c>
      <c r="R379" s="45" t="s">
        <v>1113</v>
      </c>
      <c r="S379" s="45" t="s">
        <v>1113</v>
      </c>
      <c r="T379" s="39" t="s">
        <v>507</v>
      </c>
      <c r="U379" s="45" t="s">
        <v>1113</v>
      </c>
      <c r="V379" s="45" t="s">
        <v>1113</v>
      </c>
      <c r="W379" s="45" t="s">
        <v>236</v>
      </c>
      <c r="X379" s="45" t="s">
        <v>236</v>
      </c>
      <c r="Y379" s="45" t="s">
        <v>236</v>
      </c>
      <c r="Z379" s="45"/>
      <c r="AA379" s="45"/>
      <c r="AB379" s="45"/>
      <c r="AC379" s="45"/>
      <c r="AD379" s="45"/>
      <c r="AE379" s="46"/>
      <c r="AS379" s="28">
        <f t="shared" ca="1" si="17"/>
        <v>410990366</v>
      </c>
    </row>
    <row r="380" spans="1:45" ht="18.75" thickBot="1" x14ac:dyDescent="0.3">
      <c r="A380" s="37">
        <v>367</v>
      </c>
      <c r="B380" s="38" t="s">
        <v>1121</v>
      </c>
      <c r="C380" s="39" t="s">
        <v>194</v>
      </c>
      <c r="D380" s="49">
        <v>34557</v>
      </c>
      <c r="E380" s="41">
        <f t="shared" ca="1" si="18"/>
        <v>41132</v>
      </c>
      <c r="F380" s="42">
        <f t="shared" ca="1" si="19"/>
        <v>18</v>
      </c>
      <c r="G380" s="43" t="s">
        <v>246</v>
      </c>
      <c r="H380" s="43" t="s">
        <v>548</v>
      </c>
      <c r="I380" s="44" t="s">
        <v>1122</v>
      </c>
      <c r="J380" s="39" t="s">
        <v>236</v>
      </c>
      <c r="K380" s="39">
        <v>4535</v>
      </c>
      <c r="L380" s="39"/>
      <c r="M380" s="39"/>
      <c r="N380" s="39"/>
      <c r="O380" s="45"/>
      <c r="P380" s="45"/>
      <c r="Q380" s="45" t="s">
        <v>237</v>
      </c>
      <c r="R380" s="45" t="s">
        <v>1113</v>
      </c>
      <c r="S380" s="45" t="s">
        <v>1113</v>
      </c>
      <c r="T380" s="39" t="s">
        <v>237</v>
      </c>
      <c r="U380" s="45" t="s">
        <v>1113</v>
      </c>
      <c r="V380" s="45" t="s">
        <v>1113</v>
      </c>
      <c r="W380" s="45" t="s">
        <v>237</v>
      </c>
      <c r="X380" s="45" t="s">
        <v>1113</v>
      </c>
      <c r="Y380" s="45" t="s">
        <v>1113</v>
      </c>
      <c r="Z380" s="45"/>
      <c r="AA380" s="45"/>
      <c r="AB380" s="45"/>
      <c r="AC380" s="45"/>
      <c r="AD380" s="45"/>
      <c r="AE380" s="46"/>
      <c r="AS380" s="28">
        <f t="shared" ca="1" si="17"/>
        <v>411320367</v>
      </c>
    </row>
    <row r="381" spans="1:45" ht="18.75" thickBot="1" x14ac:dyDescent="0.3">
      <c r="A381" s="37">
        <v>368</v>
      </c>
      <c r="B381" s="38" t="s">
        <v>1123</v>
      </c>
      <c r="C381" s="39" t="s">
        <v>194</v>
      </c>
      <c r="D381" s="49">
        <v>22476</v>
      </c>
      <c r="E381" s="41">
        <f t="shared" ca="1" si="18"/>
        <v>41104</v>
      </c>
      <c r="F381" s="42">
        <f t="shared" ca="1" si="19"/>
        <v>51</v>
      </c>
      <c r="G381" s="43" t="s">
        <v>246</v>
      </c>
      <c r="H381" s="43" t="s">
        <v>1124</v>
      </c>
      <c r="I381" s="50" t="s">
        <v>1125</v>
      </c>
      <c r="J381" s="51" t="s">
        <v>236</v>
      </c>
      <c r="K381" s="51">
        <v>1632</v>
      </c>
      <c r="L381" s="51"/>
      <c r="M381" s="51"/>
      <c r="N381" s="39"/>
      <c r="O381" s="45"/>
      <c r="P381" s="45"/>
      <c r="Q381" s="45" t="s">
        <v>237</v>
      </c>
      <c r="R381" s="45" t="s">
        <v>1113</v>
      </c>
      <c r="S381" s="45" t="s">
        <v>1113</v>
      </c>
      <c r="T381" s="39" t="s">
        <v>237</v>
      </c>
      <c r="U381" s="45" t="s">
        <v>1113</v>
      </c>
      <c r="V381" s="45" t="s">
        <v>1113</v>
      </c>
      <c r="W381" s="45" t="s">
        <v>237</v>
      </c>
      <c r="X381" s="45" t="s">
        <v>1113</v>
      </c>
      <c r="Y381" s="45" t="s">
        <v>1113</v>
      </c>
      <c r="Z381" s="45"/>
      <c r="AA381" s="45"/>
      <c r="AB381" s="45"/>
      <c r="AC381" s="45"/>
      <c r="AD381" s="45"/>
      <c r="AE381" s="46"/>
      <c r="AS381" s="28">
        <f t="shared" ca="1" si="17"/>
        <v>411040368</v>
      </c>
    </row>
    <row r="382" spans="1:45" ht="18.75" thickBot="1" x14ac:dyDescent="0.3">
      <c r="A382" s="37">
        <v>369</v>
      </c>
      <c r="B382" s="38" t="s">
        <v>1126</v>
      </c>
      <c r="C382" s="39" t="s">
        <v>194</v>
      </c>
      <c r="D382" s="49">
        <v>34183</v>
      </c>
      <c r="E382" s="41">
        <f t="shared" ca="1" si="18"/>
        <v>41123</v>
      </c>
      <c r="F382" s="42">
        <f t="shared" ca="1" si="19"/>
        <v>19</v>
      </c>
      <c r="G382" s="43" t="s">
        <v>246</v>
      </c>
      <c r="H382" s="43" t="s">
        <v>548</v>
      </c>
      <c r="I382" s="44" t="s">
        <v>1127</v>
      </c>
      <c r="J382" s="39" t="s">
        <v>236</v>
      </c>
      <c r="K382" s="39">
        <v>4510</v>
      </c>
      <c r="L382" s="39"/>
      <c r="M382" s="39"/>
      <c r="N382" s="39"/>
      <c r="O382" s="45"/>
      <c r="P382" s="45"/>
      <c r="Q382" s="45" t="s">
        <v>237</v>
      </c>
      <c r="R382" s="45" t="s">
        <v>1113</v>
      </c>
      <c r="S382" s="45" t="s">
        <v>1113</v>
      </c>
      <c r="T382" s="39" t="s">
        <v>236</v>
      </c>
      <c r="U382" s="45" t="s">
        <v>236</v>
      </c>
      <c r="V382" s="45" t="s">
        <v>236</v>
      </c>
      <c r="W382" s="45" t="s">
        <v>236</v>
      </c>
      <c r="X382" s="45" t="s">
        <v>236</v>
      </c>
      <c r="Y382" s="45" t="s">
        <v>236</v>
      </c>
      <c r="Z382" s="45"/>
      <c r="AA382" s="45"/>
      <c r="AB382" s="45"/>
      <c r="AC382" s="45"/>
      <c r="AD382" s="45"/>
      <c r="AE382" s="46"/>
      <c r="AS382" s="28">
        <f t="shared" ca="1" si="17"/>
        <v>411230369</v>
      </c>
    </row>
    <row r="383" spans="1:45" ht="18.75" thickBot="1" x14ac:dyDescent="0.3">
      <c r="A383" s="37">
        <v>370</v>
      </c>
      <c r="B383" s="38" t="s">
        <v>1128</v>
      </c>
      <c r="C383" s="39" t="s">
        <v>194</v>
      </c>
      <c r="D383" s="49">
        <v>15583</v>
      </c>
      <c r="E383" s="41">
        <f t="shared" ca="1" si="18"/>
        <v>41151</v>
      </c>
      <c r="F383" s="42">
        <f t="shared" ca="1" si="19"/>
        <v>70</v>
      </c>
      <c r="G383" s="43" t="s">
        <v>246</v>
      </c>
      <c r="H383" s="43" t="s">
        <v>234</v>
      </c>
      <c r="I383" s="44" t="s">
        <v>1129</v>
      </c>
      <c r="J383" s="39" t="s">
        <v>236</v>
      </c>
      <c r="K383" s="39">
        <v>384</v>
      </c>
      <c r="L383" s="39"/>
      <c r="M383" s="39"/>
      <c r="N383" s="39"/>
      <c r="O383" s="45"/>
      <c r="P383" s="45"/>
      <c r="Q383" s="45" t="s">
        <v>237</v>
      </c>
      <c r="R383" s="45" t="s">
        <v>1113</v>
      </c>
      <c r="S383" s="45" t="s">
        <v>1113</v>
      </c>
      <c r="T383" s="39" t="s">
        <v>236</v>
      </c>
      <c r="U383" s="45" t="s">
        <v>236</v>
      </c>
      <c r="V383" s="45" t="s">
        <v>236</v>
      </c>
      <c r="W383" s="45" t="s">
        <v>237</v>
      </c>
      <c r="X383" s="45" t="s">
        <v>1113</v>
      </c>
      <c r="Y383" s="45" t="s">
        <v>1113</v>
      </c>
      <c r="Z383" s="45"/>
      <c r="AA383" s="45"/>
      <c r="AB383" s="45"/>
      <c r="AC383" s="45"/>
      <c r="AD383" s="45"/>
      <c r="AE383" s="46"/>
      <c r="AS383" s="28">
        <f t="shared" ca="1" si="17"/>
        <v>411510370</v>
      </c>
    </row>
    <row r="384" spans="1:45" ht="18.75" thickBot="1" x14ac:dyDescent="0.3">
      <c r="A384" s="37">
        <v>371</v>
      </c>
      <c r="B384" s="38" t="s">
        <v>1130</v>
      </c>
      <c r="C384" s="39" t="s">
        <v>194</v>
      </c>
      <c r="D384" s="49">
        <v>12525</v>
      </c>
      <c r="E384" s="41">
        <f t="shared" ca="1" si="18"/>
        <v>41015</v>
      </c>
      <c r="F384" s="42">
        <f t="shared" ca="1" si="19"/>
        <v>78</v>
      </c>
      <c r="G384" s="43" t="s">
        <v>1131</v>
      </c>
      <c r="H384" s="43" t="s">
        <v>234</v>
      </c>
      <c r="I384" s="44" t="s">
        <v>1132</v>
      </c>
      <c r="J384" s="39" t="s">
        <v>236</v>
      </c>
      <c r="K384" s="39">
        <v>134</v>
      </c>
      <c r="L384" s="39"/>
      <c r="M384" s="39"/>
      <c r="N384" s="39"/>
      <c r="O384" s="45"/>
      <c r="P384" s="45"/>
      <c r="Q384" s="45" t="s">
        <v>237</v>
      </c>
      <c r="R384" s="45" t="s">
        <v>1113</v>
      </c>
      <c r="S384" s="45" t="s">
        <v>1113</v>
      </c>
      <c r="T384" s="39" t="s">
        <v>237</v>
      </c>
      <c r="U384" s="45" t="s">
        <v>1113</v>
      </c>
      <c r="V384" s="45" t="s">
        <v>1113</v>
      </c>
      <c r="W384" s="45" t="s">
        <v>236</v>
      </c>
      <c r="X384" s="45" t="s">
        <v>236</v>
      </c>
      <c r="Y384" s="45" t="s">
        <v>236</v>
      </c>
      <c r="Z384" s="45"/>
      <c r="AA384" s="45"/>
      <c r="AB384" s="45"/>
      <c r="AC384" s="45"/>
      <c r="AD384" s="45"/>
      <c r="AE384" s="46"/>
      <c r="AS384" s="28">
        <f t="shared" ca="1" si="17"/>
        <v>410150371</v>
      </c>
    </row>
    <row r="385" spans="1:45" ht="18.75" thickBot="1" x14ac:dyDescent="0.3">
      <c r="A385" s="37">
        <v>372</v>
      </c>
      <c r="B385" s="38" t="s">
        <v>1133</v>
      </c>
      <c r="C385" s="39" t="s">
        <v>194</v>
      </c>
      <c r="D385" s="49">
        <v>19891</v>
      </c>
      <c r="E385" s="41">
        <f t="shared" ca="1" si="18"/>
        <v>41076</v>
      </c>
      <c r="F385" s="42">
        <f t="shared" ca="1" si="19"/>
        <v>58</v>
      </c>
      <c r="G385" s="43" t="s">
        <v>246</v>
      </c>
      <c r="H385" s="43" t="s">
        <v>234</v>
      </c>
      <c r="I385" s="44" t="s">
        <v>1134</v>
      </c>
      <c r="J385" s="39" t="s">
        <v>236</v>
      </c>
      <c r="K385" s="39">
        <v>148</v>
      </c>
      <c r="L385" s="39"/>
      <c r="M385" s="39"/>
      <c r="N385" s="39"/>
      <c r="O385" s="45"/>
      <c r="P385" s="45"/>
      <c r="Q385" s="45" t="s">
        <v>237</v>
      </c>
      <c r="R385" s="45" t="s">
        <v>1113</v>
      </c>
      <c r="S385" s="45" t="s">
        <v>1113</v>
      </c>
      <c r="T385" s="39" t="s">
        <v>237</v>
      </c>
      <c r="U385" s="45" t="s">
        <v>1113</v>
      </c>
      <c r="V385" s="45" t="s">
        <v>1113</v>
      </c>
      <c r="W385" s="45" t="s">
        <v>237</v>
      </c>
      <c r="X385" s="45" t="s">
        <v>1113</v>
      </c>
      <c r="Y385" s="45" t="s">
        <v>1113</v>
      </c>
      <c r="Z385" s="45"/>
      <c r="AA385" s="45"/>
      <c r="AB385" s="45"/>
      <c r="AC385" s="45"/>
      <c r="AD385" s="45"/>
      <c r="AE385" s="46"/>
      <c r="AS385" s="28">
        <f t="shared" ca="1" si="17"/>
        <v>410760372</v>
      </c>
    </row>
    <row r="386" spans="1:45" ht="18.75" thickBot="1" x14ac:dyDescent="0.3">
      <c r="A386" s="37">
        <v>373</v>
      </c>
      <c r="B386" s="38" t="s">
        <v>1135</v>
      </c>
      <c r="C386" s="39" t="s">
        <v>194</v>
      </c>
      <c r="D386" s="49">
        <v>32490</v>
      </c>
      <c r="E386" s="41">
        <f t="shared" ca="1" si="18"/>
        <v>41256</v>
      </c>
      <c r="F386" s="42">
        <f t="shared" ca="1" si="19"/>
        <v>24</v>
      </c>
      <c r="G386" s="43" t="s">
        <v>246</v>
      </c>
      <c r="H386" s="43" t="s">
        <v>548</v>
      </c>
      <c r="I386" s="44" t="s">
        <v>1136</v>
      </c>
      <c r="J386" s="39" t="s">
        <v>236</v>
      </c>
      <c r="K386" s="39">
        <v>4274</v>
      </c>
      <c r="L386" s="39"/>
      <c r="M386" s="39"/>
      <c r="N386" s="39"/>
      <c r="O386" s="45"/>
      <c r="P386" s="45"/>
      <c r="Q386" s="45" t="s">
        <v>237</v>
      </c>
      <c r="R386" s="45" t="s">
        <v>1113</v>
      </c>
      <c r="S386" s="45" t="s">
        <v>1113</v>
      </c>
      <c r="T386" s="39" t="s">
        <v>237</v>
      </c>
      <c r="U386" s="45" t="s">
        <v>1113</v>
      </c>
      <c r="V386" s="45" t="s">
        <v>1113</v>
      </c>
      <c r="W386" s="45" t="s">
        <v>236</v>
      </c>
      <c r="X386" s="45" t="s">
        <v>236</v>
      </c>
      <c r="Y386" s="45" t="s">
        <v>236</v>
      </c>
      <c r="Z386" s="45"/>
      <c r="AA386" s="45"/>
      <c r="AB386" s="45"/>
      <c r="AC386" s="45"/>
      <c r="AD386" s="45"/>
      <c r="AE386" s="46"/>
      <c r="AS386" s="28">
        <f t="shared" ca="1" si="17"/>
        <v>412560373</v>
      </c>
    </row>
    <row r="387" spans="1:45" ht="18.75" thickBot="1" x14ac:dyDescent="0.3">
      <c r="A387" s="37">
        <v>374</v>
      </c>
      <c r="B387" s="38" t="s">
        <v>1137</v>
      </c>
      <c r="C387" s="39" t="s">
        <v>194</v>
      </c>
      <c r="D387" s="49">
        <v>27077</v>
      </c>
      <c r="E387" s="41">
        <f t="shared" ca="1" si="18"/>
        <v>41322</v>
      </c>
      <c r="F387" s="42">
        <f t="shared" ca="1" si="19"/>
        <v>39</v>
      </c>
      <c r="G387" s="43" t="s">
        <v>246</v>
      </c>
      <c r="H387" s="43" t="s">
        <v>234</v>
      </c>
      <c r="I387" s="44" t="s">
        <v>1138</v>
      </c>
      <c r="J387" s="39" t="s">
        <v>236</v>
      </c>
      <c r="K387" s="39">
        <v>4517</v>
      </c>
      <c r="L387" s="39"/>
      <c r="M387" s="39"/>
      <c r="N387" s="39"/>
      <c r="O387" s="45"/>
      <c r="P387" s="45"/>
      <c r="Q387" s="45" t="s">
        <v>237</v>
      </c>
      <c r="R387" s="45" t="s">
        <v>1113</v>
      </c>
      <c r="S387" s="45" t="s">
        <v>1113</v>
      </c>
      <c r="T387" s="39" t="s">
        <v>237</v>
      </c>
      <c r="U387" s="45" t="s">
        <v>1113</v>
      </c>
      <c r="V387" s="45" t="s">
        <v>1113</v>
      </c>
      <c r="W387" s="45" t="s">
        <v>237</v>
      </c>
      <c r="X387" s="45" t="s">
        <v>1113</v>
      </c>
      <c r="Y387" s="45" t="s">
        <v>1113</v>
      </c>
      <c r="Z387" s="45"/>
      <c r="AA387" s="45"/>
      <c r="AB387" s="45"/>
      <c r="AC387" s="45"/>
      <c r="AD387" s="45"/>
      <c r="AE387" s="46"/>
      <c r="AS387" s="28">
        <f t="shared" ca="1" si="17"/>
        <v>413220374</v>
      </c>
    </row>
    <row r="388" spans="1:45" ht="18.75" thickBot="1" x14ac:dyDescent="0.3">
      <c r="A388" s="37">
        <v>375</v>
      </c>
      <c r="B388" s="38" t="s">
        <v>1139</v>
      </c>
      <c r="C388" s="39" t="s">
        <v>194</v>
      </c>
      <c r="D388" s="49">
        <v>24082</v>
      </c>
      <c r="E388" s="41">
        <f t="shared" ca="1" si="18"/>
        <v>41249</v>
      </c>
      <c r="F388" s="42">
        <f t="shared" ca="1" si="19"/>
        <v>47</v>
      </c>
      <c r="G388" s="43" t="s">
        <v>246</v>
      </c>
      <c r="H388" s="43" t="s">
        <v>234</v>
      </c>
      <c r="I388" s="44" t="s">
        <v>1140</v>
      </c>
      <c r="J388" s="39" t="s">
        <v>236</v>
      </c>
      <c r="K388" s="39">
        <v>2443</v>
      </c>
      <c r="L388" s="39"/>
      <c r="M388" s="39"/>
      <c r="N388" s="39"/>
      <c r="O388" s="45"/>
      <c r="P388" s="45"/>
      <c r="Q388" s="45" t="s">
        <v>237</v>
      </c>
      <c r="R388" s="45" t="s">
        <v>1141</v>
      </c>
      <c r="S388" s="45" t="s">
        <v>1142</v>
      </c>
      <c r="T388" s="39" t="s">
        <v>236</v>
      </c>
      <c r="U388" s="45" t="s">
        <v>236</v>
      </c>
      <c r="V388" s="45" t="s">
        <v>236</v>
      </c>
      <c r="W388" s="45" t="s">
        <v>236</v>
      </c>
      <c r="X388" s="45" t="s">
        <v>236</v>
      </c>
      <c r="Y388" s="45" t="s">
        <v>236</v>
      </c>
      <c r="Z388" s="45"/>
      <c r="AA388" s="45"/>
      <c r="AB388" s="45"/>
      <c r="AC388" s="45"/>
      <c r="AD388" s="45"/>
      <c r="AE388" s="46"/>
      <c r="AS388" s="28">
        <f t="shared" ca="1" si="17"/>
        <v>412490375</v>
      </c>
    </row>
    <row r="389" spans="1:45" ht="18.75" thickBot="1" x14ac:dyDescent="0.3">
      <c r="A389" s="37">
        <v>376</v>
      </c>
      <c r="B389" s="38" t="s">
        <v>1143</v>
      </c>
      <c r="C389" s="39" t="s">
        <v>194</v>
      </c>
      <c r="D389" s="49">
        <v>17044</v>
      </c>
      <c r="E389" s="41">
        <f t="shared" ca="1" si="18"/>
        <v>41151</v>
      </c>
      <c r="F389" s="42">
        <f t="shared" ca="1" si="19"/>
        <v>66</v>
      </c>
      <c r="G389" s="43" t="s">
        <v>1144</v>
      </c>
      <c r="H389" s="43" t="s">
        <v>234</v>
      </c>
      <c r="I389" s="44" t="s">
        <v>1145</v>
      </c>
      <c r="J389" s="39" t="s">
        <v>236</v>
      </c>
      <c r="K389" s="39">
        <v>190</v>
      </c>
      <c r="L389" s="39"/>
      <c r="M389" s="39"/>
      <c r="N389" s="39"/>
      <c r="O389" s="45"/>
      <c r="P389" s="45"/>
      <c r="Q389" s="45" t="s">
        <v>237</v>
      </c>
      <c r="R389" s="45" t="s">
        <v>1141</v>
      </c>
      <c r="S389" s="45" t="s">
        <v>1142</v>
      </c>
      <c r="T389" s="39" t="s">
        <v>237</v>
      </c>
      <c r="U389" s="45" t="s">
        <v>1141</v>
      </c>
      <c r="V389" s="45" t="s">
        <v>1142</v>
      </c>
      <c r="W389" s="45" t="s">
        <v>237</v>
      </c>
      <c r="X389" s="45" t="s">
        <v>1141</v>
      </c>
      <c r="Y389" s="45" t="s">
        <v>1142</v>
      </c>
      <c r="Z389" s="45"/>
      <c r="AA389" s="45"/>
      <c r="AB389" s="45"/>
      <c r="AC389" s="45"/>
      <c r="AD389" s="45"/>
      <c r="AE389" s="46"/>
      <c r="AS389" s="28">
        <f t="shared" ca="1" si="17"/>
        <v>411510376</v>
      </c>
    </row>
    <row r="390" spans="1:45" ht="18.75" thickBot="1" x14ac:dyDescent="0.3">
      <c r="A390" s="37">
        <v>377</v>
      </c>
      <c r="B390" s="38" t="s">
        <v>1146</v>
      </c>
      <c r="C390" s="39" t="s">
        <v>194</v>
      </c>
      <c r="D390" s="49">
        <v>29847</v>
      </c>
      <c r="E390" s="41">
        <f t="shared" ca="1" si="18"/>
        <v>41170</v>
      </c>
      <c r="F390" s="42">
        <f t="shared" ca="1" si="19"/>
        <v>31</v>
      </c>
      <c r="G390" s="43" t="s">
        <v>246</v>
      </c>
      <c r="H390" s="43" t="s">
        <v>234</v>
      </c>
      <c r="I390" s="50" t="s">
        <v>1147</v>
      </c>
      <c r="J390" s="51" t="s">
        <v>236</v>
      </c>
      <c r="K390" s="51">
        <v>3962</v>
      </c>
      <c r="L390" s="51"/>
      <c r="M390" s="51"/>
      <c r="N390" s="39"/>
      <c r="O390" s="45"/>
      <c r="P390" s="45"/>
      <c r="Q390" s="45" t="s">
        <v>237</v>
      </c>
      <c r="R390" s="45" t="s">
        <v>1141</v>
      </c>
      <c r="S390" s="45" t="s">
        <v>1142</v>
      </c>
      <c r="T390" s="39" t="s">
        <v>237</v>
      </c>
      <c r="U390" s="45" t="s">
        <v>1141</v>
      </c>
      <c r="V390" s="45" t="s">
        <v>1142</v>
      </c>
      <c r="W390" s="45" t="s">
        <v>237</v>
      </c>
      <c r="X390" s="45" t="s">
        <v>1141</v>
      </c>
      <c r="Y390" s="45" t="s">
        <v>1142</v>
      </c>
      <c r="Z390" s="45"/>
      <c r="AA390" s="45"/>
      <c r="AB390" s="45"/>
      <c r="AC390" s="45"/>
      <c r="AD390" s="45"/>
      <c r="AE390" s="46"/>
      <c r="AS390" s="28">
        <f t="shared" ca="1" si="17"/>
        <v>411700377</v>
      </c>
    </row>
    <row r="391" spans="1:45" ht="18.75" thickBot="1" x14ac:dyDescent="0.3">
      <c r="A391" s="37">
        <v>378</v>
      </c>
      <c r="B391" s="38" t="s">
        <v>1148</v>
      </c>
      <c r="C391" s="39" t="s">
        <v>194</v>
      </c>
      <c r="D391" s="49">
        <v>30391</v>
      </c>
      <c r="E391" s="41">
        <f t="shared" ca="1" si="18"/>
        <v>41349</v>
      </c>
      <c r="F391" s="42">
        <f t="shared" ca="1" si="19"/>
        <v>30</v>
      </c>
      <c r="G391" s="43" t="s">
        <v>495</v>
      </c>
      <c r="H391" s="43" t="s">
        <v>234</v>
      </c>
      <c r="I391" s="44" t="s">
        <v>1149</v>
      </c>
      <c r="J391" s="39" t="s">
        <v>236</v>
      </c>
      <c r="K391" s="39">
        <v>4571</v>
      </c>
      <c r="L391" s="39"/>
      <c r="M391" s="39"/>
      <c r="N391" s="39"/>
      <c r="O391" s="45"/>
      <c r="P391" s="45"/>
      <c r="Q391" s="45" t="s">
        <v>237</v>
      </c>
      <c r="R391" s="45" t="s">
        <v>1141</v>
      </c>
      <c r="S391" s="45" t="s">
        <v>1142</v>
      </c>
      <c r="T391" s="39" t="s">
        <v>237</v>
      </c>
      <c r="U391" s="45" t="s">
        <v>1141</v>
      </c>
      <c r="V391" s="45" t="s">
        <v>1142</v>
      </c>
      <c r="W391" s="45" t="s">
        <v>237</v>
      </c>
      <c r="X391" s="45" t="s">
        <v>1141</v>
      </c>
      <c r="Y391" s="45" t="s">
        <v>1142</v>
      </c>
      <c r="Z391" s="45"/>
      <c r="AA391" s="45"/>
      <c r="AB391" s="45"/>
      <c r="AC391" s="45"/>
      <c r="AD391" s="45"/>
      <c r="AE391" s="46"/>
      <c r="AS391" s="28">
        <f t="shared" ca="1" si="17"/>
        <v>413490378</v>
      </c>
    </row>
    <row r="392" spans="1:45" ht="18.75" thickBot="1" x14ac:dyDescent="0.3">
      <c r="A392" s="37">
        <v>379</v>
      </c>
      <c r="B392" s="38" t="s">
        <v>1150</v>
      </c>
      <c r="C392" s="39" t="s">
        <v>194</v>
      </c>
      <c r="D392" s="49">
        <v>31778</v>
      </c>
      <c r="E392" s="41">
        <f t="shared" ca="1" si="18"/>
        <v>41275</v>
      </c>
      <c r="F392" s="42">
        <f t="shared" ca="1" si="19"/>
        <v>26</v>
      </c>
      <c r="G392" s="43" t="s">
        <v>246</v>
      </c>
      <c r="H392" s="43" t="s">
        <v>548</v>
      </c>
      <c r="I392" s="50" t="s">
        <v>1151</v>
      </c>
      <c r="J392" s="51" t="s">
        <v>236</v>
      </c>
      <c r="K392" s="51">
        <v>4177</v>
      </c>
      <c r="L392" s="51"/>
      <c r="M392" s="51"/>
      <c r="N392" s="39"/>
      <c r="O392" s="45"/>
      <c r="P392" s="45"/>
      <c r="Q392" s="45" t="s">
        <v>237</v>
      </c>
      <c r="R392" s="45" t="s">
        <v>1141</v>
      </c>
      <c r="S392" s="45" t="s">
        <v>1142</v>
      </c>
      <c r="T392" s="39" t="s">
        <v>237</v>
      </c>
      <c r="U392" s="45" t="s">
        <v>1141</v>
      </c>
      <c r="V392" s="45" t="s">
        <v>1142</v>
      </c>
      <c r="W392" s="45" t="s">
        <v>237</v>
      </c>
      <c r="X392" s="45" t="s">
        <v>1141</v>
      </c>
      <c r="Y392" s="45" t="s">
        <v>1142</v>
      </c>
      <c r="Z392" s="45"/>
      <c r="AA392" s="45"/>
      <c r="AB392" s="45"/>
      <c r="AC392" s="45"/>
      <c r="AD392" s="45"/>
      <c r="AE392" s="46"/>
      <c r="AS392" s="28">
        <f t="shared" ca="1" si="17"/>
        <v>412750379</v>
      </c>
    </row>
    <row r="393" spans="1:45" ht="18.75" thickBot="1" x14ac:dyDescent="0.3">
      <c r="A393" s="37">
        <v>380</v>
      </c>
      <c r="B393" s="38" t="s">
        <v>1152</v>
      </c>
      <c r="C393" s="39" t="s">
        <v>194</v>
      </c>
      <c r="D393" s="49">
        <v>29262</v>
      </c>
      <c r="E393" s="41">
        <f t="shared" ca="1" si="18"/>
        <v>41316</v>
      </c>
      <c r="F393" s="42">
        <f t="shared" ca="1" si="19"/>
        <v>33</v>
      </c>
      <c r="G393" s="43" t="s">
        <v>246</v>
      </c>
      <c r="H393" s="43" t="s">
        <v>234</v>
      </c>
      <c r="I393" s="44" t="s">
        <v>1153</v>
      </c>
      <c r="J393" s="39" t="s">
        <v>236</v>
      </c>
      <c r="K393" s="39">
        <v>4591</v>
      </c>
      <c r="L393" s="39"/>
      <c r="M393" s="39"/>
      <c r="N393" s="39"/>
      <c r="O393" s="45"/>
      <c r="P393" s="45"/>
      <c r="Q393" s="45" t="s">
        <v>237</v>
      </c>
      <c r="R393" s="45" t="s">
        <v>1141</v>
      </c>
      <c r="S393" s="45" t="s">
        <v>1142</v>
      </c>
      <c r="T393" s="39" t="s">
        <v>237</v>
      </c>
      <c r="U393" s="45" t="s">
        <v>1141</v>
      </c>
      <c r="V393" s="45" t="s">
        <v>1142</v>
      </c>
      <c r="W393" s="45" t="s">
        <v>237</v>
      </c>
      <c r="X393" s="45" t="s">
        <v>542</v>
      </c>
      <c r="Y393" s="45" t="s">
        <v>542</v>
      </c>
      <c r="Z393" s="45"/>
      <c r="AA393" s="45"/>
      <c r="AB393" s="45"/>
      <c r="AC393" s="45"/>
      <c r="AD393" s="45"/>
      <c r="AE393" s="46"/>
      <c r="AS393" s="28">
        <f t="shared" ca="1" si="17"/>
        <v>413160380</v>
      </c>
    </row>
    <row r="394" spans="1:45" ht="18.75" thickBot="1" x14ac:dyDescent="0.3">
      <c r="A394" s="37">
        <v>381</v>
      </c>
      <c r="B394" s="38" t="s">
        <v>1154</v>
      </c>
      <c r="C394" s="39" t="s">
        <v>194</v>
      </c>
      <c r="D394" s="49">
        <v>18093</v>
      </c>
      <c r="E394" s="41">
        <f t="shared" ca="1" si="18"/>
        <v>41104</v>
      </c>
      <c r="F394" s="42">
        <f t="shared" ca="1" si="19"/>
        <v>63</v>
      </c>
      <c r="G394" s="43" t="s">
        <v>1155</v>
      </c>
      <c r="H394" s="43" t="s">
        <v>1156</v>
      </c>
      <c r="I394" s="44" t="s">
        <v>1157</v>
      </c>
      <c r="J394" s="39" t="s">
        <v>236</v>
      </c>
      <c r="K394" s="39">
        <v>3308</v>
      </c>
      <c r="L394" s="39"/>
      <c r="M394" s="39"/>
      <c r="N394" s="39"/>
      <c r="O394" s="45"/>
      <c r="P394" s="45"/>
      <c r="Q394" s="45" t="s">
        <v>237</v>
      </c>
      <c r="R394" s="45" t="s">
        <v>1141</v>
      </c>
      <c r="S394" s="45" t="s">
        <v>1142</v>
      </c>
      <c r="T394" s="39" t="s">
        <v>54</v>
      </c>
      <c r="U394" s="45" t="s">
        <v>1141</v>
      </c>
      <c r="V394" s="45" t="s">
        <v>1142</v>
      </c>
      <c r="W394" s="45" t="s">
        <v>54</v>
      </c>
      <c r="X394" s="45" t="s">
        <v>1141</v>
      </c>
      <c r="Y394" s="45" t="s">
        <v>1142</v>
      </c>
      <c r="Z394" s="45"/>
      <c r="AA394" s="45"/>
      <c r="AB394" s="45"/>
      <c r="AC394" s="45"/>
      <c r="AD394" s="45"/>
      <c r="AE394" s="46"/>
      <c r="AS394" s="28">
        <f t="shared" ca="1" si="17"/>
        <v>411040381</v>
      </c>
    </row>
    <row r="395" spans="1:45" ht="18.75" thickBot="1" x14ac:dyDescent="0.3">
      <c r="A395" s="37">
        <v>382</v>
      </c>
      <c r="B395" s="38" t="s">
        <v>1158</v>
      </c>
      <c r="C395" s="39" t="s">
        <v>194</v>
      </c>
      <c r="D395" s="49">
        <v>32436</v>
      </c>
      <c r="E395" s="41">
        <f t="shared" ca="1" si="18"/>
        <v>41202</v>
      </c>
      <c r="F395" s="42">
        <f t="shared" ca="1" si="19"/>
        <v>24</v>
      </c>
      <c r="G395" s="43" t="s">
        <v>246</v>
      </c>
      <c r="H395" s="43" t="s">
        <v>234</v>
      </c>
      <c r="I395" s="44" t="s">
        <v>1159</v>
      </c>
      <c r="J395" s="39" t="s">
        <v>236</v>
      </c>
      <c r="K395" s="39">
        <v>4600</v>
      </c>
      <c r="L395" s="39"/>
      <c r="M395" s="39"/>
      <c r="N395" s="39"/>
      <c r="O395" s="45"/>
      <c r="P395" s="45"/>
      <c r="Q395" s="45" t="s">
        <v>237</v>
      </c>
      <c r="R395" s="45" t="s">
        <v>1141</v>
      </c>
      <c r="S395" s="45" t="s">
        <v>1142</v>
      </c>
      <c r="T395" s="39" t="s">
        <v>237</v>
      </c>
      <c r="U395" s="45" t="s">
        <v>1141</v>
      </c>
      <c r="V395" s="45" t="s">
        <v>1142</v>
      </c>
      <c r="W395" s="45" t="s">
        <v>237</v>
      </c>
      <c r="X395" s="45" t="s">
        <v>1141</v>
      </c>
      <c r="Y395" s="45" t="s">
        <v>1142</v>
      </c>
      <c r="Z395" s="45"/>
      <c r="AA395" s="45"/>
      <c r="AB395" s="45"/>
      <c r="AC395" s="45"/>
      <c r="AD395" s="45"/>
      <c r="AE395" s="46"/>
      <c r="AS395" s="28">
        <f t="shared" ca="1" si="17"/>
        <v>412020382</v>
      </c>
    </row>
    <row r="396" spans="1:45" ht="18.75" thickBot="1" x14ac:dyDescent="0.3">
      <c r="A396" s="37">
        <v>383</v>
      </c>
      <c r="B396" s="38" t="s">
        <v>1160</v>
      </c>
      <c r="C396" s="39" t="s">
        <v>194</v>
      </c>
      <c r="D396" s="49">
        <v>31038</v>
      </c>
      <c r="E396" s="41">
        <f t="shared" ca="1" si="18"/>
        <v>41265</v>
      </c>
      <c r="F396" s="42">
        <f t="shared" ca="1" si="19"/>
        <v>28</v>
      </c>
      <c r="G396" s="43" t="s">
        <v>246</v>
      </c>
      <c r="H396" s="43" t="s">
        <v>234</v>
      </c>
      <c r="I396" s="44" t="s">
        <v>1161</v>
      </c>
      <c r="J396" s="39" t="s">
        <v>236</v>
      </c>
      <c r="K396" s="39">
        <v>4104</v>
      </c>
      <c r="L396" s="39"/>
      <c r="M396" s="39"/>
      <c r="N396" s="39"/>
      <c r="O396" s="45"/>
      <c r="P396" s="45"/>
      <c r="Q396" s="45" t="s">
        <v>237</v>
      </c>
      <c r="R396" s="45" t="s">
        <v>1141</v>
      </c>
      <c r="S396" s="45" t="s">
        <v>1142</v>
      </c>
      <c r="T396" s="39" t="s">
        <v>237</v>
      </c>
      <c r="U396" s="45" t="s">
        <v>1141</v>
      </c>
      <c r="V396" s="45" t="s">
        <v>1142</v>
      </c>
      <c r="W396" s="45" t="s">
        <v>237</v>
      </c>
      <c r="X396" s="45" t="s">
        <v>1141</v>
      </c>
      <c r="Y396" s="45" t="s">
        <v>1142</v>
      </c>
      <c r="Z396" s="45"/>
      <c r="AA396" s="45"/>
      <c r="AB396" s="45"/>
      <c r="AC396" s="45"/>
      <c r="AD396" s="45"/>
      <c r="AE396" s="46"/>
      <c r="AS396" s="28">
        <f t="shared" ca="1" si="17"/>
        <v>412650383</v>
      </c>
    </row>
    <row r="397" spans="1:45" ht="18.75" thickBot="1" x14ac:dyDescent="0.3">
      <c r="A397" s="37">
        <v>384</v>
      </c>
      <c r="B397" s="38" t="s">
        <v>1162</v>
      </c>
      <c r="C397" s="39" t="s">
        <v>194</v>
      </c>
      <c r="D397" s="49">
        <v>30866</v>
      </c>
      <c r="E397" s="41">
        <f t="shared" ca="1" si="18"/>
        <v>41093</v>
      </c>
      <c r="F397" s="42">
        <f t="shared" ca="1" si="19"/>
        <v>28</v>
      </c>
      <c r="G397" s="43" t="s">
        <v>246</v>
      </c>
      <c r="H397" s="43" t="s">
        <v>234</v>
      </c>
      <c r="I397" s="44" t="s">
        <v>1163</v>
      </c>
      <c r="J397" s="39" t="s">
        <v>236</v>
      </c>
      <c r="K397" s="39">
        <v>4581</v>
      </c>
      <c r="L397" s="39"/>
      <c r="M397" s="39"/>
      <c r="N397" s="39"/>
      <c r="O397" s="45"/>
      <c r="P397" s="45"/>
      <c r="Q397" s="45" t="s">
        <v>237</v>
      </c>
      <c r="R397" s="45" t="s">
        <v>1141</v>
      </c>
      <c r="S397" s="45" t="s">
        <v>1142</v>
      </c>
      <c r="T397" s="39" t="s">
        <v>236</v>
      </c>
      <c r="U397" s="45" t="s">
        <v>236</v>
      </c>
      <c r="V397" s="45" t="s">
        <v>236</v>
      </c>
      <c r="W397" s="45" t="s">
        <v>236</v>
      </c>
      <c r="X397" s="45" t="s">
        <v>236</v>
      </c>
      <c r="Y397" s="45" t="s">
        <v>236</v>
      </c>
      <c r="Z397" s="45"/>
      <c r="AA397" s="45"/>
      <c r="AB397" s="45"/>
      <c r="AC397" s="45"/>
      <c r="AD397" s="45"/>
      <c r="AE397" s="46"/>
      <c r="AS397" s="28">
        <f t="shared" ref="AS397:AS460" ca="1" si="20">IF(E397="",99999*$AS$12,E397*$AS$12+A397)</f>
        <v>410930384</v>
      </c>
    </row>
    <row r="398" spans="1:45" ht="18.75" thickBot="1" x14ac:dyDescent="0.3">
      <c r="A398" s="37">
        <v>385</v>
      </c>
      <c r="B398" s="38" t="s">
        <v>1164</v>
      </c>
      <c r="C398" s="39" t="s">
        <v>194</v>
      </c>
      <c r="D398" s="49">
        <v>32160</v>
      </c>
      <c r="E398" s="41">
        <f t="shared" ca="1" si="18"/>
        <v>41292</v>
      </c>
      <c r="F398" s="42">
        <f t="shared" ca="1" si="19"/>
        <v>25</v>
      </c>
      <c r="G398" s="43" t="s">
        <v>1165</v>
      </c>
      <c r="H398" s="43" t="s">
        <v>889</v>
      </c>
      <c r="I398" s="44" t="s">
        <v>1166</v>
      </c>
      <c r="J398" s="39" t="s">
        <v>236</v>
      </c>
      <c r="K398" s="39">
        <v>4431</v>
      </c>
      <c r="L398" s="39"/>
      <c r="M398" s="39"/>
      <c r="N398" s="39"/>
      <c r="O398" s="45"/>
      <c r="P398" s="45"/>
      <c r="Q398" s="45" t="s">
        <v>237</v>
      </c>
      <c r="R398" s="45" t="s">
        <v>1141</v>
      </c>
      <c r="S398" s="45" t="s">
        <v>1142</v>
      </c>
      <c r="T398" s="39" t="s">
        <v>54</v>
      </c>
      <c r="U398" s="45" t="s">
        <v>1141</v>
      </c>
      <c r="V398" s="45" t="s">
        <v>1142</v>
      </c>
      <c r="W398" s="45" t="s">
        <v>237</v>
      </c>
      <c r="X398" s="45" t="s">
        <v>1141</v>
      </c>
      <c r="Y398" s="45" t="s">
        <v>1142</v>
      </c>
      <c r="Z398" s="45"/>
      <c r="AA398" s="45"/>
      <c r="AB398" s="45"/>
      <c r="AC398" s="45"/>
      <c r="AD398" s="45"/>
      <c r="AE398" s="46"/>
      <c r="AS398" s="28">
        <f t="shared" ca="1" si="20"/>
        <v>412920385</v>
      </c>
    </row>
    <row r="399" spans="1:45" ht="18.75" thickBot="1" x14ac:dyDescent="0.3">
      <c r="A399" s="37">
        <v>386</v>
      </c>
      <c r="B399" s="38" t="s">
        <v>1167</v>
      </c>
      <c r="C399" s="39" t="s">
        <v>196</v>
      </c>
      <c r="D399" s="49">
        <v>31685</v>
      </c>
      <c r="E399" s="41">
        <f t="shared" ref="E399:E462" ca="1" si="21">IF(B399="","",IF(DATE(YEAR(TODAY()),MONTH(D399),DAY(D399))&lt;TODAY(),DATE(IF(YEAR(D399)=1900,2090,YEAR(TODAY())+1),MONTH(D399),DAY(D399)),DATE(IF(YEAR(D399)=1900,2090,YEAR(TODAY())),MONTH(D399),DAY(D399))))</f>
        <v>41182</v>
      </c>
      <c r="F399" s="42">
        <f t="shared" ref="F399:F462" ca="1" si="22">IF(B399="","",YEAR(E399)-YEAR(D399))</f>
        <v>26</v>
      </c>
      <c r="G399" s="43" t="s">
        <v>246</v>
      </c>
      <c r="H399" s="43" t="s">
        <v>288</v>
      </c>
      <c r="I399" s="44" t="s">
        <v>1168</v>
      </c>
      <c r="J399" s="39" t="s">
        <v>236</v>
      </c>
      <c r="K399" s="39">
        <v>4534</v>
      </c>
      <c r="L399" s="39"/>
      <c r="M399" s="39"/>
      <c r="N399" s="39"/>
      <c r="O399" s="45"/>
      <c r="P399" s="45"/>
      <c r="Q399" s="45" t="s">
        <v>237</v>
      </c>
      <c r="R399" s="45" t="s">
        <v>1141</v>
      </c>
      <c r="S399" s="45" t="s">
        <v>1142</v>
      </c>
      <c r="T399" s="39" t="s">
        <v>237</v>
      </c>
      <c r="U399" s="45" t="s">
        <v>1141</v>
      </c>
      <c r="V399" s="45" t="s">
        <v>1142</v>
      </c>
      <c r="W399" s="45" t="s">
        <v>237</v>
      </c>
      <c r="X399" s="45" t="s">
        <v>1141</v>
      </c>
      <c r="Y399" s="45" t="s">
        <v>1142</v>
      </c>
      <c r="Z399" s="45"/>
      <c r="AA399" s="45"/>
      <c r="AB399" s="45"/>
      <c r="AC399" s="45"/>
      <c r="AD399" s="45"/>
      <c r="AE399" s="46"/>
      <c r="AS399" s="28">
        <f t="shared" ca="1" si="20"/>
        <v>411820386</v>
      </c>
    </row>
    <row r="400" spans="1:45" ht="18.75" thickBot="1" x14ac:dyDescent="0.3">
      <c r="A400" s="37">
        <v>387</v>
      </c>
      <c r="B400" s="38" t="s">
        <v>1169</v>
      </c>
      <c r="C400" s="39" t="s">
        <v>194</v>
      </c>
      <c r="D400" s="49">
        <v>23229</v>
      </c>
      <c r="E400" s="41">
        <f t="shared" ca="1" si="21"/>
        <v>41127</v>
      </c>
      <c r="F400" s="42">
        <f t="shared" ca="1" si="22"/>
        <v>49</v>
      </c>
      <c r="G400" s="43" t="s">
        <v>298</v>
      </c>
      <c r="H400" s="43" t="s">
        <v>234</v>
      </c>
      <c r="I400" s="50" t="s">
        <v>1170</v>
      </c>
      <c r="J400" s="51" t="s">
        <v>236</v>
      </c>
      <c r="K400" s="51">
        <v>3907</v>
      </c>
      <c r="L400" s="51"/>
      <c r="M400" s="51"/>
      <c r="N400" s="39"/>
      <c r="O400" s="45"/>
      <c r="P400" s="45"/>
      <c r="Q400" s="45" t="s">
        <v>237</v>
      </c>
      <c r="R400" s="45" t="s">
        <v>1141</v>
      </c>
      <c r="S400" s="45" t="s">
        <v>1142</v>
      </c>
      <c r="T400" s="39" t="s">
        <v>237</v>
      </c>
      <c r="U400" s="45" t="s">
        <v>1141</v>
      </c>
      <c r="V400" s="45" t="s">
        <v>1142</v>
      </c>
      <c r="W400" s="45" t="s">
        <v>237</v>
      </c>
      <c r="X400" s="45" t="s">
        <v>1141</v>
      </c>
      <c r="Y400" s="45" t="s">
        <v>1142</v>
      </c>
      <c r="Z400" s="45"/>
      <c r="AA400" s="45"/>
      <c r="AB400" s="45"/>
      <c r="AC400" s="45"/>
      <c r="AD400" s="45"/>
      <c r="AE400" s="46"/>
      <c r="AS400" s="28">
        <f t="shared" ca="1" si="20"/>
        <v>411270387</v>
      </c>
    </row>
    <row r="401" spans="1:45" ht="18.75" thickBot="1" x14ac:dyDescent="0.3">
      <c r="A401" s="37">
        <v>388</v>
      </c>
      <c r="B401" s="38" t="s">
        <v>1171</v>
      </c>
      <c r="C401" s="39" t="s">
        <v>194</v>
      </c>
      <c r="D401" s="49">
        <v>25070</v>
      </c>
      <c r="E401" s="41">
        <f t="shared" ca="1" si="21"/>
        <v>41141</v>
      </c>
      <c r="F401" s="42">
        <f t="shared" ca="1" si="22"/>
        <v>44</v>
      </c>
      <c r="G401" s="43" t="s">
        <v>363</v>
      </c>
      <c r="H401" s="43" t="s">
        <v>234</v>
      </c>
      <c r="I401" s="44" t="s">
        <v>1172</v>
      </c>
      <c r="J401" s="39" t="s">
        <v>236</v>
      </c>
      <c r="K401" s="39">
        <v>2338</v>
      </c>
      <c r="L401" s="39"/>
      <c r="M401" s="39"/>
      <c r="N401" s="39"/>
      <c r="O401" s="45"/>
      <c r="P401" s="45"/>
      <c r="Q401" s="45" t="s">
        <v>237</v>
      </c>
      <c r="R401" s="45" t="s">
        <v>1173</v>
      </c>
      <c r="S401" s="45" t="s">
        <v>1173</v>
      </c>
      <c r="T401" s="39" t="s">
        <v>237</v>
      </c>
      <c r="U401" s="45" t="s">
        <v>1173</v>
      </c>
      <c r="V401" s="45" t="s">
        <v>1173</v>
      </c>
      <c r="W401" s="45" t="s">
        <v>237</v>
      </c>
      <c r="X401" s="45" t="s">
        <v>1173</v>
      </c>
      <c r="Y401" s="45" t="s">
        <v>1173</v>
      </c>
      <c r="Z401" s="45"/>
      <c r="AA401" s="45"/>
      <c r="AB401" s="45"/>
      <c r="AC401" s="45"/>
      <c r="AD401" s="45"/>
      <c r="AE401" s="46"/>
      <c r="AS401" s="28">
        <f t="shared" ca="1" si="20"/>
        <v>411410388</v>
      </c>
    </row>
    <row r="402" spans="1:45" ht="18.75" thickBot="1" x14ac:dyDescent="0.3">
      <c r="A402" s="37">
        <v>389</v>
      </c>
      <c r="B402" s="38" t="s">
        <v>1174</v>
      </c>
      <c r="C402" s="39" t="s">
        <v>194</v>
      </c>
      <c r="D402" s="49">
        <v>24859</v>
      </c>
      <c r="E402" s="41">
        <f t="shared" ca="1" si="21"/>
        <v>41296</v>
      </c>
      <c r="F402" s="42">
        <f t="shared" ca="1" si="22"/>
        <v>45</v>
      </c>
      <c r="G402" s="43" t="s">
        <v>246</v>
      </c>
      <c r="H402" s="43" t="s">
        <v>234</v>
      </c>
      <c r="I402" s="50" t="s">
        <v>1175</v>
      </c>
      <c r="J402" s="51" t="s">
        <v>236</v>
      </c>
      <c r="K402" s="51">
        <v>2782</v>
      </c>
      <c r="L402" s="51"/>
      <c r="M402" s="51"/>
      <c r="N402" s="39"/>
      <c r="O402" s="45"/>
      <c r="P402" s="45"/>
      <c r="Q402" s="45" t="s">
        <v>237</v>
      </c>
      <c r="R402" s="45" t="s">
        <v>1173</v>
      </c>
      <c r="S402" s="45" t="s">
        <v>1173</v>
      </c>
      <c r="T402" s="39" t="s">
        <v>237</v>
      </c>
      <c r="U402" s="45" t="s">
        <v>1173</v>
      </c>
      <c r="V402" s="45" t="s">
        <v>1173</v>
      </c>
      <c r="W402" s="45" t="s">
        <v>237</v>
      </c>
      <c r="X402" s="45" t="s">
        <v>1173</v>
      </c>
      <c r="Y402" s="45" t="s">
        <v>1173</v>
      </c>
      <c r="Z402" s="45"/>
      <c r="AA402" s="45"/>
      <c r="AB402" s="45"/>
      <c r="AC402" s="45"/>
      <c r="AD402" s="45"/>
      <c r="AE402" s="46"/>
      <c r="AS402" s="28">
        <f t="shared" ca="1" si="20"/>
        <v>412960389</v>
      </c>
    </row>
    <row r="403" spans="1:45" ht="18.75" thickBot="1" x14ac:dyDescent="0.3">
      <c r="A403" s="37">
        <v>390</v>
      </c>
      <c r="B403" s="38" t="s">
        <v>1176</v>
      </c>
      <c r="C403" s="39" t="s">
        <v>194</v>
      </c>
      <c r="D403" s="49">
        <v>13644</v>
      </c>
      <c r="E403" s="41">
        <f t="shared" ca="1" si="21"/>
        <v>41038</v>
      </c>
      <c r="F403" s="42">
        <f t="shared" ca="1" si="22"/>
        <v>75</v>
      </c>
      <c r="G403" s="43" t="s">
        <v>246</v>
      </c>
      <c r="H403" s="43" t="s">
        <v>234</v>
      </c>
      <c r="I403" s="44" t="s">
        <v>1177</v>
      </c>
      <c r="J403" s="39" t="s">
        <v>236</v>
      </c>
      <c r="K403" s="39">
        <v>392</v>
      </c>
      <c r="L403" s="39"/>
      <c r="M403" s="39"/>
      <c r="N403" s="39"/>
      <c r="O403" s="45"/>
      <c r="P403" s="45"/>
      <c r="Q403" s="45" t="s">
        <v>237</v>
      </c>
      <c r="R403" s="45" t="s">
        <v>1173</v>
      </c>
      <c r="S403" s="45" t="s">
        <v>1173</v>
      </c>
      <c r="T403" s="39" t="s">
        <v>237</v>
      </c>
      <c r="U403" s="45" t="s">
        <v>1173</v>
      </c>
      <c r="V403" s="45" t="s">
        <v>1173</v>
      </c>
      <c r="W403" s="45" t="s">
        <v>237</v>
      </c>
      <c r="X403" s="45" t="s">
        <v>1173</v>
      </c>
      <c r="Y403" s="45" t="s">
        <v>1173</v>
      </c>
      <c r="Z403" s="45"/>
      <c r="AA403" s="45"/>
      <c r="AB403" s="45"/>
      <c r="AC403" s="45"/>
      <c r="AD403" s="45"/>
      <c r="AE403" s="46"/>
      <c r="AS403" s="28">
        <f t="shared" ca="1" si="20"/>
        <v>410380390</v>
      </c>
    </row>
    <row r="404" spans="1:45" ht="18.75" thickBot="1" x14ac:dyDescent="0.3">
      <c r="A404" s="37">
        <v>391</v>
      </c>
      <c r="B404" s="38" t="s">
        <v>1178</v>
      </c>
      <c r="C404" s="39" t="s">
        <v>194</v>
      </c>
      <c r="D404" s="49">
        <v>31669</v>
      </c>
      <c r="E404" s="41">
        <f t="shared" ca="1" si="21"/>
        <v>41166</v>
      </c>
      <c r="F404" s="42">
        <f t="shared" ca="1" si="22"/>
        <v>26</v>
      </c>
      <c r="G404" s="43" t="s">
        <v>246</v>
      </c>
      <c r="H404" s="43" t="s">
        <v>234</v>
      </c>
      <c r="I404" s="44" t="s">
        <v>1179</v>
      </c>
      <c r="J404" s="39" t="s">
        <v>236</v>
      </c>
      <c r="K404" s="39">
        <v>4266</v>
      </c>
      <c r="L404" s="39"/>
      <c r="M404" s="39"/>
      <c r="N404" s="39"/>
      <c r="O404" s="45"/>
      <c r="P404" s="45"/>
      <c r="Q404" s="45" t="s">
        <v>237</v>
      </c>
      <c r="R404" s="45" t="s">
        <v>1173</v>
      </c>
      <c r="S404" s="45" t="s">
        <v>1173</v>
      </c>
      <c r="T404" s="39" t="s">
        <v>237</v>
      </c>
      <c r="U404" s="45" t="s">
        <v>1173</v>
      </c>
      <c r="V404" s="45" t="s">
        <v>1173</v>
      </c>
      <c r="W404" s="45" t="s">
        <v>237</v>
      </c>
      <c r="X404" s="45" t="s">
        <v>1173</v>
      </c>
      <c r="Y404" s="45" t="s">
        <v>1173</v>
      </c>
      <c r="Z404" s="45"/>
      <c r="AA404" s="45"/>
      <c r="AB404" s="45"/>
      <c r="AC404" s="45"/>
      <c r="AD404" s="45"/>
      <c r="AE404" s="46"/>
      <c r="AS404" s="28">
        <f t="shared" ca="1" si="20"/>
        <v>411660391</v>
      </c>
    </row>
    <row r="405" spans="1:45" ht="18.75" thickBot="1" x14ac:dyDescent="0.3">
      <c r="A405" s="37">
        <v>392</v>
      </c>
      <c r="B405" s="38" t="s">
        <v>1180</v>
      </c>
      <c r="C405" s="39" t="s">
        <v>194</v>
      </c>
      <c r="D405" s="49">
        <v>27972</v>
      </c>
      <c r="E405" s="41">
        <f t="shared" ca="1" si="21"/>
        <v>41121</v>
      </c>
      <c r="F405" s="42">
        <f t="shared" ca="1" si="22"/>
        <v>36</v>
      </c>
      <c r="G405" s="43" t="s">
        <v>246</v>
      </c>
      <c r="H405" s="43" t="s">
        <v>234</v>
      </c>
      <c r="I405" s="44" t="s">
        <v>1181</v>
      </c>
      <c r="J405" s="39" t="s">
        <v>236</v>
      </c>
      <c r="K405" s="39">
        <v>3894</v>
      </c>
      <c r="L405" s="39"/>
      <c r="M405" s="39"/>
      <c r="N405" s="39"/>
      <c r="O405" s="45"/>
      <c r="P405" s="45"/>
      <c r="Q405" s="45" t="s">
        <v>237</v>
      </c>
      <c r="R405" s="45" t="s">
        <v>1173</v>
      </c>
      <c r="S405" s="45" t="s">
        <v>1173</v>
      </c>
      <c r="T405" s="39" t="s">
        <v>237</v>
      </c>
      <c r="U405" s="45" t="s">
        <v>1173</v>
      </c>
      <c r="V405" s="45" t="s">
        <v>1173</v>
      </c>
      <c r="W405" s="45" t="s">
        <v>237</v>
      </c>
      <c r="X405" s="45" t="s">
        <v>1173</v>
      </c>
      <c r="Y405" s="45" t="s">
        <v>1173</v>
      </c>
      <c r="Z405" s="45"/>
      <c r="AA405" s="45"/>
      <c r="AB405" s="45"/>
      <c r="AC405" s="45"/>
      <c r="AD405" s="45"/>
      <c r="AE405" s="46"/>
      <c r="AS405" s="28">
        <f t="shared" ca="1" si="20"/>
        <v>411210392</v>
      </c>
    </row>
    <row r="406" spans="1:45" ht="18.75" thickBot="1" x14ac:dyDescent="0.3">
      <c r="A406" s="37">
        <v>393</v>
      </c>
      <c r="B406" s="38" t="s">
        <v>1182</v>
      </c>
      <c r="C406" s="39" t="s">
        <v>194</v>
      </c>
      <c r="D406" s="49">
        <v>17339</v>
      </c>
      <c r="E406" s="41">
        <f t="shared" ca="1" si="21"/>
        <v>41081</v>
      </c>
      <c r="F406" s="42">
        <f t="shared" ca="1" si="22"/>
        <v>65</v>
      </c>
      <c r="G406" s="43" t="s">
        <v>670</v>
      </c>
      <c r="H406" s="43" t="s">
        <v>234</v>
      </c>
      <c r="I406" s="44" t="s">
        <v>1183</v>
      </c>
      <c r="J406" s="39" t="s">
        <v>236</v>
      </c>
      <c r="K406" s="39">
        <v>395</v>
      </c>
      <c r="L406" s="39"/>
      <c r="M406" s="39"/>
      <c r="N406" s="39"/>
      <c r="O406" s="45"/>
      <c r="P406" s="45"/>
      <c r="Q406" s="45" t="s">
        <v>237</v>
      </c>
      <c r="R406" s="45" t="s">
        <v>1173</v>
      </c>
      <c r="S406" s="45" t="s">
        <v>1173</v>
      </c>
      <c r="T406" s="39" t="s">
        <v>237</v>
      </c>
      <c r="U406" s="45" t="s">
        <v>1173</v>
      </c>
      <c r="V406" s="45" t="s">
        <v>1173</v>
      </c>
      <c r="W406" s="45" t="s">
        <v>237</v>
      </c>
      <c r="X406" s="45" t="s">
        <v>1173</v>
      </c>
      <c r="Y406" s="45" t="s">
        <v>1173</v>
      </c>
      <c r="Z406" s="45"/>
      <c r="AA406" s="45"/>
      <c r="AB406" s="45"/>
      <c r="AC406" s="45"/>
      <c r="AD406" s="45"/>
      <c r="AE406" s="46"/>
      <c r="AS406" s="28">
        <f t="shared" ca="1" si="20"/>
        <v>410810393</v>
      </c>
    </row>
    <row r="407" spans="1:45" ht="18.75" thickBot="1" x14ac:dyDescent="0.3">
      <c r="A407" s="37">
        <v>394</v>
      </c>
      <c r="B407" s="38" t="s">
        <v>1184</v>
      </c>
      <c r="C407" s="39" t="s">
        <v>194</v>
      </c>
      <c r="D407" s="49">
        <v>14630</v>
      </c>
      <c r="E407" s="41">
        <f t="shared" ca="1" si="21"/>
        <v>41294</v>
      </c>
      <c r="F407" s="42">
        <f t="shared" ca="1" si="22"/>
        <v>73</v>
      </c>
      <c r="G407" s="43" t="s">
        <v>495</v>
      </c>
      <c r="H407" s="43" t="s">
        <v>234</v>
      </c>
      <c r="I407" s="44" t="s">
        <v>1185</v>
      </c>
      <c r="J407" s="39" t="s">
        <v>236</v>
      </c>
      <c r="K407" s="39">
        <v>827</v>
      </c>
      <c r="L407" s="39"/>
      <c r="M407" s="39"/>
      <c r="N407" s="39"/>
      <c r="O407" s="45"/>
      <c r="P407" s="45"/>
      <c r="Q407" s="45" t="s">
        <v>237</v>
      </c>
      <c r="R407" s="45" t="s">
        <v>1173</v>
      </c>
      <c r="S407" s="45" t="s">
        <v>1173</v>
      </c>
      <c r="T407" s="39" t="s">
        <v>237</v>
      </c>
      <c r="U407" s="45" t="s">
        <v>1173</v>
      </c>
      <c r="V407" s="45" t="s">
        <v>1173</v>
      </c>
      <c r="W407" s="45" t="s">
        <v>237</v>
      </c>
      <c r="X407" s="45" t="s">
        <v>1173</v>
      </c>
      <c r="Y407" s="45" t="s">
        <v>1173</v>
      </c>
      <c r="Z407" s="45"/>
      <c r="AA407" s="45"/>
      <c r="AB407" s="45"/>
      <c r="AC407" s="45"/>
      <c r="AD407" s="45"/>
      <c r="AE407" s="46"/>
      <c r="AS407" s="28">
        <f t="shared" ca="1" si="20"/>
        <v>412940394</v>
      </c>
    </row>
    <row r="408" spans="1:45" ht="18.75" thickBot="1" x14ac:dyDescent="0.3">
      <c r="A408" s="37">
        <v>395</v>
      </c>
      <c r="B408" s="38" t="s">
        <v>1186</v>
      </c>
      <c r="C408" s="39" t="s">
        <v>194</v>
      </c>
      <c r="D408" s="52">
        <v>30581</v>
      </c>
      <c r="E408" s="41">
        <f t="shared" ca="1" si="21"/>
        <v>41174</v>
      </c>
      <c r="F408" s="42">
        <f t="shared" ca="1" si="22"/>
        <v>29</v>
      </c>
      <c r="G408" s="43" t="s">
        <v>1187</v>
      </c>
      <c r="H408" s="43" t="s">
        <v>677</v>
      </c>
      <c r="I408" s="44" t="s">
        <v>1188</v>
      </c>
      <c r="J408" s="39" t="s">
        <v>236</v>
      </c>
      <c r="K408" s="39">
        <v>4271</v>
      </c>
      <c r="L408" s="39"/>
      <c r="M408" s="39"/>
      <c r="N408" s="39"/>
      <c r="O408" s="45"/>
      <c r="P408" s="45"/>
      <c r="Q408" s="45" t="s">
        <v>237</v>
      </c>
      <c r="R408" s="45" t="s">
        <v>1189</v>
      </c>
      <c r="S408" s="45" t="s">
        <v>1189</v>
      </c>
      <c r="T408" s="39" t="s">
        <v>236</v>
      </c>
      <c r="U408" s="45" t="s">
        <v>236</v>
      </c>
      <c r="V408" s="45" t="s">
        <v>236</v>
      </c>
      <c r="W408" s="45" t="s">
        <v>237</v>
      </c>
      <c r="X408" s="45" t="s">
        <v>783</v>
      </c>
      <c r="Y408" s="45" t="s">
        <v>783</v>
      </c>
      <c r="Z408" s="45"/>
      <c r="AA408" s="45"/>
      <c r="AB408" s="45"/>
      <c r="AC408" s="45"/>
      <c r="AD408" s="45"/>
      <c r="AE408" s="46"/>
      <c r="AS408" s="28">
        <f t="shared" ca="1" si="20"/>
        <v>411740395</v>
      </c>
    </row>
    <row r="409" spans="1:45" ht="18.75" thickBot="1" x14ac:dyDescent="0.3">
      <c r="A409" s="37">
        <v>396</v>
      </c>
      <c r="B409" s="38" t="s">
        <v>1190</v>
      </c>
      <c r="C409" s="39" t="s">
        <v>194</v>
      </c>
      <c r="D409" s="49">
        <v>32709</v>
      </c>
      <c r="E409" s="41">
        <f t="shared" ca="1" si="21"/>
        <v>41110</v>
      </c>
      <c r="F409" s="42">
        <f t="shared" ca="1" si="22"/>
        <v>23</v>
      </c>
      <c r="G409" s="43" t="s">
        <v>246</v>
      </c>
      <c r="H409" s="43" t="s">
        <v>234</v>
      </c>
      <c r="I409" s="44" t="s">
        <v>1191</v>
      </c>
      <c r="J409" s="39" t="s">
        <v>236</v>
      </c>
      <c r="K409" s="39">
        <v>4320</v>
      </c>
      <c r="L409" s="39"/>
      <c r="M409" s="39"/>
      <c r="N409" s="39"/>
      <c r="O409" s="45"/>
      <c r="P409" s="45"/>
      <c r="Q409" s="45" t="s">
        <v>237</v>
      </c>
      <c r="R409" s="45" t="s">
        <v>1189</v>
      </c>
      <c r="S409" s="45" t="s">
        <v>1189</v>
      </c>
      <c r="T409" s="39" t="s">
        <v>237</v>
      </c>
      <c r="U409" s="45" t="s">
        <v>1189</v>
      </c>
      <c r="V409" s="45" t="s">
        <v>236</v>
      </c>
      <c r="W409" s="45" t="s">
        <v>54</v>
      </c>
      <c r="X409" s="45" t="s">
        <v>1189</v>
      </c>
      <c r="Y409" s="45" t="s">
        <v>1189</v>
      </c>
      <c r="Z409" s="45"/>
      <c r="AA409" s="45"/>
      <c r="AB409" s="45"/>
      <c r="AC409" s="45"/>
      <c r="AD409" s="45"/>
      <c r="AE409" s="46"/>
      <c r="AS409" s="28">
        <f t="shared" ca="1" si="20"/>
        <v>411100396</v>
      </c>
    </row>
    <row r="410" spans="1:45" ht="18.75" thickBot="1" x14ac:dyDescent="0.3">
      <c r="A410" s="37">
        <v>397</v>
      </c>
      <c r="B410" s="38" t="s">
        <v>1192</v>
      </c>
      <c r="C410" s="39" t="s">
        <v>194</v>
      </c>
      <c r="D410" s="52">
        <v>30561</v>
      </c>
      <c r="E410" s="41">
        <f t="shared" ca="1" si="21"/>
        <v>41154</v>
      </c>
      <c r="F410" s="42">
        <f t="shared" ca="1" si="22"/>
        <v>29</v>
      </c>
      <c r="G410" s="43" t="s">
        <v>1193</v>
      </c>
      <c r="H410" s="43" t="s">
        <v>1194</v>
      </c>
      <c r="I410" s="44" t="s">
        <v>1195</v>
      </c>
      <c r="J410" s="39" t="s">
        <v>236</v>
      </c>
      <c r="K410" s="39">
        <v>4530</v>
      </c>
      <c r="L410" s="39"/>
      <c r="M410" s="39"/>
      <c r="N410" s="39"/>
      <c r="O410" s="45"/>
      <c r="P410" s="45"/>
      <c r="Q410" s="45" t="s">
        <v>237</v>
      </c>
      <c r="R410" s="45" t="s">
        <v>1189</v>
      </c>
      <c r="S410" s="45" t="s">
        <v>1189</v>
      </c>
      <c r="T410" s="39" t="s">
        <v>236</v>
      </c>
      <c r="U410" s="45" t="s">
        <v>236</v>
      </c>
      <c r="V410" s="45" t="s">
        <v>236</v>
      </c>
      <c r="W410" s="45" t="s">
        <v>236</v>
      </c>
      <c r="X410" s="45" t="s">
        <v>236</v>
      </c>
      <c r="Y410" s="45" t="s">
        <v>236</v>
      </c>
      <c r="Z410" s="45"/>
      <c r="AA410" s="45"/>
      <c r="AB410" s="45"/>
      <c r="AC410" s="45"/>
      <c r="AD410" s="45"/>
      <c r="AE410" s="46"/>
      <c r="AS410" s="28">
        <f t="shared" ca="1" si="20"/>
        <v>411540397</v>
      </c>
    </row>
    <row r="411" spans="1:45" ht="18.75" thickBot="1" x14ac:dyDescent="0.3">
      <c r="A411" s="37">
        <v>398</v>
      </c>
      <c r="B411" s="38" t="s">
        <v>1196</v>
      </c>
      <c r="C411" s="39" t="s">
        <v>194</v>
      </c>
      <c r="D411" s="49">
        <v>23014</v>
      </c>
      <c r="E411" s="41">
        <f t="shared" ca="1" si="21"/>
        <v>41277</v>
      </c>
      <c r="F411" s="42">
        <f t="shared" ca="1" si="22"/>
        <v>50</v>
      </c>
      <c r="G411" s="43" t="s">
        <v>1197</v>
      </c>
      <c r="H411" s="43" t="s">
        <v>234</v>
      </c>
      <c r="I411" s="44" t="s">
        <v>1198</v>
      </c>
      <c r="J411" s="39" t="s">
        <v>236</v>
      </c>
      <c r="K411" s="39">
        <v>3957</v>
      </c>
      <c r="L411" s="39"/>
      <c r="M411" s="39"/>
      <c r="N411" s="39"/>
      <c r="O411" s="45"/>
      <c r="P411" s="45"/>
      <c r="Q411" s="45" t="s">
        <v>237</v>
      </c>
      <c r="R411" s="45" t="s">
        <v>1189</v>
      </c>
      <c r="S411" s="45" t="s">
        <v>1189</v>
      </c>
      <c r="T411" s="39" t="s">
        <v>237</v>
      </c>
      <c r="U411" s="45" t="s">
        <v>1189</v>
      </c>
      <c r="V411" s="45" t="s">
        <v>1189</v>
      </c>
      <c r="W411" s="45" t="s">
        <v>236</v>
      </c>
      <c r="X411" s="45" t="s">
        <v>236</v>
      </c>
      <c r="Y411" s="45" t="s">
        <v>236</v>
      </c>
      <c r="Z411" s="45"/>
      <c r="AA411" s="45"/>
      <c r="AB411" s="45"/>
      <c r="AC411" s="45"/>
      <c r="AD411" s="45"/>
      <c r="AE411" s="46"/>
      <c r="AS411" s="28">
        <f t="shared" ca="1" si="20"/>
        <v>412770398</v>
      </c>
    </row>
    <row r="412" spans="1:45" ht="18.75" thickBot="1" x14ac:dyDescent="0.3">
      <c r="A412" s="37">
        <v>399</v>
      </c>
      <c r="B412" s="38" t="s">
        <v>1199</v>
      </c>
      <c r="C412" s="39" t="s">
        <v>194</v>
      </c>
      <c r="D412" s="52">
        <v>33639</v>
      </c>
      <c r="E412" s="41">
        <f t="shared" ca="1" si="21"/>
        <v>41310</v>
      </c>
      <c r="F412" s="42">
        <f t="shared" ca="1" si="22"/>
        <v>21</v>
      </c>
      <c r="G412" s="43" t="s">
        <v>1200</v>
      </c>
      <c r="H412" s="43" t="s">
        <v>677</v>
      </c>
      <c r="I412" s="44" t="s">
        <v>1201</v>
      </c>
      <c r="J412" s="39" t="s">
        <v>236</v>
      </c>
      <c r="K412" s="39">
        <v>4428</v>
      </c>
      <c r="L412" s="39"/>
      <c r="M412" s="39"/>
      <c r="N412" s="39"/>
      <c r="O412" s="45"/>
      <c r="P412" s="45"/>
      <c r="Q412" s="45" t="s">
        <v>237</v>
      </c>
      <c r="R412" s="45" t="s">
        <v>1189</v>
      </c>
      <c r="S412" s="45" t="s">
        <v>1189</v>
      </c>
      <c r="T412" s="39" t="s">
        <v>236</v>
      </c>
      <c r="U412" s="45" t="s">
        <v>236</v>
      </c>
      <c r="V412" s="45" t="s">
        <v>236</v>
      </c>
      <c r="W412" s="45" t="s">
        <v>236</v>
      </c>
      <c r="X412" s="45" t="s">
        <v>236</v>
      </c>
      <c r="Y412" s="45" t="s">
        <v>236</v>
      </c>
      <c r="Z412" s="45"/>
      <c r="AA412" s="45"/>
      <c r="AB412" s="45"/>
      <c r="AC412" s="45"/>
      <c r="AD412" s="45"/>
      <c r="AE412" s="46"/>
      <c r="AS412" s="28">
        <f t="shared" ca="1" si="20"/>
        <v>413100399</v>
      </c>
    </row>
    <row r="413" spans="1:45" ht="18.75" thickBot="1" x14ac:dyDescent="0.3">
      <c r="A413" s="37">
        <v>400</v>
      </c>
      <c r="B413" s="38" t="s">
        <v>1202</v>
      </c>
      <c r="C413" s="39" t="s">
        <v>194</v>
      </c>
      <c r="D413" s="49">
        <v>34182</v>
      </c>
      <c r="E413" s="41">
        <f t="shared" ca="1" si="21"/>
        <v>41122</v>
      </c>
      <c r="F413" s="42">
        <f t="shared" ca="1" si="22"/>
        <v>19</v>
      </c>
      <c r="G413" s="43" t="s">
        <v>1203</v>
      </c>
      <c r="H413" s="43" t="s">
        <v>677</v>
      </c>
      <c r="I413" s="44" t="s">
        <v>1204</v>
      </c>
      <c r="J413" s="39" t="s">
        <v>236</v>
      </c>
      <c r="K413" s="39">
        <v>4482</v>
      </c>
      <c r="L413" s="39"/>
      <c r="M413" s="39"/>
      <c r="N413" s="39"/>
      <c r="O413" s="45"/>
      <c r="P413" s="45"/>
      <c r="Q413" s="45" t="s">
        <v>237</v>
      </c>
      <c r="R413" s="45" t="s">
        <v>1189</v>
      </c>
      <c r="S413" s="45" t="s">
        <v>1189</v>
      </c>
      <c r="T413" s="39" t="s">
        <v>236</v>
      </c>
      <c r="U413" s="45" t="s">
        <v>236</v>
      </c>
      <c r="V413" s="45" t="s">
        <v>236</v>
      </c>
      <c r="W413" s="45" t="s">
        <v>236</v>
      </c>
      <c r="X413" s="45" t="s">
        <v>236</v>
      </c>
      <c r="Y413" s="45" t="s">
        <v>236</v>
      </c>
      <c r="Z413" s="45"/>
      <c r="AA413" s="45"/>
      <c r="AB413" s="45"/>
      <c r="AC413" s="45"/>
      <c r="AD413" s="45"/>
      <c r="AE413" s="46"/>
      <c r="AS413" s="28">
        <f t="shared" ca="1" si="20"/>
        <v>411220400</v>
      </c>
    </row>
    <row r="414" spans="1:45" ht="18.75" thickBot="1" x14ac:dyDescent="0.3">
      <c r="A414" s="37">
        <v>401</v>
      </c>
      <c r="B414" s="38" t="s">
        <v>1205</v>
      </c>
      <c r="C414" s="39" t="s">
        <v>194</v>
      </c>
      <c r="D414" s="40">
        <v>35072</v>
      </c>
      <c r="E414" s="41">
        <f t="shared" ca="1" si="21"/>
        <v>41282</v>
      </c>
      <c r="F414" s="42">
        <f t="shared" ca="1" si="22"/>
        <v>17</v>
      </c>
      <c r="G414" s="43" t="s">
        <v>246</v>
      </c>
      <c r="H414" s="43" t="s">
        <v>234</v>
      </c>
      <c r="I414" s="44" t="s">
        <v>1206</v>
      </c>
      <c r="J414" s="39" t="s">
        <v>1207</v>
      </c>
      <c r="K414" s="39">
        <v>4640</v>
      </c>
      <c r="L414" s="39"/>
      <c r="M414" s="39"/>
      <c r="N414" s="39"/>
      <c r="O414" s="45"/>
      <c r="P414" s="45"/>
      <c r="Q414" s="45" t="s">
        <v>237</v>
      </c>
      <c r="R414" s="45" t="s">
        <v>1189</v>
      </c>
      <c r="S414" s="45" t="s">
        <v>1189</v>
      </c>
      <c r="T414" s="39" t="s">
        <v>237</v>
      </c>
      <c r="U414" s="45" t="s">
        <v>1189</v>
      </c>
      <c r="V414" s="45" t="s">
        <v>1189</v>
      </c>
      <c r="W414" s="45" t="s">
        <v>236</v>
      </c>
      <c r="X414" s="45" t="s">
        <v>236</v>
      </c>
      <c r="Y414" s="45" t="s">
        <v>236</v>
      </c>
      <c r="Z414" s="45"/>
      <c r="AA414" s="45"/>
      <c r="AB414" s="45"/>
      <c r="AC414" s="45"/>
      <c r="AD414" s="45"/>
      <c r="AE414" s="46"/>
      <c r="AS414" s="28">
        <f t="shared" ca="1" si="20"/>
        <v>412820401</v>
      </c>
    </row>
    <row r="415" spans="1:45" ht="18.75" thickBot="1" x14ac:dyDescent="0.3">
      <c r="A415" s="37">
        <v>402</v>
      </c>
      <c r="B415" s="38" t="s">
        <v>1208</v>
      </c>
      <c r="C415" s="39" t="s">
        <v>194</v>
      </c>
      <c r="D415" s="49">
        <v>31669</v>
      </c>
      <c r="E415" s="41">
        <f t="shared" ca="1" si="21"/>
        <v>41166</v>
      </c>
      <c r="F415" s="42">
        <f t="shared" ca="1" si="22"/>
        <v>26</v>
      </c>
      <c r="G415" s="43" t="s">
        <v>1209</v>
      </c>
      <c r="H415" s="43" t="s">
        <v>1194</v>
      </c>
      <c r="I415" s="44" t="s">
        <v>1210</v>
      </c>
      <c r="J415" s="39" t="s">
        <v>236</v>
      </c>
      <c r="K415" s="39">
        <v>4447</v>
      </c>
      <c r="L415" s="39"/>
      <c r="M415" s="39"/>
      <c r="N415" s="39"/>
      <c r="O415" s="45"/>
      <c r="P415" s="45"/>
      <c r="Q415" s="45" t="s">
        <v>237</v>
      </c>
      <c r="R415" s="45" t="s">
        <v>1189</v>
      </c>
      <c r="S415" s="45" t="s">
        <v>1189</v>
      </c>
      <c r="T415" s="39" t="s">
        <v>54</v>
      </c>
      <c r="U415" s="45" t="s">
        <v>238</v>
      </c>
      <c r="V415" s="45" t="s">
        <v>238</v>
      </c>
      <c r="W415" s="45" t="s">
        <v>54</v>
      </c>
      <c r="X415" s="45" t="s">
        <v>238</v>
      </c>
      <c r="Y415" s="45" t="s">
        <v>238</v>
      </c>
      <c r="Z415" s="45"/>
      <c r="AA415" s="45"/>
      <c r="AB415" s="45"/>
      <c r="AC415" s="45"/>
      <c r="AD415" s="45"/>
      <c r="AE415" s="46"/>
      <c r="AS415" s="28">
        <f t="shared" ca="1" si="20"/>
        <v>411660402</v>
      </c>
    </row>
    <row r="416" spans="1:45" ht="18.75" thickBot="1" x14ac:dyDescent="0.3">
      <c r="A416" s="37">
        <v>403</v>
      </c>
      <c r="B416" s="38" t="s">
        <v>1212</v>
      </c>
      <c r="C416" s="39" t="s">
        <v>194</v>
      </c>
      <c r="D416" s="49">
        <v>31382</v>
      </c>
      <c r="E416" s="41">
        <f t="shared" ca="1" si="21"/>
        <v>41244</v>
      </c>
      <c r="F416" s="42">
        <f t="shared" ca="1" si="22"/>
        <v>27</v>
      </c>
      <c r="G416" s="43" t="s">
        <v>1213</v>
      </c>
      <c r="H416" s="43" t="s">
        <v>1214</v>
      </c>
      <c r="I416" s="44" t="s">
        <v>1215</v>
      </c>
      <c r="J416" s="39" t="s">
        <v>236</v>
      </c>
      <c r="K416" s="39">
        <v>4146</v>
      </c>
      <c r="L416" s="39"/>
      <c r="M416" s="39"/>
      <c r="N416" s="39"/>
      <c r="O416" s="45"/>
      <c r="P416" s="45"/>
      <c r="Q416" s="45" t="s">
        <v>237</v>
      </c>
      <c r="R416" s="45" t="s">
        <v>1189</v>
      </c>
      <c r="S416" s="45" t="s">
        <v>1189</v>
      </c>
      <c r="T416" s="39" t="s">
        <v>237</v>
      </c>
      <c r="U416" s="45" t="s">
        <v>783</v>
      </c>
      <c r="V416" s="45" t="s">
        <v>783</v>
      </c>
      <c r="W416" s="45" t="s">
        <v>237</v>
      </c>
      <c r="X416" s="45" t="s">
        <v>783</v>
      </c>
      <c r="Y416" s="45" t="s">
        <v>783</v>
      </c>
      <c r="Z416" s="45"/>
      <c r="AA416" s="45"/>
      <c r="AB416" s="45"/>
      <c r="AC416" s="45"/>
      <c r="AD416" s="45"/>
      <c r="AE416" s="46"/>
      <c r="AS416" s="28">
        <f t="shared" ca="1" si="20"/>
        <v>412440403</v>
      </c>
    </row>
    <row r="417" spans="1:45" ht="18.75" thickBot="1" x14ac:dyDescent="0.3">
      <c r="A417" s="37">
        <v>404</v>
      </c>
      <c r="B417" s="38" t="s">
        <v>1216</v>
      </c>
      <c r="C417" s="39" t="s">
        <v>194</v>
      </c>
      <c r="D417" s="49">
        <v>26072</v>
      </c>
      <c r="E417" s="41">
        <f t="shared" ca="1" si="21"/>
        <v>41048</v>
      </c>
      <c r="F417" s="42">
        <f t="shared" ca="1" si="22"/>
        <v>41</v>
      </c>
      <c r="G417" s="43" t="s">
        <v>1217</v>
      </c>
      <c r="H417" s="43" t="s">
        <v>667</v>
      </c>
      <c r="I417" s="44" t="s">
        <v>1218</v>
      </c>
      <c r="J417" s="39" t="s">
        <v>236</v>
      </c>
      <c r="K417" s="39">
        <v>4029</v>
      </c>
      <c r="L417" s="39"/>
      <c r="M417" s="39"/>
      <c r="N417" s="39"/>
      <c r="O417" s="45"/>
      <c r="P417" s="45"/>
      <c r="Q417" s="45" t="s">
        <v>507</v>
      </c>
      <c r="R417" s="45" t="s">
        <v>1189</v>
      </c>
      <c r="S417" s="45" t="s">
        <v>1189</v>
      </c>
      <c r="T417" s="39" t="s">
        <v>1224</v>
      </c>
      <c r="U417" s="45" t="s">
        <v>1225</v>
      </c>
      <c r="V417" s="45" t="s">
        <v>1225</v>
      </c>
      <c r="W417" s="45" t="s">
        <v>236</v>
      </c>
      <c r="X417" s="45" t="s">
        <v>236</v>
      </c>
      <c r="Y417" s="45" t="s">
        <v>236</v>
      </c>
      <c r="Z417" s="45"/>
      <c r="AA417" s="45"/>
      <c r="AB417" s="45"/>
      <c r="AC417" s="45"/>
      <c r="AD417" s="45"/>
      <c r="AE417" s="46"/>
      <c r="AS417" s="28">
        <f t="shared" ca="1" si="20"/>
        <v>410480404</v>
      </c>
    </row>
    <row r="418" spans="1:45" ht="18.75" thickBot="1" x14ac:dyDescent="0.3">
      <c r="A418" s="37">
        <v>405</v>
      </c>
      <c r="B418" s="38" t="s">
        <v>1219</v>
      </c>
      <c r="C418" s="39" t="s">
        <v>194</v>
      </c>
      <c r="D418" s="49">
        <v>22338</v>
      </c>
      <c r="E418" s="41">
        <f t="shared" ca="1" si="21"/>
        <v>41331</v>
      </c>
      <c r="F418" s="42">
        <f t="shared" ca="1" si="22"/>
        <v>52</v>
      </c>
      <c r="G418" s="43" t="s">
        <v>1220</v>
      </c>
      <c r="H418" s="43" t="s">
        <v>889</v>
      </c>
      <c r="I418" s="44" t="s">
        <v>1221</v>
      </c>
      <c r="J418" s="39" t="s">
        <v>236</v>
      </c>
      <c r="K418" s="39">
        <v>4344</v>
      </c>
      <c r="L418" s="39"/>
      <c r="M418" s="39"/>
      <c r="N418" s="39"/>
      <c r="O418" s="45"/>
      <c r="P418" s="45"/>
      <c r="Q418" s="45" t="s">
        <v>237</v>
      </c>
      <c r="R418" s="45" t="s">
        <v>1189</v>
      </c>
      <c r="S418" s="45" t="s">
        <v>1189</v>
      </c>
      <c r="T418" s="39" t="s">
        <v>54</v>
      </c>
      <c r="U418" s="45" t="s">
        <v>1189</v>
      </c>
      <c r="V418" s="45" t="s">
        <v>1189</v>
      </c>
      <c r="W418" s="45" t="s">
        <v>54</v>
      </c>
      <c r="X418" s="45" t="s">
        <v>1189</v>
      </c>
      <c r="Y418" s="45" t="s">
        <v>1189</v>
      </c>
      <c r="Z418" s="45"/>
      <c r="AA418" s="45"/>
      <c r="AB418" s="45"/>
      <c r="AC418" s="45"/>
      <c r="AD418" s="45"/>
      <c r="AE418" s="46"/>
      <c r="AS418" s="28">
        <f t="shared" ca="1" si="20"/>
        <v>413310405</v>
      </c>
    </row>
    <row r="419" spans="1:45" ht="18.75" thickBot="1" x14ac:dyDescent="0.3">
      <c r="A419" s="37">
        <v>406</v>
      </c>
      <c r="B419" s="38" t="s">
        <v>1222</v>
      </c>
      <c r="C419" s="39" t="s">
        <v>194</v>
      </c>
      <c r="D419" s="49">
        <v>31075</v>
      </c>
      <c r="E419" s="41">
        <f t="shared" ca="1" si="21"/>
        <v>41302</v>
      </c>
      <c r="F419" s="42">
        <f t="shared" ca="1" si="22"/>
        <v>28</v>
      </c>
      <c r="G419" s="43" t="s">
        <v>1217</v>
      </c>
      <c r="H419" s="43" t="s">
        <v>667</v>
      </c>
      <c r="I419" s="44" t="s">
        <v>1223</v>
      </c>
      <c r="J419" s="39" t="s">
        <v>236</v>
      </c>
      <c r="K419" s="39">
        <v>4676</v>
      </c>
      <c r="L419" s="39"/>
      <c r="M419" s="39"/>
      <c r="N419" s="39"/>
      <c r="O419" s="45"/>
      <c r="P419" s="45"/>
      <c r="Q419" s="45" t="s">
        <v>1224</v>
      </c>
      <c r="R419" s="45" t="s">
        <v>1225</v>
      </c>
      <c r="S419" s="45" t="s">
        <v>1225</v>
      </c>
      <c r="T419" s="39" t="s">
        <v>1224</v>
      </c>
      <c r="U419" s="45" t="s">
        <v>1225</v>
      </c>
      <c r="V419" s="45" t="s">
        <v>1225</v>
      </c>
      <c r="W419" s="45" t="s">
        <v>236</v>
      </c>
      <c r="X419" s="45" t="s">
        <v>236</v>
      </c>
      <c r="Y419" s="45" t="s">
        <v>236</v>
      </c>
      <c r="Z419" s="45"/>
      <c r="AA419" s="45"/>
      <c r="AB419" s="45"/>
      <c r="AC419" s="45"/>
      <c r="AD419" s="45"/>
      <c r="AE419" s="46"/>
      <c r="AS419" s="28">
        <f t="shared" ca="1" si="20"/>
        <v>413020406</v>
      </c>
    </row>
    <row r="420" spans="1:45" ht="18.75" thickBot="1" x14ac:dyDescent="0.3">
      <c r="A420" s="37">
        <v>407</v>
      </c>
      <c r="B420" s="38" t="s">
        <v>1226</v>
      </c>
      <c r="C420" s="39" t="s">
        <v>194</v>
      </c>
      <c r="D420" s="49">
        <v>28361</v>
      </c>
      <c r="E420" s="41">
        <f t="shared" ca="1" si="21"/>
        <v>41145</v>
      </c>
      <c r="F420" s="42">
        <f t="shared" ca="1" si="22"/>
        <v>35</v>
      </c>
      <c r="G420" s="43" t="s">
        <v>1217</v>
      </c>
      <c r="H420" s="43" t="s">
        <v>667</v>
      </c>
      <c r="I420" s="44" t="s">
        <v>1227</v>
      </c>
      <c r="J420" s="39" t="s">
        <v>236</v>
      </c>
      <c r="K420" s="39">
        <v>4675</v>
      </c>
      <c r="L420" s="39"/>
      <c r="M420" s="39"/>
      <c r="N420" s="39"/>
      <c r="O420" s="45"/>
      <c r="P420" s="45"/>
      <c r="Q420" s="45" t="s">
        <v>1224</v>
      </c>
      <c r="R420" s="45" t="s">
        <v>1225</v>
      </c>
      <c r="S420" s="45" t="s">
        <v>1225</v>
      </c>
      <c r="T420" s="39" t="s">
        <v>1224</v>
      </c>
      <c r="U420" s="45" t="s">
        <v>1225</v>
      </c>
      <c r="V420" s="45" t="s">
        <v>1225</v>
      </c>
      <c r="W420" s="45" t="s">
        <v>236</v>
      </c>
      <c r="X420" s="45" t="s">
        <v>236</v>
      </c>
      <c r="Y420" s="45" t="s">
        <v>236</v>
      </c>
      <c r="Z420" s="45"/>
      <c r="AA420" s="45"/>
      <c r="AB420" s="45"/>
      <c r="AC420" s="45"/>
      <c r="AD420" s="45"/>
      <c r="AE420" s="46"/>
      <c r="AS420" s="28">
        <f t="shared" ca="1" si="20"/>
        <v>411450407</v>
      </c>
    </row>
    <row r="421" spans="1:45" ht="18.75" thickBot="1" x14ac:dyDescent="0.3">
      <c r="A421" s="37">
        <v>408</v>
      </c>
      <c r="B421" s="38" t="s">
        <v>1228</v>
      </c>
      <c r="C421" s="39" t="s">
        <v>194</v>
      </c>
      <c r="D421" s="49">
        <v>26149</v>
      </c>
      <c r="E421" s="41">
        <f t="shared" ca="1" si="21"/>
        <v>41125</v>
      </c>
      <c r="F421" s="42">
        <f t="shared" ca="1" si="22"/>
        <v>41</v>
      </c>
      <c r="G421" s="43" t="s">
        <v>1217</v>
      </c>
      <c r="H421" s="43" t="s">
        <v>667</v>
      </c>
      <c r="I421" s="50" t="s">
        <v>1229</v>
      </c>
      <c r="J421" s="51" t="s">
        <v>236</v>
      </c>
      <c r="K421" s="51">
        <v>4672</v>
      </c>
      <c r="L421" s="51"/>
      <c r="M421" s="51"/>
      <c r="N421" s="39"/>
      <c r="O421" s="45"/>
      <c r="P421" s="45"/>
      <c r="Q421" s="45" t="s">
        <v>1224</v>
      </c>
      <c r="R421" s="45" t="s">
        <v>1225</v>
      </c>
      <c r="S421" s="45" t="s">
        <v>1225</v>
      </c>
      <c r="T421" s="39" t="s">
        <v>1224</v>
      </c>
      <c r="U421" s="45" t="s">
        <v>1225</v>
      </c>
      <c r="V421" s="45" t="s">
        <v>1225</v>
      </c>
      <c r="W421" s="45" t="s">
        <v>236</v>
      </c>
      <c r="X421" s="45" t="s">
        <v>236</v>
      </c>
      <c r="Y421" s="45" t="s">
        <v>236</v>
      </c>
      <c r="Z421" s="45"/>
      <c r="AA421" s="45"/>
      <c r="AB421" s="45"/>
      <c r="AC421" s="45"/>
      <c r="AD421" s="45"/>
      <c r="AE421" s="46"/>
      <c r="AS421" s="28">
        <f t="shared" ca="1" si="20"/>
        <v>411250408</v>
      </c>
    </row>
    <row r="422" spans="1:45" ht="18.75" thickBot="1" x14ac:dyDescent="0.3">
      <c r="A422" s="37">
        <v>409</v>
      </c>
      <c r="B422" s="38" t="s">
        <v>1230</v>
      </c>
      <c r="C422" s="39" t="s">
        <v>194</v>
      </c>
      <c r="D422" s="49">
        <v>26280</v>
      </c>
      <c r="E422" s="41">
        <f t="shared" ca="1" si="21"/>
        <v>41256</v>
      </c>
      <c r="F422" s="42">
        <f t="shared" ca="1" si="22"/>
        <v>41</v>
      </c>
      <c r="G422" s="43" t="s">
        <v>1217</v>
      </c>
      <c r="H422" s="43" t="s">
        <v>667</v>
      </c>
      <c r="I422" s="44" t="s">
        <v>1231</v>
      </c>
      <c r="J422" s="39" t="s">
        <v>236</v>
      </c>
      <c r="K422" s="39">
        <v>4673</v>
      </c>
      <c r="L422" s="39"/>
      <c r="M422" s="39"/>
      <c r="N422" s="39"/>
      <c r="O422" s="45"/>
      <c r="P422" s="45"/>
      <c r="Q422" s="45" t="s">
        <v>1224</v>
      </c>
      <c r="R422" s="45" t="s">
        <v>1225</v>
      </c>
      <c r="S422" s="45" t="s">
        <v>1225</v>
      </c>
      <c r="T422" s="39" t="s">
        <v>236</v>
      </c>
      <c r="U422" s="45" t="s">
        <v>236</v>
      </c>
      <c r="V422" s="45" t="s">
        <v>236</v>
      </c>
      <c r="W422" s="45" t="s">
        <v>236</v>
      </c>
      <c r="X422" s="45" t="s">
        <v>236</v>
      </c>
      <c r="Y422" s="45" t="s">
        <v>236</v>
      </c>
      <c r="Z422" s="45"/>
      <c r="AA422" s="45"/>
      <c r="AB422" s="45"/>
      <c r="AC422" s="45"/>
      <c r="AD422" s="45"/>
      <c r="AE422" s="46"/>
      <c r="AS422" s="28">
        <f t="shared" ca="1" si="20"/>
        <v>412560409</v>
      </c>
    </row>
    <row r="423" spans="1:45" ht="18.75" thickBot="1" x14ac:dyDescent="0.3">
      <c r="A423" s="37">
        <v>410</v>
      </c>
      <c r="B423" s="38" t="s">
        <v>1232</v>
      </c>
      <c r="C423" s="39" t="s">
        <v>194</v>
      </c>
      <c r="D423" s="49">
        <v>24802</v>
      </c>
      <c r="E423" s="41">
        <f t="shared" ca="1" si="21"/>
        <v>41239</v>
      </c>
      <c r="F423" s="42">
        <f t="shared" ca="1" si="22"/>
        <v>45</v>
      </c>
      <c r="G423" s="43" t="s">
        <v>1217</v>
      </c>
      <c r="H423" s="43" t="s">
        <v>667</v>
      </c>
      <c r="I423" s="50" t="s">
        <v>1233</v>
      </c>
      <c r="J423" s="51" t="s">
        <v>236</v>
      </c>
      <c r="K423" s="51">
        <v>4671</v>
      </c>
      <c r="L423" s="51"/>
      <c r="M423" s="51"/>
      <c r="N423" s="39"/>
      <c r="O423" s="45"/>
      <c r="P423" s="45"/>
      <c r="Q423" s="45" t="s">
        <v>1224</v>
      </c>
      <c r="R423" s="45" t="s">
        <v>1225</v>
      </c>
      <c r="S423" s="45" t="s">
        <v>1225</v>
      </c>
      <c r="T423" s="39" t="s">
        <v>236</v>
      </c>
      <c r="U423" s="45" t="s">
        <v>236</v>
      </c>
      <c r="V423" s="45" t="s">
        <v>236</v>
      </c>
      <c r="W423" s="45" t="s">
        <v>236</v>
      </c>
      <c r="X423" s="45" t="s">
        <v>236</v>
      </c>
      <c r="Y423" s="45" t="s">
        <v>236</v>
      </c>
      <c r="Z423" s="45"/>
      <c r="AA423" s="45"/>
      <c r="AB423" s="45"/>
      <c r="AC423" s="45"/>
      <c r="AD423" s="45"/>
      <c r="AE423" s="46"/>
      <c r="AS423" s="28">
        <f t="shared" ca="1" si="20"/>
        <v>412390410</v>
      </c>
    </row>
    <row r="424" spans="1:45" ht="18.75" thickBot="1" x14ac:dyDescent="0.3">
      <c r="A424" s="37">
        <v>411</v>
      </c>
      <c r="B424" s="38" t="s">
        <v>1234</v>
      </c>
      <c r="C424" s="39" t="s">
        <v>194</v>
      </c>
      <c r="D424" s="49">
        <v>26386</v>
      </c>
      <c r="E424" s="41">
        <f t="shared" ca="1" si="21"/>
        <v>40996</v>
      </c>
      <c r="F424" s="42">
        <f t="shared" ca="1" si="22"/>
        <v>40</v>
      </c>
      <c r="G424" s="43" t="s">
        <v>1217</v>
      </c>
      <c r="H424" s="43" t="s">
        <v>667</v>
      </c>
      <c r="I424" s="44" t="s">
        <v>1235</v>
      </c>
      <c r="J424" s="39" t="s">
        <v>236</v>
      </c>
      <c r="K424" s="39">
        <v>4674</v>
      </c>
      <c r="L424" s="39"/>
      <c r="M424" s="39"/>
      <c r="N424" s="39"/>
      <c r="O424" s="45"/>
      <c r="P424" s="45"/>
      <c r="Q424" s="45" t="s">
        <v>1224</v>
      </c>
      <c r="R424" s="45" t="s">
        <v>1225</v>
      </c>
      <c r="S424" s="45" t="s">
        <v>1225</v>
      </c>
      <c r="T424" s="39" t="s">
        <v>1224</v>
      </c>
      <c r="U424" s="45" t="s">
        <v>1225</v>
      </c>
      <c r="V424" s="45" t="s">
        <v>1225</v>
      </c>
      <c r="W424" s="45" t="s">
        <v>236</v>
      </c>
      <c r="X424" s="45" t="s">
        <v>236</v>
      </c>
      <c r="Y424" s="45" t="s">
        <v>236</v>
      </c>
      <c r="Z424" s="45"/>
      <c r="AA424" s="45"/>
      <c r="AB424" s="45"/>
      <c r="AC424" s="45"/>
      <c r="AD424" s="45"/>
      <c r="AE424" s="46"/>
      <c r="AS424" s="28">
        <f t="shared" ca="1" si="20"/>
        <v>409960411</v>
      </c>
    </row>
    <row r="425" spans="1:45" ht="18.75" thickBot="1" x14ac:dyDescent="0.3">
      <c r="A425" s="37">
        <v>412</v>
      </c>
      <c r="B425" s="38" t="s">
        <v>1236</v>
      </c>
      <c r="C425" s="39" t="s">
        <v>194</v>
      </c>
      <c r="D425" s="49">
        <v>34841</v>
      </c>
      <c r="E425" s="41">
        <f t="shared" ca="1" si="21"/>
        <v>41051</v>
      </c>
      <c r="F425" s="42">
        <f t="shared" ca="1" si="22"/>
        <v>17</v>
      </c>
      <c r="G425" s="43" t="s">
        <v>1237</v>
      </c>
      <c r="H425" s="43" t="s">
        <v>667</v>
      </c>
      <c r="I425" s="44" t="s">
        <v>1238</v>
      </c>
      <c r="J425" s="39" t="s">
        <v>236</v>
      </c>
      <c r="K425" s="39">
        <v>4677</v>
      </c>
      <c r="L425" s="39"/>
      <c r="M425" s="39"/>
      <c r="N425" s="39"/>
      <c r="O425" s="45"/>
      <c r="P425" s="45"/>
      <c r="Q425" s="45" t="s">
        <v>1224</v>
      </c>
      <c r="R425" s="45" t="s">
        <v>1225</v>
      </c>
      <c r="S425" s="45" t="s">
        <v>1225</v>
      </c>
      <c r="T425" s="39" t="s">
        <v>1224</v>
      </c>
      <c r="U425" s="45" t="s">
        <v>1225</v>
      </c>
      <c r="V425" s="45" t="s">
        <v>1225</v>
      </c>
      <c r="W425" s="45" t="s">
        <v>236</v>
      </c>
      <c r="X425" s="45" t="s">
        <v>236</v>
      </c>
      <c r="Y425" s="45" t="s">
        <v>236</v>
      </c>
      <c r="Z425" s="45"/>
      <c r="AA425" s="45"/>
      <c r="AB425" s="45"/>
      <c r="AC425" s="45"/>
      <c r="AD425" s="45"/>
      <c r="AE425" s="46"/>
      <c r="AS425" s="28">
        <f t="shared" ca="1" si="20"/>
        <v>410510412</v>
      </c>
    </row>
    <row r="426" spans="1:45" ht="18.75" thickBot="1" x14ac:dyDescent="0.3">
      <c r="A426" s="37">
        <v>413</v>
      </c>
      <c r="B426" s="38" t="s">
        <v>1239</v>
      </c>
      <c r="C426" s="39" t="s">
        <v>194</v>
      </c>
      <c r="D426" s="49">
        <v>34596</v>
      </c>
      <c r="E426" s="41">
        <f t="shared" ca="1" si="21"/>
        <v>41171</v>
      </c>
      <c r="F426" s="42">
        <f t="shared" ca="1" si="22"/>
        <v>18</v>
      </c>
      <c r="G426" s="43" t="s">
        <v>1217</v>
      </c>
      <c r="H426" s="43" t="s">
        <v>667</v>
      </c>
      <c r="I426" s="44" t="s">
        <v>1240</v>
      </c>
      <c r="J426" s="39" t="s">
        <v>236</v>
      </c>
      <c r="K426" s="39">
        <v>4678</v>
      </c>
      <c r="L426" s="39"/>
      <c r="M426" s="39"/>
      <c r="N426" s="39"/>
      <c r="O426" s="45"/>
      <c r="P426" s="45"/>
      <c r="Q426" s="45" t="s">
        <v>1224</v>
      </c>
      <c r="R426" s="45" t="s">
        <v>1225</v>
      </c>
      <c r="S426" s="45" t="s">
        <v>1225</v>
      </c>
      <c r="T426" s="39" t="s">
        <v>1224</v>
      </c>
      <c r="U426" s="45" t="s">
        <v>1225</v>
      </c>
      <c r="V426" s="45" t="s">
        <v>1225</v>
      </c>
      <c r="W426" s="45" t="s">
        <v>236</v>
      </c>
      <c r="X426" s="45" t="s">
        <v>236</v>
      </c>
      <c r="Y426" s="45" t="s">
        <v>236</v>
      </c>
      <c r="Z426" s="45"/>
      <c r="AA426" s="45"/>
      <c r="AB426" s="45"/>
      <c r="AC426" s="45"/>
      <c r="AD426" s="45"/>
      <c r="AE426" s="46"/>
      <c r="AS426" s="28">
        <f t="shared" ca="1" si="20"/>
        <v>411710413</v>
      </c>
    </row>
    <row r="427" spans="1:45" ht="18.75" thickBot="1" x14ac:dyDescent="0.3">
      <c r="A427" s="37">
        <v>414</v>
      </c>
      <c r="B427" s="38" t="s">
        <v>1241</v>
      </c>
      <c r="C427" s="39" t="s">
        <v>194</v>
      </c>
      <c r="D427" s="49">
        <v>28970</v>
      </c>
      <c r="E427" s="41">
        <f t="shared" ca="1" si="21"/>
        <v>41024</v>
      </c>
      <c r="F427" s="42">
        <f t="shared" ca="1" si="22"/>
        <v>33</v>
      </c>
      <c r="G427" s="43" t="s">
        <v>789</v>
      </c>
      <c r="H427" s="43" t="s">
        <v>667</v>
      </c>
      <c r="I427" s="44" t="s">
        <v>1242</v>
      </c>
      <c r="J427" s="39" t="s">
        <v>236</v>
      </c>
      <c r="K427" s="39">
        <v>4680</v>
      </c>
      <c r="L427" s="39"/>
      <c r="M427" s="39"/>
      <c r="N427" s="39"/>
      <c r="O427" s="45"/>
      <c r="P427" s="45"/>
      <c r="Q427" s="45" t="s">
        <v>1224</v>
      </c>
      <c r="R427" s="45" t="s">
        <v>1243</v>
      </c>
      <c r="S427" s="45" t="s">
        <v>1243</v>
      </c>
      <c r="T427" s="39" t="s">
        <v>236</v>
      </c>
      <c r="U427" s="45" t="s">
        <v>236</v>
      </c>
      <c r="V427" s="45" t="s">
        <v>236</v>
      </c>
      <c r="W427" s="45" t="s">
        <v>236</v>
      </c>
      <c r="X427" s="45" t="s">
        <v>236</v>
      </c>
      <c r="Y427" s="45" t="s">
        <v>236</v>
      </c>
      <c r="Z427" s="45"/>
      <c r="AA427" s="45"/>
      <c r="AB427" s="45"/>
      <c r="AC427" s="45"/>
      <c r="AD427" s="45"/>
      <c r="AE427" s="46"/>
      <c r="AS427" s="28">
        <f t="shared" ca="1" si="20"/>
        <v>410240414</v>
      </c>
    </row>
    <row r="428" spans="1:45" ht="18.75" thickBot="1" x14ac:dyDescent="0.3">
      <c r="A428" s="37">
        <v>415</v>
      </c>
      <c r="B428" s="38" t="s">
        <v>1244</v>
      </c>
      <c r="C428" s="39" t="s">
        <v>194</v>
      </c>
      <c r="D428" s="49">
        <v>31337</v>
      </c>
      <c r="E428" s="41">
        <f t="shared" ca="1" si="21"/>
        <v>41199</v>
      </c>
      <c r="F428" s="42">
        <f t="shared" ca="1" si="22"/>
        <v>27</v>
      </c>
      <c r="G428" s="43" t="s">
        <v>1245</v>
      </c>
      <c r="H428" s="43" t="s">
        <v>667</v>
      </c>
      <c r="I428" s="44" t="s">
        <v>1246</v>
      </c>
      <c r="J428" s="39" t="s">
        <v>236</v>
      </c>
      <c r="K428" s="39">
        <v>4682</v>
      </c>
      <c r="L428" s="39"/>
      <c r="M428" s="39"/>
      <c r="N428" s="39"/>
      <c r="O428" s="45"/>
      <c r="P428" s="45"/>
      <c r="Q428" s="45" t="s">
        <v>1224</v>
      </c>
      <c r="R428" s="45" t="s">
        <v>1243</v>
      </c>
      <c r="S428" s="45" t="s">
        <v>1243</v>
      </c>
      <c r="T428" s="45" t="s">
        <v>1224</v>
      </c>
      <c r="U428" s="45" t="s">
        <v>1243</v>
      </c>
      <c r="V428" s="45" t="s">
        <v>1243</v>
      </c>
      <c r="W428" s="45" t="s">
        <v>236</v>
      </c>
      <c r="X428" s="45" t="s">
        <v>236</v>
      </c>
      <c r="Y428" s="45" t="s">
        <v>236</v>
      </c>
      <c r="Z428" s="45"/>
      <c r="AA428" s="45"/>
      <c r="AB428" s="45"/>
      <c r="AC428" s="45"/>
      <c r="AD428" s="45"/>
      <c r="AE428" s="46"/>
      <c r="AS428" s="28">
        <f t="shared" ca="1" si="20"/>
        <v>411990415</v>
      </c>
    </row>
    <row r="429" spans="1:45" ht="18.75" thickBot="1" x14ac:dyDescent="0.3">
      <c r="A429" s="37">
        <v>416</v>
      </c>
      <c r="B429" s="38" t="s">
        <v>1247</v>
      </c>
      <c r="C429" s="39" t="s">
        <v>194</v>
      </c>
      <c r="D429" s="49">
        <v>31723</v>
      </c>
      <c r="E429" s="41">
        <f t="shared" ca="1" si="21"/>
        <v>41220</v>
      </c>
      <c r="F429" s="42">
        <f t="shared" ca="1" si="22"/>
        <v>26</v>
      </c>
      <c r="G429" s="43" t="s">
        <v>1217</v>
      </c>
      <c r="H429" s="43" t="s">
        <v>667</v>
      </c>
      <c r="I429" s="44" t="s">
        <v>1248</v>
      </c>
      <c r="J429" s="39" t="s">
        <v>236</v>
      </c>
      <c r="K429" s="39">
        <v>4683</v>
      </c>
      <c r="L429" s="39"/>
      <c r="M429" s="39"/>
      <c r="N429" s="39"/>
      <c r="O429" s="45"/>
      <c r="P429" s="45"/>
      <c r="Q429" s="45" t="s">
        <v>1224</v>
      </c>
      <c r="R429" s="45" t="s">
        <v>1243</v>
      </c>
      <c r="S429" s="45" t="s">
        <v>1243</v>
      </c>
      <c r="T429" s="39" t="s">
        <v>1211</v>
      </c>
      <c r="U429" s="45" t="s">
        <v>1243</v>
      </c>
      <c r="V429" s="45" t="s">
        <v>1243</v>
      </c>
      <c r="W429" s="45" t="s">
        <v>236</v>
      </c>
      <c r="X429" s="45" t="s">
        <v>236</v>
      </c>
      <c r="Y429" s="45" t="s">
        <v>236</v>
      </c>
      <c r="Z429" s="45"/>
      <c r="AA429" s="45"/>
      <c r="AB429" s="45"/>
      <c r="AC429" s="45"/>
      <c r="AD429" s="45"/>
      <c r="AE429" s="46"/>
      <c r="AS429" s="28">
        <f t="shared" ca="1" si="20"/>
        <v>412200416</v>
      </c>
    </row>
    <row r="430" spans="1:45" ht="18.75" thickBot="1" x14ac:dyDescent="0.3">
      <c r="A430" s="37">
        <v>417</v>
      </c>
      <c r="B430" s="38" t="s">
        <v>1249</v>
      </c>
      <c r="C430" s="39" t="s">
        <v>194</v>
      </c>
      <c r="D430" s="49">
        <v>29704</v>
      </c>
      <c r="E430" s="41">
        <f t="shared" ca="1" si="21"/>
        <v>41027</v>
      </c>
      <c r="F430" s="42">
        <f t="shared" ca="1" si="22"/>
        <v>31</v>
      </c>
      <c r="G430" s="43" t="s">
        <v>1217</v>
      </c>
      <c r="H430" s="43" t="s">
        <v>667</v>
      </c>
      <c r="I430" s="44" t="s">
        <v>1250</v>
      </c>
      <c r="J430" s="39" t="s">
        <v>236</v>
      </c>
      <c r="K430" s="39">
        <v>4681</v>
      </c>
      <c r="L430" s="39"/>
      <c r="M430" s="39"/>
      <c r="N430" s="39"/>
      <c r="O430" s="45"/>
      <c r="P430" s="45"/>
      <c r="Q430" s="45" t="s">
        <v>1224</v>
      </c>
      <c r="R430" s="45" t="s">
        <v>1243</v>
      </c>
      <c r="S430" s="45" t="s">
        <v>1243</v>
      </c>
      <c r="T430" s="39" t="s">
        <v>1224</v>
      </c>
      <c r="U430" s="45" t="s">
        <v>1225</v>
      </c>
      <c r="V430" s="45" t="s">
        <v>1225</v>
      </c>
      <c r="W430" s="45" t="s">
        <v>236</v>
      </c>
      <c r="X430" s="45" t="s">
        <v>236</v>
      </c>
      <c r="Y430" s="45" t="s">
        <v>236</v>
      </c>
      <c r="Z430" s="45"/>
      <c r="AA430" s="45"/>
      <c r="AB430" s="45"/>
      <c r="AC430" s="45"/>
      <c r="AD430" s="45"/>
      <c r="AE430" s="46"/>
      <c r="AS430" s="28">
        <f t="shared" ca="1" si="20"/>
        <v>410270417</v>
      </c>
    </row>
    <row r="431" spans="1:45" ht="18.75" thickBot="1" x14ac:dyDescent="0.3">
      <c r="A431" s="37">
        <v>418</v>
      </c>
      <c r="B431" s="38" t="s">
        <v>1251</v>
      </c>
      <c r="C431" s="39" t="s">
        <v>194</v>
      </c>
      <c r="D431" s="49">
        <v>27017</v>
      </c>
      <c r="E431" s="41">
        <f t="shared" ca="1" si="21"/>
        <v>41262</v>
      </c>
      <c r="F431" s="42">
        <f t="shared" ca="1" si="22"/>
        <v>39</v>
      </c>
      <c r="G431" s="43" t="s">
        <v>1252</v>
      </c>
      <c r="H431" s="43" t="s">
        <v>667</v>
      </c>
      <c r="I431" s="50" t="s">
        <v>1253</v>
      </c>
      <c r="J431" s="51" t="s">
        <v>236</v>
      </c>
      <c r="K431" s="51">
        <v>4679</v>
      </c>
      <c r="L431" s="51"/>
      <c r="M431" s="51"/>
      <c r="N431" s="39"/>
      <c r="O431" s="45"/>
      <c r="P431" s="45"/>
      <c r="Q431" s="45" t="s">
        <v>1224</v>
      </c>
      <c r="R431" s="45" t="s">
        <v>1243</v>
      </c>
      <c r="S431" s="45" t="s">
        <v>1243</v>
      </c>
      <c r="T431" s="39" t="s">
        <v>1224</v>
      </c>
      <c r="U431" s="45" t="s">
        <v>1243</v>
      </c>
      <c r="V431" s="45" t="s">
        <v>1243</v>
      </c>
      <c r="W431" s="45" t="s">
        <v>236</v>
      </c>
      <c r="X431" s="45" t="s">
        <v>236</v>
      </c>
      <c r="Y431" s="45" t="s">
        <v>236</v>
      </c>
      <c r="Z431" s="45"/>
      <c r="AA431" s="45"/>
      <c r="AB431" s="45"/>
      <c r="AC431" s="45"/>
      <c r="AD431" s="45"/>
      <c r="AE431" s="46"/>
      <c r="AS431" s="28">
        <f t="shared" ca="1" si="20"/>
        <v>412620418</v>
      </c>
    </row>
    <row r="432" spans="1:45" ht="18.75" thickBot="1" x14ac:dyDescent="0.3">
      <c r="A432" s="37">
        <v>419</v>
      </c>
      <c r="B432" s="38" t="s">
        <v>1254</v>
      </c>
      <c r="C432" s="39" t="s">
        <v>194</v>
      </c>
      <c r="D432" s="40">
        <v>32681</v>
      </c>
      <c r="E432" s="41">
        <f t="shared" ca="1" si="21"/>
        <v>41082</v>
      </c>
      <c r="F432" s="42">
        <f t="shared" ca="1" si="22"/>
        <v>23</v>
      </c>
      <c r="G432" s="43" t="s">
        <v>1217</v>
      </c>
      <c r="H432" s="43" t="s">
        <v>667</v>
      </c>
      <c r="I432" s="44" t="s">
        <v>1255</v>
      </c>
      <c r="J432" s="39" t="s">
        <v>236</v>
      </c>
      <c r="K432" s="39">
        <v>4685</v>
      </c>
      <c r="L432" s="39"/>
      <c r="M432" s="39"/>
      <c r="N432" s="39"/>
      <c r="O432" s="45"/>
      <c r="P432" s="45"/>
      <c r="Q432" s="45" t="s">
        <v>1224</v>
      </c>
      <c r="R432" s="45" t="s">
        <v>1243</v>
      </c>
      <c r="S432" s="45" t="s">
        <v>1243</v>
      </c>
      <c r="T432" s="39" t="s">
        <v>236</v>
      </c>
      <c r="U432" s="45" t="s">
        <v>236</v>
      </c>
      <c r="V432" s="45" t="s">
        <v>236</v>
      </c>
      <c r="W432" s="45" t="s">
        <v>236</v>
      </c>
      <c r="X432" s="45" t="s">
        <v>236</v>
      </c>
      <c r="Y432" s="45" t="s">
        <v>236</v>
      </c>
      <c r="Z432" s="45"/>
      <c r="AA432" s="45"/>
      <c r="AB432" s="45"/>
      <c r="AC432" s="45"/>
      <c r="AD432" s="45"/>
      <c r="AE432" s="46"/>
      <c r="AS432" s="28">
        <f t="shared" ca="1" si="20"/>
        <v>410820419</v>
      </c>
    </row>
    <row r="433" spans="1:45" ht="18.75" thickBot="1" x14ac:dyDescent="0.3">
      <c r="A433" s="37">
        <v>420</v>
      </c>
      <c r="B433" s="38" t="s">
        <v>1256</v>
      </c>
      <c r="C433" s="39" t="s">
        <v>194</v>
      </c>
      <c r="D433" s="49">
        <v>32217</v>
      </c>
      <c r="E433" s="41">
        <f t="shared" ca="1" si="21"/>
        <v>41348</v>
      </c>
      <c r="F433" s="42">
        <f t="shared" ca="1" si="22"/>
        <v>25</v>
      </c>
      <c r="G433" s="43" t="s">
        <v>1217</v>
      </c>
      <c r="H433" s="43" t="s">
        <v>667</v>
      </c>
      <c r="I433" s="44" t="s">
        <v>1257</v>
      </c>
      <c r="J433" s="39" t="s">
        <v>236</v>
      </c>
      <c r="K433" s="39">
        <v>4684</v>
      </c>
      <c r="L433" s="39"/>
      <c r="M433" s="39"/>
      <c r="N433" s="39"/>
      <c r="O433" s="45"/>
      <c r="P433" s="45"/>
      <c r="Q433" s="45" t="s">
        <v>1224</v>
      </c>
      <c r="R433" s="45" t="s">
        <v>1243</v>
      </c>
      <c r="S433" s="45" t="s">
        <v>1243</v>
      </c>
      <c r="T433" s="45" t="s">
        <v>1224</v>
      </c>
      <c r="U433" s="45" t="s">
        <v>1243</v>
      </c>
      <c r="V433" s="45" t="s">
        <v>1243</v>
      </c>
      <c r="W433" s="45" t="s">
        <v>236</v>
      </c>
      <c r="X433" s="45" t="s">
        <v>236</v>
      </c>
      <c r="Y433" s="45" t="s">
        <v>236</v>
      </c>
      <c r="Z433" s="45"/>
      <c r="AA433" s="45"/>
      <c r="AB433" s="45"/>
      <c r="AC433" s="45"/>
      <c r="AD433" s="45"/>
      <c r="AE433" s="46"/>
      <c r="AS433" s="28">
        <f t="shared" ca="1" si="20"/>
        <v>413480420</v>
      </c>
    </row>
    <row r="434" spans="1:45" ht="18.75" thickBot="1" x14ac:dyDescent="0.3">
      <c r="A434" s="37">
        <v>421</v>
      </c>
      <c r="B434" s="38" t="s">
        <v>1258</v>
      </c>
      <c r="C434" s="39" t="s">
        <v>196</v>
      </c>
      <c r="D434" s="49">
        <v>36565</v>
      </c>
      <c r="E434" s="41">
        <f t="shared" ca="1" si="21"/>
        <v>41314</v>
      </c>
      <c r="F434" s="42">
        <f t="shared" ca="1" si="22"/>
        <v>13</v>
      </c>
      <c r="G434" s="43" t="s">
        <v>246</v>
      </c>
      <c r="H434" s="43" t="s">
        <v>288</v>
      </c>
      <c r="I434" s="44" t="s">
        <v>1259</v>
      </c>
      <c r="J434" s="39" t="s">
        <v>1260</v>
      </c>
      <c r="K434" s="39"/>
      <c r="L434" s="39"/>
      <c r="M434" s="39"/>
      <c r="N434" s="39"/>
      <c r="O434" s="45"/>
      <c r="P434" s="45"/>
      <c r="Q434" s="45" t="s">
        <v>237</v>
      </c>
      <c r="R434" s="45" t="s">
        <v>585</v>
      </c>
      <c r="S434" s="45" t="s">
        <v>585</v>
      </c>
      <c r="T434" s="39" t="s">
        <v>237</v>
      </c>
      <c r="U434" s="45" t="s">
        <v>2013</v>
      </c>
      <c r="V434" s="45" t="s">
        <v>2013</v>
      </c>
      <c r="W434" s="45" t="s">
        <v>237</v>
      </c>
      <c r="X434" s="45" t="s">
        <v>2013</v>
      </c>
      <c r="Y434" s="45" t="s">
        <v>2013</v>
      </c>
      <c r="Z434" s="45"/>
      <c r="AA434" s="45"/>
      <c r="AB434" s="45"/>
      <c r="AC434" s="45"/>
      <c r="AD434" s="45"/>
      <c r="AE434" s="46"/>
      <c r="AS434" s="28">
        <f t="shared" ca="1" si="20"/>
        <v>413140421</v>
      </c>
    </row>
    <row r="435" spans="1:45" ht="18.75" thickBot="1" x14ac:dyDescent="0.3">
      <c r="A435" s="37">
        <v>422</v>
      </c>
      <c r="B435" s="38" t="s">
        <v>1261</v>
      </c>
      <c r="C435" s="39" t="s">
        <v>194</v>
      </c>
      <c r="D435" s="49">
        <v>35679</v>
      </c>
      <c r="E435" s="41">
        <f t="shared" ca="1" si="21"/>
        <v>41158</v>
      </c>
      <c r="F435" s="42">
        <f t="shared" ca="1" si="22"/>
        <v>15</v>
      </c>
      <c r="G435" s="43" t="s">
        <v>360</v>
      </c>
      <c r="H435" s="43" t="s">
        <v>1262</v>
      </c>
      <c r="I435" s="44" t="s">
        <v>1263</v>
      </c>
      <c r="J435" s="39" t="s">
        <v>1264</v>
      </c>
      <c r="K435" s="39"/>
      <c r="L435" s="39"/>
      <c r="M435" s="39"/>
      <c r="N435" s="39"/>
      <c r="O435" s="45"/>
      <c r="P435" s="45"/>
      <c r="Q435" s="45" t="s">
        <v>237</v>
      </c>
      <c r="R435" s="45" t="s">
        <v>417</v>
      </c>
      <c r="S435" s="45" t="s">
        <v>417</v>
      </c>
      <c r="T435" s="39" t="s">
        <v>236</v>
      </c>
      <c r="U435" s="45" t="s">
        <v>236</v>
      </c>
      <c r="V435" s="45" t="s">
        <v>236</v>
      </c>
      <c r="W435" s="45" t="s">
        <v>236</v>
      </c>
      <c r="X435" s="45" t="s">
        <v>236</v>
      </c>
      <c r="Y435" s="45" t="s">
        <v>236</v>
      </c>
      <c r="Z435" s="45"/>
      <c r="AA435" s="45"/>
      <c r="AB435" s="45"/>
      <c r="AC435" s="45"/>
      <c r="AD435" s="45"/>
      <c r="AE435" s="46"/>
      <c r="AS435" s="28">
        <f t="shared" ca="1" si="20"/>
        <v>411580422</v>
      </c>
    </row>
    <row r="436" spans="1:45" ht="18.75" thickBot="1" x14ac:dyDescent="0.3">
      <c r="A436" s="37">
        <v>423</v>
      </c>
      <c r="B436" s="38" t="s">
        <v>1265</v>
      </c>
      <c r="C436" s="39" t="s">
        <v>196</v>
      </c>
      <c r="D436" s="49">
        <v>36485</v>
      </c>
      <c r="E436" s="41">
        <f t="shared" ca="1" si="21"/>
        <v>41234</v>
      </c>
      <c r="F436" s="42">
        <f t="shared" ca="1" si="22"/>
        <v>13</v>
      </c>
      <c r="G436" s="43" t="s">
        <v>583</v>
      </c>
      <c r="H436" s="43" t="s">
        <v>288</v>
      </c>
      <c r="I436" s="44" t="s">
        <v>1266</v>
      </c>
      <c r="J436" s="39" t="s">
        <v>1267</v>
      </c>
      <c r="K436" s="39"/>
      <c r="L436" s="39"/>
      <c r="M436" s="39"/>
      <c r="N436" s="39"/>
      <c r="O436" s="45"/>
      <c r="P436" s="45"/>
      <c r="Q436" s="45" t="s">
        <v>237</v>
      </c>
      <c r="R436" s="45" t="s">
        <v>585</v>
      </c>
      <c r="S436" s="45" t="s">
        <v>585</v>
      </c>
      <c r="T436" s="39" t="s">
        <v>237</v>
      </c>
      <c r="U436" s="45" t="s">
        <v>2013</v>
      </c>
      <c r="V436" s="45" t="s">
        <v>2013</v>
      </c>
      <c r="W436" s="45" t="s">
        <v>237</v>
      </c>
      <c r="X436" s="45" t="s">
        <v>2013</v>
      </c>
      <c r="Y436" s="45" t="s">
        <v>2013</v>
      </c>
      <c r="Z436" s="45"/>
      <c r="AA436" s="45"/>
      <c r="AB436" s="45"/>
      <c r="AC436" s="45"/>
      <c r="AD436" s="45"/>
      <c r="AE436" s="46"/>
      <c r="AS436" s="28">
        <f t="shared" ca="1" si="20"/>
        <v>412340423</v>
      </c>
    </row>
    <row r="437" spans="1:45" ht="18.75" thickBot="1" x14ac:dyDescent="0.3">
      <c r="A437" s="37">
        <v>424</v>
      </c>
      <c r="B437" s="38" t="s">
        <v>1268</v>
      </c>
      <c r="C437" s="39" t="s">
        <v>196</v>
      </c>
      <c r="D437" s="49">
        <v>35253</v>
      </c>
      <c r="E437" s="41">
        <f t="shared" ca="1" si="21"/>
        <v>41097</v>
      </c>
      <c r="F437" s="42">
        <f t="shared" ca="1" si="22"/>
        <v>16</v>
      </c>
      <c r="G437" s="43" t="s">
        <v>583</v>
      </c>
      <c r="H437" s="43" t="s">
        <v>288</v>
      </c>
      <c r="I437" s="44" t="s">
        <v>1269</v>
      </c>
      <c r="J437" s="39" t="s">
        <v>1270</v>
      </c>
      <c r="K437" s="39"/>
      <c r="L437" s="39"/>
      <c r="M437" s="39"/>
      <c r="N437" s="39"/>
      <c r="O437" s="45"/>
      <c r="P437" s="45"/>
      <c r="Q437" s="45" t="s">
        <v>237</v>
      </c>
      <c r="R437" s="45" t="s">
        <v>585</v>
      </c>
      <c r="S437" s="45" t="s">
        <v>585</v>
      </c>
      <c r="T437" s="39" t="s">
        <v>236</v>
      </c>
      <c r="U437" s="45" t="s">
        <v>236</v>
      </c>
      <c r="V437" s="45" t="s">
        <v>236</v>
      </c>
      <c r="W437" s="45" t="s">
        <v>236</v>
      </c>
      <c r="X437" s="45" t="s">
        <v>236</v>
      </c>
      <c r="Y437" s="45" t="s">
        <v>236</v>
      </c>
      <c r="Z437" s="45"/>
      <c r="AA437" s="45"/>
      <c r="AB437" s="45"/>
      <c r="AC437" s="45"/>
      <c r="AD437" s="45"/>
      <c r="AE437" s="46"/>
      <c r="AS437" s="28">
        <f t="shared" ca="1" si="20"/>
        <v>410970424</v>
      </c>
    </row>
    <row r="438" spans="1:45" ht="18.75" thickBot="1" x14ac:dyDescent="0.3">
      <c r="A438" s="37">
        <v>425</v>
      </c>
      <c r="B438" s="38" t="s">
        <v>1271</v>
      </c>
      <c r="C438" s="39" t="s">
        <v>194</v>
      </c>
      <c r="D438" s="49">
        <v>35232</v>
      </c>
      <c r="E438" s="41">
        <f t="shared" ca="1" si="21"/>
        <v>41076</v>
      </c>
      <c r="F438" s="42">
        <f t="shared" ca="1" si="22"/>
        <v>16</v>
      </c>
      <c r="G438" s="43" t="s">
        <v>1272</v>
      </c>
      <c r="H438" s="43" t="s">
        <v>1262</v>
      </c>
      <c r="I438" s="44" t="s">
        <v>1273</v>
      </c>
      <c r="J438" s="39" t="s">
        <v>1274</v>
      </c>
      <c r="K438" s="39"/>
      <c r="L438" s="39"/>
      <c r="M438" s="39"/>
      <c r="N438" s="39"/>
      <c r="O438" s="45"/>
      <c r="P438" s="45"/>
      <c r="Q438" s="45" t="s">
        <v>237</v>
      </c>
      <c r="R438" s="45" t="s">
        <v>417</v>
      </c>
      <c r="S438" s="45" t="s">
        <v>417</v>
      </c>
      <c r="T438" s="39" t="s">
        <v>236</v>
      </c>
      <c r="U438" s="45" t="s">
        <v>236</v>
      </c>
      <c r="V438" s="45" t="s">
        <v>236</v>
      </c>
      <c r="W438" s="45" t="s">
        <v>236</v>
      </c>
      <c r="X438" s="45" t="s">
        <v>236</v>
      </c>
      <c r="Y438" s="45" t="s">
        <v>236</v>
      </c>
      <c r="Z438" s="45"/>
      <c r="AA438" s="45"/>
      <c r="AB438" s="45"/>
      <c r="AC438" s="45"/>
      <c r="AD438" s="45"/>
      <c r="AE438" s="46"/>
      <c r="AS438" s="28">
        <f t="shared" ca="1" si="20"/>
        <v>410760425</v>
      </c>
    </row>
    <row r="439" spans="1:45" ht="18.75" thickBot="1" x14ac:dyDescent="0.3">
      <c r="A439" s="37">
        <v>426</v>
      </c>
      <c r="B439" s="38" t="s">
        <v>1275</v>
      </c>
      <c r="C439" s="39" t="s">
        <v>194</v>
      </c>
      <c r="D439" s="49">
        <v>36860</v>
      </c>
      <c r="E439" s="41">
        <f t="shared" ca="1" si="21"/>
        <v>41243</v>
      </c>
      <c r="F439" s="42">
        <f t="shared" ca="1" si="22"/>
        <v>12</v>
      </c>
      <c r="G439" s="43" t="s">
        <v>246</v>
      </c>
      <c r="H439" s="43" t="s">
        <v>288</v>
      </c>
      <c r="I439" s="50" t="s">
        <v>1276</v>
      </c>
      <c r="J439" s="51" t="s">
        <v>1277</v>
      </c>
      <c r="K439" s="51"/>
      <c r="L439" s="51"/>
      <c r="M439" s="51"/>
      <c r="N439" s="39"/>
      <c r="O439" s="45"/>
      <c r="P439" s="45"/>
      <c r="Q439" s="45" t="s">
        <v>237</v>
      </c>
      <c r="R439" s="45" t="s">
        <v>626</v>
      </c>
      <c r="S439" s="45" t="s">
        <v>626</v>
      </c>
      <c r="T439" s="39" t="s">
        <v>237</v>
      </c>
      <c r="U439" s="45" t="s">
        <v>626</v>
      </c>
      <c r="V439" s="45" t="s">
        <v>626</v>
      </c>
      <c r="W439" s="45" t="s">
        <v>237</v>
      </c>
      <c r="X439" s="45" t="s">
        <v>626</v>
      </c>
      <c r="Y439" s="45" t="s">
        <v>626</v>
      </c>
      <c r="Z439" s="45"/>
      <c r="AA439" s="45"/>
      <c r="AB439" s="45"/>
      <c r="AC439" s="45"/>
      <c r="AD439" s="45"/>
      <c r="AE439" s="46"/>
      <c r="AS439" s="28">
        <f t="shared" ca="1" si="20"/>
        <v>412430426</v>
      </c>
    </row>
    <row r="440" spans="1:45" ht="18.75" thickBot="1" x14ac:dyDescent="0.3">
      <c r="A440" s="37">
        <v>427</v>
      </c>
      <c r="B440" s="38" t="s">
        <v>1278</v>
      </c>
      <c r="C440" s="39" t="s">
        <v>194</v>
      </c>
      <c r="D440" s="49">
        <v>35754</v>
      </c>
      <c r="E440" s="41">
        <f t="shared" ca="1" si="21"/>
        <v>41233</v>
      </c>
      <c r="F440" s="42">
        <f t="shared" ca="1" si="22"/>
        <v>15</v>
      </c>
      <c r="G440" s="43" t="s">
        <v>1279</v>
      </c>
      <c r="H440" s="43" t="s">
        <v>1220</v>
      </c>
      <c r="I440" s="44" t="s">
        <v>1280</v>
      </c>
      <c r="J440" s="39" t="s">
        <v>1281</v>
      </c>
      <c r="K440" s="39"/>
      <c r="L440" s="39"/>
      <c r="M440" s="39"/>
      <c r="N440" s="39"/>
      <c r="O440" s="45"/>
      <c r="P440" s="45"/>
      <c r="Q440" s="45" t="s">
        <v>237</v>
      </c>
      <c r="R440" s="45" t="s">
        <v>385</v>
      </c>
      <c r="S440" s="45" t="s">
        <v>385</v>
      </c>
      <c r="T440" s="39" t="s">
        <v>236</v>
      </c>
      <c r="U440" s="45" t="s">
        <v>236</v>
      </c>
      <c r="V440" s="45" t="s">
        <v>236</v>
      </c>
      <c r="W440" s="45" t="s">
        <v>236</v>
      </c>
      <c r="X440" s="45" t="s">
        <v>236</v>
      </c>
      <c r="Y440" s="45" t="s">
        <v>236</v>
      </c>
      <c r="Z440" s="45"/>
      <c r="AA440" s="45"/>
      <c r="AB440" s="45"/>
      <c r="AC440" s="45"/>
      <c r="AD440" s="45"/>
      <c r="AE440" s="46"/>
      <c r="AS440" s="28">
        <f t="shared" ca="1" si="20"/>
        <v>412330427</v>
      </c>
    </row>
    <row r="441" spans="1:45" ht="18.75" thickBot="1" x14ac:dyDescent="0.3">
      <c r="A441" s="37">
        <v>428</v>
      </c>
      <c r="B441" s="38" t="s">
        <v>1282</v>
      </c>
      <c r="C441" s="39" t="s">
        <v>196</v>
      </c>
      <c r="D441" s="49">
        <v>37055</v>
      </c>
      <c r="E441" s="41">
        <f t="shared" ca="1" si="21"/>
        <v>41073</v>
      </c>
      <c r="F441" s="42">
        <f t="shared" ca="1" si="22"/>
        <v>11</v>
      </c>
      <c r="G441" s="43" t="s">
        <v>360</v>
      </c>
      <c r="H441" s="43" t="s">
        <v>288</v>
      </c>
      <c r="I441" s="50" t="s">
        <v>1283</v>
      </c>
      <c r="J441" s="51" t="s">
        <v>1284</v>
      </c>
      <c r="K441" s="51"/>
      <c r="L441" s="51"/>
      <c r="M441" s="51"/>
      <c r="N441" s="39"/>
      <c r="O441" s="45"/>
      <c r="P441" s="45"/>
      <c r="Q441" s="45" t="s">
        <v>237</v>
      </c>
      <c r="R441" s="45" t="s">
        <v>585</v>
      </c>
      <c r="S441" s="45" t="s">
        <v>585</v>
      </c>
      <c r="T441" s="39" t="s">
        <v>237</v>
      </c>
      <c r="U441" s="45" t="s">
        <v>2013</v>
      </c>
      <c r="V441" s="45" t="s">
        <v>2013</v>
      </c>
      <c r="W441" s="45" t="s">
        <v>237</v>
      </c>
      <c r="X441" s="45" t="s">
        <v>2013</v>
      </c>
      <c r="Y441" s="45" t="s">
        <v>2013</v>
      </c>
      <c r="Z441" s="45"/>
      <c r="AA441" s="45"/>
      <c r="AB441" s="45"/>
      <c r="AC441" s="45"/>
      <c r="AD441" s="45"/>
      <c r="AE441" s="46"/>
      <c r="AS441" s="28">
        <f t="shared" ca="1" si="20"/>
        <v>410730428</v>
      </c>
    </row>
    <row r="442" spans="1:45" ht="18.75" thickBot="1" x14ac:dyDescent="0.3">
      <c r="A442" s="37">
        <v>429</v>
      </c>
      <c r="B442" s="38" t="s">
        <v>1285</v>
      </c>
      <c r="C442" s="39" t="s">
        <v>194</v>
      </c>
      <c r="D442" s="49">
        <v>35987</v>
      </c>
      <c r="E442" s="41">
        <f t="shared" ca="1" si="21"/>
        <v>41101</v>
      </c>
      <c r="F442" s="42">
        <f t="shared" ca="1" si="22"/>
        <v>14</v>
      </c>
      <c r="G442" s="43" t="s">
        <v>583</v>
      </c>
      <c r="H442" s="43" t="s">
        <v>288</v>
      </c>
      <c r="I442" s="44" t="s">
        <v>1286</v>
      </c>
      <c r="J442" s="39" t="s">
        <v>1287</v>
      </c>
      <c r="K442" s="39">
        <v>4716</v>
      </c>
      <c r="L442" s="39"/>
      <c r="M442" s="39"/>
      <c r="N442" s="39"/>
      <c r="O442" s="45"/>
      <c r="P442" s="45"/>
      <c r="Q442" s="45" t="s">
        <v>237</v>
      </c>
      <c r="R442" s="45" t="s">
        <v>585</v>
      </c>
      <c r="S442" s="45" t="s">
        <v>585</v>
      </c>
      <c r="T442" s="39" t="s">
        <v>237</v>
      </c>
      <c r="U442" s="45" t="s">
        <v>2013</v>
      </c>
      <c r="V442" s="45" t="s">
        <v>2013</v>
      </c>
      <c r="W442" s="45" t="s">
        <v>237</v>
      </c>
      <c r="X442" s="45" t="s">
        <v>2013</v>
      </c>
      <c r="Y442" s="45" t="s">
        <v>2013</v>
      </c>
      <c r="Z442" s="45"/>
      <c r="AA442" s="45"/>
      <c r="AB442" s="45"/>
      <c r="AC442" s="45"/>
      <c r="AD442" s="45"/>
      <c r="AE442" s="46"/>
      <c r="AS442" s="28">
        <f t="shared" ca="1" si="20"/>
        <v>411010429</v>
      </c>
    </row>
    <row r="443" spans="1:45" ht="18.75" thickBot="1" x14ac:dyDescent="0.3">
      <c r="A443" s="37">
        <v>430</v>
      </c>
      <c r="B443" s="38" t="s">
        <v>1288</v>
      </c>
      <c r="C443" s="39" t="s">
        <v>194</v>
      </c>
      <c r="D443" s="49">
        <v>36019</v>
      </c>
      <c r="E443" s="41">
        <f t="shared" ca="1" si="21"/>
        <v>41133</v>
      </c>
      <c r="F443" s="42">
        <f t="shared" ca="1" si="22"/>
        <v>14</v>
      </c>
      <c r="G443" s="43" t="s">
        <v>394</v>
      </c>
      <c r="H443" s="43" t="s">
        <v>288</v>
      </c>
      <c r="I443" s="44" t="s">
        <v>1289</v>
      </c>
      <c r="J443" s="39" t="s">
        <v>1290</v>
      </c>
      <c r="K443" s="39"/>
      <c r="L443" s="39"/>
      <c r="M443" s="39"/>
      <c r="N443" s="39"/>
      <c r="O443" s="45"/>
      <c r="P443" s="45"/>
      <c r="Q443" s="45" t="s">
        <v>237</v>
      </c>
      <c r="R443" s="45" t="s">
        <v>385</v>
      </c>
      <c r="S443" s="45" t="s">
        <v>385</v>
      </c>
      <c r="T443" s="39" t="s">
        <v>237</v>
      </c>
      <c r="U443" s="45" t="s">
        <v>385</v>
      </c>
      <c r="V443" s="45" t="s">
        <v>385</v>
      </c>
      <c r="W443" s="45" t="s">
        <v>236</v>
      </c>
      <c r="X443" s="45" t="s">
        <v>236</v>
      </c>
      <c r="Y443" s="45" t="s">
        <v>236</v>
      </c>
      <c r="Z443" s="45"/>
      <c r="AA443" s="45"/>
      <c r="AB443" s="45"/>
      <c r="AC443" s="45"/>
      <c r="AD443" s="45"/>
      <c r="AE443" s="46"/>
      <c r="AS443" s="28">
        <f t="shared" ca="1" si="20"/>
        <v>411330430</v>
      </c>
    </row>
    <row r="444" spans="1:45" ht="18.75" thickBot="1" x14ac:dyDescent="0.3">
      <c r="A444" s="37">
        <v>431</v>
      </c>
      <c r="B444" s="38" t="s">
        <v>1291</v>
      </c>
      <c r="C444" s="39" t="s">
        <v>196</v>
      </c>
      <c r="D444" s="49">
        <v>35395</v>
      </c>
      <c r="E444" s="41">
        <f t="shared" ca="1" si="21"/>
        <v>41239</v>
      </c>
      <c r="F444" s="42">
        <f t="shared" ca="1" si="22"/>
        <v>16</v>
      </c>
      <c r="G444" s="43" t="s">
        <v>246</v>
      </c>
      <c r="H444" s="43" t="s">
        <v>1262</v>
      </c>
      <c r="I444" s="44" t="s">
        <v>1292</v>
      </c>
      <c r="J444" s="39" t="s">
        <v>1293</v>
      </c>
      <c r="K444" s="39"/>
      <c r="L444" s="39"/>
      <c r="M444" s="39"/>
      <c r="N444" s="39"/>
      <c r="O444" s="45"/>
      <c r="P444" s="45"/>
      <c r="Q444" s="45" t="s">
        <v>237</v>
      </c>
      <c r="R444" s="45" t="s">
        <v>417</v>
      </c>
      <c r="S444" s="45" t="s">
        <v>417</v>
      </c>
      <c r="T444" s="39" t="s">
        <v>236</v>
      </c>
      <c r="U444" s="45" t="s">
        <v>236</v>
      </c>
      <c r="V444" s="45" t="s">
        <v>236</v>
      </c>
      <c r="W444" s="45" t="s">
        <v>236</v>
      </c>
      <c r="X444" s="45" t="s">
        <v>236</v>
      </c>
      <c r="Y444" s="45" t="s">
        <v>236</v>
      </c>
      <c r="Z444" s="45"/>
      <c r="AA444" s="45"/>
      <c r="AB444" s="45"/>
      <c r="AC444" s="45"/>
      <c r="AD444" s="45"/>
      <c r="AE444" s="46"/>
      <c r="AS444" s="28">
        <f t="shared" ca="1" si="20"/>
        <v>412390431</v>
      </c>
    </row>
    <row r="445" spans="1:45" ht="18.75" thickBot="1" x14ac:dyDescent="0.3">
      <c r="A445" s="37">
        <v>432</v>
      </c>
      <c r="B445" s="38" t="s">
        <v>1294</v>
      </c>
      <c r="C445" s="39" t="s">
        <v>196</v>
      </c>
      <c r="D445" s="49">
        <v>36061</v>
      </c>
      <c r="E445" s="41">
        <f t="shared" ca="1" si="21"/>
        <v>41175</v>
      </c>
      <c r="F445" s="42">
        <f t="shared" ca="1" si="22"/>
        <v>14</v>
      </c>
      <c r="G445" s="43" t="s">
        <v>583</v>
      </c>
      <c r="H445" s="43" t="s">
        <v>288</v>
      </c>
      <c r="I445" s="44" t="s">
        <v>1295</v>
      </c>
      <c r="J445" s="39" t="s">
        <v>1296</v>
      </c>
      <c r="K445" s="39"/>
      <c r="L445" s="39"/>
      <c r="M445" s="39"/>
      <c r="N445" s="39"/>
      <c r="O445" s="45"/>
      <c r="P445" s="45"/>
      <c r="Q445" s="45" t="s">
        <v>237</v>
      </c>
      <c r="R445" s="45" t="s">
        <v>585</v>
      </c>
      <c r="S445" s="45" t="s">
        <v>585</v>
      </c>
      <c r="T445" s="39" t="s">
        <v>237</v>
      </c>
      <c r="U445" s="45" t="s">
        <v>2013</v>
      </c>
      <c r="V445" s="45" t="s">
        <v>2013</v>
      </c>
      <c r="W445" s="45" t="s">
        <v>236</v>
      </c>
      <c r="X445" s="45" t="s">
        <v>236</v>
      </c>
      <c r="Y445" s="45" t="s">
        <v>236</v>
      </c>
      <c r="Z445" s="45"/>
      <c r="AA445" s="45"/>
      <c r="AB445" s="45"/>
      <c r="AC445" s="45"/>
      <c r="AD445" s="45"/>
      <c r="AE445" s="46"/>
      <c r="AS445" s="28">
        <f t="shared" ca="1" si="20"/>
        <v>411750432</v>
      </c>
    </row>
    <row r="446" spans="1:45" ht="18.75" thickBot="1" x14ac:dyDescent="0.3">
      <c r="A446" s="37">
        <v>433</v>
      </c>
      <c r="B446" s="38" t="s">
        <v>1297</v>
      </c>
      <c r="C446" s="39" t="s">
        <v>196</v>
      </c>
      <c r="D446" s="49">
        <v>35486</v>
      </c>
      <c r="E446" s="41">
        <f t="shared" ca="1" si="21"/>
        <v>41330</v>
      </c>
      <c r="F446" s="42">
        <f t="shared" ca="1" si="22"/>
        <v>16</v>
      </c>
      <c r="G446" s="43" t="s">
        <v>583</v>
      </c>
      <c r="H446" s="43" t="s">
        <v>288</v>
      </c>
      <c r="I446" s="44" t="s">
        <v>1298</v>
      </c>
      <c r="J446" s="39" t="s">
        <v>1299</v>
      </c>
      <c r="K446" s="39"/>
      <c r="L446" s="39"/>
      <c r="M446" s="39"/>
      <c r="N446" s="39"/>
      <c r="O446" s="45"/>
      <c r="P446" s="45"/>
      <c r="Q446" s="45" t="s">
        <v>237</v>
      </c>
      <c r="R446" s="45" t="s">
        <v>585</v>
      </c>
      <c r="S446" s="45" t="s">
        <v>585</v>
      </c>
      <c r="T446" s="39" t="s">
        <v>236</v>
      </c>
      <c r="U446" s="45" t="s">
        <v>236</v>
      </c>
      <c r="V446" s="45" t="s">
        <v>236</v>
      </c>
      <c r="W446" s="45" t="s">
        <v>236</v>
      </c>
      <c r="X446" s="45" t="s">
        <v>236</v>
      </c>
      <c r="Y446" s="45" t="s">
        <v>236</v>
      </c>
      <c r="Z446" s="45"/>
      <c r="AA446" s="45"/>
      <c r="AB446" s="45"/>
      <c r="AC446" s="45"/>
      <c r="AD446" s="45"/>
      <c r="AE446" s="46"/>
      <c r="AS446" s="28">
        <f t="shared" ca="1" si="20"/>
        <v>413300433</v>
      </c>
    </row>
    <row r="447" spans="1:45" ht="18.75" thickBot="1" x14ac:dyDescent="0.3">
      <c r="A447" s="37">
        <v>434</v>
      </c>
      <c r="B447" s="38" t="s">
        <v>150</v>
      </c>
      <c r="C447" s="39" t="s">
        <v>194</v>
      </c>
      <c r="D447" s="49">
        <v>36102</v>
      </c>
      <c r="E447" s="41">
        <f t="shared" ca="1" si="21"/>
        <v>41216</v>
      </c>
      <c r="F447" s="42">
        <f t="shared" ca="1" si="22"/>
        <v>14</v>
      </c>
      <c r="G447" s="43" t="s">
        <v>383</v>
      </c>
      <c r="H447" s="43" t="s">
        <v>288</v>
      </c>
      <c r="I447" s="44" t="s">
        <v>1300</v>
      </c>
      <c r="J447" s="39" t="s">
        <v>1301</v>
      </c>
      <c r="K447" s="39">
        <v>4703</v>
      </c>
      <c r="L447" s="39"/>
      <c r="M447" s="39"/>
      <c r="N447" s="39"/>
      <c r="O447" s="45"/>
      <c r="P447" s="45"/>
      <c r="Q447" s="45" t="s">
        <v>237</v>
      </c>
      <c r="R447" s="45" t="s">
        <v>385</v>
      </c>
      <c r="S447" s="45" t="s">
        <v>385</v>
      </c>
      <c r="T447" s="39" t="s">
        <v>237</v>
      </c>
      <c r="U447" s="45" t="s">
        <v>385</v>
      </c>
      <c r="V447" s="45" t="s">
        <v>385</v>
      </c>
      <c r="W447" s="45" t="s">
        <v>237</v>
      </c>
      <c r="X447" s="45" t="s">
        <v>385</v>
      </c>
      <c r="Y447" s="45" t="s">
        <v>385</v>
      </c>
      <c r="Z447" s="45"/>
      <c r="AA447" s="45"/>
      <c r="AB447" s="45"/>
      <c r="AC447" s="45"/>
      <c r="AD447" s="45"/>
      <c r="AE447" s="46"/>
      <c r="AS447" s="28">
        <f t="shared" ca="1" si="20"/>
        <v>412160434</v>
      </c>
    </row>
    <row r="448" spans="1:45" ht="18.75" thickBot="1" x14ac:dyDescent="0.3">
      <c r="A448" s="37">
        <v>435</v>
      </c>
      <c r="B448" s="38" t="s">
        <v>148</v>
      </c>
      <c r="C448" s="39" t="s">
        <v>196</v>
      </c>
      <c r="D448" s="49">
        <v>36839</v>
      </c>
      <c r="E448" s="41">
        <f t="shared" ca="1" si="21"/>
        <v>41222</v>
      </c>
      <c r="F448" s="42">
        <f t="shared" ca="1" si="22"/>
        <v>12</v>
      </c>
      <c r="G448" s="43" t="s">
        <v>383</v>
      </c>
      <c r="H448" s="43" t="s">
        <v>288</v>
      </c>
      <c r="I448" s="44" t="s">
        <v>1302</v>
      </c>
      <c r="J448" s="39" t="s">
        <v>1303</v>
      </c>
      <c r="K448" s="39"/>
      <c r="L448" s="39"/>
      <c r="M448" s="39"/>
      <c r="N448" s="39"/>
      <c r="O448" s="45"/>
      <c r="P448" s="45"/>
      <c r="Q448" s="45" t="s">
        <v>237</v>
      </c>
      <c r="R448" s="45" t="s">
        <v>385</v>
      </c>
      <c r="S448" s="45" t="s">
        <v>385</v>
      </c>
      <c r="T448" s="39" t="s">
        <v>237</v>
      </c>
      <c r="U448" s="45" t="s">
        <v>385</v>
      </c>
      <c r="V448" s="45" t="s">
        <v>385</v>
      </c>
      <c r="W448" s="45" t="s">
        <v>237</v>
      </c>
      <c r="X448" s="45" t="s">
        <v>385</v>
      </c>
      <c r="Y448" s="45" t="s">
        <v>385</v>
      </c>
      <c r="Z448" s="45"/>
      <c r="AA448" s="45"/>
      <c r="AB448" s="45"/>
      <c r="AC448" s="45"/>
      <c r="AD448" s="45"/>
      <c r="AE448" s="46"/>
      <c r="AS448" s="28">
        <f t="shared" ca="1" si="20"/>
        <v>412220435</v>
      </c>
    </row>
    <row r="449" spans="1:45" ht="18.75" thickBot="1" x14ac:dyDescent="0.3">
      <c r="A449" s="37">
        <v>436</v>
      </c>
      <c r="B449" s="38" t="s">
        <v>1304</v>
      </c>
      <c r="C449" s="39" t="s">
        <v>196</v>
      </c>
      <c r="D449" s="49">
        <v>35115</v>
      </c>
      <c r="E449" s="41">
        <f t="shared" ca="1" si="21"/>
        <v>41325</v>
      </c>
      <c r="F449" s="42">
        <f t="shared" ca="1" si="22"/>
        <v>17</v>
      </c>
      <c r="G449" s="43" t="s">
        <v>583</v>
      </c>
      <c r="H449" s="43" t="s">
        <v>288</v>
      </c>
      <c r="I449" s="50" t="s">
        <v>1305</v>
      </c>
      <c r="J449" s="51" t="s">
        <v>1306</v>
      </c>
      <c r="K449" s="51"/>
      <c r="L449" s="51"/>
      <c r="M449" s="51"/>
      <c r="N449" s="39"/>
      <c r="O449" s="45"/>
      <c r="P449" s="45"/>
      <c r="Q449" s="45" t="s">
        <v>237</v>
      </c>
      <c r="R449" s="45" t="s">
        <v>585</v>
      </c>
      <c r="S449" s="45" t="s">
        <v>585</v>
      </c>
      <c r="T449" s="39" t="s">
        <v>236</v>
      </c>
      <c r="U449" s="45" t="s">
        <v>236</v>
      </c>
      <c r="V449" s="45" t="s">
        <v>236</v>
      </c>
      <c r="W449" s="45" t="s">
        <v>236</v>
      </c>
      <c r="X449" s="45" t="s">
        <v>236</v>
      </c>
      <c r="Y449" s="45" t="s">
        <v>236</v>
      </c>
      <c r="Z449" s="45"/>
      <c r="AA449" s="45"/>
      <c r="AB449" s="45"/>
      <c r="AC449" s="45"/>
      <c r="AD449" s="45"/>
      <c r="AE449" s="46"/>
      <c r="AS449" s="28">
        <f t="shared" ca="1" si="20"/>
        <v>413250436</v>
      </c>
    </row>
    <row r="450" spans="1:45" ht="18.75" thickBot="1" x14ac:dyDescent="0.3">
      <c r="A450" s="37">
        <v>437</v>
      </c>
      <c r="B450" s="38" t="s">
        <v>1307</v>
      </c>
      <c r="C450" s="39" t="s">
        <v>196</v>
      </c>
      <c r="D450" s="49">
        <v>35714</v>
      </c>
      <c r="E450" s="41">
        <f t="shared" ca="1" si="21"/>
        <v>41193</v>
      </c>
      <c r="F450" s="42">
        <f t="shared" ca="1" si="22"/>
        <v>15</v>
      </c>
      <c r="G450" s="43" t="s">
        <v>360</v>
      </c>
      <c r="H450" s="43" t="s">
        <v>1262</v>
      </c>
      <c r="I450" s="44" t="s">
        <v>1308</v>
      </c>
      <c r="J450" s="39" t="s">
        <v>1309</v>
      </c>
      <c r="K450" s="39"/>
      <c r="L450" s="39"/>
      <c r="M450" s="39"/>
      <c r="N450" s="39"/>
      <c r="O450" s="45"/>
      <c r="P450" s="45"/>
      <c r="Q450" s="45" t="s">
        <v>237</v>
      </c>
      <c r="R450" s="45" t="s">
        <v>417</v>
      </c>
      <c r="S450" s="45" t="s">
        <v>417</v>
      </c>
      <c r="T450" s="39" t="s">
        <v>236</v>
      </c>
      <c r="U450" s="45" t="s">
        <v>236</v>
      </c>
      <c r="V450" s="45" t="s">
        <v>236</v>
      </c>
      <c r="W450" s="45" t="s">
        <v>236</v>
      </c>
      <c r="X450" s="45" t="s">
        <v>236</v>
      </c>
      <c r="Y450" s="45" t="s">
        <v>236</v>
      </c>
      <c r="Z450" s="45"/>
      <c r="AA450" s="45"/>
      <c r="AB450" s="45"/>
      <c r="AC450" s="45"/>
      <c r="AD450" s="45"/>
      <c r="AE450" s="46"/>
      <c r="AS450" s="28">
        <f t="shared" ca="1" si="20"/>
        <v>411930437</v>
      </c>
    </row>
    <row r="451" spans="1:45" ht="18.75" thickBot="1" x14ac:dyDescent="0.3">
      <c r="A451" s="37">
        <v>438</v>
      </c>
      <c r="B451" s="38" t="s">
        <v>1310</v>
      </c>
      <c r="C451" s="39" t="s">
        <v>194</v>
      </c>
      <c r="D451" s="49">
        <v>36052</v>
      </c>
      <c r="E451" s="41">
        <f t="shared" ca="1" si="21"/>
        <v>41166</v>
      </c>
      <c r="F451" s="42">
        <f t="shared" ca="1" si="22"/>
        <v>14</v>
      </c>
      <c r="G451" s="43" t="s">
        <v>246</v>
      </c>
      <c r="H451" s="43" t="s">
        <v>234</v>
      </c>
      <c r="I451" s="50" t="s">
        <v>1311</v>
      </c>
      <c r="J451" s="51" t="s">
        <v>1312</v>
      </c>
      <c r="K451" s="51"/>
      <c r="L451" s="51"/>
      <c r="M451" s="51"/>
      <c r="N451" s="39"/>
      <c r="O451" s="45"/>
      <c r="P451" s="45"/>
      <c r="Q451" s="45" t="s">
        <v>237</v>
      </c>
      <c r="R451" s="45" t="s">
        <v>542</v>
      </c>
      <c r="S451" s="45" t="s">
        <v>542</v>
      </c>
      <c r="T451" s="39" t="s">
        <v>237</v>
      </c>
      <c r="U451" s="45" t="s">
        <v>542</v>
      </c>
      <c r="V451" s="45" t="s">
        <v>542</v>
      </c>
      <c r="W451" s="45" t="s">
        <v>236</v>
      </c>
      <c r="X451" s="45" t="s">
        <v>236</v>
      </c>
      <c r="Y451" s="45" t="s">
        <v>236</v>
      </c>
      <c r="Z451" s="45"/>
      <c r="AA451" s="45"/>
      <c r="AB451" s="45"/>
      <c r="AC451" s="45"/>
      <c r="AD451" s="45"/>
      <c r="AE451" s="46"/>
      <c r="AS451" s="28">
        <f t="shared" ca="1" si="20"/>
        <v>411660438</v>
      </c>
    </row>
    <row r="452" spans="1:45" ht="18.75" thickBot="1" x14ac:dyDescent="0.3">
      <c r="A452" s="37">
        <v>439</v>
      </c>
      <c r="B452" s="38" t="s">
        <v>1313</v>
      </c>
      <c r="C452" s="39" t="s">
        <v>194</v>
      </c>
      <c r="D452" s="49">
        <v>36154</v>
      </c>
      <c r="E452" s="41">
        <f t="shared" ca="1" si="21"/>
        <v>41268</v>
      </c>
      <c r="F452" s="42">
        <f t="shared" ca="1" si="22"/>
        <v>14</v>
      </c>
      <c r="G452" s="43" t="s">
        <v>240</v>
      </c>
      <c r="H452" s="43" t="s">
        <v>234</v>
      </c>
      <c r="I452" s="44" t="s">
        <v>1314</v>
      </c>
      <c r="J452" s="39" t="s">
        <v>1315</v>
      </c>
      <c r="K452" s="39">
        <v>4705</v>
      </c>
      <c r="L452" s="39"/>
      <c r="M452" s="39"/>
      <c r="N452" s="39"/>
      <c r="O452" s="45"/>
      <c r="P452" s="45"/>
      <c r="Q452" s="45" t="s">
        <v>237</v>
      </c>
      <c r="R452" s="45" t="s">
        <v>542</v>
      </c>
      <c r="S452" s="45" t="s">
        <v>542</v>
      </c>
      <c r="T452" s="39" t="s">
        <v>237</v>
      </c>
      <c r="U452" s="45" t="s">
        <v>542</v>
      </c>
      <c r="V452" s="45" t="s">
        <v>542</v>
      </c>
      <c r="W452" s="45" t="s">
        <v>237</v>
      </c>
      <c r="X452" s="45" t="s">
        <v>542</v>
      </c>
      <c r="Y452" s="45" t="s">
        <v>542</v>
      </c>
      <c r="Z452" s="45"/>
      <c r="AA452" s="45"/>
      <c r="AB452" s="45"/>
      <c r="AC452" s="45"/>
      <c r="AD452" s="45"/>
      <c r="AE452" s="46"/>
      <c r="AS452" s="28">
        <f t="shared" ca="1" si="20"/>
        <v>412680439</v>
      </c>
    </row>
    <row r="453" spans="1:45" ht="18.75" thickBot="1" x14ac:dyDescent="0.3">
      <c r="A453" s="37">
        <v>440</v>
      </c>
      <c r="B453" s="38" t="s">
        <v>1316</v>
      </c>
      <c r="C453" s="39" t="s">
        <v>196</v>
      </c>
      <c r="D453" s="49">
        <v>36225</v>
      </c>
      <c r="E453" s="41">
        <f t="shared" ca="1" si="21"/>
        <v>41339</v>
      </c>
      <c r="F453" s="42">
        <f t="shared" ca="1" si="22"/>
        <v>14</v>
      </c>
      <c r="G453" s="43" t="s">
        <v>583</v>
      </c>
      <c r="H453" s="43" t="s">
        <v>288</v>
      </c>
      <c r="I453" s="44" t="s">
        <v>1317</v>
      </c>
      <c r="J453" s="39" t="s">
        <v>1318</v>
      </c>
      <c r="K453" s="39"/>
      <c r="L453" s="39"/>
      <c r="M453" s="39"/>
      <c r="N453" s="39"/>
      <c r="O453" s="45"/>
      <c r="P453" s="45"/>
      <c r="Q453" s="45" t="s">
        <v>237</v>
      </c>
      <c r="R453" s="45" t="s">
        <v>585</v>
      </c>
      <c r="S453" s="45" t="s">
        <v>585</v>
      </c>
      <c r="T453" s="39" t="s">
        <v>237</v>
      </c>
      <c r="U453" s="45" t="s">
        <v>2013</v>
      </c>
      <c r="V453" s="45" t="s">
        <v>2013</v>
      </c>
      <c r="W453" s="45" t="s">
        <v>237</v>
      </c>
      <c r="X453" s="45" t="s">
        <v>2013</v>
      </c>
      <c r="Y453" s="45" t="s">
        <v>2013</v>
      </c>
      <c r="Z453" s="45"/>
      <c r="AA453" s="45"/>
      <c r="AB453" s="45"/>
      <c r="AC453" s="45"/>
      <c r="AD453" s="45"/>
      <c r="AE453" s="46"/>
      <c r="AS453" s="28">
        <f t="shared" ca="1" si="20"/>
        <v>413390440</v>
      </c>
    </row>
    <row r="454" spans="1:45" ht="18.75" thickBot="1" x14ac:dyDescent="0.3">
      <c r="A454" s="37">
        <v>441</v>
      </c>
      <c r="B454" s="38" t="s">
        <v>1319</v>
      </c>
      <c r="C454" s="39" t="s">
        <v>196</v>
      </c>
      <c r="D454" s="49">
        <v>35716</v>
      </c>
      <c r="E454" s="41">
        <f t="shared" ca="1" si="21"/>
        <v>41195</v>
      </c>
      <c r="F454" s="42">
        <f t="shared" ca="1" si="22"/>
        <v>15</v>
      </c>
      <c r="G454" s="43" t="s">
        <v>246</v>
      </c>
      <c r="H454" s="43" t="s">
        <v>1262</v>
      </c>
      <c r="I454" s="44" t="s">
        <v>1320</v>
      </c>
      <c r="J454" s="39" t="s">
        <v>1321</v>
      </c>
      <c r="K454" s="39"/>
      <c r="L454" s="39"/>
      <c r="M454" s="39"/>
      <c r="N454" s="39"/>
      <c r="O454" s="45"/>
      <c r="P454" s="45"/>
      <c r="Q454" s="45" t="s">
        <v>237</v>
      </c>
      <c r="R454" s="45" t="s">
        <v>417</v>
      </c>
      <c r="S454" s="45" t="s">
        <v>417</v>
      </c>
      <c r="T454" s="39" t="s">
        <v>236</v>
      </c>
      <c r="U454" s="45" t="s">
        <v>236</v>
      </c>
      <c r="V454" s="45" t="s">
        <v>236</v>
      </c>
      <c r="W454" s="45" t="s">
        <v>236</v>
      </c>
      <c r="X454" s="45" t="s">
        <v>236</v>
      </c>
      <c r="Y454" s="45" t="s">
        <v>236</v>
      </c>
      <c r="Z454" s="45"/>
      <c r="AA454" s="45"/>
      <c r="AB454" s="45"/>
      <c r="AC454" s="45"/>
      <c r="AD454" s="45"/>
      <c r="AE454" s="46"/>
      <c r="AS454" s="28">
        <f t="shared" ca="1" si="20"/>
        <v>411950441</v>
      </c>
    </row>
    <row r="455" spans="1:45" ht="18.75" thickBot="1" x14ac:dyDescent="0.3">
      <c r="A455" s="37">
        <v>442</v>
      </c>
      <c r="B455" s="38" t="s">
        <v>1322</v>
      </c>
      <c r="C455" s="39" t="s">
        <v>196</v>
      </c>
      <c r="D455" s="49">
        <v>36596</v>
      </c>
      <c r="E455" s="41">
        <f t="shared" ca="1" si="21"/>
        <v>41344</v>
      </c>
      <c r="F455" s="42">
        <f t="shared" ca="1" si="22"/>
        <v>13</v>
      </c>
      <c r="G455" s="43" t="s">
        <v>246</v>
      </c>
      <c r="H455" s="43" t="s">
        <v>288</v>
      </c>
      <c r="I455" s="44" t="s">
        <v>1323</v>
      </c>
      <c r="J455" s="39" t="s">
        <v>1324</v>
      </c>
      <c r="K455" s="39"/>
      <c r="L455" s="39"/>
      <c r="M455" s="39"/>
      <c r="N455" s="39"/>
      <c r="O455" s="45"/>
      <c r="P455" s="45"/>
      <c r="Q455" s="45" t="s">
        <v>237</v>
      </c>
      <c r="R455" s="45" t="s">
        <v>585</v>
      </c>
      <c r="S455" s="45" t="s">
        <v>585</v>
      </c>
      <c r="T455" s="39" t="s">
        <v>237</v>
      </c>
      <c r="U455" s="45" t="s">
        <v>2013</v>
      </c>
      <c r="V455" s="45" t="s">
        <v>2013</v>
      </c>
      <c r="W455" s="45" t="s">
        <v>237</v>
      </c>
      <c r="X455" s="45" t="s">
        <v>2013</v>
      </c>
      <c r="Y455" s="45" t="s">
        <v>2013</v>
      </c>
      <c r="Z455" s="45"/>
      <c r="AA455" s="45"/>
      <c r="AB455" s="45"/>
      <c r="AC455" s="45"/>
      <c r="AD455" s="45"/>
      <c r="AE455" s="46"/>
      <c r="AS455" s="28">
        <f t="shared" ca="1" si="20"/>
        <v>413440442</v>
      </c>
    </row>
    <row r="456" spans="1:45" ht="18.75" thickBot="1" x14ac:dyDescent="0.3">
      <c r="A456" s="37">
        <v>443</v>
      </c>
      <c r="B456" s="38" t="s">
        <v>1325</v>
      </c>
      <c r="C456" s="39" t="s">
        <v>196</v>
      </c>
      <c r="D456" s="49">
        <v>36238</v>
      </c>
      <c r="E456" s="41">
        <f t="shared" ca="1" si="21"/>
        <v>40987</v>
      </c>
      <c r="F456" s="42">
        <f t="shared" ca="1" si="22"/>
        <v>13</v>
      </c>
      <c r="G456" s="43" t="s">
        <v>583</v>
      </c>
      <c r="H456" s="43" t="s">
        <v>288</v>
      </c>
      <c r="I456" s="44" t="s">
        <v>1326</v>
      </c>
      <c r="J456" s="39" t="s">
        <v>1327</v>
      </c>
      <c r="K456" s="39"/>
      <c r="L456" s="39"/>
      <c r="M456" s="39"/>
      <c r="N456" s="39"/>
      <c r="O456" s="45"/>
      <c r="P456" s="45"/>
      <c r="Q456" s="45" t="s">
        <v>237</v>
      </c>
      <c r="R456" s="45" t="s">
        <v>585</v>
      </c>
      <c r="S456" s="45" t="s">
        <v>585</v>
      </c>
      <c r="T456" s="39" t="s">
        <v>237</v>
      </c>
      <c r="U456" s="45" t="s">
        <v>2013</v>
      </c>
      <c r="V456" s="45" t="s">
        <v>2013</v>
      </c>
      <c r="W456" s="45" t="s">
        <v>237</v>
      </c>
      <c r="X456" s="45" t="s">
        <v>2013</v>
      </c>
      <c r="Y456" s="45" t="s">
        <v>2013</v>
      </c>
      <c r="Z456" s="45"/>
      <c r="AA456" s="45"/>
      <c r="AB456" s="45"/>
      <c r="AC456" s="45"/>
      <c r="AD456" s="45"/>
      <c r="AE456" s="46"/>
      <c r="AS456" s="28">
        <f t="shared" ca="1" si="20"/>
        <v>409870443</v>
      </c>
    </row>
    <row r="457" spans="1:45" ht="18.75" thickBot="1" x14ac:dyDescent="0.3">
      <c r="A457" s="37">
        <v>444</v>
      </c>
      <c r="B457" s="38" t="s">
        <v>1328</v>
      </c>
      <c r="C457" s="39" t="s">
        <v>194</v>
      </c>
      <c r="D457" s="49">
        <v>37240</v>
      </c>
      <c r="E457" s="41">
        <f t="shared" ca="1" si="21"/>
        <v>41258</v>
      </c>
      <c r="F457" s="42">
        <f t="shared" ca="1" si="22"/>
        <v>11</v>
      </c>
      <c r="G457" s="43" t="s">
        <v>594</v>
      </c>
      <c r="H457" s="43" t="s">
        <v>288</v>
      </c>
      <c r="I457" s="44" t="s">
        <v>1329</v>
      </c>
      <c r="J457" s="39" t="s">
        <v>1330</v>
      </c>
      <c r="K457" s="39"/>
      <c r="L457" s="39"/>
      <c r="M457" s="39"/>
      <c r="N457" s="39"/>
      <c r="O457" s="45"/>
      <c r="P457" s="45"/>
      <c r="Q457" s="45" t="s">
        <v>237</v>
      </c>
      <c r="R457" s="45" t="s">
        <v>585</v>
      </c>
      <c r="S457" s="45" t="s">
        <v>585</v>
      </c>
      <c r="T457" s="39" t="s">
        <v>237</v>
      </c>
      <c r="U457" s="45" t="s">
        <v>2013</v>
      </c>
      <c r="V457" s="45" t="s">
        <v>2013</v>
      </c>
      <c r="W457" s="45" t="s">
        <v>237</v>
      </c>
      <c r="X457" s="45" t="s">
        <v>2013</v>
      </c>
      <c r="Y457" s="45" t="s">
        <v>2013</v>
      </c>
      <c r="Z457" s="45"/>
      <c r="AA457" s="45"/>
      <c r="AB457" s="45"/>
      <c r="AC457" s="45"/>
      <c r="AD457" s="45"/>
      <c r="AE457" s="46"/>
      <c r="AS457" s="28">
        <f t="shared" ca="1" si="20"/>
        <v>412580444</v>
      </c>
    </row>
    <row r="458" spans="1:45" ht="18.75" thickBot="1" x14ac:dyDescent="0.3">
      <c r="A458" s="37">
        <v>445</v>
      </c>
      <c r="B458" s="38" t="s">
        <v>1331</v>
      </c>
      <c r="C458" s="39" t="s">
        <v>196</v>
      </c>
      <c r="D458" s="49">
        <v>35428</v>
      </c>
      <c r="E458" s="41">
        <f t="shared" ca="1" si="21"/>
        <v>41272</v>
      </c>
      <c r="F458" s="42">
        <f t="shared" ca="1" si="22"/>
        <v>16</v>
      </c>
      <c r="G458" s="43" t="s">
        <v>363</v>
      </c>
      <c r="H458" s="43" t="s">
        <v>1262</v>
      </c>
      <c r="I458" s="44" t="s">
        <v>1332</v>
      </c>
      <c r="J458" s="39" t="s">
        <v>1333</v>
      </c>
      <c r="K458" s="39"/>
      <c r="L458" s="39"/>
      <c r="M458" s="39"/>
      <c r="N458" s="39"/>
      <c r="O458" s="45"/>
      <c r="P458" s="45"/>
      <c r="Q458" s="45" t="s">
        <v>237</v>
      </c>
      <c r="R458" s="45" t="s">
        <v>417</v>
      </c>
      <c r="S458" s="45" t="s">
        <v>417</v>
      </c>
      <c r="T458" s="39" t="s">
        <v>236</v>
      </c>
      <c r="U458" s="45" t="s">
        <v>236</v>
      </c>
      <c r="V458" s="45" t="s">
        <v>236</v>
      </c>
      <c r="W458" s="45" t="s">
        <v>236</v>
      </c>
      <c r="X458" s="45" t="s">
        <v>236</v>
      </c>
      <c r="Y458" s="45" t="s">
        <v>236</v>
      </c>
      <c r="Z458" s="45"/>
      <c r="AA458" s="45"/>
      <c r="AB458" s="45"/>
      <c r="AC458" s="45"/>
      <c r="AD458" s="45"/>
      <c r="AE458" s="46"/>
      <c r="AS458" s="28">
        <f t="shared" ca="1" si="20"/>
        <v>412720445</v>
      </c>
    </row>
    <row r="459" spans="1:45" ht="18.75" thickBot="1" x14ac:dyDescent="0.3">
      <c r="A459" s="37">
        <v>446</v>
      </c>
      <c r="B459" s="38" t="s">
        <v>1334</v>
      </c>
      <c r="C459" s="39" t="s">
        <v>194</v>
      </c>
      <c r="D459" s="49">
        <v>35618</v>
      </c>
      <c r="E459" s="41">
        <f t="shared" ca="1" si="21"/>
        <v>41097</v>
      </c>
      <c r="F459" s="42">
        <f t="shared" ca="1" si="22"/>
        <v>15</v>
      </c>
      <c r="G459" s="43" t="s">
        <v>246</v>
      </c>
      <c r="H459" s="43" t="s">
        <v>288</v>
      </c>
      <c r="I459" s="44" t="s">
        <v>1335</v>
      </c>
      <c r="J459" s="39" t="s">
        <v>1336</v>
      </c>
      <c r="K459" s="39">
        <v>4658</v>
      </c>
      <c r="L459" s="39"/>
      <c r="M459" s="39"/>
      <c r="N459" s="39"/>
      <c r="O459" s="45"/>
      <c r="P459" s="45"/>
      <c r="Q459" s="45" t="s">
        <v>237</v>
      </c>
      <c r="R459" s="45" t="s">
        <v>385</v>
      </c>
      <c r="S459" s="45" t="s">
        <v>385</v>
      </c>
      <c r="T459" s="39" t="s">
        <v>237</v>
      </c>
      <c r="U459" s="45" t="s">
        <v>385</v>
      </c>
      <c r="V459" s="45" t="s">
        <v>385</v>
      </c>
      <c r="W459" s="45" t="s">
        <v>237</v>
      </c>
      <c r="X459" s="45" t="s">
        <v>385</v>
      </c>
      <c r="Y459" s="45" t="s">
        <v>385</v>
      </c>
      <c r="Z459" s="45"/>
      <c r="AA459" s="45"/>
      <c r="AB459" s="45"/>
      <c r="AC459" s="45"/>
      <c r="AD459" s="45"/>
      <c r="AE459" s="46"/>
      <c r="AS459" s="28">
        <f t="shared" ca="1" si="20"/>
        <v>410970446</v>
      </c>
    </row>
    <row r="460" spans="1:45" ht="18.75" thickBot="1" x14ac:dyDescent="0.3">
      <c r="A460" s="37">
        <v>447</v>
      </c>
      <c r="B460" s="38" t="s">
        <v>1337</v>
      </c>
      <c r="C460" s="39" t="s">
        <v>196</v>
      </c>
      <c r="D460" s="49">
        <v>35401</v>
      </c>
      <c r="E460" s="41">
        <f t="shared" ca="1" si="21"/>
        <v>41245</v>
      </c>
      <c r="F460" s="42">
        <f t="shared" ca="1" si="22"/>
        <v>16</v>
      </c>
      <c r="G460" s="43" t="s">
        <v>360</v>
      </c>
      <c r="H460" s="43" t="s">
        <v>1262</v>
      </c>
      <c r="I460" s="50" t="s">
        <v>1338</v>
      </c>
      <c r="J460" s="51" t="s">
        <v>1339</v>
      </c>
      <c r="K460" s="51"/>
      <c r="L460" s="51"/>
      <c r="M460" s="51"/>
      <c r="N460" s="39"/>
      <c r="O460" s="45"/>
      <c r="P460" s="45"/>
      <c r="Q460" s="45" t="s">
        <v>237</v>
      </c>
      <c r="R460" s="45" t="s">
        <v>417</v>
      </c>
      <c r="S460" s="45" t="s">
        <v>417</v>
      </c>
      <c r="T460" s="39" t="s">
        <v>236</v>
      </c>
      <c r="U460" s="45" t="s">
        <v>236</v>
      </c>
      <c r="V460" s="45" t="s">
        <v>236</v>
      </c>
      <c r="W460" s="45" t="s">
        <v>236</v>
      </c>
      <c r="X460" s="45" t="s">
        <v>236</v>
      </c>
      <c r="Y460" s="45" t="s">
        <v>236</v>
      </c>
      <c r="Z460" s="45"/>
      <c r="AA460" s="45"/>
      <c r="AB460" s="45"/>
      <c r="AC460" s="45"/>
      <c r="AD460" s="45"/>
      <c r="AE460" s="46"/>
      <c r="AS460" s="28">
        <f t="shared" ca="1" si="20"/>
        <v>412450447</v>
      </c>
    </row>
    <row r="461" spans="1:45" ht="18.75" thickBot="1" x14ac:dyDescent="0.3">
      <c r="A461" s="37">
        <v>448</v>
      </c>
      <c r="B461" s="38" t="s">
        <v>1340</v>
      </c>
      <c r="C461" s="39" t="s">
        <v>194</v>
      </c>
      <c r="D461" s="49">
        <v>35401</v>
      </c>
      <c r="E461" s="41">
        <f t="shared" ca="1" si="21"/>
        <v>41245</v>
      </c>
      <c r="F461" s="42">
        <f t="shared" ca="1" si="22"/>
        <v>16</v>
      </c>
      <c r="G461" s="43" t="s">
        <v>360</v>
      </c>
      <c r="H461" s="43" t="s">
        <v>1262</v>
      </c>
      <c r="I461" s="44" t="s">
        <v>1341</v>
      </c>
      <c r="J461" s="39" t="s">
        <v>1342</v>
      </c>
      <c r="K461" s="39"/>
      <c r="L461" s="39"/>
      <c r="M461" s="39"/>
      <c r="N461" s="39"/>
      <c r="O461" s="45"/>
      <c r="P461" s="45"/>
      <c r="Q461" s="45" t="s">
        <v>237</v>
      </c>
      <c r="R461" s="45" t="s">
        <v>417</v>
      </c>
      <c r="S461" s="45" t="s">
        <v>417</v>
      </c>
      <c r="T461" s="39" t="s">
        <v>236</v>
      </c>
      <c r="U461" s="45" t="s">
        <v>236</v>
      </c>
      <c r="V461" s="45" t="s">
        <v>236</v>
      </c>
      <c r="W461" s="45" t="s">
        <v>236</v>
      </c>
      <c r="X461" s="45" t="s">
        <v>236</v>
      </c>
      <c r="Y461" s="45" t="s">
        <v>236</v>
      </c>
      <c r="Z461" s="45"/>
      <c r="AA461" s="45"/>
      <c r="AB461" s="45"/>
      <c r="AC461" s="45"/>
      <c r="AD461" s="45"/>
      <c r="AE461" s="46"/>
      <c r="AS461" s="28">
        <f t="shared" ref="AS461:AS524" ca="1" si="23">IF(E461="",99999*$AS$12,E461*$AS$12+A461)</f>
        <v>412450448</v>
      </c>
    </row>
    <row r="462" spans="1:45" ht="18.75" thickBot="1" x14ac:dyDescent="0.3">
      <c r="A462" s="37">
        <v>449</v>
      </c>
      <c r="B462" s="38" t="s">
        <v>1343</v>
      </c>
      <c r="C462" s="39" t="s">
        <v>196</v>
      </c>
      <c r="D462" s="49">
        <v>35988</v>
      </c>
      <c r="E462" s="41">
        <f t="shared" ca="1" si="21"/>
        <v>41102</v>
      </c>
      <c r="F462" s="42">
        <f t="shared" ca="1" si="22"/>
        <v>14</v>
      </c>
      <c r="G462" s="43" t="s">
        <v>246</v>
      </c>
      <c r="H462" s="43" t="s">
        <v>288</v>
      </c>
      <c r="I462" s="50" t="s">
        <v>1344</v>
      </c>
      <c r="J462" s="51" t="s">
        <v>1345</v>
      </c>
      <c r="K462" s="51"/>
      <c r="L462" s="51"/>
      <c r="M462" s="51"/>
      <c r="N462" s="39"/>
      <c r="O462" s="45"/>
      <c r="P462" s="45"/>
      <c r="Q462" s="45" t="s">
        <v>237</v>
      </c>
      <c r="R462" s="45" t="s">
        <v>585</v>
      </c>
      <c r="S462" s="45" t="s">
        <v>585</v>
      </c>
      <c r="T462" s="39" t="s">
        <v>237</v>
      </c>
      <c r="U462" s="45" t="s">
        <v>2013</v>
      </c>
      <c r="V462" s="45" t="s">
        <v>2013</v>
      </c>
      <c r="W462" s="45" t="s">
        <v>236</v>
      </c>
      <c r="X462" s="45" t="s">
        <v>236</v>
      </c>
      <c r="Y462" s="45" t="s">
        <v>236</v>
      </c>
      <c r="Z462" s="45"/>
      <c r="AA462" s="45"/>
      <c r="AB462" s="45"/>
      <c r="AC462" s="45"/>
      <c r="AD462" s="45"/>
      <c r="AE462" s="46"/>
      <c r="AS462" s="28">
        <f t="shared" ca="1" si="23"/>
        <v>411020449</v>
      </c>
    </row>
    <row r="463" spans="1:45" ht="18.75" thickBot="1" x14ac:dyDescent="0.3">
      <c r="A463" s="37">
        <v>450</v>
      </c>
      <c r="B463" s="38" t="s">
        <v>1346</v>
      </c>
      <c r="C463" s="39" t="s">
        <v>194</v>
      </c>
      <c r="D463" s="49">
        <v>35921</v>
      </c>
      <c r="E463" s="41">
        <f t="shared" ref="E463:E526" ca="1" si="24">IF(B463="","",IF(DATE(YEAR(TODAY()),MONTH(D463),DAY(D463))&lt;TODAY(),DATE(IF(YEAR(D463)=1900,2090,YEAR(TODAY())+1),MONTH(D463),DAY(D463)),DATE(IF(YEAR(D463)=1900,2090,YEAR(TODAY())),MONTH(D463),DAY(D463))))</f>
        <v>41035</v>
      </c>
      <c r="F463" s="42">
        <f t="shared" ref="F463:F526" ca="1" si="25">IF(B463="","",YEAR(E463)-YEAR(D463))</f>
        <v>14</v>
      </c>
      <c r="G463" s="43" t="s">
        <v>583</v>
      </c>
      <c r="H463" s="43" t="s">
        <v>288</v>
      </c>
      <c r="I463" s="44" t="s">
        <v>1347</v>
      </c>
      <c r="J463" s="39" t="s">
        <v>1348</v>
      </c>
      <c r="K463" s="39"/>
      <c r="L463" s="39"/>
      <c r="M463" s="39"/>
      <c r="N463" s="39"/>
      <c r="O463" s="45"/>
      <c r="P463" s="45"/>
      <c r="Q463" s="45" t="s">
        <v>237</v>
      </c>
      <c r="R463" s="45" t="s">
        <v>585</v>
      </c>
      <c r="S463" s="45" t="s">
        <v>585</v>
      </c>
      <c r="T463" s="39" t="s">
        <v>237</v>
      </c>
      <c r="U463" s="45" t="s">
        <v>2013</v>
      </c>
      <c r="V463" s="45" t="s">
        <v>2013</v>
      </c>
      <c r="W463" s="45" t="s">
        <v>236</v>
      </c>
      <c r="X463" s="45" t="s">
        <v>236</v>
      </c>
      <c r="Y463" s="45" t="s">
        <v>236</v>
      </c>
      <c r="Z463" s="45"/>
      <c r="AA463" s="45"/>
      <c r="AB463" s="45"/>
      <c r="AC463" s="45"/>
      <c r="AD463" s="45"/>
      <c r="AE463" s="46"/>
      <c r="AS463" s="28">
        <f t="shared" ca="1" si="23"/>
        <v>410350450</v>
      </c>
    </row>
    <row r="464" spans="1:45" ht="18.75" thickBot="1" x14ac:dyDescent="0.3">
      <c r="A464" s="37">
        <v>451</v>
      </c>
      <c r="B464" s="38" t="s">
        <v>1349</v>
      </c>
      <c r="C464" s="39" t="s">
        <v>196</v>
      </c>
      <c r="D464" s="49">
        <v>35368</v>
      </c>
      <c r="E464" s="41">
        <f t="shared" ca="1" si="24"/>
        <v>41212</v>
      </c>
      <c r="F464" s="42">
        <f t="shared" ca="1" si="25"/>
        <v>16</v>
      </c>
      <c r="G464" s="43" t="s">
        <v>360</v>
      </c>
      <c r="H464" s="43" t="s">
        <v>1262</v>
      </c>
      <c r="I464" s="44" t="s">
        <v>1350</v>
      </c>
      <c r="J464" s="39" t="s">
        <v>1351</v>
      </c>
      <c r="K464" s="39"/>
      <c r="L464" s="39"/>
      <c r="M464" s="39"/>
      <c r="N464" s="39"/>
      <c r="O464" s="45"/>
      <c r="P464" s="45"/>
      <c r="Q464" s="45" t="s">
        <v>237</v>
      </c>
      <c r="R464" s="45" t="s">
        <v>417</v>
      </c>
      <c r="S464" s="45" t="s">
        <v>417</v>
      </c>
      <c r="T464" s="39" t="s">
        <v>236</v>
      </c>
      <c r="U464" s="45" t="s">
        <v>236</v>
      </c>
      <c r="V464" s="45" t="s">
        <v>236</v>
      </c>
      <c r="W464" s="45" t="s">
        <v>236</v>
      </c>
      <c r="X464" s="45" t="s">
        <v>236</v>
      </c>
      <c r="Y464" s="45" t="s">
        <v>236</v>
      </c>
      <c r="Z464" s="45"/>
      <c r="AA464" s="45"/>
      <c r="AB464" s="45"/>
      <c r="AC464" s="45"/>
      <c r="AD464" s="45"/>
      <c r="AE464" s="46"/>
      <c r="AS464" s="28">
        <f t="shared" ca="1" si="23"/>
        <v>412120451</v>
      </c>
    </row>
    <row r="465" spans="1:45" ht="18.75" thickBot="1" x14ac:dyDescent="0.3">
      <c r="A465" s="37">
        <v>452</v>
      </c>
      <c r="B465" s="38" t="s">
        <v>149</v>
      </c>
      <c r="C465" s="39" t="s">
        <v>196</v>
      </c>
      <c r="D465" s="49">
        <v>37578</v>
      </c>
      <c r="E465" s="41">
        <f t="shared" ca="1" si="24"/>
        <v>41231</v>
      </c>
      <c r="F465" s="42">
        <f t="shared" ca="1" si="25"/>
        <v>10</v>
      </c>
      <c r="G465" s="43" t="s">
        <v>383</v>
      </c>
      <c r="H465" s="43" t="s">
        <v>288</v>
      </c>
      <c r="I465" s="44" t="s">
        <v>1352</v>
      </c>
      <c r="J465" s="39" t="s">
        <v>1353</v>
      </c>
      <c r="K465" s="39"/>
      <c r="L465" s="39"/>
      <c r="M465" s="39"/>
      <c r="N465" s="39"/>
      <c r="O465" s="45"/>
      <c r="P465" s="45"/>
      <c r="Q465" s="45" t="s">
        <v>237</v>
      </c>
      <c r="R465" s="45" t="s">
        <v>385</v>
      </c>
      <c r="S465" s="45" t="s">
        <v>385</v>
      </c>
      <c r="T465" s="39" t="s">
        <v>237</v>
      </c>
      <c r="U465" s="45" t="s">
        <v>385</v>
      </c>
      <c r="V465" s="45" t="s">
        <v>385</v>
      </c>
      <c r="W465" s="45" t="s">
        <v>237</v>
      </c>
      <c r="X465" s="45" t="s">
        <v>385</v>
      </c>
      <c r="Y465" s="45" t="s">
        <v>385</v>
      </c>
      <c r="Z465" s="45"/>
      <c r="AA465" s="45"/>
      <c r="AB465" s="45"/>
      <c r="AC465" s="45"/>
      <c r="AD465" s="45"/>
      <c r="AE465" s="46"/>
      <c r="AS465" s="28">
        <f t="shared" ca="1" si="23"/>
        <v>412310452</v>
      </c>
    </row>
    <row r="466" spans="1:45" ht="18.75" thickBot="1" x14ac:dyDescent="0.3">
      <c r="A466" s="37">
        <v>453</v>
      </c>
      <c r="B466" s="38" t="s">
        <v>1354</v>
      </c>
      <c r="C466" s="39" t="s">
        <v>194</v>
      </c>
      <c r="D466" s="49">
        <v>37168</v>
      </c>
      <c r="E466" s="41">
        <f t="shared" ca="1" si="24"/>
        <v>41186</v>
      </c>
      <c r="F466" s="42">
        <f t="shared" ca="1" si="25"/>
        <v>11</v>
      </c>
      <c r="G466" s="43" t="s">
        <v>246</v>
      </c>
      <c r="H466" s="43" t="s">
        <v>288</v>
      </c>
      <c r="I466" s="44" t="s">
        <v>1355</v>
      </c>
      <c r="J466" s="39" t="s">
        <v>1356</v>
      </c>
      <c r="K466" s="39"/>
      <c r="L466" s="39"/>
      <c r="M466" s="39"/>
      <c r="N466" s="39"/>
      <c r="O466" s="45"/>
      <c r="P466" s="45"/>
      <c r="Q466" s="45" t="s">
        <v>237</v>
      </c>
      <c r="R466" s="45" t="s">
        <v>626</v>
      </c>
      <c r="S466" s="45" t="s">
        <v>626</v>
      </c>
      <c r="T466" s="39" t="s">
        <v>237</v>
      </c>
      <c r="U466" s="45" t="s">
        <v>626</v>
      </c>
      <c r="V466" s="45" t="s">
        <v>626</v>
      </c>
      <c r="W466" s="45" t="s">
        <v>237</v>
      </c>
      <c r="X466" s="45" t="s">
        <v>626</v>
      </c>
      <c r="Y466" s="45" t="s">
        <v>626</v>
      </c>
      <c r="Z466" s="45"/>
      <c r="AA466" s="45"/>
      <c r="AB466" s="45"/>
      <c r="AC466" s="45"/>
      <c r="AD466" s="45"/>
      <c r="AE466" s="46"/>
      <c r="AS466" s="28">
        <f t="shared" ca="1" si="23"/>
        <v>411860453</v>
      </c>
    </row>
    <row r="467" spans="1:45" ht="18.75" thickBot="1" x14ac:dyDescent="0.3">
      <c r="A467" s="37">
        <v>454</v>
      </c>
      <c r="B467" s="38" t="s">
        <v>1357</v>
      </c>
      <c r="C467" s="39" t="s">
        <v>194</v>
      </c>
      <c r="D467" s="49">
        <v>37336</v>
      </c>
      <c r="E467" s="41">
        <f t="shared" ca="1" si="24"/>
        <v>40989</v>
      </c>
      <c r="F467" s="42">
        <f t="shared" ca="1" si="25"/>
        <v>10</v>
      </c>
      <c r="G467" s="43" t="s">
        <v>1358</v>
      </c>
      <c r="H467" s="43" t="s">
        <v>234</v>
      </c>
      <c r="I467" s="44" t="s">
        <v>1359</v>
      </c>
      <c r="J467" s="39" t="s">
        <v>1360</v>
      </c>
      <c r="K467" s="39"/>
      <c r="L467" s="39"/>
      <c r="M467" s="39"/>
      <c r="N467" s="39"/>
      <c r="O467" s="45"/>
      <c r="P467" s="45"/>
      <c r="Q467" s="45" t="s">
        <v>237</v>
      </c>
      <c r="R467" s="45" t="s">
        <v>345</v>
      </c>
      <c r="S467" s="45" t="s">
        <v>345</v>
      </c>
      <c r="T467" s="39" t="s">
        <v>237</v>
      </c>
      <c r="U467" s="45" t="s">
        <v>345</v>
      </c>
      <c r="V467" s="45" t="s">
        <v>345</v>
      </c>
      <c r="W467" s="45" t="s">
        <v>237</v>
      </c>
      <c r="X467" s="45" t="s">
        <v>345</v>
      </c>
      <c r="Y467" s="45" t="s">
        <v>345</v>
      </c>
      <c r="Z467" s="45"/>
      <c r="AA467" s="45"/>
      <c r="AB467" s="45"/>
      <c r="AC467" s="45"/>
      <c r="AD467" s="45"/>
      <c r="AE467" s="46"/>
      <c r="AS467" s="28">
        <f t="shared" ca="1" si="23"/>
        <v>409890454</v>
      </c>
    </row>
    <row r="468" spans="1:45" ht="18.75" thickBot="1" x14ac:dyDescent="0.3">
      <c r="A468" s="37">
        <v>455</v>
      </c>
      <c r="B468" s="38" t="s">
        <v>1361</v>
      </c>
      <c r="C468" s="39" t="s">
        <v>194</v>
      </c>
      <c r="D468" s="49">
        <v>35451</v>
      </c>
      <c r="E468" s="41">
        <f t="shared" ca="1" si="24"/>
        <v>41295</v>
      </c>
      <c r="F468" s="42">
        <f t="shared" ca="1" si="25"/>
        <v>16</v>
      </c>
      <c r="G468" s="43" t="s">
        <v>583</v>
      </c>
      <c r="H468" s="43" t="s">
        <v>1262</v>
      </c>
      <c r="I468" s="44" t="s">
        <v>1362</v>
      </c>
      <c r="J468" s="39" t="s">
        <v>1363</v>
      </c>
      <c r="K468" s="39"/>
      <c r="L468" s="39"/>
      <c r="M468" s="39"/>
      <c r="N468" s="39"/>
      <c r="O468" s="45"/>
      <c r="P468" s="45"/>
      <c r="Q468" s="45" t="s">
        <v>237</v>
      </c>
      <c r="R468" s="45" t="s">
        <v>417</v>
      </c>
      <c r="S468" s="45" t="s">
        <v>417</v>
      </c>
      <c r="T468" s="39" t="s">
        <v>236</v>
      </c>
      <c r="U468" s="45" t="s">
        <v>236</v>
      </c>
      <c r="V468" s="45" t="s">
        <v>236</v>
      </c>
      <c r="W468" s="45" t="s">
        <v>236</v>
      </c>
      <c r="X468" s="45" t="s">
        <v>236</v>
      </c>
      <c r="Y468" s="45" t="s">
        <v>236</v>
      </c>
      <c r="Z468" s="45"/>
      <c r="AA468" s="45"/>
      <c r="AB468" s="45"/>
      <c r="AC468" s="45"/>
      <c r="AD468" s="45"/>
      <c r="AE468" s="46"/>
      <c r="AS468" s="28">
        <f t="shared" ca="1" si="23"/>
        <v>412950455</v>
      </c>
    </row>
    <row r="469" spans="1:45" ht="18.75" thickBot="1" x14ac:dyDescent="0.3">
      <c r="A469" s="37">
        <v>456</v>
      </c>
      <c r="B469" s="38" t="s">
        <v>1364</v>
      </c>
      <c r="C469" s="39" t="s">
        <v>194</v>
      </c>
      <c r="D469" s="49">
        <v>36035</v>
      </c>
      <c r="E469" s="41">
        <f t="shared" ca="1" si="24"/>
        <v>41149</v>
      </c>
      <c r="F469" s="42">
        <f t="shared" ca="1" si="25"/>
        <v>14</v>
      </c>
      <c r="G469" s="43" t="s">
        <v>243</v>
      </c>
      <c r="H469" s="43" t="s">
        <v>288</v>
      </c>
      <c r="I469" s="44" t="s">
        <v>1365</v>
      </c>
      <c r="J469" s="39" t="s">
        <v>1366</v>
      </c>
      <c r="K469" s="39"/>
      <c r="L469" s="39"/>
      <c r="M469" s="39"/>
      <c r="N469" s="39"/>
      <c r="O469" s="45"/>
      <c r="P469" s="45"/>
      <c r="Q469" s="45" t="s">
        <v>237</v>
      </c>
      <c r="R469" s="45" t="s">
        <v>626</v>
      </c>
      <c r="S469" s="45" t="s">
        <v>626</v>
      </c>
      <c r="T469" s="39" t="s">
        <v>237</v>
      </c>
      <c r="U469" s="45" t="s">
        <v>626</v>
      </c>
      <c r="V469" s="45" t="s">
        <v>626</v>
      </c>
      <c r="W469" s="45" t="s">
        <v>236</v>
      </c>
      <c r="X469" s="45" t="s">
        <v>236</v>
      </c>
      <c r="Y469" s="45" t="s">
        <v>236</v>
      </c>
      <c r="Z469" s="45"/>
      <c r="AA469" s="45"/>
      <c r="AB469" s="45"/>
      <c r="AC469" s="45"/>
      <c r="AD469" s="45"/>
      <c r="AE469" s="46"/>
      <c r="AS469" s="28">
        <f t="shared" ca="1" si="23"/>
        <v>411490456</v>
      </c>
    </row>
    <row r="470" spans="1:45" ht="18.75" thickBot="1" x14ac:dyDescent="0.3">
      <c r="A470" s="37">
        <v>457</v>
      </c>
      <c r="B470" s="38" t="s">
        <v>1367</v>
      </c>
      <c r="C470" s="39" t="s">
        <v>196</v>
      </c>
      <c r="D470" s="49">
        <v>35552</v>
      </c>
      <c r="E470" s="41">
        <f t="shared" ca="1" si="24"/>
        <v>41031</v>
      </c>
      <c r="F470" s="42">
        <f t="shared" ca="1" si="25"/>
        <v>15</v>
      </c>
      <c r="G470" s="43" t="s">
        <v>240</v>
      </c>
      <c r="H470" s="43" t="s">
        <v>288</v>
      </c>
      <c r="I470" s="50" t="s">
        <v>1368</v>
      </c>
      <c r="J470" s="51" t="s">
        <v>1369</v>
      </c>
      <c r="K470" s="51"/>
      <c r="L470" s="51"/>
      <c r="M470" s="51"/>
      <c r="N470" s="39"/>
      <c r="O470" s="45"/>
      <c r="P470" s="45"/>
      <c r="Q470" s="45" t="s">
        <v>237</v>
      </c>
      <c r="R470" s="45" t="s">
        <v>626</v>
      </c>
      <c r="S470" s="45" t="s">
        <v>626</v>
      </c>
      <c r="T470" s="39" t="s">
        <v>236</v>
      </c>
      <c r="U470" s="45" t="s">
        <v>236</v>
      </c>
      <c r="V470" s="45" t="s">
        <v>236</v>
      </c>
      <c r="W470" s="45" t="s">
        <v>236</v>
      </c>
      <c r="X470" s="45" t="s">
        <v>236</v>
      </c>
      <c r="Y470" s="45" t="s">
        <v>236</v>
      </c>
      <c r="Z470" s="45"/>
      <c r="AA470" s="45"/>
      <c r="AB470" s="45"/>
      <c r="AC470" s="45"/>
      <c r="AD470" s="45"/>
      <c r="AE470" s="46"/>
      <c r="AS470" s="28">
        <f t="shared" ca="1" si="23"/>
        <v>410310457</v>
      </c>
    </row>
    <row r="471" spans="1:45" ht="18.75" thickBot="1" x14ac:dyDescent="0.3">
      <c r="A471" s="37">
        <v>458</v>
      </c>
      <c r="B471" s="38" t="s">
        <v>1370</v>
      </c>
      <c r="C471" s="39" t="s">
        <v>194</v>
      </c>
      <c r="D471" s="49">
        <v>35640</v>
      </c>
      <c r="E471" s="41">
        <f t="shared" ca="1" si="24"/>
        <v>41119</v>
      </c>
      <c r="F471" s="42">
        <f t="shared" ca="1" si="25"/>
        <v>15</v>
      </c>
      <c r="G471" s="43" t="s">
        <v>1371</v>
      </c>
      <c r="H471" s="43" t="s">
        <v>234</v>
      </c>
      <c r="I471" s="44" t="s">
        <v>1372</v>
      </c>
      <c r="J471" s="39" t="s">
        <v>1373</v>
      </c>
      <c r="K471" s="39">
        <v>4650</v>
      </c>
      <c r="L471" s="39"/>
      <c r="M471" s="39"/>
      <c r="N471" s="39"/>
      <c r="O471" s="45"/>
      <c r="P471" s="45"/>
      <c r="Q471" s="45" t="s">
        <v>237</v>
      </c>
      <c r="R471" s="45" t="s">
        <v>542</v>
      </c>
      <c r="S471" s="45" t="s">
        <v>542</v>
      </c>
      <c r="T471" s="39" t="s">
        <v>237</v>
      </c>
      <c r="U471" s="45" t="s">
        <v>542</v>
      </c>
      <c r="V471" s="45" t="s">
        <v>542</v>
      </c>
      <c r="W471" s="45" t="s">
        <v>237</v>
      </c>
      <c r="X471" s="45" t="s">
        <v>542</v>
      </c>
      <c r="Y471" s="45" t="s">
        <v>542</v>
      </c>
      <c r="Z471" s="45"/>
      <c r="AA471" s="45"/>
      <c r="AB471" s="45"/>
      <c r="AC471" s="45"/>
      <c r="AD471" s="45"/>
      <c r="AE471" s="46"/>
      <c r="AS471" s="28">
        <f t="shared" ca="1" si="23"/>
        <v>411190458</v>
      </c>
    </row>
    <row r="472" spans="1:45" ht="18.75" thickBot="1" x14ac:dyDescent="0.3">
      <c r="A472" s="37">
        <v>459</v>
      </c>
      <c r="B472" s="38" t="s">
        <v>1374</v>
      </c>
      <c r="C472" s="39" t="s">
        <v>194</v>
      </c>
      <c r="D472" s="49">
        <v>35558</v>
      </c>
      <c r="E472" s="41">
        <f t="shared" ca="1" si="24"/>
        <v>41037</v>
      </c>
      <c r="F472" s="42">
        <f t="shared" ca="1" si="25"/>
        <v>15</v>
      </c>
      <c r="G472" s="43" t="s">
        <v>594</v>
      </c>
      <c r="H472" s="43" t="s">
        <v>288</v>
      </c>
      <c r="I472" s="50" t="s">
        <v>1375</v>
      </c>
      <c r="J472" s="51" t="s">
        <v>1376</v>
      </c>
      <c r="K472" s="51"/>
      <c r="L472" s="51"/>
      <c r="M472" s="51"/>
      <c r="N472" s="39"/>
      <c r="O472" s="45"/>
      <c r="P472" s="45"/>
      <c r="Q472" s="45" t="s">
        <v>237</v>
      </c>
      <c r="R472" s="45" t="s">
        <v>585</v>
      </c>
      <c r="S472" s="45" t="s">
        <v>585</v>
      </c>
      <c r="T472" s="39" t="s">
        <v>236</v>
      </c>
      <c r="U472" s="45" t="s">
        <v>236</v>
      </c>
      <c r="V472" s="45" t="s">
        <v>236</v>
      </c>
      <c r="W472" s="45" t="s">
        <v>236</v>
      </c>
      <c r="X472" s="45" t="s">
        <v>236</v>
      </c>
      <c r="Y472" s="45" t="s">
        <v>236</v>
      </c>
      <c r="Z472" s="45"/>
      <c r="AA472" s="45"/>
      <c r="AB472" s="45"/>
      <c r="AC472" s="45"/>
      <c r="AD472" s="45"/>
      <c r="AE472" s="46"/>
      <c r="AS472" s="28">
        <f t="shared" ca="1" si="23"/>
        <v>410370459</v>
      </c>
    </row>
    <row r="473" spans="1:45" ht="18.75" thickBot="1" x14ac:dyDescent="0.3">
      <c r="A473" s="37">
        <v>460</v>
      </c>
      <c r="B473" s="38" t="s">
        <v>1377</v>
      </c>
      <c r="C473" s="39" t="s">
        <v>194</v>
      </c>
      <c r="D473" s="49">
        <v>36065</v>
      </c>
      <c r="E473" s="41">
        <f t="shared" ca="1" si="24"/>
        <v>41179</v>
      </c>
      <c r="F473" s="42">
        <f t="shared" ca="1" si="25"/>
        <v>14</v>
      </c>
      <c r="G473" s="43" t="s">
        <v>246</v>
      </c>
      <c r="H473" s="43" t="s">
        <v>288</v>
      </c>
      <c r="I473" s="44" t="s">
        <v>1378</v>
      </c>
      <c r="J473" s="39" t="s">
        <v>1379</v>
      </c>
      <c r="K473" s="39"/>
      <c r="L473" s="39"/>
      <c r="M473" s="39"/>
      <c r="N473" s="39"/>
      <c r="O473" s="45"/>
      <c r="P473" s="45"/>
      <c r="Q473" s="45" t="s">
        <v>237</v>
      </c>
      <c r="R473" s="45" t="s">
        <v>626</v>
      </c>
      <c r="S473" s="45" t="s">
        <v>626</v>
      </c>
      <c r="T473" s="39" t="s">
        <v>237</v>
      </c>
      <c r="U473" s="45" t="s">
        <v>626</v>
      </c>
      <c r="V473" s="45" t="s">
        <v>626</v>
      </c>
      <c r="W473" s="45" t="s">
        <v>236</v>
      </c>
      <c r="X473" s="45" t="s">
        <v>236</v>
      </c>
      <c r="Y473" s="45" t="s">
        <v>236</v>
      </c>
      <c r="Z473" s="45"/>
      <c r="AA473" s="45"/>
      <c r="AB473" s="45"/>
      <c r="AC473" s="45"/>
      <c r="AD473" s="45"/>
      <c r="AE473" s="46"/>
      <c r="AS473" s="28">
        <f t="shared" ca="1" si="23"/>
        <v>411790460</v>
      </c>
    </row>
    <row r="474" spans="1:45" ht="18.75" thickBot="1" x14ac:dyDescent="0.3">
      <c r="A474" s="37">
        <v>461</v>
      </c>
      <c r="B474" s="38" t="s">
        <v>1380</v>
      </c>
      <c r="C474" s="39" t="s">
        <v>194</v>
      </c>
      <c r="D474" s="49">
        <v>35551</v>
      </c>
      <c r="E474" s="41">
        <f t="shared" ca="1" si="24"/>
        <v>41030</v>
      </c>
      <c r="F474" s="42">
        <f t="shared" ca="1" si="25"/>
        <v>15</v>
      </c>
      <c r="G474" s="43" t="s">
        <v>246</v>
      </c>
      <c r="H474" s="43" t="s">
        <v>234</v>
      </c>
      <c r="I474" s="44" t="s">
        <v>1381</v>
      </c>
      <c r="J474" s="39" t="s">
        <v>1382</v>
      </c>
      <c r="K474" s="39">
        <v>4651</v>
      </c>
      <c r="L474" s="39"/>
      <c r="M474" s="39"/>
      <c r="N474" s="39"/>
      <c r="O474" s="45"/>
      <c r="P474" s="45"/>
      <c r="Q474" s="45" t="s">
        <v>237</v>
      </c>
      <c r="R474" s="45" t="s">
        <v>542</v>
      </c>
      <c r="S474" s="45" t="s">
        <v>542</v>
      </c>
      <c r="T474" s="39" t="s">
        <v>237</v>
      </c>
      <c r="U474" s="45" t="s">
        <v>542</v>
      </c>
      <c r="V474" s="45" t="s">
        <v>542</v>
      </c>
      <c r="W474" s="45" t="s">
        <v>237</v>
      </c>
      <c r="X474" s="45" t="s">
        <v>542</v>
      </c>
      <c r="Y474" s="45" t="s">
        <v>542</v>
      </c>
      <c r="Z474" s="45"/>
      <c r="AA474" s="45"/>
      <c r="AB474" s="45"/>
      <c r="AC474" s="45"/>
      <c r="AD474" s="45"/>
      <c r="AE474" s="46"/>
      <c r="AS474" s="28">
        <f t="shared" ca="1" si="23"/>
        <v>410300461</v>
      </c>
    </row>
    <row r="475" spans="1:45" ht="18.75" thickBot="1" x14ac:dyDescent="0.3">
      <c r="A475" s="37">
        <v>462</v>
      </c>
      <c r="B475" s="38" t="s">
        <v>1383</v>
      </c>
      <c r="C475" s="39" t="s">
        <v>194</v>
      </c>
      <c r="D475" s="49">
        <v>35482</v>
      </c>
      <c r="E475" s="41">
        <f t="shared" ca="1" si="24"/>
        <v>41326</v>
      </c>
      <c r="F475" s="42">
        <f t="shared" ca="1" si="25"/>
        <v>16</v>
      </c>
      <c r="G475" s="43" t="s">
        <v>246</v>
      </c>
      <c r="H475" s="43" t="s">
        <v>288</v>
      </c>
      <c r="I475" s="44" t="s">
        <v>1384</v>
      </c>
      <c r="J475" s="39" t="s">
        <v>1385</v>
      </c>
      <c r="K475" s="39"/>
      <c r="L475" s="39"/>
      <c r="M475" s="39"/>
      <c r="N475" s="39"/>
      <c r="O475" s="45"/>
      <c r="P475" s="45"/>
      <c r="Q475" s="45" t="s">
        <v>237</v>
      </c>
      <c r="R475" s="45" t="s">
        <v>626</v>
      </c>
      <c r="S475" s="45" t="s">
        <v>626</v>
      </c>
      <c r="T475" s="39" t="s">
        <v>237</v>
      </c>
      <c r="U475" s="45" t="s">
        <v>626</v>
      </c>
      <c r="V475" s="45" t="s">
        <v>626</v>
      </c>
      <c r="W475" s="45" t="s">
        <v>236</v>
      </c>
      <c r="X475" s="45" t="s">
        <v>236</v>
      </c>
      <c r="Y475" s="45" t="s">
        <v>236</v>
      </c>
      <c r="Z475" s="45"/>
      <c r="AA475" s="45"/>
      <c r="AB475" s="45"/>
      <c r="AC475" s="45"/>
      <c r="AD475" s="45"/>
      <c r="AE475" s="46"/>
      <c r="AS475" s="28">
        <f t="shared" ca="1" si="23"/>
        <v>413260462</v>
      </c>
    </row>
    <row r="476" spans="1:45" ht="18.75" thickBot="1" x14ac:dyDescent="0.3">
      <c r="A476" s="37">
        <v>463</v>
      </c>
      <c r="B476" s="38" t="s">
        <v>1386</v>
      </c>
      <c r="C476" s="39" t="s">
        <v>196</v>
      </c>
      <c r="D476" s="49">
        <v>35315</v>
      </c>
      <c r="E476" s="41">
        <f t="shared" ca="1" si="24"/>
        <v>41159</v>
      </c>
      <c r="F476" s="42">
        <f t="shared" ca="1" si="25"/>
        <v>16</v>
      </c>
      <c r="G476" s="43" t="s">
        <v>360</v>
      </c>
      <c r="H476" s="43" t="s">
        <v>1262</v>
      </c>
      <c r="I476" s="44" t="s">
        <v>1387</v>
      </c>
      <c r="J476" s="39" t="s">
        <v>1388</v>
      </c>
      <c r="K476" s="39"/>
      <c r="L476" s="39"/>
      <c r="M476" s="39"/>
      <c r="N476" s="39"/>
      <c r="O476" s="45"/>
      <c r="P476" s="45"/>
      <c r="Q476" s="45" t="s">
        <v>237</v>
      </c>
      <c r="R476" s="45" t="s">
        <v>417</v>
      </c>
      <c r="S476" s="45" t="s">
        <v>417</v>
      </c>
      <c r="T476" s="39" t="s">
        <v>236</v>
      </c>
      <c r="U476" s="45" t="s">
        <v>236</v>
      </c>
      <c r="V476" s="45" t="s">
        <v>236</v>
      </c>
      <c r="W476" s="45" t="s">
        <v>236</v>
      </c>
      <c r="X476" s="45" t="s">
        <v>236</v>
      </c>
      <c r="Y476" s="45" t="s">
        <v>236</v>
      </c>
      <c r="Z476" s="45"/>
      <c r="AA476" s="45"/>
      <c r="AB476" s="45"/>
      <c r="AC476" s="45"/>
      <c r="AD476" s="45"/>
      <c r="AE476" s="46"/>
      <c r="AS476" s="28">
        <f t="shared" ca="1" si="23"/>
        <v>411590463</v>
      </c>
    </row>
    <row r="477" spans="1:45" ht="18.75" thickBot="1" x14ac:dyDescent="0.3">
      <c r="A477" s="37">
        <v>464</v>
      </c>
      <c r="B477" s="38" t="s">
        <v>1389</v>
      </c>
      <c r="C477" s="39" t="s">
        <v>194</v>
      </c>
      <c r="D477" s="49">
        <v>35100</v>
      </c>
      <c r="E477" s="41">
        <f t="shared" ca="1" si="24"/>
        <v>41310</v>
      </c>
      <c r="F477" s="42">
        <f t="shared" ca="1" si="25"/>
        <v>17</v>
      </c>
      <c r="G477" s="43" t="s">
        <v>360</v>
      </c>
      <c r="H477" s="43" t="s">
        <v>1262</v>
      </c>
      <c r="I477" s="44" t="s">
        <v>1390</v>
      </c>
      <c r="J477" s="39" t="s">
        <v>1391</v>
      </c>
      <c r="K477" s="39"/>
      <c r="L477" s="39"/>
      <c r="M477" s="39"/>
      <c r="N477" s="39"/>
      <c r="O477" s="45"/>
      <c r="P477" s="45"/>
      <c r="Q477" s="45" t="s">
        <v>237</v>
      </c>
      <c r="R477" s="45" t="s">
        <v>417</v>
      </c>
      <c r="S477" s="45" t="s">
        <v>417</v>
      </c>
      <c r="T477" s="39" t="s">
        <v>236</v>
      </c>
      <c r="U477" s="45" t="s">
        <v>236</v>
      </c>
      <c r="V477" s="45" t="s">
        <v>236</v>
      </c>
      <c r="W477" s="45" t="s">
        <v>236</v>
      </c>
      <c r="X477" s="45" t="s">
        <v>236</v>
      </c>
      <c r="Y477" s="45" t="s">
        <v>236</v>
      </c>
      <c r="Z477" s="45"/>
      <c r="AA477" s="45"/>
      <c r="AB477" s="45"/>
      <c r="AC477" s="45"/>
      <c r="AD477" s="45"/>
      <c r="AE477" s="46"/>
      <c r="AS477" s="28">
        <f t="shared" ca="1" si="23"/>
        <v>413100464</v>
      </c>
    </row>
    <row r="478" spans="1:45" ht="18.75" thickBot="1" x14ac:dyDescent="0.3">
      <c r="A478" s="37">
        <v>465</v>
      </c>
      <c r="B478" s="38" t="s">
        <v>1392</v>
      </c>
      <c r="C478" s="39" t="s">
        <v>194</v>
      </c>
      <c r="D478" s="52">
        <v>35383</v>
      </c>
      <c r="E478" s="41">
        <f t="shared" ca="1" si="24"/>
        <v>41227</v>
      </c>
      <c r="F478" s="42">
        <f t="shared" ca="1" si="25"/>
        <v>16</v>
      </c>
      <c r="G478" s="43" t="s">
        <v>246</v>
      </c>
      <c r="H478" s="43" t="s">
        <v>1262</v>
      </c>
      <c r="I478" s="44" t="s">
        <v>1393</v>
      </c>
      <c r="J478" s="39" t="s">
        <v>1394</v>
      </c>
      <c r="K478" s="39"/>
      <c r="L478" s="39"/>
      <c r="M478" s="39"/>
      <c r="N478" s="39"/>
      <c r="O478" s="45"/>
      <c r="P478" s="45"/>
      <c r="Q478" s="45" t="s">
        <v>237</v>
      </c>
      <c r="R478" s="45" t="s">
        <v>417</v>
      </c>
      <c r="S478" s="45" t="s">
        <v>417</v>
      </c>
      <c r="T478" s="39" t="s">
        <v>236</v>
      </c>
      <c r="U478" s="45" t="s">
        <v>236</v>
      </c>
      <c r="V478" s="45" t="s">
        <v>236</v>
      </c>
      <c r="W478" s="45" t="s">
        <v>236</v>
      </c>
      <c r="X478" s="45" t="s">
        <v>236</v>
      </c>
      <c r="Y478" s="45" t="s">
        <v>236</v>
      </c>
      <c r="Z478" s="45"/>
      <c r="AA478" s="45"/>
      <c r="AB478" s="45"/>
      <c r="AC478" s="45"/>
      <c r="AD478" s="45"/>
      <c r="AE478" s="46"/>
      <c r="AS478" s="28">
        <f t="shared" ca="1" si="23"/>
        <v>412270465</v>
      </c>
    </row>
    <row r="479" spans="1:45" ht="18.75" thickBot="1" x14ac:dyDescent="0.3">
      <c r="A479" s="37">
        <v>466</v>
      </c>
      <c r="B479" s="38" t="s">
        <v>1395</v>
      </c>
      <c r="C479" s="39" t="s">
        <v>196</v>
      </c>
      <c r="D479" s="49">
        <v>35550</v>
      </c>
      <c r="E479" s="41">
        <f t="shared" ca="1" si="24"/>
        <v>41029</v>
      </c>
      <c r="F479" s="42">
        <f t="shared" ca="1" si="25"/>
        <v>15</v>
      </c>
      <c r="G479" s="43" t="s">
        <v>360</v>
      </c>
      <c r="H479" s="43" t="s">
        <v>288</v>
      </c>
      <c r="I479" s="44" t="s">
        <v>1396</v>
      </c>
      <c r="J479" s="39" t="s">
        <v>1397</v>
      </c>
      <c r="K479" s="39"/>
      <c r="L479" s="39"/>
      <c r="M479" s="39"/>
      <c r="N479" s="39"/>
      <c r="O479" s="45"/>
      <c r="P479" s="45"/>
      <c r="Q479" s="45" t="s">
        <v>237</v>
      </c>
      <c r="R479" s="45" t="s">
        <v>585</v>
      </c>
      <c r="S479" s="45" t="s">
        <v>585</v>
      </c>
      <c r="T479" s="39" t="s">
        <v>236</v>
      </c>
      <c r="U479" s="45" t="s">
        <v>236</v>
      </c>
      <c r="V479" s="45" t="s">
        <v>236</v>
      </c>
      <c r="W479" s="45" t="s">
        <v>236</v>
      </c>
      <c r="X479" s="45" t="s">
        <v>236</v>
      </c>
      <c r="Y479" s="45" t="s">
        <v>236</v>
      </c>
      <c r="Z479" s="45"/>
      <c r="AA479" s="45"/>
      <c r="AB479" s="45"/>
      <c r="AC479" s="45"/>
      <c r="AD479" s="45"/>
      <c r="AE479" s="46"/>
      <c r="AS479" s="28">
        <f t="shared" ca="1" si="23"/>
        <v>410290466</v>
      </c>
    </row>
    <row r="480" spans="1:45" ht="18.75" thickBot="1" x14ac:dyDescent="0.3">
      <c r="A480" s="37">
        <v>467</v>
      </c>
      <c r="B480" s="38" t="s">
        <v>1398</v>
      </c>
      <c r="C480" s="39" t="s">
        <v>194</v>
      </c>
      <c r="D480" s="40">
        <v>36117</v>
      </c>
      <c r="E480" s="41">
        <f t="shared" ca="1" si="24"/>
        <v>41231</v>
      </c>
      <c r="F480" s="42">
        <f t="shared" ca="1" si="25"/>
        <v>14</v>
      </c>
      <c r="G480" s="43" t="s">
        <v>638</v>
      </c>
      <c r="H480" s="43" t="s">
        <v>288</v>
      </c>
      <c r="I480" s="44" t="s">
        <v>1399</v>
      </c>
      <c r="J480" s="39" t="s">
        <v>1400</v>
      </c>
      <c r="K480" s="39">
        <v>4708</v>
      </c>
      <c r="L480" s="39"/>
      <c r="M480" s="39"/>
      <c r="N480" s="39"/>
      <c r="O480" s="45"/>
      <c r="P480" s="45"/>
      <c r="Q480" s="45" t="s">
        <v>237</v>
      </c>
      <c r="R480" s="45" t="s">
        <v>626</v>
      </c>
      <c r="S480" s="45" t="s">
        <v>626</v>
      </c>
      <c r="T480" s="39" t="s">
        <v>237</v>
      </c>
      <c r="U480" s="45" t="s">
        <v>626</v>
      </c>
      <c r="V480" s="45" t="s">
        <v>626</v>
      </c>
      <c r="W480" s="45" t="s">
        <v>237</v>
      </c>
      <c r="X480" s="45" t="s">
        <v>626</v>
      </c>
      <c r="Y480" s="45" t="s">
        <v>626</v>
      </c>
      <c r="Z480" s="45"/>
      <c r="AA480" s="45"/>
      <c r="AB480" s="45"/>
      <c r="AC480" s="45"/>
      <c r="AD480" s="45"/>
      <c r="AE480" s="46"/>
      <c r="AS480" s="28">
        <f t="shared" ca="1" si="23"/>
        <v>412310467</v>
      </c>
    </row>
    <row r="481" spans="1:45" ht="18.75" thickBot="1" x14ac:dyDescent="0.3">
      <c r="A481" s="37">
        <v>468</v>
      </c>
      <c r="B481" s="38" t="s">
        <v>154</v>
      </c>
      <c r="C481" s="39" t="s">
        <v>194</v>
      </c>
      <c r="D481" s="49">
        <v>35543</v>
      </c>
      <c r="E481" s="41">
        <f t="shared" ca="1" si="24"/>
        <v>41022</v>
      </c>
      <c r="F481" s="42">
        <f t="shared" ca="1" si="25"/>
        <v>15</v>
      </c>
      <c r="G481" s="43" t="s">
        <v>246</v>
      </c>
      <c r="H481" s="43" t="s">
        <v>234</v>
      </c>
      <c r="I481" s="44" t="s">
        <v>1401</v>
      </c>
      <c r="J481" s="39" t="s">
        <v>1402</v>
      </c>
      <c r="K481" s="39">
        <v>4636</v>
      </c>
      <c r="L481" s="39"/>
      <c r="M481" s="39"/>
      <c r="N481" s="39"/>
      <c r="O481" s="45"/>
      <c r="P481" s="45"/>
      <c r="Q481" s="45" t="s">
        <v>237</v>
      </c>
      <c r="R481" s="45" t="s">
        <v>417</v>
      </c>
      <c r="S481" s="45" t="s">
        <v>417</v>
      </c>
      <c r="T481" s="39" t="s">
        <v>237</v>
      </c>
      <c r="U481" s="45" t="s">
        <v>417</v>
      </c>
      <c r="V481" s="45" t="s">
        <v>385</v>
      </c>
      <c r="W481" s="45" t="s">
        <v>237</v>
      </c>
      <c r="X481" s="45" t="s">
        <v>417</v>
      </c>
      <c r="Y481" s="45" t="s">
        <v>417</v>
      </c>
      <c r="Z481" s="45"/>
      <c r="AA481" s="45"/>
      <c r="AB481" s="45"/>
      <c r="AC481" s="45"/>
      <c r="AD481" s="45"/>
      <c r="AE481" s="46"/>
      <c r="AS481" s="28">
        <f t="shared" ca="1" si="23"/>
        <v>410220468</v>
      </c>
    </row>
    <row r="482" spans="1:45" ht="18.75" thickBot="1" x14ac:dyDescent="0.3">
      <c r="A482" s="37">
        <v>469</v>
      </c>
      <c r="B482" s="38" t="s">
        <v>1403</v>
      </c>
      <c r="C482" s="39" t="s">
        <v>194</v>
      </c>
      <c r="D482" s="49">
        <v>35649</v>
      </c>
      <c r="E482" s="41">
        <f t="shared" ca="1" si="24"/>
        <v>41128</v>
      </c>
      <c r="F482" s="42">
        <f t="shared" ca="1" si="25"/>
        <v>15</v>
      </c>
      <c r="G482" s="43" t="s">
        <v>360</v>
      </c>
      <c r="H482" s="43" t="s">
        <v>1262</v>
      </c>
      <c r="I482" s="44" t="s">
        <v>1404</v>
      </c>
      <c r="J482" s="39" t="s">
        <v>1405</v>
      </c>
      <c r="K482" s="39"/>
      <c r="L482" s="39"/>
      <c r="M482" s="39"/>
      <c r="N482" s="39"/>
      <c r="O482" s="45"/>
      <c r="P482" s="45"/>
      <c r="Q482" s="45" t="s">
        <v>237</v>
      </c>
      <c r="R482" s="45" t="s">
        <v>417</v>
      </c>
      <c r="S482" s="45" t="s">
        <v>417</v>
      </c>
      <c r="T482" s="39" t="s">
        <v>236</v>
      </c>
      <c r="U482" s="45" t="s">
        <v>236</v>
      </c>
      <c r="V482" s="45" t="s">
        <v>236</v>
      </c>
      <c r="W482" s="45" t="s">
        <v>236</v>
      </c>
      <c r="X482" s="45" t="s">
        <v>236</v>
      </c>
      <c r="Y482" s="45" t="s">
        <v>236</v>
      </c>
      <c r="Z482" s="45"/>
      <c r="AA482" s="45"/>
      <c r="AB482" s="45"/>
      <c r="AC482" s="45"/>
      <c r="AD482" s="45"/>
      <c r="AE482" s="46"/>
      <c r="AS482" s="28">
        <f t="shared" ca="1" si="23"/>
        <v>411280469</v>
      </c>
    </row>
    <row r="483" spans="1:45" ht="18.75" thickBot="1" x14ac:dyDescent="0.3">
      <c r="A483" s="37">
        <v>470</v>
      </c>
      <c r="B483" s="38" t="s">
        <v>1406</v>
      </c>
      <c r="C483" s="39" t="s">
        <v>194</v>
      </c>
      <c r="D483" s="49">
        <v>35193</v>
      </c>
      <c r="E483" s="41">
        <f t="shared" ca="1" si="24"/>
        <v>41037</v>
      </c>
      <c r="F483" s="42">
        <f t="shared" ca="1" si="25"/>
        <v>16</v>
      </c>
      <c r="G483" s="43" t="s">
        <v>240</v>
      </c>
      <c r="H483" s="43" t="s">
        <v>1262</v>
      </c>
      <c r="I483" s="44" t="s">
        <v>1407</v>
      </c>
      <c r="J483" s="39" t="s">
        <v>1408</v>
      </c>
      <c r="K483" s="39"/>
      <c r="L483" s="39"/>
      <c r="M483" s="39"/>
      <c r="N483" s="39"/>
      <c r="O483" s="45"/>
      <c r="P483" s="45"/>
      <c r="Q483" s="45" t="s">
        <v>237</v>
      </c>
      <c r="R483" s="45" t="s">
        <v>417</v>
      </c>
      <c r="S483" s="45" t="s">
        <v>417</v>
      </c>
      <c r="T483" s="39" t="s">
        <v>236</v>
      </c>
      <c r="U483" s="45" t="s">
        <v>236</v>
      </c>
      <c r="V483" s="45" t="s">
        <v>236</v>
      </c>
      <c r="W483" s="45" t="s">
        <v>236</v>
      </c>
      <c r="X483" s="45" t="s">
        <v>236</v>
      </c>
      <c r="Y483" s="45" t="s">
        <v>236</v>
      </c>
      <c r="Z483" s="45"/>
      <c r="AA483" s="45"/>
      <c r="AB483" s="45"/>
      <c r="AC483" s="45"/>
      <c r="AD483" s="45"/>
      <c r="AE483" s="46"/>
      <c r="AS483" s="28">
        <f t="shared" ca="1" si="23"/>
        <v>410370470</v>
      </c>
    </row>
    <row r="484" spans="1:45" ht="18.75" thickBot="1" x14ac:dyDescent="0.3">
      <c r="A484" s="37">
        <v>471</v>
      </c>
      <c r="B484" s="38" t="s">
        <v>1409</v>
      </c>
      <c r="C484" s="39" t="s">
        <v>196</v>
      </c>
      <c r="D484" s="49">
        <v>35411</v>
      </c>
      <c r="E484" s="41">
        <f t="shared" ca="1" si="24"/>
        <v>41255</v>
      </c>
      <c r="F484" s="42">
        <f t="shared" ca="1" si="25"/>
        <v>16</v>
      </c>
      <c r="G484" s="43" t="s">
        <v>246</v>
      </c>
      <c r="H484" s="43" t="s">
        <v>1262</v>
      </c>
      <c r="I484" s="44" t="s">
        <v>1410</v>
      </c>
      <c r="J484" s="39" t="s">
        <v>1411</v>
      </c>
      <c r="K484" s="39"/>
      <c r="L484" s="39"/>
      <c r="M484" s="39"/>
      <c r="N484" s="39"/>
      <c r="O484" s="45"/>
      <c r="P484" s="45"/>
      <c r="Q484" s="45" t="s">
        <v>237</v>
      </c>
      <c r="R484" s="45" t="s">
        <v>417</v>
      </c>
      <c r="S484" s="45" t="s">
        <v>417</v>
      </c>
      <c r="T484" s="39" t="s">
        <v>236</v>
      </c>
      <c r="U484" s="45" t="s">
        <v>236</v>
      </c>
      <c r="V484" s="45" t="s">
        <v>236</v>
      </c>
      <c r="W484" s="45" t="s">
        <v>236</v>
      </c>
      <c r="X484" s="45" t="s">
        <v>236</v>
      </c>
      <c r="Y484" s="45" t="s">
        <v>236</v>
      </c>
      <c r="Z484" s="45"/>
      <c r="AA484" s="45"/>
      <c r="AB484" s="45"/>
      <c r="AC484" s="45"/>
      <c r="AD484" s="45"/>
      <c r="AE484" s="46"/>
      <c r="AS484" s="28">
        <f t="shared" ca="1" si="23"/>
        <v>412550471</v>
      </c>
    </row>
    <row r="485" spans="1:45" ht="18.75" thickBot="1" x14ac:dyDescent="0.3">
      <c r="A485" s="37">
        <v>472</v>
      </c>
      <c r="B485" s="38" t="s">
        <v>1412</v>
      </c>
      <c r="C485" s="39" t="s">
        <v>196</v>
      </c>
      <c r="D485" s="49">
        <v>37073</v>
      </c>
      <c r="E485" s="41">
        <f t="shared" ca="1" si="24"/>
        <v>41091</v>
      </c>
      <c r="F485" s="42">
        <f t="shared" ca="1" si="25"/>
        <v>11</v>
      </c>
      <c r="G485" s="43" t="s">
        <v>246</v>
      </c>
      <c r="H485" s="43" t="s">
        <v>288</v>
      </c>
      <c r="I485" s="44" t="s">
        <v>1413</v>
      </c>
      <c r="J485" s="39" t="s">
        <v>1414</v>
      </c>
      <c r="K485" s="39"/>
      <c r="L485" s="39"/>
      <c r="M485" s="39"/>
      <c r="N485" s="39"/>
      <c r="O485" s="45"/>
      <c r="P485" s="45"/>
      <c r="Q485" s="45" t="s">
        <v>237</v>
      </c>
      <c r="R485" s="45" t="s">
        <v>585</v>
      </c>
      <c r="S485" s="45" t="s">
        <v>585</v>
      </c>
      <c r="T485" s="39" t="s">
        <v>237</v>
      </c>
      <c r="U485" s="45" t="s">
        <v>2013</v>
      </c>
      <c r="V485" s="45" t="s">
        <v>2013</v>
      </c>
      <c r="W485" s="45" t="s">
        <v>237</v>
      </c>
      <c r="X485" s="45" t="s">
        <v>2013</v>
      </c>
      <c r="Y485" s="45" t="s">
        <v>2013</v>
      </c>
      <c r="Z485" s="45"/>
      <c r="AA485" s="45"/>
      <c r="AB485" s="45"/>
      <c r="AC485" s="45"/>
      <c r="AD485" s="45"/>
      <c r="AE485" s="46"/>
      <c r="AS485" s="28">
        <f t="shared" ca="1" si="23"/>
        <v>410910472</v>
      </c>
    </row>
    <row r="486" spans="1:45" ht="18.75" thickBot="1" x14ac:dyDescent="0.3">
      <c r="A486" s="37">
        <v>473</v>
      </c>
      <c r="B486" s="38" t="s">
        <v>1415</v>
      </c>
      <c r="C486" s="39" t="s">
        <v>196</v>
      </c>
      <c r="D486" s="49">
        <v>35227</v>
      </c>
      <c r="E486" s="41">
        <f t="shared" ca="1" si="24"/>
        <v>41071</v>
      </c>
      <c r="F486" s="42">
        <f t="shared" ca="1" si="25"/>
        <v>16</v>
      </c>
      <c r="G486" s="43" t="s">
        <v>246</v>
      </c>
      <c r="H486" s="43" t="s">
        <v>288</v>
      </c>
      <c r="I486" s="44" t="s">
        <v>1416</v>
      </c>
      <c r="J486" s="39" t="s">
        <v>1417</v>
      </c>
      <c r="K486" s="39"/>
      <c r="L486" s="39"/>
      <c r="M486" s="39"/>
      <c r="N486" s="39"/>
      <c r="O486" s="45"/>
      <c r="P486" s="45"/>
      <c r="Q486" s="45" t="s">
        <v>237</v>
      </c>
      <c r="R486" s="45" t="s">
        <v>585</v>
      </c>
      <c r="S486" s="45" t="s">
        <v>585</v>
      </c>
      <c r="T486" s="39" t="s">
        <v>236</v>
      </c>
      <c r="U486" s="45" t="s">
        <v>236</v>
      </c>
      <c r="V486" s="45" t="s">
        <v>236</v>
      </c>
      <c r="W486" s="45" t="s">
        <v>236</v>
      </c>
      <c r="X486" s="45" t="s">
        <v>236</v>
      </c>
      <c r="Y486" s="45" t="s">
        <v>236</v>
      </c>
      <c r="Z486" s="45"/>
      <c r="AA486" s="45"/>
      <c r="AB486" s="45"/>
      <c r="AC486" s="45"/>
      <c r="AD486" s="45"/>
      <c r="AE486" s="46"/>
      <c r="AS486" s="28">
        <f t="shared" ca="1" si="23"/>
        <v>410710473</v>
      </c>
    </row>
    <row r="487" spans="1:45" ht="18.75" thickBot="1" x14ac:dyDescent="0.3">
      <c r="A487" s="37">
        <v>474</v>
      </c>
      <c r="B487" s="38" t="s">
        <v>1418</v>
      </c>
      <c r="C487" s="39" t="s">
        <v>196</v>
      </c>
      <c r="D487" s="49">
        <v>35899</v>
      </c>
      <c r="E487" s="41">
        <f t="shared" ca="1" si="24"/>
        <v>41013</v>
      </c>
      <c r="F487" s="42">
        <f t="shared" ca="1" si="25"/>
        <v>14</v>
      </c>
      <c r="G487" s="43" t="s">
        <v>246</v>
      </c>
      <c r="H487" s="43" t="s">
        <v>288</v>
      </c>
      <c r="I487" s="50" t="s">
        <v>1419</v>
      </c>
      <c r="J487" s="51" t="s">
        <v>1420</v>
      </c>
      <c r="K487" s="51"/>
      <c r="L487" s="51"/>
      <c r="M487" s="51"/>
      <c r="N487" s="39"/>
      <c r="O487" s="45"/>
      <c r="P487" s="45"/>
      <c r="Q487" s="45" t="s">
        <v>237</v>
      </c>
      <c r="R487" s="45" t="s">
        <v>585</v>
      </c>
      <c r="S487" s="45" t="s">
        <v>585</v>
      </c>
      <c r="T487" s="39" t="s">
        <v>237</v>
      </c>
      <c r="U487" s="45" t="s">
        <v>2013</v>
      </c>
      <c r="V487" s="45" t="s">
        <v>2013</v>
      </c>
      <c r="W487" s="45" t="s">
        <v>236</v>
      </c>
      <c r="X487" s="45" t="s">
        <v>236</v>
      </c>
      <c r="Y487" s="45" t="s">
        <v>236</v>
      </c>
      <c r="Z487" s="45"/>
      <c r="AA487" s="45"/>
      <c r="AB487" s="45"/>
      <c r="AC487" s="45"/>
      <c r="AD487" s="45"/>
      <c r="AE487" s="46"/>
      <c r="AS487" s="28">
        <f t="shared" ca="1" si="23"/>
        <v>410130474</v>
      </c>
    </row>
    <row r="488" spans="1:45" ht="18.75" thickBot="1" x14ac:dyDescent="0.3">
      <c r="A488" s="37">
        <v>475</v>
      </c>
      <c r="B488" s="38" t="s">
        <v>1421</v>
      </c>
      <c r="C488" s="39" t="s">
        <v>196</v>
      </c>
      <c r="D488" s="49">
        <v>35150</v>
      </c>
      <c r="E488" s="41">
        <f t="shared" ca="1" si="24"/>
        <v>40994</v>
      </c>
      <c r="F488" s="42">
        <f t="shared" ca="1" si="25"/>
        <v>16</v>
      </c>
      <c r="G488" s="43" t="s">
        <v>723</v>
      </c>
      <c r="H488" s="43" t="s">
        <v>288</v>
      </c>
      <c r="I488" s="44" t="s">
        <v>1422</v>
      </c>
      <c r="J488" s="39" t="s">
        <v>1423</v>
      </c>
      <c r="K488" s="39"/>
      <c r="L488" s="39"/>
      <c r="M488" s="39"/>
      <c r="N488" s="39"/>
      <c r="O488" s="45"/>
      <c r="P488" s="45"/>
      <c r="Q488" s="45" t="s">
        <v>237</v>
      </c>
      <c r="R488" s="45" t="s">
        <v>863</v>
      </c>
      <c r="S488" s="45" t="s">
        <v>863</v>
      </c>
      <c r="T488" s="39" t="s">
        <v>236</v>
      </c>
      <c r="U488" s="45" t="s">
        <v>236</v>
      </c>
      <c r="V488" s="45" t="s">
        <v>236</v>
      </c>
      <c r="W488" s="45" t="s">
        <v>236</v>
      </c>
      <c r="X488" s="45" t="s">
        <v>236</v>
      </c>
      <c r="Y488" s="45" t="s">
        <v>236</v>
      </c>
      <c r="Z488" s="45"/>
      <c r="AA488" s="45"/>
      <c r="AB488" s="45"/>
      <c r="AC488" s="45"/>
      <c r="AD488" s="45"/>
      <c r="AE488" s="46"/>
      <c r="AS488" s="28">
        <f t="shared" ca="1" si="23"/>
        <v>409940475</v>
      </c>
    </row>
    <row r="489" spans="1:45" ht="18.75" thickBot="1" x14ac:dyDescent="0.3">
      <c r="A489" s="37">
        <v>476</v>
      </c>
      <c r="B489" s="38" t="s">
        <v>1424</v>
      </c>
      <c r="C489" s="39" t="s">
        <v>194</v>
      </c>
      <c r="D489" s="49">
        <v>35446</v>
      </c>
      <c r="E489" s="41">
        <f t="shared" ca="1" si="24"/>
        <v>41290</v>
      </c>
      <c r="F489" s="42">
        <f t="shared" ca="1" si="25"/>
        <v>16</v>
      </c>
      <c r="G489" s="43" t="s">
        <v>723</v>
      </c>
      <c r="H489" s="43" t="s">
        <v>288</v>
      </c>
      <c r="I489" s="50" t="s">
        <v>1425</v>
      </c>
      <c r="J489" s="51" t="s">
        <v>1426</v>
      </c>
      <c r="K489" s="51"/>
      <c r="L489" s="51"/>
      <c r="M489" s="51"/>
      <c r="N489" s="39"/>
      <c r="O489" s="45"/>
      <c r="P489" s="45"/>
      <c r="Q489" s="45" t="s">
        <v>237</v>
      </c>
      <c r="R489" s="45" t="s">
        <v>863</v>
      </c>
      <c r="S489" s="45" t="s">
        <v>863</v>
      </c>
      <c r="T489" s="39"/>
      <c r="U489" s="45"/>
      <c r="V489" s="45"/>
      <c r="W489" s="45" t="s">
        <v>236</v>
      </c>
      <c r="X489" s="45" t="s">
        <v>236</v>
      </c>
      <c r="Y489" s="45" t="s">
        <v>236</v>
      </c>
      <c r="Z489" s="45"/>
      <c r="AA489" s="45"/>
      <c r="AB489" s="45"/>
      <c r="AC489" s="45"/>
      <c r="AD489" s="45"/>
      <c r="AE489" s="46"/>
      <c r="AS489" s="28">
        <f t="shared" ca="1" si="23"/>
        <v>412900476</v>
      </c>
    </row>
    <row r="490" spans="1:45" ht="18.75" thickBot="1" x14ac:dyDescent="0.3">
      <c r="A490" s="37">
        <v>477</v>
      </c>
      <c r="B490" s="38" t="s">
        <v>1427</v>
      </c>
      <c r="C490" s="39" t="s">
        <v>194</v>
      </c>
      <c r="D490" s="49">
        <v>35984</v>
      </c>
      <c r="E490" s="41">
        <f t="shared" ca="1" si="24"/>
        <v>41098</v>
      </c>
      <c r="F490" s="42">
        <f t="shared" ca="1" si="25"/>
        <v>14</v>
      </c>
      <c r="G490" s="43" t="s">
        <v>406</v>
      </c>
      <c r="H490" s="43" t="s">
        <v>288</v>
      </c>
      <c r="I490" s="44" t="s">
        <v>1428</v>
      </c>
      <c r="J490" s="39" t="s">
        <v>1429</v>
      </c>
      <c r="K490" s="39"/>
      <c r="L490" s="39"/>
      <c r="M490" s="39"/>
      <c r="N490" s="39"/>
      <c r="O490" s="45"/>
      <c r="P490" s="45"/>
      <c r="Q490" s="45" t="s">
        <v>237</v>
      </c>
      <c r="R490" s="45" t="s">
        <v>704</v>
      </c>
      <c r="S490" s="45" t="s">
        <v>704</v>
      </c>
      <c r="T490" s="39" t="s">
        <v>237</v>
      </c>
      <c r="U490" s="45" t="s">
        <v>704</v>
      </c>
      <c r="V490" s="45" t="s">
        <v>704</v>
      </c>
      <c r="W490" s="45" t="s">
        <v>236</v>
      </c>
      <c r="X490" s="45" t="s">
        <v>236</v>
      </c>
      <c r="Y490" s="45" t="s">
        <v>236</v>
      </c>
      <c r="Z490" s="45"/>
      <c r="AA490" s="45"/>
      <c r="AB490" s="45"/>
      <c r="AC490" s="45"/>
      <c r="AD490" s="45"/>
      <c r="AE490" s="46"/>
      <c r="AS490" s="28">
        <f t="shared" ca="1" si="23"/>
        <v>410980477</v>
      </c>
    </row>
    <row r="491" spans="1:45" ht="18.75" thickBot="1" x14ac:dyDescent="0.3">
      <c r="A491" s="37">
        <v>478</v>
      </c>
      <c r="B491" s="38" t="s">
        <v>1430</v>
      </c>
      <c r="C491" s="39" t="s">
        <v>194</v>
      </c>
      <c r="D491" s="49">
        <v>35948</v>
      </c>
      <c r="E491" s="41">
        <f t="shared" ca="1" si="24"/>
        <v>41062</v>
      </c>
      <c r="F491" s="42">
        <f t="shared" ca="1" si="25"/>
        <v>14</v>
      </c>
      <c r="G491" s="43" t="s">
        <v>406</v>
      </c>
      <c r="H491" s="43" t="s">
        <v>288</v>
      </c>
      <c r="I491" s="44" t="s">
        <v>1431</v>
      </c>
      <c r="J491" s="39" t="s">
        <v>1432</v>
      </c>
      <c r="K491" s="39"/>
      <c r="L491" s="39"/>
      <c r="M491" s="39"/>
      <c r="N491" s="39"/>
      <c r="O491" s="45"/>
      <c r="P491" s="45"/>
      <c r="Q491" s="45" t="s">
        <v>237</v>
      </c>
      <c r="R491" s="45" t="s">
        <v>704</v>
      </c>
      <c r="S491" s="45" t="s">
        <v>704</v>
      </c>
      <c r="T491" s="39" t="s">
        <v>237</v>
      </c>
      <c r="U491" s="45" t="s">
        <v>704</v>
      </c>
      <c r="V491" s="45" t="s">
        <v>704</v>
      </c>
      <c r="W491" s="45" t="s">
        <v>236</v>
      </c>
      <c r="X491" s="45" t="s">
        <v>236</v>
      </c>
      <c r="Y491" s="45" t="s">
        <v>236</v>
      </c>
      <c r="Z491" s="45"/>
      <c r="AA491" s="45"/>
      <c r="AB491" s="45"/>
      <c r="AC491" s="45"/>
      <c r="AD491" s="45"/>
      <c r="AE491" s="46"/>
      <c r="AS491" s="28">
        <f t="shared" ca="1" si="23"/>
        <v>410620478</v>
      </c>
    </row>
    <row r="492" spans="1:45" ht="18.75" thickBot="1" x14ac:dyDescent="0.3">
      <c r="A492" s="37">
        <v>479</v>
      </c>
      <c r="B492" s="38" t="s">
        <v>1433</v>
      </c>
      <c r="C492" s="39" t="s">
        <v>194</v>
      </c>
      <c r="D492" s="49">
        <v>35831</v>
      </c>
      <c r="E492" s="41">
        <f t="shared" ca="1" si="24"/>
        <v>41310</v>
      </c>
      <c r="F492" s="42">
        <f t="shared" ca="1" si="25"/>
        <v>15</v>
      </c>
      <c r="G492" s="43" t="s">
        <v>406</v>
      </c>
      <c r="H492" s="43" t="s">
        <v>288</v>
      </c>
      <c r="I492" s="44" t="s">
        <v>1434</v>
      </c>
      <c r="J492" s="39" t="s">
        <v>1435</v>
      </c>
      <c r="K492" s="39"/>
      <c r="L492" s="39"/>
      <c r="M492" s="39"/>
      <c r="N492" s="39"/>
      <c r="O492" s="45"/>
      <c r="P492" s="45"/>
      <c r="Q492" s="45" t="s">
        <v>237</v>
      </c>
      <c r="R492" s="45" t="s">
        <v>704</v>
      </c>
      <c r="S492" s="45" t="s">
        <v>704</v>
      </c>
      <c r="T492" s="39" t="s">
        <v>237</v>
      </c>
      <c r="U492" s="45" t="s">
        <v>704</v>
      </c>
      <c r="V492" s="45" t="s">
        <v>704</v>
      </c>
      <c r="W492" s="45" t="s">
        <v>236</v>
      </c>
      <c r="X492" s="45" t="s">
        <v>236</v>
      </c>
      <c r="Y492" s="45" t="s">
        <v>236</v>
      </c>
      <c r="Z492" s="45"/>
      <c r="AA492" s="45"/>
      <c r="AB492" s="45"/>
      <c r="AC492" s="45"/>
      <c r="AD492" s="45"/>
      <c r="AE492" s="46"/>
      <c r="AS492" s="28">
        <f t="shared" ca="1" si="23"/>
        <v>413100479</v>
      </c>
    </row>
    <row r="493" spans="1:45" ht="18.75" thickBot="1" x14ac:dyDescent="0.3">
      <c r="A493" s="37">
        <v>480</v>
      </c>
      <c r="B493" s="38" t="s">
        <v>1436</v>
      </c>
      <c r="C493" s="39" t="s">
        <v>194</v>
      </c>
      <c r="D493" s="49">
        <v>35478</v>
      </c>
      <c r="E493" s="41">
        <f t="shared" ca="1" si="24"/>
        <v>41322</v>
      </c>
      <c r="F493" s="42">
        <f t="shared" ca="1" si="25"/>
        <v>16</v>
      </c>
      <c r="G493" s="43" t="s">
        <v>406</v>
      </c>
      <c r="H493" s="43" t="s">
        <v>288</v>
      </c>
      <c r="I493" s="44" t="s">
        <v>1437</v>
      </c>
      <c r="J493" s="39" t="s">
        <v>1438</v>
      </c>
      <c r="K493" s="39"/>
      <c r="L493" s="39"/>
      <c r="M493" s="39"/>
      <c r="N493" s="39"/>
      <c r="O493" s="45"/>
      <c r="P493" s="45"/>
      <c r="Q493" s="45" t="s">
        <v>237</v>
      </c>
      <c r="R493" s="45" t="s">
        <v>704</v>
      </c>
      <c r="S493" s="45" t="s">
        <v>704</v>
      </c>
      <c r="T493" s="39" t="s">
        <v>236</v>
      </c>
      <c r="U493" s="45" t="s">
        <v>236</v>
      </c>
      <c r="V493" s="45" t="s">
        <v>236</v>
      </c>
      <c r="W493" s="45" t="s">
        <v>236</v>
      </c>
      <c r="X493" s="45" t="s">
        <v>236</v>
      </c>
      <c r="Y493" s="45" t="s">
        <v>236</v>
      </c>
      <c r="Z493" s="45"/>
      <c r="AA493" s="45"/>
      <c r="AB493" s="45"/>
      <c r="AC493" s="45"/>
      <c r="AD493" s="45"/>
      <c r="AE493" s="46"/>
      <c r="AS493" s="28">
        <f t="shared" ca="1" si="23"/>
        <v>413220480</v>
      </c>
    </row>
    <row r="494" spans="1:45" ht="18.75" thickBot="1" x14ac:dyDescent="0.3">
      <c r="A494" s="37">
        <v>481</v>
      </c>
      <c r="B494" s="38" t="s">
        <v>1439</v>
      </c>
      <c r="C494" s="39" t="s">
        <v>194</v>
      </c>
      <c r="D494" s="49">
        <v>35693</v>
      </c>
      <c r="E494" s="41">
        <f t="shared" ca="1" si="24"/>
        <v>41172</v>
      </c>
      <c r="F494" s="42">
        <f t="shared" ca="1" si="25"/>
        <v>15</v>
      </c>
      <c r="G494" s="43" t="s">
        <v>723</v>
      </c>
      <c r="H494" s="43" t="s">
        <v>234</v>
      </c>
      <c r="I494" s="44" t="s">
        <v>1440</v>
      </c>
      <c r="J494" s="39" t="s">
        <v>1441</v>
      </c>
      <c r="K494" s="39"/>
      <c r="L494" s="39"/>
      <c r="M494" s="39"/>
      <c r="N494" s="39"/>
      <c r="O494" s="45"/>
      <c r="P494" s="45"/>
      <c r="Q494" s="45" t="s">
        <v>237</v>
      </c>
      <c r="R494" s="45" t="s">
        <v>719</v>
      </c>
      <c r="S494" s="45" t="s">
        <v>719</v>
      </c>
      <c r="T494" s="39" t="s">
        <v>237</v>
      </c>
      <c r="U494" s="45" t="s">
        <v>719</v>
      </c>
      <c r="V494" s="45" t="s">
        <v>719</v>
      </c>
      <c r="W494" s="45" t="s">
        <v>236</v>
      </c>
      <c r="X494" s="45" t="s">
        <v>236</v>
      </c>
      <c r="Y494" s="45" t="s">
        <v>236</v>
      </c>
      <c r="Z494" s="45"/>
      <c r="AA494" s="45"/>
      <c r="AB494" s="45"/>
      <c r="AC494" s="45"/>
      <c r="AD494" s="45"/>
      <c r="AE494" s="46"/>
      <c r="AS494" s="28">
        <f t="shared" ca="1" si="23"/>
        <v>411720481</v>
      </c>
    </row>
    <row r="495" spans="1:45" ht="18.75" thickBot="1" x14ac:dyDescent="0.3">
      <c r="A495" s="37">
        <v>482</v>
      </c>
      <c r="B495" s="38" t="s">
        <v>1442</v>
      </c>
      <c r="C495" s="39" t="s">
        <v>194</v>
      </c>
      <c r="D495" s="49">
        <v>35138</v>
      </c>
      <c r="E495" s="41">
        <f t="shared" ca="1" si="24"/>
        <v>41347</v>
      </c>
      <c r="F495" s="42">
        <f t="shared" ca="1" si="25"/>
        <v>17</v>
      </c>
      <c r="G495" s="43" t="s">
        <v>246</v>
      </c>
      <c r="H495" s="43" t="s">
        <v>234</v>
      </c>
      <c r="I495" s="44" t="s">
        <v>1443</v>
      </c>
      <c r="J495" s="39" t="s">
        <v>1444</v>
      </c>
      <c r="K495" s="39"/>
      <c r="L495" s="39"/>
      <c r="M495" s="39"/>
      <c r="N495" s="39"/>
      <c r="O495" s="45"/>
      <c r="P495" s="45"/>
      <c r="Q495" s="45" t="s">
        <v>237</v>
      </c>
      <c r="R495" s="45" t="s">
        <v>783</v>
      </c>
      <c r="S495" s="45" t="s">
        <v>783</v>
      </c>
      <c r="T495" s="39" t="s">
        <v>236</v>
      </c>
      <c r="U495" s="45" t="s">
        <v>236</v>
      </c>
      <c r="V495" s="45" t="s">
        <v>236</v>
      </c>
      <c r="W495" s="45" t="s">
        <v>236</v>
      </c>
      <c r="X495" s="45" t="s">
        <v>236</v>
      </c>
      <c r="Y495" s="45" t="s">
        <v>236</v>
      </c>
      <c r="Z495" s="45"/>
      <c r="AA495" s="45"/>
      <c r="AB495" s="45"/>
      <c r="AC495" s="45"/>
      <c r="AD495" s="45"/>
      <c r="AE495" s="46"/>
      <c r="AS495" s="28">
        <f t="shared" ca="1" si="23"/>
        <v>413470482</v>
      </c>
    </row>
    <row r="496" spans="1:45" ht="18.75" thickBot="1" x14ac:dyDescent="0.3">
      <c r="A496" s="37">
        <v>483</v>
      </c>
      <c r="B496" s="38" t="s">
        <v>1445</v>
      </c>
      <c r="C496" s="39" t="s">
        <v>194</v>
      </c>
      <c r="D496" s="49">
        <v>36206</v>
      </c>
      <c r="E496" s="41">
        <f t="shared" ca="1" si="24"/>
        <v>41320</v>
      </c>
      <c r="F496" s="42">
        <f t="shared" ca="1" si="25"/>
        <v>14</v>
      </c>
      <c r="G496" s="43" t="s">
        <v>1446</v>
      </c>
      <c r="H496" s="43" t="s">
        <v>269</v>
      </c>
      <c r="I496" s="44" t="s">
        <v>1447</v>
      </c>
      <c r="J496" s="39" t="s">
        <v>1448</v>
      </c>
      <c r="K496" s="39"/>
      <c r="L496" s="39"/>
      <c r="M496" s="39"/>
      <c r="N496" s="39"/>
      <c r="O496" s="45"/>
      <c r="P496" s="45"/>
      <c r="Q496" s="45" t="s">
        <v>237</v>
      </c>
      <c r="R496" s="45" t="s">
        <v>704</v>
      </c>
      <c r="S496" s="45" t="s">
        <v>704</v>
      </c>
      <c r="T496" s="39" t="s">
        <v>54</v>
      </c>
      <c r="U496" s="45" t="s">
        <v>704</v>
      </c>
      <c r="V496" s="45" t="s">
        <v>704</v>
      </c>
      <c r="W496" s="45" t="s">
        <v>54</v>
      </c>
      <c r="X496" s="45" t="s">
        <v>704</v>
      </c>
      <c r="Y496" s="45" t="s">
        <v>704</v>
      </c>
      <c r="Z496" s="45"/>
      <c r="AA496" s="45"/>
      <c r="AB496" s="45"/>
      <c r="AC496" s="45"/>
      <c r="AD496" s="45"/>
      <c r="AE496" s="46"/>
      <c r="AS496" s="28">
        <f t="shared" ca="1" si="23"/>
        <v>413200483</v>
      </c>
    </row>
    <row r="497" spans="1:45" ht="18.75" thickBot="1" x14ac:dyDescent="0.3">
      <c r="A497" s="37">
        <v>484</v>
      </c>
      <c r="B497" s="38" t="s">
        <v>1449</v>
      </c>
      <c r="C497" s="39" t="s">
        <v>194</v>
      </c>
      <c r="D497" s="49">
        <v>37031</v>
      </c>
      <c r="E497" s="41">
        <f t="shared" ca="1" si="24"/>
        <v>41049</v>
      </c>
      <c r="F497" s="42">
        <f t="shared" ca="1" si="25"/>
        <v>11</v>
      </c>
      <c r="G497" s="43" t="s">
        <v>702</v>
      </c>
      <c r="H497" s="43" t="s">
        <v>288</v>
      </c>
      <c r="I497" s="50" t="s">
        <v>1450</v>
      </c>
      <c r="J497" s="51" t="s">
        <v>1451</v>
      </c>
      <c r="K497" s="51"/>
      <c r="L497" s="51"/>
      <c r="M497" s="51"/>
      <c r="N497" s="39"/>
      <c r="O497" s="45"/>
      <c r="P497" s="45"/>
      <c r="Q497" s="45" t="s">
        <v>237</v>
      </c>
      <c r="R497" s="45" t="s">
        <v>704</v>
      </c>
      <c r="S497" s="45" t="s">
        <v>704</v>
      </c>
      <c r="T497" s="39" t="s">
        <v>237</v>
      </c>
      <c r="U497" s="45" t="s">
        <v>704</v>
      </c>
      <c r="V497" s="45" t="s">
        <v>704</v>
      </c>
      <c r="W497" s="45" t="s">
        <v>237</v>
      </c>
      <c r="X497" s="45" t="s">
        <v>704</v>
      </c>
      <c r="Y497" s="45" t="s">
        <v>704</v>
      </c>
      <c r="Z497" s="45"/>
      <c r="AA497" s="45"/>
      <c r="AB497" s="45"/>
      <c r="AC497" s="45"/>
      <c r="AD497" s="45"/>
      <c r="AE497" s="46"/>
      <c r="AS497" s="28">
        <f t="shared" ca="1" si="23"/>
        <v>410490484</v>
      </c>
    </row>
    <row r="498" spans="1:45" ht="18.75" thickBot="1" x14ac:dyDescent="0.3">
      <c r="A498" s="37">
        <v>485</v>
      </c>
      <c r="B498" s="38" t="s">
        <v>1452</v>
      </c>
      <c r="C498" s="39" t="s">
        <v>194</v>
      </c>
      <c r="D498" s="49">
        <v>35805</v>
      </c>
      <c r="E498" s="41">
        <f t="shared" ca="1" si="24"/>
        <v>41284</v>
      </c>
      <c r="F498" s="42">
        <f t="shared" ca="1" si="25"/>
        <v>15</v>
      </c>
      <c r="G498" s="43" t="s">
        <v>923</v>
      </c>
      <c r="H498" s="43" t="s">
        <v>234</v>
      </c>
      <c r="I498" s="44" t="s">
        <v>1453</v>
      </c>
      <c r="J498" s="39" t="s">
        <v>1454</v>
      </c>
      <c r="K498" s="39"/>
      <c r="L498" s="39"/>
      <c r="M498" s="39"/>
      <c r="N498" s="39"/>
      <c r="O498" s="45"/>
      <c r="P498" s="45"/>
      <c r="Q498" s="45" t="s">
        <v>237</v>
      </c>
      <c r="R498" s="45" t="s">
        <v>921</v>
      </c>
      <c r="S498" s="45" t="s">
        <v>921</v>
      </c>
      <c r="T498" s="39" t="s">
        <v>237</v>
      </c>
      <c r="U498" s="45" t="s">
        <v>921</v>
      </c>
      <c r="V498" s="45" t="s">
        <v>921</v>
      </c>
      <c r="W498" s="45" t="s">
        <v>236</v>
      </c>
      <c r="X498" s="45" t="s">
        <v>236</v>
      </c>
      <c r="Y498" s="45" t="s">
        <v>236</v>
      </c>
      <c r="Z498" s="45"/>
      <c r="AA498" s="45"/>
      <c r="AB498" s="45"/>
      <c r="AC498" s="45"/>
      <c r="AD498" s="45"/>
      <c r="AE498" s="46"/>
      <c r="AS498" s="28">
        <f t="shared" ca="1" si="23"/>
        <v>412840485</v>
      </c>
    </row>
    <row r="499" spans="1:45" ht="18.75" thickBot="1" x14ac:dyDescent="0.3">
      <c r="A499" s="37">
        <v>486</v>
      </c>
      <c r="B499" s="38" t="s">
        <v>1455</v>
      </c>
      <c r="C499" s="39" t="s">
        <v>196</v>
      </c>
      <c r="D499" s="49">
        <v>36448</v>
      </c>
      <c r="E499" s="41">
        <f t="shared" ca="1" si="24"/>
        <v>41197</v>
      </c>
      <c r="F499" s="42">
        <f t="shared" ca="1" si="25"/>
        <v>13</v>
      </c>
      <c r="G499" s="43" t="s">
        <v>919</v>
      </c>
      <c r="H499" s="43" t="s">
        <v>234</v>
      </c>
      <c r="I499" s="50" t="s">
        <v>1456</v>
      </c>
      <c r="J499" s="51" t="s">
        <v>1457</v>
      </c>
      <c r="K499" s="51"/>
      <c r="L499" s="51"/>
      <c r="M499" s="51"/>
      <c r="N499" s="39"/>
      <c r="O499" s="45"/>
      <c r="P499" s="45"/>
      <c r="Q499" s="45" t="s">
        <v>237</v>
      </c>
      <c r="R499" s="45" t="s">
        <v>921</v>
      </c>
      <c r="S499" s="45" t="s">
        <v>921</v>
      </c>
      <c r="T499" s="39" t="s">
        <v>237</v>
      </c>
      <c r="U499" s="45" t="s">
        <v>921</v>
      </c>
      <c r="V499" s="45" t="s">
        <v>921</v>
      </c>
      <c r="W499" s="45" t="s">
        <v>237</v>
      </c>
      <c r="X499" s="45" t="s">
        <v>921</v>
      </c>
      <c r="Y499" s="45" t="s">
        <v>921</v>
      </c>
      <c r="Z499" s="45"/>
      <c r="AA499" s="45"/>
      <c r="AB499" s="45"/>
      <c r="AC499" s="45"/>
      <c r="AD499" s="45"/>
      <c r="AE499" s="46"/>
      <c r="AS499" s="28">
        <f t="shared" ca="1" si="23"/>
        <v>411970486</v>
      </c>
    </row>
    <row r="500" spans="1:45" ht="18.75" thickBot="1" x14ac:dyDescent="0.3">
      <c r="A500" s="37">
        <v>487</v>
      </c>
      <c r="B500" s="38" t="s">
        <v>1458</v>
      </c>
      <c r="C500" s="39" t="s">
        <v>194</v>
      </c>
      <c r="D500" s="49">
        <v>35936</v>
      </c>
      <c r="E500" s="41">
        <f t="shared" ca="1" si="24"/>
        <v>41050</v>
      </c>
      <c r="F500" s="42">
        <f t="shared" ca="1" si="25"/>
        <v>14</v>
      </c>
      <c r="G500" s="43" t="s">
        <v>879</v>
      </c>
      <c r="H500" s="43" t="s">
        <v>234</v>
      </c>
      <c r="I500" s="44" t="s">
        <v>1459</v>
      </c>
      <c r="J500" s="39" t="s">
        <v>1460</v>
      </c>
      <c r="K500" s="39"/>
      <c r="L500" s="39"/>
      <c r="M500" s="39"/>
      <c r="N500" s="39"/>
      <c r="O500" s="45"/>
      <c r="P500" s="45"/>
      <c r="Q500" s="45" t="s">
        <v>237</v>
      </c>
      <c r="R500" s="45" t="s">
        <v>881</v>
      </c>
      <c r="S500" s="45" t="s">
        <v>881</v>
      </c>
      <c r="T500" s="39" t="s">
        <v>237</v>
      </c>
      <c r="U500" s="45" t="s">
        <v>881</v>
      </c>
      <c r="V500" s="45" t="s">
        <v>881</v>
      </c>
      <c r="W500" s="45" t="s">
        <v>236</v>
      </c>
      <c r="X500" s="45" t="s">
        <v>236</v>
      </c>
      <c r="Y500" s="45" t="s">
        <v>236</v>
      </c>
      <c r="Z500" s="45"/>
      <c r="AA500" s="45"/>
      <c r="AB500" s="45"/>
      <c r="AC500" s="45"/>
      <c r="AD500" s="45"/>
      <c r="AE500" s="46"/>
      <c r="AS500" s="28">
        <f t="shared" ca="1" si="23"/>
        <v>410500487</v>
      </c>
    </row>
    <row r="501" spans="1:45" ht="18.75" thickBot="1" x14ac:dyDescent="0.3">
      <c r="A501" s="37">
        <v>488</v>
      </c>
      <c r="B501" s="38" t="s">
        <v>1461</v>
      </c>
      <c r="C501" s="39" t="s">
        <v>196</v>
      </c>
      <c r="D501" s="49">
        <v>36513</v>
      </c>
      <c r="E501" s="41">
        <f t="shared" ca="1" si="24"/>
        <v>41262</v>
      </c>
      <c r="F501" s="42">
        <f t="shared" ca="1" si="25"/>
        <v>13</v>
      </c>
      <c r="G501" s="43" t="s">
        <v>923</v>
      </c>
      <c r="H501" s="43" t="s">
        <v>234</v>
      </c>
      <c r="I501" s="44" t="s">
        <v>1462</v>
      </c>
      <c r="J501" s="39" t="s">
        <v>1463</v>
      </c>
      <c r="K501" s="39"/>
      <c r="L501" s="39"/>
      <c r="M501" s="39"/>
      <c r="N501" s="39"/>
      <c r="O501" s="45"/>
      <c r="P501" s="45"/>
      <c r="Q501" s="45" t="s">
        <v>237</v>
      </c>
      <c r="R501" s="45" t="s">
        <v>921</v>
      </c>
      <c r="S501" s="45" t="s">
        <v>921</v>
      </c>
      <c r="T501" s="39" t="s">
        <v>237</v>
      </c>
      <c r="U501" s="45" t="s">
        <v>921</v>
      </c>
      <c r="V501" s="45" t="s">
        <v>921</v>
      </c>
      <c r="W501" s="45" t="s">
        <v>237</v>
      </c>
      <c r="X501" s="45" t="s">
        <v>921</v>
      </c>
      <c r="Y501" s="45" t="s">
        <v>921</v>
      </c>
      <c r="Z501" s="45"/>
      <c r="AA501" s="45"/>
      <c r="AB501" s="45"/>
      <c r="AC501" s="45"/>
      <c r="AD501" s="45"/>
      <c r="AE501" s="46"/>
      <c r="AS501" s="28">
        <f t="shared" ca="1" si="23"/>
        <v>412620488</v>
      </c>
    </row>
    <row r="502" spans="1:45" ht="18.75" thickBot="1" x14ac:dyDescent="0.3">
      <c r="A502" s="37">
        <v>489</v>
      </c>
      <c r="B502" s="38" t="s">
        <v>1464</v>
      </c>
      <c r="C502" s="39" t="s">
        <v>194</v>
      </c>
      <c r="D502" s="49">
        <v>36881</v>
      </c>
      <c r="E502" s="41">
        <f t="shared" ca="1" si="24"/>
        <v>41264</v>
      </c>
      <c r="F502" s="42">
        <f t="shared" ca="1" si="25"/>
        <v>12</v>
      </c>
      <c r="G502" s="43" t="s">
        <v>919</v>
      </c>
      <c r="H502" s="43" t="s">
        <v>1465</v>
      </c>
      <c r="I502" s="44" t="s">
        <v>1466</v>
      </c>
      <c r="J502" s="39" t="s">
        <v>1467</v>
      </c>
      <c r="K502" s="39"/>
      <c r="L502" s="39"/>
      <c r="M502" s="39"/>
      <c r="N502" s="39"/>
      <c r="O502" s="45"/>
      <c r="P502" s="45"/>
      <c r="Q502" s="45" t="s">
        <v>237</v>
      </c>
      <c r="R502" s="45" t="s">
        <v>921</v>
      </c>
      <c r="S502" s="45" t="s">
        <v>921</v>
      </c>
      <c r="T502" s="39" t="s">
        <v>54</v>
      </c>
      <c r="U502" s="45" t="s">
        <v>921</v>
      </c>
      <c r="V502" s="45" t="s">
        <v>921</v>
      </c>
      <c r="W502" s="45" t="s">
        <v>54</v>
      </c>
      <c r="X502" s="45" t="s">
        <v>921</v>
      </c>
      <c r="Y502" s="45" t="s">
        <v>921</v>
      </c>
      <c r="Z502" s="45"/>
      <c r="AA502" s="45"/>
      <c r="AB502" s="45"/>
      <c r="AC502" s="45"/>
      <c r="AD502" s="45"/>
      <c r="AE502" s="46"/>
      <c r="AS502" s="28">
        <f t="shared" ca="1" si="23"/>
        <v>412640489</v>
      </c>
    </row>
    <row r="503" spans="1:45" ht="18.75" thickBot="1" x14ac:dyDescent="0.3">
      <c r="A503" s="37">
        <v>490</v>
      </c>
      <c r="B503" s="38" t="s">
        <v>1468</v>
      </c>
      <c r="C503" s="39" t="s">
        <v>196</v>
      </c>
      <c r="D503" s="49">
        <v>36148</v>
      </c>
      <c r="E503" s="41">
        <f t="shared" ca="1" si="24"/>
        <v>41262</v>
      </c>
      <c r="F503" s="42">
        <f t="shared" ca="1" si="25"/>
        <v>14</v>
      </c>
      <c r="G503" s="43" t="s">
        <v>919</v>
      </c>
      <c r="H503" s="43" t="s">
        <v>234</v>
      </c>
      <c r="I503" s="44" t="s">
        <v>1469</v>
      </c>
      <c r="J503" s="39" t="s">
        <v>1470</v>
      </c>
      <c r="K503" s="39"/>
      <c r="L503" s="39"/>
      <c r="M503" s="39"/>
      <c r="N503" s="39"/>
      <c r="O503" s="45"/>
      <c r="P503" s="45"/>
      <c r="Q503" s="45" t="s">
        <v>237</v>
      </c>
      <c r="R503" s="45" t="s">
        <v>921</v>
      </c>
      <c r="S503" s="45" t="s">
        <v>921</v>
      </c>
      <c r="T503" s="39" t="s">
        <v>237</v>
      </c>
      <c r="U503" s="45" t="s">
        <v>921</v>
      </c>
      <c r="V503" s="45" t="s">
        <v>921</v>
      </c>
      <c r="W503" s="45" t="s">
        <v>236</v>
      </c>
      <c r="X503" s="45" t="s">
        <v>236</v>
      </c>
      <c r="Y503" s="45" t="s">
        <v>236</v>
      </c>
      <c r="Z503" s="45"/>
      <c r="AA503" s="45"/>
      <c r="AB503" s="45"/>
      <c r="AC503" s="45"/>
      <c r="AD503" s="45"/>
      <c r="AE503" s="46"/>
      <c r="AS503" s="28">
        <f t="shared" ca="1" si="23"/>
        <v>412620490</v>
      </c>
    </row>
    <row r="504" spans="1:45" ht="18.75" thickBot="1" x14ac:dyDescent="0.3">
      <c r="A504" s="37">
        <v>491</v>
      </c>
      <c r="B504" s="38" t="s">
        <v>1471</v>
      </c>
      <c r="C504" s="39" t="s">
        <v>194</v>
      </c>
      <c r="D504" s="49">
        <v>37037</v>
      </c>
      <c r="E504" s="41">
        <f t="shared" ca="1" si="24"/>
        <v>41055</v>
      </c>
      <c r="F504" s="42">
        <f t="shared" ca="1" si="25"/>
        <v>11</v>
      </c>
      <c r="G504" s="43" t="s">
        <v>919</v>
      </c>
      <c r="H504" s="43" t="s">
        <v>234</v>
      </c>
      <c r="I504" s="44" t="s">
        <v>1472</v>
      </c>
      <c r="J504" s="39" t="s">
        <v>1473</v>
      </c>
      <c r="K504" s="39"/>
      <c r="L504" s="39"/>
      <c r="M504" s="39"/>
      <c r="N504" s="39"/>
      <c r="O504" s="45"/>
      <c r="P504" s="45"/>
      <c r="Q504" s="45" t="s">
        <v>237</v>
      </c>
      <c r="R504" s="45" t="s">
        <v>921</v>
      </c>
      <c r="S504" s="45" t="s">
        <v>921</v>
      </c>
      <c r="T504" s="39" t="s">
        <v>237</v>
      </c>
      <c r="U504" s="45" t="s">
        <v>921</v>
      </c>
      <c r="V504" s="45" t="s">
        <v>921</v>
      </c>
      <c r="W504" s="45" t="s">
        <v>237</v>
      </c>
      <c r="X504" s="45" t="s">
        <v>921</v>
      </c>
      <c r="Y504" s="45" t="s">
        <v>921</v>
      </c>
      <c r="Z504" s="45"/>
      <c r="AA504" s="45"/>
      <c r="AB504" s="45"/>
      <c r="AC504" s="45"/>
      <c r="AD504" s="45"/>
      <c r="AE504" s="46"/>
      <c r="AS504" s="28">
        <f t="shared" ca="1" si="23"/>
        <v>410550491</v>
      </c>
    </row>
    <row r="505" spans="1:45" ht="18.75" thickBot="1" x14ac:dyDescent="0.3">
      <c r="A505" s="37">
        <v>492</v>
      </c>
      <c r="B505" s="38" t="s">
        <v>1474</v>
      </c>
      <c r="C505" s="39" t="s">
        <v>194</v>
      </c>
      <c r="D505" s="49">
        <v>36121</v>
      </c>
      <c r="E505" s="41">
        <f t="shared" ca="1" si="24"/>
        <v>41235</v>
      </c>
      <c r="F505" s="42">
        <f t="shared" ca="1" si="25"/>
        <v>14</v>
      </c>
      <c r="G505" s="43" t="s">
        <v>1475</v>
      </c>
      <c r="H505" s="43" t="s">
        <v>234</v>
      </c>
      <c r="I505" s="44" t="s">
        <v>1476</v>
      </c>
      <c r="J505" s="39" t="s">
        <v>1477</v>
      </c>
      <c r="K505" s="39"/>
      <c r="L505" s="39"/>
      <c r="M505" s="39"/>
      <c r="N505" s="39"/>
      <c r="O505" s="45"/>
      <c r="P505" s="45"/>
      <c r="Q505" s="45" t="s">
        <v>237</v>
      </c>
      <c r="R505" s="45" t="s">
        <v>881</v>
      </c>
      <c r="S505" s="45" t="s">
        <v>881</v>
      </c>
      <c r="T505" s="39" t="s">
        <v>237</v>
      </c>
      <c r="U505" s="45" t="s">
        <v>881</v>
      </c>
      <c r="V505" s="45" t="s">
        <v>881</v>
      </c>
      <c r="W505" s="45" t="s">
        <v>236</v>
      </c>
      <c r="X505" s="45" t="s">
        <v>236</v>
      </c>
      <c r="Y505" s="45" t="s">
        <v>236</v>
      </c>
      <c r="Z505" s="45"/>
      <c r="AA505" s="45"/>
      <c r="AB505" s="45"/>
      <c r="AC505" s="45"/>
      <c r="AD505" s="45"/>
      <c r="AE505" s="46"/>
      <c r="AS505" s="28">
        <f t="shared" ca="1" si="23"/>
        <v>412350492</v>
      </c>
    </row>
    <row r="506" spans="1:45" ht="18.75" thickBot="1" x14ac:dyDescent="0.3">
      <c r="A506" s="37">
        <v>493</v>
      </c>
      <c r="B506" s="38" t="s">
        <v>1478</v>
      </c>
      <c r="C506" s="39" t="s">
        <v>196</v>
      </c>
      <c r="D506" s="49">
        <v>37055</v>
      </c>
      <c r="E506" s="41">
        <f t="shared" ca="1" si="24"/>
        <v>41073</v>
      </c>
      <c r="F506" s="42">
        <f t="shared" ca="1" si="25"/>
        <v>11</v>
      </c>
      <c r="G506" s="43" t="s">
        <v>919</v>
      </c>
      <c r="H506" s="43" t="s">
        <v>234</v>
      </c>
      <c r="I506" s="44" t="s">
        <v>1479</v>
      </c>
      <c r="J506" s="39" t="s">
        <v>1480</v>
      </c>
      <c r="K506" s="39"/>
      <c r="L506" s="39"/>
      <c r="M506" s="39"/>
      <c r="N506" s="39"/>
      <c r="O506" s="45"/>
      <c r="P506" s="45"/>
      <c r="Q506" s="45" t="s">
        <v>237</v>
      </c>
      <c r="R506" s="45" t="s">
        <v>921</v>
      </c>
      <c r="S506" s="45" t="s">
        <v>921</v>
      </c>
      <c r="T506" s="39" t="s">
        <v>237</v>
      </c>
      <c r="U506" s="45" t="s">
        <v>921</v>
      </c>
      <c r="V506" s="45" t="s">
        <v>921</v>
      </c>
      <c r="W506" s="45" t="s">
        <v>237</v>
      </c>
      <c r="X506" s="45" t="s">
        <v>921</v>
      </c>
      <c r="Y506" s="45" t="s">
        <v>921</v>
      </c>
      <c r="Z506" s="45"/>
      <c r="AA506" s="45"/>
      <c r="AB506" s="45"/>
      <c r="AC506" s="45"/>
      <c r="AD506" s="45"/>
      <c r="AE506" s="46"/>
      <c r="AS506" s="28">
        <f t="shared" ca="1" si="23"/>
        <v>410730493</v>
      </c>
    </row>
    <row r="507" spans="1:45" ht="18.75" thickBot="1" x14ac:dyDescent="0.3">
      <c r="A507" s="37">
        <v>494</v>
      </c>
      <c r="B507" s="38" t="s">
        <v>1481</v>
      </c>
      <c r="C507" s="39" t="s">
        <v>194</v>
      </c>
      <c r="D507" s="49">
        <v>35859</v>
      </c>
      <c r="E507" s="41">
        <f t="shared" ca="1" si="24"/>
        <v>41338</v>
      </c>
      <c r="F507" s="42">
        <f t="shared" ca="1" si="25"/>
        <v>15</v>
      </c>
      <c r="G507" s="43" t="s">
        <v>996</v>
      </c>
      <c r="H507" s="43" t="s">
        <v>234</v>
      </c>
      <c r="I507" s="44" t="s">
        <v>1482</v>
      </c>
      <c r="J507" s="39" t="s">
        <v>1483</v>
      </c>
      <c r="K507" s="39"/>
      <c r="L507" s="39"/>
      <c r="M507" s="39"/>
      <c r="N507" s="39"/>
      <c r="O507" s="45"/>
      <c r="P507" s="45"/>
      <c r="Q507" s="45" t="s">
        <v>237</v>
      </c>
      <c r="R507" s="45" t="s">
        <v>1016</v>
      </c>
      <c r="S507" s="45" t="s">
        <v>1016</v>
      </c>
      <c r="T507" s="39" t="s">
        <v>237</v>
      </c>
      <c r="U507" s="45" t="s">
        <v>1016</v>
      </c>
      <c r="V507" s="45" t="s">
        <v>1016</v>
      </c>
      <c r="W507" s="45" t="s">
        <v>236</v>
      </c>
      <c r="X507" s="45" t="s">
        <v>236</v>
      </c>
      <c r="Y507" s="45" t="s">
        <v>236</v>
      </c>
      <c r="Z507" s="45"/>
      <c r="AA507" s="45"/>
      <c r="AB507" s="45"/>
      <c r="AC507" s="45"/>
      <c r="AD507" s="45"/>
      <c r="AE507" s="46"/>
      <c r="AS507" s="28">
        <f t="shared" ca="1" si="23"/>
        <v>413380494</v>
      </c>
    </row>
    <row r="508" spans="1:45" ht="18.75" thickBot="1" x14ac:dyDescent="0.3">
      <c r="A508" s="37">
        <v>495</v>
      </c>
      <c r="B508" s="38" t="s">
        <v>1484</v>
      </c>
      <c r="C508" s="39" t="s">
        <v>194</v>
      </c>
      <c r="D508" s="49">
        <v>35977</v>
      </c>
      <c r="E508" s="41">
        <f t="shared" ca="1" si="24"/>
        <v>41091</v>
      </c>
      <c r="F508" s="42">
        <f t="shared" ca="1" si="25"/>
        <v>14</v>
      </c>
      <c r="G508" s="43" t="s">
        <v>970</v>
      </c>
      <c r="H508" s="43" t="s">
        <v>234</v>
      </c>
      <c r="I508" s="50" t="s">
        <v>1485</v>
      </c>
      <c r="J508" s="51" t="s">
        <v>1486</v>
      </c>
      <c r="K508" s="51"/>
      <c r="L508" s="51"/>
      <c r="M508" s="51"/>
      <c r="N508" s="39"/>
      <c r="O508" s="45"/>
      <c r="P508" s="45"/>
      <c r="Q508" s="45" t="s">
        <v>237</v>
      </c>
      <c r="R508" s="45" t="s">
        <v>972</v>
      </c>
      <c r="S508" s="45" t="s">
        <v>972</v>
      </c>
      <c r="T508" s="39" t="s">
        <v>237</v>
      </c>
      <c r="U508" s="45" t="s">
        <v>972</v>
      </c>
      <c r="V508" s="45" t="s">
        <v>972</v>
      </c>
      <c r="W508" s="45" t="s">
        <v>236</v>
      </c>
      <c r="X508" s="45" t="s">
        <v>236</v>
      </c>
      <c r="Y508" s="45" t="s">
        <v>236</v>
      </c>
      <c r="Z508" s="45"/>
      <c r="AA508" s="45"/>
      <c r="AB508" s="45"/>
      <c r="AC508" s="45"/>
      <c r="AD508" s="45"/>
      <c r="AE508" s="46"/>
      <c r="AS508" s="28">
        <f t="shared" ca="1" si="23"/>
        <v>410910495</v>
      </c>
    </row>
    <row r="509" spans="1:45" ht="18.75" thickBot="1" x14ac:dyDescent="0.3">
      <c r="A509" s="37">
        <v>496</v>
      </c>
      <c r="B509" s="38" t="s">
        <v>1487</v>
      </c>
      <c r="C509" s="39" t="s">
        <v>194</v>
      </c>
      <c r="D509" s="49">
        <v>35583</v>
      </c>
      <c r="E509" s="41">
        <f t="shared" ca="1" si="24"/>
        <v>41062</v>
      </c>
      <c r="F509" s="42">
        <f t="shared" ca="1" si="25"/>
        <v>15</v>
      </c>
      <c r="G509" s="43" t="s">
        <v>980</v>
      </c>
      <c r="H509" s="43" t="s">
        <v>234</v>
      </c>
      <c r="I509" s="44" t="s">
        <v>1488</v>
      </c>
      <c r="J509" s="39" t="s">
        <v>1489</v>
      </c>
      <c r="K509" s="39"/>
      <c r="L509" s="39"/>
      <c r="M509" s="39"/>
      <c r="N509" s="39"/>
      <c r="O509" s="45"/>
      <c r="P509" s="45"/>
      <c r="Q509" s="45" t="s">
        <v>237</v>
      </c>
      <c r="R509" s="45" t="s">
        <v>972</v>
      </c>
      <c r="S509" s="45" t="s">
        <v>972</v>
      </c>
      <c r="T509" s="39" t="s">
        <v>237</v>
      </c>
      <c r="U509" s="45" t="s">
        <v>972</v>
      </c>
      <c r="V509" s="45" t="s">
        <v>972</v>
      </c>
      <c r="W509" s="45" t="s">
        <v>236</v>
      </c>
      <c r="X509" s="45" t="s">
        <v>236</v>
      </c>
      <c r="Y509" s="45" t="s">
        <v>236</v>
      </c>
      <c r="Z509" s="45"/>
      <c r="AA509" s="45"/>
      <c r="AB509" s="45"/>
      <c r="AC509" s="45"/>
      <c r="AD509" s="45"/>
      <c r="AE509" s="46"/>
      <c r="AS509" s="28">
        <f t="shared" ca="1" si="23"/>
        <v>410620496</v>
      </c>
    </row>
    <row r="510" spans="1:45" ht="18.75" thickBot="1" x14ac:dyDescent="0.3">
      <c r="A510" s="37">
        <v>497</v>
      </c>
      <c r="B510" s="38" t="s">
        <v>1490</v>
      </c>
      <c r="C510" s="39" t="s">
        <v>194</v>
      </c>
      <c r="D510" s="49">
        <v>36775</v>
      </c>
      <c r="E510" s="41">
        <f t="shared" ca="1" si="24"/>
        <v>41158</v>
      </c>
      <c r="F510" s="42">
        <f t="shared" ca="1" si="25"/>
        <v>12</v>
      </c>
      <c r="G510" s="43" t="s">
        <v>996</v>
      </c>
      <c r="H510" s="43" t="s">
        <v>234</v>
      </c>
      <c r="I510" s="50" t="s">
        <v>1491</v>
      </c>
      <c r="J510" s="51" t="s">
        <v>1492</v>
      </c>
      <c r="K510" s="51"/>
      <c r="L510" s="51"/>
      <c r="M510" s="51"/>
      <c r="N510" s="39"/>
      <c r="O510" s="45"/>
      <c r="P510" s="45"/>
      <c r="Q510" s="45" t="s">
        <v>237</v>
      </c>
      <c r="R510" s="45" t="s">
        <v>998</v>
      </c>
      <c r="S510" s="45" t="s">
        <v>998</v>
      </c>
      <c r="T510" s="39" t="s">
        <v>237</v>
      </c>
      <c r="U510" s="45" t="s">
        <v>998</v>
      </c>
      <c r="V510" s="45" t="s">
        <v>998</v>
      </c>
      <c r="W510" s="45" t="s">
        <v>237</v>
      </c>
      <c r="X510" s="45" t="s">
        <v>998</v>
      </c>
      <c r="Y510" s="45" t="s">
        <v>998</v>
      </c>
      <c r="Z510" s="45"/>
      <c r="AA510" s="45"/>
      <c r="AB510" s="45"/>
      <c r="AC510" s="45"/>
      <c r="AD510" s="45"/>
      <c r="AE510" s="46"/>
      <c r="AS510" s="28">
        <f t="shared" ca="1" si="23"/>
        <v>411580497</v>
      </c>
    </row>
    <row r="511" spans="1:45" ht="18.75" thickBot="1" x14ac:dyDescent="0.3">
      <c r="A511" s="37">
        <v>498</v>
      </c>
      <c r="B511" s="38" t="s">
        <v>1493</v>
      </c>
      <c r="C511" s="39" t="s">
        <v>194</v>
      </c>
      <c r="D511" s="49">
        <v>35162</v>
      </c>
      <c r="E511" s="41">
        <f t="shared" ca="1" si="24"/>
        <v>41006</v>
      </c>
      <c r="F511" s="42">
        <f t="shared" ca="1" si="25"/>
        <v>16</v>
      </c>
      <c r="G511" s="43" t="s">
        <v>996</v>
      </c>
      <c r="H511" s="43" t="s">
        <v>234</v>
      </c>
      <c r="I511" s="44" t="s">
        <v>1494</v>
      </c>
      <c r="J511" s="39" t="s">
        <v>1495</v>
      </c>
      <c r="K511" s="39"/>
      <c r="L511" s="39"/>
      <c r="M511" s="39"/>
      <c r="N511" s="39"/>
      <c r="O511" s="45"/>
      <c r="P511" s="45"/>
      <c r="Q511" s="45" t="s">
        <v>237</v>
      </c>
      <c r="R511" s="45" t="s">
        <v>1016</v>
      </c>
      <c r="S511" s="45" t="s">
        <v>1016</v>
      </c>
      <c r="T511" s="39"/>
      <c r="U511" s="45"/>
      <c r="V511" s="45"/>
      <c r="W511" s="45" t="s">
        <v>236</v>
      </c>
      <c r="X511" s="45" t="s">
        <v>236</v>
      </c>
      <c r="Y511" s="45" t="s">
        <v>236</v>
      </c>
      <c r="Z511" s="45"/>
      <c r="AA511" s="45"/>
      <c r="AB511" s="45"/>
      <c r="AC511" s="45"/>
      <c r="AD511" s="45"/>
      <c r="AE511" s="46"/>
      <c r="AS511" s="28">
        <f t="shared" ca="1" si="23"/>
        <v>410060498</v>
      </c>
    </row>
    <row r="512" spans="1:45" ht="18.75" thickBot="1" x14ac:dyDescent="0.3">
      <c r="A512" s="37">
        <v>499</v>
      </c>
      <c r="B512" s="38" t="s">
        <v>1496</v>
      </c>
      <c r="C512" s="39" t="s">
        <v>196</v>
      </c>
      <c r="D512" s="49">
        <v>36261</v>
      </c>
      <c r="E512" s="41">
        <f t="shared" ca="1" si="24"/>
        <v>41010</v>
      </c>
      <c r="F512" s="42">
        <f t="shared" ca="1" si="25"/>
        <v>13</v>
      </c>
      <c r="G512" s="43" t="s">
        <v>842</v>
      </c>
      <c r="H512" s="43" t="s">
        <v>234</v>
      </c>
      <c r="I512" s="44" t="s">
        <v>1497</v>
      </c>
      <c r="J512" s="39" t="s">
        <v>1498</v>
      </c>
      <c r="K512" s="39"/>
      <c r="L512" s="39"/>
      <c r="M512" s="39"/>
      <c r="N512" s="39"/>
      <c r="O512" s="45"/>
      <c r="P512" s="45"/>
      <c r="Q512" s="45" t="s">
        <v>237</v>
      </c>
      <c r="R512" s="45" t="s">
        <v>998</v>
      </c>
      <c r="S512" s="45" t="s">
        <v>998</v>
      </c>
      <c r="T512" s="39" t="s">
        <v>237</v>
      </c>
      <c r="U512" s="45" t="s">
        <v>998</v>
      </c>
      <c r="V512" s="45" t="s">
        <v>998</v>
      </c>
      <c r="W512" s="45" t="s">
        <v>237</v>
      </c>
      <c r="X512" s="45" t="s">
        <v>998</v>
      </c>
      <c r="Y512" s="45" t="s">
        <v>998</v>
      </c>
      <c r="Z512" s="45"/>
      <c r="AA512" s="45"/>
      <c r="AB512" s="45"/>
      <c r="AC512" s="45"/>
      <c r="AD512" s="45"/>
      <c r="AE512" s="46"/>
      <c r="AS512" s="28">
        <f t="shared" ca="1" si="23"/>
        <v>410100499</v>
      </c>
    </row>
    <row r="513" spans="1:45" ht="18.75" thickBot="1" x14ac:dyDescent="0.3">
      <c r="A513" s="37">
        <v>500</v>
      </c>
      <c r="B513" s="38" t="s">
        <v>1499</v>
      </c>
      <c r="C513" s="39" t="s">
        <v>194</v>
      </c>
      <c r="D513" s="49">
        <v>36924</v>
      </c>
      <c r="E513" s="41">
        <f t="shared" ca="1" si="24"/>
        <v>41307</v>
      </c>
      <c r="F513" s="42">
        <f t="shared" ca="1" si="25"/>
        <v>12</v>
      </c>
      <c r="G513" s="43" t="s">
        <v>842</v>
      </c>
      <c r="H513" s="43" t="s">
        <v>234</v>
      </c>
      <c r="I513" s="44" t="s">
        <v>1500</v>
      </c>
      <c r="J513" s="39" t="s">
        <v>1501</v>
      </c>
      <c r="K513" s="39"/>
      <c r="L513" s="39"/>
      <c r="M513" s="39"/>
      <c r="N513" s="39"/>
      <c r="O513" s="45"/>
      <c r="P513" s="45"/>
      <c r="Q513" s="45" t="s">
        <v>237</v>
      </c>
      <c r="R513" s="45" t="s">
        <v>998</v>
      </c>
      <c r="S513" s="45" t="s">
        <v>998</v>
      </c>
      <c r="T513" s="39" t="s">
        <v>237</v>
      </c>
      <c r="U513" s="45" t="s">
        <v>998</v>
      </c>
      <c r="V513" s="45" t="s">
        <v>998</v>
      </c>
      <c r="W513" s="45" t="s">
        <v>237</v>
      </c>
      <c r="X513" s="45" t="s">
        <v>998</v>
      </c>
      <c r="Y513" s="45" t="s">
        <v>998</v>
      </c>
      <c r="Z513" s="45"/>
      <c r="AA513" s="45"/>
      <c r="AB513" s="45"/>
      <c r="AC513" s="45"/>
      <c r="AD513" s="45"/>
      <c r="AE513" s="46"/>
      <c r="AS513" s="28">
        <f t="shared" ca="1" si="23"/>
        <v>413070500</v>
      </c>
    </row>
    <row r="514" spans="1:45" ht="18.75" thickBot="1" x14ac:dyDescent="0.3">
      <c r="A514" s="37">
        <v>501</v>
      </c>
      <c r="B514" s="38" t="s">
        <v>1502</v>
      </c>
      <c r="C514" s="39" t="s">
        <v>194</v>
      </c>
      <c r="D514" s="49">
        <v>36331</v>
      </c>
      <c r="E514" s="41">
        <f t="shared" ca="1" si="24"/>
        <v>41080</v>
      </c>
      <c r="F514" s="42">
        <f t="shared" ca="1" si="25"/>
        <v>13</v>
      </c>
      <c r="G514" s="43" t="s">
        <v>842</v>
      </c>
      <c r="H514" s="43" t="s">
        <v>234</v>
      </c>
      <c r="I514" s="44" t="s">
        <v>1503</v>
      </c>
      <c r="J514" s="39" t="s">
        <v>1504</v>
      </c>
      <c r="K514" s="39"/>
      <c r="L514" s="39"/>
      <c r="M514" s="39"/>
      <c r="N514" s="39"/>
      <c r="O514" s="45"/>
      <c r="P514" s="45"/>
      <c r="Q514" s="45" t="s">
        <v>237</v>
      </c>
      <c r="R514" s="45" t="s">
        <v>998</v>
      </c>
      <c r="S514" s="45" t="s">
        <v>998</v>
      </c>
      <c r="T514" s="39" t="s">
        <v>237</v>
      </c>
      <c r="U514" s="45" t="s">
        <v>998</v>
      </c>
      <c r="V514" s="45" t="s">
        <v>998</v>
      </c>
      <c r="W514" s="45" t="s">
        <v>237</v>
      </c>
      <c r="X514" s="45" t="s">
        <v>998</v>
      </c>
      <c r="Y514" s="45" t="s">
        <v>998</v>
      </c>
      <c r="Z514" s="45"/>
      <c r="AA514" s="45"/>
      <c r="AB514" s="45"/>
      <c r="AC514" s="45"/>
      <c r="AD514" s="45"/>
      <c r="AE514" s="46"/>
      <c r="AS514" s="28">
        <f t="shared" ca="1" si="23"/>
        <v>410800501</v>
      </c>
    </row>
    <row r="515" spans="1:45" ht="18.75" thickBot="1" x14ac:dyDescent="0.3">
      <c r="A515" s="37">
        <v>502</v>
      </c>
      <c r="B515" s="38" t="s">
        <v>1505</v>
      </c>
      <c r="C515" s="39" t="s">
        <v>194</v>
      </c>
      <c r="D515" s="49">
        <v>35105</v>
      </c>
      <c r="E515" s="41">
        <f t="shared" ca="1" si="24"/>
        <v>41315</v>
      </c>
      <c r="F515" s="42">
        <f t="shared" ca="1" si="25"/>
        <v>17</v>
      </c>
      <c r="G515" s="43" t="s">
        <v>246</v>
      </c>
      <c r="H515" s="43" t="s">
        <v>548</v>
      </c>
      <c r="I515" s="44" t="s">
        <v>1506</v>
      </c>
      <c r="J515" s="39" t="s">
        <v>1507</v>
      </c>
      <c r="K515" s="39"/>
      <c r="L515" s="39"/>
      <c r="M515" s="39"/>
      <c r="N515" s="39"/>
      <c r="O515" s="45"/>
      <c r="P515" s="45"/>
      <c r="Q515" s="45" t="s">
        <v>237</v>
      </c>
      <c r="R515" s="45" t="s">
        <v>1113</v>
      </c>
      <c r="S515" s="45" t="s">
        <v>1113</v>
      </c>
      <c r="T515" s="39"/>
      <c r="U515" s="45"/>
      <c r="V515" s="45"/>
      <c r="W515" s="45" t="s">
        <v>236</v>
      </c>
      <c r="X515" s="45" t="s">
        <v>236</v>
      </c>
      <c r="Y515" s="45" t="s">
        <v>236</v>
      </c>
      <c r="Z515" s="45"/>
      <c r="AA515" s="45"/>
      <c r="AB515" s="45"/>
      <c r="AC515" s="45"/>
      <c r="AD515" s="45"/>
      <c r="AE515" s="46"/>
      <c r="AS515" s="28">
        <f t="shared" ca="1" si="23"/>
        <v>413150502</v>
      </c>
    </row>
    <row r="516" spans="1:45" ht="18.75" thickBot="1" x14ac:dyDescent="0.3">
      <c r="A516" s="37">
        <v>503</v>
      </c>
      <c r="B516" s="38" t="s">
        <v>1508</v>
      </c>
      <c r="C516" s="39" t="s">
        <v>194</v>
      </c>
      <c r="D516" s="49">
        <v>36738</v>
      </c>
      <c r="E516" s="41">
        <f t="shared" ca="1" si="24"/>
        <v>41121</v>
      </c>
      <c r="F516" s="42">
        <f t="shared" ca="1" si="25"/>
        <v>12</v>
      </c>
      <c r="G516" s="43" t="s">
        <v>246</v>
      </c>
      <c r="H516" s="43" t="s">
        <v>234</v>
      </c>
      <c r="I516" s="44" t="s">
        <v>1509</v>
      </c>
      <c r="J516" s="39" t="s">
        <v>1510</v>
      </c>
      <c r="K516" s="39"/>
      <c r="L516" s="39"/>
      <c r="M516" s="39"/>
      <c r="N516" s="39"/>
      <c r="O516" s="45"/>
      <c r="P516" s="45"/>
      <c r="Q516" s="45" t="s">
        <v>237</v>
      </c>
      <c r="R516" s="45" t="s">
        <v>1189</v>
      </c>
      <c r="S516" s="45" t="s">
        <v>1189</v>
      </c>
      <c r="T516" s="39" t="s">
        <v>237</v>
      </c>
      <c r="U516" s="45" t="s">
        <v>1189</v>
      </c>
      <c r="V516" s="45" t="s">
        <v>1189</v>
      </c>
      <c r="W516" s="45" t="s">
        <v>236</v>
      </c>
      <c r="X516" s="45" t="s">
        <v>236</v>
      </c>
      <c r="Y516" s="45" t="s">
        <v>236</v>
      </c>
      <c r="Z516" s="45"/>
      <c r="AA516" s="45"/>
      <c r="AB516" s="45"/>
      <c r="AC516" s="45"/>
      <c r="AD516" s="45"/>
      <c r="AE516" s="46"/>
      <c r="AS516" s="28">
        <f t="shared" ca="1" si="23"/>
        <v>411210503</v>
      </c>
    </row>
    <row r="517" spans="1:45" ht="18.75" thickBot="1" x14ac:dyDescent="0.3">
      <c r="A517" s="37">
        <v>504</v>
      </c>
      <c r="B517" s="38" t="s">
        <v>1511</v>
      </c>
      <c r="C517" s="39" t="s">
        <v>194</v>
      </c>
      <c r="D517" s="49">
        <v>36175</v>
      </c>
      <c r="E517" s="41">
        <f t="shared" ca="1" si="24"/>
        <v>41289</v>
      </c>
      <c r="F517" s="42">
        <f t="shared" ca="1" si="25"/>
        <v>14</v>
      </c>
      <c r="G517" s="43" t="s">
        <v>246</v>
      </c>
      <c r="H517" s="43" t="s">
        <v>234</v>
      </c>
      <c r="I517" s="44" t="s">
        <v>1512</v>
      </c>
      <c r="J517" s="39" t="s">
        <v>1513</v>
      </c>
      <c r="K517" s="39"/>
      <c r="L517" s="39"/>
      <c r="M517" s="39"/>
      <c r="N517" s="39"/>
      <c r="O517" s="45"/>
      <c r="P517" s="45"/>
      <c r="Q517" s="45" t="s">
        <v>237</v>
      </c>
      <c r="R517" s="45" t="s">
        <v>1189</v>
      </c>
      <c r="S517" s="45" t="s">
        <v>1189</v>
      </c>
      <c r="T517" s="39" t="s">
        <v>237</v>
      </c>
      <c r="U517" s="45" t="s">
        <v>1189</v>
      </c>
      <c r="V517" s="45" t="s">
        <v>1189</v>
      </c>
      <c r="W517" s="45" t="s">
        <v>236</v>
      </c>
      <c r="X517" s="45" t="s">
        <v>236</v>
      </c>
      <c r="Y517" s="45" t="s">
        <v>236</v>
      </c>
      <c r="Z517" s="45"/>
      <c r="AA517" s="45"/>
      <c r="AB517" s="45"/>
      <c r="AC517" s="45"/>
      <c r="AD517" s="45"/>
      <c r="AE517" s="46"/>
      <c r="AS517" s="28">
        <f t="shared" ca="1" si="23"/>
        <v>412890504</v>
      </c>
    </row>
    <row r="518" spans="1:45" ht="18.75" thickBot="1" x14ac:dyDescent="0.3">
      <c r="A518" s="37">
        <v>505</v>
      </c>
      <c r="B518" s="38" t="s">
        <v>1514</v>
      </c>
      <c r="C518" s="39" t="s">
        <v>194</v>
      </c>
      <c r="D518" s="49">
        <v>36432</v>
      </c>
      <c r="E518" s="41">
        <f t="shared" ca="1" si="24"/>
        <v>41181</v>
      </c>
      <c r="F518" s="42">
        <f t="shared" ca="1" si="25"/>
        <v>13</v>
      </c>
      <c r="G518" s="43" t="s">
        <v>1515</v>
      </c>
      <c r="H518" s="43" t="s">
        <v>1516</v>
      </c>
      <c r="I518" s="50" t="s">
        <v>1517</v>
      </c>
      <c r="J518" s="51" t="s">
        <v>1518</v>
      </c>
      <c r="K518" s="51"/>
      <c r="L518" s="51"/>
      <c r="M518" s="51"/>
      <c r="N518" s="39"/>
      <c r="O518" s="45"/>
      <c r="P518" s="45"/>
      <c r="Q518" s="45" t="s">
        <v>237</v>
      </c>
      <c r="R518" s="45" t="s">
        <v>1189</v>
      </c>
      <c r="S518" s="45" t="s">
        <v>1189</v>
      </c>
      <c r="T518" s="39" t="s">
        <v>54</v>
      </c>
      <c r="U518" s="45" t="s">
        <v>1189</v>
      </c>
      <c r="V518" s="45" t="s">
        <v>1189</v>
      </c>
      <c r="W518" s="45" t="s">
        <v>54</v>
      </c>
      <c r="X518" s="45" t="s">
        <v>1189</v>
      </c>
      <c r="Y518" s="45" t="s">
        <v>1189</v>
      </c>
      <c r="Z518" s="45"/>
      <c r="AA518" s="45"/>
      <c r="AB518" s="45"/>
      <c r="AC518" s="45"/>
      <c r="AD518" s="45"/>
      <c r="AE518" s="46"/>
      <c r="AS518" s="28">
        <f t="shared" ca="1" si="23"/>
        <v>411810505</v>
      </c>
    </row>
    <row r="519" spans="1:45" ht="18.75" thickBot="1" x14ac:dyDescent="0.3">
      <c r="A519" s="37">
        <v>506</v>
      </c>
      <c r="B519" s="38" t="s">
        <v>1519</v>
      </c>
      <c r="C519" s="39" t="s">
        <v>194</v>
      </c>
      <c r="D519" s="49">
        <v>35562</v>
      </c>
      <c r="E519" s="41">
        <f t="shared" ca="1" si="24"/>
        <v>41041</v>
      </c>
      <c r="F519" s="42">
        <f t="shared" ca="1" si="25"/>
        <v>15</v>
      </c>
      <c r="G519" s="43" t="s">
        <v>1515</v>
      </c>
      <c r="H519" s="43" t="s">
        <v>1516</v>
      </c>
      <c r="I519" s="44" t="s">
        <v>1520</v>
      </c>
      <c r="J519" s="39" t="s">
        <v>1521</v>
      </c>
      <c r="K519" s="39">
        <v>4649</v>
      </c>
      <c r="L519" s="39"/>
      <c r="M519" s="39"/>
      <c r="N519" s="39"/>
      <c r="O519" s="45"/>
      <c r="P519" s="45"/>
      <c r="Q519" s="45" t="s">
        <v>237</v>
      </c>
      <c r="R519" s="45" t="s">
        <v>1189</v>
      </c>
      <c r="S519" s="45" t="s">
        <v>1189</v>
      </c>
      <c r="T519" s="39" t="s">
        <v>54</v>
      </c>
      <c r="U519" s="45" t="s">
        <v>1189</v>
      </c>
      <c r="V519" s="45" t="s">
        <v>1189</v>
      </c>
      <c r="W519" s="45" t="s">
        <v>54</v>
      </c>
      <c r="X519" s="45" t="s">
        <v>1189</v>
      </c>
      <c r="Y519" s="45" t="s">
        <v>1189</v>
      </c>
      <c r="Z519" s="45"/>
      <c r="AA519" s="45"/>
      <c r="AB519" s="45"/>
      <c r="AC519" s="45"/>
      <c r="AD519" s="45"/>
      <c r="AE519" s="46"/>
      <c r="AS519" s="28">
        <f t="shared" ca="1" si="23"/>
        <v>410410506</v>
      </c>
    </row>
    <row r="520" spans="1:45" ht="18.75" thickBot="1" x14ac:dyDescent="0.3">
      <c r="A520" s="37">
        <v>507</v>
      </c>
      <c r="B520" s="38" t="s">
        <v>1522</v>
      </c>
      <c r="C520" s="39" t="s">
        <v>194</v>
      </c>
      <c r="D520" s="49">
        <v>36720</v>
      </c>
      <c r="E520" s="41">
        <f t="shared" ca="1" si="24"/>
        <v>41103</v>
      </c>
      <c r="F520" s="42">
        <f t="shared" ca="1" si="25"/>
        <v>12</v>
      </c>
      <c r="G520" s="43" t="s">
        <v>246</v>
      </c>
      <c r="H520" s="43" t="s">
        <v>548</v>
      </c>
      <c r="I520" s="50" t="s">
        <v>1523</v>
      </c>
      <c r="J520" s="51" t="s">
        <v>1524</v>
      </c>
      <c r="K520" s="51"/>
      <c r="L520" s="51"/>
      <c r="M520" s="51"/>
      <c r="N520" s="39"/>
      <c r="O520" s="45"/>
      <c r="P520" s="45"/>
      <c r="Q520" s="45" t="s">
        <v>237</v>
      </c>
      <c r="R520" s="45" t="s">
        <v>1113</v>
      </c>
      <c r="S520" s="45" t="s">
        <v>1113</v>
      </c>
      <c r="T520" s="39" t="s">
        <v>237</v>
      </c>
      <c r="U520" s="45" t="s">
        <v>1113</v>
      </c>
      <c r="V520" s="45" t="s">
        <v>1113</v>
      </c>
      <c r="W520" s="45" t="s">
        <v>237</v>
      </c>
      <c r="X520" s="45" t="s">
        <v>1113</v>
      </c>
      <c r="Y520" s="45" t="s">
        <v>1113</v>
      </c>
      <c r="Z520" s="45"/>
      <c r="AA520" s="45"/>
      <c r="AB520" s="45"/>
      <c r="AC520" s="45"/>
      <c r="AD520" s="45"/>
      <c r="AE520" s="46"/>
      <c r="AS520" s="28">
        <f t="shared" ca="1" si="23"/>
        <v>411030507</v>
      </c>
    </row>
    <row r="521" spans="1:45" ht="18.75" thickBot="1" x14ac:dyDescent="0.3">
      <c r="A521" s="37">
        <v>508</v>
      </c>
      <c r="B521" s="38" t="s">
        <v>1525</v>
      </c>
      <c r="C521" s="39" t="s">
        <v>194</v>
      </c>
      <c r="D521" s="49">
        <v>36630</v>
      </c>
      <c r="E521" s="41">
        <f t="shared" ca="1" si="24"/>
        <v>41013</v>
      </c>
      <c r="F521" s="42">
        <f t="shared" ca="1" si="25"/>
        <v>12</v>
      </c>
      <c r="G521" s="43" t="s">
        <v>246</v>
      </c>
      <c r="H521" s="43" t="s">
        <v>234</v>
      </c>
      <c r="I521" s="44" t="s">
        <v>1526</v>
      </c>
      <c r="J521" s="39" t="s">
        <v>1527</v>
      </c>
      <c r="K521" s="39"/>
      <c r="L521" s="39"/>
      <c r="M521" s="39"/>
      <c r="N521" s="39"/>
      <c r="O521" s="45"/>
      <c r="P521" s="45"/>
      <c r="Q521" s="45" t="s">
        <v>237</v>
      </c>
      <c r="R521" s="45" t="s">
        <v>1173</v>
      </c>
      <c r="S521" s="45" t="s">
        <v>1173</v>
      </c>
      <c r="T521" s="39" t="s">
        <v>237</v>
      </c>
      <c r="U521" s="45" t="s">
        <v>1173</v>
      </c>
      <c r="V521" s="45" t="s">
        <v>1173</v>
      </c>
      <c r="W521" s="45" t="s">
        <v>237</v>
      </c>
      <c r="X521" s="45" t="s">
        <v>1173</v>
      </c>
      <c r="Y521" s="45" t="s">
        <v>1173</v>
      </c>
      <c r="Z521" s="45"/>
      <c r="AA521" s="45"/>
      <c r="AB521" s="45"/>
      <c r="AC521" s="45"/>
      <c r="AD521" s="45"/>
      <c r="AE521" s="46"/>
      <c r="AS521" s="28">
        <f t="shared" ca="1" si="23"/>
        <v>410130508</v>
      </c>
    </row>
    <row r="522" spans="1:45" ht="18.75" thickBot="1" x14ac:dyDescent="0.3">
      <c r="A522" s="37">
        <v>509</v>
      </c>
      <c r="B522" s="38" t="s">
        <v>1528</v>
      </c>
      <c r="C522" s="39" t="s">
        <v>196</v>
      </c>
      <c r="D522" s="49">
        <v>35792</v>
      </c>
      <c r="E522" s="41">
        <f t="shared" ca="1" si="24"/>
        <v>41271</v>
      </c>
      <c r="F522" s="42">
        <f t="shared" ca="1" si="25"/>
        <v>15</v>
      </c>
      <c r="G522" s="43" t="s">
        <v>360</v>
      </c>
      <c r="H522" s="43" t="s">
        <v>234</v>
      </c>
      <c r="I522" s="44" t="s">
        <v>1529</v>
      </c>
      <c r="J522" s="39" t="s">
        <v>1530</v>
      </c>
      <c r="K522" s="39"/>
      <c r="L522" s="39"/>
      <c r="M522" s="39"/>
      <c r="N522" s="39"/>
      <c r="O522" s="45"/>
      <c r="P522" s="45"/>
      <c r="Q522" s="45" t="s">
        <v>237</v>
      </c>
      <c r="R522" s="45" t="s">
        <v>417</v>
      </c>
      <c r="S522" s="45" t="s">
        <v>417</v>
      </c>
      <c r="T522" s="39" t="s">
        <v>237</v>
      </c>
      <c r="U522" s="45" t="s">
        <v>417</v>
      </c>
      <c r="V522" s="45" t="s">
        <v>417</v>
      </c>
      <c r="W522" s="45" t="s">
        <v>236</v>
      </c>
      <c r="X522" s="45" t="s">
        <v>236</v>
      </c>
      <c r="Y522" s="45" t="s">
        <v>236</v>
      </c>
      <c r="Z522" s="45"/>
      <c r="AA522" s="45"/>
      <c r="AB522" s="45"/>
      <c r="AC522" s="45"/>
      <c r="AD522" s="45"/>
      <c r="AE522" s="46"/>
      <c r="AS522" s="28">
        <f t="shared" ca="1" si="23"/>
        <v>412710509</v>
      </c>
    </row>
    <row r="523" spans="1:45" ht="18.75" thickBot="1" x14ac:dyDescent="0.3">
      <c r="A523" s="37">
        <v>510</v>
      </c>
      <c r="B523" s="38" t="s">
        <v>1531</v>
      </c>
      <c r="C523" s="39" t="s">
        <v>196</v>
      </c>
      <c r="D523" s="49">
        <v>35758</v>
      </c>
      <c r="E523" s="41">
        <f t="shared" ca="1" si="24"/>
        <v>41237</v>
      </c>
      <c r="F523" s="42">
        <f t="shared" ca="1" si="25"/>
        <v>15</v>
      </c>
      <c r="G523" s="43" t="s">
        <v>360</v>
      </c>
      <c r="H523" s="43" t="s">
        <v>234</v>
      </c>
      <c r="I523" s="44" t="s">
        <v>1532</v>
      </c>
      <c r="J523" s="39" t="s">
        <v>1533</v>
      </c>
      <c r="K523" s="39"/>
      <c r="L523" s="39"/>
      <c r="M523" s="39"/>
      <c r="N523" s="39"/>
      <c r="O523" s="45"/>
      <c r="P523" s="45"/>
      <c r="Q523" s="45" t="s">
        <v>237</v>
      </c>
      <c r="R523" s="45" t="s">
        <v>417</v>
      </c>
      <c r="S523" s="45" t="s">
        <v>417</v>
      </c>
      <c r="T523" s="39" t="s">
        <v>237</v>
      </c>
      <c r="U523" s="45" t="s">
        <v>417</v>
      </c>
      <c r="V523" s="45" t="s">
        <v>417</v>
      </c>
      <c r="W523" s="45" t="s">
        <v>236</v>
      </c>
      <c r="X523" s="45" t="s">
        <v>236</v>
      </c>
      <c r="Y523" s="45" t="s">
        <v>236</v>
      </c>
      <c r="Z523" s="45"/>
      <c r="AA523" s="45"/>
      <c r="AB523" s="45"/>
      <c r="AC523" s="45"/>
      <c r="AD523" s="45"/>
      <c r="AE523" s="46"/>
      <c r="AS523" s="28">
        <f t="shared" ca="1" si="23"/>
        <v>412370510</v>
      </c>
    </row>
    <row r="524" spans="1:45" ht="18.75" thickBot="1" x14ac:dyDescent="0.3">
      <c r="A524" s="37">
        <v>511</v>
      </c>
      <c r="B524" s="38" t="s">
        <v>1534</v>
      </c>
      <c r="C524" s="39" t="s">
        <v>196</v>
      </c>
      <c r="D524" s="49">
        <v>35958</v>
      </c>
      <c r="E524" s="41">
        <f t="shared" ca="1" si="24"/>
        <v>41072</v>
      </c>
      <c r="F524" s="42">
        <f t="shared" ca="1" si="25"/>
        <v>14</v>
      </c>
      <c r="G524" s="43" t="s">
        <v>360</v>
      </c>
      <c r="H524" s="43" t="s">
        <v>234</v>
      </c>
      <c r="I524" s="44" t="s">
        <v>1535</v>
      </c>
      <c r="J524" s="39" t="s">
        <v>1536</v>
      </c>
      <c r="K524" s="39"/>
      <c r="L524" s="39"/>
      <c r="M524" s="39"/>
      <c r="N524" s="39"/>
      <c r="O524" s="45"/>
      <c r="P524" s="45"/>
      <c r="Q524" s="45" t="s">
        <v>237</v>
      </c>
      <c r="R524" s="45" t="s">
        <v>417</v>
      </c>
      <c r="S524" s="45" t="s">
        <v>417</v>
      </c>
      <c r="T524" s="39" t="s">
        <v>237</v>
      </c>
      <c r="U524" s="45" t="s">
        <v>417</v>
      </c>
      <c r="V524" s="45" t="s">
        <v>417</v>
      </c>
      <c r="W524" s="45" t="s">
        <v>236</v>
      </c>
      <c r="X524" s="45" t="s">
        <v>236</v>
      </c>
      <c r="Y524" s="45" t="s">
        <v>236</v>
      </c>
      <c r="Z524" s="45"/>
      <c r="AA524" s="45"/>
      <c r="AB524" s="45"/>
      <c r="AC524" s="45"/>
      <c r="AD524" s="45"/>
      <c r="AE524" s="46"/>
      <c r="AS524" s="28">
        <f t="shared" ca="1" si="23"/>
        <v>410720511</v>
      </c>
    </row>
    <row r="525" spans="1:45" ht="18.75" thickBot="1" x14ac:dyDescent="0.3">
      <c r="A525" s="37">
        <v>512</v>
      </c>
      <c r="B525" s="38" t="s">
        <v>1537</v>
      </c>
      <c r="C525" s="39" t="s">
        <v>196</v>
      </c>
      <c r="D525" s="49">
        <v>35872</v>
      </c>
      <c r="E525" s="41">
        <f t="shared" ca="1" si="24"/>
        <v>40986</v>
      </c>
      <c r="F525" s="42">
        <f t="shared" ca="1" si="25"/>
        <v>14</v>
      </c>
      <c r="G525" s="43" t="s">
        <v>360</v>
      </c>
      <c r="H525" s="43" t="s">
        <v>234</v>
      </c>
      <c r="I525" s="44" t="s">
        <v>1538</v>
      </c>
      <c r="J525" s="39" t="s">
        <v>1539</v>
      </c>
      <c r="K525" s="39"/>
      <c r="L525" s="39"/>
      <c r="M525" s="39"/>
      <c r="N525" s="39"/>
      <c r="O525" s="45"/>
      <c r="P525" s="45"/>
      <c r="Q525" s="45" t="s">
        <v>237</v>
      </c>
      <c r="R525" s="45" t="s">
        <v>417</v>
      </c>
      <c r="S525" s="45" t="s">
        <v>417</v>
      </c>
      <c r="T525" s="39" t="s">
        <v>237</v>
      </c>
      <c r="U525" s="45" t="s">
        <v>417</v>
      </c>
      <c r="V525" s="45" t="s">
        <v>417</v>
      </c>
      <c r="W525" s="45" t="s">
        <v>237</v>
      </c>
      <c r="X525" s="45" t="s">
        <v>417</v>
      </c>
      <c r="Y525" s="45" t="s">
        <v>417</v>
      </c>
      <c r="Z525" s="45"/>
      <c r="AA525" s="45"/>
      <c r="AB525" s="45"/>
      <c r="AC525" s="45"/>
      <c r="AD525" s="45"/>
      <c r="AE525" s="46"/>
      <c r="AS525" s="28">
        <f t="shared" ref="AS525:AS588" ca="1" si="26">IF(E525="",99999*$AS$12,E525*$AS$12+A525)</f>
        <v>409860512</v>
      </c>
    </row>
    <row r="526" spans="1:45" ht="18.75" thickBot="1" x14ac:dyDescent="0.3">
      <c r="A526" s="37">
        <v>513</v>
      </c>
      <c r="B526" s="38" t="s">
        <v>1540</v>
      </c>
      <c r="C526" s="39" t="s">
        <v>194</v>
      </c>
      <c r="D526" s="49">
        <v>35824</v>
      </c>
      <c r="E526" s="41">
        <f t="shared" ca="1" si="24"/>
        <v>41303</v>
      </c>
      <c r="F526" s="42">
        <f t="shared" ca="1" si="25"/>
        <v>15</v>
      </c>
      <c r="G526" s="43" t="s">
        <v>360</v>
      </c>
      <c r="H526" s="43" t="s">
        <v>234</v>
      </c>
      <c r="I526" s="44" t="s">
        <v>1541</v>
      </c>
      <c r="J526" s="39" t="s">
        <v>1542</v>
      </c>
      <c r="K526" s="39"/>
      <c r="L526" s="39"/>
      <c r="M526" s="39"/>
      <c r="N526" s="39"/>
      <c r="O526" s="45"/>
      <c r="P526" s="45"/>
      <c r="Q526" s="45" t="s">
        <v>237</v>
      </c>
      <c r="R526" s="45" t="s">
        <v>417</v>
      </c>
      <c r="S526" s="45" t="s">
        <v>417</v>
      </c>
      <c r="T526" s="39" t="s">
        <v>237</v>
      </c>
      <c r="U526" s="45" t="s">
        <v>417</v>
      </c>
      <c r="V526" s="45" t="s">
        <v>417</v>
      </c>
      <c r="W526" s="45" t="s">
        <v>236</v>
      </c>
      <c r="X526" s="45" t="s">
        <v>236</v>
      </c>
      <c r="Y526" s="45" t="s">
        <v>236</v>
      </c>
      <c r="Z526" s="45"/>
      <c r="AA526" s="45"/>
      <c r="AB526" s="45"/>
      <c r="AC526" s="45"/>
      <c r="AD526" s="45"/>
      <c r="AE526" s="46"/>
      <c r="AS526" s="28">
        <f t="shared" ca="1" si="26"/>
        <v>413030513</v>
      </c>
    </row>
    <row r="527" spans="1:45" ht="18.75" thickBot="1" x14ac:dyDescent="0.3">
      <c r="A527" s="37">
        <v>514</v>
      </c>
      <c r="B527" s="38" t="s">
        <v>1543</v>
      </c>
      <c r="C527" s="39" t="s">
        <v>194</v>
      </c>
      <c r="D527" s="49">
        <v>35878</v>
      </c>
      <c r="E527" s="41">
        <f t="shared" ref="E527:E590" ca="1" si="27">IF(B527="","",IF(DATE(YEAR(TODAY()),MONTH(D527),DAY(D527))&lt;TODAY(),DATE(IF(YEAR(D527)=1900,2090,YEAR(TODAY())+1),MONTH(D527),DAY(D527)),DATE(IF(YEAR(D527)=1900,2090,YEAR(TODAY())),MONTH(D527),DAY(D527))))</f>
        <v>40992</v>
      </c>
      <c r="F527" s="42">
        <f t="shared" ref="F527:F590" ca="1" si="28">IF(B527="","",YEAR(E527)-YEAR(D527))</f>
        <v>14</v>
      </c>
      <c r="G527" s="43" t="s">
        <v>1544</v>
      </c>
      <c r="H527" s="43" t="s">
        <v>234</v>
      </c>
      <c r="I527" s="44" t="s">
        <v>1545</v>
      </c>
      <c r="J527" s="39" t="s">
        <v>1546</v>
      </c>
      <c r="K527" s="39"/>
      <c r="L527" s="39"/>
      <c r="M527" s="39"/>
      <c r="N527" s="39"/>
      <c r="O527" s="45"/>
      <c r="P527" s="45"/>
      <c r="Q527" s="45" t="s">
        <v>237</v>
      </c>
      <c r="R527" s="45" t="s">
        <v>417</v>
      </c>
      <c r="S527" s="45" t="s">
        <v>417</v>
      </c>
      <c r="T527" s="39" t="s">
        <v>237</v>
      </c>
      <c r="U527" s="45" t="s">
        <v>417</v>
      </c>
      <c r="V527" s="45" t="s">
        <v>417</v>
      </c>
      <c r="W527" s="45" t="s">
        <v>236</v>
      </c>
      <c r="X527" s="45" t="s">
        <v>236</v>
      </c>
      <c r="Y527" s="45" t="s">
        <v>236</v>
      </c>
      <c r="Z527" s="45"/>
      <c r="AA527" s="45"/>
      <c r="AB527" s="45"/>
      <c r="AC527" s="45"/>
      <c r="AD527" s="45"/>
      <c r="AE527" s="46"/>
      <c r="AS527" s="28">
        <f t="shared" ca="1" si="26"/>
        <v>409920514</v>
      </c>
    </row>
    <row r="528" spans="1:45" ht="18.75" thickBot="1" x14ac:dyDescent="0.3">
      <c r="A528" s="37">
        <v>515</v>
      </c>
      <c r="B528" s="38" t="s">
        <v>1547</v>
      </c>
      <c r="C528" s="39" t="s">
        <v>194</v>
      </c>
      <c r="D528" s="49">
        <v>35734</v>
      </c>
      <c r="E528" s="41">
        <f t="shared" ca="1" si="27"/>
        <v>41213</v>
      </c>
      <c r="F528" s="42">
        <f t="shared" ca="1" si="28"/>
        <v>15</v>
      </c>
      <c r="G528" s="43" t="s">
        <v>363</v>
      </c>
      <c r="H528" s="43" t="s">
        <v>234</v>
      </c>
      <c r="I528" s="44" t="s">
        <v>1548</v>
      </c>
      <c r="J528" s="39" t="s">
        <v>1549</v>
      </c>
      <c r="K528" s="39">
        <v>4654</v>
      </c>
      <c r="L528" s="39"/>
      <c r="M528" s="39"/>
      <c r="N528" s="39"/>
      <c r="O528" s="45"/>
      <c r="P528" s="45"/>
      <c r="Q528" s="45" t="s">
        <v>237</v>
      </c>
      <c r="R528" s="45" t="s">
        <v>417</v>
      </c>
      <c r="S528" s="45" t="s">
        <v>417</v>
      </c>
      <c r="T528" s="39" t="s">
        <v>237</v>
      </c>
      <c r="U528" s="45" t="s">
        <v>417</v>
      </c>
      <c r="V528" s="45" t="s">
        <v>385</v>
      </c>
      <c r="W528" s="45" t="s">
        <v>237</v>
      </c>
      <c r="X528" s="45" t="s">
        <v>417</v>
      </c>
      <c r="Y528" s="45" t="s">
        <v>385</v>
      </c>
      <c r="Z528" s="45"/>
      <c r="AA528" s="45"/>
      <c r="AB528" s="45"/>
      <c r="AC528" s="45"/>
      <c r="AD528" s="45"/>
      <c r="AE528" s="46"/>
      <c r="AS528" s="28">
        <f t="shared" ca="1" si="26"/>
        <v>412130515</v>
      </c>
    </row>
    <row r="529" spans="1:45" ht="18.75" thickBot="1" x14ac:dyDescent="0.3">
      <c r="A529" s="37">
        <v>516</v>
      </c>
      <c r="B529" s="38" t="s">
        <v>1550</v>
      </c>
      <c r="C529" s="39" t="s">
        <v>194</v>
      </c>
      <c r="D529" s="49">
        <v>35534</v>
      </c>
      <c r="E529" s="41">
        <f t="shared" ca="1" si="27"/>
        <v>41013</v>
      </c>
      <c r="F529" s="42">
        <f t="shared" ca="1" si="28"/>
        <v>15</v>
      </c>
      <c r="G529" s="43" t="s">
        <v>246</v>
      </c>
      <c r="H529" s="43" t="s">
        <v>234</v>
      </c>
      <c r="I529" s="44" t="s">
        <v>1551</v>
      </c>
      <c r="J529" s="39" t="s">
        <v>1552</v>
      </c>
      <c r="K529" s="39"/>
      <c r="L529" s="39"/>
      <c r="M529" s="39"/>
      <c r="N529" s="39"/>
      <c r="O529" s="45"/>
      <c r="P529" s="45"/>
      <c r="Q529" s="45" t="s">
        <v>237</v>
      </c>
      <c r="R529" s="45" t="s">
        <v>542</v>
      </c>
      <c r="S529" s="45" t="s">
        <v>542</v>
      </c>
      <c r="T529" s="39" t="s">
        <v>236</v>
      </c>
      <c r="U529" s="45" t="s">
        <v>236</v>
      </c>
      <c r="V529" s="45" t="s">
        <v>236</v>
      </c>
      <c r="W529" s="45" t="s">
        <v>236</v>
      </c>
      <c r="X529" s="45" t="s">
        <v>236</v>
      </c>
      <c r="Y529" s="45" t="s">
        <v>236</v>
      </c>
      <c r="Z529" s="45"/>
      <c r="AA529" s="45"/>
      <c r="AB529" s="45"/>
      <c r="AC529" s="45"/>
      <c r="AD529" s="45"/>
      <c r="AE529" s="46"/>
      <c r="AS529" s="28">
        <f t="shared" ca="1" si="26"/>
        <v>410130516</v>
      </c>
    </row>
    <row r="530" spans="1:45" ht="18.75" thickBot="1" x14ac:dyDescent="0.3">
      <c r="A530" s="37">
        <v>517</v>
      </c>
      <c r="B530" s="38" t="s">
        <v>1553</v>
      </c>
      <c r="C530" s="39" t="s">
        <v>194</v>
      </c>
      <c r="D530" s="49">
        <v>35425</v>
      </c>
      <c r="E530" s="41">
        <f t="shared" ca="1" si="27"/>
        <v>41269</v>
      </c>
      <c r="F530" s="42">
        <f t="shared" ca="1" si="28"/>
        <v>16</v>
      </c>
      <c r="G530" s="43" t="s">
        <v>240</v>
      </c>
      <c r="H530" s="43" t="s">
        <v>234</v>
      </c>
      <c r="I530" s="44" t="s">
        <v>1554</v>
      </c>
      <c r="J530" s="39"/>
      <c r="K530" s="39">
        <v>4627</v>
      </c>
      <c r="L530" s="39"/>
      <c r="M530" s="39"/>
      <c r="N530" s="39"/>
      <c r="O530" s="45"/>
      <c r="P530" s="45"/>
      <c r="Q530" s="45" t="s">
        <v>237</v>
      </c>
      <c r="R530" s="45" t="s">
        <v>542</v>
      </c>
      <c r="S530" s="45" t="s">
        <v>542</v>
      </c>
      <c r="T530" s="39" t="s">
        <v>236</v>
      </c>
      <c r="U530" s="45" t="s">
        <v>236</v>
      </c>
      <c r="V530" s="45" t="s">
        <v>236</v>
      </c>
      <c r="W530" s="45" t="s">
        <v>236</v>
      </c>
      <c r="X530" s="45" t="s">
        <v>236</v>
      </c>
      <c r="Y530" s="45" t="s">
        <v>236</v>
      </c>
      <c r="Z530" s="45"/>
      <c r="AA530" s="45"/>
      <c r="AB530" s="45"/>
      <c r="AC530" s="45"/>
      <c r="AD530" s="45"/>
      <c r="AE530" s="46"/>
      <c r="AS530" s="28">
        <f t="shared" ca="1" si="26"/>
        <v>412690517</v>
      </c>
    </row>
    <row r="531" spans="1:45" ht="18.75" thickBot="1" x14ac:dyDescent="0.3">
      <c r="A531" s="37">
        <v>518</v>
      </c>
      <c r="B531" s="38" t="s">
        <v>1555</v>
      </c>
      <c r="C531" s="39" t="s">
        <v>194</v>
      </c>
      <c r="D531" s="49">
        <v>21538</v>
      </c>
      <c r="E531" s="41">
        <f t="shared" ca="1" si="27"/>
        <v>41262</v>
      </c>
      <c r="F531" s="42">
        <f t="shared" ca="1" si="28"/>
        <v>54</v>
      </c>
      <c r="G531" s="43" t="s">
        <v>298</v>
      </c>
      <c r="H531" s="43" t="s">
        <v>234</v>
      </c>
      <c r="I531" s="44" t="s">
        <v>1556</v>
      </c>
      <c r="J531" s="39"/>
      <c r="K531" s="39">
        <v>2555</v>
      </c>
      <c r="L531" s="39"/>
      <c r="M531" s="39"/>
      <c r="N531" s="39"/>
      <c r="O531" s="45"/>
      <c r="P531" s="45"/>
      <c r="Q531" s="45" t="s">
        <v>237</v>
      </c>
      <c r="R531" s="45" t="s">
        <v>1557</v>
      </c>
      <c r="S531" s="45" t="s">
        <v>1557</v>
      </c>
      <c r="T531" s="39" t="s">
        <v>237</v>
      </c>
      <c r="U531" s="45" t="s">
        <v>1557</v>
      </c>
      <c r="V531" s="45" t="s">
        <v>1557</v>
      </c>
      <c r="W531" s="45" t="s">
        <v>237</v>
      </c>
      <c r="X531" s="45" t="s">
        <v>2211</v>
      </c>
      <c r="Y531" s="45" t="s">
        <v>2211</v>
      </c>
      <c r="Z531" s="45"/>
      <c r="AA531" s="45"/>
      <c r="AB531" s="45"/>
      <c r="AC531" s="45"/>
      <c r="AD531" s="45"/>
      <c r="AE531" s="46"/>
      <c r="AS531" s="28">
        <f t="shared" ca="1" si="26"/>
        <v>412620518</v>
      </c>
    </row>
    <row r="532" spans="1:45" ht="18.75" thickBot="1" x14ac:dyDescent="0.3">
      <c r="A532" s="37">
        <v>519</v>
      </c>
      <c r="B532" s="38" t="s">
        <v>1558</v>
      </c>
      <c r="C532" s="39" t="s">
        <v>196</v>
      </c>
      <c r="D532" s="40">
        <v>37686</v>
      </c>
      <c r="E532" s="41">
        <f t="shared" ca="1" si="27"/>
        <v>41339</v>
      </c>
      <c r="F532" s="42">
        <f t="shared" ca="1" si="28"/>
        <v>10</v>
      </c>
      <c r="G532" s="43"/>
      <c r="H532" s="43" t="s">
        <v>234</v>
      </c>
      <c r="I532" s="44" t="s">
        <v>1559</v>
      </c>
      <c r="J532" s="39" t="s">
        <v>2015</v>
      </c>
      <c r="K532" s="39"/>
      <c r="L532" s="39"/>
      <c r="M532" s="39"/>
      <c r="N532" s="39"/>
      <c r="O532" s="45"/>
      <c r="P532" s="45"/>
      <c r="Q532" s="45" t="s">
        <v>237</v>
      </c>
      <c r="R532" s="45" t="s">
        <v>998</v>
      </c>
      <c r="S532" s="45" t="s">
        <v>998</v>
      </c>
      <c r="T532" s="39" t="s">
        <v>237</v>
      </c>
      <c r="U532" s="45" t="s">
        <v>998</v>
      </c>
      <c r="V532" s="45" t="s">
        <v>998</v>
      </c>
      <c r="W532" s="45" t="s">
        <v>237</v>
      </c>
      <c r="X532" s="45" t="s">
        <v>998</v>
      </c>
      <c r="Y532" s="45" t="s">
        <v>998</v>
      </c>
      <c r="Z532" s="45"/>
      <c r="AA532" s="45"/>
      <c r="AB532" s="45"/>
      <c r="AC532" s="45"/>
      <c r="AD532" s="45"/>
      <c r="AE532" s="46"/>
      <c r="AS532" s="28">
        <f t="shared" ca="1" si="26"/>
        <v>413390519</v>
      </c>
    </row>
    <row r="533" spans="1:45" ht="18.75" thickBot="1" x14ac:dyDescent="0.3">
      <c r="A533" s="37">
        <v>520</v>
      </c>
      <c r="B533" s="38" t="s">
        <v>1560</v>
      </c>
      <c r="C533" s="39" t="s">
        <v>194</v>
      </c>
      <c r="D533" s="49">
        <v>32426</v>
      </c>
      <c r="E533" s="41">
        <f t="shared" ca="1" si="27"/>
        <v>41192</v>
      </c>
      <c r="F533" s="42">
        <f t="shared" ca="1" si="28"/>
        <v>24</v>
      </c>
      <c r="G533" s="43" t="s">
        <v>996</v>
      </c>
      <c r="H533" s="43" t="s">
        <v>234</v>
      </c>
      <c r="I533" s="44" t="s">
        <v>1561</v>
      </c>
      <c r="J533" s="39"/>
      <c r="K533" s="39">
        <v>4628</v>
      </c>
      <c r="L533" s="39"/>
      <c r="M533" s="39"/>
      <c r="N533" s="39"/>
      <c r="O533" s="45"/>
      <c r="P533" s="45"/>
      <c r="Q533" s="45" t="s">
        <v>237</v>
      </c>
      <c r="R533" s="45" t="s">
        <v>998</v>
      </c>
      <c r="S533" s="45" t="s">
        <v>998</v>
      </c>
      <c r="T533" s="39" t="s">
        <v>237</v>
      </c>
      <c r="U533" s="45" t="s">
        <v>998</v>
      </c>
      <c r="V533" s="45" t="s">
        <v>998</v>
      </c>
      <c r="W533" s="45" t="s">
        <v>237</v>
      </c>
      <c r="X533" s="45" t="s">
        <v>998</v>
      </c>
      <c r="Y533" s="45" t="s">
        <v>998</v>
      </c>
      <c r="Z533" s="45"/>
      <c r="AA533" s="45"/>
      <c r="AB533" s="45"/>
      <c r="AC533" s="45"/>
      <c r="AD533" s="45"/>
      <c r="AE533" s="46"/>
      <c r="AS533" s="28">
        <f t="shared" ca="1" si="26"/>
        <v>411920520</v>
      </c>
    </row>
    <row r="534" spans="1:45" ht="18.75" thickBot="1" x14ac:dyDescent="0.3">
      <c r="A534" s="37">
        <v>521</v>
      </c>
      <c r="B534" s="38" t="s">
        <v>1562</v>
      </c>
      <c r="C534" s="39" t="s">
        <v>194</v>
      </c>
      <c r="D534" s="49">
        <v>26807</v>
      </c>
      <c r="E534" s="41">
        <f t="shared" ca="1" si="27"/>
        <v>41052</v>
      </c>
      <c r="F534" s="42">
        <f t="shared" ca="1" si="28"/>
        <v>39</v>
      </c>
      <c r="G534" s="43" t="s">
        <v>1563</v>
      </c>
      <c r="H534" s="43" t="s">
        <v>1564</v>
      </c>
      <c r="I534" s="44" t="s">
        <v>1565</v>
      </c>
      <c r="J534" s="39"/>
      <c r="K534" s="39">
        <v>4524</v>
      </c>
      <c r="L534" s="39"/>
      <c r="M534" s="39"/>
      <c r="N534" s="39"/>
      <c r="O534" s="45"/>
      <c r="P534" s="45"/>
      <c r="Q534" s="45" t="s">
        <v>237</v>
      </c>
      <c r="R534" s="45" t="s">
        <v>955</v>
      </c>
      <c r="S534" s="45" t="s">
        <v>955</v>
      </c>
      <c r="T534" s="39" t="s">
        <v>237</v>
      </c>
      <c r="U534" s="45" t="s">
        <v>955</v>
      </c>
      <c r="V534" s="45" t="s">
        <v>955</v>
      </c>
      <c r="W534" s="45" t="s">
        <v>54</v>
      </c>
      <c r="X534" s="45" t="s">
        <v>955</v>
      </c>
      <c r="Y534" s="45" t="s">
        <v>955</v>
      </c>
      <c r="Z534" s="45"/>
      <c r="AA534" s="45"/>
      <c r="AB534" s="45"/>
      <c r="AC534" s="45"/>
      <c r="AD534" s="45"/>
      <c r="AE534" s="46"/>
      <c r="AS534" s="28">
        <f t="shared" ca="1" si="26"/>
        <v>410520521</v>
      </c>
    </row>
    <row r="535" spans="1:45" ht="18.75" thickBot="1" x14ac:dyDescent="0.3">
      <c r="A535" s="37">
        <v>522</v>
      </c>
      <c r="B535" s="38" t="s">
        <v>1566</v>
      </c>
      <c r="C535" s="39" t="s">
        <v>194</v>
      </c>
      <c r="D535" s="49">
        <v>26237</v>
      </c>
      <c r="E535" s="41">
        <f t="shared" ca="1" si="27"/>
        <v>41213</v>
      </c>
      <c r="F535" s="42">
        <f t="shared" ca="1" si="28"/>
        <v>41</v>
      </c>
      <c r="G535" s="43" t="s">
        <v>495</v>
      </c>
      <c r="H535" s="43" t="s">
        <v>234</v>
      </c>
      <c r="I535" s="44" t="s">
        <v>1567</v>
      </c>
      <c r="J535" s="39"/>
      <c r="K535" s="39">
        <v>4108</v>
      </c>
      <c r="L535" s="39"/>
      <c r="M535" s="39"/>
      <c r="N535" s="39"/>
      <c r="O535" s="45"/>
      <c r="P535" s="45"/>
      <c r="Q535" s="45" t="s">
        <v>237</v>
      </c>
      <c r="R535" s="45" t="s">
        <v>902</v>
      </c>
      <c r="S535" s="45" t="s">
        <v>902</v>
      </c>
      <c r="T535" s="39" t="s">
        <v>236</v>
      </c>
      <c r="U535" s="45" t="s">
        <v>236</v>
      </c>
      <c r="V535" s="45" t="s">
        <v>236</v>
      </c>
      <c r="W535" s="45" t="s">
        <v>236</v>
      </c>
      <c r="X535" s="45" t="s">
        <v>236</v>
      </c>
      <c r="Y535" s="45" t="s">
        <v>236</v>
      </c>
      <c r="Z535" s="45"/>
      <c r="AA535" s="45"/>
      <c r="AB535" s="45"/>
      <c r="AC535" s="45"/>
      <c r="AD535" s="45"/>
      <c r="AE535" s="46"/>
      <c r="AS535" s="28">
        <f t="shared" ca="1" si="26"/>
        <v>412130522</v>
      </c>
    </row>
    <row r="536" spans="1:45" ht="18.75" thickBot="1" x14ac:dyDescent="0.3">
      <c r="A536" s="37">
        <v>523</v>
      </c>
      <c r="B536" s="38" t="s">
        <v>1568</v>
      </c>
      <c r="C536" s="39" t="s">
        <v>194</v>
      </c>
      <c r="D536" s="49">
        <v>33899</v>
      </c>
      <c r="E536" s="41">
        <f t="shared" ca="1" si="27"/>
        <v>41204</v>
      </c>
      <c r="F536" s="42">
        <f t="shared" ca="1" si="28"/>
        <v>20</v>
      </c>
      <c r="G536" s="43" t="s">
        <v>723</v>
      </c>
      <c r="H536" s="43" t="s">
        <v>234</v>
      </c>
      <c r="I536" s="44" t="s">
        <v>1569</v>
      </c>
      <c r="J536" s="39"/>
      <c r="K536" s="39">
        <v>4451</v>
      </c>
      <c r="L536" s="39"/>
      <c r="M536" s="39"/>
      <c r="N536" s="39"/>
      <c r="O536" s="45"/>
      <c r="P536" s="45"/>
      <c r="Q536" s="45" t="s">
        <v>237</v>
      </c>
      <c r="R536" s="45" t="s">
        <v>863</v>
      </c>
      <c r="S536" s="45" t="s">
        <v>863</v>
      </c>
      <c r="T536" s="39" t="s">
        <v>237</v>
      </c>
      <c r="U536" s="45" t="s">
        <v>863</v>
      </c>
      <c r="V536" s="45" t="s">
        <v>863</v>
      </c>
      <c r="W536" s="45" t="s">
        <v>237</v>
      </c>
      <c r="X536" s="45" t="s">
        <v>863</v>
      </c>
      <c r="Y536" s="45" t="s">
        <v>863</v>
      </c>
      <c r="Z536" s="45"/>
      <c r="AA536" s="45"/>
      <c r="AB536" s="45"/>
      <c r="AC536" s="45"/>
      <c r="AD536" s="45"/>
      <c r="AE536" s="46"/>
      <c r="AS536" s="28">
        <f t="shared" ca="1" si="26"/>
        <v>412040523</v>
      </c>
    </row>
    <row r="537" spans="1:45" ht="18.75" thickBot="1" x14ac:dyDescent="0.3">
      <c r="A537" s="37">
        <v>524</v>
      </c>
      <c r="B537" s="38" t="s">
        <v>1570</v>
      </c>
      <c r="C537" s="39" t="s">
        <v>194</v>
      </c>
      <c r="D537" s="49">
        <v>14702</v>
      </c>
      <c r="E537" s="41">
        <f t="shared" ca="1" si="27"/>
        <v>41000</v>
      </c>
      <c r="F537" s="42">
        <f t="shared" ca="1" si="28"/>
        <v>72</v>
      </c>
      <c r="G537" s="43" t="s">
        <v>302</v>
      </c>
      <c r="H537" s="43" t="s">
        <v>234</v>
      </c>
      <c r="I537" s="44" t="s">
        <v>1571</v>
      </c>
      <c r="J537" s="39"/>
      <c r="K537" s="39">
        <v>2273</v>
      </c>
      <c r="L537" s="39"/>
      <c r="M537" s="39"/>
      <c r="N537" s="39"/>
      <c r="O537" s="45"/>
      <c r="P537" s="45"/>
      <c r="Q537" s="45" t="s">
        <v>237</v>
      </c>
      <c r="R537" s="45" t="s">
        <v>955</v>
      </c>
      <c r="S537" s="45" t="s">
        <v>955</v>
      </c>
      <c r="T537" s="39" t="s">
        <v>236</v>
      </c>
      <c r="U537" s="45" t="s">
        <v>236</v>
      </c>
      <c r="V537" s="45" t="s">
        <v>236</v>
      </c>
      <c r="W537" s="45" t="s">
        <v>236</v>
      </c>
      <c r="X537" s="45" t="s">
        <v>236</v>
      </c>
      <c r="Y537" s="45" t="s">
        <v>236</v>
      </c>
      <c r="Z537" s="45"/>
      <c r="AA537" s="45"/>
      <c r="AB537" s="45"/>
      <c r="AC537" s="45"/>
      <c r="AD537" s="45"/>
      <c r="AE537" s="46"/>
      <c r="AS537" s="28">
        <f t="shared" ca="1" si="26"/>
        <v>410000524</v>
      </c>
    </row>
    <row r="538" spans="1:45" ht="18.75" thickBot="1" x14ac:dyDescent="0.3">
      <c r="A538" s="37">
        <v>525</v>
      </c>
      <c r="B538" s="38" t="s">
        <v>1572</v>
      </c>
      <c r="C538" s="39" t="s">
        <v>194</v>
      </c>
      <c r="D538" s="49">
        <v>15930</v>
      </c>
      <c r="E538" s="41">
        <f t="shared" ca="1" si="27"/>
        <v>41133</v>
      </c>
      <c r="F538" s="42">
        <f t="shared" ca="1" si="28"/>
        <v>69</v>
      </c>
      <c r="G538" s="43" t="s">
        <v>1048</v>
      </c>
      <c r="H538" s="43" t="s">
        <v>1262</v>
      </c>
      <c r="I538" s="44" t="s">
        <v>1573</v>
      </c>
      <c r="J538" s="39"/>
      <c r="K538" s="39">
        <v>628</v>
      </c>
      <c r="L538" s="39"/>
      <c r="M538" s="39"/>
      <c r="N538" s="39"/>
      <c r="O538" s="45"/>
      <c r="P538" s="45"/>
      <c r="Q538" s="45" t="s">
        <v>237</v>
      </c>
      <c r="R538" s="45" t="s">
        <v>1050</v>
      </c>
      <c r="S538" s="45" t="s">
        <v>1050</v>
      </c>
      <c r="T538" s="39" t="s">
        <v>237</v>
      </c>
      <c r="U538" s="45" t="s">
        <v>1050</v>
      </c>
      <c r="V538" s="45" t="s">
        <v>1050</v>
      </c>
      <c r="W538" s="45" t="s">
        <v>237</v>
      </c>
      <c r="X538" s="45" t="s">
        <v>1050</v>
      </c>
      <c r="Y538" s="45" t="s">
        <v>1050</v>
      </c>
      <c r="Z538" s="45"/>
      <c r="AA538" s="45"/>
      <c r="AB538" s="45"/>
      <c r="AC538" s="45"/>
      <c r="AD538" s="45"/>
      <c r="AE538" s="46"/>
      <c r="AS538" s="28">
        <f t="shared" ca="1" si="26"/>
        <v>411330525</v>
      </c>
    </row>
    <row r="539" spans="1:45" ht="18.75" thickBot="1" x14ac:dyDescent="0.3">
      <c r="A539" s="37">
        <v>526</v>
      </c>
      <c r="B539" s="38" t="s">
        <v>1574</v>
      </c>
      <c r="C539" s="39" t="s">
        <v>194</v>
      </c>
      <c r="D539" s="49">
        <v>20304</v>
      </c>
      <c r="E539" s="41">
        <f t="shared" ca="1" si="27"/>
        <v>41124</v>
      </c>
      <c r="F539" s="42">
        <f t="shared" ca="1" si="28"/>
        <v>57</v>
      </c>
      <c r="G539" s="43" t="s">
        <v>1048</v>
      </c>
      <c r="H539" s="43" t="s">
        <v>1262</v>
      </c>
      <c r="I539" s="44" t="s">
        <v>1575</v>
      </c>
      <c r="J539" s="51"/>
      <c r="K539" s="51">
        <v>632</v>
      </c>
      <c r="L539" s="51"/>
      <c r="M539" s="51"/>
      <c r="N539" s="39"/>
      <c r="O539" s="45"/>
      <c r="P539" s="45"/>
      <c r="Q539" s="45" t="s">
        <v>237</v>
      </c>
      <c r="R539" s="45" t="s">
        <v>1050</v>
      </c>
      <c r="S539" s="45" t="s">
        <v>1050</v>
      </c>
      <c r="T539" s="39" t="s">
        <v>236</v>
      </c>
      <c r="U539" s="45" t="s">
        <v>236</v>
      </c>
      <c r="V539" s="45" t="s">
        <v>236</v>
      </c>
      <c r="W539" s="45" t="s">
        <v>237</v>
      </c>
      <c r="X539" s="45" t="s">
        <v>1050</v>
      </c>
      <c r="Y539" s="45" t="s">
        <v>1050</v>
      </c>
      <c r="Z539" s="45"/>
      <c r="AA539" s="45"/>
      <c r="AB539" s="45"/>
      <c r="AC539" s="45"/>
      <c r="AD539" s="45"/>
      <c r="AE539" s="46"/>
      <c r="AS539" s="28">
        <f t="shared" ca="1" si="26"/>
        <v>411240526</v>
      </c>
    </row>
    <row r="540" spans="1:45" ht="18.75" thickBot="1" x14ac:dyDescent="0.3">
      <c r="A540" s="37">
        <v>527</v>
      </c>
      <c r="B540" s="38" t="s">
        <v>1576</v>
      </c>
      <c r="C540" s="39" t="s">
        <v>194</v>
      </c>
      <c r="D540" s="49">
        <v>20683</v>
      </c>
      <c r="E540" s="41">
        <f t="shared" ca="1" si="27"/>
        <v>41137</v>
      </c>
      <c r="F540" s="42">
        <f t="shared" ca="1" si="28"/>
        <v>56</v>
      </c>
      <c r="G540" s="43" t="s">
        <v>1577</v>
      </c>
      <c r="H540" s="43" t="s">
        <v>1262</v>
      </c>
      <c r="I540" s="44" t="s">
        <v>1578</v>
      </c>
      <c r="J540" s="39"/>
      <c r="K540" s="39">
        <v>633</v>
      </c>
      <c r="L540" s="39"/>
      <c r="M540" s="39"/>
      <c r="N540" s="39"/>
      <c r="O540" s="45"/>
      <c r="P540" s="45"/>
      <c r="Q540" s="45" t="s">
        <v>237</v>
      </c>
      <c r="R540" s="45" t="s">
        <v>1050</v>
      </c>
      <c r="S540" s="45" t="s">
        <v>1050</v>
      </c>
      <c r="T540" s="39" t="s">
        <v>236</v>
      </c>
      <c r="U540" s="45" t="s">
        <v>236</v>
      </c>
      <c r="V540" s="45" t="s">
        <v>236</v>
      </c>
      <c r="W540" s="45" t="s">
        <v>236</v>
      </c>
      <c r="X540" s="45" t="s">
        <v>236</v>
      </c>
      <c r="Y540" s="45" t="s">
        <v>236</v>
      </c>
      <c r="Z540" s="45"/>
      <c r="AA540" s="45"/>
      <c r="AB540" s="45"/>
      <c r="AC540" s="45"/>
      <c r="AD540" s="45"/>
      <c r="AE540" s="46"/>
      <c r="AS540" s="28">
        <f t="shared" ca="1" si="26"/>
        <v>411370527</v>
      </c>
    </row>
    <row r="541" spans="1:45" ht="18.75" thickBot="1" x14ac:dyDescent="0.3">
      <c r="A541" s="37">
        <v>528</v>
      </c>
      <c r="B541" s="38" t="s">
        <v>1579</v>
      </c>
      <c r="C541" s="39" t="s">
        <v>194</v>
      </c>
      <c r="D541" s="49">
        <v>22933</v>
      </c>
      <c r="E541" s="41">
        <f t="shared" ca="1" si="27"/>
        <v>41196</v>
      </c>
      <c r="F541" s="42">
        <f t="shared" ca="1" si="28"/>
        <v>50</v>
      </c>
      <c r="G541" s="43" t="s">
        <v>302</v>
      </c>
      <c r="H541" s="43" t="s">
        <v>1262</v>
      </c>
      <c r="I541" s="44" t="s">
        <v>1580</v>
      </c>
      <c r="J541" s="51"/>
      <c r="K541" s="51">
        <v>2867</v>
      </c>
      <c r="L541" s="51"/>
      <c r="M541" s="51"/>
      <c r="N541" s="39"/>
      <c r="O541" s="45"/>
      <c r="P541" s="45"/>
      <c r="Q541" s="45" t="s">
        <v>237</v>
      </c>
      <c r="R541" s="45" t="s">
        <v>862</v>
      </c>
      <c r="S541" s="45" t="s">
        <v>862</v>
      </c>
      <c r="T541" s="39" t="s">
        <v>237</v>
      </c>
      <c r="U541" s="45" t="s">
        <v>862</v>
      </c>
      <c r="V541" s="45" t="s">
        <v>862</v>
      </c>
      <c r="W541" s="45" t="s">
        <v>236</v>
      </c>
      <c r="X541" s="45" t="s">
        <v>236</v>
      </c>
      <c r="Y541" s="45" t="s">
        <v>236</v>
      </c>
      <c r="Z541" s="45"/>
      <c r="AA541" s="45"/>
      <c r="AB541" s="45"/>
      <c r="AC541" s="45"/>
      <c r="AD541" s="45"/>
      <c r="AE541" s="46"/>
      <c r="AS541" s="28">
        <f t="shared" ca="1" si="26"/>
        <v>411960528</v>
      </c>
    </row>
    <row r="542" spans="1:45" ht="18.75" thickBot="1" x14ac:dyDescent="0.3">
      <c r="A542" s="37">
        <v>529</v>
      </c>
      <c r="B542" s="38" t="s">
        <v>1581</v>
      </c>
      <c r="C542" s="39" t="s">
        <v>194</v>
      </c>
      <c r="D542" s="49">
        <v>35933</v>
      </c>
      <c r="E542" s="41">
        <f t="shared" ca="1" si="27"/>
        <v>41047</v>
      </c>
      <c r="F542" s="42">
        <f t="shared" ca="1" si="28"/>
        <v>14</v>
      </c>
      <c r="G542" s="43" t="s">
        <v>360</v>
      </c>
      <c r="H542" s="43" t="s">
        <v>1262</v>
      </c>
      <c r="I542" s="44" t="s">
        <v>1582</v>
      </c>
      <c r="J542" s="39" t="s">
        <v>1583</v>
      </c>
      <c r="K542" s="39">
        <v>4701</v>
      </c>
      <c r="L542" s="39"/>
      <c r="M542" s="39"/>
      <c r="N542" s="39"/>
      <c r="O542" s="45"/>
      <c r="P542" s="45"/>
      <c r="Q542" s="45" t="s">
        <v>237</v>
      </c>
      <c r="R542" s="45" t="s">
        <v>417</v>
      </c>
      <c r="S542" s="45" t="s">
        <v>417</v>
      </c>
      <c r="T542" s="39" t="s">
        <v>237</v>
      </c>
      <c r="U542" s="45" t="s">
        <v>417</v>
      </c>
      <c r="V542" s="45" t="s">
        <v>417</v>
      </c>
      <c r="W542" s="45" t="s">
        <v>237</v>
      </c>
      <c r="X542" s="45" t="s">
        <v>417</v>
      </c>
      <c r="Y542" s="45" t="s">
        <v>385</v>
      </c>
      <c r="Z542" s="45"/>
      <c r="AA542" s="45"/>
      <c r="AB542" s="45"/>
      <c r="AC542" s="45"/>
      <c r="AD542" s="45"/>
      <c r="AE542" s="46"/>
      <c r="AS542" s="28">
        <f t="shared" ca="1" si="26"/>
        <v>410470529</v>
      </c>
    </row>
    <row r="543" spans="1:45" ht="18.75" thickBot="1" x14ac:dyDescent="0.3">
      <c r="A543" s="37">
        <v>530</v>
      </c>
      <c r="B543" s="38" t="s">
        <v>1584</v>
      </c>
      <c r="C543" s="39" t="s">
        <v>194</v>
      </c>
      <c r="D543" s="49">
        <v>36074</v>
      </c>
      <c r="E543" s="41">
        <f t="shared" ca="1" si="27"/>
        <v>41188</v>
      </c>
      <c r="F543" s="42">
        <f t="shared" ca="1" si="28"/>
        <v>14</v>
      </c>
      <c r="G543" s="43" t="s">
        <v>360</v>
      </c>
      <c r="H543" s="43" t="s">
        <v>1262</v>
      </c>
      <c r="I543" s="44" t="s">
        <v>1585</v>
      </c>
      <c r="J543" s="39" t="s">
        <v>1586</v>
      </c>
      <c r="K543" s="39"/>
      <c r="L543" s="39"/>
      <c r="M543" s="39"/>
      <c r="N543" s="39"/>
      <c r="O543" s="45"/>
      <c r="P543" s="45"/>
      <c r="Q543" s="45" t="s">
        <v>237</v>
      </c>
      <c r="R543" s="45" t="s">
        <v>417</v>
      </c>
      <c r="S543" s="45" t="s">
        <v>417</v>
      </c>
      <c r="T543" s="39" t="s">
        <v>237</v>
      </c>
      <c r="U543" s="45" t="s">
        <v>417</v>
      </c>
      <c r="V543" s="45" t="s">
        <v>417</v>
      </c>
      <c r="W543" s="45" t="s">
        <v>236</v>
      </c>
      <c r="X543" s="45" t="s">
        <v>236</v>
      </c>
      <c r="Y543" s="45" t="s">
        <v>236</v>
      </c>
      <c r="Z543" s="45"/>
      <c r="AA543" s="45"/>
      <c r="AB543" s="45"/>
      <c r="AC543" s="45"/>
      <c r="AD543" s="45"/>
      <c r="AE543" s="46"/>
      <c r="AS543" s="28">
        <f t="shared" ca="1" si="26"/>
        <v>411880530</v>
      </c>
    </row>
    <row r="544" spans="1:45" ht="18.75" thickBot="1" x14ac:dyDescent="0.3">
      <c r="A544" s="37">
        <v>531</v>
      </c>
      <c r="B544" s="38" t="s">
        <v>1587</v>
      </c>
      <c r="C544" s="39" t="s">
        <v>194</v>
      </c>
      <c r="D544" s="49">
        <v>24895</v>
      </c>
      <c r="E544" s="41">
        <f t="shared" ca="1" si="27"/>
        <v>41332</v>
      </c>
      <c r="F544" s="42">
        <f t="shared" ca="1" si="28"/>
        <v>45</v>
      </c>
      <c r="G544" s="43" t="s">
        <v>302</v>
      </c>
      <c r="H544" s="43" t="s">
        <v>1262</v>
      </c>
      <c r="I544" s="44" t="s">
        <v>1588</v>
      </c>
      <c r="J544" s="39"/>
      <c r="K544" s="39">
        <v>2579</v>
      </c>
      <c r="L544" s="39"/>
      <c r="M544" s="39"/>
      <c r="N544" s="39"/>
      <c r="O544" s="45"/>
      <c r="P544" s="45"/>
      <c r="Q544" s="45" t="s">
        <v>237</v>
      </c>
      <c r="R544" s="45" t="s">
        <v>955</v>
      </c>
      <c r="S544" s="45" t="s">
        <v>955</v>
      </c>
      <c r="T544" s="39" t="s">
        <v>237</v>
      </c>
      <c r="U544" s="45" t="s">
        <v>955</v>
      </c>
      <c r="V544" s="45" t="s">
        <v>955</v>
      </c>
      <c r="W544" s="45" t="s">
        <v>237</v>
      </c>
      <c r="X544" s="45" t="s">
        <v>955</v>
      </c>
      <c r="Y544" s="45" t="s">
        <v>955</v>
      </c>
      <c r="Z544" s="45"/>
      <c r="AA544" s="45"/>
      <c r="AB544" s="45"/>
      <c r="AC544" s="45"/>
      <c r="AD544" s="45"/>
      <c r="AE544" s="46"/>
      <c r="AS544" s="28">
        <f t="shared" ca="1" si="26"/>
        <v>413320531</v>
      </c>
    </row>
    <row r="545" spans="1:45" ht="18.75" thickBot="1" x14ac:dyDescent="0.3">
      <c r="A545" s="37">
        <v>532</v>
      </c>
      <c r="B545" s="38" t="s">
        <v>1589</v>
      </c>
      <c r="C545" s="39" t="s">
        <v>194</v>
      </c>
      <c r="D545" s="49">
        <v>26708</v>
      </c>
      <c r="E545" s="41">
        <f t="shared" ca="1" si="27"/>
        <v>41318</v>
      </c>
      <c r="F545" s="42">
        <f t="shared" ca="1" si="28"/>
        <v>40</v>
      </c>
      <c r="G545" s="43" t="s">
        <v>1590</v>
      </c>
      <c r="H545" s="43" t="s">
        <v>889</v>
      </c>
      <c r="I545" s="44" t="s">
        <v>1591</v>
      </c>
      <c r="J545" s="39"/>
      <c r="K545" s="39">
        <v>4528</v>
      </c>
      <c r="L545" s="39"/>
      <c r="M545" s="39"/>
      <c r="N545" s="39"/>
      <c r="O545" s="45"/>
      <c r="P545" s="45"/>
      <c r="Q545" s="45" t="s">
        <v>237</v>
      </c>
      <c r="R545" s="45" t="s">
        <v>1050</v>
      </c>
      <c r="S545" s="45" t="s">
        <v>1050</v>
      </c>
      <c r="T545" s="45" t="s">
        <v>237</v>
      </c>
      <c r="U545" s="45" t="s">
        <v>1050</v>
      </c>
      <c r="V545" s="45" t="s">
        <v>1050</v>
      </c>
      <c r="W545" s="45" t="s">
        <v>236</v>
      </c>
      <c r="X545" s="45" t="s">
        <v>236</v>
      </c>
      <c r="Y545" s="45" t="s">
        <v>236</v>
      </c>
      <c r="Z545" s="45"/>
      <c r="AA545" s="45"/>
      <c r="AB545" s="45"/>
      <c r="AC545" s="45"/>
      <c r="AD545" s="45"/>
      <c r="AE545" s="46"/>
      <c r="AS545" s="28">
        <f t="shared" ca="1" si="26"/>
        <v>413180532</v>
      </c>
    </row>
    <row r="546" spans="1:45" ht="18.75" thickBot="1" x14ac:dyDescent="0.3">
      <c r="A546" s="37">
        <v>533</v>
      </c>
      <c r="B546" s="38" t="s">
        <v>1592</v>
      </c>
      <c r="C546" s="39" t="s">
        <v>194</v>
      </c>
      <c r="D546" s="49">
        <v>27451</v>
      </c>
      <c r="E546" s="41">
        <f t="shared" ca="1" si="27"/>
        <v>41331</v>
      </c>
      <c r="F546" s="42">
        <f t="shared" ca="1" si="28"/>
        <v>38</v>
      </c>
      <c r="G546" s="43"/>
      <c r="H546" s="43" t="s">
        <v>1262</v>
      </c>
      <c r="I546" s="44" t="s">
        <v>1593</v>
      </c>
      <c r="J546" s="39"/>
      <c r="K546" s="39"/>
      <c r="L546" s="39"/>
      <c r="M546" s="39"/>
      <c r="N546" s="39"/>
      <c r="O546" s="45"/>
      <c r="P546" s="45"/>
      <c r="Q546" s="45" t="s">
        <v>237</v>
      </c>
      <c r="R546" s="45" t="s">
        <v>286</v>
      </c>
      <c r="S546" s="45" t="s">
        <v>286</v>
      </c>
      <c r="T546" s="39" t="s">
        <v>236</v>
      </c>
      <c r="U546" s="45" t="s">
        <v>236</v>
      </c>
      <c r="V546" s="45" t="s">
        <v>236</v>
      </c>
      <c r="W546" s="45" t="s">
        <v>236</v>
      </c>
      <c r="X546" s="45" t="s">
        <v>236</v>
      </c>
      <c r="Y546" s="45" t="s">
        <v>236</v>
      </c>
      <c r="Z546" s="45"/>
      <c r="AA546" s="45"/>
      <c r="AB546" s="45"/>
      <c r="AC546" s="45"/>
      <c r="AD546" s="45"/>
      <c r="AE546" s="46"/>
      <c r="AS546" s="28">
        <f t="shared" ca="1" si="26"/>
        <v>413310533</v>
      </c>
    </row>
    <row r="547" spans="1:45" ht="18.75" thickBot="1" x14ac:dyDescent="0.3">
      <c r="A547" s="37">
        <v>534</v>
      </c>
      <c r="B547" s="38" t="s">
        <v>1594</v>
      </c>
      <c r="C547" s="39" t="s">
        <v>196</v>
      </c>
      <c r="D547" s="49">
        <v>31425</v>
      </c>
      <c r="E547" s="41">
        <f t="shared" ca="1" si="27"/>
        <v>41287</v>
      </c>
      <c r="F547" s="42">
        <f t="shared" ca="1" si="28"/>
        <v>27</v>
      </c>
      <c r="G547" s="43" t="s">
        <v>723</v>
      </c>
      <c r="H547" s="43" t="s">
        <v>1262</v>
      </c>
      <c r="I547" s="44" t="s">
        <v>1595</v>
      </c>
      <c r="J547" s="39"/>
      <c r="K547" s="39">
        <v>4195</v>
      </c>
      <c r="L547" s="39"/>
      <c r="M547" s="39"/>
      <c r="N547" s="39"/>
      <c r="O547" s="45"/>
      <c r="P547" s="45"/>
      <c r="Q547" s="45" t="s">
        <v>237</v>
      </c>
      <c r="R547" s="45" t="s">
        <v>719</v>
      </c>
      <c r="S547" s="45" t="s">
        <v>719</v>
      </c>
      <c r="T547" s="39" t="s">
        <v>236</v>
      </c>
      <c r="U547" s="45" t="s">
        <v>236</v>
      </c>
      <c r="V547" s="45" t="s">
        <v>236</v>
      </c>
      <c r="W547" s="45" t="s">
        <v>237</v>
      </c>
      <c r="X547" s="45" t="s">
        <v>719</v>
      </c>
      <c r="Y547" s="45" t="s">
        <v>719</v>
      </c>
      <c r="Z547" s="45"/>
      <c r="AA547" s="45"/>
      <c r="AB547" s="45"/>
      <c r="AC547" s="45"/>
      <c r="AD547" s="45"/>
      <c r="AE547" s="46"/>
      <c r="AS547" s="28">
        <f t="shared" ca="1" si="26"/>
        <v>412870534</v>
      </c>
    </row>
    <row r="548" spans="1:45" ht="18.75" thickBot="1" x14ac:dyDescent="0.3">
      <c r="A548" s="37">
        <v>535</v>
      </c>
      <c r="B548" s="38" t="s">
        <v>1596</v>
      </c>
      <c r="C548" s="39" t="s">
        <v>194</v>
      </c>
      <c r="D548" s="49">
        <v>36202</v>
      </c>
      <c r="E548" s="41">
        <f t="shared" ca="1" si="27"/>
        <v>41316</v>
      </c>
      <c r="F548" s="42">
        <f t="shared" ca="1" si="28"/>
        <v>14</v>
      </c>
      <c r="G548" s="43" t="s">
        <v>246</v>
      </c>
      <c r="H548" s="43" t="s">
        <v>1262</v>
      </c>
      <c r="I548" s="44" t="s">
        <v>1597</v>
      </c>
      <c r="J548" s="39" t="s">
        <v>1598</v>
      </c>
      <c r="K548" s="39"/>
      <c r="L548" s="39"/>
      <c r="M548" s="39"/>
      <c r="N548" s="39"/>
      <c r="O548" s="45"/>
      <c r="P548" s="45"/>
      <c r="Q548" s="45" t="s">
        <v>237</v>
      </c>
      <c r="R548" s="45" t="s">
        <v>417</v>
      </c>
      <c r="S548" s="45" t="s">
        <v>417</v>
      </c>
      <c r="T548" s="39" t="s">
        <v>237</v>
      </c>
      <c r="U548" s="45" t="s">
        <v>417</v>
      </c>
      <c r="V548" s="45" t="s">
        <v>417</v>
      </c>
      <c r="W548" s="45" t="s">
        <v>237</v>
      </c>
      <c r="X548" s="45" t="s">
        <v>417</v>
      </c>
      <c r="Y548" s="45" t="s">
        <v>417</v>
      </c>
      <c r="Z548" s="45"/>
      <c r="AA548" s="45"/>
      <c r="AB548" s="45"/>
      <c r="AC548" s="45"/>
      <c r="AD548" s="45"/>
      <c r="AE548" s="46"/>
      <c r="AS548" s="28">
        <f t="shared" ca="1" si="26"/>
        <v>413160535</v>
      </c>
    </row>
    <row r="549" spans="1:45" ht="18.75" thickBot="1" x14ac:dyDescent="0.3">
      <c r="A549" s="37">
        <v>536</v>
      </c>
      <c r="B549" s="38" t="s">
        <v>1599</v>
      </c>
      <c r="C549" s="39" t="s">
        <v>194</v>
      </c>
      <c r="D549" s="49">
        <v>27686</v>
      </c>
      <c r="E549" s="41">
        <f t="shared" ca="1" si="27"/>
        <v>41201</v>
      </c>
      <c r="F549" s="42">
        <f t="shared" ca="1" si="28"/>
        <v>37</v>
      </c>
      <c r="G549" s="43" t="s">
        <v>1600</v>
      </c>
      <c r="H549" s="43" t="s">
        <v>1262</v>
      </c>
      <c r="I549" s="44" t="s">
        <v>1601</v>
      </c>
      <c r="J549" s="51"/>
      <c r="K549" s="51">
        <v>3733</v>
      </c>
      <c r="L549" s="51"/>
      <c r="M549" s="51"/>
      <c r="N549" s="39"/>
      <c r="O549" s="45"/>
      <c r="P549" s="45"/>
      <c r="Q549" s="45" t="s">
        <v>237</v>
      </c>
      <c r="R549" s="45" t="s">
        <v>515</v>
      </c>
      <c r="S549" s="45" t="s">
        <v>515</v>
      </c>
      <c r="T549" s="39" t="s">
        <v>236</v>
      </c>
      <c r="U549" s="45" t="s">
        <v>236</v>
      </c>
      <c r="V549" s="45" t="s">
        <v>236</v>
      </c>
      <c r="W549" s="45" t="s">
        <v>236</v>
      </c>
      <c r="X549" s="45" t="s">
        <v>236</v>
      </c>
      <c r="Y549" s="45" t="s">
        <v>236</v>
      </c>
      <c r="Z549" s="45"/>
      <c r="AA549" s="45"/>
      <c r="AB549" s="45"/>
      <c r="AC549" s="45"/>
      <c r="AD549" s="45"/>
      <c r="AE549" s="46"/>
      <c r="AS549" s="28">
        <f t="shared" ca="1" si="26"/>
        <v>412010536</v>
      </c>
    </row>
    <row r="550" spans="1:45" ht="18.75" thickBot="1" x14ac:dyDescent="0.3">
      <c r="A550" s="37">
        <v>537</v>
      </c>
      <c r="B550" s="38" t="s">
        <v>1602</v>
      </c>
      <c r="C550" s="39" t="s">
        <v>194</v>
      </c>
      <c r="D550" s="49">
        <v>33734</v>
      </c>
      <c r="E550" s="41">
        <f t="shared" ca="1" si="27"/>
        <v>41039</v>
      </c>
      <c r="F550" s="42">
        <f t="shared" ca="1" si="28"/>
        <v>20</v>
      </c>
      <c r="G550" s="43" t="s">
        <v>879</v>
      </c>
      <c r="H550" s="43" t="s">
        <v>1262</v>
      </c>
      <c r="I550" s="44" t="s">
        <v>1603</v>
      </c>
      <c r="J550" s="39"/>
      <c r="K550" s="39">
        <v>4629</v>
      </c>
      <c r="L550" s="39"/>
      <c r="M550" s="39"/>
      <c r="N550" s="39"/>
      <c r="O550" s="45"/>
      <c r="P550" s="45"/>
      <c r="Q550" s="45" t="s">
        <v>237</v>
      </c>
      <c r="R550" s="45" t="s">
        <v>881</v>
      </c>
      <c r="S550" s="45" t="s">
        <v>881</v>
      </c>
      <c r="T550" s="39" t="s">
        <v>236</v>
      </c>
      <c r="U550" s="45" t="s">
        <v>236</v>
      </c>
      <c r="V550" s="45" t="s">
        <v>236</v>
      </c>
      <c r="W550" s="45" t="s">
        <v>236</v>
      </c>
      <c r="X550" s="45" t="s">
        <v>236</v>
      </c>
      <c r="Y550" s="45" t="s">
        <v>236</v>
      </c>
      <c r="Z550" s="45"/>
      <c r="AA550" s="45"/>
      <c r="AB550" s="45"/>
      <c r="AC550" s="45"/>
      <c r="AD550" s="45"/>
      <c r="AE550" s="46"/>
      <c r="AS550" s="28">
        <f t="shared" ca="1" si="26"/>
        <v>410390537</v>
      </c>
    </row>
    <row r="551" spans="1:45" ht="18.75" thickBot="1" x14ac:dyDescent="0.3">
      <c r="A551" s="37">
        <v>538</v>
      </c>
      <c r="B551" s="38" t="s">
        <v>1604</v>
      </c>
      <c r="C551" s="39" t="s">
        <v>194</v>
      </c>
      <c r="D551" s="49">
        <v>36027</v>
      </c>
      <c r="E551" s="41">
        <f t="shared" ca="1" si="27"/>
        <v>41141</v>
      </c>
      <c r="F551" s="42">
        <f t="shared" ca="1" si="28"/>
        <v>14</v>
      </c>
      <c r="G551" s="43"/>
      <c r="H551" s="43" t="s">
        <v>1262</v>
      </c>
      <c r="I551" s="44" t="s">
        <v>1605</v>
      </c>
      <c r="J551" s="39" t="s">
        <v>1662</v>
      </c>
      <c r="K551" s="51"/>
      <c r="L551" s="51"/>
      <c r="M551" s="51"/>
      <c r="N551" s="39"/>
      <c r="O551" s="45"/>
      <c r="P551" s="45"/>
      <c r="Q551" s="45" t="s">
        <v>237</v>
      </c>
      <c r="R551" s="45" t="s">
        <v>783</v>
      </c>
      <c r="S551" s="45" t="s">
        <v>783</v>
      </c>
      <c r="T551" s="39" t="s">
        <v>236</v>
      </c>
      <c r="U551" s="45" t="s">
        <v>236</v>
      </c>
      <c r="V551" s="45" t="s">
        <v>236</v>
      </c>
      <c r="W551" s="45" t="s">
        <v>236</v>
      </c>
      <c r="X551" s="45" t="s">
        <v>236</v>
      </c>
      <c r="Y551" s="45" t="s">
        <v>236</v>
      </c>
      <c r="Z551" s="45"/>
      <c r="AA551" s="45"/>
      <c r="AB551" s="45"/>
      <c r="AC551" s="45"/>
      <c r="AD551" s="45"/>
      <c r="AE551" s="46"/>
      <c r="AS551" s="28">
        <f t="shared" ca="1" si="26"/>
        <v>411410538</v>
      </c>
    </row>
    <row r="552" spans="1:45" ht="18.75" thickBot="1" x14ac:dyDescent="0.3">
      <c r="A552" s="37">
        <v>539</v>
      </c>
      <c r="B552" s="38" t="s">
        <v>1606</v>
      </c>
      <c r="C552" s="39" t="s">
        <v>194</v>
      </c>
      <c r="D552" s="49">
        <v>35505</v>
      </c>
      <c r="E552" s="41">
        <f t="shared" ca="1" si="27"/>
        <v>41349</v>
      </c>
      <c r="F552" s="42">
        <f t="shared" ca="1" si="28"/>
        <v>16</v>
      </c>
      <c r="G552" s="43"/>
      <c r="H552" s="43" t="s">
        <v>1262</v>
      </c>
      <c r="I552" s="44" t="s">
        <v>1607</v>
      </c>
      <c r="J552" s="39" t="s">
        <v>1608</v>
      </c>
      <c r="K552" s="39">
        <v>4655</v>
      </c>
      <c r="L552" s="39"/>
      <c r="M552" s="39"/>
      <c r="N552" s="39"/>
      <c r="O552" s="45"/>
      <c r="P552" s="45"/>
      <c r="Q552" s="45" t="s">
        <v>237</v>
      </c>
      <c r="R552" s="45" t="s">
        <v>881</v>
      </c>
      <c r="S552" s="45" t="s">
        <v>881</v>
      </c>
      <c r="T552" s="39" t="s">
        <v>237</v>
      </c>
      <c r="U552" s="45" t="s">
        <v>881</v>
      </c>
      <c r="V552" s="45" t="s">
        <v>881</v>
      </c>
      <c r="W552" s="45" t="s">
        <v>237</v>
      </c>
      <c r="X552" s="45" t="s">
        <v>881</v>
      </c>
      <c r="Y552" s="45" t="s">
        <v>881</v>
      </c>
      <c r="Z552" s="45"/>
      <c r="AA552" s="45"/>
      <c r="AB552" s="45"/>
      <c r="AC552" s="45"/>
      <c r="AD552" s="45"/>
      <c r="AE552" s="46"/>
      <c r="AS552" s="28">
        <f t="shared" ca="1" si="26"/>
        <v>413490539</v>
      </c>
    </row>
    <row r="553" spans="1:45" ht="18.75" thickBot="1" x14ac:dyDescent="0.3">
      <c r="A553" s="37">
        <v>540</v>
      </c>
      <c r="B553" s="38" t="s">
        <v>1609</v>
      </c>
      <c r="C553" s="39" t="s">
        <v>196</v>
      </c>
      <c r="D553" s="49">
        <v>36682</v>
      </c>
      <c r="E553" s="41">
        <f t="shared" ca="1" si="27"/>
        <v>41065</v>
      </c>
      <c r="F553" s="42">
        <f t="shared" ca="1" si="28"/>
        <v>12</v>
      </c>
      <c r="G553" s="43" t="s">
        <v>406</v>
      </c>
      <c r="H553" s="43" t="s">
        <v>1262</v>
      </c>
      <c r="I553" s="44" t="s">
        <v>1610</v>
      </c>
      <c r="J553" s="39" t="s">
        <v>1611</v>
      </c>
      <c r="K553" s="39"/>
      <c r="L553" s="39"/>
      <c r="M553" s="39"/>
      <c r="N553" s="39"/>
      <c r="O553" s="45"/>
      <c r="P553" s="45"/>
      <c r="Q553" s="45" t="s">
        <v>237</v>
      </c>
      <c r="R553" s="45" t="s">
        <v>704</v>
      </c>
      <c r="S553" s="45" t="s">
        <v>704</v>
      </c>
      <c r="T553" s="39" t="s">
        <v>237</v>
      </c>
      <c r="U553" s="45" t="s">
        <v>704</v>
      </c>
      <c r="V553" s="45" t="s">
        <v>704</v>
      </c>
      <c r="W553" s="45" t="s">
        <v>237</v>
      </c>
      <c r="X553" s="45" t="s">
        <v>704</v>
      </c>
      <c r="Y553" s="45" t="s">
        <v>704</v>
      </c>
      <c r="Z553" s="45"/>
      <c r="AA553" s="45"/>
      <c r="AB553" s="45"/>
      <c r="AC553" s="45"/>
      <c r="AD553" s="45"/>
      <c r="AE553" s="46"/>
      <c r="AS553" s="28">
        <f t="shared" ca="1" si="26"/>
        <v>410650540</v>
      </c>
    </row>
    <row r="554" spans="1:45" ht="18.75" thickBot="1" x14ac:dyDescent="0.3">
      <c r="A554" s="37">
        <v>541</v>
      </c>
      <c r="B554" s="38" t="s">
        <v>1612</v>
      </c>
      <c r="C554" s="39" t="s">
        <v>194</v>
      </c>
      <c r="D554" s="49">
        <v>33077</v>
      </c>
      <c r="E554" s="41">
        <f t="shared" ca="1" si="27"/>
        <v>41113</v>
      </c>
      <c r="F554" s="42">
        <f t="shared" ca="1" si="28"/>
        <v>22</v>
      </c>
      <c r="G554" s="43"/>
      <c r="H554" s="43" t="s">
        <v>1262</v>
      </c>
      <c r="I554" s="44" t="s">
        <v>1613</v>
      </c>
      <c r="J554" s="39"/>
      <c r="K554" s="39">
        <v>4641</v>
      </c>
      <c r="L554" s="39"/>
      <c r="M554" s="39"/>
      <c r="N554" s="39"/>
      <c r="O554" s="45"/>
      <c r="P554" s="45"/>
      <c r="Q554" s="45" t="s">
        <v>237</v>
      </c>
      <c r="R554" s="45" t="s">
        <v>662</v>
      </c>
      <c r="S554" s="45" t="s">
        <v>662</v>
      </c>
      <c r="T554" s="39" t="s">
        <v>237</v>
      </c>
      <c r="U554" s="45" t="s">
        <v>662</v>
      </c>
      <c r="V554" s="45" t="s">
        <v>662</v>
      </c>
      <c r="W554" s="45" t="s">
        <v>237</v>
      </c>
      <c r="X554" s="45" t="s">
        <v>662</v>
      </c>
      <c r="Y554" s="45" t="s">
        <v>662</v>
      </c>
      <c r="Z554" s="45"/>
      <c r="AA554" s="45"/>
      <c r="AB554" s="45"/>
      <c r="AC554" s="45"/>
      <c r="AD554" s="45"/>
      <c r="AE554" s="46"/>
      <c r="AS554" s="28">
        <f t="shared" ca="1" si="26"/>
        <v>411130541</v>
      </c>
    </row>
    <row r="555" spans="1:45" ht="18.75" thickBot="1" x14ac:dyDescent="0.3">
      <c r="A555" s="37">
        <v>542</v>
      </c>
      <c r="B555" s="38" t="s">
        <v>1614</v>
      </c>
      <c r="C555" s="39" t="s">
        <v>194</v>
      </c>
      <c r="D555" s="49">
        <v>32333</v>
      </c>
      <c r="E555" s="41">
        <f t="shared" ca="1" si="27"/>
        <v>41099</v>
      </c>
      <c r="F555" s="42">
        <f t="shared" ca="1" si="28"/>
        <v>24</v>
      </c>
      <c r="G555" s="43"/>
      <c r="H555" s="43" t="s">
        <v>1262</v>
      </c>
      <c r="I555" s="44" t="s">
        <v>1615</v>
      </c>
      <c r="J555" s="39"/>
      <c r="K555" s="39">
        <v>4630</v>
      </c>
      <c r="L555" s="39"/>
      <c r="M555" s="39"/>
      <c r="N555" s="39"/>
      <c r="O555" s="45"/>
      <c r="P555" s="45"/>
      <c r="Q555" s="45" t="s">
        <v>237</v>
      </c>
      <c r="R555" s="45" t="s">
        <v>1070</v>
      </c>
      <c r="S555" s="45" t="s">
        <v>1070</v>
      </c>
      <c r="T555" s="39" t="s">
        <v>237</v>
      </c>
      <c r="U555" s="45" t="s">
        <v>1070</v>
      </c>
      <c r="V555" s="45" t="s">
        <v>1070</v>
      </c>
      <c r="W555" s="45" t="s">
        <v>237</v>
      </c>
      <c r="X555" s="45" t="s">
        <v>1070</v>
      </c>
      <c r="Y555" s="45" t="s">
        <v>1070</v>
      </c>
      <c r="Z555" s="45"/>
      <c r="AA555" s="45"/>
      <c r="AB555" s="45"/>
      <c r="AC555" s="45"/>
      <c r="AD555" s="45"/>
      <c r="AE555" s="46"/>
      <c r="AS555" s="28">
        <f t="shared" ca="1" si="26"/>
        <v>410990542</v>
      </c>
    </row>
    <row r="556" spans="1:45" ht="18.75" thickBot="1" x14ac:dyDescent="0.3">
      <c r="A556" s="37">
        <v>543</v>
      </c>
      <c r="B556" s="38" t="s">
        <v>1616</v>
      </c>
      <c r="C556" s="39" t="s">
        <v>194</v>
      </c>
      <c r="D556" s="49">
        <v>36119</v>
      </c>
      <c r="E556" s="41">
        <f t="shared" ca="1" si="27"/>
        <v>41233</v>
      </c>
      <c r="F556" s="42">
        <f t="shared" ca="1" si="28"/>
        <v>14</v>
      </c>
      <c r="G556" s="43"/>
      <c r="H556" s="43" t="s">
        <v>1262</v>
      </c>
      <c r="I556" s="44" t="s">
        <v>1617</v>
      </c>
      <c r="J556" s="39" t="s">
        <v>1618</v>
      </c>
      <c r="K556" s="39"/>
      <c r="L556" s="39"/>
      <c r="M556" s="39"/>
      <c r="N556" s="39"/>
      <c r="O556" s="45"/>
      <c r="P556" s="45"/>
      <c r="Q556" s="45" t="s">
        <v>237</v>
      </c>
      <c r="R556" s="45" t="s">
        <v>1189</v>
      </c>
      <c r="S556" s="45" t="s">
        <v>1189</v>
      </c>
      <c r="T556" s="39" t="s">
        <v>237</v>
      </c>
      <c r="U556" s="45" t="s">
        <v>1189</v>
      </c>
      <c r="V556" s="45" t="s">
        <v>1189</v>
      </c>
      <c r="W556" s="45" t="s">
        <v>236</v>
      </c>
      <c r="X556" s="45" t="s">
        <v>236</v>
      </c>
      <c r="Y556" s="45" t="s">
        <v>236</v>
      </c>
      <c r="Z556" s="45"/>
      <c r="AA556" s="45"/>
      <c r="AB556" s="45"/>
      <c r="AC556" s="45"/>
      <c r="AD556" s="45"/>
      <c r="AE556" s="46"/>
      <c r="AS556" s="28">
        <f t="shared" ca="1" si="26"/>
        <v>412330543</v>
      </c>
    </row>
    <row r="557" spans="1:45" ht="18.75" thickBot="1" x14ac:dyDescent="0.3">
      <c r="A557" s="37">
        <v>544</v>
      </c>
      <c r="B557" s="38" t="s">
        <v>1619</v>
      </c>
      <c r="C557" s="39" t="s">
        <v>196</v>
      </c>
      <c r="D557" s="49">
        <v>35715</v>
      </c>
      <c r="E557" s="41">
        <f t="shared" ca="1" si="27"/>
        <v>41194</v>
      </c>
      <c r="F557" s="42">
        <f t="shared" ca="1" si="28"/>
        <v>15</v>
      </c>
      <c r="G557" s="43" t="s">
        <v>240</v>
      </c>
      <c r="H557" s="43" t="s">
        <v>1262</v>
      </c>
      <c r="I557" s="44" t="s">
        <v>1620</v>
      </c>
      <c r="J557" s="39" t="s">
        <v>1621</v>
      </c>
      <c r="K557" s="39">
        <v>4652</v>
      </c>
      <c r="L557" s="39"/>
      <c r="M557" s="39"/>
      <c r="N557" s="39"/>
      <c r="O557" s="45"/>
      <c r="P557" s="45"/>
      <c r="Q557" s="45" t="s">
        <v>237</v>
      </c>
      <c r="R557" s="45" t="s">
        <v>542</v>
      </c>
      <c r="S557" s="45" t="s">
        <v>542</v>
      </c>
      <c r="T557" s="39" t="s">
        <v>237</v>
      </c>
      <c r="U557" s="45" t="s">
        <v>542</v>
      </c>
      <c r="V557" s="45" t="s">
        <v>542</v>
      </c>
      <c r="W557" s="45" t="s">
        <v>237</v>
      </c>
      <c r="X557" s="45" t="s">
        <v>542</v>
      </c>
      <c r="Y557" s="45" t="s">
        <v>542</v>
      </c>
      <c r="Z557" s="45"/>
      <c r="AA557" s="45"/>
      <c r="AB557" s="45"/>
      <c r="AC557" s="45"/>
      <c r="AD557" s="45"/>
      <c r="AE557" s="46"/>
      <c r="AS557" s="28">
        <f t="shared" ca="1" si="26"/>
        <v>411940544</v>
      </c>
    </row>
    <row r="558" spans="1:45" ht="18.75" thickBot="1" x14ac:dyDescent="0.3">
      <c r="A558" s="37">
        <v>545</v>
      </c>
      <c r="B558" s="38" t="s">
        <v>1622</v>
      </c>
      <c r="C558" s="39" t="s">
        <v>194</v>
      </c>
      <c r="D558" s="49">
        <v>35376</v>
      </c>
      <c r="E558" s="41">
        <f t="shared" ca="1" si="27"/>
        <v>41220</v>
      </c>
      <c r="F558" s="42">
        <f t="shared" ca="1" si="28"/>
        <v>16</v>
      </c>
      <c r="G558" s="43" t="s">
        <v>240</v>
      </c>
      <c r="H558" s="43" t="s">
        <v>1262</v>
      </c>
      <c r="I558" s="44" t="s">
        <v>1623</v>
      </c>
      <c r="J558" s="39"/>
      <c r="K558" s="39">
        <v>4632</v>
      </c>
      <c r="L558" s="39"/>
      <c r="M558" s="39"/>
      <c r="N558" s="39"/>
      <c r="O558" s="45"/>
      <c r="P558" s="45"/>
      <c r="Q558" s="45" t="s">
        <v>237</v>
      </c>
      <c r="R558" s="45" t="s">
        <v>345</v>
      </c>
      <c r="S558" s="45" t="s">
        <v>345</v>
      </c>
      <c r="T558" s="39" t="s">
        <v>237</v>
      </c>
      <c r="U558" s="45" t="s">
        <v>345</v>
      </c>
      <c r="V558" s="45" t="s">
        <v>345</v>
      </c>
      <c r="W558" s="45" t="s">
        <v>237</v>
      </c>
      <c r="X558" s="45" t="s">
        <v>310</v>
      </c>
      <c r="Y558" s="45" t="s">
        <v>310</v>
      </c>
      <c r="Z558" s="45"/>
      <c r="AA558" s="45"/>
      <c r="AB558" s="45"/>
      <c r="AC558" s="45"/>
      <c r="AD558" s="45"/>
      <c r="AE558" s="46"/>
      <c r="AS558" s="28">
        <f t="shared" ca="1" si="26"/>
        <v>412200545</v>
      </c>
    </row>
    <row r="559" spans="1:45" ht="18.75" thickBot="1" x14ac:dyDescent="0.3">
      <c r="A559" s="37">
        <v>546</v>
      </c>
      <c r="B559" s="38" t="s">
        <v>1624</v>
      </c>
      <c r="C559" s="39" t="s">
        <v>194</v>
      </c>
      <c r="D559" s="49">
        <v>34483</v>
      </c>
      <c r="E559" s="41">
        <f t="shared" ca="1" si="27"/>
        <v>41058</v>
      </c>
      <c r="F559" s="42">
        <f t="shared" ca="1" si="28"/>
        <v>18</v>
      </c>
      <c r="G559" s="43" t="s">
        <v>246</v>
      </c>
      <c r="H559" s="43" t="s">
        <v>1625</v>
      </c>
      <c r="I559" s="44" t="s">
        <v>1626</v>
      </c>
      <c r="J559" s="39"/>
      <c r="K559" s="39">
        <v>4633</v>
      </c>
      <c r="L559" s="39"/>
      <c r="M559" s="39"/>
      <c r="N559" s="39"/>
      <c r="O559" s="45"/>
      <c r="P559" s="45"/>
      <c r="Q559" s="45" t="s">
        <v>237</v>
      </c>
      <c r="R559" s="45" t="s">
        <v>365</v>
      </c>
      <c r="S559" s="45" t="s">
        <v>365</v>
      </c>
      <c r="T559" s="39" t="s">
        <v>237</v>
      </c>
      <c r="U559" s="45" t="s">
        <v>365</v>
      </c>
      <c r="V559" s="45" t="s">
        <v>365</v>
      </c>
      <c r="W559" s="45" t="s">
        <v>237</v>
      </c>
      <c r="X559" s="45" t="s">
        <v>365</v>
      </c>
      <c r="Y559" s="45" t="s">
        <v>365</v>
      </c>
      <c r="Z559" s="45"/>
      <c r="AA559" s="45"/>
      <c r="AB559" s="45"/>
      <c r="AC559" s="45"/>
      <c r="AD559" s="45"/>
      <c r="AE559" s="46"/>
      <c r="AS559" s="28">
        <f t="shared" ca="1" si="26"/>
        <v>410580546</v>
      </c>
    </row>
    <row r="560" spans="1:45" ht="18.75" thickBot="1" x14ac:dyDescent="0.3">
      <c r="A560" s="37">
        <v>547</v>
      </c>
      <c r="B560" s="38" t="s">
        <v>1627</v>
      </c>
      <c r="C560" s="39" t="s">
        <v>194</v>
      </c>
      <c r="D560" s="49">
        <v>34956</v>
      </c>
      <c r="E560" s="41">
        <f t="shared" ca="1" si="27"/>
        <v>41166</v>
      </c>
      <c r="F560" s="42">
        <f t="shared" ca="1" si="28"/>
        <v>17</v>
      </c>
      <c r="G560" s="43" t="s">
        <v>363</v>
      </c>
      <c r="H560" s="43" t="s">
        <v>1262</v>
      </c>
      <c r="I560" s="44" t="s">
        <v>1628</v>
      </c>
      <c r="J560" s="51"/>
      <c r="K560" s="51">
        <v>4634</v>
      </c>
      <c r="L560" s="51"/>
      <c r="M560" s="51"/>
      <c r="N560" s="39"/>
      <c r="O560" s="45"/>
      <c r="P560" s="45"/>
      <c r="Q560" s="45" t="s">
        <v>237</v>
      </c>
      <c r="R560" s="45" t="s">
        <v>365</v>
      </c>
      <c r="S560" s="45" t="s">
        <v>365</v>
      </c>
      <c r="T560" s="39" t="s">
        <v>237</v>
      </c>
      <c r="U560" s="45" t="s">
        <v>365</v>
      </c>
      <c r="V560" s="45" t="s">
        <v>365</v>
      </c>
      <c r="W560" s="45" t="s">
        <v>237</v>
      </c>
      <c r="X560" s="45" t="s">
        <v>365</v>
      </c>
      <c r="Y560" s="45" t="s">
        <v>365</v>
      </c>
      <c r="Z560" s="45"/>
      <c r="AA560" s="45"/>
      <c r="AB560" s="45"/>
      <c r="AC560" s="45"/>
      <c r="AD560" s="45"/>
      <c r="AE560" s="46"/>
      <c r="AS560" s="28">
        <f t="shared" ca="1" si="26"/>
        <v>411660547</v>
      </c>
    </row>
    <row r="561" spans="1:45" ht="18.75" thickBot="1" x14ac:dyDescent="0.3">
      <c r="A561" s="37">
        <v>548</v>
      </c>
      <c r="B561" s="38" t="s">
        <v>1629</v>
      </c>
      <c r="C561" s="39" t="s">
        <v>194</v>
      </c>
      <c r="D561" s="49">
        <v>32578</v>
      </c>
      <c r="E561" s="41">
        <f t="shared" ca="1" si="27"/>
        <v>41344</v>
      </c>
      <c r="F561" s="42">
        <f t="shared" ca="1" si="28"/>
        <v>24</v>
      </c>
      <c r="G561" s="43" t="s">
        <v>723</v>
      </c>
      <c r="H561" s="43" t="s">
        <v>1262</v>
      </c>
      <c r="I561" s="44" t="s">
        <v>1630</v>
      </c>
      <c r="J561" s="39"/>
      <c r="K561" s="39">
        <v>4631</v>
      </c>
      <c r="L561" s="39"/>
      <c r="M561" s="39"/>
      <c r="N561" s="39"/>
      <c r="O561" s="45"/>
      <c r="P561" s="45"/>
      <c r="Q561" s="45" t="s">
        <v>237</v>
      </c>
      <c r="R561" s="45" t="s">
        <v>719</v>
      </c>
      <c r="S561" s="45" t="s">
        <v>719</v>
      </c>
      <c r="T561" s="39" t="s">
        <v>237</v>
      </c>
      <c r="U561" s="45" t="s">
        <v>719</v>
      </c>
      <c r="V561" s="45" t="s">
        <v>719</v>
      </c>
      <c r="W561" s="45" t="s">
        <v>237</v>
      </c>
      <c r="X561" s="45" t="s">
        <v>719</v>
      </c>
      <c r="Y561" s="45" t="s">
        <v>719</v>
      </c>
      <c r="Z561" s="45"/>
      <c r="AA561" s="45"/>
      <c r="AB561" s="45"/>
      <c r="AC561" s="45"/>
      <c r="AD561" s="45"/>
      <c r="AE561" s="46"/>
      <c r="AS561" s="28">
        <f t="shared" ca="1" si="26"/>
        <v>413440548</v>
      </c>
    </row>
    <row r="562" spans="1:45" ht="18.75" thickBot="1" x14ac:dyDescent="0.3">
      <c r="A562" s="37">
        <v>549</v>
      </c>
      <c r="B562" s="38" t="s">
        <v>1631</v>
      </c>
      <c r="C562" s="39" t="s">
        <v>194</v>
      </c>
      <c r="D562" s="49">
        <v>35877</v>
      </c>
      <c r="E562" s="41">
        <f t="shared" ca="1" si="27"/>
        <v>40991</v>
      </c>
      <c r="F562" s="42">
        <f t="shared" ca="1" si="28"/>
        <v>14</v>
      </c>
      <c r="G562" s="43" t="s">
        <v>842</v>
      </c>
      <c r="H562" s="43" t="s">
        <v>1262</v>
      </c>
      <c r="I562" s="44" t="s">
        <v>1632</v>
      </c>
      <c r="J562" s="39" t="s">
        <v>1633</v>
      </c>
      <c r="K562" s="51">
        <v>4722</v>
      </c>
      <c r="L562" s="51"/>
      <c r="M562" s="51"/>
      <c r="N562" s="39"/>
      <c r="O562" s="45"/>
      <c r="P562" s="45"/>
      <c r="Q562" s="45" t="s">
        <v>237</v>
      </c>
      <c r="R562" s="45" t="s">
        <v>1016</v>
      </c>
      <c r="S562" s="45" t="s">
        <v>1016</v>
      </c>
      <c r="T562" s="39" t="s">
        <v>237</v>
      </c>
      <c r="U562" s="45" t="s">
        <v>1016</v>
      </c>
      <c r="V562" s="45" t="s">
        <v>1016</v>
      </c>
      <c r="W562" s="45" t="s">
        <v>237</v>
      </c>
      <c r="X562" s="45" t="s">
        <v>1016</v>
      </c>
      <c r="Y562" s="45" t="s">
        <v>1016</v>
      </c>
      <c r="Z562" s="45"/>
      <c r="AA562" s="45"/>
      <c r="AB562" s="45"/>
      <c r="AC562" s="45"/>
      <c r="AD562" s="45"/>
      <c r="AE562" s="46"/>
      <c r="AS562" s="28">
        <f t="shared" ca="1" si="26"/>
        <v>409910549</v>
      </c>
    </row>
    <row r="563" spans="1:45" ht="18.75" thickBot="1" x14ac:dyDescent="0.3">
      <c r="A563" s="37">
        <v>550</v>
      </c>
      <c r="B563" s="38" t="s">
        <v>1634</v>
      </c>
      <c r="C563" s="39" t="s">
        <v>194</v>
      </c>
      <c r="D563" s="49">
        <v>36445</v>
      </c>
      <c r="E563" s="41">
        <f t="shared" ca="1" si="27"/>
        <v>41194</v>
      </c>
      <c r="F563" s="42">
        <f t="shared" ca="1" si="28"/>
        <v>13</v>
      </c>
      <c r="G563" s="43"/>
      <c r="H563" s="43" t="s">
        <v>1262</v>
      </c>
      <c r="I563" s="44" t="s">
        <v>1635</v>
      </c>
      <c r="J563" s="39" t="s">
        <v>2016</v>
      </c>
      <c r="K563" s="39"/>
      <c r="L563" s="39"/>
      <c r="M563" s="39"/>
      <c r="N563" s="39"/>
      <c r="O563" s="45"/>
      <c r="P563" s="45"/>
      <c r="Q563" s="45" t="s">
        <v>237</v>
      </c>
      <c r="R563" s="45" t="s">
        <v>749</v>
      </c>
      <c r="S563" s="45" t="s">
        <v>749</v>
      </c>
      <c r="T563" s="39" t="s">
        <v>54</v>
      </c>
      <c r="U563" s="45" t="s">
        <v>749</v>
      </c>
      <c r="V563" s="45" t="s">
        <v>749</v>
      </c>
      <c r="W563" s="45" t="s">
        <v>54</v>
      </c>
      <c r="X563" s="45" t="s">
        <v>749</v>
      </c>
      <c r="Y563" s="45" t="s">
        <v>749</v>
      </c>
      <c r="Z563" s="45"/>
      <c r="AA563" s="45"/>
      <c r="AB563" s="45"/>
      <c r="AC563" s="45"/>
      <c r="AD563" s="45"/>
      <c r="AE563" s="46"/>
      <c r="AS563" s="28">
        <f t="shared" ca="1" si="26"/>
        <v>411940550</v>
      </c>
    </row>
    <row r="564" spans="1:45" ht="18.75" thickBot="1" x14ac:dyDescent="0.3">
      <c r="A564" s="37">
        <v>551</v>
      </c>
      <c r="B564" s="38" t="s">
        <v>1636</v>
      </c>
      <c r="C564" s="39" t="s">
        <v>194</v>
      </c>
      <c r="D564" s="49">
        <v>30632</v>
      </c>
      <c r="E564" s="41">
        <f t="shared" ca="1" si="27"/>
        <v>41225</v>
      </c>
      <c r="F564" s="42">
        <f t="shared" ca="1" si="28"/>
        <v>29</v>
      </c>
      <c r="G564" s="43"/>
      <c r="H564" s="43" t="s">
        <v>1262</v>
      </c>
      <c r="I564" s="44" t="s">
        <v>1637</v>
      </c>
      <c r="J564" s="39"/>
      <c r="K564" s="39">
        <v>4051</v>
      </c>
      <c r="L564" s="39"/>
      <c r="M564" s="39"/>
      <c r="N564" s="39"/>
      <c r="O564" s="45"/>
      <c r="P564" s="45"/>
      <c r="Q564" s="45" t="s">
        <v>237</v>
      </c>
      <c r="R564" s="45" t="s">
        <v>436</v>
      </c>
      <c r="S564" s="45" t="s">
        <v>436</v>
      </c>
      <c r="T564" s="39" t="s">
        <v>237</v>
      </c>
      <c r="U564" s="45" t="s">
        <v>436</v>
      </c>
      <c r="V564" s="45" t="s">
        <v>436</v>
      </c>
      <c r="W564" s="45" t="s">
        <v>237</v>
      </c>
      <c r="X564" s="45" t="s">
        <v>436</v>
      </c>
      <c r="Y564" s="45" t="s">
        <v>436</v>
      </c>
      <c r="Z564" s="45"/>
      <c r="AA564" s="45"/>
      <c r="AB564" s="45"/>
      <c r="AC564" s="45"/>
      <c r="AD564" s="45"/>
      <c r="AE564" s="46"/>
      <c r="AS564" s="28">
        <f t="shared" ca="1" si="26"/>
        <v>412250551</v>
      </c>
    </row>
    <row r="565" spans="1:45" ht="18.75" thickBot="1" x14ac:dyDescent="0.3">
      <c r="A565" s="37">
        <v>552</v>
      </c>
      <c r="B565" s="38" t="s">
        <v>1638</v>
      </c>
      <c r="C565" s="39" t="s">
        <v>194</v>
      </c>
      <c r="D565" s="49">
        <v>33382</v>
      </c>
      <c r="E565" s="41">
        <f t="shared" ca="1" si="27"/>
        <v>41053</v>
      </c>
      <c r="F565" s="42">
        <f t="shared" ca="1" si="28"/>
        <v>21</v>
      </c>
      <c r="G565" s="43"/>
      <c r="H565" s="43" t="s">
        <v>1262</v>
      </c>
      <c r="I565" s="44" t="s">
        <v>1639</v>
      </c>
      <c r="J565" s="39"/>
      <c r="K565" s="39">
        <v>4635</v>
      </c>
      <c r="L565" s="39"/>
      <c r="M565" s="39"/>
      <c r="N565" s="39"/>
      <c r="O565" s="45"/>
      <c r="P565" s="45"/>
      <c r="Q565" s="45" t="s">
        <v>237</v>
      </c>
      <c r="R565" s="45" t="s">
        <v>345</v>
      </c>
      <c r="S565" s="45" t="s">
        <v>345</v>
      </c>
      <c r="T565" s="39" t="s">
        <v>237</v>
      </c>
      <c r="U565" s="45" t="s">
        <v>345</v>
      </c>
      <c r="V565" s="45" t="s">
        <v>345</v>
      </c>
      <c r="W565" s="45" t="s">
        <v>237</v>
      </c>
      <c r="X565" s="45" t="s">
        <v>345</v>
      </c>
      <c r="Y565" s="45" t="s">
        <v>345</v>
      </c>
      <c r="Z565" s="45"/>
      <c r="AA565" s="45"/>
      <c r="AB565" s="45"/>
      <c r="AC565" s="45"/>
      <c r="AD565" s="45"/>
      <c r="AE565" s="46"/>
      <c r="AS565" s="28">
        <f t="shared" ca="1" si="26"/>
        <v>410530552</v>
      </c>
    </row>
    <row r="566" spans="1:45" ht="18.75" thickBot="1" x14ac:dyDescent="0.3">
      <c r="A566" s="37">
        <v>553</v>
      </c>
      <c r="B566" s="38" t="s">
        <v>1640</v>
      </c>
      <c r="C566" s="39" t="s">
        <v>194</v>
      </c>
      <c r="D566" s="49">
        <v>30842</v>
      </c>
      <c r="E566" s="41">
        <f t="shared" ca="1" si="27"/>
        <v>41069</v>
      </c>
      <c r="F566" s="42">
        <f t="shared" ca="1" si="28"/>
        <v>28</v>
      </c>
      <c r="G566" s="43"/>
      <c r="H566" s="43" t="s">
        <v>1262</v>
      </c>
      <c r="I566" s="44" t="s">
        <v>1641</v>
      </c>
      <c r="J566" s="39"/>
      <c r="K566" s="39">
        <v>4409</v>
      </c>
      <c r="L566" s="39"/>
      <c r="M566" s="39"/>
      <c r="N566" s="39"/>
      <c r="O566" s="45"/>
      <c r="P566" s="45"/>
      <c r="Q566" s="45" t="s">
        <v>237</v>
      </c>
      <c r="R566" s="45" t="s">
        <v>1070</v>
      </c>
      <c r="S566" s="45" t="s">
        <v>1070</v>
      </c>
      <c r="T566" s="39" t="s">
        <v>237</v>
      </c>
      <c r="U566" s="45" t="s">
        <v>1070</v>
      </c>
      <c r="V566" s="45" t="s">
        <v>1070</v>
      </c>
      <c r="W566" s="45" t="s">
        <v>237</v>
      </c>
      <c r="X566" s="45" t="s">
        <v>1070</v>
      </c>
      <c r="Y566" s="45" t="s">
        <v>1070</v>
      </c>
      <c r="Z566" s="45"/>
      <c r="AA566" s="45"/>
      <c r="AB566" s="45"/>
      <c r="AC566" s="45"/>
      <c r="AD566" s="45"/>
      <c r="AE566" s="46"/>
      <c r="AS566" s="28">
        <f t="shared" ca="1" si="26"/>
        <v>410690553</v>
      </c>
    </row>
    <row r="567" spans="1:45" ht="18.75" thickBot="1" x14ac:dyDescent="0.3">
      <c r="A567" s="37">
        <v>554</v>
      </c>
      <c r="B567" s="38" t="s">
        <v>1642</v>
      </c>
      <c r="C567" s="39" t="s">
        <v>194</v>
      </c>
      <c r="D567" s="49">
        <v>28812</v>
      </c>
      <c r="E567" s="41">
        <f t="shared" ca="1" si="27"/>
        <v>41231</v>
      </c>
      <c r="F567" s="42">
        <f t="shared" ca="1" si="28"/>
        <v>34</v>
      </c>
      <c r="G567" s="43" t="s">
        <v>723</v>
      </c>
      <c r="H567" s="43" t="s">
        <v>1262</v>
      </c>
      <c r="I567" s="44" t="s">
        <v>1643</v>
      </c>
      <c r="J567" s="39"/>
      <c r="K567" s="39">
        <v>3828</v>
      </c>
      <c r="L567" s="39"/>
      <c r="M567" s="39"/>
      <c r="N567" s="39"/>
      <c r="O567" s="45"/>
      <c r="P567" s="45"/>
      <c r="Q567" s="45" t="s">
        <v>237</v>
      </c>
      <c r="R567" s="45" t="s">
        <v>863</v>
      </c>
      <c r="S567" s="45" t="s">
        <v>863</v>
      </c>
      <c r="T567" s="39" t="s">
        <v>237</v>
      </c>
      <c r="U567" s="45" t="s">
        <v>749</v>
      </c>
      <c r="V567" s="45" t="s">
        <v>749</v>
      </c>
      <c r="W567" s="45" t="s">
        <v>237</v>
      </c>
      <c r="X567" s="45" t="s">
        <v>749</v>
      </c>
      <c r="Y567" s="45" t="s">
        <v>749</v>
      </c>
      <c r="Z567" s="45"/>
      <c r="AA567" s="45"/>
      <c r="AB567" s="45"/>
      <c r="AC567" s="45"/>
      <c r="AD567" s="45"/>
      <c r="AE567" s="46"/>
      <c r="AS567" s="28">
        <f t="shared" ca="1" si="26"/>
        <v>412310554</v>
      </c>
    </row>
    <row r="568" spans="1:45" ht="18.75" thickBot="1" x14ac:dyDescent="0.3">
      <c r="A568" s="37">
        <v>555</v>
      </c>
      <c r="B568" s="38" t="s">
        <v>1644</v>
      </c>
      <c r="C568" s="39" t="s">
        <v>194</v>
      </c>
      <c r="D568" s="49">
        <v>24343</v>
      </c>
      <c r="E568" s="41">
        <f t="shared" ca="1" si="27"/>
        <v>41145</v>
      </c>
      <c r="F568" s="42">
        <f t="shared" ca="1" si="28"/>
        <v>46</v>
      </c>
      <c r="G568" s="43" t="s">
        <v>860</v>
      </c>
      <c r="H568" s="43" t="s">
        <v>1262</v>
      </c>
      <c r="I568" s="44" t="s">
        <v>1645</v>
      </c>
      <c r="J568" s="39"/>
      <c r="K568" s="39">
        <v>1871</v>
      </c>
      <c r="L568" s="39"/>
      <c r="M568" s="39"/>
      <c r="N568" s="39"/>
      <c r="O568" s="45"/>
      <c r="P568" s="45"/>
      <c r="Q568" s="45" t="s">
        <v>237</v>
      </c>
      <c r="R568" s="45" t="s">
        <v>862</v>
      </c>
      <c r="S568" s="45" t="s">
        <v>862</v>
      </c>
      <c r="T568" s="39" t="s">
        <v>236</v>
      </c>
      <c r="U568" s="45" t="s">
        <v>236</v>
      </c>
      <c r="V568" s="45" t="s">
        <v>236</v>
      </c>
      <c r="W568" s="45" t="s">
        <v>236</v>
      </c>
      <c r="X568" s="45" t="s">
        <v>236</v>
      </c>
      <c r="Y568" s="45" t="s">
        <v>236</v>
      </c>
      <c r="Z568" s="45"/>
      <c r="AA568" s="45"/>
      <c r="AB568" s="45"/>
      <c r="AC568" s="45"/>
      <c r="AD568" s="45"/>
      <c r="AE568" s="46"/>
      <c r="AS568" s="28">
        <f t="shared" ca="1" si="26"/>
        <v>411450555</v>
      </c>
    </row>
    <row r="569" spans="1:45" ht="18.75" thickBot="1" x14ac:dyDescent="0.3">
      <c r="A569" s="37">
        <v>556</v>
      </c>
      <c r="B569" s="38" t="s">
        <v>1646</v>
      </c>
      <c r="C569" s="39" t="s">
        <v>194</v>
      </c>
      <c r="D569" s="49">
        <v>36535</v>
      </c>
      <c r="E569" s="41">
        <f t="shared" ca="1" si="27"/>
        <v>41284</v>
      </c>
      <c r="F569" s="42">
        <f t="shared" ca="1" si="28"/>
        <v>13</v>
      </c>
      <c r="G569" s="43"/>
      <c r="H569" s="43" t="s">
        <v>1262</v>
      </c>
      <c r="I569" s="44" t="s">
        <v>1647</v>
      </c>
      <c r="J569" s="39" t="s">
        <v>2017</v>
      </c>
      <c r="K569" s="39"/>
      <c r="L569" s="39"/>
      <c r="M569" s="39"/>
      <c r="N569" s="39"/>
      <c r="O569" s="45"/>
      <c r="P569" s="45"/>
      <c r="Q569" s="45" t="s">
        <v>237</v>
      </c>
      <c r="R569" s="45" t="s">
        <v>1016</v>
      </c>
      <c r="S569" s="45" t="s">
        <v>1016</v>
      </c>
      <c r="T569" s="39" t="s">
        <v>237</v>
      </c>
      <c r="U569" s="45" t="s">
        <v>1016</v>
      </c>
      <c r="V569" s="45" t="s">
        <v>1016</v>
      </c>
      <c r="W569" s="45" t="s">
        <v>237</v>
      </c>
      <c r="X569" s="45" t="s">
        <v>1016</v>
      </c>
      <c r="Y569" s="45" t="s">
        <v>1016</v>
      </c>
      <c r="Z569" s="45"/>
      <c r="AA569" s="45"/>
      <c r="AB569" s="45"/>
      <c r="AC569" s="45"/>
      <c r="AD569" s="45"/>
      <c r="AE569" s="46"/>
      <c r="AS569" s="28">
        <f t="shared" ca="1" si="26"/>
        <v>412840556</v>
      </c>
    </row>
    <row r="570" spans="1:45" ht="18.75" thickBot="1" x14ac:dyDescent="0.3">
      <c r="A570" s="37">
        <v>557</v>
      </c>
      <c r="B570" s="38" t="s">
        <v>1648</v>
      </c>
      <c r="C570" s="39" t="s">
        <v>194</v>
      </c>
      <c r="D570" s="49">
        <v>33929</v>
      </c>
      <c r="E570" s="41">
        <f t="shared" ca="1" si="27"/>
        <v>41234</v>
      </c>
      <c r="F570" s="42">
        <f t="shared" ca="1" si="28"/>
        <v>20</v>
      </c>
      <c r="G570" s="43" t="s">
        <v>243</v>
      </c>
      <c r="H570" s="43" t="s">
        <v>1262</v>
      </c>
      <c r="I570" s="44" t="s">
        <v>1649</v>
      </c>
      <c r="J570" s="51"/>
      <c r="K570" s="51">
        <v>4656</v>
      </c>
      <c r="L570" s="51"/>
      <c r="M570" s="51"/>
      <c r="N570" s="39"/>
      <c r="O570" s="45"/>
      <c r="P570" s="45"/>
      <c r="Q570" s="45" t="s">
        <v>237</v>
      </c>
      <c r="R570" s="45" t="s">
        <v>238</v>
      </c>
      <c r="S570" s="45" t="s">
        <v>238</v>
      </c>
      <c r="T570" s="39" t="s">
        <v>237</v>
      </c>
      <c r="U570" s="45" t="s">
        <v>238</v>
      </c>
      <c r="V570" s="45" t="s">
        <v>238</v>
      </c>
      <c r="W570" s="45" t="s">
        <v>236</v>
      </c>
      <c r="X570" s="45" t="s">
        <v>236</v>
      </c>
      <c r="Y570" s="45" t="s">
        <v>236</v>
      </c>
      <c r="Z570" s="45"/>
      <c r="AA570" s="45"/>
      <c r="AB570" s="45"/>
      <c r="AC570" s="45"/>
      <c r="AD570" s="45"/>
      <c r="AE570" s="46"/>
      <c r="AS570" s="28">
        <f t="shared" ca="1" si="26"/>
        <v>412340557</v>
      </c>
    </row>
    <row r="571" spans="1:45" ht="18.75" thickBot="1" x14ac:dyDescent="0.3">
      <c r="A571" s="37">
        <v>558</v>
      </c>
      <c r="B571" s="38" t="s">
        <v>1650</v>
      </c>
      <c r="C571" s="39" t="s">
        <v>194</v>
      </c>
      <c r="D571" s="49">
        <v>31634</v>
      </c>
      <c r="E571" s="41">
        <f t="shared" ca="1" si="27"/>
        <v>41131</v>
      </c>
      <c r="F571" s="42">
        <f t="shared" ca="1" si="28"/>
        <v>26</v>
      </c>
      <c r="G571" s="43" t="s">
        <v>2018</v>
      </c>
      <c r="H571" s="43" t="s">
        <v>1262</v>
      </c>
      <c r="I571" s="44" t="s">
        <v>1651</v>
      </c>
      <c r="J571" s="39"/>
      <c r="K571" s="39">
        <v>4259</v>
      </c>
      <c r="L571" s="39"/>
      <c r="M571" s="39"/>
      <c r="N571" s="39"/>
      <c r="O571" s="45"/>
      <c r="P571" s="45"/>
      <c r="Q571" s="45" t="s">
        <v>237</v>
      </c>
      <c r="R571" s="45" t="s">
        <v>238</v>
      </c>
      <c r="S571" s="45" t="s">
        <v>238</v>
      </c>
      <c r="T571" s="39" t="s">
        <v>237</v>
      </c>
      <c r="U571" s="45" t="s">
        <v>238</v>
      </c>
      <c r="V571" s="45" t="s">
        <v>238</v>
      </c>
      <c r="W571" s="45" t="s">
        <v>236</v>
      </c>
      <c r="X571" s="45" t="s">
        <v>236</v>
      </c>
      <c r="Y571" s="45" t="s">
        <v>236</v>
      </c>
      <c r="Z571" s="45"/>
      <c r="AA571" s="45"/>
      <c r="AB571" s="45"/>
      <c r="AC571" s="45"/>
      <c r="AD571" s="45"/>
      <c r="AE571" s="46"/>
      <c r="AS571" s="28">
        <f t="shared" ca="1" si="26"/>
        <v>411310558</v>
      </c>
    </row>
    <row r="572" spans="1:45" ht="18.75" thickBot="1" x14ac:dyDescent="0.3">
      <c r="A572" s="37">
        <v>559</v>
      </c>
      <c r="B572" s="38" t="s">
        <v>1652</v>
      </c>
      <c r="C572" s="39" t="s">
        <v>194</v>
      </c>
      <c r="D572" s="49">
        <v>31071</v>
      </c>
      <c r="E572" s="41">
        <f t="shared" ca="1" si="27"/>
        <v>41298</v>
      </c>
      <c r="F572" s="42">
        <f t="shared" ca="1" si="28"/>
        <v>28</v>
      </c>
      <c r="G572" s="43"/>
      <c r="H572" s="43"/>
      <c r="I572" s="44" t="s">
        <v>1653</v>
      </c>
      <c r="J572" s="51"/>
      <c r="K572" s="51">
        <v>3434</v>
      </c>
      <c r="L572" s="51"/>
      <c r="M572" s="51"/>
      <c r="N572" s="39"/>
      <c r="O572" s="45"/>
      <c r="P572" s="45"/>
      <c r="Q572" s="45" t="s">
        <v>237</v>
      </c>
      <c r="R572" s="45" t="s">
        <v>341</v>
      </c>
      <c r="S572" s="45" t="s">
        <v>341</v>
      </c>
      <c r="T572" s="39" t="s">
        <v>237</v>
      </c>
      <c r="U572" s="45" t="s">
        <v>341</v>
      </c>
      <c r="V572" s="45" t="s">
        <v>341</v>
      </c>
      <c r="W572" s="45" t="s">
        <v>236</v>
      </c>
      <c r="X572" s="45" t="s">
        <v>236</v>
      </c>
      <c r="Y572" s="45" t="s">
        <v>236</v>
      </c>
      <c r="Z572" s="45"/>
      <c r="AA572" s="45"/>
      <c r="AB572" s="45"/>
      <c r="AC572" s="45"/>
      <c r="AD572" s="45"/>
      <c r="AE572" s="46"/>
      <c r="AS572" s="28">
        <f t="shared" ca="1" si="26"/>
        <v>412980559</v>
      </c>
    </row>
    <row r="573" spans="1:45" ht="18.75" thickBot="1" x14ac:dyDescent="0.3">
      <c r="A573" s="37">
        <v>560</v>
      </c>
      <c r="B573" s="38" t="s">
        <v>1654</v>
      </c>
      <c r="C573" s="39" t="s">
        <v>194</v>
      </c>
      <c r="D573" s="49">
        <v>29960</v>
      </c>
      <c r="E573" s="41">
        <f t="shared" ca="1" si="27"/>
        <v>41283</v>
      </c>
      <c r="F573" s="42">
        <f t="shared" ca="1" si="28"/>
        <v>31</v>
      </c>
      <c r="G573" s="43"/>
      <c r="H573" s="43" t="s">
        <v>1262</v>
      </c>
      <c r="I573" s="44" t="s">
        <v>1655</v>
      </c>
      <c r="J573" s="39"/>
      <c r="K573" s="39">
        <v>3990</v>
      </c>
      <c r="L573" s="39"/>
      <c r="M573" s="39"/>
      <c r="N573" s="39"/>
      <c r="O573" s="45"/>
      <c r="P573" s="45"/>
      <c r="Q573" s="45" t="s">
        <v>237</v>
      </c>
      <c r="R573" s="45" t="s">
        <v>921</v>
      </c>
      <c r="S573" s="45" t="s">
        <v>921</v>
      </c>
      <c r="T573" s="39" t="s">
        <v>237</v>
      </c>
      <c r="U573" s="45" t="s">
        <v>921</v>
      </c>
      <c r="V573" s="45" t="s">
        <v>921</v>
      </c>
      <c r="W573" s="45" t="s">
        <v>237</v>
      </c>
      <c r="X573" s="45" t="s">
        <v>921</v>
      </c>
      <c r="Y573" s="45" t="s">
        <v>921</v>
      </c>
      <c r="Z573" s="45"/>
      <c r="AA573" s="45"/>
      <c r="AB573" s="45"/>
      <c r="AC573" s="45"/>
      <c r="AD573" s="45"/>
      <c r="AE573" s="46"/>
      <c r="AS573" s="28">
        <f t="shared" ca="1" si="26"/>
        <v>412830560</v>
      </c>
    </row>
    <row r="574" spans="1:45" ht="18.75" thickBot="1" x14ac:dyDescent="0.3">
      <c r="A574" s="37">
        <v>561</v>
      </c>
      <c r="B574" s="38" t="s">
        <v>1656</v>
      </c>
      <c r="C574" s="39" t="s">
        <v>194</v>
      </c>
      <c r="D574" s="49">
        <v>36298</v>
      </c>
      <c r="E574" s="41">
        <f t="shared" ca="1" si="27"/>
        <v>41047</v>
      </c>
      <c r="F574" s="42">
        <f t="shared" ca="1" si="28"/>
        <v>13</v>
      </c>
      <c r="G574" s="43"/>
      <c r="H574" s="43" t="s">
        <v>1262</v>
      </c>
      <c r="I574" s="44" t="s">
        <v>1657</v>
      </c>
      <c r="J574" s="39" t="s">
        <v>2019</v>
      </c>
      <c r="K574" s="39"/>
      <c r="L574" s="39"/>
      <c r="M574" s="39"/>
      <c r="N574" s="39"/>
      <c r="O574" s="45"/>
      <c r="P574" s="45"/>
      <c r="Q574" s="45" t="s">
        <v>237</v>
      </c>
      <c r="R574" s="45" t="s">
        <v>626</v>
      </c>
      <c r="S574" s="45" t="s">
        <v>626</v>
      </c>
      <c r="T574" s="39" t="s">
        <v>237</v>
      </c>
      <c r="U574" s="45" t="s">
        <v>626</v>
      </c>
      <c r="V574" s="45" t="s">
        <v>626</v>
      </c>
      <c r="W574" s="45" t="s">
        <v>237</v>
      </c>
      <c r="X574" s="45" t="s">
        <v>542</v>
      </c>
      <c r="Y574" s="45" t="s">
        <v>542</v>
      </c>
      <c r="Z574" s="45"/>
      <c r="AA574" s="45"/>
      <c r="AB574" s="45"/>
      <c r="AC574" s="45"/>
      <c r="AD574" s="45"/>
      <c r="AE574" s="46"/>
      <c r="AS574" s="28">
        <f t="shared" ca="1" si="26"/>
        <v>410470561</v>
      </c>
    </row>
    <row r="575" spans="1:45" ht="18.75" thickBot="1" x14ac:dyDescent="0.3">
      <c r="A575" s="37">
        <v>562</v>
      </c>
      <c r="B575" s="38" t="s">
        <v>1973</v>
      </c>
      <c r="C575" s="39" t="s">
        <v>194</v>
      </c>
      <c r="D575" s="49">
        <v>32524</v>
      </c>
      <c r="E575" s="41">
        <f t="shared" ca="1" si="27"/>
        <v>41290</v>
      </c>
      <c r="F575" s="42">
        <f t="shared" ca="1" si="28"/>
        <v>24</v>
      </c>
      <c r="G575" s="43" t="s">
        <v>2020</v>
      </c>
      <c r="H575" s="43" t="s">
        <v>2021</v>
      </c>
      <c r="I575" s="44" t="s">
        <v>2022</v>
      </c>
      <c r="J575" s="39"/>
      <c r="K575" s="39">
        <v>4638</v>
      </c>
      <c r="L575" s="39"/>
      <c r="M575" s="39"/>
      <c r="N575" s="39"/>
      <c r="O575" s="45"/>
      <c r="P575" s="45"/>
      <c r="Q575" s="45"/>
      <c r="R575" s="45"/>
      <c r="S575" s="45"/>
      <c r="T575" s="39" t="s">
        <v>507</v>
      </c>
      <c r="U575" s="45" t="s">
        <v>783</v>
      </c>
      <c r="V575" s="45" t="s">
        <v>783</v>
      </c>
      <c r="W575" s="45" t="s">
        <v>236</v>
      </c>
      <c r="X575" s="45" t="s">
        <v>236</v>
      </c>
      <c r="Y575" s="45" t="s">
        <v>236</v>
      </c>
      <c r="Z575" s="45"/>
      <c r="AA575" s="45"/>
      <c r="AB575" s="45"/>
      <c r="AC575" s="45"/>
      <c r="AD575" s="45"/>
      <c r="AE575" s="46"/>
      <c r="AS575" s="28">
        <f t="shared" ca="1" si="26"/>
        <v>412900562</v>
      </c>
    </row>
    <row r="576" spans="1:45" ht="18.75" thickBot="1" x14ac:dyDescent="0.3">
      <c r="A576" s="37">
        <v>563</v>
      </c>
      <c r="B576" s="38" t="s">
        <v>1974</v>
      </c>
      <c r="C576" s="39" t="s">
        <v>194</v>
      </c>
      <c r="D576" s="49">
        <v>30857</v>
      </c>
      <c r="E576" s="41">
        <f t="shared" ca="1" si="27"/>
        <v>41084</v>
      </c>
      <c r="F576" s="42">
        <f t="shared" ca="1" si="28"/>
        <v>28</v>
      </c>
      <c r="G576" s="43" t="s">
        <v>2023</v>
      </c>
      <c r="H576" s="43" t="s">
        <v>667</v>
      </c>
      <c r="I576" s="44" t="s">
        <v>2024</v>
      </c>
      <c r="J576" s="39"/>
      <c r="K576" s="39">
        <v>4639</v>
      </c>
      <c r="L576" s="39"/>
      <c r="M576" s="39"/>
      <c r="N576" s="39"/>
      <c r="O576" s="45"/>
      <c r="P576" s="45"/>
      <c r="Q576" s="45"/>
      <c r="R576" s="45"/>
      <c r="S576" s="45"/>
      <c r="T576" s="39" t="s">
        <v>507</v>
      </c>
      <c r="U576" s="45" t="s">
        <v>341</v>
      </c>
      <c r="V576" s="45" t="s">
        <v>341</v>
      </c>
      <c r="W576" s="45" t="s">
        <v>236</v>
      </c>
      <c r="X576" s="45" t="s">
        <v>236</v>
      </c>
      <c r="Y576" s="45" t="s">
        <v>236</v>
      </c>
      <c r="Z576" s="45"/>
      <c r="AA576" s="45"/>
      <c r="AB576" s="45"/>
      <c r="AC576" s="45"/>
      <c r="AD576" s="45"/>
      <c r="AE576" s="46"/>
      <c r="AS576" s="28">
        <f t="shared" ca="1" si="26"/>
        <v>410840563</v>
      </c>
    </row>
    <row r="577" spans="1:45" ht="18.75" thickBot="1" x14ac:dyDescent="0.3">
      <c r="A577" s="37">
        <v>564</v>
      </c>
      <c r="B577" s="38" t="s">
        <v>1967</v>
      </c>
      <c r="C577" s="39" t="s">
        <v>194</v>
      </c>
      <c r="D577" s="49">
        <v>25792</v>
      </c>
      <c r="E577" s="41">
        <f t="shared" ca="1" si="27"/>
        <v>41133</v>
      </c>
      <c r="F577" s="42">
        <f t="shared" ca="1" si="28"/>
        <v>42</v>
      </c>
      <c r="G577" s="43" t="s">
        <v>2025</v>
      </c>
      <c r="H577" s="43" t="s">
        <v>1966</v>
      </c>
      <c r="I577" s="44" t="s">
        <v>2026</v>
      </c>
      <c r="J577" s="39"/>
      <c r="K577" s="39">
        <v>4647</v>
      </c>
      <c r="L577" s="39"/>
      <c r="M577" s="39"/>
      <c r="N577" s="39"/>
      <c r="O577" s="45"/>
      <c r="P577" s="45"/>
      <c r="Q577" s="45"/>
      <c r="R577" s="45"/>
      <c r="S577" s="45"/>
      <c r="T577" s="39" t="s">
        <v>507</v>
      </c>
      <c r="U577" s="45" t="s">
        <v>385</v>
      </c>
      <c r="V577" s="45" t="s">
        <v>385</v>
      </c>
      <c r="W577" s="45" t="s">
        <v>237</v>
      </c>
      <c r="X577" s="45" t="s">
        <v>385</v>
      </c>
      <c r="Y577" s="45" t="s">
        <v>236</v>
      </c>
      <c r="Z577" s="45"/>
      <c r="AA577" s="45"/>
      <c r="AB577" s="45"/>
      <c r="AC577" s="45"/>
      <c r="AD577" s="45"/>
      <c r="AE577" s="46"/>
      <c r="AS577" s="28">
        <f t="shared" ca="1" si="26"/>
        <v>411330564</v>
      </c>
    </row>
    <row r="578" spans="1:45" ht="18.75" thickBot="1" x14ac:dyDescent="0.3">
      <c r="A578" s="37">
        <v>565</v>
      </c>
      <c r="B578" s="38" t="s">
        <v>1975</v>
      </c>
      <c r="C578" s="39" t="s">
        <v>194</v>
      </c>
      <c r="D578" s="52">
        <v>24814</v>
      </c>
      <c r="E578" s="41">
        <f t="shared" ca="1" si="27"/>
        <v>41251</v>
      </c>
      <c r="F578" s="42">
        <f t="shared" ca="1" si="28"/>
        <v>45</v>
      </c>
      <c r="G578" s="43" t="s">
        <v>246</v>
      </c>
      <c r="H578" s="43" t="s">
        <v>234</v>
      </c>
      <c r="I578" s="44" t="s">
        <v>2027</v>
      </c>
      <c r="J578" s="39"/>
      <c r="K578" s="39">
        <v>3052</v>
      </c>
      <c r="L578" s="39"/>
      <c r="M578" s="39"/>
      <c r="N578" s="39"/>
      <c r="O578" s="45"/>
      <c r="P578" s="45"/>
      <c r="Q578" s="45"/>
      <c r="R578" s="45"/>
      <c r="S578" s="45"/>
      <c r="T578" s="39" t="s">
        <v>237</v>
      </c>
      <c r="U578" s="45" t="s">
        <v>1070</v>
      </c>
      <c r="V578" s="45" t="s">
        <v>1070</v>
      </c>
      <c r="W578" s="45" t="s">
        <v>236</v>
      </c>
      <c r="X578" s="45" t="s">
        <v>236</v>
      </c>
      <c r="Y578" s="45" t="s">
        <v>236</v>
      </c>
      <c r="Z578" s="45"/>
      <c r="AA578" s="45"/>
      <c r="AB578" s="45"/>
      <c r="AC578" s="45"/>
      <c r="AD578" s="45"/>
      <c r="AE578" s="46"/>
      <c r="AS578" s="28">
        <f t="shared" ca="1" si="26"/>
        <v>412510565</v>
      </c>
    </row>
    <row r="579" spans="1:45" ht="18.75" thickBot="1" x14ac:dyDescent="0.3">
      <c r="A579" s="37">
        <v>566</v>
      </c>
      <c r="B579" s="38" t="s">
        <v>1976</v>
      </c>
      <c r="C579" s="39" t="s">
        <v>194</v>
      </c>
      <c r="D579" s="49">
        <v>25914</v>
      </c>
      <c r="E579" s="41">
        <f t="shared" ca="1" si="27"/>
        <v>41255</v>
      </c>
      <c r="F579" s="42">
        <f t="shared" ca="1" si="28"/>
        <v>42</v>
      </c>
      <c r="G579" s="43" t="s">
        <v>246</v>
      </c>
      <c r="H579" s="43" t="s">
        <v>234</v>
      </c>
      <c r="I579" s="44" t="s">
        <v>2028</v>
      </c>
      <c r="J579" s="39"/>
      <c r="K579" s="39">
        <v>3135</v>
      </c>
      <c r="L579" s="39"/>
      <c r="M579" s="39"/>
      <c r="N579" s="39"/>
      <c r="O579" s="45"/>
      <c r="P579" s="45"/>
      <c r="Q579" s="45"/>
      <c r="R579" s="45"/>
      <c r="S579" s="45"/>
      <c r="T579" s="39" t="s">
        <v>237</v>
      </c>
      <c r="U579" s="45" t="s">
        <v>1141</v>
      </c>
      <c r="V579" s="45" t="s">
        <v>1142</v>
      </c>
      <c r="W579" s="45" t="s">
        <v>237</v>
      </c>
      <c r="X579" s="45" t="s">
        <v>1141</v>
      </c>
      <c r="Y579" s="45" t="s">
        <v>1142</v>
      </c>
      <c r="Z579" s="45"/>
      <c r="AA579" s="45"/>
      <c r="AB579" s="45"/>
      <c r="AC579" s="45"/>
      <c r="AD579" s="45"/>
      <c r="AE579" s="46"/>
      <c r="AS579" s="28">
        <f t="shared" ca="1" si="26"/>
        <v>412550566</v>
      </c>
    </row>
    <row r="580" spans="1:45" ht="18.75" thickBot="1" x14ac:dyDescent="0.3">
      <c r="A580" s="37">
        <v>567</v>
      </c>
      <c r="B580" s="38" t="s">
        <v>1977</v>
      </c>
      <c r="C580" s="39" t="s">
        <v>194</v>
      </c>
      <c r="D580" s="40">
        <v>21016</v>
      </c>
      <c r="E580" s="41">
        <f t="shared" ca="1" si="27"/>
        <v>41105</v>
      </c>
      <c r="F580" s="42">
        <f t="shared" ca="1" si="28"/>
        <v>55</v>
      </c>
      <c r="G580" s="43" t="s">
        <v>723</v>
      </c>
      <c r="H580" s="43" t="s">
        <v>234</v>
      </c>
      <c r="I580" s="44" t="s">
        <v>2029</v>
      </c>
      <c r="J580" s="39"/>
      <c r="K580" s="39">
        <v>3349</v>
      </c>
      <c r="L580" s="39"/>
      <c r="M580" s="39"/>
      <c r="N580" s="39"/>
      <c r="O580" s="45"/>
      <c r="P580" s="45"/>
      <c r="Q580" s="45"/>
      <c r="R580" s="45"/>
      <c r="S580" s="45"/>
      <c r="T580" s="39" t="s">
        <v>237</v>
      </c>
      <c r="U580" s="45" t="s">
        <v>863</v>
      </c>
      <c r="V580" s="45" t="s">
        <v>863</v>
      </c>
      <c r="W580" s="45" t="s">
        <v>237</v>
      </c>
      <c r="X580" s="45" t="s">
        <v>863</v>
      </c>
      <c r="Y580" s="45" t="s">
        <v>863</v>
      </c>
      <c r="Z580" s="45"/>
      <c r="AA580" s="45"/>
      <c r="AB580" s="45"/>
      <c r="AC580" s="45"/>
      <c r="AD580" s="45"/>
      <c r="AE580" s="46"/>
      <c r="AS580" s="28">
        <f t="shared" ca="1" si="26"/>
        <v>411050567</v>
      </c>
    </row>
    <row r="581" spans="1:45" ht="18.75" thickBot="1" x14ac:dyDescent="0.3">
      <c r="A581" s="37">
        <v>568</v>
      </c>
      <c r="B581" s="38" t="s">
        <v>1978</v>
      </c>
      <c r="C581" s="39" t="s">
        <v>194</v>
      </c>
      <c r="D581" s="49">
        <v>27565</v>
      </c>
      <c r="E581" s="41">
        <f t="shared" ca="1" si="27"/>
        <v>41080</v>
      </c>
      <c r="F581" s="42">
        <f t="shared" ca="1" si="28"/>
        <v>37</v>
      </c>
      <c r="G581" s="43" t="s">
        <v>240</v>
      </c>
      <c r="H581" s="43" t="s">
        <v>234</v>
      </c>
      <c r="I581" s="44" t="s">
        <v>2030</v>
      </c>
      <c r="J581" s="39"/>
      <c r="K581" s="39">
        <v>3356</v>
      </c>
      <c r="L581" s="39"/>
      <c r="M581" s="39"/>
      <c r="N581" s="39"/>
      <c r="O581" s="45"/>
      <c r="P581" s="45"/>
      <c r="Q581" s="45"/>
      <c r="R581" s="45"/>
      <c r="S581" s="45"/>
      <c r="T581" s="39" t="s">
        <v>237</v>
      </c>
      <c r="U581" s="45" t="s">
        <v>345</v>
      </c>
      <c r="V581" s="45" t="s">
        <v>345</v>
      </c>
      <c r="W581" s="45" t="s">
        <v>236</v>
      </c>
      <c r="X581" s="45" t="s">
        <v>236</v>
      </c>
      <c r="Y581" s="45" t="s">
        <v>236</v>
      </c>
      <c r="Z581" s="45"/>
      <c r="AA581" s="45"/>
      <c r="AB581" s="45"/>
      <c r="AC581" s="45"/>
      <c r="AD581" s="45"/>
      <c r="AE581" s="46"/>
      <c r="AS581" s="28">
        <f t="shared" ca="1" si="26"/>
        <v>410800568</v>
      </c>
    </row>
    <row r="582" spans="1:45" ht="18.75" thickBot="1" x14ac:dyDescent="0.3">
      <c r="A582" s="37">
        <v>569</v>
      </c>
      <c r="B582" s="38" t="s">
        <v>1979</v>
      </c>
      <c r="C582" s="39" t="s">
        <v>194</v>
      </c>
      <c r="D582" s="49">
        <v>28521</v>
      </c>
      <c r="E582" s="41">
        <f t="shared" ca="1" si="27"/>
        <v>41305</v>
      </c>
      <c r="F582" s="42">
        <f t="shared" ca="1" si="28"/>
        <v>35</v>
      </c>
      <c r="G582" s="43" t="s">
        <v>246</v>
      </c>
      <c r="H582" s="43" t="s">
        <v>234</v>
      </c>
      <c r="I582" s="44" t="s">
        <v>2031</v>
      </c>
      <c r="J582" s="39"/>
      <c r="K582" s="39">
        <v>3901</v>
      </c>
      <c r="L582" s="39"/>
      <c r="M582" s="39"/>
      <c r="N582" s="39"/>
      <c r="O582" s="45"/>
      <c r="P582" s="45"/>
      <c r="Q582" s="45"/>
      <c r="R582" s="45"/>
      <c r="S582" s="45"/>
      <c r="T582" s="39" t="s">
        <v>237</v>
      </c>
      <c r="U582" s="45" t="s">
        <v>345</v>
      </c>
      <c r="V582" s="45" t="s">
        <v>345</v>
      </c>
      <c r="W582" s="45" t="s">
        <v>236</v>
      </c>
      <c r="X582" s="45" t="s">
        <v>236</v>
      </c>
      <c r="Y582" s="45" t="s">
        <v>236</v>
      </c>
      <c r="Z582" s="45"/>
      <c r="AA582" s="45"/>
      <c r="AB582" s="45"/>
      <c r="AC582" s="45"/>
      <c r="AD582" s="45"/>
      <c r="AE582" s="46"/>
      <c r="AS582" s="28">
        <f t="shared" ca="1" si="26"/>
        <v>413050569</v>
      </c>
    </row>
    <row r="583" spans="1:45" ht="18.75" thickBot="1" x14ac:dyDescent="0.3">
      <c r="A583" s="37">
        <v>570</v>
      </c>
      <c r="B583" s="38" t="s">
        <v>143</v>
      </c>
      <c r="C583" s="39" t="s">
        <v>194</v>
      </c>
      <c r="D583" s="49">
        <v>29799</v>
      </c>
      <c r="E583" s="41">
        <f t="shared" ca="1" si="27"/>
        <v>41122</v>
      </c>
      <c r="F583" s="42">
        <f t="shared" ca="1" si="28"/>
        <v>31</v>
      </c>
      <c r="G583" s="43" t="s">
        <v>339</v>
      </c>
      <c r="H583" s="43" t="s">
        <v>234</v>
      </c>
      <c r="I583" s="44" t="s">
        <v>1964</v>
      </c>
      <c r="J583" s="39"/>
      <c r="K583" s="39">
        <v>3930</v>
      </c>
      <c r="L583" s="39"/>
      <c r="M583" s="39"/>
      <c r="N583" s="39"/>
      <c r="O583" s="45"/>
      <c r="P583" s="45"/>
      <c r="Q583" s="45"/>
      <c r="R583" s="45"/>
      <c r="S583" s="45"/>
      <c r="T583" s="39" t="s">
        <v>237</v>
      </c>
      <c r="U583" s="45" t="s">
        <v>341</v>
      </c>
      <c r="V583" s="45" t="s">
        <v>385</v>
      </c>
      <c r="W583" s="45" t="s">
        <v>237</v>
      </c>
      <c r="X583" s="45" t="s">
        <v>341</v>
      </c>
      <c r="Y583" s="45" t="s">
        <v>341</v>
      </c>
      <c r="Z583" s="45"/>
      <c r="AA583" s="45"/>
      <c r="AB583" s="45"/>
      <c r="AC583" s="45"/>
      <c r="AD583" s="45"/>
      <c r="AE583" s="46"/>
      <c r="AS583" s="28">
        <f t="shared" ca="1" si="26"/>
        <v>411220570</v>
      </c>
    </row>
    <row r="584" spans="1:45" ht="18.75" thickBot="1" x14ac:dyDescent="0.3">
      <c r="A584" s="37">
        <v>571</v>
      </c>
      <c r="B584" s="38" t="s">
        <v>1980</v>
      </c>
      <c r="C584" s="39" t="s">
        <v>194</v>
      </c>
      <c r="D584" s="49">
        <v>29648</v>
      </c>
      <c r="E584" s="41">
        <f t="shared" ca="1" si="27"/>
        <v>41336</v>
      </c>
      <c r="F584" s="42">
        <f t="shared" ca="1" si="28"/>
        <v>32</v>
      </c>
      <c r="G584" s="43" t="s">
        <v>723</v>
      </c>
      <c r="H584" s="43" t="s">
        <v>234</v>
      </c>
      <c r="I584" s="44" t="s">
        <v>2032</v>
      </c>
      <c r="J584" s="39"/>
      <c r="K584" s="39">
        <v>3933</v>
      </c>
      <c r="L584" s="39"/>
      <c r="M584" s="39"/>
      <c r="N584" s="39"/>
      <c r="O584" s="45"/>
      <c r="P584" s="45"/>
      <c r="Q584" s="45"/>
      <c r="R584" s="45"/>
      <c r="S584" s="45"/>
      <c r="T584" s="39" t="s">
        <v>237</v>
      </c>
      <c r="U584" s="45" t="s">
        <v>863</v>
      </c>
      <c r="V584" s="45" t="s">
        <v>863</v>
      </c>
      <c r="W584" s="45" t="s">
        <v>236</v>
      </c>
      <c r="X584" s="45" t="s">
        <v>236</v>
      </c>
      <c r="Y584" s="45" t="s">
        <v>236</v>
      </c>
      <c r="Z584" s="45"/>
      <c r="AA584" s="45"/>
      <c r="AB584" s="45"/>
      <c r="AC584" s="45"/>
      <c r="AD584" s="45"/>
      <c r="AE584" s="46"/>
      <c r="AS584" s="28">
        <f t="shared" ca="1" si="26"/>
        <v>413360571</v>
      </c>
    </row>
    <row r="585" spans="1:45" ht="18.75" thickBot="1" x14ac:dyDescent="0.3">
      <c r="A585" s="37">
        <v>572</v>
      </c>
      <c r="B585" s="38" t="s">
        <v>1981</v>
      </c>
      <c r="C585" s="39" t="s">
        <v>194</v>
      </c>
      <c r="D585" s="49">
        <v>31985</v>
      </c>
      <c r="E585" s="41">
        <f t="shared" ca="1" si="27"/>
        <v>41117</v>
      </c>
      <c r="F585" s="42">
        <f t="shared" ca="1" si="28"/>
        <v>25</v>
      </c>
      <c r="G585" s="43" t="s">
        <v>980</v>
      </c>
      <c r="H585" s="43" t="s">
        <v>234</v>
      </c>
      <c r="I585" s="44" t="s">
        <v>2033</v>
      </c>
      <c r="J585" s="39"/>
      <c r="K585" s="39">
        <v>4245</v>
      </c>
      <c r="L585" s="39"/>
      <c r="M585" s="39"/>
      <c r="N585" s="39"/>
      <c r="O585" s="45"/>
      <c r="P585" s="45"/>
      <c r="Q585" s="45"/>
      <c r="R585" s="45"/>
      <c r="S585" s="45"/>
      <c r="T585" s="39" t="s">
        <v>237</v>
      </c>
      <c r="U585" s="45" t="s">
        <v>972</v>
      </c>
      <c r="V585" s="45" t="s">
        <v>972</v>
      </c>
      <c r="W585" s="45" t="s">
        <v>236</v>
      </c>
      <c r="X585" s="45" t="s">
        <v>236</v>
      </c>
      <c r="Y585" s="45" t="s">
        <v>236</v>
      </c>
      <c r="Z585" s="45"/>
      <c r="AA585" s="45"/>
      <c r="AB585" s="45"/>
      <c r="AC585" s="45"/>
      <c r="AD585" s="45"/>
      <c r="AE585" s="46"/>
      <c r="AS585" s="28">
        <f t="shared" ca="1" si="26"/>
        <v>411170572</v>
      </c>
    </row>
    <row r="586" spans="1:45" ht="18.75" thickBot="1" x14ac:dyDescent="0.3">
      <c r="A586" s="37">
        <v>573</v>
      </c>
      <c r="B586" s="38" t="s">
        <v>1982</v>
      </c>
      <c r="C586" s="39" t="s">
        <v>194</v>
      </c>
      <c r="D586" s="49">
        <v>32623</v>
      </c>
      <c r="E586" s="41">
        <f t="shared" ca="1" si="27"/>
        <v>41024</v>
      </c>
      <c r="F586" s="42">
        <f t="shared" ca="1" si="28"/>
        <v>23</v>
      </c>
      <c r="G586" s="43" t="s">
        <v>383</v>
      </c>
      <c r="H586" s="43" t="s">
        <v>234</v>
      </c>
      <c r="I586" s="44" t="s">
        <v>2034</v>
      </c>
      <c r="J586" s="51"/>
      <c r="K586" s="51">
        <v>4403</v>
      </c>
      <c r="L586" s="51"/>
      <c r="M586" s="51"/>
      <c r="N586" s="39"/>
      <c r="O586" s="45"/>
      <c r="P586" s="45"/>
      <c r="Q586" s="45"/>
      <c r="R586" s="45"/>
      <c r="S586" s="45"/>
      <c r="T586" s="39" t="s">
        <v>237</v>
      </c>
      <c r="U586" s="45" t="s">
        <v>385</v>
      </c>
      <c r="V586" s="45" t="s">
        <v>385</v>
      </c>
      <c r="W586" s="45" t="s">
        <v>236</v>
      </c>
      <c r="X586" s="45" t="s">
        <v>236</v>
      </c>
      <c r="Y586" s="45" t="s">
        <v>236</v>
      </c>
      <c r="Z586" s="45"/>
      <c r="AA586" s="45"/>
      <c r="AB586" s="45"/>
      <c r="AC586" s="45"/>
      <c r="AD586" s="45"/>
      <c r="AE586" s="46"/>
      <c r="AS586" s="28">
        <f t="shared" ca="1" si="26"/>
        <v>410240573</v>
      </c>
    </row>
    <row r="587" spans="1:45" ht="18.75" thickBot="1" x14ac:dyDescent="0.3">
      <c r="A587" s="37">
        <v>574</v>
      </c>
      <c r="B587" s="38" t="s">
        <v>1983</v>
      </c>
      <c r="C587" s="39" t="s">
        <v>194</v>
      </c>
      <c r="D587" s="49">
        <v>34257</v>
      </c>
      <c r="E587" s="41">
        <f t="shared" ca="1" si="27"/>
        <v>41197</v>
      </c>
      <c r="F587" s="42">
        <f t="shared" ca="1" si="28"/>
        <v>19</v>
      </c>
      <c r="G587" s="43" t="s">
        <v>980</v>
      </c>
      <c r="H587" s="43" t="s">
        <v>234</v>
      </c>
      <c r="I587" s="44" t="s">
        <v>2035</v>
      </c>
      <c r="J587" s="39"/>
      <c r="K587" s="39">
        <v>4496</v>
      </c>
      <c r="L587" s="39"/>
      <c r="M587" s="39"/>
      <c r="N587" s="39"/>
      <c r="O587" s="45"/>
      <c r="P587" s="45"/>
      <c r="Q587" s="45"/>
      <c r="R587" s="45"/>
      <c r="S587" s="45"/>
      <c r="T587" s="39" t="s">
        <v>237</v>
      </c>
      <c r="U587" s="45" t="s">
        <v>972</v>
      </c>
      <c r="V587" s="45" t="s">
        <v>972</v>
      </c>
      <c r="W587" s="45" t="s">
        <v>236</v>
      </c>
      <c r="X587" s="45" t="s">
        <v>236</v>
      </c>
      <c r="Y587" s="45" t="s">
        <v>236</v>
      </c>
      <c r="Z587" s="45"/>
      <c r="AA587" s="45"/>
      <c r="AB587" s="45"/>
      <c r="AC587" s="45"/>
      <c r="AD587" s="45"/>
      <c r="AE587" s="46"/>
      <c r="AS587" s="28">
        <f t="shared" ca="1" si="26"/>
        <v>411970574</v>
      </c>
    </row>
    <row r="588" spans="1:45" ht="18.75" thickBot="1" x14ac:dyDescent="0.3">
      <c r="A588" s="37">
        <v>575</v>
      </c>
      <c r="B588" s="38" t="s">
        <v>1984</v>
      </c>
      <c r="C588" s="39" t="s">
        <v>194</v>
      </c>
      <c r="D588" s="49">
        <v>29094</v>
      </c>
      <c r="E588" s="41">
        <f t="shared" ca="1" si="27"/>
        <v>41148</v>
      </c>
      <c r="F588" s="42">
        <f t="shared" ca="1" si="28"/>
        <v>33</v>
      </c>
      <c r="G588" s="43" t="s">
        <v>2036</v>
      </c>
      <c r="H588" s="43" t="s">
        <v>234</v>
      </c>
      <c r="I588" s="44" t="s">
        <v>2037</v>
      </c>
      <c r="J588" s="51"/>
      <c r="K588" s="51">
        <v>4642</v>
      </c>
      <c r="L588" s="51"/>
      <c r="M588" s="51"/>
      <c r="N588" s="39"/>
      <c r="O588" s="45"/>
      <c r="P588" s="45"/>
      <c r="Q588" s="45"/>
      <c r="R588" s="45"/>
      <c r="S588" s="45"/>
      <c r="T588" s="39" t="s">
        <v>237</v>
      </c>
      <c r="U588" s="45" t="s">
        <v>1097</v>
      </c>
      <c r="V588" s="45" t="s">
        <v>1097</v>
      </c>
      <c r="W588" s="45" t="s">
        <v>237</v>
      </c>
      <c r="X588" s="45" t="s">
        <v>1097</v>
      </c>
      <c r="Y588" s="45" t="s">
        <v>1097</v>
      </c>
      <c r="Z588" s="45"/>
      <c r="AA588" s="45"/>
      <c r="AB588" s="45"/>
      <c r="AC588" s="45"/>
      <c r="AD588" s="45"/>
      <c r="AE588" s="46"/>
      <c r="AS588" s="28">
        <f t="shared" ca="1" si="26"/>
        <v>411480575</v>
      </c>
    </row>
    <row r="589" spans="1:45" ht="18.75" thickBot="1" x14ac:dyDescent="0.3">
      <c r="A589" s="37">
        <v>576</v>
      </c>
      <c r="B589" s="38" t="s">
        <v>1985</v>
      </c>
      <c r="C589" s="39" t="s">
        <v>194</v>
      </c>
      <c r="D589" s="49">
        <v>25753</v>
      </c>
      <c r="E589" s="41">
        <f t="shared" ca="1" si="27"/>
        <v>41094</v>
      </c>
      <c r="F589" s="42">
        <f t="shared" ca="1" si="28"/>
        <v>42</v>
      </c>
      <c r="G589" s="43" t="s">
        <v>246</v>
      </c>
      <c r="H589" s="43" t="s">
        <v>234</v>
      </c>
      <c r="I589" s="44" t="s">
        <v>2038</v>
      </c>
      <c r="J589" s="39"/>
      <c r="K589" s="39">
        <v>4643</v>
      </c>
      <c r="L589" s="39"/>
      <c r="M589" s="39"/>
      <c r="N589" s="39"/>
      <c r="O589" s="45"/>
      <c r="P589" s="45"/>
      <c r="Q589" s="45"/>
      <c r="R589" s="45"/>
      <c r="S589" s="45"/>
      <c r="T589" s="39" t="s">
        <v>237</v>
      </c>
      <c r="U589" s="45" t="s">
        <v>1097</v>
      </c>
      <c r="V589" s="45" t="s">
        <v>1097</v>
      </c>
      <c r="W589" s="45" t="s">
        <v>237</v>
      </c>
      <c r="X589" s="45" t="s">
        <v>1097</v>
      </c>
      <c r="Y589" s="45" t="s">
        <v>1097</v>
      </c>
      <c r="Z589" s="45"/>
      <c r="AA589" s="45"/>
      <c r="AB589" s="45"/>
      <c r="AC589" s="45"/>
      <c r="AD589" s="45"/>
      <c r="AE589" s="46"/>
      <c r="AS589" s="28">
        <f t="shared" ref="AS589:AS611" ca="1" si="29">IF(E589="",99999*$AS$12,E589*$AS$12+A589)</f>
        <v>410940576</v>
      </c>
    </row>
    <row r="590" spans="1:45" ht="18.75" thickBot="1" x14ac:dyDescent="0.3">
      <c r="A590" s="37">
        <v>577</v>
      </c>
      <c r="B590" s="38" t="s">
        <v>1986</v>
      </c>
      <c r="C590" s="39" t="s">
        <v>194</v>
      </c>
      <c r="D590" s="49">
        <v>29534</v>
      </c>
      <c r="E590" s="41">
        <f t="shared" ca="1" si="27"/>
        <v>41222</v>
      </c>
      <c r="F590" s="42">
        <f t="shared" ca="1" si="28"/>
        <v>32</v>
      </c>
      <c r="G590" s="43" t="s">
        <v>246</v>
      </c>
      <c r="H590" s="43" t="s">
        <v>234</v>
      </c>
      <c r="I590" s="44" t="s">
        <v>2039</v>
      </c>
      <c r="J590" s="39"/>
      <c r="K590" s="39">
        <v>4644</v>
      </c>
      <c r="L590" s="39"/>
      <c r="M590" s="39"/>
      <c r="N590" s="39"/>
      <c r="O590" s="45"/>
      <c r="P590" s="45"/>
      <c r="Q590" s="45"/>
      <c r="R590" s="45"/>
      <c r="S590" s="45"/>
      <c r="T590" s="39" t="s">
        <v>237</v>
      </c>
      <c r="U590" s="45" t="s">
        <v>1097</v>
      </c>
      <c r="V590" s="45" t="s">
        <v>1097</v>
      </c>
      <c r="W590" s="45" t="s">
        <v>237</v>
      </c>
      <c r="X590" s="45" t="s">
        <v>1097</v>
      </c>
      <c r="Y590" s="45" t="s">
        <v>1097</v>
      </c>
      <c r="Z590" s="45"/>
      <c r="AA590" s="45"/>
      <c r="AB590" s="45"/>
      <c r="AC590" s="45"/>
      <c r="AD590" s="45"/>
      <c r="AE590" s="46"/>
      <c r="AS590" s="28">
        <f t="shared" ca="1" si="29"/>
        <v>412220577</v>
      </c>
    </row>
    <row r="591" spans="1:45" ht="18.75" thickBot="1" x14ac:dyDescent="0.3">
      <c r="A591" s="37">
        <v>578</v>
      </c>
      <c r="B591" s="38" t="s">
        <v>1987</v>
      </c>
      <c r="C591" s="39" t="s">
        <v>194</v>
      </c>
      <c r="D591" s="49">
        <v>33548</v>
      </c>
      <c r="E591" s="41">
        <f t="shared" ref="E591:E654" ca="1" si="30">IF(B591="","",IF(DATE(YEAR(TODAY()),MONTH(D591),DAY(D591))&lt;TODAY(),DATE(IF(YEAR(D591)=1900,2090,YEAR(TODAY())+1),MONTH(D591),DAY(D591)),DATE(IF(YEAR(D591)=1900,2090,YEAR(TODAY())),MONTH(D591),DAY(D591))))</f>
        <v>41219</v>
      </c>
      <c r="F591" s="42">
        <f t="shared" ref="F591:F654" ca="1" si="31">IF(B591="","",YEAR(E591)-YEAR(D591))</f>
        <v>21</v>
      </c>
      <c r="G591" s="43" t="s">
        <v>246</v>
      </c>
      <c r="H591" s="43" t="s">
        <v>234</v>
      </c>
      <c r="I591" s="44" t="s">
        <v>2040</v>
      </c>
      <c r="J591" s="39"/>
      <c r="K591" s="39">
        <v>4645</v>
      </c>
      <c r="L591" s="39"/>
      <c r="M591" s="39"/>
      <c r="N591" s="39"/>
      <c r="O591" s="45"/>
      <c r="P591" s="45"/>
      <c r="Q591" s="45"/>
      <c r="R591" s="45"/>
      <c r="S591" s="45"/>
      <c r="T591" s="39" t="s">
        <v>237</v>
      </c>
      <c r="U591" s="45" t="s">
        <v>1097</v>
      </c>
      <c r="V591" s="45" t="s">
        <v>1097</v>
      </c>
      <c r="W591" s="45" t="s">
        <v>236</v>
      </c>
      <c r="X591" s="45" t="s">
        <v>236</v>
      </c>
      <c r="Y591" s="45" t="s">
        <v>236</v>
      </c>
      <c r="Z591" s="45"/>
      <c r="AA591" s="45"/>
      <c r="AB591" s="45"/>
      <c r="AC591" s="45"/>
      <c r="AD591" s="45"/>
      <c r="AE591" s="46"/>
      <c r="AS591" s="28">
        <f t="shared" ca="1" si="29"/>
        <v>412190578</v>
      </c>
    </row>
    <row r="592" spans="1:45" ht="18.75" thickBot="1" x14ac:dyDescent="0.3">
      <c r="A592" s="37">
        <v>579</v>
      </c>
      <c r="B592" s="38" t="s">
        <v>1988</v>
      </c>
      <c r="C592" s="39" t="s">
        <v>194</v>
      </c>
      <c r="D592" s="49">
        <v>28201</v>
      </c>
      <c r="E592" s="41">
        <f t="shared" ca="1" si="30"/>
        <v>41350</v>
      </c>
      <c r="F592" s="42">
        <f t="shared" ca="1" si="31"/>
        <v>36</v>
      </c>
      <c r="G592" s="43" t="s">
        <v>2041</v>
      </c>
      <c r="H592" s="43" t="s">
        <v>2042</v>
      </c>
      <c r="I592" s="44" t="s">
        <v>2043</v>
      </c>
      <c r="J592" s="39"/>
      <c r="K592" s="39">
        <v>4646</v>
      </c>
      <c r="L592" s="39"/>
      <c r="M592" s="39"/>
      <c r="N592" s="39"/>
      <c r="O592" s="45"/>
      <c r="P592" s="45"/>
      <c r="Q592" s="45"/>
      <c r="R592" s="45"/>
      <c r="S592" s="45"/>
      <c r="T592" s="39" t="s">
        <v>54</v>
      </c>
      <c r="U592" s="45" t="s">
        <v>1113</v>
      </c>
      <c r="V592" s="45" t="s">
        <v>1113</v>
      </c>
      <c r="W592" s="45" t="s">
        <v>54</v>
      </c>
      <c r="X592" s="45" t="s">
        <v>1113</v>
      </c>
      <c r="Y592" s="45" t="s">
        <v>1113</v>
      </c>
      <c r="Z592" s="45"/>
      <c r="AA592" s="45"/>
      <c r="AB592" s="45"/>
      <c r="AC592" s="45"/>
      <c r="AD592" s="45"/>
      <c r="AE592" s="46"/>
      <c r="AS592" s="28">
        <f t="shared" ca="1" si="29"/>
        <v>413500579</v>
      </c>
    </row>
    <row r="593" spans="1:45" ht="18.75" thickBot="1" x14ac:dyDescent="0.3">
      <c r="A593" s="37">
        <v>580</v>
      </c>
      <c r="B593" s="38" t="s">
        <v>1989</v>
      </c>
      <c r="C593" s="39" t="s">
        <v>194</v>
      </c>
      <c r="D593" s="49">
        <v>33311</v>
      </c>
      <c r="E593" s="41">
        <f t="shared" ca="1" si="30"/>
        <v>41347</v>
      </c>
      <c r="F593" s="42">
        <f t="shared" ca="1" si="31"/>
        <v>22</v>
      </c>
      <c r="G593" s="43" t="s">
        <v>246</v>
      </c>
      <c r="H593" s="43" t="s">
        <v>234</v>
      </c>
      <c r="I593" s="44" t="s">
        <v>2044</v>
      </c>
      <c r="J593" s="39"/>
      <c r="K593" s="39">
        <v>4648</v>
      </c>
      <c r="L593" s="39"/>
      <c r="M593" s="39"/>
      <c r="N593" s="39"/>
      <c r="O593" s="45"/>
      <c r="P593" s="45"/>
      <c r="Q593" s="45"/>
      <c r="R593" s="45"/>
      <c r="S593" s="45"/>
      <c r="T593" s="39" t="s">
        <v>237</v>
      </c>
      <c r="U593" s="45" t="s">
        <v>1097</v>
      </c>
      <c r="V593" s="45" t="s">
        <v>1097</v>
      </c>
      <c r="W593" s="45" t="s">
        <v>237</v>
      </c>
      <c r="X593" s="45" t="s">
        <v>1097</v>
      </c>
      <c r="Y593" s="45" t="s">
        <v>1097</v>
      </c>
      <c r="Z593" s="45"/>
      <c r="AA593" s="45"/>
      <c r="AB593" s="45"/>
      <c r="AC593" s="45"/>
      <c r="AD593" s="45"/>
      <c r="AE593" s="46"/>
      <c r="AS593" s="28">
        <f t="shared" ca="1" si="29"/>
        <v>413470580</v>
      </c>
    </row>
    <row r="594" spans="1:45" ht="18.75" thickBot="1" x14ac:dyDescent="0.3">
      <c r="A594" s="37">
        <v>581</v>
      </c>
      <c r="B594" s="38" t="s">
        <v>1990</v>
      </c>
      <c r="C594" s="39" t="s">
        <v>194</v>
      </c>
      <c r="D594" s="49">
        <v>35721</v>
      </c>
      <c r="E594" s="41">
        <f t="shared" ca="1" si="30"/>
        <v>41200</v>
      </c>
      <c r="F594" s="42">
        <f t="shared" ca="1" si="31"/>
        <v>15</v>
      </c>
      <c r="G594" s="43" t="s">
        <v>406</v>
      </c>
      <c r="H594" s="43" t="s">
        <v>234</v>
      </c>
      <c r="I594" s="44" t="s">
        <v>2045</v>
      </c>
      <c r="J594" s="39"/>
      <c r="K594" s="39">
        <v>4653</v>
      </c>
      <c r="L594" s="39"/>
      <c r="M594" s="39"/>
      <c r="N594" s="39"/>
      <c r="O594" s="45"/>
      <c r="P594" s="45"/>
      <c r="Q594" s="45"/>
      <c r="R594" s="45"/>
      <c r="S594" s="45"/>
      <c r="T594" s="39" t="s">
        <v>237</v>
      </c>
      <c r="U594" s="45" t="s">
        <v>783</v>
      </c>
      <c r="V594" s="45" t="s">
        <v>783</v>
      </c>
      <c r="W594" s="45" t="s">
        <v>237</v>
      </c>
      <c r="X594" s="45" t="s">
        <v>783</v>
      </c>
      <c r="Y594" s="45" t="s">
        <v>783</v>
      </c>
      <c r="Z594" s="45"/>
      <c r="AA594" s="45"/>
      <c r="AB594" s="45"/>
      <c r="AC594" s="45"/>
      <c r="AD594" s="45"/>
      <c r="AE594" s="46"/>
      <c r="AS594" s="28">
        <f t="shared" ca="1" si="29"/>
        <v>412000581</v>
      </c>
    </row>
    <row r="595" spans="1:45" ht="18.75" thickBot="1" x14ac:dyDescent="0.3">
      <c r="A595" s="37">
        <v>582</v>
      </c>
      <c r="B595" s="38" t="s">
        <v>1991</v>
      </c>
      <c r="C595" s="39" t="s">
        <v>194</v>
      </c>
      <c r="D595" s="49">
        <v>29663</v>
      </c>
      <c r="E595" s="41">
        <f t="shared" ca="1" si="30"/>
        <v>40986</v>
      </c>
      <c r="F595" s="42">
        <f t="shared" ca="1" si="31"/>
        <v>31</v>
      </c>
      <c r="G595" s="43" t="s">
        <v>2023</v>
      </c>
      <c r="H595" s="43" t="s">
        <v>667</v>
      </c>
      <c r="I595" s="44" t="s">
        <v>2046</v>
      </c>
      <c r="J595" s="39"/>
      <c r="K595" s="39">
        <v>4686</v>
      </c>
      <c r="L595" s="39"/>
      <c r="M595" s="39"/>
      <c r="N595" s="39"/>
      <c r="O595" s="45"/>
      <c r="P595" s="45"/>
      <c r="Q595" s="45"/>
      <c r="R595" s="45"/>
      <c r="S595" s="45"/>
      <c r="T595" s="39" t="s">
        <v>1224</v>
      </c>
      <c r="U595" s="45" t="s">
        <v>1225</v>
      </c>
      <c r="V595" s="45" t="s">
        <v>1225</v>
      </c>
      <c r="W595" s="45" t="s">
        <v>236</v>
      </c>
      <c r="X595" s="45" t="s">
        <v>236</v>
      </c>
      <c r="Y595" s="45" t="s">
        <v>236</v>
      </c>
      <c r="Z595" s="45"/>
      <c r="AA595" s="45"/>
      <c r="AB595" s="45"/>
      <c r="AC595" s="45"/>
      <c r="AD595" s="45"/>
      <c r="AE595" s="46"/>
      <c r="AS595" s="28">
        <f t="shared" ca="1" si="29"/>
        <v>409860582</v>
      </c>
    </row>
    <row r="596" spans="1:45" ht="18.75" thickBot="1" x14ac:dyDescent="0.3">
      <c r="A596" s="37">
        <v>583</v>
      </c>
      <c r="B596" s="38" t="s">
        <v>1992</v>
      </c>
      <c r="C596" s="39" t="s">
        <v>194</v>
      </c>
      <c r="D596" s="49">
        <v>34231</v>
      </c>
      <c r="E596" s="41">
        <f t="shared" ca="1" si="30"/>
        <v>41171</v>
      </c>
      <c r="F596" s="42">
        <f t="shared" ca="1" si="31"/>
        <v>19</v>
      </c>
      <c r="G596" s="43" t="s">
        <v>2047</v>
      </c>
      <c r="H596" s="43" t="s">
        <v>667</v>
      </c>
      <c r="I596" s="44" t="s">
        <v>2048</v>
      </c>
      <c r="J596" s="51"/>
      <c r="K596" s="51">
        <v>4688</v>
      </c>
      <c r="L596" s="51"/>
      <c r="M596" s="51"/>
      <c r="N596" s="39"/>
      <c r="O596" s="45"/>
      <c r="P596" s="45"/>
      <c r="Q596" s="45"/>
      <c r="R596" s="45"/>
      <c r="S596" s="45"/>
      <c r="T596" s="39" t="s">
        <v>1224</v>
      </c>
      <c r="U596" s="45" t="s">
        <v>1225</v>
      </c>
      <c r="V596" s="45" t="s">
        <v>1225</v>
      </c>
      <c r="W596" s="45" t="s">
        <v>236</v>
      </c>
      <c r="X596" s="45" t="s">
        <v>236</v>
      </c>
      <c r="Y596" s="45" t="s">
        <v>236</v>
      </c>
      <c r="Z596" s="45"/>
      <c r="AA596" s="45"/>
      <c r="AB596" s="45"/>
      <c r="AC596" s="45"/>
      <c r="AD596" s="45"/>
      <c r="AE596" s="46"/>
      <c r="AS596" s="28">
        <f t="shared" ca="1" si="29"/>
        <v>411710583</v>
      </c>
    </row>
    <row r="597" spans="1:45" ht="18.75" thickBot="1" x14ac:dyDescent="0.3">
      <c r="A597" s="37">
        <v>584</v>
      </c>
      <c r="B597" s="38" t="s">
        <v>1993</v>
      </c>
      <c r="C597" s="39" t="s">
        <v>194</v>
      </c>
      <c r="D597" s="49">
        <v>35306</v>
      </c>
      <c r="E597" s="41">
        <f t="shared" ca="1" si="30"/>
        <v>41150</v>
      </c>
      <c r="F597" s="42">
        <f t="shared" ca="1" si="31"/>
        <v>16</v>
      </c>
      <c r="G597" s="43" t="s">
        <v>1217</v>
      </c>
      <c r="H597" s="43" t="s">
        <v>667</v>
      </c>
      <c r="I597" s="44" t="s">
        <v>2049</v>
      </c>
      <c r="J597" s="39"/>
      <c r="K597" s="39">
        <v>4689</v>
      </c>
      <c r="L597" s="39"/>
      <c r="M597" s="39"/>
      <c r="N597" s="39"/>
      <c r="O597" s="45"/>
      <c r="P597" s="45"/>
      <c r="Q597" s="45"/>
      <c r="R597" s="45"/>
      <c r="S597" s="45"/>
      <c r="T597" s="39" t="s">
        <v>1224</v>
      </c>
      <c r="U597" s="45" t="s">
        <v>1225</v>
      </c>
      <c r="V597" s="45" t="s">
        <v>1225</v>
      </c>
      <c r="W597" s="45" t="s">
        <v>236</v>
      </c>
      <c r="X597" s="45" t="s">
        <v>236</v>
      </c>
      <c r="Y597" s="45" t="s">
        <v>236</v>
      </c>
      <c r="Z597" s="45"/>
      <c r="AA597" s="45"/>
      <c r="AB597" s="45"/>
      <c r="AC597" s="45"/>
      <c r="AD597" s="45"/>
      <c r="AE597" s="46"/>
      <c r="AS597" s="28">
        <f t="shared" ca="1" si="29"/>
        <v>411500584</v>
      </c>
    </row>
    <row r="598" spans="1:45" ht="18.75" thickBot="1" x14ac:dyDescent="0.3">
      <c r="A598" s="37">
        <v>585</v>
      </c>
      <c r="B598" s="38" t="s">
        <v>1994</v>
      </c>
      <c r="C598" s="39" t="s">
        <v>194</v>
      </c>
      <c r="D598" s="49">
        <v>35755</v>
      </c>
      <c r="E598" s="41">
        <f t="shared" ca="1" si="30"/>
        <v>41234</v>
      </c>
      <c r="F598" s="42">
        <f t="shared" ca="1" si="31"/>
        <v>15</v>
      </c>
      <c r="G598" s="43" t="s">
        <v>246</v>
      </c>
      <c r="H598" s="43" t="s">
        <v>1262</v>
      </c>
      <c r="I598" s="44" t="s">
        <v>2050</v>
      </c>
      <c r="J598" s="51" t="s">
        <v>2051</v>
      </c>
      <c r="K598" s="51"/>
      <c r="L598" s="51"/>
      <c r="M598" s="51"/>
      <c r="N598" s="39"/>
      <c r="O598" s="45"/>
      <c r="P598" s="45"/>
      <c r="Q598" s="45"/>
      <c r="R598" s="45"/>
      <c r="S598" s="45"/>
      <c r="T598" s="39" t="s">
        <v>237</v>
      </c>
      <c r="U598" s="45" t="s">
        <v>417</v>
      </c>
      <c r="V598" s="45" t="s">
        <v>417</v>
      </c>
      <c r="W598" s="45" t="s">
        <v>236</v>
      </c>
      <c r="X598" s="45" t="s">
        <v>236</v>
      </c>
      <c r="Y598" s="45" t="s">
        <v>236</v>
      </c>
      <c r="Z598" s="45"/>
      <c r="AA598" s="45"/>
      <c r="AB598" s="45"/>
      <c r="AC598" s="45"/>
      <c r="AD598" s="45"/>
      <c r="AE598" s="46"/>
      <c r="AS598" s="28">
        <f t="shared" ca="1" si="29"/>
        <v>412340585</v>
      </c>
    </row>
    <row r="599" spans="1:45" ht="18.75" thickBot="1" x14ac:dyDescent="0.3">
      <c r="A599" s="37">
        <v>586</v>
      </c>
      <c r="B599" s="38" t="s">
        <v>1995</v>
      </c>
      <c r="C599" s="39" t="s">
        <v>194</v>
      </c>
      <c r="D599" s="49">
        <v>35300</v>
      </c>
      <c r="E599" s="41">
        <f t="shared" ca="1" si="30"/>
        <v>41144</v>
      </c>
      <c r="F599" s="42">
        <f t="shared" ca="1" si="31"/>
        <v>16</v>
      </c>
      <c r="G599" s="43" t="s">
        <v>360</v>
      </c>
      <c r="H599" s="43" t="s">
        <v>1262</v>
      </c>
      <c r="I599" s="44" t="s">
        <v>2052</v>
      </c>
      <c r="J599" s="39" t="s">
        <v>2053</v>
      </c>
      <c r="K599" s="39"/>
      <c r="L599" s="39"/>
      <c r="M599" s="39"/>
      <c r="N599" s="39"/>
      <c r="O599" s="45"/>
      <c r="P599" s="45"/>
      <c r="Q599" s="45"/>
      <c r="R599" s="45"/>
      <c r="S599" s="45"/>
      <c r="T599" s="39" t="s">
        <v>237</v>
      </c>
      <c r="U599" s="45" t="s">
        <v>417</v>
      </c>
      <c r="V599" s="45" t="s">
        <v>417</v>
      </c>
      <c r="W599" s="45" t="s">
        <v>236</v>
      </c>
      <c r="X599" s="45" t="s">
        <v>236</v>
      </c>
      <c r="Y599" s="45" t="s">
        <v>236</v>
      </c>
      <c r="Z599" s="45"/>
      <c r="AA599" s="45"/>
      <c r="AB599" s="45"/>
      <c r="AC599" s="45"/>
      <c r="AD599" s="45"/>
      <c r="AE599" s="46"/>
      <c r="AS599" s="28">
        <f t="shared" ca="1" si="29"/>
        <v>411440586</v>
      </c>
    </row>
    <row r="600" spans="1:45" ht="18.75" thickBot="1" x14ac:dyDescent="0.3">
      <c r="A600" s="37">
        <v>587</v>
      </c>
      <c r="B600" s="38" t="s">
        <v>1996</v>
      </c>
      <c r="C600" s="39" t="s">
        <v>194</v>
      </c>
      <c r="D600" s="49">
        <v>35402</v>
      </c>
      <c r="E600" s="41">
        <f t="shared" ca="1" si="30"/>
        <v>41246</v>
      </c>
      <c r="F600" s="42">
        <f t="shared" ca="1" si="31"/>
        <v>16</v>
      </c>
      <c r="G600" s="43" t="s">
        <v>360</v>
      </c>
      <c r="H600" s="43" t="s">
        <v>1262</v>
      </c>
      <c r="I600" s="44" t="s">
        <v>2054</v>
      </c>
      <c r="J600" s="39" t="s">
        <v>2055</v>
      </c>
      <c r="K600" s="39"/>
      <c r="L600" s="39"/>
      <c r="M600" s="39"/>
      <c r="N600" s="39"/>
      <c r="O600" s="45"/>
      <c r="P600" s="45"/>
      <c r="Q600" s="45"/>
      <c r="R600" s="45"/>
      <c r="S600" s="45"/>
      <c r="T600" s="39" t="s">
        <v>237</v>
      </c>
      <c r="U600" s="45" t="s">
        <v>417</v>
      </c>
      <c r="V600" s="45" t="s">
        <v>417</v>
      </c>
      <c r="W600" s="45" t="s">
        <v>236</v>
      </c>
      <c r="X600" s="45" t="s">
        <v>236</v>
      </c>
      <c r="Y600" s="45" t="s">
        <v>236</v>
      </c>
      <c r="Z600" s="45"/>
      <c r="AA600" s="45"/>
      <c r="AB600" s="45"/>
      <c r="AC600" s="45"/>
      <c r="AD600" s="45"/>
      <c r="AE600" s="46"/>
      <c r="AS600" s="28">
        <f t="shared" ca="1" si="29"/>
        <v>412460587</v>
      </c>
    </row>
    <row r="601" spans="1:45" ht="18.75" thickBot="1" x14ac:dyDescent="0.3">
      <c r="A601" s="37">
        <v>588</v>
      </c>
      <c r="B601" s="38" t="s">
        <v>1997</v>
      </c>
      <c r="C601" s="39" t="s">
        <v>194</v>
      </c>
      <c r="D601" s="49">
        <v>36975</v>
      </c>
      <c r="E601" s="41">
        <f t="shared" ca="1" si="30"/>
        <v>40993</v>
      </c>
      <c r="F601" s="42">
        <f t="shared" ca="1" si="31"/>
        <v>11</v>
      </c>
      <c r="G601" s="43" t="s">
        <v>996</v>
      </c>
      <c r="H601" s="43" t="s">
        <v>234</v>
      </c>
      <c r="I601" s="44" t="s">
        <v>2056</v>
      </c>
      <c r="J601" s="39" t="s">
        <v>2057</v>
      </c>
      <c r="K601" s="39"/>
      <c r="L601" s="39"/>
      <c r="M601" s="39"/>
      <c r="N601" s="39"/>
      <c r="O601" s="45"/>
      <c r="P601" s="45"/>
      <c r="Q601" s="45"/>
      <c r="R601" s="45"/>
      <c r="S601" s="45"/>
      <c r="T601" s="39" t="s">
        <v>237</v>
      </c>
      <c r="U601" s="45" t="s">
        <v>1016</v>
      </c>
      <c r="V601" s="45" t="s">
        <v>1016</v>
      </c>
      <c r="W601" s="45" t="s">
        <v>237</v>
      </c>
      <c r="X601" s="45" t="s">
        <v>1016</v>
      </c>
      <c r="Y601" s="45" t="s">
        <v>1016</v>
      </c>
      <c r="Z601" s="45"/>
      <c r="AA601" s="45"/>
      <c r="AB601" s="45"/>
      <c r="AC601" s="45"/>
      <c r="AD601" s="45"/>
      <c r="AE601" s="46"/>
      <c r="AS601" s="28">
        <f t="shared" ca="1" si="29"/>
        <v>409930588</v>
      </c>
    </row>
    <row r="602" spans="1:45" ht="18.75" thickBot="1" x14ac:dyDescent="0.3">
      <c r="A602" s="37">
        <v>589</v>
      </c>
      <c r="B602" s="38" t="s">
        <v>1998</v>
      </c>
      <c r="C602" s="39" t="s">
        <v>194</v>
      </c>
      <c r="D602" s="49">
        <v>36993</v>
      </c>
      <c r="E602" s="41">
        <f t="shared" ca="1" si="30"/>
        <v>41011</v>
      </c>
      <c r="F602" s="42">
        <f t="shared" ca="1" si="31"/>
        <v>11</v>
      </c>
      <c r="G602" s="43" t="s">
        <v>842</v>
      </c>
      <c r="H602" s="43" t="s">
        <v>234</v>
      </c>
      <c r="I602" s="44" t="s">
        <v>2058</v>
      </c>
      <c r="J602" s="39" t="s">
        <v>2059</v>
      </c>
      <c r="K602" s="39"/>
      <c r="L602" s="39"/>
      <c r="M602" s="39"/>
      <c r="N602" s="39"/>
      <c r="O602" s="45"/>
      <c r="P602" s="45"/>
      <c r="Q602" s="45"/>
      <c r="R602" s="45"/>
      <c r="S602" s="45"/>
      <c r="T602" s="39" t="s">
        <v>237</v>
      </c>
      <c r="U602" s="45" t="s">
        <v>1016</v>
      </c>
      <c r="V602" s="45" t="s">
        <v>1016</v>
      </c>
      <c r="W602" s="45" t="s">
        <v>237</v>
      </c>
      <c r="X602" s="45" t="s">
        <v>1016</v>
      </c>
      <c r="Y602" s="45" t="s">
        <v>1016</v>
      </c>
      <c r="Z602" s="45"/>
      <c r="AA602" s="45"/>
      <c r="AB602" s="45"/>
      <c r="AC602" s="45"/>
      <c r="AD602" s="45"/>
      <c r="AE602" s="46"/>
      <c r="AS602" s="28">
        <f t="shared" ca="1" si="29"/>
        <v>410110589</v>
      </c>
    </row>
    <row r="603" spans="1:45" ht="18.75" thickBot="1" x14ac:dyDescent="0.3">
      <c r="A603" s="37">
        <v>590</v>
      </c>
      <c r="B603" s="38" t="s">
        <v>1999</v>
      </c>
      <c r="C603" s="39" t="s">
        <v>194</v>
      </c>
      <c r="D603" s="49">
        <v>37025</v>
      </c>
      <c r="E603" s="41">
        <f t="shared" ca="1" si="30"/>
        <v>41043</v>
      </c>
      <c r="F603" s="42">
        <f t="shared" ca="1" si="31"/>
        <v>11</v>
      </c>
      <c r="G603" s="43" t="s">
        <v>996</v>
      </c>
      <c r="H603" s="43" t="s">
        <v>234</v>
      </c>
      <c r="I603" s="44" t="s">
        <v>2060</v>
      </c>
      <c r="J603" s="39" t="s">
        <v>2061</v>
      </c>
      <c r="K603" s="39"/>
      <c r="L603" s="39"/>
      <c r="M603" s="39"/>
      <c r="N603" s="39"/>
      <c r="O603" s="45"/>
      <c r="P603" s="45"/>
      <c r="Q603" s="45"/>
      <c r="R603" s="45"/>
      <c r="S603" s="45"/>
      <c r="T603" s="39" t="s">
        <v>237</v>
      </c>
      <c r="U603" s="45" t="s">
        <v>1016</v>
      </c>
      <c r="V603" s="45" t="s">
        <v>1016</v>
      </c>
      <c r="W603" s="45" t="s">
        <v>237</v>
      </c>
      <c r="X603" s="45" t="s">
        <v>1016</v>
      </c>
      <c r="Y603" s="45" t="s">
        <v>1016</v>
      </c>
      <c r="Z603" s="45"/>
      <c r="AA603" s="45"/>
      <c r="AB603" s="45"/>
      <c r="AC603" s="45"/>
      <c r="AD603" s="45"/>
      <c r="AE603" s="46"/>
      <c r="AS603" s="28">
        <f t="shared" ca="1" si="29"/>
        <v>410430590</v>
      </c>
    </row>
    <row r="604" spans="1:45" ht="18.75" thickBot="1" x14ac:dyDescent="0.3">
      <c r="A604" s="37">
        <v>591</v>
      </c>
      <c r="B604" s="38" t="s">
        <v>2000</v>
      </c>
      <c r="C604" s="39" t="s">
        <v>194</v>
      </c>
      <c r="D604" s="49">
        <v>37055</v>
      </c>
      <c r="E604" s="41">
        <f t="shared" ca="1" si="30"/>
        <v>41073</v>
      </c>
      <c r="F604" s="42">
        <f t="shared" ca="1" si="31"/>
        <v>11</v>
      </c>
      <c r="G604" s="43" t="s">
        <v>996</v>
      </c>
      <c r="H604" s="43" t="s">
        <v>234</v>
      </c>
      <c r="I604" s="44" t="s">
        <v>2062</v>
      </c>
      <c r="J604" s="39" t="s">
        <v>2063</v>
      </c>
      <c r="K604" s="39"/>
      <c r="L604" s="39"/>
      <c r="M604" s="39"/>
      <c r="N604" s="39"/>
      <c r="O604" s="45"/>
      <c r="P604" s="45"/>
      <c r="Q604" s="45"/>
      <c r="R604" s="45"/>
      <c r="S604" s="45"/>
      <c r="T604" s="39" t="s">
        <v>237</v>
      </c>
      <c r="U604" s="45" t="s">
        <v>1016</v>
      </c>
      <c r="V604" s="45" t="s">
        <v>1016</v>
      </c>
      <c r="W604" s="45" t="s">
        <v>237</v>
      </c>
      <c r="X604" s="45" t="s">
        <v>1016</v>
      </c>
      <c r="Y604" s="45" t="s">
        <v>1016</v>
      </c>
      <c r="Z604" s="45"/>
      <c r="AA604" s="45"/>
      <c r="AB604" s="45"/>
      <c r="AC604" s="45"/>
      <c r="AD604" s="45"/>
      <c r="AE604" s="46"/>
      <c r="AS604" s="28">
        <f t="shared" ca="1" si="29"/>
        <v>410730591</v>
      </c>
    </row>
    <row r="605" spans="1:45" ht="18.75" thickBot="1" x14ac:dyDescent="0.3">
      <c r="A605" s="37">
        <v>592</v>
      </c>
      <c r="B605" s="38" t="s">
        <v>2001</v>
      </c>
      <c r="C605" s="39" t="s">
        <v>194</v>
      </c>
      <c r="D605" s="49">
        <v>37231</v>
      </c>
      <c r="E605" s="41">
        <f t="shared" ca="1" si="30"/>
        <v>41249</v>
      </c>
      <c r="F605" s="42">
        <f t="shared" ca="1" si="31"/>
        <v>11</v>
      </c>
      <c r="G605" s="43" t="s">
        <v>2064</v>
      </c>
      <c r="H605" s="43" t="s">
        <v>234</v>
      </c>
      <c r="I605" s="44" t="s">
        <v>2065</v>
      </c>
      <c r="J605" s="39" t="s">
        <v>2066</v>
      </c>
      <c r="K605" s="39"/>
      <c r="L605" s="39"/>
      <c r="M605" s="39"/>
      <c r="N605" s="39"/>
      <c r="O605" s="45"/>
      <c r="P605" s="45"/>
      <c r="Q605" s="45"/>
      <c r="R605" s="45"/>
      <c r="S605" s="45"/>
      <c r="T605" s="39" t="s">
        <v>237</v>
      </c>
      <c r="U605" s="45" t="s">
        <v>1016</v>
      </c>
      <c r="V605" s="45" t="s">
        <v>1016</v>
      </c>
      <c r="W605" s="45" t="s">
        <v>237</v>
      </c>
      <c r="X605" s="45" t="s">
        <v>1016</v>
      </c>
      <c r="Y605" s="45" t="s">
        <v>1016</v>
      </c>
      <c r="Z605" s="45"/>
      <c r="AA605" s="45"/>
      <c r="AB605" s="45"/>
      <c r="AC605" s="45"/>
      <c r="AD605" s="45"/>
      <c r="AE605" s="46"/>
      <c r="AS605" s="28">
        <f t="shared" ca="1" si="29"/>
        <v>412490592</v>
      </c>
    </row>
    <row r="606" spans="1:45" ht="18.75" thickBot="1" x14ac:dyDescent="0.3">
      <c r="A606" s="37">
        <v>593</v>
      </c>
      <c r="B606" s="38" t="s">
        <v>2002</v>
      </c>
      <c r="C606" s="39" t="s">
        <v>194</v>
      </c>
      <c r="D606" s="49">
        <v>37533</v>
      </c>
      <c r="E606" s="41">
        <f t="shared" ca="1" si="30"/>
        <v>41186</v>
      </c>
      <c r="F606" s="42">
        <f t="shared" ca="1" si="31"/>
        <v>10</v>
      </c>
      <c r="G606" s="43" t="s">
        <v>996</v>
      </c>
      <c r="H606" s="43" t="s">
        <v>234</v>
      </c>
      <c r="I606" s="44" t="s">
        <v>2067</v>
      </c>
      <c r="J606" s="39" t="s">
        <v>2068</v>
      </c>
      <c r="K606" s="39"/>
      <c r="L606" s="39"/>
      <c r="M606" s="39"/>
      <c r="N606" s="39"/>
      <c r="O606" s="45"/>
      <c r="P606" s="45"/>
      <c r="Q606" s="45"/>
      <c r="R606" s="45"/>
      <c r="S606" s="45"/>
      <c r="T606" s="39" t="s">
        <v>237</v>
      </c>
      <c r="U606" s="45" t="s">
        <v>1016</v>
      </c>
      <c r="V606" s="45" t="s">
        <v>1016</v>
      </c>
      <c r="W606" s="45" t="s">
        <v>237</v>
      </c>
      <c r="X606" s="45" t="s">
        <v>1016</v>
      </c>
      <c r="Y606" s="45" t="s">
        <v>1016</v>
      </c>
      <c r="Z606" s="45"/>
      <c r="AA606" s="45"/>
      <c r="AB606" s="45"/>
      <c r="AC606" s="45"/>
      <c r="AD606" s="45"/>
      <c r="AE606" s="46"/>
      <c r="AS606" s="28">
        <f t="shared" ca="1" si="29"/>
        <v>411860593</v>
      </c>
    </row>
    <row r="607" spans="1:45" ht="18.75" thickBot="1" x14ac:dyDescent="0.3">
      <c r="A607" s="37">
        <v>594</v>
      </c>
      <c r="B607" s="38" t="s">
        <v>2003</v>
      </c>
      <c r="C607" s="39" t="s">
        <v>194</v>
      </c>
      <c r="D607" s="49">
        <v>37544</v>
      </c>
      <c r="E607" s="41">
        <f t="shared" ca="1" si="30"/>
        <v>41197</v>
      </c>
      <c r="F607" s="42">
        <f t="shared" ca="1" si="31"/>
        <v>10</v>
      </c>
      <c r="G607" s="43" t="s">
        <v>842</v>
      </c>
      <c r="H607" s="43" t="s">
        <v>234</v>
      </c>
      <c r="I607" s="44" t="s">
        <v>2069</v>
      </c>
      <c r="J607" s="51" t="s">
        <v>2070</v>
      </c>
      <c r="K607" s="51"/>
      <c r="L607" s="51"/>
      <c r="M607" s="51"/>
      <c r="N607" s="39"/>
      <c r="O607" s="45"/>
      <c r="P607" s="45"/>
      <c r="Q607" s="45"/>
      <c r="R607" s="45"/>
      <c r="S607" s="45"/>
      <c r="T607" s="39" t="s">
        <v>237</v>
      </c>
      <c r="U607" s="45" t="s">
        <v>1016</v>
      </c>
      <c r="V607" s="45" t="s">
        <v>1016</v>
      </c>
      <c r="W607" s="45" t="s">
        <v>237</v>
      </c>
      <c r="X607" s="45" t="s">
        <v>1016</v>
      </c>
      <c r="Y607" s="45" t="s">
        <v>1016</v>
      </c>
      <c r="Z607" s="45"/>
      <c r="AA607" s="45"/>
      <c r="AB607" s="45"/>
      <c r="AC607" s="45"/>
      <c r="AD607" s="45"/>
      <c r="AE607" s="46"/>
      <c r="AS607" s="28">
        <f t="shared" ca="1" si="29"/>
        <v>411970594</v>
      </c>
    </row>
    <row r="608" spans="1:45" ht="18.75" thickBot="1" x14ac:dyDescent="0.3">
      <c r="A608" s="37">
        <v>595</v>
      </c>
      <c r="B608" s="38" t="s">
        <v>2004</v>
      </c>
      <c r="C608" s="39" t="s">
        <v>194</v>
      </c>
      <c r="D608" s="49">
        <v>35954</v>
      </c>
      <c r="E608" s="41">
        <f t="shared" ca="1" si="30"/>
        <v>41068</v>
      </c>
      <c r="F608" s="42">
        <f t="shared" ca="1" si="31"/>
        <v>14</v>
      </c>
      <c r="G608" s="43" t="s">
        <v>2071</v>
      </c>
      <c r="H608" s="43" t="s">
        <v>1262</v>
      </c>
      <c r="I608" s="44" t="s">
        <v>2072</v>
      </c>
      <c r="J608" s="39" t="s">
        <v>2073</v>
      </c>
      <c r="K608" s="39">
        <v>4717</v>
      </c>
      <c r="L608" s="39"/>
      <c r="M608" s="39"/>
      <c r="N608" s="39"/>
      <c r="O608" s="45"/>
      <c r="P608" s="45"/>
      <c r="Q608" s="45"/>
      <c r="R608" s="45"/>
      <c r="S608" s="45"/>
      <c r="T608" s="39" t="s">
        <v>237</v>
      </c>
      <c r="U608" s="45" t="s">
        <v>2013</v>
      </c>
      <c r="V608" s="45" t="s">
        <v>2013</v>
      </c>
      <c r="W608" s="45" t="s">
        <v>237</v>
      </c>
      <c r="X608" s="45" t="s">
        <v>2013</v>
      </c>
      <c r="Y608" s="45" t="s">
        <v>236</v>
      </c>
      <c r="Z608" s="45"/>
      <c r="AA608" s="45"/>
      <c r="AB608" s="45"/>
      <c r="AC608" s="45"/>
      <c r="AD608" s="45"/>
      <c r="AE608" s="46"/>
      <c r="AS608" s="28">
        <f t="shared" ca="1" si="29"/>
        <v>410680595</v>
      </c>
    </row>
    <row r="609" spans="1:45" ht="18.75" thickBot="1" x14ac:dyDescent="0.3">
      <c r="A609" s="37">
        <v>596</v>
      </c>
      <c r="B609" s="38" t="s">
        <v>2005</v>
      </c>
      <c r="C609" s="39" t="s">
        <v>194</v>
      </c>
      <c r="D609" s="49">
        <v>36481</v>
      </c>
      <c r="E609" s="41">
        <f t="shared" ca="1" si="30"/>
        <v>41230</v>
      </c>
      <c r="F609" s="42">
        <f t="shared" ca="1" si="31"/>
        <v>13</v>
      </c>
      <c r="G609" s="43" t="s">
        <v>246</v>
      </c>
      <c r="H609" s="43" t="s">
        <v>2074</v>
      </c>
      <c r="I609" s="44" t="s">
        <v>2075</v>
      </c>
      <c r="J609" s="51" t="s">
        <v>2076</v>
      </c>
      <c r="K609" s="51"/>
      <c r="L609" s="51"/>
      <c r="M609" s="51"/>
      <c r="N609" s="39"/>
      <c r="O609" s="45"/>
      <c r="P609" s="45"/>
      <c r="Q609" s="45"/>
      <c r="R609" s="45"/>
      <c r="S609" s="45"/>
      <c r="T609" s="39" t="s">
        <v>54</v>
      </c>
      <c r="U609" s="45" t="s">
        <v>1189</v>
      </c>
      <c r="V609" s="45" t="s">
        <v>1189</v>
      </c>
      <c r="W609" s="45" t="s">
        <v>236</v>
      </c>
      <c r="X609" s="45" t="s">
        <v>236</v>
      </c>
      <c r="Y609" s="45" t="s">
        <v>236</v>
      </c>
      <c r="Z609" s="45"/>
      <c r="AA609" s="45"/>
      <c r="AB609" s="45"/>
      <c r="AC609" s="45"/>
      <c r="AD609" s="45"/>
      <c r="AE609" s="46"/>
      <c r="AS609" s="28">
        <f t="shared" ca="1" si="29"/>
        <v>412300596</v>
      </c>
    </row>
    <row r="610" spans="1:45" ht="18.75" thickBot="1" x14ac:dyDescent="0.3">
      <c r="A610" s="37">
        <v>597</v>
      </c>
      <c r="B610" s="38" t="s">
        <v>2006</v>
      </c>
      <c r="C610" s="39" t="s">
        <v>194</v>
      </c>
      <c r="D610" s="49">
        <v>37674</v>
      </c>
      <c r="E610" s="41">
        <f t="shared" ca="1" si="30"/>
        <v>41327</v>
      </c>
      <c r="F610" s="42">
        <f t="shared" ca="1" si="31"/>
        <v>10</v>
      </c>
      <c r="G610" s="43" t="s">
        <v>246</v>
      </c>
      <c r="H610" s="43" t="s">
        <v>2074</v>
      </c>
      <c r="I610" s="44" t="s">
        <v>2077</v>
      </c>
      <c r="J610" s="39" t="s">
        <v>2078</v>
      </c>
      <c r="K610" s="39"/>
      <c r="L610" s="39"/>
      <c r="M610" s="39"/>
      <c r="N610" s="39"/>
      <c r="O610" s="45"/>
      <c r="P610" s="45"/>
      <c r="Q610" s="45"/>
      <c r="R610" s="45"/>
      <c r="S610" s="45"/>
      <c r="T610" s="39" t="s">
        <v>54</v>
      </c>
      <c r="U610" s="45" t="s">
        <v>1189</v>
      </c>
      <c r="V610" s="45" t="s">
        <v>1189</v>
      </c>
      <c r="W610" s="45" t="s">
        <v>236</v>
      </c>
      <c r="X610" s="45" t="s">
        <v>236</v>
      </c>
      <c r="Y610" s="45" t="s">
        <v>236</v>
      </c>
      <c r="Z610" s="45"/>
      <c r="AA610" s="45"/>
      <c r="AB610" s="45"/>
      <c r="AC610" s="45"/>
      <c r="AD610" s="45"/>
      <c r="AE610" s="46"/>
      <c r="AS610" s="28">
        <f t="shared" ca="1" si="29"/>
        <v>413270597</v>
      </c>
    </row>
    <row r="611" spans="1:45" ht="18.75" thickBot="1" x14ac:dyDescent="0.3">
      <c r="A611" s="37">
        <v>598</v>
      </c>
      <c r="B611" s="38" t="s">
        <v>2007</v>
      </c>
      <c r="C611" s="39" t="s">
        <v>194</v>
      </c>
      <c r="D611" s="49">
        <v>36887</v>
      </c>
      <c r="E611" s="41">
        <f t="shared" ca="1" si="30"/>
        <v>41270</v>
      </c>
      <c r="F611" s="42">
        <f t="shared" ca="1" si="31"/>
        <v>12</v>
      </c>
      <c r="G611" s="43" t="s">
        <v>246</v>
      </c>
      <c r="H611" s="43" t="s">
        <v>1262</v>
      </c>
      <c r="I611" s="44" t="s">
        <v>0</v>
      </c>
      <c r="J611" s="39" t="s">
        <v>1</v>
      </c>
      <c r="K611" s="39"/>
      <c r="L611" s="39"/>
      <c r="M611" s="39"/>
      <c r="N611" s="39"/>
      <c r="O611" s="45"/>
      <c r="P611" s="45"/>
      <c r="Q611" s="45"/>
      <c r="R611" s="45"/>
      <c r="S611" s="45"/>
      <c r="T611" s="39" t="s">
        <v>237</v>
      </c>
      <c r="U611" s="45" t="s">
        <v>626</v>
      </c>
      <c r="V611" s="45" t="s">
        <v>626</v>
      </c>
      <c r="W611" s="45" t="s">
        <v>237</v>
      </c>
      <c r="X611" s="45" t="s">
        <v>626</v>
      </c>
      <c r="Y611" s="45" t="s">
        <v>626</v>
      </c>
      <c r="Z611" s="45"/>
      <c r="AA611" s="45"/>
      <c r="AB611" s="45"/>
      <c r="AC611" s="45"/>
      <c r="AD611" s="45"/>
      <c r="AE611" s="46"/>
      <c r="AS611" s="28">
        <f t="shared" ca="1" si="29"/>
        <v>412700598</v>
      </c>
    </row>
    <row r="612" spans="1:45" ht="18.75" thickBot="1" x14ac:dyDescent="0.3">
      <c r="A612" s="37">
        <v>599</v>
      </c>
      <c r="B612" s="38" t="s">
        <v>2008</v>
      </c>
      <c r="C612" s="39" t="s">
        <v>196</v>
      </c>
      <c r="D612" s="49">
        <v>37382</v>
      </c>
      <c r="E612" s="41">
        <f t="shared" ca="1" si="30"/>
        <v>41035</v>
      </c>
      <c r="F612" s="42">
        <f t="shared" ca="1" si="31"/>
        <v>10</v>
      </c>
      <c r="G612" s="43" t="s">
        <v>406</v>
      </c>
      <c r="H612" s="43" t="s">
        <v>1262</v>
      </c>
      <c r="I612" s="44" t="s">
        <v>2</v>
      </c>
      <c r="J612" s="39" t="s">
        <v>3</v>
      </c>
      <c r="K612" s="39"/>
      <c r="L612" s="39"/>
      <c r="M612" s="39"/>
      <c r="N612" s="39"/>
      <c r="O612" s="45"/>
      <c r="P612" s="45"/>
      <c r="Q612" s="45"/>
      <c r="R612" s="45"/>
      <c r="S612" s="45"/>
      <c r="T612" s="39" t="s">
        <v>237</v>
      </c>
      <c r="U612" s="45" t="s">
        <v>704</v>
      </c>
      <c r="V612" s="45" t="s">
        <v>704</v>
      </c>
      <c r="W612" s="45" t="s">
        <v>237</v>
      </c>
      <c r="X612" s="45" t="s">
        <v>704</v>
      </c>
      <c r="Y612" s="45" t="s">
        <v>704</v>
      </c>
      <c r="Z612" s="45"/>
      <c r="AA612" s="45"/>
      <c r="AB612" s="45"/>
      <c r="AC612" s="45"/>
      <c r="AD612" s="45"/>
      <c r="AE612" s="46"/>
      <c r="AS612" s="28"/>
    </row>
    <row r="613" spans="1:45" ht="18.75" thickBot="1" x14ac:dyDescent="0.3">
      <c r="A613" s="37">
        <v>600</v>
      </c>
      <c r="B613" s="38" t="s">
        <v>2009</v>
      </c>
      <c r="C613" s="39" t="s">
        <v>196</v>
      </c>
      <c r="D613" s="49">
        <v>37625</v>
      </c>
      <c r="E613" s="41">
        <f t="shared" ca="1" si="30"/>
        <v>41278</v>
      </c>
      <c r="F613" s="42">
        <f t="shared" ca="1" si="31"/>
        <v>10</v>
      </c>
      <c r="G613" s="43" t="s">
        <v>246</v>
      </c>
      <c r="H613" s="43" t="s">
        <v>1262</v>
      </c>
      <c r="I613" s="44" t="s">
        <v>4</v>
      </c>
      <c r="J613" s="39" t="s">
        <v>5</v>
      </c>
      <c r="K613" s="39"/>
      <c r="L613" s="39"/>
      <c r="M613" s="39"/>
      <c r="N613" s="39"/>
      <c r="O613" s="45"/>
      <c r="P613" s="45"/>
      <c r="Q613" s="45"/>
      <c r="R613" s="45"/>
      <c r="S613" s="45"/>
      <c r="T613" s="39" t="s">
        <v>237</v>
      </c>
      <c r="U613" s="45" t="s">
        <v>626</v>
      </c>
      <c r="V613" s="45" t="s">
        <v>626</v>
      </c>
      <c r="W613" s="45" t="s">
        <v>237</v>
      </c>
      <c r="X613" s="45" t="s">
        <v>626</v>
      </c>
      <c r="Y613" s="45" t="s">
        <v>626</v>
      </c>
      <c r="Z613" s="45"/>
      <c r="AA613" s="45"/>
      <c r="AB613" s="45"/>
      <c r="AC613" s="45"/>
      <c r="AD613" s="45"/>
      <c r="AE613" s="46"/>
      <c r="AS613" s="28"/>
    </row>
    <row r="614" spans="1:45" ht="18.75" thickBot="1" x14ac:dyDescent="0.3">
      <c r="A614" s="37">
        <v>601</v>
      </c>
      <c r="B614" s="38" t="s">
        <v>2010</v>
      </c>
      <c r="C614" s="39" t="s">
        <v>194</v>
      </c>
      <c r="D614" s="53">
        <v>36892</v>
      </c>
      <c r="E614" s="41">
        <f t="shared" ca="1" si="30"/>
        <v>41275</v>
      </c>
      <c r="F614" s="42">
        <f t="shared" ca="1" si="31"/>
        <v>12</v>
      </c>
      <c r="G614" s="43"/>
      <c r="H614" s="43" t="s">
        <v>1262</v>
      </c>
      <c r="I614" s="44" t="s">
        <v>6</v>
      </c>
      <c r="J614" s="39"/>
      <c r="K614" s="39"/>
      <c r="L614" s="39"/>
      <c r="M614" s="39"/>
      <c r="N614" s="39"/>
      <c r="O614" s="45"/>
      <c r="P614" s="45"/>
      <c r="Q614" s="45"/>
      <c r="R614" s="45"/>
      <c r="S614" s="45"/>
      <c r="T614" s="39" t="s">
        <v>237</v>
      </c>
      <c r="U614" s="45" t="s">
        <v>365</v>
      </c>
      <c r="V614" s="45" t="s">
        <v>365</v>
      </c>
      <c r="W614" s="45" t="s">
        <v>236</v>
      </c>
      <c r="X614" s="45" t="s">
        <v>236</v>
      </c>
      <c r="Y614" s="45" t="s">
        <v>236</v>
      </c>
      <c r="Z614" s="45"/>
      <c r="AA614" s="45"/>
      <c r="AB614" s="45"/>
      <c r="AC614" s="45"/>
      <c r="AD614" s="45"/>
      <c r="AE614" s="46"/>
      <c r="AS614" s="28"/>
    </row>
    <row r="615" spans="1:45" ht="18.75" thickBot="1" x14ac:dyDescent="0.3">
      <c r="A615" s="37">
        <v>602</v>
      </c>
      <c r="B615" s="38" t="s">
        <v>2011</v>
      </c>
      <c r="C615" s="39" t="s">
        <v>194</v>
      </c>
      <c r="D615" s="49">
        <v>32682</v>
      </c>
      <c r="E615" s="41">
        <f t="shared" ca="1" si="30"/>
        <v>41083</v>
      </c>
      <c r="F615" s="42">
        <f t="shared" ca="1" si="31"/>
        <v>23</v>
      </c>
      <c r="G615" s="43"/>
      <c r="H615" s="43" t="s">
        <v>1262</v>
      </c>
      <c r="I615" s="44" t="s">
        <v>7</v>
      </c>
      <c r="J615" s="39"/>
      <c r="K615" s="39">
        <v>4657</v>
      </c>
      <c r="L615" s="39"/>
      <c r="M615" s="39"/>
      <c r="N615" s="39"/>
      <c r="O615" s="45"/>
      <c r="P615" s="45"/>
      <c r="Q615" s="45"/>
      <c r="R615" s="45"/>
      <c r="S615" s="45"/>
      <c r="T615" s="39" t="s">
        <v>237</v>
      </c>
      <c r="U615" s="45" t="s">
        <v>286</v>
      </c>
      <c r="V615" s="45" t="s">
        <v>286</v>
      </c>
      <c r="W615" s="39" t="s">
        <v>237</v>
      </c>
      <c r="X615" s="45" t="s">
        <v>286</v>
      </c>
      <c r="Y615" s="45" t="s">
        <v>286</v>
      </c>
      <c r="Z615" s="45"/>
      <c r="AA615" s="45"/>
      <c r="AB615" s="45"/>
      <c r="AC615" s="45"/>
      <c r="AD615" s="45"/>
      <c r="AE615" s="46"/>
      <c r="AS615" s="28"/>
    </row>
    <row r="616" spans="1:45" ht="18.75" thickBot="1" x14ac:dyDescent="0.3">
      <c r="A616" s="37">
        <v>603</v>
      </c>
      <c r="B616" s="38" t="s">
        <v>2012</v>
      </c>
      <c r="C616" s="39" t="s">
        <v>194</v>
      </c>
      <c r="D616" s="53">
        <v>23012</v>
      </c>
      <c r="E616" s="41">
        <f t="shared" ca="1" si="30"/>
        <v>41275</v>
      </c>
      <c r="F616" s="42">
        <f t="shared" ca="1" si="31"/>
        <v>50</v>
      </c>
      <c r="G616" s="43"/>
      <c r="H616" s="43" t="s">
        <v>1262</v>
      </c>
      <c r="I616" s="44" t="s">
        <v>8</v>
      </c>
      <c r="J616" s="39"/>
      <c r="K616" s="39">
        <v>145</v>
      </c>
      <c r="L616" s="39"/>
      <c r="M616" s="39"/>
      <c r="N616" s="39"/>
      <c r="O616" s="45"/>
      <c r="P616" s="45"/>
      <c r="Q616" s="45"/>
      <c r="R616" s="45"/>
      <c r="S616" s="45"/>
      <c r="T616" s="39" t="s">
        <v>237</v>
      </c>
      <c r="U616" s="45" t="s">
        <v>863</v>
      </c>
      <c r="V616" s="45" t="s">
        <v>863</v>
      </c>
      <c r="W616" s="45" t="s">
        <v>236</v>
      </c>
      <c r="X616" s="45" t="s">
        <v>236</v>
      </c>
      <c r="Y616" s="45" t="s">
        <v>236</v>
      </c>
      <c r="Z616" s="45"/>
      <c r="AA616" s="45"/>
      <c r="AB616" s="45"/>
      <c r="AC616" s="45"/>
      <c r="AD616" s="45"/>
      <c r="AE616" s="46"/>
      <c r="AS616" s="28"/>
    </row>
    <row r="617" spans="1:45" ht="18.75" thickBot="1" x14ac:dyDescent="0.3">
      <c r="A617" s="37">
        <v>604</v>
      </c>
      <c r="B617" s="38" t="s">
        <v>11</v>
      </c>
      <c r="C617" s="39" t="s">
        <v>194</v>
      </c>
      <c r="D617" s="49">
        <v>27739</v>
      </c>
      <c r="E617" s="41">
        <f t="shared" ca="1" si="30"/>
        <v>41254</v>
      </c>
      <c r="F617" s="42">
        <f t="shared" ca="1" si="31"/>
        <v>37</v>
      </c>
      <c r="G617" s="43" t="s">
        <v>58</v>
      </c>
      <c r="H617" s="43" t="s">
        <v>59</v>
      </c>
      <c r="I617" s="44" t="s">
        <v>60</v>
      </c>
      <c r="J617" s="39"/>
      <c r="K617" s="39">
        <v>4637</v>
      </c>
      <c r="L617" s="39"/>
      <c r="M617" s="39"/>
      <c r="N617" s="39"/>
      <c r="O617" s="45"/>
      <c r="P617" s="45"/>
      <c r="Q617" s="45"/>
      <c r="R617" s="45"/>
      <c r="S617" s="45"/>
      <c r="T617" s="39" t="s">
        <v>1211</v>
      </c>
      <c r="U617" s="45" t="s">
        <v>902</v>
      </c>
      <c r="V617" s="45" t="s">
        <v>902</v>
      </c>
      <c r="W617" s="45" t="s">
        <v>54</v>
      </c>
      <c r="X617" s="45" t="s">
        <v>902</v>
      </c>
      <c r="Y617" s="45" t="s">
        <v>902</v>
      </c>
      <c r="Z617" s="45"/>
      <c r="AA617" s="45"/>
      <c r="AB617" s="45"/>
      <c r="AC617" s="45"/>
      <c r="AD617" s="45"/>
      <c r="AE617" s="46"/>
      <c r="AS617" s="28"/>
    </row>
    <row r="618" spans="1:45" ht="18.75" thickBot="1" x14ac:dyDescent="0.3">
      <c r="A618" s="37">
        <v>605</v>
      </c>
      <c r="B618" s="38" t="s">
        <v>12</v>
      </c>
      <c r="C618" s="39" t="s">
        <v>194</v>
      </c>
      <c r="D618" s="49">
        <v>31695</v>
      </c>
      <c r="E618" s="41">
        <f t="shared" ca="1" si="30"/>
        <v>41192</v>
      </c>
      <c r="F618" s="42">
        <f t="shared" ca="1" si="31"/>
        <v>26</v>
      </c>
      <c r="G618" s="43" t="s">
        <v>246</v>
      </c>
      <c r="H618" s="43" t="s">
        <v>1262</v>
      </c>
      <c r="I618" s="44" t="s">
        <v>61</v>
      </c>
      <c r="J618" s="39"/>
      <c r="K618" s="39">
        <v>4131</v>
      </c>
      <c r="L618" s="39"/>
      <c r="M618" s="39"/>
      <c r="N618" s="39"/>
      <c r="O618" s="45"/>
      <c r="P618" s="45"/>
      <c r="Q618" s="45"/>
      <c r="R618" s="45"/>
      <c r="S618" s="45"/>
      <c r="T618" s="39" t="s">
        <v>237</v>
      </c>
      <c r="U618" s="45" t="s">
        <v>62</v>
      </c>
      <c r="V618" s="45" t="s">
        <v>693</v>
      </c>
      <c r="W618" s="45" t="s">
        <v>237</v>
      </c>
      <c r="X618" s="45" t="s">
        <v>62</v>
      </c>
      <c r="Y618" s="45" t="s">
        <v>693</v>
      </c>
      <c r="Z618" s="45"/>
      <c r="AA618" s="45"/>
      <c r="AB618" s="45"/>
      <c r="AC618" s="45"/>
      <c r="AD618" s="45"/>
      <c r="AE618" s="46"/>
      <c r="AS618" s="28"/>
    </row>
    <row r="619" spans="1:45" ht="18.75" thickBot="1" x14ac:dyDescent="0.3">
      <c r="A619" s="37">
        <v>606</v>
      </c>
      <c r="B619" s="38" t="s">
        <v>13</v>
      </c>
      <c r="C619" s="39" t="s">
        <v>194</v>
      </c>
      <c r="D619" s="49">
        <v>28908</v>
      </c>
      <c r="E619" s="41">
        <f t="shared" ca="1" si="30"/>
        <v>41327</v>
      </c>
      <c r="F619" s="42">
        <f t="shared" ca="1" si="31"/>
        <v>34</v>
      </c>
      <c r="G619" s="43" t="s">
        <v>246</v>
      </c>
      <c r="H619" s="43" t="s">
        <v>1262</v>
      </c>
      <c r="I619" s="44" t="s">
        <v>63</v>
      </c>
      <c r="J619" s="39"/>
      <c r="K619" s="39">
        <v>3820</v>
      </c>
      <c r="L619" s="39"/>
      <c r="M619" s="39"/>
      <c r="N619" s="39"/>
      <c r="O619" s="45"/>
      <c r="P619" s="45"/>
      <c r="Q619" s="45"/>
      <c r="R619" s="45"/>
      <c r="S619" s="45"/>
      <c r="T619" s="39" t="s">
        <v>237</v>
      </c>
      <c r="U619" s="45" t="s">
        <v>62</v>
      </c>
      <c r="V619" s="45" t="s">
        <v>693</v>
      </c>
      <c r="W619" s="45" t="s">
        <v>237</v>
      </c>
      <c r="X619" s="45" t="s">
        <v>62</v>
      </c>
      <c r="Y619" s="45" t="s">
        <v>693</v>
      </c>
      <c r="Z619" s="45"/>
      <c r="AA619" s="45"/>
      <c r="AB619" s="45"/>
      <c r="AC619" s="45"/>
      <c r="AD619" s="45"/>
      <c r="AE619" s="46"/>
      <c r="AS619" s="28"/>
    </row>
    <row r="620" spans="1:45" ht="18.75" thickBot="1" x14ac:dyDescent="0.3">
      <c r="A620" s="37">
        <v>607</v>
      </c>
      <c r="B620" s="38" t="s">
        <v>14</v>
      </c>
      <c r="C620" s="39" t="s">
        <v>194</v>
      </c>
      <c r="D620" s="49">
        <v>25282</v>
      </c>
      <c r="E620" s="41">
        <f t="shared" ca="1" si="30"/>
        <v>40988</v>
      </c>
      <c r="F620" s="42">
        <f t="shared" ca="1" si="31"/>
        <v>43</v>
      </c>
      <c r="G620" s="43" t="s">
        <v>246</v>
      </c>
      <c r="H620" s="43" t="s">
        <v>1262</v>
      </c>
      <c r="I620" s="44" t="s">
        <v>64</v>
      </c>
      <c r="J620" s="39"/>
      <c r="K620" s="39">
        <v>2738</v>
      </c>
      <c r="L620" s="39"/>
      <c r="M620" s="39"/>
      <c r="N620" s="39"/>
      <c r="O620" s="45"/>
      <c r="P620" s="45"/>
      <c r="Q620" s="45"/>
      <c r="R620" s="45"/>
      <c r="S620" s="45"/>
      <c r="T620" s="39" t="s">
        <v>237</v>
      </c>
      <c r="U620" s="45" t="s">
        <v>693</v>
      </c>
      <c r="V620" s="45" t="s">
        <v>693</v>
      </c>
      <c r="W620" s="45" t="s">
        <v>237</v>
      </c>
      <c r="X620" s="45" t="s">
        <v>693</v>
      </c>
      <c r="Y620" s="45" t="s">
        <v>693</v>
      </c>
      <c r="Z620" s="45"/>
      <c r="AA620" s="45"/>
      <c r="AB620" s="45"/>
      <c r="AC620" s="45"/>
      <c r="AD620" s="45"/>
      <c r="AE620" s="46"/>
      <c r="AS620" s="28"/>
    </row>
    <row r="621" spans="1:45" ht="18.75" thickBot="1" x14ac:dyDescent="0.3">
      <c r="A621" s="37">
        <v>608</v>
      </c>
      <c r="B621" s="38" t="s">
        <v>15</v>
      </c>
      <c r="C621" s="39" t="s">
        <v>194</v>
      </c>
      <c r="D621" s="49">
        <v>20830</v>
      </c>
      <c r="E621" s="41">
        <f t="shared" ca="1" si="30"/>
        <v>41284</v>
      </c>
      <c r="F621" s="42">
        <f t="shared" ca="1" si="31"/>
        <v>56</v>
      </c>
      <c r="G621" s="43" t="s">
        <v>65</v>
      </c>
      <c r="H621" s="43" t="s">
        <v>667</v>
      </c>
      <c r="I621" s="44" t="s">
        <v>66</v>
      </c>
      <c r="J621" s="39"/>
      <c r="K621" s="39">
        <v>4690</v>
      </c>
      <c r="L621" s="39"/>
      <c r="M621" s="39"/>
      <c r="N621" s="39"/>
      <c r="O621" s="45"/>
      <c r="P621" s="45"/>
      <c r="Q621" s="45"/>
      <c r="R621" s="45"/>
      <c r="S621" s="45"/>
      <c r="T621" s="39" t="s">
        <v>1211</v>
      </c>
      <c r="U621" s="45" t="s">
        <v>1243</v>
      </c>
      <c r="V621" s="45" t="s">
        <v>1243</v>
      </c>
      <c r="W621" s="45" t="s">
        <v>236</v>
      </c>
      <c r="X621" s="45" t="s">
        <v>236</v>
      </c>
      <c r="Y621" s="45" t="s">
        <v>236</v>
      </c>
      <c r="Z621" s="45"/>
      <c r="AA621" s="45"/>
      <c r="AB621" s="45"/>
      <c r="AC621" s="45"/>
      <c r="AD621" s="45"/>
      <c r="AE621" s="46"/>
      <c r="AS621" s="28"/>
    </row>
    <row r="622" spans="1:45" ht="18.75" thickBot="1" x14ac:dyDescent="0.3">
      <c r="A622" s="37">
        <v>609</v>
      </c>
      <c r="B622" s="38" t="s">
        <v>16</v>
      </c>
      <c r="C622" s="39" t="s">
        <v>194</v>
      </c>
      <c r="D622" s="49">
        <v>21985</v>
      </c>
      <c r="E622" s="41">
        <f t="shared" ca="1" si="30"/>
        <v>41343</v>
      </c>
      <c r="F622" s="42">
        <f t="shared" ca="1" si="31"/>
        <v>53</v>
      </c>
      <c r="G622" s="43" t="s">
        <v>67</v>
      </c>
      <c r="H622" s="43" t="s">
        <v>667</v>
      </c>
      <c r="I622" s="44" t="s">
        <v>68</v>
      </c>
      <c r="J622" s="39"/>
      <c r="K622" s="39">
        <v>4691</v>
      </c>
      <c r="L622" s="39"/>
      <c r="M622" s="39"/>
      <c r="N622" s="39"/>
      <c r="O622" s="45"/>
      <c r="P622" s="45"/>
      <c r="Q622" s="45"/>
      <c r="R622" s="45"/>
      <c r="S622" s="45"/>
      <c r="T622" s="39" t="s">
        <v>1211</v>
      </c>
      <c r="U622" s="45" t="s">
        <v>1243</v>
      </c>
      <c r="V622" s="45" t="s">
        <v>1243</v>
      </c>
      <c r="W622" s="45" t="s">
        <v>236</v>
      </c>
      <c r="X622" s="45" t="s">
        <v>236</v>
      </c>
      <c r="Y622" s="45" t="s">
        <v>236</v>
      </c>
      <c r="Z622" s="45"/>
      <c r="AA622" s="45"/>
      <c r="AB622" s="45"/>
      <c r="AC622" s="45"/>
      <c r="AD622" s="45"/>
      <c r="AE622" s="46"/>
      <c r="AS622" s="28"/>
    </row>
    <row r="623" spans="1:45" ht="18.75" thickBot="1" x14ac:dyDescent="0.3">
      <c r="A623" s="37">
        <v>610</v>
      </c>
      <c r="B623" s="38" t="s">
        <v>17</v>
      </c>
      <c r="C623" s="39" t="s">
        <v>194</v>
      </c>
      <c r="D623" s="49">
        <v>28636</v>
      </c>
      <c r="E623" s="41">
        <f t="shared" ca="1" si="30"/>
        <v>41055</v>
      </c>
      <c r="F623" s="42">
        <f t="shared" ca="1" si="31"/>
        <v>34</v>
      </c>
      <c r="G623" s="43" t="s">
        <v>2212</v>
      </c>
      <c r="H623" s="43" t="s">
        <v>667</v>
      </c>
      <c r="I623" s="44" t="s">
        <v>69</v>
      </c>
      <c r="J623" s="39"/>
      <c r="K623" s="39">
        <v>4693</v>
      </c>
      <c r="L623" s="39"/>
      <c r="M623" s="39"/>
      <c r="N623" s="39"/>
      <c r="O623" s="45"/>
      <c r="P623" s="45"/>
      <c r="Q623" s="45"/>
      <c r="R623" s="45"/>
      <c r="S623" s="45"/>
      <c r="T623" s="39" t="s">
        <v>1211</v>
      </c>
      <c r="U623" s="45" t="s">
        <v>1243</v>
      </c>
      <c r="V623" s="45" t="s">
        <v>1243</v>
      </c>
      <c r="W623" s="45" t="s">
        <v>236</v>
      </c>
      <c r="X623" s="45" t="s">
        <v>236</v>
      </c>
      <c r="Y623" s="45" t="s">
        <v>236</v>
      </c>
      <c r="Z623" s="45"/>
      <c r="AA623" s="45"/>
      <c r="AB623" s="45"/>
      <c r="AC623" s="45"/>
      <c r="AD623" s="45"/>
      <c r="AE623" s="46"/>
      <c r="AS623" s="28"/>
    </row>
    <row r="624" spans="1:45" ht="18.75" thickBot="1" x14ac:dyDescent="0.3">
      <c r="A624" s="37">
        <v>611</v>
      </c>
      <c r="B624" s="38" t="s">
        <v>18</v>
      </c>
      <c r="C624" s="39" t="s">
        <v>194</v>
      </c>
      <c r="D624" s="49">
        <v>32679</v>
      </c>
      <c r="E624" s="41">
        <f t="shared" ca="1" si="30"/>
        <v>41080</v>
      </c>
      <c r="F624" s="42">
        <f t="shared" ca="1" si="31"/>
        <v>23</v>
      </c>
      <c r="G624" s="43" t="s">
        <v>70</v>
      </c>
      <c r="H624" s="43" t="s">
        <v>1262</v>
      </c>
      <c r="I624" s="44" t="s">
        <v>71</v>
      </c>
      <c r="J624" s="39"/>
      <c r="K624" s="39">
        <v>4661</v>
      </c>
      <c r="L624" s="39"/>
      <c r="M624" s="39"/>
      <c r="N624" s="39"/>
      <c r="O624" s="45"/>
      <c r="P624" s="45"/>
      <c r="Q624" s="45"/>
      <c r="R624" s="45"/>
      <c r="S624" s="45"/>
      <c r="T624" s="39" t="s">
        <v>237</v>
      </c>
      <c r="U624" s="45" t="s">
        <v>1050</v>
      </c>
      <c r="V624" s="45" t="s">
        <v>1050</v>
      </c>
      <c r="W624" s="45" t="s">
        <v>237</v>
      </c>
      <c r="X624" s="45" t="s">
        <v>1050</v>
      </c>
      <c r="Y624" s="45" t="s">
        <v>1050</v>
      </c>
      <c r="Z624" s="45"/>
      <c r="AA624" s="45"/>
      <c r="AB624" s="45"/>
      <c r="AC624" s="45"/>
      <c r="AD624" s="45"/>
      <c r="AE624" s="46"/>
      <c r="AS624" s="28"/>
    </row>
    <row r="625" spans="1:45" ht="18.75" thickBot="1" x14ac:dyDescent="0.3">
      <c r="A625" s="37">
        <v>612</v>
      </c>
      <c r="B625" s="38" t="s">
        <v>19</v>
      </c>
      <c r="C625" s="39" t="s">
        <v>194</v>
      </c>
      <c r="D625" s="49">
        <v>14934</v>
      </c>
      <c r="E625" s="41">
        <f t="shared" ca="1" si="30"/>
        <v>41232</v>
      </c>
      <c r="F625" s="42">
        <f t="shared" ca="1" si="31"/>
        <v>72</v>
      </c>
      <c r="G625" s="43" t="s">
        <v>72</v>
      </c>
      <c r="H625" s="43" t="s">
        <v>1262</v>
      </c>
      <c r="I625" s="44" t="s">
        <v>73</v>
      </c>
      <c r="J625" s="39"/>
      <c r="K625" s="39">
        <v>1244</v>
      </c>
      <c r="L625" s="39"/>
      <c r="M625" s="39"/>
      <c r="N625" s="39"/>
      <c r="O625" s="45"/>
      <c r="P625" s="45"/>
      <c r="Q625" s="45"/>
      <c r="R625" s="45"/>
      <c r="S625" s="45"/>
      <c r="T625" s="39" t="s">
        <v>237</v>
      </c>
      <c r="U625" s="45" t="s">
        <v>834</v>
      </c>
      <c r="V625" s="45" t="s">
        <v>834</v>
      </c>
      <c r="W625" s="45" t="s">
        <v>237</v>
      </c>
      <c r="X625" s="45" t="s">
        <v>834</v>
      </c>
      <c r="Y625" s="45" t="s">
        <v>236</v>
      </c>
      <c r="Z625" s="45"/>
      <c r="AA625" s="45"/>
      <c r="AB625" s="45"/>
      <c r="AC625" s="45"/>
      <c r="AD625" s="45"/>
      <c r="AE625" s="46"/>
      <c r="AS625" s="28"/>
    </row>
    <row r="626" spans="1:45" ht="18.75" thickBot="1" x14ac:dyDescent="0.3">
      <c r="A626" s="37">
        <v>613</v>
      </c>
      <c r="B626" s="38" t="s">
        <v>20</v>
      </c>
      <c r="C626" s="39" t="s">
        <v>196</v>
      </c>
      <c r="D626" s="49">
        <v>36156</v>
      </c>
      <c r="E626" s="41">
        <f t="shared" ca="1" si="30"/>
        <v>41270</v>
      </c>
      <c r="F626" s="42">
        <f t="shared" ca="1" si="31"/>
        <v>14</v>
      </c>
      <c r="G626" s="43"/>
      <c r="H626" s="43"/>
      <c r="I626" s="44" t="s">
        <v>74</v>
      </c>
      <c r="J626" s="39" t="s">
        <v>75</v>
      </c>
      <c r="K626" s="39"/>
      <c r="L626" s="39"/>
      <c r="M626" s="39"/>
      <c r="N626" s="39"/>
      <c r="O626" s="45"/>
      <c r="P626" s="45"/>
      <c r="Q626" s="45"/>
      <c r="R626" s="45"/>
      <c r="S626" s="45"/>
      <c r="T626" s="39" t="s">
        <v>237</v>
      </c>
      <c r="U626" s="45" t="s">
        <v>417</v>
      </c>
      <c r="V626" s="45" t="s">
        <v>417</v>
      </c>
      <c r="W626" s="45" t="s">
        <v>236</v>
      </c>
      <c r="X626" s="45" t="s">
        <v>236</v>
      </c>
      <c r="Y626" s="45" t="s">
        <v>236</v>
      </c>
      <c r="Z626" s="45"/>
      <c r="AA626" s="45"/>
      <c r="AB626" s="45"/>
      <c r="AC626" s="45"/>
      <c r="AD626" s="45"/>
      <c r="AE626" s="46"/>
      <c r="AS626" s="28"/>
    </row>
    <row r="627" spans="1:45" ht="18.75" thickBot="1" x14ac:dyDescent="0.3">
      <c r="A627" s="37">
        <v>614</v>
      </c>
      <c r="B627" s="38" t="s">
        <v>21</v>
      </c>
      <c r="C627" s="39" t="s">
        <v>196</v>
      </c>
      <c r="D627" s="49">
        <v>36161</v>
      </c>
      <c r="E627" s="41">
        <f t="shared" ca="1" si="30"/>
        <v>41275</v>
      </c>
      <c r="F627" s="42">
        <f t="shared" ca="1" si="31"/>
        <v>14</v>
      </c>
      <c r="G627" s="43"/>
      <c r="H627" s="43"/>
      <c r="I627" s="44" t="s">
        <v>76</v>
      </c>
      <c r="J627" s="39" t="s">
        <v>77</v>
      </c>
      <c r="K627" s="39"/>
      <c r="L627" s="39"/>
      <c r="M627" s="39"/>
      <c r="N627" s="39"/>
      <c r="O627" s="45"/>
      <c r="P627" s="45"/>
      <c r="Q627" s="45"/>
      <c r="R627" s="45"/>
      <c r="S627" s="45"/>
      <c r="T627" s="39" t="s">
        <v>237</v>
      </c>
      <c r="U627" s="45" t="s">
        <v>417</v>
      </c>
      <c r="V627" s="45" t="s">
        <v>417</v>
      </c>
      <c r="W627" s="45" t="s">
        <v>237</v>
      </c>
      <c r="X627" s="45" t="s">
        <v>417</v>
      </c>
      <c r="Y627" s="45" t="s">
        <v>417</v>
      </c>
      <c r="Z627" s="45"/>
      <c r="AA627" s="45"/>
      <c r="AB627" s="45"/>
      <c r="AC627" s="45"/>
      <c r="AD627" s="45"/>
      <c r="AE627" s="46"/>
      <c r="AS627" s="28"/>
    </row>
    <row r="628" spans="1:45" ht="18.75" thickBot="1" x14ac:dyDescent="0.3">
      <c r="A628" s="37">
        <v>615</v>
      </c>
      <c r="B628" s="38" t="s">
        <v>22</v>
      </c>
      <c r="C628" s="39" t="s">
        <v>194</v>
      </c>
      <c r="D628" s="49">
        <v>36151</v>
      </c>
      <c r="E628" s="41">
        <f t="shared" ca="1" si="30"/>
        <v>41265</v>
      </c>
      <c r="F628" s="42">
        <f t="shared" ca="1" si="31"/>
        <v>14</v>
      </c>
      <c r="G628" s="43"/>
      <c r="H628" s="43"/>
      <c r="I628" s="44" t="s">
        <v>78</v>
      </c>
      <c r="J628" s="39" t="s">
        <v>83</v>
      </c>
      <c r="K628" s="39"/>
      <c r="L628" s="39"/>
      <c r="M628" s="39"/>
      <c r="N628" s="39"/>
      <c r="O628" s="45"/>
      <c r="P628" s="45"/>
      <c r="Q628" s="45"/>
      <c r="R628" s="45"/>
      <c r="S628" s="45"/>
      <c r="T628" s="39" t="s">
        <v>237</v>
      </c>
      <c r="U628" s="45" t="s">
        <v>417</v>
      </c>
      <c r="V628" s="45" t="s">
        <v>417</v>
      </c>
      <c r="W628" s="45" t="s">
        <v>237</v>
      </c>
      <c r="X628" s="45" t="s">
        <v>417</v>
      </c>
      <c r="Y628" s="45" t="s">
        <v>236</v>
      </c>
      <c r="Z628" s="45"/>
      <c r="AA628" s="45"/>
      <c r="AB628" s="45"/>
      <c r="AC628" s="45"/>
      <c r="AD628" s="45"/>
      <c r="AE628" s="46"/>
      <c r="AS628" s="28"/>
    </row>
    <row r="629" spans="1:45" ht="18.75" thickBot="1" x14ac:dyDescent="0.3">
      <c r="A629" s="37">
        <v>616</v>
      </c>
      <c r="B629" s="38" t="s">
        <v>2428</v>
      </c>
      <c r="C629" s="39" t="s">
        <v>194</v>
      </c>
      <c r="D629" s="49">
        <v>36061</v>
      </c>
      <c r="E629" s="41">
        <f t="shared" ca="1" si="30"/>
        <v>41175</v>
      </c>
      <c r="F629" s="42">
        <f t="shared" ca="1" si="31"/>
        <v>14</v>
      </c>
      <c r="G629" s="43"/>
      <c r="H629" s="43"/>
      <c r="I629" s="44" t="s">
        <v>84</v>
      </c>
      <c r="J629" s="39" t="s">
        <v>85</v>
      </c>
      <c r="K629" s="39">
        <v>4702</v>
      </c>
      <c r="L629" s="39"/>
      <c r="M629" s="39"/>
      <c r="N629" s="39"/>
      <c r="O629" s="45"/>
      <c r="P629" s="45"/>
      <c r="Q629" s="45"/>
      <c r="R629" s="45"/>
      <c r="S629" s="45"/>
      <c r="T629" s="39" t="s">
        <v>237</v>
      </c>
      <c r="U629" s="45" t="s">
        <v>417</v>
      </c>
      <c r="V629" s="45" t="s">
        <v>417</v>
      </c>
      <c r="W629" s="45" t="s">
        <v>237</v>
      </c>
      <c r="X629" s="45" t="s">
        <v>417</v>
      </c>
      <c r="Y629" s="45" t="s">
        <v>385</v>
      </c>
      <c r="Z629" s="45"/>
      <c r="AA629" s="45"/>
      <c r="AB629" s="45"/>
      <c r="AC629" s="45"/>
      <c r="AD629" s="45"/>
      <c r="AE629" s="46"/>
      <c r="AS629" s="28"/>
    </row>
    <row r="630" spans="1:45" ht="18.75" thickBot="1" x14ac:dyDescent="0.3">
      <c r="A630" s="37">
        <v>617</v>
      </c>
      <c r="B630" s="38" t="s">
        <v>23</v>
      </c>
      <c r="C630" s="39" t="s">
        <v>194</v>
      </c>
      <c r="D630" s="49">
        <v>36249</v>
      </c>
      <c r="E630" s="41">
        <f t="shared" ca="1" si="30"/>
        <v>40998</v>
      </c>
      <c r="F630" s="42">
        <f t="shared" ca="1" si="31"/>
        <v>13</v>
      </c>
      <c r="G630" s="43"/>
      <c r="H630" s="43"/>
      <c r="I630" s="44" t="s">
        <v>86</v>
      </c>
      <c r="J630" s="39" t="s">
        <v>87</v>
      </c>
      <c r="K630" s="39"/>
      <c r="L630" s="39"/>
      <c r="M630" s="39"/>
      <c r="N630" s="39"/>
      <c r="O630" s="45"/>
      <c r="P630" s="45"/>
      <c r="Q630" s="45"/>
      <c r="R630" s="45"/>
      <c r="S630" s="45"/>
      <c r="T630" s="39" t="s">
        <v>237</v>
      </c>
      <c r="U630" s="45" t="s">
        <v>417</v>
      </c>
      <c r="V630" s="45" t="s">
        <v>417</v>
      </c>
      <c r="W630" s="45" t="s">
        <v>237</v>
      </c>
      <c r="X630" s="45" t="s">
        <v>417</v>
      </c>
      <c r="Y630" s="45" t="s">
        <v>417</v>
      </c>
      <c r="Z630" s="45"/>
      <c r="AA630" s="45"/>
      <c r="AB630" s="45"/>
      <c r="AC630" s="45"/>
      <c r="AD630" s="45"/>
      <c r="AE630" s="46"/>
      <c r="AS630" s="28"/>
    </row>
    <row r="631" spans="1:45" ht="18.75" thickBot="1" x14ac:dyDescent="0.3">
      <c r="A631" s="37">
        <v>618</v>
      </c>
      <c r="B631" s="38" t="s">
        <v>24</v>
      </c>
      <c r="C631" s="39" t="s">
        <v>194</v>
      </c>
      <c r="D631" s="49">
        <v>36366</v>
      </c>
      <c r="E631" s="41">
        <f t="shared" ca="1" si="30"/>
        <v>41115</v>
      </c>
      <c r="F631" s="42">
        <f t="shared" ca="1" si="31"/>
        <v>13</v>
      </c>
      <c r="G631" s="43"/>
      <c r="H631" s="43"/>
      <c r="I631" s="44" t="s">
        <v>88</v>
      </c>
      <c r="J631" s="39" t="s">
        <v>89</v>
      </c>
      <c r="K631" s="39"/>
      <c r="L631" s="39"/>
      <c r="M631" s="39"/>
      <c r="N631" s="39"/>
      <c r="O631" s="45"/>
      <c r="P631" s="45"/>
      <c r="Q631" s="45"/>
      <c r="R631" s="45"/>
      <c r="S631" s="45"/>
      <c r="T631" s="39" t="s">
        <v>237</v>
      </c>
      <c r="U631" s="45" t="s">
        <v>417</v>
      </c>
      <c r="V631" s="45" t="s">
        <v>417</v>
      </c>
      <c r="W631" s="45" t="s">
        <v>237</v>
      </c>
      <c r="X631" s="45" t="s">
        <v>417</v>
      </c>
      <c r="Y631" s="45" t="s">
        <v>417</v>
      </c>
      <c r="Z631" s="45"/>
      <c r="AA631" s="45"/>
      <c r="AB631" s="45"/>
      <c r="AC631" s="45"/>
      <c r="AD631" s="45"/>
      <c r="AE631" s="46"/>
      <c r="AS631" s="28"/>
    </row>
    <row r="632" spans="1:45" ht="18.75" thickBot="1" x14ac:dyDescent="0.3">
      <c r="A632" s="37">
        <v>619</v>
      </c>
      <c r="B632" s="38" t="s">
        <v>25</v>
      </c>
      <c r="C632" s="39" t="s">
        <v>194</v>
      </c>
      <c r="D632" s="49">
        <v>35677</v>
      </c>
      <c r="E632" s="41">
        <f t="shared" ca="1" si="30"/>
        <v>41156</v>
      </c>
      <c r="F632" s="42">
        <f t="shared" ca="1" si="31"/>
        <v>15</v>
      </c>
      <c r="G632" s="43" t="s">
        <v>594</v>
      </c>
      <c r="H632" s="43"/>
      <c r="I632" s="44" t="s">
        <v>90</v>
      </c>
      <c r="J632" s="39" t="s">
        <v>91</v>
      </c>
      <c r="K632" s="39"/>
      <c r="L632" s="39"/>
      <c r="M632" s="39"/>
      <c r="N632" s="39"/>
      <c r="O632" s="45"/>
      <c r="P632" s="45"/>
      <c r="Q632" s="45"/>
      <c r="R632" s="45"/>
      <c r="S632" s="45"/>
      <c r="T632" s="39" t="s">
        <v>237</v>
      </c>
      <c r="U632" s="45" t="s">
        <v>417</v>
      </c>
      <c r="V632" s="45" t="s">
        <v>417</v>
      </c>
      <c r="W632" s="45" t="s">
        <v>236</v>
      </c>
      <c r="X632" s="45" t="s">
        <v>236</v>
      </c>
      <c r="Y632" s="45" t="s">
        <v>236</v>
      </c>
      <c r="Z632" s="45"/>
      <c r="AA632" s="45"/>
      <c r="AB632" s="45"/>
      <c r="AC632" s="45"/>
      <c r="AD632" s="45"/>
      <c r="AE632" s="46"/>
      <c r="AS632" s="28"/>
    </row>
    <row r="633" spans="1:45" ht="18.75" thickBot="1" x14ac:dyDescent="0.3">
      <c r="A633" s="37">
        <v>620</v>
      </c>
      <c r="B633" s="38" t="s">
        <v>26</v>
      </c>
      <c r="C633" s="39" t="s">
        <v>194</v>
      </c>
      <c r="D633" s="49">
        <v>34572</v>
      </c>
      <c r="E633" s="41">
        <f t="shared" ca="1" si="30"/>
        <v>41147</v>
      </c>
      <c r="F633" s="42">
        <f t="shared" ca="1" si="31"/>
        <v>18</v>
      </c>
      <c r="G633" s="43" t="s">
        <v>1217</v>
      </c>
      <c r="H633" s="43" t="s">
        <v>667</v>
      </c>
      <c r="I633" s="44" t="s">
        <v>92</v>
      </c>
      <c r="J633" s="39"/>
      <c r="K633" s="39">
        <v>4692</v>
      </c>
      <c r="L633" s="39"/>
      <c r="M633" s="39"/>
      <c r="N633" s="39"/>
      <c r="O633" s="45"/>
      <c r="P633" s="45"/>
      <c r="Q633" s="45"/>
      <c r="R633" s="45"/>
      <c r="S633" s="45"/>
      <c r="T633" s="39" t="s">
        <v>1211</v>
      </c>
      <c r="U633" s="45" t="s">
        <v>1243</v>
      </c>
      <c r="V633" s="45" t="s">
        <v>1243</v>
      </c>
      <c r="W633" s="45" t="s">
        <v>236</v>
      </c>
      <c r="X633" s="45" t="s">
        <v>236</v>
      </c>
      <c r="Y633" s="45" t="s">
        <v>236</v>
      </c>
      <c r="Z633" s="45"/>
      <c r="AA633" s="45"/>
      <c r="AB633" s="45"/>
      <c r="AC633" s="45"/>
      <c r="AD633" s="45"/>
      <c r="AE633" s="46"/>
      <c r="AS633" s="28"/>
    </row>
    <row r="634" spans="1:45" ht="18.75" thickBot="1" x14ac:dyDescent="0.3">
      <c r="A634" s="37">
        <v>621</v>
      </c>
      <c r="B634" s="38" t="s">
        <v>27</v>
      </c>
      <c r="C634" s="39" t="s">
        <v>194</v>
      </c>
      <c r="D634" s="49">
        <v>28777</v>
      </c>
      <c r="E634" s="41">
        <f t="shared" ca="1" si="30"/>
        <v>41196</v>
      </c>
      <c r="F634" s="42">
        <f t="shared" ca="1" si="31"/>
        <v>34</v>
      </c>
      <c r="G634" s="43"/>
      <c r="H634" s="43"/>
      <c r="I634" s="44" t="s">
        <v>93</v>
      </c>
      <c r="J634" s="39"/>
      <c r="K634" s="39">
        <v>3812</v>
      </c>
      <c r="L634" s="39"/>
      <c r="M634" s="39"/>
      <c r="N634" s="39"/>
      <c r="O634" s="45"/>
      <c r="P634" s="45"/>
      <c r="Q634" s="45"/>
      <c r="R634" s="45"/>
      <c r="S634" s="45"/>
      <c r="T634" s="39" t="s">
        <v>237</v>
      </c>
      <c r="U634" s="45" t="s">
        <v>542</v>
      </c>
      <c r="V634" s="45" t="s">
        <v>542</v>
      </c>
      <c r="W634" s="45" t="s">
        <v>237</v>
      </c>
      <c r="X634" s="45" t="s">
        <v>542</v>
      </c>
      <c r="Y634" s="45" t="s">
        <v>542</v>
      </c>
      <c r="Z634" s="45"/>
      <c r="AA634" s="45"/>
      <c r="AB634" s="45"/>
      <c r="AC634" s="45"/>
      <c r="AD634" s="45"/>
      <c r="AE634" s="46"/>
      <c r="AS634" s="28"/>
    </row>
    <row r="635" spans="1:45" ht="18.75" thickBot="1" x14ac:dyDescent="0.3">
      <c r="A635" s="37">
        <v>622</v>
      </c>
      <c r="B635" s="38" t="s">
        <v>28</v>
      </c>
      <c r="C635" s="39" t="s">
        <v>194</v>
      </c>
      <c r="D635" s="49">
        <v>36146</v>
      </c>
      <c r="E635" s="41">
        <f t="shared" ca="1" si="30"/>
        <v>41260</v>
      </c>
      <c r="F635" s="42">
        <f t="shared" ca="1" si="31"/>
        <v>14</v>
      </c>
      <c r="G635" s="43" t="s">
        <v>980</v>
      </c>
      <c r="H635" s="43"/>
      <c r="I635" s="44" t="s">
        <v>94</v>
      </c>
      <c r="J635" s="39" t="s">
        <v>95</v>
      </c>
      <c r="K635" s="39">
        <v>4707</v>
      </c>
      <c r="L635" s="39"/>
      <c r="M635" s="39"/>
      <c r="N635" s="39"/>
      <c r="O635" s="45"/>
      <c r="P635" s="45"/>
      <c r="Q635" s="45"/>
      <c r="R635" s="45"/>
      <c r="S635" s="45"/>
      <c r="T635" s="39" t="s">
        <v>237</v>
      </c>
      <c r="U635" s="45" t="s">
        <v>972</v>
      </c>
      <c r="V635" s="45" t="s">
        <v>972</v>
      </c>
      <c r="W635" s="45" t="s">
        <v>237</v>
      </c>
      <c r="X635" s="45" t="s">
        <v>972</v>
      </c>
      <c r="Y635" s="45" t="s">
        <v>972</v>
      </c>
      <c r="Z635" s="45"/>
      <c r="AA635" s="45"/>
      <c r="AB635" s="45"/>
      <c r="AC635" s="45"/>
      <c r="AD635" s="45"/>
      <c r="AE635" s="46"/>
      <c r="AS635" s="28"/>
    </row>
    <row r="636" spans="1:45" ht="18.75" thickBot="1" x14ac:dyDescent="0.3">
      <c r="A636" s="37">
        <v>623</v>
      </c>
      <c r="B636" s="38" t="s">
        <v>29</v>
      </c>
      <c r="C636" s="39" t="s">
        <v>196</v>
      </c>
      <c r="D636" s="49">
        <v>25248</v>
      </c>
      <c r="E636" s="41">
        <f t="shared" ca="1" si="30"/>
        <v>41319</v>
      </c>
      <c r="F636" s="42">
        <f t="shared" ca="1" si="31"/>
        <v>44</v>
      </c>
      <c r="G636" s="43" t="s">
        <v>240</v>
      </c>
      <c r="H636" s="43" t="s">
        <v>1262</v>
      </c>
      <c r="I636" s="44" t="s">
        <v>96</v>
      </c>
      <c r="J636" s="39"/>
      <c r="K636" s="39">
        <v>3905</v>
      </c>
      <c r="L636" s="39"/>
      <c r="M636" s="39"/>
      <c r="N636" s="39"/>
      <c r="O636" s="45"/>
      <c r="P636" s="45"/>
      <c r="Q636" s="45"/>
      <c r="R636" s="45"/>
      <c r="S636" s="45"/>
      <c r="T636" s="39" t="s">
        <v>237</v>
      </c>
      <c r="U636" s="45" t="s">
        <v>1141</v>
      </c>
      <c r="V636" s="45" t="s">
        <v>1142</v>
      </c>
      <c r="W636" s="45" t="s">
        <v>237</v>
      </c>
      <c r="X636" s="45" t="s">
        <v>542</v>
      </c>
      <c r="Y636" s="45" t="s">
        <v>542</v>
      </c>
      <c r="Z636" s="45"/>
      <c r="AA636" s="45"/>
      <c r="AB636" s="45"/>
      <c r="AC636" s="45"/>
      <c r="AD636" s="45"/>
      <c r="AE636" s="46"/>
      <c r="AS636" s="28"/>
    </row>
    <row r="637" spans="1:45" ht="18.75" thickBot="1" x14ac:dyDescent="0.3">
      <c r="A637" s="37">
        <v>624</v>
      </c>
      <c r="B637" s="38" t="s">
        <v>30</v>
      </c>
      <c r="C637" s="39" t="s">
        <v>194</v>
      </c>
      <c r="D637" s="49">
        <v>16730</v>
      </c>
      <c r="E637" s="41">
        <f t="shared" ca="1" si="30"/>
        <v>41202</v>
      </c>
      <c r="F637" s="42">
        <f t="shared" ca="1" si="31"/>
        <v>67</v>
      </c>
      <c r="G637" s="43" t="s">
        <v>97</v>
      </c>
      <c r="H637" s="43" t="s">
        <v>1262</v>
      </c>
      <c r="I637" s="44" t="s">
        <v>100</v>
      </c>
      <c r="J637" s="39"/>
      <c r="K637" s="39">
        <v>673</v>
      </c>
      <c r="L637" s="39"/>
      <c r="M637" s="39"/>
      <c r="N637" s="39"/>
      <c r="O637" s="45"/>
      <c r="P637" s="45"/>
      <c r="Q637" s="45"/>
      <c r="R637" s="45"/>
      <c r="S637" s="45"/>
      <c r="T637" s="39" t="s">
        <v>237</v>
      </c>
      <c r="U637" s="45" t="s">
        <v>902</v>
      </c>
      <c r="V637" s="45" t="s">
        <v>902</v>
      </c>
      <c r="W637" s="45" t="s">
        <v>237</v>
      </c>
      <c r="X637" s="45" t="s">
        <v>902</v>
      </c>
      <c r="Y637" s="45" t="s">
        <v>902</v>
      </c>
      <c r="Z637" s="45"/>
      <c r="AA637" s="45"/>
      <c r="AB637" s="45"/>
      <c r="AC637" s="45"/>
      <c r="AD637" s="45"/>
      <c r="AE637" s="46"/>
      <c r="AS637" s="28"/>
    </row>
    <row r="638" spans="1:45" ht="18.75" thickBot="1" x14ac:dyDescent="0.3">
      <c r="A638" s="37">
        <v>625</v>
      </c>
      <c r="B638" s="38" t="s">
        <v>31</v>
      </c>
      <c r="C638" s="39" t="s">
        <v>194</v>
      </c>
      <c r="D638" s="49">
        <v>20887</v>
      </c>
      <c r="E638" s="41">
        <f t="shared" ca="1" si="30"/>
        <v>41341</v>
      </c>
      <c r="F638" s="42">
        <f t="shared" ca="1" si="31"/>
        <v>56</v>
      </c>
      <c r="G638" s="43" t="s">
        <v>339</v>
      </c>
      <c r="H638" s="43" t="s">
        <v>1262</v>
      </c>
      <c r="I638" s="44" t="s">
        <v>101</v>
      </c>
      <c r="J638" s="39"/>
      <c r="K638" s="39">
        <v>1268</v>
      </c>
      <c r="L638" s="39"/>
      <c r="M638" s="39"/>
      <c r="N638" s="39"/>
      <c r="O638" s="45"/>
      <c r="P638" s="45"/>
      <c r="Q638" s="45"/>
      <c r="R638" s="45"/>
      <c r="S638" s="45"/>
      <c r="T638" s="39" t="s">
        <v>237</v>
      </c>
      <c r="U638" s="45" t="s">
        <v>436</v>
      </c>
      <c r="V638" s="45" t="s">
        <v>436</v>
      </c>
      <c r="W638" s="45" t="s">
        <v>237</v>
      </c>
      <c r="X638" s="45" t="s">
        <v>436</v>
      </c>
      <c r="Y638" s="45" t="s">
        <v>436</v>
      </c>
      <c r="Z638" s="45"/>
      <c r="AA638" s="45"/>
      <c r="AB638" s="45"/>
      <c r="AC638" s="45"/>
      <c r="AD638" s="45"/>
      <c r="AE638" s="46"/>
      <c r="AS638" s="28"/>
    </row>
    <row r="639" spans="1:45" ht="18.75" thickBot="1" x14ac:dyDescent="0.3">
      <c r="A639" s="37">
        <v>626</v>
      </c>
      <c r="B639" s="38" t="s">
        <v>32</v>
      </c>
      <c r="C639" s="39" t="s">
        <v>194</v>
      </c>
      <c r="D639" s="49">
        <v>29782</v>
      </c>
      <c r="E639" s="41">
        <f t="shared" ca="1" si="30"/>
        <v>41105</v>
      </c>
      <c r="F639" s="42">
        <f t="shared" ca="1" si="31"/>
        <v>31</v>
      </c>
      <c r="G639" s="43"/>
      <c r="H639" s="43"/>
      <c r="I639" s="44" t="s">
        <v>102</v>
      </c>
      <c r="J639" s="39"/>
      <c r="K639" s="39">
        <v>4659</v>
      </c>
      <c r="L639" s="39"/>
      <c r="M639" s="39"/>
      <c r="N639" s="39"/>
      <c r="O639" s="45"/>
      <c r="P639" s="45"/>
      <c r="Q639" s="45"/>
      <c r="R639" s="45"/>
      <c r="S639" s="45"/>
      <c r="T639" s="39" t="s">
        <v>237</v>
      </c>
      <c r="U639" s="45" t="s">
        <v>693</v>
      </c>
      <c r="V639" s="45" t="s">
        <v>693</v>
      </c>
      <c r="W639" s="45" t="s">
        <v>237</v>
      </c>
      <c r="X639" s="45" t="s">
        <v>693</v>
      </c>
      <c r="Y639" s="45" t="s">
        <v>693</v>
      </c>
      <c r="Z639" s="45"/>
      <c r="AA639" s="45"/>
      <c r="AB639" s="45"/>
      <c r="AC639" s="45"/>
      <c r="AD639" s="45"/>
      <c r="AE639" s="46"/>
      <c r="AS639" s="28"/>
    </row>
    <row r="640" spans="1:45" ht="18.75" thickBot="1" x14ac:dyDescent="0.3">
      <c r="A640" s="37">
        <v>627</v>
      </c>
      <c r="B640" s="38" t="s">
        <v>33</v>
      </c>
      <c r="C640" s="39" t="s">
        <v>194</v>
      </c>
      <c r="D640" s="49">
        <v>25982</v>
      </c>
      <c r="E640" s="41">
        <f t="shared" ca="1" si="30"/>
        <v>41323</v>
      </c>
      <c r="F640" s="42">
        <f t="shared" ca="1" si="31"/>
        <v>42</v>
      </c>
      <c r="G640" s="43" t="s">
        <v>103</v>
      </c>
      <c r="H640" s="43"/>
      <c r="I640" s="44" t="s">
        <v>104</v>
      </c>
      <c r="J640" s="39"/>
      <c r="K640" s="39">
        <v>4145</v>
      </c>
      <c r="L640" s="39"/>
      <c r="M640" s="39"/>
      <c r="N640" s="39"/>
      <c r="O640" s="45"/>
      <c r="P640" s="45"/>
      <c r="Q640" s="45"/>
      <c r="R640" s="45"/>
      <c r="S640" s="45"/>
      <c r="T640" s="39" t="s">
        <v>237</v>
      </c>
      <c r="U640" s="45" t="s">
        <v>783</v>
      </c>
      <c r="V640" s="45" t="s">
        <v>783</v>
      </c>
      <c r="W640" s="45" t="s">
        <v>236</v>
      </c>
      <c r="X640" s="45" t="s">
        <v>236</v>
      </c>
      <c r="Y640" s="45" t="s">
        <v>236</v>
      </c>
      <c r="Z640" s="45"/>
      <c r="AA640" s="45"/>
      <c r="AB640" s="45"/>
      <c r="AC640" s="45"/>
      <c r="AD640" s="45"/>
      <c r="AE640" s="46"/>
      <c r="AS640" s="28"/>
    </row>
    <row r="641" spans="1:45" ht="18.75" thickBot="1" x14ac:dyDescent="0.3">
      <c r="A641" s="37">
        <v>628</v>
      </c>
      <c r="B641" s="38" t="s">
        <v>34</v>
      </c>
      <c r="C641" s="39" t="s">
        <v>196</v>
      </c>
      <c r="D641" s="49">
        <v>18035</v>
      </c>
      <c r="E641" s="41">
        <f t="shared" ca="1" si="30"/>
        <v>41046</v>
      </c>
      <c r="F641" s="42">
        <f t="shared" ca="1" si="31"/>
        <v>63</v>
      </c>
      <c r="G641" s="43"/>
      <c r="H641" s="43"/>
      <c r="I641" s="44" t="s">
        <v>105</v>
      </c>
      <c r="J641" s="39"/>
      <c r="K641" s="39">
        <v>4667</v>
      </c>
      <c r="L641" s="39"/>
      <c r="M641" s="39"/>
      <c r="N641" s="39"/>
      <c r="O641" s="45"/>
      <c r="P641" s="45"/>
      <c r="Q641" s="45"/>
      <c r="R641" s="45"/>
      <c r="S641" s="45"/>
      <c r="T641" s="39" t="s">
        <v>237</v>
      </c>
      <c r="U641" s="45" t="s">
        <v>2013</v>
      </c>
      <c r="V641" s="45" t="s">
        <v>2013</v>
      </c>
      <c r="W641" s="45" t="s">
        <v>237</v>
      </c>
      <c r="X641" s="45" t="s">
        <v>2013</v>
      </c>
      <c r="Y641" s="45" t="s">
        <v>2013</v>
      </c>
      <c r="Z641" s="45"/>
      <c r="AA641" s="45"/>
      <c r="AB641" s="45"/>
      <c r="AC641" s="45"/>
      <c r="AD641" s="45"/>
      <c r="AE641" s="46"/>
      <c r="AS641" s="28"/>
    </row>
    <row r="642" spans="1:45" ht="18.75" thickBot="1" x14ac:dyDescent="0.3">
      <c r="A642" s="37">
        <v>629</v>
      </c>
      <c r="B642" s="38" t="s">
        <v>35</v>
      </c>
      <c r="C642" s="39" t="s">
        <v>194</v>
      </c>
      <c r="D642" s="49">
        <v>34982</v>
      </c>
      <c r="E642" s="41">
        <f t="shared" ca="1" si="30"/>
        <v>41192</v>
      </c>
      <c r="F642" s="42">
        <f t="shared" ca="1" si="31"/>
        <v>17</v>
      </c>
      <c r="G642" s="43" t="s">
        <v>106</v>
      </c>
      <c r="H642" s="43" t="s">
        <v>278</v>
      </c>
      <c r="I642" s="44" t="s">
        <v>107</v>
      </c>
      <c r="J642" s="39"/>
      <c r="K642" s="39">
        <v>4664</v>
      </c>
      <c r="L642" s="39"/>
      <c r="M642" s="39"/>
      <c r="N642" s="39"/>
      <c r="O642" s="45"/>
      <c r="P642" s="45"/>
      <c r="Q642" s="45"/>
      <c r="R642" s="45"/>
      <c r="S642" s="45"/>
      <c r="T642" s="39" t="s">
        <v>54</v>
      </c>
      <c r="U642" s="45" t="s">
        <v>881</v>
      </c>
      <c r="V642" s="45" t="s">
        <v>881</v>
      </c>
      <c r="W642" s="45" t="s">
        <v>54</v>
      </c>
      <c r="X642" s="45" t="s">
        <v>881</v>
      </c>
      <c r="Y642" s="45" t="s">
        <v>881</v>
      </c>
      <c r="Z642" s="45"/>
      <c r="AA642" s="45"/>
      <c r="AB642" s="45"/>
      <c r="AC642" s="45"/>
      <c r="AD642" s="45"/>
      <c r="AE642" s="46"/>
      <c r="AS642" s="28"/>
    </row>
    <row r="643" spans="1:45" ht="18.75" thickBot="1" x14ac:dyDescent="0.3">
      <c r="A643" s="37">
        <v>630</v>
      </c>
      <c r="B643" s="38" t="s">
        <v>36</v>
      </c>
      <c r="C643" s="39" t="s">
        <v>194</v>
      </c>
      <c r="D643" s="49">
        <v>24798</v>
      </c>
      <c r="E643" s="41">
        <f t="shared" ca="1" si="30"/>
        <v>41235</v>
      </c>
      <c r="F643" s="42">
        <f t="shared" ca="1" si="31"/>
        <v>45</v>
      </c>
      <c r="G643" s="43"/>
      <c r="H643" s="43"/>
      <c r="I643" s="44" t="s">
        <v>108</v>
      </c>
      <c r="J643" s="39"/>
      <c r="K643" s="39">
        <v>3972</v>
      </c>
      <c r="L643" s="39"/>
      <c r="M643" s="39"/>
      <c r="N643" s="39"/>
      <c r="O643" s="45"/>
      <c r="P643" s="45"/>
      <c r="Q643" s="45"/>
      <c r="R643" s="45"/>
      <c r="S643" s="45"/>
      <c r="T643" s="39" t="s">
        <v>237</v>
      </c>
      <c r="U643" s="45" t="s">
        <v>1050</v>
      </c>
      <c r="V643" s="45" t="s">
        <v>1050</v>
      </c>
      <c r="W643" s="45" t="s">
        <v>237</v>
      </c>
      <c r="X643" s="45" t="s">
        <v>1050</v>
      </c>
      <c r="Y643" s="45" t="s">
        <v>1050</v>
      </c>
      <c r="Z643" s="45"/>
      <c r="AA643" s="45"/>
      <c r="AB643" s="45"/>
      <c r="AC643" s="45"/>
      <c r="AD643" s="45"/>
      <c r="AE643" s="46"/>
      <c r="AS643" s="28"/>
    </row>
    <row r="644" spans="1:45" ht="18.75" thickBot="1" x14ac:dyDescent="0.3">
      <c r="A644" s="37">
        <v>631</v>
      </c>
      <c r="B644" s="38" t="s">
        <v>37</v>
      </c>
      <c r="C644" s="39" t="s">
        <v>194</v>
      </c>
      <c r="D644" s="49">
        <v>33033</v>
      </c>
      <c r="E644" s="41">
        <f t="shared" ca="1" si="30"/>
        <v>41069</v>
      </c>
      <c r="F644" s="42">
        <f t="shared" ca="1" si="31"/>
        <v>22</v>
      </c>
      <c r="G644" s="43"/>
      <c r="H644" s="43"/>
      <c r="I644" s="44" t="s">
        <v>109</v>
      </c>
      <c r="J644" s="39"/>
      <c r="K644" s="39">
        <v>4666</v>
      </c>
      <c r="L644" s="39"/>
      <c r="M644" s="39"/>
      <c r="N644" s="39"/>
      <c r="O644" s="45"/>
      <c r="P644" s="45"/>
      <c r="Q644" s="45"/>
      <c r="R644" s="45"/>
      <c r="S644" s="45"/>
      <c r="T644" s="39" t="s">
        <v>237</v>
      </c>
      <c r="U644" s="45" t="s">
        <v>238</v>
      </c>
      <c r="V644" s="45"/>
      <c r="W644" s="45" t="s">
        <v>237</v>
      </c>
      <c r="X644" s="45" t="s">
        <v>238</v>
      </c>
      <c r="Y644" s="45" t="s">
        <v>238</v>
      </c>
      <c r="Z644" s="45"/>
      <c r="AA644" s="45"/>
      <c r="AB644" s="45"/>
      <c r="AC644" s="45"/>
      <c r="AD644" s="45"/>
      <c r="AE644" s="46"/>
      <c r="AS644" s="28"/>
    </row>
    <row r="645" spans="1:45" ht="18.75" thickBot="1" x14ac:dyDescent="0.3">
      <c r="A645" s="37">
        <v>632</v>
      </c>
      <c r="B645" s="38" t="s">
        <v>38</v>
      </c>
      <c r="C645" s="39" t="s">
        <v>194</v>
      </c>
      <c r="D645" s="49">
        <v>24473</v>
      </c>
      <c r="E645" s="41">
        <f t="shared" ca="1" si="30"/>
        <v>41275</v>
      </c>
      <c r="F645" s="42">
        <f t="shared" ca="1" si="31"/>
        <v>46</v>
      </c>
      <c r="G645" s="43"/>
      <c r="H645" s="43" t="s">
        <v>1262</v>
      </c>
      <c r="I645" s="44" t="s">
        <v>110</v>
      </c>
      <c r="J645" s="39"/>
      <c r="K645" s="39">
        <v>3095</v>
      </c>
      <c r="L645" s="39"/>
      <c r="M645" s="39"/>
      <c r="N645" s="39"/>
      <c r="O645" s="45"/>
      <c r="P645" s="45"/>
      <c r="Q645" s="45"/>
      <c r="R645" s="45"/>
      <c r="S645" s="45"/>
      <c r="T645" s="39" t="s">
        <v>237</v>
      </c>
      <c r="U645" s="45"/>
      <c r="V645" s="45" t="s">
        <v>749</v>
      </c>
      <c r="W645" s="45" t="s">
        <v>236</v>
      </c>
      <c r="X645" s="45" t="s">
        <v>236</v>
      </c>
      <c r="Y645" s="45" t="s">
        <v>236</v>
      </c>
      <c r="Z645" s="45"/>
      <c r="AA645" s="45"/>
      <c r="AB645" s="45"/>
      <c r="AC645" s="45"/>
      <c r="AD645" s="45"/>
      <c r="AE645" s="46"/>
      <c r="AS645" s="28"/>
    </row>
    <row r="646" spans="1:45" ht="18.75" thickBot="1" x14ac:dyDescent="0.3">
      <c r="A646" s="37">
        <v>633</v>
      </c>
      <c r="B646" s="38" t="s">
        <v>39</v>
      </c>
      <c r="C646" s="39" t="s">
        <v>194</v>
      </c>
      <c r="D646" s="49">
        <v>32045</v>
      </c>
      <c r="E646" s="41">
        <f t="shared" ca="1" si="30"/>
        <v>41177</v>
      </c>
      <c r="F646" s="42">
        <f t="shared" ca="1" si="31"/>
        <v>25</v>
      </c>
      <c r="G646" s="43" t="s">
        <v>111</v>
      </c>
      <c r="H646" s="43"/>
      <c r="I646" s="44" t="s">
        <v>112</v>
      </c>
      <c r="J646" s="39"/>
      <c r="K646" s="39">
        <v>4663</v>
      </c>
      <c r="L646" s="39"/>
      <c r="M646" s="39"/>
      <c r="N646" s="39"/>
      <c r="O646" s="45"/>
      <c r="P646" s="45"/>
      <c r="Q646" s="45"/>
      <c r="R646" s="45"/>
      <c r="S646" s="45"/>
      <c r="T646" s="39" t="s">
        <v>237</v>
      </c>
      <c r="U646" s="45" t="s">
        <v>1141</v>
      </c>
      <c r="V646" s="45" t="s">
        <v>1142</v>
      </c>
      <c r="W646" s="45" t="s">
        <v>237</v>
      </c>
      <c r="X646" s="45" t="s">
        <v>1141</v>
      </c>
      <c r="Y646" s="45" t="s">
        <v>1142</v>
      </c>
      <c r="Z646" s="45"/>
      <c r="AA646" s="45"/>
      <c r="AB646" s="45"/>
      <c r="AC646" s="45"/>
      <c r="AD646" s="45"/>
      <c r="AE646" s="46"/>
      <c r="AS646" s="28"/>
    </row>
    <row r="647" spans="1:45" ht="18.75" thickBot="1" x14ac:dyDescent="0.3">
      <c r="A647" s="37">
        <v>634</v>
      </c>
      <c r="B647" s="38" t="s">
        <v>40</v>
      </c>
      <c r="C647" s="39" t="s">
        <v>194</v>
      </c>
      <c r="D647" s="49">
        <v>28955</v>
      </c>
      <c r="E647" s="41">
        <f t="shared" ca="1" si="30"/>
        <v>41009</v>
      </c>
      <c r="F647" s="42">
        <f t="shared" ca="1" si="31"/>
        <v>33</v>
      </c>
      <c r="G647" s="43" t="s">
        <v>246</v>
      </c>
      <c r="H647" s="43" t="s">
        <v>1262</v>
      </c>
      <c r="I647" s="44" t="s">
        <v>113</v>
      </c>
      <c r="J647" s="39"/>
      <c r="K647" s="39">
        <v>3858</v>
      </c>
      <c r="L647" s="39"/>
      <c r="M647" s="39"/>
      <c r="N647" s="39"/>
      <c r="O647" s="45"/>
      <c r="P647" s="45"/>
      <c r="Q647" s="45"/>
      <c r="R647" s="45"/>
      <c r="S647" s="45"/>
      <c r="T647" s="39" t="s">
        <v>237</v>
      </c>
      <c r="U647" s="45" t="s">
        <v>515</v>
      </c>
      <c r="V647" s="45" t="s">
        <v>515</v>
      </c>
      <c r="W647" s="45" t="s">
        <v>237</v>
      </c>
      <c r="X647" s="45" t="s">
        <v>515</v>
      </c>
      <c r="Y647" s="45" t="s">
        <v>515</v>
      </c>
      <c r="Z647" s="45"/>
      <c r="AA647" s="45"/>
      <c r="AB647" s="45"/>
      <c r="AC647" s="45"/>
      <c r="AD647" s="45"/>
      <c r="AE647" s="46"/>
      <c r="AS647" s="28"/>
    </row>
    <row r="648" spans="1:45" ht="18.75" thickBot="1" x14ac:dyDescent="0.3">
      <c r="A648" s="37">
        <v>635</v>
      </c>
      <c r="B648" s="38" t="s">
        <v>41</v>
      </c>
      <c r="C648" s="39" t="s">
        <v>194</v>
      </c>
      <c r="D648" s="49">
        <v>36436</v>
      </c>
      <c r="E648" s="41">
        <f t="shared" ca="1" si="30"/>
        <v>41185</v>
      </c>
      <c r="F648" s="42">
        <f t="shared" ca="1" si="31"/>
        <v>13</v>
      </c>
      <c r="G648" s="43" t="s">
        <v>842</v>
      </c>
      <c r="H648" s="43" t="s">
        <v>1262</v>
      </c>
      <c r="I648" s="44" t="s">
        <v>114</v>
      </c>
      <c r="J648" s="39" t="s">
        <v>115</v>
      </c>
      <c r="K648" s="39"/>
      <c r="L648" s="39"/>
      <c r="M648" s="39"/>
      <c r="N648" s="39"/>
      <c r="O648" s="45"/>
      <c r="P648" s="45"/>
      <c r="Q648" s="45"/>
      <c r="R648" s="45"/>
      <c r="S648" s="45"/>
      <c r="T648" s="39" t="s">
        <v>237</v>
      </c>
      <c r="U648" s="45" t="s">
        <v>1016</v>
      </c>
      <c r="V648" s="45" t="s">
        <v>1016</v>
      </c>
      <c r="W648" s="45" t="s">
        <v>237</v>
      </c>
      <c r="X648" s="45" t="s">
        <v>1016</v>
      </c>
      <c r="Y648" s="45" t="s">
        <v>1016</v>
      </c>
      <c r="Z648" s="45"/>
      <c r="AA648" s="45"/>
      <c r="AB648" s="45"/>
      <c r="AC648" s="45"/>
      <c r="AD648" s="45"/>
      <c r="AE648" s="46"/>
      <c r="AS648" s="28"/>
    </row>
    <row r="649" spans="1:45" ht="18.75" thickBot="1" x14ac:dyDescent="0.3">
      <c r="A649" s="37">
        <v>636</v>
      </c>
      <c r="B649" s="38" t="s">
        <v>42</v>
      </c>
      <c r="C649" s="39" t="s">
        <v>196</v>
      </c>
      <c r="D649" s="49">
        <v>37176</v>
      </c>
      <c r="E649" s="41">
        <f t="shared" ca="1" si="30"/>
        <v>41194</v>
      </c>
      <c r="F649" s="42">
        <f t="shared" ca="1" si="31"/>
        <v>11</v>
      </c>
      <c r="G649" s="43" t="s">
        <v>594</v>
      </c>
      <c r="H649" s="43" t="s">
        <v>1262</v>
      </c>
      <c r="I649" s="44" t="s">
        <v>116</v>
      </c>
      <c r="J649" s="39" t="s">
        <v>117</v>
      </c>
      <c r="K649" s="39"/>
      <c r="L649" s="39"/>
      <c r="M649" s="39"/>
      <c r="N649" s="39"/>
      <c r="O649" s="45"/>
      <c r="P649" s="45"/>
      <c r="Q649" s="45"/>
      <c r="R649" s="45"/>
      <c r="S649" s="45"/>
      <c r="T649" s="39" t="s">
        <v>237</v>
      </c>
      <c r="U649" s="45" t="s">
        <v>2013</v>
      </c>
      <c r="V649" s="45" t="s">
        <v>2013</v>
      </c>
      <c r="W649" s="45" t="s">
        <v>237</v>
      </c>
      <c r="X649" s="45" t="s">
        <v>2013</v>
      </c>
      <c r="Y649" s="45" t="s">
        <v>2013</v>
      </c>
      <c r="Z649" s="45"/>
      <c r="AA649" s="45"/>
      <c r="AB649" s="45"/>
      <c r="AC649" s="45"/>
      <c r="AD649" s="45"/>
      <c r="AE649" s="46"/>
      <c r="AS649" s="28"/>
    </row>
    <row r="650" spans="1:45" ht="18.75" thickBot="1" x14ac:dyDescent="0.3">
      <c r="A650" s="37">
        <v>637</v>
      </c>
      <c r="B650" s="38" t="s">
        <v>43</v>
      </c>
      <c r="C650" s="39" t="s">
        <v>196</v>
      </c>
      <c r="D650" s="49">
        <v>37018</v>
      </c>
      <c r="E650" s="41">
        <f t="shared" ca="1" si="30"/>
        <v>41036</v>
      </c>
      <c r="F650" s="42">
        <f t="shared" ca="1" si="31"/>
        <v>11</v>
      </c>
      <c r="G650" s="43" t="s">
        <v>360</v>
      </c>
      <c r="H650" s="43" t="s">
        <v>1262</v>
      </c>
      <c r="I650" s="44" t="s">
        <v>118</v>
      </c>
      <c r="J650" s="39" t="s">
        <v>119</v>
      </c>
      <c r="K650" s="39"/>
      <c r="L650" s="39"/>
      <c r="M650" s="39"/>
      <c r="N650" s="39"/>
      <c r="O650" s="45"/>
      <c r="P650" s="45"/>
      <c r="Q650" s="45"/>
      <c r="R650" s="45"/>
      <c r="S650" s="45"/>
      <c r="T650" s="39" t="s">
        <v>237</v>
      </c>
      <c r="U650" s="45" t="s">
        <v>2013</v>
      </c>
      <c r="V650" s="45" t="s">
        <v>2013</v>
      </c>
      <c r="W650" s="45" t="s">
        <v>237</v>
      </c>
      <c r="X650" s="45" t="s">
        <v>2013</v>
      </c>
      <c r="Y650" s="45" t="s">
        <v>2013</v>
      </c>
      <c r="Z650" s="45"/>
      <c r="AA650" s="45"/>
      <c r="AB650" s="45"/>
      <c r="AC650" s="45"/>
      <c r="AD650" s="45"/>
      <c r="AE650" s="46"/>
      <c r="AS650" s="28"/>
    </row>
    <row r="651" spans="1:45" ht="18.75" thickBot="1" x14ac:dyDescent="0.3">
      <c r="A651" s="37">
        <v>638</v>
      </c>
      <c r="B651" s="38" t="s">
        <v>44</v>
      </c>
      <c r="C651" s="39" t="s">
        <v>194</v>
      </c>
      <c r="D651" s="49">
        <v>37171</v>
      </c>
      <c r="E651" s="41">
        <f t="shared" ca="1" si="30"/>
        <v>41189</v>
      </c>
      <c r="F651" s="42">
        <f t="shared" ca="1" si="31"/>
        <v>11</v>
      </c>
      <c r="G651" s="43" t="s">
        <v>246</v>
      </c>
      <c r="H651" s="43" t="s">
        <v>1262</v>
      </c>
      <c r="I651" s="44" t="s">
        <v>120</v>
      </c>
      <c r="J651" s="39" t="s">
        <v>121</v>
      </c>
      <c r="K651" s="39"/>
      <c r="L651" s="39"/>
      <c r="M651" s="39"/>
      <c r="N651" s="39"/>
      <c r="O651" s="45"/>
      <c r="P651" s="45"/>
      <c r="Q651" s="45"/>
      <c r="R651" s="45"/>
      <c r="S651" s="45"/>
      <c r="T651" s="39" t="s">
        <v>237</v>
      </c>
      <c r="U651" s="45" t="s">
        <v>1113</v>
      </c>
      <c r="V651" s="45" t="s">
        <v>1113</v>
      </c>
      <c r="W651" s="45" t="s">
        <v>237</v>
      </c>
      <c r="X651" s="45" t="s">
        <v>1113</v>
      </c>
      <c r="Y651" s="45" t="s">
        <v>1113</v>
      </c>
      <c r="Z651" s="45"/>
      <c r="AA651" s="45"/>
      <c r="AB651" s="45"/>
      <c r="AC651" s="45"/>
      <c r="AD651" s="45"/>
      <c r="AE651" s="46"/>
      <c r="AS651" s="28"/>
    </row>
    <row r="652" spans="1:45" ht="18.75" thickBot="1" x14ac:dyDescent="0.3">
      <c r="A652" s="37">
        <v>639</v>
      </c>
      <c r="B652" s="38" t="s">
        <v>45</v>
      </c>
      <c r="C652" s="39" t="s">
        <v>194</v>
      </c>
      <c r="D652" s="49">
        <v>37596</v>
      </c>
      <c r="E652" s="41">
        <f t="shared" ca="1" si="30"/>
        <v>41249</v>
      </c>
      <c r="F652" s="42">
        <f t="shared" ca="1" si="31"/>
        <v>10</v>
      </c>
      <c r="G652" s="43" t="s">
        <v>246</v>
      </c>
      <c r="H652" s="43" t="s">
        <v>1262</v>
      </c>
      <c r="I652" s="44" t="s">
        <v>122</v>
      </c>
      <c r="J652" s="39" t="s">
        <v>123</v>
      </c>
      <c r="K652" s="39"/>
      <c r="L652" s="39"/>
      <c r="M652" s="39"/>
      <c r="N652" s="39"/>
      <c r="O652" s="45"/>
      <c r="P652" s="45"/>
      <c r="Q652" s="45"/>
      <c r="R652" s="45"/>
      <c r="S652" s="45"/>
      <c r="T652" s="39" t="s">
        <v>237</v>
      </c>
      <c r="U652" s="45" t="s">
        <v>1113</v>
      </c>
      <c r="V652" s="45" t="s">
        <v>1113</v>
      </c>
      <c r="W652" s="45" t="s">
        <v>237</v>
      </c>
      <c r="X652" s="45" t="s">
        <v>1113</v>
      </c>
      <c r="Y652" s="45" t="s">
        <v>1113</v>
      </c>
      <c r="Z652" s="45"/>
      <c r="AA652" s="45"/>
      <c r="AB652" s="45"/>
      <c r="AC652" s="45"/>
      <c r="AD652" s="45"/>
      <c r="AE652" s="46"/>
      <c r="AS652" s="28"/>
    </row>
    <row r="653" spans="1:45" ht="18.75" thickBot="1" x14ac:dyDescent="0.3">
      <c r="A653" s="37">
        <v>640</v>
      </c>
      <c r="B653" s="38" t="s">
        <v>46</v>
      </c>
      <c r="C653" s="39" t="s">
        <v>194</v>
      </c>
      <c r="D653" s="217">
        <v>36585</v>
      </c>
      <c r="E653" s="41">
        <f t="shared" ca="1" si="30"/>
        <v>41334</v>
      </c>
      <c r="F653" s="42">
        <f t="shared" ca="1" si="31"/>
        <v>13</v>
      </c>
      <c r="G653" s="43" t="s">
        <v>360</v>
      </c>
      <c r="H653" s="43" t="s">
        <v>1262</v>
      </c>
      <c r="I653" s="44" t="s">
        <v>124</v>
      </c>
      <c r="J653" s="39"/>
      <c r="K653" s="39" t="s">
        <v>2213</v>
      </c>
      <c r="L653" s="39"/>
      <c r="M653" s="39"/>
      <c r="N653" s="39"/>
      <c r="O653" s="45"/>
      <c r="P653" s="45"/>
      <c r="Q653" s="45"/>
      <c r="R653" s="45"/>
      <c r="S653" s="45"/>
      <c r="T653" s="39" t="s">
        <v>237</v>
      </c>
      <c r="U653" s="45" t="s">
        <v>417</v>
      </c>
      <c r="V653" s="45" t="s">
        <v>417</v>
      </c>
      <c r="W653" s="45" t="s">
        <v>237</v>
      </c>
      <c r="X653" s="45" t="s">
        <v>417</v>
      </c>
      <c r="Y653" s="45" t="s">
        <v>417</v>
      </c>
      <c r="Z653" s="45"/>
      <c r="AA653" s="45"/>
      <c r="AB653" s="45"/>
      <c r="AC653" s="45"/>
      <c r="AD653" s="45"/>
      <c r="AE653" s="46"/>
      <c r="AS653" s="28"/>
    </row>
    <row r="654" spans="1:45" ht="18.75" thickBot="1" x14ac:dyDescent="0.3">
      <c r="A654" s="37">
        <v>641</v>
      </c>
      <c r="B654" s="38" t="s">
        <v>47</v>
      </c>
      <c r="C654" s="39" t="s">
        <v>194</v>
      </c>
      <c r="D654" s="49">
        <v>36847</v>
      </c>
      <c r="E654" s="41">
        <f t="shared" ca="1" si="30"/>
        <v>41230</v>
      </c>
      <c r="F654" s="42">
        <f t="shared" ca="1" si="31"/>
        <v>12</v>
      </c>
      <c r="G654" s="43" t="s">
        <v>128</v>
      </c>
      <c r="H654" s="43" t="s">
        <v>1516</v>
      </c>
      <c r="I654" s="44" t="s">
        <v>129</v>
      </c>
      <c r="J654" s="39" t="s">
        <v>130</v>
      </c>
      <c r="K654" s="39"/>
      <c r="L654" s="39"/>
      <c r="M654" s="39"/>
      <c r="N654" s="39"/>
      <c r="O654" s="45"/>
      <c r="P654" s="45"/>
      <c r="Q654" s="45"/>
      <c r="R654" s="45"/>
      <c r="S654" s="45"/>
      <c r="T654" s="39" t="s">
        <v>54</v>
      </c>
      <c r="U654" s="45" t="s">
        <v>1189</v>
      </c>
      <c r="V654" s="45" t="s">
        <v>1189</v>
      </c>
      <c r="W654" s="45" t="s">
        <v>54</v>
      </c>
      <c r="X654" s="45" t="s">
        <v>1189</v>
      </c>
      <c r="Y654" s="45" t="s">
        <v>1189</v>
      </c>
      <c r="Z654" s="45"/>
      <c r="AA654" s="45"/>
      <c r="AB654" s="45"/>
      <c r="AC654" s="45"/>
      <c r="AD654" s="45"/>
      <c r="AE654" s="46"/>
      <c r="AS654" s="28"/>
    </row>
    <row r="655" spans="1:45" ht="18.75" thickBot="1" x14ac:dyDescent="0.3">
      <c r="A655" s="37">
        <v>642</v>
      </c>
      <c r="B655" s="38" t="s">
        <v>48</v>
      </c>
      <c r="C655" s="39" t="s">
        <v>194</v>
      </c>
      <c r="D655" s="49">
        <v>35622</v>
      </c>
      <c r="E655" s="41">
        <f t="shared" ref="E655:E718" ca="1" si="32">IF(B655="","",IF(DATE(YEAR(TODAY()),MONTH(D655),DAY(D655))&lt;TODAY(),DATE(IF(YEAR(D655)=1900,2090,YEAR(TODAY())+1),MONTH(D655),DAY(D655)),DATE(IF(YEAR(D655)=1900,2090,YEAR(TODAY())),MONTH(D655),DAY(D655))))</f>
        <v>41101</v>
      </c>
      <c r="F655" s="42">
        <f t="shared" ref="F655:F718" ca="1" si="33">IF(B655="","",YEAR(E655)-YEAR(D655))</f>
        <v>15</v>
      </c>
      <c r="G655" s="43" t="s">
        <v>128</v>
      </c>
      <c r="H655" s="43" t="s">
        <v>1516</v>
      </c>
      <c r="I655" s="44" t="s">
        <v>131</v>
      </c>
      <c r="J655" s="39"/>
      <c r="K655" s="39">
        <v>4695</v>
      </c>
      <c r="L655" s="39"/>
      <c r="M655" s="39"/>
      <c r="N655" s="39"/>
      <c r="O655" s="45"/>
      <c r="P655" s="45"/>
      <c r="Q655" s="45"/>
      <c r="R655" s="45"/>
      <c r="S655" s="45"/>
      <c r="T655" s="39" t="s">
        <v>54</v>
      </c>
      <c r="U655" s="45" t="s">
        <v>1189</v>
      </c>
      <c r="V655" s="45" t="s">
        <v>1189</v>
      </c>
      <c r="W655" s="45" t="s">
        <v>54</v>
      </c>
      <c r="X655" s="45" t="s">
        <v>1189</v>
      </c>
      <c r="Y655" s="45" t="s">
        <v>1189</v>
      </c>
      <c r="Z655" s="45"/>
      <c r="AA655" s="45"/>
      <c r="AB655" s="45"/>
      <c r="AC655" s="45"/>
      <c r="AD655" s="45"/>
      <c r="AE655" s="46"/>
      <c r="AS655" s="28"/>
    </row>
    <row r="656" spans="1:45" ht="18.75" thickBot="1" x14ac:dyDescent="0.3">
      <c r="A656" s="37">
        <v>643</v>
      </c>
      <c r="B656" s="38" t="s">
        <v>49</v>
      </c>
      <c r="C656" s="39" t="s">
        <v>194</v>
      </c>
      <c r="D656" s="49">
        <v>33373</v>
      </c>
      <c r="E656" s="41">
        <f t="shared" ca="1" si="32"/>
        <v>41044</v>
      </c>
      <c r="F656" s="42">
        <f t="shared" ca="1" si="33"/>
        <v>21</v>
      </c>
      <c r="G656" s="43" t="s">
        <v>132</v>
      </c>
      <c r="H656" s="43" t="s">
        <v>133</v>
      </c>
      <c r="I656" s="44" t="s">
        <v>134</v>
      </c>
      <c r="J656" s="39"/>
      <c r="K656" s="39">
        <v>4670</v>
      </c>
      <c r="L656" s="39"/>
      <c r="M656" s="39"/>
      <c r="N656" s="39"/>
      <c r="O656" s="45"/>
      <c r="P656" s="45"/>
      <c r="Q656" s="45"/>
      <c r="R656" s="45"/>
      <c r="S656" s="45"/>
      <c r="T656" s="39" t="s">
        <v>237</v>
      </c>
      <c r="U656" s="45" t="s">
        <v>1189</v>
      </c>
      <c r="V656" s="45" t="s">
        <v>1189</v>
      </c>
      <c r="W656" s="45" t="s">
        <v>237</v>
      </c>
      <c r="X656" s="45" t="s">
        <v>1189</v>
      </c>
      <c r="Y656" s="45" t="s">
        <v>1142</v>
      </c>
      <c r="Z656" s="45"/>
      <c r="AA656" s="45"/>
      <c r="AB656" s="45"/>
      <c r="AC656" s="45"/>
      <c r="AD656" s="45"/>
      <c r="AE656" s="46"/>
      <c r="AS656" s="28"/>
    </row>
    <row r="657" spans="1:45" ht="18.75" thickBot="1" x14ac:dyDescent="0.3">
      <c r="A657" s="37">
        <v>644</v>
      </c>
      <c r="B657" s="38" t="s">
        <v>50</v>
      </c>
      <c r="C657" s="39" t="s">
        <v>194</v>
      </c>
      <c r="D657" s="49">
        <v>33940</v>
      </c>
      <c r="E657" s="41">
        <f t="shared" ca="1" si="32"/>
        <v>41245</v>
      </c>
      <c r="F657" s="42">
        <f t="shared" ca="1" si="33"/>
        <v>20</v>
      </c>
      <c r="G657" s="43" t="s">
        <v>246</v>
      </c>
      <c r="H657" s="43" t="s">
        <v>1262</v>
      </c>
      <c r="I657" s="44" t="s">
        <v>135</v>
      </c>
      <c r="J657" s="39"/>
      <c r="K657" s="39">
        <v>4471</v>
      </c>
      <c r="L657" s="39"/>
      <c r="M657" s="39"/>
      <c r="N657" s="39"/>
      <c r="O657" s="45"/>
      <c r="P657" s="45"/>
      <c r="Q657" s="45"/>
      <c r="R657" s="45"/>
      <c r="S657" s="45"/>
      <c r="T657" s="39" t="s">
        <v>237</v>
      </c>
      <c r="U657" s="45" t="s">
        <v>1189</v>
      </c>
      <c r="V657" s="45" t="s">
        <v>1189</v>
      </c>
      <c r="W657" s="45" t="s">
        <v>237</v>
      </c>
      <c r="X657" s="45" t="s">
        <v>1189</v>
      </c>
      <c r="Y657" s="45" t="s">
        <v>1189</v>
      </c>
      <c r="Z657" s="45"/>
      <c r="AA657" s="45"/>
      <c r="AB657" s="45"/>
      <c r="AC657" s="45"/>
      <c r="AD657" s="45"/>
      <c r="AE657" s="46"/>
      <c r="AS657" s="28"/>
    </row>
    <row r="658" spans="1:45" ht="18.75" thickBot="1" x14ac:dyDescent="0.3">
      <c r="A658" s="37">
        <v>645</v>
      </c>
      <c r="B658" s="38" t="s">
        <v>51</v>
      </c>
      <c r="C658" s="39" t="s">
        <v>194</v>
      </c>
      <c r="D658" s="49">
        <v>32591</v>
      </c>
      <c r="E658" s="41">
        <f t="shared" ca="1" si="32"/>
        <v>40992</v>
      </c>
      <c r="F658" s="42">
        <f t="shared" ca="1" si="33"/>
        <v>23</v>
      </c>
      <c r="G658" s="43" t="s">
        <v>136</v>
      </c>
      <c r="H658" s="43" t="s">
        <v>1194</v>
      </c>
      <c r="I658" s="44" t="s">
        <v>137</v>
      </c>
      <c r="J658" s="39"/>
      <c r="K658" s="39">
        <v>4668</v>
      </c>
      <c r="L658" s="39"/>
      <c r="M658" s="39"/>
      <c r="N658" s="39"/>
      <c r="O658" s="45"/>
      <c r="P658" s="45"/>
      <c r="Q658" s="45"/>
      <c r="R658" s="45"/>
      <c r="S658" s="45"/>
      <c r="T658" s="39" t="s">
        <v>54</v>
      </c>
      <c r="U658" s="45" t="s">
        <v>1189</v>
      </c>
      <c r="V658" s="45" t="s">
        <v>1189</v>
      </c>
      <c r="W658" s="45" t="s">
        <v>54</v>
      </c>
      <c r="X658" s="45" t="s">
        <v>1189</v>
      </c>
      <c r="Y658" s="45" t="s">
        <v>1142</v>
      </c>
      <c r="Z658" s="45"/>
      <c r="AA658" s="45"/>
      <c r="AB658" s="45"/>
      <c r="AC658" s="45"/>
      <c r="AD658" s="45"/>
      <c r="AE658" s="46"/>
      <c r="AS658" s="28"/>
    </row>
    <row r="659" spans="1:45" ht="18.75" thickBot="1" x14ac:dyDescent="0.3">
      <c r="A659" s="37">
        <v>646</v>
      </c>
      <c r="B659" s="38" t="s">
        <v>52</v>
      </c>
      <c r="C659" s="39" t="s">
        <v>194</v>
      </c>
      <c r="D659" s="49">
        <v>34004</v>
      </c>
      <c r="E659" s="41">
        <f t="shared" ca="1" si="32"/>
        <v>41309</v>
      </c>
      <c r="F659" s="42">
        <f t="shared" ca="1" si="33"/>
        <v>20</v>
      </c>
      <c r="G659" s="43" t="s">
        <v>420</v>
      </c>
      <c r="H659" s="43" t="s">
        <v>1262</v>
      </c>
      <c r="I659" s="44" t="s">
        <v>138</v>
      </c>
      <c r="J659" s="39"/>
      <c r="K659" s="39">
        <v>4696</v>
      </c>
      <c r="L659" s="39"/>
      <c r="M659" s="39"/>
      <c r="N659" s="39"/>
      <c r="O659" s="45"/>
      <c r="P659" s="45"/>
      <c r="Q659" s="45"/>
      <c r="R659" s="45"/>
      <c r="S659" s="45"/>
      <c r="T659" s="39" t="s">
        <v>237</v>
      </c>
      <c r="U659" s="45" t="s">
        <v>436</v>
      </c>
      <c r="V659" s="45" t="s">
        <v>436</v>
      </c>
      <c r="W659" s="45" t="s">
        <v>237</v>
      </c>
      <c r="X659" s="45" t="s">
        <v>436</v>
      </c>
      <c r="Y659" s="45" t="s">
        <v>436</v>
      </c>
      <c r="Z659" s="45"/>
      <c r="AA659" s="45"/>
      <c r="AB659" s="45"/>
      <c r="AC659" s="45"/>
      <c r="AD659" s="45"/>
      <c r="AE659" s="46"/>
      <c r="AS659" s="28"/>
    </row>
    <row r="660" spans="1:45" ht="18.75" thickBot="1" x14ac:dyDescent="0.3">
      <c r="A660" s="37">
        <v>647</v>
      </c>
      <c r="B660" s="38" t="s">
        <v>53</v>
      </c>
      <c r="C660" s="39" t="s">
        <v>194</v>
      </c>
      <c r="D660" s="49">
        <v>31320</v>
      </c>
      <c r="E660" s="41">
        <f t="shared" ca="1" si="32"/>
        <v>41182</v>
      </c>
      <c r="F660" s="42">
        <f t="shared" ca="1" si="33"/>
        <v>27</v>
      </c>
      <c r="G660" s="43" t="s">
        <v>139</v>
      </c>
      <c r="H660" s="43" t="s">
        <v>269</v>
      </c>
      <c r="I660" s="44" t="s">
        <v>140</v>
      </c>
      <c r="J660" s="39"/>
      <c r="K660" s="39">
        <v>4662</v>
      </c>
      <c r="L660" s="39"/>
      <c r="M660" s="39"/>
      <c r="N660" s="39"/>
      <c r="O660" s="45"/>
      <c r="P660" s="45"/>
      <c r="Q660" s="45"/>
      <c r="R660" s="45"/>
      <c r="S660" s="45"/>
      <c r="T660" s="39" t="s">
        <v>54</v>
      </c>
      <c r="U660" s="45" t="s">
        <v>1097</v>
      </c>
      <c r="V660" s="45" t="s">
        <v>1097</v>
      </c>
      <c r="W660" s="45" t="s">
        <v>54</v>
      </c>
      <c r="X660" s="45" t="s">
        <v>1097</v>
      </c>
      <c r="Y660" s="45" t="s">
        <v>1097</v>
      </c>
      <c r="Z660" s="45"/>
      <c r="AA660" s="45"/>
      <c r="AB660" s="45"/>
      <c r="AC660" s="45"/>
      <c r="AD660" s="45"/>
      <c r="AE660" s="46"/>
      <c r="AS660" s="28"/>
    </row>
    <row r="661" spans="1:45" ht="18.75" thickBot="1" x14ac:dyDescent="0.3">
      <c r="A661" s="37">
        <v>648</v>
      </c>
      <c r="B661" s="38" t="s">
        <v>126</v>
      </c>
      <c r="C661" s="39" t="s">
        <v>194</v>
      </c>
      <c r="D661" s="49">
        <v>35711</v>
      </c>
      <c r="E661" s="41">
        <f t="shared" ca="1" si="32"/>
        <v>41190</v>
      </c>
      <c r="F661" s="42">
        <f t="shared" ca="1" si="33"/>
        <v>15</v>
      </c>
      <c r="G661" s="43" t="s">
        <v>246</v>
      </c>
      <c r="H661" s="43" t="s">
        <v>1262</v>
      </c>
      <c r="I661" s="44" t="s">
        <v>98</v>
      </c>
      <c r="J661" s="39"/>
      <c r="K661" s="39">
        <v>4700</v>
      </c>
      <c r="L661" s="39"/>
      <c r="M661" s="39"/>
      <c r="N661" s="39"/>
      <c r="O661" s="45"/>
      <c r="P661" s="45"/>
      <c r="Q661" s="45"/>
      <c r="R661" s="45"/>
      <c r="S661" s="45"/>
      <c r="T661" s="39" t="s">
        <v>237</v>
      </c>
      <c r="U661" s="45" t="s">
        <v>2013</v>
      </c>
      <c r="V661" s="45" t="s">
        <v>2013</v>
      </c>
      <c r="W661" s="45" t="s">
        <v>237</v>
      </c>
      <c r="X661" s="45" t="s">
        <v>2013</v>
      </c>
      <c r="Y661" s="45" t="s">
        <v>2013</v>
      </c>
      <c r="Z661" s="45"/>
      <c r="AA661" s="45"/>
      <c r="AB661" s="45"/>
      <c r="AC661" s="45"/>
      <c r="AD661" s="45"/>
      <c r="AE661" s="46"/>
      <c r="AS661" s="28"/>
    </row>
    <row r="662" spans="1:45" ht="18.75" thickBot="1" x14ac:dyDescent="0.3">
      <c r="A662" s="37">
        <v>649</v>
      </c>
      <c r="B662" s="38" t="s">
        <v>127</v>
      </c>
      <c r="C662" s="39" t="s">
        <v>194</v>
      </c>
      <c r="D662" s="49">
        <v>35711</v>
      </c>
      <c r="E662" s="41">
        <f t="shared" ca="1" si="32"/>
        <v>41190</v>
      </c>
      <c r="F662" s="42">
        <f t="shared" ca="1" si="33"/>
        <v>15</v>
      </c>
      <c r="G662" s="43" t="s">
        <v>246</v>
      </c>
      <c r="H662" s="43" t="s">
        <v>1262</v>
      </c>
      <c r="I662" s="44" t="s">
        <v>99</v>
      </c>
      <c r="J662" s="39"/>
      <c r="K662" s="39">
        <v>4699</v>
      </c>
      <c r="L662" s="39"/>
      <c r="M662" s="39"/>
      <c r="N662" s="39"/>
      <c r="O662" s="45"/>
      <c r="P662" s="45"/>
      <c r="Q662" s="45"/>
      <c r="R662" s="45"/>
      <c r="S662" s="45"/>
      <c r="T662" s="39" t="s">
        <v>237</v>
      </c>
      <c r="U662" s="45" t="s">
        <v>2013</v>
      </c>
      <c r="V662" s="45" t="s">
        <v>2013</v>
      </c>
      <c r="W662" s="45" t="s">
        <v>237</v>
      </c>
      <c r="X662" s="45" t="s">
        <v>2013</v>
      </c>
      <c r="Y662" s="45" t="s">
        <v>2013</v>
      </c>
      <c r="Z662" s="45"/>
      <c r="AA662" s="45"/>
      <c r="AB662" s="45"/>
      <c r="AC662" s="45"/>
      <c r="AD662" s="45"/>
      <c r="AE662" s="46"/>
      <c r="AS662" s="28"/>
    </row>
    <row r="663" spans="1:45" ht="18.75" thickBot="1" x14ac:dyDescent="0.3">
      <c r="A663" s="37">
        <v>650</v>
      </c>
      <c r="B663" s="38" t="s">
        <v>125</v>
      </c>
      <c r="C663" s="39" t="s">
        <v>196</v>
      </c>
      <c r="D663" s="49">
        <v>34747</v>
      </c>
      <c r="E663" s="41">
        <f t="shared" ca="1" si="32"/>
        <v>41322</v>
      </c>
      <c r="F663" s="42">
        <f t="shared" ca="1" si="33"/>
        <v>18</v>
      </c>
      <c r="G663" s="43" t="s">
        <v>594</v>
      </c>
      <c r="H663" s="43" t="s">
        <v>1262</v>
      </c>
      <c r="I663" s="44" t="s">
        <v>80</v>
      </c>
      <c r="J663" s="39"/>
      <c r="K663" s="39">
        <v>4698</v>
      </c>
      <c r="L663" s="39"/>
      <c r="M663" s="39"/>
      <c r="N663" s="39"/>
      <c r="O663" s="45"/>
      <c r="P663" s="45"/>
      <c r="Q663" s="45"/>
      <c r="R663" s="45"/>
      <c r="S663" s="45"/>
      <c r="T663" s="39" t="s">
        <v>237</v>
      </c>
      <c r="U663" s="45" t="s">
        <v>2013</v>
      </c>
      <c r="V663" s="45" t="s">
        <v>2013</v>
      </c>
      <c r="W663" s="45" t="s">
        <v>237</v>
      </c>
      <c r="X663" s="45" t="s">
        <v>2013</v>
      </c>
      <c r="Y663" s="45" t="s">
        <v>2013</v>
      </c>
      <c r="Z663" s="45"/>
      <c r="AA663" s="45"/>
      <c r="AB663" s="45"/>
      <c r="AC663" s="45"/>
      <c r="AD663" s="45"/>
      <c r="AE663" s="46"/>
      <c r="AS663" s="28"/>
    </row>
    <row r="664" spans="1:45" ht="18.75" thickBot="1" x14ac:dyDescent="0.3">
      <c r="A664" s="37">
        <v>651</v>
      </c>
      <c r="B664" s="38" t="s">
        <v>79</v>
      </c>
      <c r="C664" s="39" t="s">
        <v>194</v>
      </c>
      <c r="D664" s="49">
        <v>34707</v>
      </c>
      <c r="E664" s="41">
        <f t="shared" ca="1" si="32"/>
        <v>41282</v>
      </c>
      <c r="F664" s="42">
        <f t="shared" ca="1" si="33"/>
        <v>18</v>
      </c>
      <c r="G664" s="43" t="s">
        <v>420</v>
      </c>
      <c r="H664" s="43" t="s">
        <v>1262</v>
      </c>
      <c r="I664" s="44" t="s">
        <v>81</v>
      </c>
      <c r="J664" s="39"/>
      <c r="K664" s="39">
        <v>4660</v>
      </c>
      <c r="L664" s="39"/>
      <c r="M664" s="39"/>
      <c r="N664" s="39"/>
      <c r="O664" s="45"/>
      <c r="P664" s="45"/>
      <c r="Q664" s="45"/>
      <c r="R664" s="45"/>
      <c r="S664" s="45"/>
      <c r="T664" s="39" t="s">
        <v>237</v>
      </c>
      <c r="U664" s="45" t="s">
        <v>453</v>
      </c>
      <c r="V664" s="45" t="s">
        <v>453</v>
      </c>
      <c r="W664" s="45" t="s">
        <v>237</v>
      </c>
      <c r="X664" s="45" t="s">
        <v>453</v>
      </c>
      <c r="Y664" s="45" t="s">
        <v>453</v>
      </c>
      <c r="Z664" s="45"/>
      <c r="AA664" s="45"/>
      <c r="AB664" s="45"/>
      <c r="AC664" s="45"/>
      <c r="AD664" s="45"/>
      <c r="AE664" s="46"/>
      <c r="AS664" s="28"/>
    </row>
    <row r="665" spans="1:45" ht="18.75" thickBot="1" x14ac:dyDescent="0.3">
      <c r="A665" s="37">
        <v>652</v>
      </c>
      <c r="B665" s="38" t="s">
        <v>2214</v>
      </c>
      <c r="C665" s="39" t="s">
        <v>194</v>
      </c>
      <c r="D665" s="49">
        <v>37351</v>
      </c>
      <c r="E665" s="41">
        <f t="shared" ca="1" si="32"/>
        <v>41004</v>
      </c>
      <c r="F665" s="42">
        <f t="shared" ca="1" si="33"/>
        <v>10</v>
      </c>
      <c r="G665" s="43" t="s">
        <v>970</v>
      </c>
      <c r="H665" s="43" t="s">
        <v>1262</v>
      </c>
      <c r="I665" s="44" t="s">
        <v>2215</v>
      </c>
      <c r="J665" s="39" t="s">
        <v>2216</v>
      </c>
      <c r="K665" s="39"/>
      <c r="L665" s="39"/>
      <c r="M665" s="39"/>
      <c r="N665" s="39"/>
      <c r="O665" s="45"/>
      <c r="P665" s="45"/>
      <c r="Q665" s="45"/>
      <c r="R665" s="45"/>
      <c r="S665" s="45"/>
      <c r="T665" s="39" t="s">
        <v>237</v>
      </c>
      <c r="U665" s="45" t="s">
        <v>972</v>
      </c>
      <c r="V665" s="45" t="s">
        <v>972</v>
      </c>
      <c r="W665" s="45" t="s">
        <v>237</v>
      </c>
      <c r="X665" s="45" t="s">
        <v>972</v>
      </c>
      <c r="Y665" s="45" t="s">
        <v>972</v>
      </c>
      <c r="Z665" s="45"/>
      <c r="AA665" s="45"/>
      <c r="AB665" s="45"/>
      <c r="AC665" s="45"/>
      <c r="AD665" s="45"/>
      <c r="AE665" s="46"/>
      <c r="AS665" s="28"/>
    </row>
    <row r="666" spans="1:45" ht="18.75" thickBot="1" x14ac:dyDescent="0.3">
      <c r="A666" s="37">
        <v>653</v>
      </c>
      <c r="B666" s="38" t="s">
        <v>2217</v>
      </c>
      <c r="C666" s="39" t="s">
        <v>194</v>
      </c>
      <c r="D666" s="49">
        <v>37196</v>
      </c>
      <c r="E666" s="41">
        <f t="shared" ca="1" si="32"/>
        <v>41214</v>
      </c>
      <c r="F666" s="42">
        <f t="shared" ca="1" si="33"/>
        <v>11</v>
      </c>
      <c r="G666" s="43" t="s">
        <v>970</v>
      </c>
      <c r="H666" s="43" t="s">
        <v>1262</v>
      </c>
      <c r="I666" s="44" t="s">
        <v>2218</v>
      </c>
      <c r="J666" s="39" t="s">
        <v>2219</v>
      </c>
      <c r="K666" s="39"/>
      <c r="L666" s="39"/>
      <c r="M666" s="39"/>
      <c r="N666" s="39"/>
      <c r="O666" s="45"/>
      <c r="P666" s="45"/>
      <c r="Q666" s="45"/>
      <c r="R666" s="45"/>
      <c r="S666" s="45"/>
      <c r="T666" s="39" t="s">
        <v>237</v>
      </c>
      <c r="U666" s="45" t="s">
        <v>972</v>
      </c>
      <c r="V666" s="45" t="s">
        <v>972</v>
      </c>
      <c r="W666" s="45" t="s">
        <v>237</v>
      </c>
      <c r="X666" s="45" t="s">
        <v>972</v>
      </c>
      <c r="Y666" s="45" t="s">
        <v>972</v>
      </c>
      <c r="Z666" s="45"/>
      <c r="AA666" s="45"/>
      <c r="AB666" s="45"/>
      <c r="AC666" s="45"/>
      <c r="AD666" s="45"/>
      <c r="AE666" s="46"/>
      <c r="AS666" s="28"/>
    </row>
    <row r="667" spans="1:45" ht="18.75" thickBot="1" x14ac:dyDescent="0.3">
      <c r="A667" s="37">
        <v>654</v>
      </c>
      <c r="B667" s="38" t="s">
        <v>2220</v>
      </c>
      <c r="C667" s="39" t="s">
        <v>194</v>
      </c>
      <c r="D667" s="49">
        <v>37110</v>
      </c>
      <c r="E667" s="41">
        <f t="shared" ca="1" si="32"/>
        <v>41128</v>
      </c>
      <c r="F667" s="42">
        <f t="shared" ca="1" si="33"/>
        <v>11</v>
      </c>
      <c r="G667" s="43" t="s">
        <v>970</v>
      </c>
      <c r="H667" s="43" t="s">
        <v>1262</v>
      </c>
      <c r="I667" s="44" t="s">
        <v>2221</v>
      </c>
      <c r="J667" s="39" t="s">
        <v>2222</v>
      </c>
      <c r="K667" s="39"/>
      <c r="L667" s="39"/>
      <c r="M667" s="39"/>
      <c r="N667" s="39"/>
      <c r="O667" s="45"/>
      <c r="P667" s="45"/>
      <c r="Q667" s="45"/>
      <c r="R667" s="45"/>
      <c r="S667" s="45"/>
      <c r="T667" s="39" t="s">
        <v>237</v>
      </c>
      <c r="U667" s="45" t="s">
        <v>972</v>
      </c>
      <c r="V667" s="45" t="s">
        <v>972</v>
      </c>
      <c r="W667" s="45" t="s">
        <v>237</v>
      </c>
      <c r="X667" s="45" t="s">
        <v>972</v>
      </c>
      <c r="Y667" s="45" t="s">
        <v>972</v>
      </c>
      <c r="Z667" s="45"/>
      <c r="AA667" s="45"/>
      <c r="AB667" s="45"/>
      <c r="AC667" s="45"/>
      <c r="AD667" s="45"/>
      <c r="AE667" s="46"/>
      <c r="AS667" s="28"/>
    </row>
    <row r="668" spans="1:45" ht="18.75" thickBot="1" x14ac:dyDescent="0.3">
      <c r="A668" s="37">
        <v>655</v>
      </c>
      <c r="B668" s="38" t="s">
        <v>2223</v>
      </c>
      <c r="C668" s="39" t="s">
        <v>194</v>
      </c>
      <c r="D668" s="49">
        <v>35426</v>
      </c>
      <c r="E668" s="41">
        <f t="shared" ca="1" si="32"/>
        <v>41270</v>
      </c>
      <c r="F668" s="42">
        <f t="shared" ca="1" si="33"/>
        <v>16</v>
      </c>
      <c r="G668" s="43" t="s">
        <v>879</v>
      </c>
      <c r="H668" s="43" t="s">
        <v>1262</v>
      </c>
      <c r="I668" s="44" t="s">
        <v>2224</v>
      </c>
      <c r="J668" s="39"/>
      <c r="K668" s="39">
        <v>4665</v>
      </c>
      <c r="L668" s="39"/>
      <c r="M668" s="39"/>
      <c r="N668" s="39"/>
      <c r="O668" s="45"/>
      <c r="P668" s="45"/>
      <c r="Q668" s="45"/>
      <c r="R668" s="45"/>
      <c r="S668" s="45"/>
      <c r="T668" s="39" t="s">
        <v>237</v>
      </c>
      <c r="U668" s="45" t="s">
        <v>881</v>
      </c>
      <c r="V668" s="45" t="s">
        <v>881</v>
      </c>
      <c r="W668" s="45" t="s">
        <v>237</v>
      </c>
      <c r="X668" s="45" t="s">
        <v>881</v>
      </c>
      <c r="Y668" s="45" t="s">
        <v>881</v>
      </c>
      <c r="Z668" s="45"/>
      <c r="AA668" s="45"/>
      <c r="AB668" s="45"/>
      <c r="AC668" s="45"/>
      <c r="AD668" s="45"/>
      <c r="AE668" s="46"/>
      <c r="AS668" s="28"/>
    </row>
    <row r="669" spans="1:45" ht="18.75" thickBot="1" x14ac:dyDescent="0.3">
      <c r="A669" s="37">
        <v>656</v>
      </c>
      <c r="B669" s="38" t="s">
        <v>2225</v>
      </c>
      <c r="C669" s="39" t="s">
        <v>194</v>
      </c>
      <c r="D669" s="49">
        <v>22044</v>
      </c>
      <c r="E669" s="41">
        <f t="shared" ca="1" si="32"/>
        <v>41037</v>
      </c>
      <c r="F669" s="42">
        <f t="shared" ca="1" si="33"/>
        <v>52</v>
      </c>
      <c r="G669" s="43" t="s">
        <v>246</v>
      </c>
      <c r="H669" s="43" t="s">
        <v>234</v>
      </c>
      <c r="I669" s="44" t="s">
        <v>2226</v>
      </c>
      <c r="J669" s="39"/>
      <c r="K669" s="39">
        <v>2717</v>
      </c>
      <c r="L669" s="39"/>
      <c r="M669" s="39"/>
      <c r="N669" s="39"/>
      <c r="O669" s="45"/>
      <c r="P669" s="45"/>
      <c r="Q669" s="45"/>
      <c r="R669" s="45"/>
      <c r="S669" s="45"/>
      <c r="T669" s="39" t="s">
        <v>237</v>
      </c>
      <c r="U669" s="45" t="s">
        <v>62</v>
      </c>
      <c r="V669" s="45" t="s">
        <v>62</v>
      </c>
      <c r="W669" s="45" t="s">
        <v>237</v>
      </c>
      <c r="X669" s="45" t="s">
        <v>62</v>
      </c>
      <c r="Y669" s="45" t="s">
        <v>693</v>
      </c>
      <c r="Z669" s="45"/>
      <c r="AA669" s="45"/>
      <c r="AB669" s="45"/>
      <c r="AC669" s="45"/>
      <c r="AD669" s="45"/>
      <c r="AE669" s="46"/>
      <c r="AS669" s="28"/>
    </row>
    <row r="670" spans="1:45" ht="18.75" thickBot="1" x14ac:dyDescent="0.3">
      <c r="A670" s="37">
        <v>657</v>
      </c>
      <c r="B670" s="38" t="s">
        <v>2227</v>
      </c>
      <c r="C670" s="39" t="s">
        <v>194</v>
      </c>
      <c r="D670" s="49">
        <v>23864</v>
      </c>
      <c r="E670" s="41">
        <f t="shared" ca="1" si="32"/>
        <v>41031</v>
      </c>
      <c r="F670" s="42">
        <f t="shared" ca="1" si="33"/>
        <v>47</v>
      </c>
      <c r="G670" s="43" t="s">
        <v>2228</v>
      </c>
      <c r="H670" s="43" t="s">
        <v>234</v>
      </c>
      <c r="I670" s="44" t="s">
        <v>2229</v>
      </c>
      <c r="J670" s="39"/>
      <c r="K670" s="39">
        <v>2752</v>
      </c>
      <c r="L670" s="39"/>
      <c r="M670" s="39"/>
      <c r="N670" s="39"/>
      <c r="O670" s="45"/>
      <c r="P670" s="45"/>
      <c r="Q670" s="45"/>
      <c r="R670" s="45"/>
      <c r="S670" s="45"/>
      <c r="T670" s="39" t="s">
        <v>237</v>
      </c>
      <c r="U670" s="45" t="s">
        <v>862</v>
      </c>
      <c r="V670" s="45" t="s">
        <v>862</v>
      </c>
      <c r="W670" s="45" t="s">
        <v>236</v>
      </c>
      <c r="X670" s="45" t="s">
        <v>236</v>
      </c>
      <c r="Y670" s="45" t="s">
        <v>236</v>
      </c>
      <c r="Z670" s="45"/>
      <c r="AA670" s="45"/>
      <c r="AB670" s="45"/>
      <c r="AC670" s="45"/>
      <c r="AD670" s="45"/>
      <c r="AE670" s="46"/>
      <c r="AS670" s="28"/>
    </row>
    <row r="671" spans="1:45" ht="18.75" thickBot="1" x14ac:dyDescent="0.3">
      <c r="A671" s="37">
        <v>658</v>
      </c>
      <c r="B671" s="38" t="s">
        <v>2230</v>
      </c>
      <c r="C671" s="39" t="s">
        <v>194</v>
      </c>
      <c r="D671" s="49">
        <v>26677</v>
      </c>
      <c r="E671" s="41">
        <f t="shared" ca="1" si="32"/>
        <v>41287</v>
      </c>
      <c r="F671" s="42">
        <f t="shared" ca="1" si="33"/>
        <v>40</v>
      </c>
      <c r="G671" s="43" t="s">
        <v>2231</v>
      </c>
      <c r="H671" s="43" t="s">
        <v>234</v>
      </c>
      <c r="I671" s="44" t="s">
        <v>2232</v>
      </c>
      <c r="J671" s="39"/>
      <c r="K671" s="39">
        <v>3090</v>
      </c>
      <c r="L671" s="39"/>
      <c r="M671" s="39"/>
      <c r="N671" s="39"/>
      <c r="O671" s="45"/>
      <c r="P671" s="45"/>
      <c r="Q671" s="45"/>
      <c r="R671" s="45"/>
      <c r="S671" s="45"/>
      <c r="T671" s="39" t="s">
        <v>237</v>
      </c>
      <c r="U671" s="45" t="s">
        <v>921</v>
      </c>
      <c r="V671" s="45" t="s">
        <v>921</v>
      </c>
      <c r="W671" s="45" t="s">
        <v>236</v>
      </c>
      <c r="X671" s="45" t="s">
        <v>236</v>
      </c>
      <c r="Y671" s="45" t="s">
        <v>236</v>
      </c>
      <c r="Z671" s="45"/>
      <c r="AA671" s="45"/>
      <c r="AB671" s="45"/>
      <c r="AC671" s="45"/>
      <c r="AD671" s="45"/>
      <c r="AE671" s="46"/>
      <c r="AS671" s="28"/>
    </row>
    <row r="672" spans="1:45" ht="18.75" thickBot="1" x14ac:dyDescent="0.3">
      <c r="A672" s="37">
        <v>659</v>
      </c>
      <c r="B672" s="38" t="s">
        <v>2233</v>
      </c>
      <c r="C672" s="39" t="s">
        <v>194</v>
      </c>
      <c r="D672" s="49">
        <v>26743</v>
      </c>
      <c r="E672" s="41">
        <f t="shared" ca="1" si="32"/>
        <v>40988</v>
      </c>
      <c r="F672" s="42">
        <f t="shared" ca="1" si="33"/>
        <v>39</v>
      </c>
      <c r="G672" s="43" t="s">
        <v>302</v>
      </c>
      <c r="H672" s="43" t="s">
        <v>234</v>
      </c>
      <c r="I672" s="44" t="s">
        <v>2234</v>
      </c>
      <c r="J672" s="39"/>
      <c r="K672" s="39">
        <v>3910</v>
      </c>
      <c r="L672" s="39"/>
      <c r="M672" s="39"/>
      <c r="N672" s="39"/>
      <c r="O672" s="45"/>
      <c r="P672" s="45"/>
      <c r="Q672" s="45"/>
      <c r="R672" s="45"/>
      <c r="S672" s="45"/>
      <c r="T672" s="39" t="s">
        <v>237</v>
      </c>
      <c r="U672" s="45" t="s">
        <v>862</v>
      </c>
      <c r="V672" s="45" t="s">
        <v>862</v>
      </c>
      <c r="W672" s="45" t="s">
        <v>236</v>
      </c>
      <c r="X672" s="45" t="s">
        <v>236</v>
      </c>
      <c r="Y672" s="45" t="s">
        <v>236</v>
      </c>
      <c r="Z672" s="45"/>
      <c r="AA672" s="45"/>
      <c r="AB672" s="45"/>
      <c r="AC672" s="45"/>
      <c r="AD672" s="45"/>
      <c r="AE672" s="46"/>
      <c r="AS672" s="28"/>
    </row>
    <row r="673" spans="1:45" ht="18.75" thickBot="1" x14ac:dyDescent="0.3">
      <c r="A673" s="37">
        <v>660</v>
      </c>
      <c r="B673" s="38" t="s">
        <v>2235</v>
      </c>
      <c r="C673" s="39" t="s">
        <v>194</v>
      </c>
      <c r="D673" s="49">
        <v>29687</v>
      </c>
      <c r="E673" s="41">
        <f t="shared" ca="1" si="32"/>
        <v>41010</v>
      </c>
      <c r="F673" s="42">
        <f t="shared" ca="1" si="33"/>
        <v>31</v>
      </c>
      <c r="G673" s="43" t="s">
        <v>246</v>
      </c>
      <c r="H673" s="43" t="s">
        <v>234</v>
      </c>
      <c r="I673" s="44" t="s">
        <v>2236</v>
      </c>
      <c r="J673" s="39"/>
      <c r="K673" s="39">
        <v>3928</v>
      </c>
      <c r="L673" s="39"/>
      <c r="M673" s="39"/>
      <c r="N673" s="39"/>
      <c r="O673" s="45"/>
      <c r="P673" s="45"/>
      <c r="Q673" s="45"/>
      <c r="R673" s="45"/>
      <c r="S673" s="45"/>
      <c r="T673" s="39" t="s">
        <v>237</v>
      </c>
      <c r="U673" s="45" t="s">
        <v>62</v>
      </c>
      <c r="V673" s="45" t="s">
        <v>62</v>
      </c>
      <c r="W673" s="45" t="s">
        <v>237</v>
      </c>
      <c r="X673" s="45" t="s">
        <v>62</v>
      </c>
      <c r="Y673" s="45" t="s">
        <v>693</v>
      </c>
      <c r="Z673" s="45"/>
      <c r="AA673" s="45"/>
      <c r="AB673" s="45"/>
      <c r="AC673" s="45"/>
      <c r="AD673" s="45"/>
      <c r="AE673" s="46"/>
      <c r="AS673" s="28"/>
    </row>
    <row r="674" spans="1:45" ht="18.75" thickBot="1" x14ac:dyDescent="0.3">
      <c r="A674" s="37">
        <v>661</v>
      </c>
      <c r="B674" s="38" t="s">
        <v>2237</v>
      </c>
      <c r="C674" s="39" t="s">
        <v>196</v>
      </c>
      <c r="D674" s="49">
        <v>31491</v>
      </c>
      <c r="E674" s="41">
        <f t="shared" ca="1" si="32"/>
        <v>40988</v>
      </c>
      <c r="F674" s="42">
        <f t="shared" ca="1" si="33"/>
        <v>26</v>
      </c>
      <c r="G674" s="43" t="s">
        <v>246</v>
      </c>
      <c r="H674" s="43" t="s">
        <v>548</v>
      </c>
      <c r="I674" s="44" t="s">
        <v>2238</v>
      </c>
      <c r="J674" s="39"/>
      <c r="K674" s="39">
        <v>4188</v>
      </c>
      <c r="L674" s="39"/>
      <c r="M674" s="39"/>
      <c r="N674" s="39"/>
      <c r="O674" s="45"/>
      <c r="P674" s="45"/>
      <c r="Q674" s="45"/>
      <c r="R674" s="45"/>
      <c r="S674" s="45"/>
      <c r="T674" s="39" t="s">
        <v>237</v>
      </c>
      <c r="U674" s="45" t="s">
        <v>62</v>
      </c>
      <c r="V674" s="45" t="s">
        <v>62</v>
      </c>
      <c r="W674" s="45" t="s">
        <v>236</v>
      </c>
      <c r="X674" s="45" t="s">
        <v>236</v>
      </c>
      <c r="Y674" s="45" t="s">
        <v>236</v>
      </c>
      <c r="Z674" s="45"/>
      <c r="AA674" s="45"/>
      <c r="AB674" s="45"/>
      <c r="AC674" s="45"/>
      <c r="AD674" s="45"/>
      <c r="AE674" s="46"/>
      <c r="AS674" s="28"/>
    </row>
    <row r="675" spans="1:45" ht="18.75" thickBot="1" x14ac:dyDescent="0.3">
      <c r="A675" s="37">
        <v>662</v>
      </c>
      <c r="B675" s="38" t="s">
        <v>2239</v>
      </c>
      <c r="C675" s="39" t="s">
        <v>194</v>
      </c>
      <c r="D675" s="49">
        <v>33403</v>
      </c>
      <c r="E675" s="41">
        <f t="shared" ca="1" si="32"/>
        <v>41074</v>
      </c>
      <c r="F675" s="42">
        <f t="shared" ca="1" si="33"/>
        <v>21</v>
      </c>
      <c r="G675" s="43" t="s">
        <v>265</v>
      </c>
      <c r="H675" s="43" t="s">
        <v>288</v>
      </c>
      <c r="I675" s="44" t="s">
        <v>2240</v>
      </c>
      <c r="J675" s="39"/>
      <c r="K675" s="39">
        <v>4365</v>
      </c>
      <c r="L675" s="39"/>
      <c r="M675" s="39"/>
      <c r="N675" s="39"/>
      <c r="O675" s="45"/>
      <c r="P675" s="45"/>
      <c r="Q675" s="45"/>
      <c r="R675" s="45"/>
      <c r="S675" s="45"/>
      <c r="T675" s="39" t="s">
        <v>237</v>
      </c>
      <c r="U675" s="45" t="s">
        <v>238</v>
      </c>
      <c r="V675" s="45" t="s">
        <v>238</v>
      </c>
      <c r="W675" s="45" t="s">
        <v>236</v>
      </c>
      <c r="X675" s="45" t="s">
        <v>236</v>
      </c>
      <c r="Y675" s="45" t="s">
        <v>236</v>
      </c>
      <c r="Z675" s="45"/>
      <c r="AA675" s="45"/>
      <c r="AB675" s="45"/>
      <c r="AC675" s="45"/>
      <c r="AD675" s="45"/>
      <c r="AE675" s="46"/>
      <c r="AS675" s="28"/>
    </row>
    <row r="676" spans="1:45" ht="18.75" thickBot="1" x14ac:dyDescent="0.3">
      <c r="A676" s="37">
        <v>663</v>
      </c>
      <c r="B676" s="38" t="s">
        <v>2241</v>
      </c>
      <c r="C676" s="39" t="s">
        <v>194</v>
      </c>
      <c r="D676" s="49">
        <v>33923</v>
      </c>
      <c r="E676" s="41">
        <f t="shared" ca="1" si="32"/>
        <v>41228</v>
      </c>
      <c r="F676" s="42">
        <f t="shared" ca="1" si="33"/>
        <v>20</v>
      </c>
      <c r="G676" s="43" t="s">
        <v>2242</v>
      </c>
      <c r="H676" s="43" t="s">
        <v>889</v>
      </c>
      <c r="I676" s="44" t="s">
        <v>2243</v>
      </c>
      <c r="J676" s="39"/>
      <c r="K676" s="39">
        <v>4669</v>
      </c>
      <c r="L676" s="39"/>
      <c r="M676" s="39"/>
      <c r="N676" s="39"/>
      <c r="O676" s="45"/>
      <c r="P676" s="45"/>
      <c r="Q676" s="45"/>
      <c r="R676" s="45"/>
      <c r="S676" s="45"/>
      <c r="T676" s="39" t="s">
        <v>54</v>
      </c>
      <c r="U676" s="45" t="s">
        <v>1189</v>
      </c>
      <c r="V676" s="45" t="s">
        <v>1189</v>
      </c>
      <c r="W676" s="45" t="s">
        <v>236</v>
      </c>
      <c r="X676" s="45" t="s">
        <v>236</v>
      </c>
      <c r="Y676" s="45" t="s">
        <v>236</v>
      </c>
      <c r="Z676" s="45"/>
      <c r="AA676" s="45"/>
      <c r="AB676" s="45"/>
      <c r="AC676" s="45"/>
      <c r="AD676" s="45"/>
      <c r="AE676" s="46"/>
      <c r="AS676" s="28"/>
    </row>
    <row r="677" spans="1:45" ht="18.75" thickBot="1" x14ac:dyDescent="0.3">
      <c r="A677" s="37">
        <v>664</v>
      </c>
      <c r="B677" s="38" t="s">
        <v>2244</v>
      </c>
      <c r="C677" s="39" t="s">
        <v>194</v>
      </c>
      <c r="D677" s="49">
        <v>30979</v>
      </c>
      <c r="E677" s="41">
        <f t="shared" ca="1" si="32"/>
        <v>41206</v>
      </c>
      <c r="F677" s="42">
        <f t="shared" ca="1" si="33"/>
        <v>28</v>
      </c>
      <c r="G677" s="43" t="s">
        <v>495</v>
      </c>
      <c r="H677" s="43" t="s">
        <v>234</v>
      </c>
      <c r="I677" s="44" t="s">
        <v>2245</v>
      </c>
      <c r="J677" s="39"/>
      <c r="K677" s="39">
        <v>4697</v>
      </c>
      <c r="L677" s="39"/>
      <c r="M677" s="39"/>
      <c r="N677" s="39"/>
      <c r="O677" s="45"/>
      <c r="P677" s="45"/>
      <c r="Q677" s="45"/>
      <c r="R677" s="45"/>
      <c r="S677" s="45"/>
      <c r="T677" s="39" t="s">
        <v>237</v>
      </c>
      <c r="U677" s="45" t="s">
        <v>1173</v>
      </c>
      <c r="V677" s="45" t="s">
        <v>1173</v>
      </c>
      <c r="W677" s="45" t="s">
        <v>237</v>
      </c>
      <c r="X677" s="45" t="s">
        <v>1173</v>
      </c>
      <c r="Y677" s="45" t="s">
        <v>1173</v>
      </c>
      <c r="Z677" s="45"/>
      <c r="AA677" s="45"/>
      <c r="AB677" s="45"/>
      <c r="AC677" s="45"/>
      <c r="AD677" s="45"/>
      <c r="AE677" s="46"/>
      <c r="AS677" s="28"/>
    </row>
    <row r="678" spans="1:45" ht="18.75" thickBot="1" x14ac:dyDescent="0.3">
      <c r="A678" s="37">
        <v>665</v>
      </c>
      <c r="B678" s="38" t="s">
        <v>2246</v>
      </c>
      <c r="C678" s="39" t="s">
        <v>194</v>
      </c>
      <c r="D678" s="49">
        <v>37073</v>
      </c>
      <c r="E678" s="41">
        <f t="shared" ca="1" si="32"/>
        <v>41091</v>
      </c>
      <c r="F678" s="42">
        <f t="shared" ca="1" si="33"/>
        <v>11</v>
      </c>
      <c r="G678" s="43" t="s">
        <v>919</v>
      </c>
      <c r="H678" s="43" t="s">
        <v>234</v>
      </c>
      <c r="I678" s="44" t="s">
        <v>2247</v>
      </c>
      <c r="J678" s="39" t="s">
        <v>2248</v>
      </c>
      <c r="K678" s="39"/>
      <c r="L678" s="39"/>
      <c r="M678" s="39"/>
      <c r="N678" s="39"/>
      <c r="O678" s="45"/>
      <c r="P678" s="45"/>
      <c r="Q678" s="45"/>
      <c r="R678" s="45"/>
      <c r="S678" s="45"/>
      <c r="T678" s="39" t="s">
        <v>237</v>
      </c>
      <c r="U678" s="45" t="s">
        <v>921</v>
      </c>
      <c r="V678" s="45" t="s">
        <v>921</v>
      </c>
      <c r="W678" s="45" t="s">
        <v>237</v>
      </c>
      <c r="X678" s="45" t="s">
        <v>921</v>
      </c>
      <c r="Y678" s="45" t="s">
        <v>921</v>
      </c>
      <c r="Z678" s="45"/>
      <c r="AA678" s="45"/>
      <c r="AB678" s="45"/>
      <c r="AC678" s="45"/>
      <c r="AD678" s="45"/>
      <c r="AE678" s="46"/>
      <c r="AS678" s="28"/>
    </row>
    <row r="679" spans="1:45" ht="18.75" thickBot="1" x14ac:dyDescent="0.3">
      <c r="A679" s="37">
        <v>666</v>
      </c>
      <c r="B679" s="38" t="s">
        <v>2249</v>
      </c>
      <c r="C679" s="39" t="s">
        <v>194</v>
      </c>
      <c r="D679" s="49">
        <v>37590</v>
      </c>
      <c r="E679" s="41">
        <f t="shared" ca="1" si="32"/>
        <v>41243</v>
      </c>
      <c r="F679" s="42">
        <f t="shared" ca="1" si="33"/>
        <v>10</v>
      </c>
      <c r="G679" s="43" t="s">
        <v>919</v>
      </c>
      <c r="H679" s="43" t="s">
        <v>234</v>
      </c>
      <c r="I679" s="44" t="s">
        <v>2250</v>
      </c>
      <c r="J679" s="39" t="s">
        <v>2251</v>
      </c>
      <c r="K679" s="39"/>
      <c r="L679" s="39"/>
      <c r="M679" s="39"/>
      <c r="N679" s="39"/>
      <c r="O679" s="45"/>
      <c r="P679" s="45"/>
      <c r="Q679" s="45"/>
      <c r="R679" s="45"/>
      <c r="S679" s="45"/>
      <c r="T679" s="39" t="s">
        <v>237</v>
      </c>
      <c r="U679" s="45" t="s">
        <v>921</v>
      </c>
      <c r="V679" s="45" t="s">
        <v>921</v>
      </c>
      <c r="W679" s="45" t="s">
        <v>237</v>
      </c>
      <c r="X679" s="45" t="s">
        <v>921</v>
      </c>
      <c r="Y679" s="45" t="s">
        <v>921</v>
      </c>
      <c r="Z679" s="45"/>
      <c r="AA679" s="45"/>
      <c r="AB679" s="45"/>
      <c r="AC679" s="45"/>
      <c r="AD679" s="45"/>
      <c r="AE679" s="46"/>
      <c r="AS679" s="28"/>
    </row>
    <row r="680" spans="1:45" ht="18.75" thickBot="1" x14ac:dyDescent="0.3">
      <c r="A680" s="37">
        <v>667</v>
      </c>
      <c r="B680" s="38" t="s">
        <v>2252</v>
      </c>
      <c r="C680" s="39" t="s">
        <v>194</v>
      </c>
      <c r="D680" s="49">
        <v>37717</v>
      </c>
      <c r="E680" s="41">
        <f t="shared" ca="1" si="32"/>
        <v>41005</v>
      </c>
      <c r="F680" s="42">
        <f t="shared" ca="1" si="33"/>
        <v>9</v>
      </c>
      <c r="G680" s="43" t="s">
        <v>919</v>
      </c>
      <c r="H680" s="43" t="s">
        <v>234</v>
      </c>
      <c r="I680" s="44" t="s">
        <v>2253</v>
      </c>
      <c r="J680" s="39" t="s">
        <v>2254</v>
      </c>
      <c r="K680" s="39"/>
      <c r="L680" s="39"/>
      <c r="M680" s="39"/>
      <c r="N680" s="39"/>
      <c r="O680" s="45"/>
      <c r="P680" s="45"/>
      <c r="Q680" s="45"/>
      <c r="R680" s="45"/>
      <c r="S680" s="45"/>
      <c r="T680" s="39" t="s">
        <v>237</v>
      </c>
      <c r="U680" s="45" t="s">
        <v>921</v>
      </c>
      <c r="V680" s="45" t="s">
        <v>921</v>
      </c>
      <c r="W680" s="45" t="s">
        <v>237</v>
      </c>
      <c r="X680" s="45" t="s">
        <v>921</v>
      </c>
      <c r="Y680" s="45" t="s">
        <v>921</v>
      </c>
      <c r="Z680" s="45"/>
      <c r="AA680" s="45"/>
      <c r="AB680" s="45"/>
      <c r="AC680" s="45"/>
      <c r="AD680" s="45"/>
      <c r="AE680" s="46"/>
      <c r="AS680" s="28"/>
    </row>
    <row r="681" spans="1:45" ht="18.75" thickBot="1" x14ac:dyDescent="0.3">
      <c r="A681" s="37">
        <v>668</v>
      </c>
      <c r="B681" s="38" t="s">
        <v>2195</v>
      </c>
      <c r="C681" s="39" t="s">
        <v>194</v>
      </c>
      <c r="D681" s="49">
        <v>37287</v>
      </c>
      <c r="E681" s="41">
        <f t="shared" ca="1" si="32"/>
        <v>41305</v>
      </c>
      <c r="F681" s="42">
        <f t="shared" ca="1" si="33"/>
        <v>11</v>
      </c>
      <c r="G681" s="43" t="s">
        <v>240</v>
      </c>
      <c r="H681" s="43" t="s">
        <v>234</v>
      </c>
      <c r="I681" s="44" t="s">
        <v>2196</v>
      </c>
      <c r="J681" s="39" t="s">
        <v>2194</v>
      </c>
      <c r="K681" s="39"/>
      <c r="L681" s="39"/>
      <c r="M681" s="39"/>
      <c r="N681" s="39"/>
      <c r="O681" s="45"/>
      <c r="P681" s="45"/>
      <c r="Q681" s="45"/>
      <c r="R681" s="45"/>
      <c r="S681" s="45"/>
      <c r="T681" s="39" t="s">
        <v>237</v>
      </c>
      <c r="U681" s="45" t="s">
        <v>345</v>
      </c>
      <c r="V681" s="45" t="s">
        <v>345</v>
      </c>
      <c r="W681" s="45" t="s">
        <v>237</v>
      </c>
      <c r="X681" s="45" t="s">
        <v>345</v>
      </c>
      <c r="Y681" s="45" t="s">
        <v>345</v>
      </c>
      <c r="Z681" s="45"/>
      <c r="AA681" s="45"/>
      <c r="AB681" s="45"/>
      <c r="AC681" s="45"/>
      <c r="AD681" s="45"/>
      <c r="AE681" s="46"/>
      <c r="AS681" s="28"/>
    </row>
    <row r="682" spans="1:45" ht="18.75" thickBot="1" x14ac:dyDescent="0.3">
      <c r="A682" s="37">
        <v>669</v>
      </c>
      <c r="B682" s="38" t="s">
        <v>2255</v>
      </c>
      <c r="C682" s="39" t="s">
        <v>194</v>
      </c>
      <c r="D682" s="49">
        <v>37865</v>
      </c>
      <c r="E682" s="41">
        <f t="shared" ca="1" si="32"/>
        <v>41153</v>
      </c>
      <c r="F682" s="42">
        <f t="shared" ca="1" si="33"/>
        <v>9</v>
      </c>
      <c r="G682" s="43" t="s">
        <v>246</v>
      </c>
      <c r="H682" s="43" t="s">
        <v>288</v>
      </c>
      <c r="I682" s="44" t="s">
        <v>2256</v>
      </c>
      <c r="J682" s="39" t="s">
        <v>2257</v>
      </c>
      <c r="K682" s="39"/>
      <c r="L682" s="39"/>
      <c r="M682" s="39"/>
      <c r="N682" s="39"/>
      <c r="O682" s="45"/>
      <c r="P682" s="45"/>
      <c r="Q682" s="45"/>
      <c r="R682" s="45"/>
      <c r="S682" s="45"/>
      <c r="T682" s="39" t="s">
        <v>237</v>
      </c>
      <c r="U682" s="45" t="s">
        <v>626</v>
      </c>
      <c r="V682" s="45" t="s">
        <v>626</v>
      </c>
      <c r="W682" s="45" t="s">
        <v>237</v>
      </c>
      <c r="X682" s="45" t="s">
        <v>626</v>
      </c>
      <c r="Y682" s="45" t="s">
        <v>626</v>
      </c>
      <c r="Z682" s="45"/>
      <c r="AA682" s="45"/>
      <c r="AB682" s="45"/>
      <c r="AC682" s="45"/>
      <c r="AD682" s="45"/>
      <c r="AE682" s="46"/>
      <c r="AS682" s="28"/>
    </row>
    <row r="683" spans="1:45" ht="18.75" thickBot="1" x14ac:dyDescent="0.3">
      <c r="A683" s="37">
        <v>670</v>
      </c>
      <c r="B683" s="38" t="s">
        <v>2258</v>
      </c>
      <c r="C683" s="39" t="s">
        <v>196</v>
      </c>
      <c r="D683" s="49">
        <v>36350</v>
      </c>
      <c r="E683" s="41">
        <f t="shared" ca="1" si="32"/>
        <v>41099</v>
      </c>
      <c r="F683" s="42">
        <f t="shared" ca="1" si="33"/>
        <v>13</v>
      </c>
      <c r="G683" s="43" t="s">
        <v>360</v>
      </c>
      <c r="H683" s="43" t="s">
        <v>1262</v>
      </c>
      <c r="I683" s="44" t="s">
        <v>2259</v>
      </c>
      <c r="J683" s="39" t="s">
        <v>2260</v>
      </c>
      <c r="K683" s="39"/>
      <c r="L683" s="39"/>
      <c r="M683" s="39"/>
      <c r="N683" s="39"/>
      <c r="O683" s="45"/>
      <c r="P683" s="45"/>
      <c r="Q683" s="45"/>
      <c r="R683" s="45"/>
      <c r="S683" s="45"/>
      <c r="T683" s="39" t="s">
        <v>237</v>
      </c>
      <c r="U683" s="45" t="s">
        <v>417</v>
      </c>
      <c r="V683" s="45" t="s">
        <v>417</v>
      </c>
      <c r="W683" s="45" t="s">
        <v>237</v>
      </c>
      <c r="X683" s="45" t="s">
        <v>417</v>
      </c>
      <c r="Y683" s="45" t="s">
        <v>417</v>
      </c>
      <c r="Z683" s="45"/>
      <c r="AA683" s="45"/>
      <c r="AB683" s="45"/>
      <c r="AC683" s="45"/>
      <c r="AD683" s="45"/>
      <c r="AE683" s="46"/>
      <c r="AS683" s="28"/>
    </row>
    <row r="684" spans="1:45" ht="18.75" thickBot="1" x14ac:dyDescent="0.3">
      <c r="A684" s="37">
        <v>671</v>
      </c>
      <c r="B684" s="38" t="s">
        <v>2261</v>
      </c>
      <c r="C684" s="39" t="s">
        <v>196</v>
      </c>
      <c r="D684" s="49">
        <v>37293</v>
      </c>
      <c r="E684" s="41">
        <f t="shared" ca="1" si="32"/>
        <v>41311</v>
      </c>
      <c r="F684" s="42">
        <f t="shared" ca="1" si="33"/>
        <v>11</v>
      </c>
      <c r="G684" s="43" t="s">
        <v>360</v>
      </c>
      <c r="H684" s="43" t="s">
        <v>288</v>
      </c>
      <c r="I684" s="44" t="s">
        <v>2262</v>
      </c>
      <c r="J684" s="39" t="s">
        <v>2263</v>
      </c>
      <c r="K684" s="39"/>
      <c r="L684" s="39"/>
      <c r="M684" s="39"/>
      <c r="N684" s="39"/>
      <c r="O684" s="45"/>
      <c r="P684" s="45"/>
      <c r="Q684" s="45"/>
      <c r="R684" s="45"/>
      <c r="S684" s="45"/>
      <c r="T684" s="39" t="s">
        <v>237</v>
      </c>
      <c r="U684" s="45" t="s">
        <v>2013</v>
      </c>
      <c r="V684" s="45" t="s">
        <v>2013</v>
      </c>
      <c r="W684" s="45" t="s">
        <v>237</v>
      </c>
      <c r="X684" s="45" t="s">
        <v>2013</v>
      </c>
      <c r="Y684" s="45" t="s">
        <v>2013</v>
      </c>
      <c r="Z684" s="45"/>
      <c r="AA684" s="45"/>
      <c r="AB684" s="45"/>
      <c r="AC684" s="45"/>
      <c r="AD684" s="45"/>
      <c r="AE684" s="46"/>
      <c r="AS684" s="28"/>
    </row>
    <row r="685" spans="1:45" ht="18.75" thickBot="1" x14ac:dyDescent="0.3">
      <c r="A685" s="37">
        <v>672</v>
      </c>
      <c r="B685" s="38" t="s">
        <v>2264</v>
      </c>
      <c r="C685" s="39" t="s">
        <v>194</v>
      </c>
      <c r="D685" s="49">
        <v>31682</v>
      </c>
      <c r="E685" s="41">
        <f t="shared" ca="1" si="32"/>
        <v>41179</v>
      </c>
      <c r="F685" s="42">
        <f t="shared" ca="1" si="33"/>
        <v>26</v>
      </c>
      <c r="G685" s="43" t="s">
        <v>240</v>
      </c>
      <c r="H685" s="43" t="s">
        <v>1262</v>
      </c>
      <c r="I685" s="44" t="s">
        <v>2265</v>
      </c>
      <c r="J685" s="39"/>
      <c r="K685" s="39">
        <v>4215</v>
      </c>
      <c r="L685" s="39"/>
      <c r="M685" s="39"/>
      <c r="N685" s="39"/>
      <c r="O685" s="45"/>
      <c r="P685" s="45"/>
      <c r="Q685" s="45"/>
      <c r="R685" s="45"/>
      <c r="S685" s="45"/>
      <c r="T685" s="39" t="s">
        <v>237</v>
      </c>
      <c r="U685" s="45" t="s">
        <v>310</v>
      </c>
      <c r="V685" s="45" t="s">
        <v>310</v>
      </c>
      <c r="W685" s="39" t="s">
        <v>237</v>
      </c>
      <c r="X685" s="45" t="s">
        <v>310</v>
      </c>
      <c r="Y685" s="45" t="s">
        <v>310</v>
      </c>
      <c r="Z685" s="45"/>
      <c r="AA685" s="45"/>
      <c r="AB685" s="45"/>
      <c r="AC685" s="45"/>
      <c r="AD685" s="45"/>
      <c r="AE685" s="46"/>
      <c r="AS685" s="28"/>
    </row>
    <row r="686" spans="1:45" ht="18.75" thickBot="1" x14ac:dyDescent="0.3">
      <c r="A686" s="37">
        <v>673</v>
      </c>
      <c r="B686" s="38" t="s">
        <v>2266</v>
      </c>
      <c r="C686" s="39" t="s">
        <v>194</v>
      </c>
      <c r="D686" s="49">
        <v>34873</v>
      </c>
      <c r="E686" s="41">
        <f t="shared" ca="1" si="32"/>
        <v>41083</v>
      </c>
      <c r="F686" s="42">
        <f t="shared" ca="1" si="33"/>
        <v>17</v>
      </c>
      <c r="G686" s="43"/>
      <c r="H686" s="43" t="s">
        <v>1262</v>
      </c>
      <c r="I686" s="44" t="s">
        <v>2267</v>
      </c>
      <c r="J686" s="39"/>
      <c r="K686" s="39">
        <v>4704</v>
      </c>
      <c r="L686" s="39"/>
      <c r="M686" s="39"/>
      <c r="N686" s="39"/>
      <c r="O686" s="45"/>
      <c r="P686" s="45"/>
      <c r="Q686" s="45"/>
      <c r="R686" s="45"/>
      <c r="S686" s="45"/>
      <c r="T686" s="39" t="s">
        <v>237</v>
      </c>
      <c r="U686" s="45" t="s">
        <v>921</v>
      </c>
      <c r="V686" s="45"/>
      <c r="W686" s="45" t="s">
        <v>237</v>
      </c>
      <c r="X686" s="45" t="s">
        <v>921</v>
      </c>
      <c r="Y686" s="45" t="s">
        <v>921</v>
      </c>
      <c r="Z686" s="45"/>
      <c r="AA686" s="45"/>
      <c r="AB686" s="45"/>
      <c r="AC686" s="45"/>
      <c r="AD686" s="45"/>
      <c r="AE686" s="46"/>
      <c r="AS686" s="28"/>
    </row>
    <row r="687" spans="1:45" ht="18.75" thickBot="1" x14ac:dyDescent="0.3">
      <c r="A687" s="37">
        <v>674</v>
      </c>
      <c r="B687" s="38" t="s">
        <v>2268</v>
      </c>
      <c r="C687" s="39" t="s">
        <v>194</v>
      </c>
      <c r="D687" s="49">
        <v>33999</v>
      </c>
      <c r="E687" s="41">
        <f t="shared" ca="1" si="32"/>
        <v>41304</v>
      </c>
      <c r="F687" s="42">
        <f t="shared" ca="1" si="33"/>
        <v>20</v>
      </c>
      <c r="G687" s="43"/>
      <c r="H687" s="43"/>
      <c r="I687" s="44" t="s">
        <v>2269</v>
      </c>
      <c r="J687" s="39"/>
      <c r="K687" s="39"/>
      <c r="L687" s="39"/>
      <c r="M687" s="39"/>
      <c r="N687" s="39"/>
      <c r="O687" s="45"/>
      <c r="P687" s="45"/>
      <c r="Q687" s="45"/>
      <c r="R687" s="45"/>
      <c r="S687" s="45"/>
      <c r="T687" s="39"/>
      <c r="U687" s="45"/>
      <c r="V687" s="45"/>
      <c r="W687" s="45" t="s">
        <v>237</v>
      </c>
      <c r="X687" s="45" t="s">
        <v>2270</v>
      </c>
      <c r="Y687" s="45" t="s">
        <v>236</v>
      </c>
      <c r="Z687" s="45"/>
      <c r="AA687" s="45"/>
      <c r="AB687" s="45"/>
      <c r="AC687" s="45"/>
      <c r="AD687" s="45"/>
      <c r="AE687" s="46"/>
      <c r="AS687" s="28"/>
    </row>
    <row r="688" spans="1:45" ht="18.75" thickBot="1" x14ac:dyDescent="0.3">
      <c r="A688" s="37">
        <v>675</v>
      </c>
      <c r="B688" s="38" t="s">
        <v>2271</v>
      </c>
      <c r="C688" s="39" t="s">
        <v>194</v>
      </c>
      <c r="D688" s="49">
        <v>33574</v>
      </c>
      <c r="E688" s="41">
        <f t="shared" ca="1" si="32"/>
        <v>41245</v>
      </c>
      <c r="F688" s="42">
        <f t="shared" ca="1" si="33"/>
        <v>21</v>
      </c>
      <c r="G688" s="43"/>
      <c r="H688" s="43"/>
      <c r="I688" s="44" t="s">
        <v>2272</v>
      </c>
      <c r="J688" s="39"/>
      <c r="K688" s="39"/>
      <c r="L688" s="39"/>
      <c r="M688" s="39"/>
      <c r="N688" s="39"/>
      <c r="O688" s="45"/>
      <c r="P688" s="45"/>
      <c r="Q688" s="45"/>
      <c r="R688" s="45"/>
      <c r="S688" s="45"/>
      <c r="T688" s="39"/>
      <c r="U688" s="45"/>
      <c r="V688" s="45"/>
      <c r="W688" s="45" t="s">
        <v>237</v>
      </c>
      <c r="X688" s="45" t="s">
        <v>2270</v>
      </c>
      <c r="Y688" s="45" t="s">
        <v>236</v>
      </c>
      <c r="Z688" s="45"/>
      <c r="AA688" s="45"/>
      <c r="AB688" s="45"/>
      <c r="AC688" s="45"/>
      <c r="AD688" s="45"/>
      <c r="AE688" s="46"/>
      <c r="AS688" s="28"/>
    </row>
    <row r="689" spans="1:45" ht="18.75" thickBot="1" x14ac:dyDescent="0.3">
      <c r="A689" s="37">
        <v>676</v>
      </c>
      <c r="B689" s="38" t="s">
        <v>2273</v>
      </c>
      <c r="C689" s="39" t="s">
        <v>194</v>
      </c>
      <c r="D689" s="49">
        <v>31763</v>
      </c>
      <c r="E689" s="41">
        <f t="shared" ca="1" si="32"/>
        <v>41260</v>
      </c>
      <c r="F689" s="42">
        <f t="shared" ca="1" si="33"/>
        <v>26</v>
      </c>
      <c r="G689" s="43" t="s">
        <v>339</v>
      </c>
      <c r="H689" s="43" t="s">
        <v>234</v>
      </c>
      <c r="I689" s="44" t="s">
        <v>2274</v>
      </c>
      <c r="J689" s="39"/>
      <c r="K689" s="39">
        <v>4712</v>
      </c>
      <c r="L689" s="39"/>
      <c r="M689" s="39"/>
      <c r="N689" s="39"/>
      <c r="O689" s="45"/>
      <c r="P689" s="45"/>
      <c r="Q689" s="45"/>
      <c r="R689" s="45"/>
      <c r="S689" s="45"/>
      <c r="T689" s="39"/>
      <c r="U689" s="45"/>
      <c r="V689" s="45"/>
      <c r="W689" s="45" t="s">
        <v>237</v>
      </c>
      <c r="X689" s="45" t="s">
        <v>460</v>
      </c>
      <c r="Y689" s="45" t="s">
        <v>460</v>
      </c>
      <c r="Z689" s="45"/>
      <c r="AA689" s="45"/>
      <c r="AB689" s="45"/>
      <c r="AC689" s="45"/>
      <c r="AD689" s="45"/>
      <c r="AE689" s="46"/>
      <c r="AS689" s="28"/>
    </row>
    <row r="690" spans="1:45" ht="18.75" thickBot="1" x14ac:dyDescent="0.3">
      <c r="A690" s="37">
        <v>677</v>
      </c>
      <c r="B690" s="38" t="s">
        <v>2275</v>
      </c>
      <c r="C690" s="39" t="s">
        <v>194</v>
      </c>
      <c r="D690" s="49">
        <v>27916</v>
      </c>
      <c r="E690" s="41">
        <f t="shared" ca="1" si="32"/>
        <v>41065</v>
      </c>
      <c r="F690" s="42">
        <f t="shared" ca="1" si="33"/>
        <v>36</v>
      </c>
      <c r="G690" s="43"/>
      <c r="H690" s="43" t="s">
        <v>1262</v>
      </c>
      <c r="I690" s="44" t="s">
        <v>2276</v>
      </c>
      <c r="J690" s="39"/>
      <c r="K690" s="39">
        <v>4706</v>
      </c>
      <c r="L690" s="39"/>
      <c r="M690" s="39"/>
      <c r="N690" s="39"/>
      <c r="O690" s="45"/>
      <c r="P690" s="45"/>
      <c r="Q690" s="45"/>
      <c r="R690" s="45"/>
      <c r="S690" s="45"/>
      <c r="T690" s="39"/>
      <c r="U690" s="45"/>
      <c r="V690" s="45"/>
      <c r="W690" s="45" t="s">
        <v>237</v>
      </c>
      <c r="X690" s="45" t="s">
        <v>385</v>
      </c>
      <c r="Y690" s="45" t="s">
        <v>385</v>
      </c>
      <c r="Z690" s="45"/>
      <c r="AA690" s="45"/>
      <c r="AB690" s="45"/>
      <c r="AC690" s="45"/>
      <c r="AD690" s="45"/>
      <c r="AE690" s="46"/>
      <c r="AS690" s="28"/>
    </row>
    <row r="691" spans="1:45" ht="18.75" thickBot="1" x14ac:dyDescent="0.3">
      <c r="A691" s="37">
        <v>678</v>
      </c>
      <c r="B691" s="38" t="s">
        <v>2277</v>
      </c>
      <c r="C691" s="39" t="s">
        <v>194</v>
      </c>
      <c r="D691" s="49">
        <v>31085</v>
      </c>
      <c r="E691" s="41">
        <f t="shared" ca="1" si="32"/>
        <v>41312</v>
      </c>
      <c r="F691" s="42">
        <f t="shared" ca="1" si="33"/>
        <v>28</v>
      </c>
      <c r="G691" s="43" t="s">
        <v>2278</v>
      </c>
      <c r="H691" s="43" t="s">
        <v>1262</v>
      </c>
      <c r="I691" s="44" t="s">
        <v>2279</v>
      </c>
      <c r="J691" s="39"/>
      <c r="K691" s="39">
        <v>4709</v>
      </c>
      <c r="L691" s="39"/>
      <c r="M691" s="39"/>
      <c r="N691" s="39"/>
      <c r="O691" s="45"/>
      <c r="P691" s="45"/>
      <c r="Q691" s="45"/>
      <c r="R691" s="45"/>
      <c r="S691" s="45"/>
      <c r="T691" s="39"/>
      <c r="U691" s="45"/>
      <c r="V691" s="45"/>
      <c r="W691" s="45" t="s">
        <v>237</v>
      </c>
      <c r="X691" s="45" t="s">
        <v>1070</v>
      </c>
      <c r="Y691" s="45" t="s">
        <v>1070</v>
      </c>
      <c r="Z691" s="45"/>
      <c r="AA691" s="45"/>
      <c r="AB691" s="45"/>
      <c r="AC691" s="45"/>
      <c r="AD691" s="45"/>
      <c r="AE691" s="46"/>
      <c r="AS691" s="28"/>
    </row>
    <row r="692" spans="1:45" ht="18.75" thickBot="1" x14ac:dyDescent="0.3">
      <c r="A692" s="37">
        <v>679</v>
      </c>
      <c r="B692" s="38" t="s">
        <v>2280</v>
      </c>
      <c r="C692" s="39" t="s">
        <v>194</v>
      </c>
      <c r="D692" s="49">
        <v>32306</v>
      </c>
      <c r="E692" s="41">
        <f t="shared" ca="1" si="32"/>
        <v>41072</v>
      </c>
      <c r="F692" s="42">
        <f t="shared" ca="1" si="33"/>
        <v>24</v>
      </c>
      <c r="G692" s="43" t="s">
        <v>2281</v>
      </c>
      <c r="H692" s="43" t="s">
        <v>269</v>
      </c>
      <c r="I692" s="44" t="s">
        <v>2282</v>
      </c>
      <c r="J692" s="39"/>
      <c r="K692" s="39">
        <v>4710</v>
      </c>
      <c r="L692" s="39"/>
      <c r="M692" s="39"/>
      <c r="N692" s="39"/>
      <c r="O692" s="45"/>
      <c r="P692" s="45"/>
      <c r="Q692" s="45"/>
      <c r="R692" s="45"/>
      <c r="S692" s="45"/>
      <c r="T692" s="39"/>
      <c r="U692" s="45"/>
      <c r="V692" s="45"/>
      <c r="W692" s="45" t="s">
        <v>54</v>
      </c>
      <c r="X692" s="45" t="s">
        <v>1097</v>
      </c>
      <c r="Y692" s="45" t="s">
        <v>1097</v>
      </c>
      <c r="Z692" s="45"/>
      <c r="AA692" s="45"/>
      <c r="AB692" s="45"/>
      <c r="AC692" s="45"/>
      <c r="AD692" s="45"/>
      <c r="AE692" s="46"/>
      <c r="AS692" s="28"/>
    </row>
    <row r="693" spans="1:45" ht="18.75" thickBot="1" x14ac:dyDescent="0.3">
      <c r="A693" s="37">
        <v>680</v>
      </c>
      <c r="B693" s="38" t="s">
        <v>2283</v>
      </c>
      <c r="C693" s="39" t="s">
        <v>194</v>
      </c>
      <c r="D693" s="49">
        <v>20961</v>
      </c>
      <c r="E693" s="41">
        <f t="shared" ca="1" si="32"/>
        <v>41050</v>
      </c>
      <c r="F693" s="42">
        <f t="shared" ca="1" si="33"/>
        <v>55</v>
      </c>
      <c r="G693" s="43" t="s">
        <v>2284</v>
      </c>
      <c r="H693" s="43" t="s">
        <v>234</v>
      </c>
      <c r="I693" s="44" t="s">
        <v>2285</v>
      </c>
      <c r="J693" s="39" t="s">
        <v>236</v>
      </c>
      <c r="K693" s="39">
        <v>2109</v>
      </c>
      <c r="L693" s="39"/>
      <c r="M693" s="39"/>
      <c r="N693" s="39"/>
      <c r="O693" s="45"/>
      <c r="P693" s="45"/>
      <c r="Q693" s="45"/>
      <c r="R693" s="45"/>
      <c r="S693" s="45"/>
      <c r="T693" s="39"/>
      <c r="U693" s="45"/>
      <c r="V693" s="45"/>
      <c r="W693" s="45" t="s">
        <v>237</v>
      </c>
      <c r="X693" s="45" t="s">
        <v>881</v>
      </c>
      <c r="Y693" s="45" t="s">
        <v>881</v>
      </c>
      <c r="Z693" s="45"/>
      <c r="AA693" s="45"/>
      <c r="AB693" s="45"/>
      <c r="AC693" s="45"/>
      <c r="AD693" s="45"/>
      <c r="AE693" s="46"/>
      <c r="AS693" s="28"/>
    </row>
    <row r="694" spans="1:45" ht="18.75" thickBot="1" x14ac:dyDescent="0.3">
      <c r="A694" s="37">
        <v>681</v>
      </c>
      <c r="B694" s="38" t="s">
        <v>2286</v>
      </c>
      <c r="C694" s="39" t="s">
        <v>194</v>
      </c>
      <c r="D694" s="49">
        <v>26199</v>
      </c>
      <c r="E694" s="41">
        <f t="shared" ca="1" si="32"/>
        <v>41175</v>
      </c>
      <c r="F694" s="42">
        <f t="shared" ca="1" si="33"/>
        <v>41</v>
      </c>
      <c r="G694" s="43" t="s">
        <v>842</v>
      </c>
      <c r="H694" s="43" t="s">
        <v>234</v>
      </c>
      <c r="I694" s="44" t="s">
        <v>2287</v>
      </c>
      <c r="J694" s="39" t="s">
        <v>236</v>
      </c>
      <c r="K694" s="39">
        <v>2971</v>
      </c>
      <c r="L694" s="39"/>
      <c r="M694" s="39"/>
      <c r="N694" s="39"/>
      <c r="O694" s="45"/>
      <c r="P694" s="45"/>
      <c r="Q694" s="45"/>
      <c r="R694" s="45"/>
      <c r="S694" s="45"/>
      <c r="T694" s="39"/>
      <c r="U694" s="45"/>
      <c r="V694" s="45"/>
      <c r="W694" s="45" t="s">
        <v>237</v>
      </c>
      <c r="X694" s="45" t="s">
        <v>998</v>
      </c>
      <c r="Y694" s="45" t="s">
        <v>998</v>
      </c>
      <c r="Z694" s="45"/>
      <c r="AA694" s="45"/>
      <c r="AB694" s="45"/>
      <c r="AC694" s="45"/>
      <c r="AD694" s="45"/>
      <c r="AE694" s="46"/>
      <c r="AS694" s="28"/>
    </row>
    <row r="695" spans="1:45" ht="18.75" thickBot="1" x14ac:dyDescent="0.3">
      <c r="A695" s="37">
        <v>682</v>
      </c>
      <c r="B695" s="38" t="s">
        <v>2288</v>
      </c>
      <c r="C695" s="39" t="s">
        <v>194</v>
      </c>
      <c r="D695" s="49">
        <v>26460</v>
      </c>
      <c r="E695" s="41">
        <f t="shared" ca="1" si="32"/>
        <v>41070</v>
      </c>
      <c r="F695" s="42">
        <f t="shared" ca="1" si="33"/>
        <v>40</v>
      </c>
      <c r="G695" s="43" t="s">
        <v>246</v>
      </c>
      <c r="H695" s="43" t="s">
        <v>234</v>
      </c>
      <c r="I695" s="44" t="s">
        <v>2289</v>
      </c>
      <c r="J695" s="39" t="s">
        <v>236</v>
      </c>
      <c r="K695" s="39">
        <v>3412</v>
      </c>
      <c r="L695" s="39"/>
      <c r="M695" s="39"/>
      <c r="N695" s="39"/>
      <c r="O695" s="45"/>
      <c r="P695" s="45"/>
      <c r="Q695" s="45"/>
      <c r="R695" s="45"/>
      <c r="S695" s="45"/>
      <c r="T695" s="39"/>
      <c r="U695" s="45"/>
      <c r="V695" s="45"/>
      <c r="W695" s="45" t="s">
        <v>237</v>
      </c>
      <c r="X695" s="45" t="s">
        <v>1070</v>
      </c>
      <c r="Y695" s="45" t="s">
        <v>1070</v>
      </c>
      <c r="Z695" s="45"/>
      <c r="AA695" s="45"/>
      <c r="AB695" s="45"/>
      <c r="AC695" s="45"/>
      <c r="AD695" s="45"/>
      <c r="AE695" s="46"/>
      <c r="AS695" s="28"/>
    </row>
    <row r="696" spans="1:45" ht="18.75" thickBot="1" x14ac:dyDescent="0.3">
      <c r="A696" s="37">
        <v>683</v>
      </c>
      <c r="B696" s="38" t="s">
        <v>2290</v>
      </c>
      <c r="C696" s="39" t="s">
        <v>194</v>
      </c>
      <c r="D696" s="49">
        <v>28972</v>
      </c>
      <c r="E696" s="41">
        <f t="shared" ca="1" si="32"/>
        <v>41026</v>
      </c>
      <c r="F696" s="42">
        <f t="shared" ca="1" si="33"/>
        <v>33</v>
      </c>
      <c r="G696" s="43" t="s">
        <v>246</v>
      </c>
      <c r="H696" s="43" t="s">
        <v>234</v>
      </c>
      <c r="I696" s="44" t="s">
        <v>2291</v>
      </c>
      <c r="J696" s="39" t="s">
        <v>236</v>
      </c>
      <c r="K696" s="39">
        <v>3807</v>
      </c>
      <c r="L696" s="39"/>
      <c r="M696" s="39"/>
      <c r="N696" s="39"/>
      <c r="O696" s="45"/>
      <c r="P696" s="45"/>
      <c r="Q696" s="45"/>
      <c r="R696" s="45"/>
      <c r="S696" s="45"/>
      <c r="T696" s="39"/>
      <c r="U696" s="45"/>
      <c r="V696" s="45"/>
      <c r="W696" s="45" t="s">
        <v>237</v>
      </c>
      <c r="X696" s="45" t="s">
        <v>310</v>
      </c>
      <c r="Y696" s="45" t="s">
        <v>310</v>
      </c>
      <c r="Z696" s="45"/>
      <c r="AA696" s="45"/>
      <c r="AB696" s="45"/>
      <c r="AC696" s="45"/>
      <c r="AD696" s="45"/>
      <c r="AE696" s="46"/>
      <c r="AS696" s="28"/>
    </row>
    <row r="697" spans="1:45" ht="18.75" thickBot="1" x14ac:dyDescent="0.3">
      <c r="A697" s="37">
        <v>684</v>
      </c>
      <c r="B697" s="38" t="s">
        <v>2292</v>
      </c>
      <c r="C697" s="39" t="s">
        <v>194</v>
      </c>
      <c r="D697" s="49">
        <v>27511</v>
      </c>
      <c r="E697" s="41">
        <f t="shared" ca="1" si="32"/>
        <v>41026</v>
      </c>
      <c r="F697" s="42">
        <f t="shared" ca="1" si="33"/>
        <v>37</v>
      </c>
      <c r="G697" s="43" t="s">
        <v>246</v>
      </c>
      <c r="H697" s="43" t="s">
        <v>234</v>
      </c>
      <c r="I697" s="44" t="s">
        <v>2293</v>
      </c>
      <c r="J697" s="39" t="s">
        <v>236</v>
      </c>
      <c r="K697" s="39">
        <v>4232</v>
      </c>
      <c r="L697" s="39"/>
      <c r="M697" s="39"/>
      <c r="N697" s="39"/>
      <c r="O697" s="45"/>
      <c r="P697" s="45"/>
      <c r="Q697" s="45"/>
      <c r="R697" s="45"/>
      <c r="S697" s="45"/>
      <c r="T697" s="39"/>
      <c r="U697" s="45"/>
      <c r="V697" s="45"/>
      <c r="W697" s="45" t="s">
        <v>237</v>
      </c>
      <c r="X697" s="45" t="s">
        <v>417</v>
      </c>
      <c r="Y697" s="45" t="s">
        <v>417</v>
      </c>
      <c r="Z697" s="45"/>
      <c r="AA697" s="45"/>
      <c r="AB697" s="45"/>
      <c r="AC697" s="45"/>
      <c r="AD697" s="45"/>
      <c r="AE697" s="46"/>
      <c r="AS697" s="28"/>
    </row>
    <row r="698" spans="1:45" ht="18.75" thickBot="1" x14ac:dyDescent="0.3">
      <c r="A698" s="37">
        <v>685</v>
      </c>
      <c r="B698" s="38" t="s">
        <v>2294</v>
      </c>
      <c r="C698" s="39" t="s">
        <v>194</v>
      </c>
      <c r="D698" s="49">
        <v>20305</v>
      </c>
      <c r="E698" s="41">
        <f t="shared" ca="1" si="32"/>
        <v>41125</v>
      </c>
      <c r="F698" s="42">
        <f t="shared" ca="1" si="33"/>
        <v>57</v>
      </c>
      <c r="G698" s="43" t="s">
        <v>996</v>
      </c>
      <c r="H698" s="43" t="s">
        <v>234</v>
      </c>
      <c r="I698" s="44" t="s">
        <v>2295</v>
      </c>
      <c r="J698" s="39" t="s">
        <v>236</v>
      </c>
      <c r="K698" s="39">
        <v>4251</v>
      </c>
      <c r="L698" s="39"/>
      <c r="M698" s="39"/>
      <c r="N698" s="39"/>
      <c r="O698" s="45"/>
      <c r="P698" s="45"/>
      <c r="Q698" s="45"/>
      <c r="R698" s="45"/>
      <c r="S698" s="45"/>
      <c r="T698" s="39"/>
      <c r="U698" s="45"/>
      <c r="V698" s="45"/>
      <c r="W698" s="45" t="s">
        <v>237</v>
      </c>
      <c r="X698" s="45" t="s">
        <v>998</v>
      </c>
      <c r="Y698" s="45" t="s">
        <v>998</v>
      </c>
      <c r="Z698" s="45"/>
      <c r="AA698" s="45"/>
      <c r="AB698" s="45"/>
      <c r="AC698" s="45"/>
      <c r="AD698" s="45"/>
      <c r="AE698" s="46"/>
      <c r="AS698" s="28"/>
    </row>
    <row r="699" spans="1:45" ht="18.75" thickBot="1" x14ac:dyDescent="0.3">
      <c r="A699" s="37">
        <v>686</v>
      </c>
      <c r="B699" s="38" t="s">
        <v>2296</v>
      </c>
      <c r="C699" s="39" t="s">
        <v>194</v>
      </c>
      <c r="D699" s="49">
        <v>29598</v>
      </c>
      <c r="E699" s="41">
        <f t="shared" ca="1" si="32"/>
        <v>41286</v>
      </c>
      <c r="F699" s="42">
        <f t="shared" ca="1" si="33"/>
        <v>32</v>
      </c>
      <c r="G699" s="43" t="s">
        <v>360</v>
      </c>
      <c r="H699" s="43" t="s">
        <v>234</v>
      </c>
      <c r="I699" s="44" t="s">
        <v>2297</v>
      </c>
      <c r="J699" s="39" t="s">
        <v>236</v>
      </c>
      <c r="K699" s="39">
        <v>4263</v>
      </c>
      <c r="L699" s="39"/>
      <c r="M699" s="39"/>
      <c r="N699" s="39"/>
      <c r="O699" s="45"/>
      <c r="P699" s="45"/>
      <c r="Q699" s="45"/>
      <c r="R699" s="45"/>
      <c r="S699" s="45"/>
      <c r="T699" s="39"/>
      <c r="U699" s="45"/>
      <c r="V699" s="45"/>
      <c r="W699" s="45" t="s">
        <v>237</v>
      </c>
      <c r="X699" s="45" t="s">
        <v>417</v>
      </c>
      <c r="Y699" s="45" t="s">
        <v>417</v>
      </c>
      <c r="Z699" s="45"/>
      <c r="AA699" s="45"/>
      <c r="AB699" s="45"/>
      <c r="AC699" s="45"/>
      <c r="AD699" s="45"/>
      <c r="AE699" s="46"/>
      <c r="AS699" s="28"/>
    </row>
    <row r="700" spans="1:45" ht="18.75" thickBot="1" x14ac:dyDescent="0.3">
      <c r="A700" s="37">
        <v>687</v>
      </c>
      <c r="B700" s="38" t="s">
        <v>2298</v>
      </c>
      <c r="C700" s="39" t="s">
        <v>194</v>
      </c>
      <c r="D700" s="49">
        <v>33614</v>
      </c>
      <c r="E700" s="41">
        <f t="shared" ca="1" si="32"/>
        <v>41285</v>
      </c>
      <c r="F700" s="42">
        <f t="shared" ca="1" si="33"/>
        <v>21</v>
      </c>
      <c r="G700" s="43" t="s">
        <v>246</v>
      </c>
      <c r="H700" s="43" t="s">
        <v>234</v>
      </c>
      <c r="I700" s="44" t="s">
        <v>2299</v>
      </c>
      <c r="J700" s="39" t="s">
        <v>236</v>
      </c>
      <c r="K700" s="39">
        <v>4464</v>
      </c>
      <c r="L700" s="39"/>
      <c r="M700" s="39"/>
      <c r="N700" s="39"/>
      <c r="O700" s="45"/>
      <c r="P700" s="45"/>
      <c r="Q700" s="45"/>
      <c r="R700" s="45"/>
      <c r="S700" s="45"/>
      <c r="T700" s="39"/>
      <c r="U700" s="45"/>
      <c r="V700" s="45"/>
      <c r="W700" s="45" t="s">
        <v>237</v>
      </c>
      <c r="X700" s="45" t="s">
        <v>417</v>
      </c>
      <c r="Y700" s="45" t="s">
        <v>417</v>
      </c>
      <c r="Z700" s="45"/>
      <c r="AA700" s="45"/>
      <c r="AB700" s="45"/>
      <c r="AC700" s="45"/>
      <c r="AD700" s="45"/>
      <c r="AE700" s="46"/>
      <c r="AS700" s="28"/>
    </row>
    <row r="701" spans="1:45" ht="18.75" thickBot="1" x14ac:dyDescent="0.3">
      <c r="A701" s="37">
        <v>688</v>
      </c>
      <c r="B701" s="38" t="s">
        <v>2300</v>
      </c>
      <c r="C701" s="39" t="s">
        <v>196</v>
      </c>
      <c r="D701" s="49">
        <v>30899</v>
      </c>
      <c r="E701" s="41">
        <f t="shared" ca="1" si="32"/>
        <v>41126</v>
      </c>
      <c r="F701" s="42">
        <f t="shared" ca="1" si="33"/>
        <v>28</v>
      </c>
      <c r="G701" s="43" t="s">
        <v>246</v>
      </c>
      <c r="H701" s="43" t="s">
        <v>234</v>
      </c>
      <c r="I701" s="44" t="s">
        <v>2301</v>
      </c>
      <c r="J701" s="39" t="s">
        <v>236</v>
      </c>
      <c r="K701" s="39">
        <v>4467</v>
      </c>
      <c r="L701" s="39"/>
      <c r="M701" s="39"/>
      <c r="N701" s="39"/>
      <c r="O701" s="45"/>
      <c r="P701" s="45"/>
      <c r="Q701" s="45"/>
      <c r="R701" s="45"/>
      <c r="S701" s="45"/>
      <c r="T701" s="39"/>
      <c r="U701" s="45"/>
      <c r="V701" s="45"/>
      <c r="W701" s="45" t="s">
        <v>237</v>
      </c>
      <c r="X701" s="45" t="s">
        <v>1141</v>
      </c>
      <c r="Y701" s="45" t="s">
        <v>1142</v>
      </c>
      <c r="Z701" s="45"/>
      <c r="AA701" s="45"/>
      <c r="AB701" s="45"/>
      <c r="AC701" s="45"/>
      <c r="AD701" s="45"/>
      <c r="AE701" s="46"/>
      <c r="AS701" s="28"/>
    </row>
    <row r="702" spans="1:45" ht="18.75" thickBot="1" x14ac:dyDescent="0.3">
      <c r="A702" s="37">
        <v>689</v>
      </c>
      <c r="B702" s="38" t="s">
        <v>2302</v>
      </c>
      <c r="C702" s="39" t="s">
        <v>194</v>
      </c>
      <c r="D702" s="49">
        <v>37273</v>
      </c>
      <c r="E702" s="41">
        <f t="shared" ca="1" si="32"/>
        <v>41291</v>
      </c>
      <c r="F702" s="42">
        <f t="shared" ca="1" si="33"/>
        <v>11</v>
      </c>
      <c r="G702" s="43" t="s">
        <v>919</v>
      </c>
      <c r="H702" s="43" t="s">
        <v>234</v>
      </c>
      <c r="I702" s="44" t="s">
        <v>2303</v>
      </c>
      <c r="J702" s="39" t="s">
        <v>2304</v>
      </c>
      <c r="K702" s="39" t="s">
        <v>236</v>
      </c>
      <c r="L702" s="39"/>
      <c r="M702" s="39"/>
      <c r="N702" s="39"/>
      <c r="O702" s="45"/>
      <c r="P702" s="45"/>
      <c r="Q702" s="45"/>
      <c r="R702" s="45"/>
      <c r="S702" s="45"/>
      <c r="T702" s="39"/>
      <c r="U702" s="45"/>
      <c r="V702" s="45"/>
      <c r="W702" s="45" t="s">
        <v>237</v>
      </c>
      <c r="X702" s="45" t="s">
        <v>921</v>
      </c>
      <c r="Y702" s="45" t="s">
        <v>921</v>
      </c>
      <c r="Z702" s="45"/>
      <c r="AA702" s="45"/>
      <c r="AB702" s="45"/>
      <c r="AC702" s="45"/>
      <c r="AD702" s="45"/>
      <c r="AE702" s="46"/>
      <c r="AS702" s="28"/>
    </row>
    <row r="703" spans="1:45" ht="18.75" thickBot="1" x14ac:dyDescent="0.3">
      <c r="A703" s="37">
        <v>690</v>
      </c>
      <c r="B703" s="38" t="s">
        <v>2305</v>
      </c>
      <c r="C703" s="39" t="s">
        <v>194</v>
      </c>
      <c r="D703" s="49">
        <v>36152</v>
      </c>
      <c r="E703" s="41">
        <f t="shared" ca="1" si="32"/>
        <v>41266</v>
      </c>
      <c r="F703" s="42">
        <f t="shared" ca="1" si="33"/>
        <v>14</v>
      </c>
      <c r="G703" s="43" t="s">
        <v>360</v>
      </c>
      <c r="H703" s="43" t="s">
        <v>1262</v>
      </c>
      <c r="I703" s="44" t="s">
        <v>2306</v>
      </c>
      <c r="J703" s="39" t="s">
        <v>2307</v>
      </c>
      <c r="K703" s="39" t="s">
        <v>236</v>
      </c>
      <c r="L703" s="39"/>
      <c r="M703" s="39"/>
      <c r="N703" s="39"/>
      <c r="O703" s="45"/>
      <c r="P703" s="45"/>
      <c r="Q703" s="45"/>
      <c r="R703" s="45"/>
      <c r="S703" s="45"/>
      <c r="T703" s="39"/>
      <c r="U703" s="45"/>
      <c r="V703" s="45"/>
      <c r="W703" s="45" t="s">
        <v>237</v>
      </c>
      <c r="X703" s="45" t="s">
        <v>417</v>
      </c>
      <c r="Y703" s="45" t="s">
        <v>417</v>
      </c>
      <c r="Z703" s="45"/>
      <c r="AA703" s="45"/>
      <c r="AB703" s="45"/>
      <c r="AC703" s="45"/>
      <c r="AD703" s="45"/>
      <c r="AE703" s="46"/>
      <c r="AS703" s="28"/>
    </row>
    <row r="704" spans="1:45" ht="18.75" thickBot="1" x14ac:dyDescent="0.3">
      <c r="A704" s="37">
        <v>691</v>
      </c>
      <c r="B704" s="38" t="s">
        <v>2308</v>
      </c>
      <c r="C704" s="39" t="s">
        <v>194</v>
      </c>
      <c r="D704" s="49">
        <v>36362</v>
      </c>
      <c r="E704" s="41">
        <f t="shared" ca="1" si="32"/>
        <v>41111</v>
      </c>
      <c r="F704" s="42">
        <f t="shared" ca="1" si="33"/>
        <v>13</v>
      </c>
      <c r="G704" s="43" t="s">
        <v>246</v>
      </c>
      <c r="H704" s="43" t="s">
        <v>1262</v>
      </c>
      <c r="I704" s="44" t="s">
        <v>2309</v>
      </c>
      <c r="J704" s="39" t="s">
        <v>2310</v>
      </c>
      <c r="K704" s="39" t="s">
        <v>236</v>
      </c>
      <c r="L704" s="39"/>
      <c r="M704" s="39"/>
      <c r="N704" s="39"/>
      <c r="O704" s="45"/>
      <c r="P704" s="45"/>
      <c r="Q704" s="45"/>
      <c r="R704" s="45"/>
      <c r="S704" s="45"/>
      <c r="T704" s="39"/>
      <c r="U704" s="45"/>
      <c r="V704" s="45"/>
      <c r="W704" s="45" t="s">
        <v>237</v>
      </c>
      <c r="X704" s="45" t="s">
        <v>417</v>
      </c>
      <c r="Y704" s="45" t="s">
        <v>417</v>
      </c>
      <c r="Z704" s="45"/>
      <c r="AA704" s="45"/>
      <c r="AB704" s="45"/>
      <c r="AC704" s="45"/>
      <c r="AD704" s="45"/>
      <c r="AE704" s="46"/>
      <c r="AS704" s="28"/>
    </row>
    <row r="705" spans="1:45" ht="18.75" thickBot="1" x14ac:dyDescent="0.3">
      <c r="A705" s="37">
        <v>692</v>
      </c>
      <c r="B705" s="38" t="s">
        <v>2311</v>
      </c>
      <c r="C705" s="39" t="s">
        <v>194</v>
      </c>
      <c r="D705" s="49">
        <v>36376</v>
      </c>
      <c r="E705" s="41">
        <f t="shared" ca="1" si="32"/>
        <v>41125</v>
      </c>
      <c r="F705" s="42">
        <f t="shared" ca="1" si="33"/>
        <v>13</v>
      </c>
      <c r="G705" s="43" t="s">
        <v>360</v>
      </c>
      <c r="H705" s="43" t="s">
        <v>1262</v>
      </c>
      <c r="I705" s="44" t="s">
        <v>2312</v>
      </c>
      <c r="J705" s="39" t="s">
        <v>2313</v>
      </c>
      <c r="K705" s="39" t="s">
        <v>236</v>
      </c>
      <c r="L705" s="39"/>
      <c r="M705" s="39"/>
      <c r="N705" s="39"/>
      <c r="O705" s="45"/>
      <c r="P705" s="45"/>
      <c r="Q705" s="45"/>
      <c r="R705" s="45"/>
      <c r="S705" s="45"/>
      <c r="T705" s="39"/>
      <c r="U705" s="45"/>
      <c r="V705" s="45"/>
      <c r="W705" s="45" t="s">
        <v>237</v>
      </c>
      <c r="X705" s="45" t="s">
        <v>417</v>
      </c>
      <c r="Y705" s="45" t="s">
        <v>417</v>
      </c>
      <c r="Z705" s="45"/>
      <c r="AA705" s="45"/>
      <c r="AB705" s="45"/>
      <c r="AC705" s="45"/>
      <c r="AD705" s="45"/>
      <c r="AE705" s="46"/>
      <c r="AS705" s="28"/>
    </row>
    <row r="706" spans="1:45" ht="18.75" thickBot="1" x14ac:dyDescent="0.3">
      <c r="A706" s="37">
        <v>693</v>
      </c>
      <c r="B706" s="38" t="s">
        <v>2314</v>
      </c>
      <c r="C706" s="39" t="s">
        <v>194</v>
      </c>
      <c r="D706" s="49">
        <v>36376</v>
      </c>
      <c r="E706" s="41">
        <f t="shared" ca="1" si="32"/>
        <v>41125</v>
      </c>
      <c r="F706" s="42">
        <f t="shared" ca="1" si="33"/>
        <v>13</v>
      </c>
      <c r="G706" s="43" t="s">
        <v>360</v>
      </c>
      <c r="H706" s="43" t="s">
        <v>1262</v>
      </c>
      <c r="I706" s="44" t="s">
        <v>2315</v>
      </c>
      <c r="J706" s="39" t="s">
        <v>2316</v>
      </c>
      <c r="K706" s="39" t="s">
        <v>236</v>
      </c>
      <c r="L706" s="39"/>
      <c r="M706" s="39"/>
      <c r="N706" s="39"/>
      <c r="O706" s="45"/>
      <c r="P706" s="45"/>
      <c r="Q706" s="45"/>
      <c r="R706" s="45"/>
      <c r="S706" s="45"/>
      <c r="T706" s="39"/>
      <c r="U706" s="45"/>
      <c r="V706" s="45"/>
      <c r="W706" s="45" t="s">
        <v>237</v>
      </c>
      <c r="X706" s="45" t="s">
        <v>417</v>
      </c>
      <c r="Y706" s="45" t="s">
        <v>417</v>
      </c>
      <c r="Z706" s="45"/>
      <c r="AA706" s="45"/>
      <c r="AB706" s="45"/>
      <c r="AC706" s="45"/>
      <c r="AD706" s="45"/>
      <c r="AE706" s="46"/>
      <c r="AS706" s="28"/>
    </row>
    <row r="707" spans="1:45" ht="18.75" thickBot="1" x14ac:dyDescent="0.3">
      <c r="A707" s="37">
        <v>694</v>
      </c>
      <c r="B707" s="38" t="s">
        <v>2317</v>
      </c>
      <c r="C707" s="39" t="s">
        <v>194</v>
      </c>
      <c r="D707" s="49">
        <v>36488</v>
      </c>
      <c r="E707" s="41">
        <f t="shared" ca="1" si="32"/>
        <v>41237</v>
      </c>
      <c r="F707" s="42">
        <f t="shared" ca="1" si="33"/>
        <v>13</v>
      </c>
      <c r="G707" s="43" t="s">
        <v>246</v>
      </c>
      <c r="H707" s="43" t="s">
        <v>1262</v>
      </c>
      <c r="I707" s="44" t="s">
        <v>2318</v>
      </c>
      <c r="J707" s="39" t="s">
        <v>2319</v>
      </c>
      <c r="K707" s="39" t="s">
        <v>236</v>
      </c>
      <c r="L707" s="39"/>
      <c r="M707" s="39"/>
      <c r="N707" s="39"/>
      <c r="O707" s="45"/>
      <c r="P707" s="45"/>
      <c r="Q707" s="45"/>
      <c r="R707" s="45"/>
      <c r="S707" s="45"/>
      <c r="T707" s="39"/>
      <c r="U707" s="45"/>
      <c r="V707" s="45"/>
      <c r="W707" s="45" t="s">
        <v>237</v>
      </c>
      <c r="X707" s="45" t="s">
        <v>417</v>
      </c>
      <c r="Y707" s="45" t="s">
        <v>417</v>
      </c>
      <c r="Z707" s="45"/>
      <c r="AA707" s="45"/>
      <c r="AB707" s="45"/>
      <c r="AC707" s="45"/>
      <c r="AD707" s="45"/>
      <c r="AE707" s="46"/>
      <c r="AS707" s="28"/>
    </row>
    <row r="708" spans="1:45" ht="18.75" thickBot="1" x14ac:dyDescent="0.3">
      <c r="A708" s="37">
        <v>695</v>
      </c>
      <c r="B708" s="38" t="s">
        <v>2320</v>
      </c>
      <c r="C708" s="39" t="s">
        <v>194</v>
      </c>
      <c r="D708" s="49">
        <v>36610</v>
      </c>
      <c r="E708" s="41">
        <f t="shared" ca="1" si="32"/>
        <v>40993</v>
      </c>
      <c r="F708" s="42">
        <f t="shared" ca="1" si="33"/>
        <v>12</v>
      </c>
      <c r="G708" s="43" t="s">
        <v>360</v>
      </c>
      <c r="H708" s="43" t="s">
        <v>1262</v>
      </c>
      <c r="I708" s="44" t="s">
        <v>2321</v>
      </c>
      <c r="J708" s="39" t="s">
        <v>2322</v>
      </c>
      <c r="K708" s="39" t="s">
        <v>236</v>
      </c>
      <c r="L708" s="39"/>
      <c r="M708" s="39"/>
      <c r="N708" s="39"/>
      <c r="O708" s="45"/>
      <c r="P708" s="45"/>
      <c r="Q708" s="45"/>
      <c r="R708" s="45"/>
      <c r="S708" s="45"/>
      <c r="T708" s="39"/>
      <c r="U708" s="45"/>
      <c r="V708" s="45"/>
      <c r="W708" s="45" t="s">
        <v>237</v>
      </c>
      <c r="X708" s="45" t="s">
        <v>417</v>
      </c>
      <c r="Y708" s="45" t="s">
        <v>417</v>
      </c>
      <c r="Z708" s="45"/>
      <c r="AA708" s="45"/>
      <c r="AB708" s="45"/>
      <c r="AC708" s="45"/>
      <c r="AD708" s="45"/>
      <c r="AE708" s="46"/>
      <c r="AS708" s="28"/>
    </row>
    <row r="709" spans="1:45" ht="18.75" thickBot="1" x14ac:dyDescent="0.3">
      <c r="A709" s="37">
        <v>696</v>
      </c>
      <c r="B709" s="38" t="s">
        <v>2323</v>
      </c>
      <c r="C709" s="39" t="s">
        <v>194</v>
      </c>
      <c r="D709" s="49">
        <v>36680</v>
      </c>
      <c r="E709" s="41">
        <f t="shared" ca="1" si="32"/>
        <v>41063</v>
      </c>
      <c r="F709" s="42">
        <f t="shared" ca="1" si="33"/>
        <v>12</v>
      </c>
      <c r="G709" s="43" t="s">
        <v>360</v>
      </c>
      <c r="H709" s="43" t="s">
        <v>1262</v>
      </c>
      <c r="I709" s="44" t="s">
        <v>2324</v>
      </c>
      <c r="J709" s="39" t="s">
        <v>2325</v>
      </c>
      <c r="K709" s="39" t="s">
        <v>236</v>
      </c>
      <c r="L709" s="39"/>
      <c r="M709" s="39"/>
      <c r="N709" s="39"/>
      <c r="O709" s="45"/>
      <c r="P709" s="45"/>
      <c r="Q709" s="45"/>
      <c r="R709" s="45"/>
      <c r="S709" s="45"/>
      <c r="T709" s="39"/>
      <c r="U709" s="45"/>
      <c r="V709" s="45"/>
      <c r="W709" s="45" t="s">
        <v>237</v>
      </c>
      <c r="X709" s="45" t="s">
        <v>417</v>
      </c>
      <c r="Y709" s="45" t="s">
        <v>417</v>
      </c>
      <c r="Z709" s="45"/>
      <c r="AA709" s="45"/>
      <c r="AB709" s="45"/>
      <c r="AC709" s="45"/>
      <c r="AD709" s="45"/>
      <c r="AE709" s="46"/>
      <c r="AS709" s="28"/>
    </row>
    <row r="710" spans="1:45" ht="18.75" thickBot="1" x14ac:dyDescent="0.3">
      <c r="A710" s="37">
        <v>697</v>
      </c>
      <c r="B710" s="38" t="s">
        <v>2326</v>
      </c>
      <c r="C710" s="39" t="s">
        <v>194</v>
      </c>
      <c r="D710" s="49">
        <v>36698</v>
      </c>
      <c r="E710" s="41">
        <f t="shared" ca="1" si="32"/>
        <v>41081</v>
      </c>
      <c r="F710" s="42">
        <f t="shared" ca="1" si="33"/>
        <v>12</v>
      </c>
      <c r="G710" s="43" t="s">
        <v>246</v>
      </c>
      <c r="H710" s="43" t="s">
        <v>1262</v>
      </c>
      <c r="I710" s="44" t="s">
        <v>2327</v>
      </c>
      <c r="J710" s="39" t="s">
        <v>2328</v>
      </c>
      <c r="K710" s="39" t="s">
        <v>236</v>
      </c>
      <c r="L710" s="39"/>
      <c r="M710" s="39"/>
      <c r="N710" s="39"/>
      <c r="O710" s="45"/>
      <c r="P710" s="45"/>
      <c r="Q710" s="45"/>
      <c r="R710" s="45"/>
      <c r="S710" s="45"/>
      <c r="T710" s="39"/>
      <c r="U710" s="45"/>
      <c r="V710" s="45"/>
      <c r="W710" s="45" t="s">
        <v>237</v>
      </c>
      <c r="X710" s="45" t="s">
        <v>417</v>
      </c>
      <c r="Y710" s="45" t="s">
        <v>417</v>
      </c>
      <c r="Z710" s="45"/>
      <c r="AA710" s="45"/>
      <c r="AB710" s="45"/>
      <c r="AC710" s="45"/>
      <c r="AD710" s="45"/>
      <c r="AE710" s="46"/>
      <c r="AS710" s="28"/>
    </row>
    <row r="711" spans="1:45" ht="18.75" thickBot="1" x14ac:dyDescent="0.3">
      <c r="A711" s="37">
        <v>698</v>
      </c>
      <c r="B711" s="38" t="s">
        <v>2329</v>
      </c>
      <c r="C711" s="39" t="s">
        <v>194</v>
      </c>
      <c r="D711" s="49">
        <v>36712</v>
      </c>
      <c r="E711" s="41">
        <f t="shared" ca="1" si="32"/>
        <v>41095</v>
      </c>
      <c r="F711" s="42">
        <f t="shared" ca="1" si="33"/>
        <v>12</v>
      </c>
      <c r="G711" s="43" t="s">
        <v>594</v>
      </c>
      <c r="H711" s="43" t="s">
        <v>1262</v>
      </c>
      <c r="I711" s="44" t="s">
        <v>2330</v>
      </c>
      <c r="J711" s="39" t="s">
        <v>2331</v>
      </c>
      <c r="K711" s="39" t="s">
        <v>236</v>
      </c>
      <c r="L711" s="39"/>
      <c r="M711" s="39"/>
      <c r="N711" s="39"/>
      <c r="O711" s="45"/>
      <c r="P711" s="45"/>
      <c r="Q711" s="45"/>
      <c r="R711" s="45"/>
      <c r="S711" s="45"/>
      <c r="T711" s="39"/>
      <c r="U711" s="45"/>
      <c r="V711" s="45"/>
      <c r="W711" s="45" t="s">
        <v>237</v>
      </c>
      <c r="X711" s="45" t="s">
        <v>417</v>
      </c>
      <c r="Y711" s="45" t="s">
        <v>417</v>
      </c>
      <c r="Z711" s="45"/>
      <c r="AA711" s="45"/>
      <c r="AB711" s="45"/>
      <c r="AC711" s="45"/>
      <c r="AD711" s="45"/>
      <c r="AE711" s="46"/>
      <c r="AS711" s="28"/>
    </row>
    <row r="712" spans="1:45" ht="18.75" thickBot="1" x14ac:dyDescent="0.3">
      <c r="A712" s="37">
        <v>699</v>
      </c>
      <c r="B712" s="38" t="s">
        <v>2332</v>
      </c>
      <c r="C712" s="39" t="s">
        <v>194</v>
      </c>
      <c r="D712" s="49">
        <v>36740</v>
      </c>
      <c r="E712" s="41">
        <f t="shared" ca="1" si="32"/>
        <v>41123</v>
      </c>
      <c r="F712" s="42">
        <f t="shared" ca="1" si="33"/>
        <v>12</v>
      </c>
      <c r="G712" s="43" t="s">
        <v>360</v>
      </c>
      <c r="H712" s="43" t="s">
        <v>1262</v>
      </c>
      <c r="I712" s="44" t="s">
        <v>2333</v>
      </c>
      <c r="J712" s="39" t="s">
        <v>2334</v>
      </c>
      <c r="K712" s="39" t="s">
        <v>236</v>
      </c>
      <c r="L712" s="39"/>
      <c r="M712" s="39"/>
      <c r="N712" s="39"/>
      <c r="O712" s="45"/>
      <c r="P712" s="45"/>
      <c r="Q712" s="45"/>
      <c r="R712" s="45"/>
      <c r="S712" s="45"/>
      <c r="T712" s="39"/>
      <c r="U712" s="45"/>
      <c r="V712" s="45"/>
      <c r="W712" s="45" t="s">
        <v>237</v>
      </c>
      <c r="X712" s="45" t="s">
        <v>417</v>
      </c>
      <c r="Y712" s="45" t="s">
        <v>417</v>
      </c>
      <c r="Z712" s="45"/>
      <c r="AA712" s="45"/>
      <c r="AB712" s="45"/>
      <c r="AC712" s="45"/>
      <c r="AD712" s="45"/>
      <c r="AE712" s="46"/>
      <c r="AS712" s="28"/>
    </row>
    <row r="713" spans="1:45" ht="18.75" thickBot="1" x14ac:dyDescent="0.3">
      <c r="A713" s="37">
        <v>700</v>
      </c>
      <c r="B713" s="38" t="s">
        <v>2335</v>
      </c>
      <c r="C713" s="39" t="s">
        <v>194</v>
      </c>
      <c r="D713" s="49">
        <v>37734</v>
      </c>
      <c r="E713" s="41">
        <f t="shared" ca="1" si="32"/>
        <v>41022</v>
      </c>
      <c r="F713" s="42">
        <f t="shared" ca="1" si="33"/>
        <v>9</v>
      </c>
      <c r="G713" s="43" t="s">
        <v>246</v>
      </c>
      <c r="H713" s="43" t="s">
        <v>234</v>
      </c>
      <c r="I713" s="44" t="s">
        <v>2336</v>
      </c>
      <c r="J713" s="39" t="s">
        <v>2337</v>
      </c>
      <c r="K713" s="39" t="s">
        <v>236</v>
      </c>
      <c r="L713" s="39"/>
      <c r="M713" s="39"/>
      <c r="N713" s="39"/>
      <c r="O713" s="45"/>
      <c r="P713" s="45"/>
      <c r="Q713" s="45"/>
      <c r="R713" s="45"/>
      <c r="S713" s="45"/>
      <c r="T713" s="39"/>
      <c r="U713" s="45"/>
      <c r="V713" s="45"/>
      <c r="W713" s="45" t="s">
        <v>237</v>
      </c>
      <c r="X713" s="45" t="s">
        <v>310</v>
      </c>
      <c r="Y713" s="45" t="s">
        <v>310</v>
      </c>
      <c r="Z713" s="45"/>
      <c r="AA713" s="45"/>
      <c r="AB713" s="45"/>
      <c r="AC713" s="45"/>
      <c r="AD713" s="45"/>
      <c r="AE713" s="46"/>
      <c r="AS713" s="28"/>
    </row>
    <row r="714" spans="1:45" ht="18.75" thickBot="1" x14ac:dyDescent="0.3">
      <c r="A714" s="37">
        <v>701</v>
      </c>
      <c r="B714" s="38" t="s">
        <v>2338</v>
      </c>
      <c r="C714" s="39" t="s">
        <v>194</v>
      </c>
      <c r="D714" s="49">
        <v>36804</v>
      </c>
      <c r="E714" s="41">
        <f t="shared" ca="1" si="32"/>
        <v>41187</v>
      </c>
      <c r="F714" s="42">
        <f t="shared" ca="1" si="33"/>
        <v>12</v>
      </c>
      <c r="G714" s="43" t="s">
        <v>723</v>
      </c>
      <c r="H714" s="43" t="s">
        <v>288</v>
      </c>
      <c r="I714" s="44" t="s">
        <v>2339</v>
      </c>
      <c r="J714" s="39" t="s">
        <v>2340</v>
      </c>
      <c r="K714" s="39" t="s">
        <v>236</v>
      </c>
      <c r="L714" s="39"/>
      <c r="M714" s="39"/>
      <c r="N714" s="39"/>
      <c r="O714" s="45"/>
      <c r="P714" s="45"/>
      <c r="Q714" s="45"/>
      <c r="R714" s="45"/>
      <c r="S714" s="45"/>
      <c r="T714" s="39"/>
      <c r="U714" s="45"/>
      <c r="V714" s="45"/>
      <c r="W714" s="45" t="s">
        <v>237</v>
      </c>
      <c r="X714" s="45" t="s">
        <v>863</v>
      </c>
      <c r="Y714" s="45" t="s">
        <v>863</v>
      </c>
      <c r="Z714" s="45"/>
      <c r="AA714" s="45"/>
      <c r="AB714" s="45"/>
      <c r="AC714" s="45"/>
      <c r="AD714" s="45"/>
      <c r="AE714" s="46"/>
      <c r="AS714" s="28"/>
    </row>
    <row r="715" spans="1:45" ht="18.75" thickBot="1" x14ac:dyDescent="0.3">
      <c r="A715" s="37">
        <v>702</v>
      </c>
      <c r="B715" s="38" t="s">
        <v>2341</v>
      </c>
      <c r="C715" s="39" t="s">
        <v>194</v>
      </c>
      <c r="D715" s="49">
        <v>37298</v>
      </c>
      <c r="E715" s="41">
        <f t="shared" ca="1" si="32"/>
        <v>41316</v>
      </c>
      <c r="F715" s="42">
        <f t="shared" ca="1" si="33"/>
        <v>11</v>
      </c>
      <c r="G715" s="43" t="s">
        <v>2342</v>
      </c>
      <c r="H715" s="43" t="s">
        <v>288</v>
      </c>
      <c r="I715" s="44" t="s">
        <v>2343</v>
      </c>
      <c r="J715" s="39" t="s">
        <v>2344</v>
      </c>
      <c r="K715" s="39" t="s">
        <v>236</v>
      </c>
      <c r="L715" s="39"/>
      <c r="M715" s="39"/>
      <c r="N715" s="39"/>
      <c r="O715" s="45"/>
      <c r="P715" s="45"/>
      <c r="Q715" s="45"/>
      <c r="R715" s="45"/>
      <c r="S715" s="45"/>
      <c r="T715" s="39"/>
      <c r="U715" s="45"/>
      <c r="V715" s="45"/>
      <c r="W715" s="45" t="s">
        <v>237</v>
      </c>
      <c r="X715" s="45" t="s">
        <v>863</v>
      </c>
      <c r="Y715" s="45" t="s">
        <v>863</v>
      </c>
      <c r="Z715" s="45"/>
      <c r="AA715" s="45"/>
      <c r="AB715" s="45"/>
      <c r="AC715" s="45"/>
      <c r="AD715" s="45"/>
      <c r="AE715" s="46"/>
      <c r="AS715" s="28"/>
    </row>
    <row r="716" spans="1:45" ht="18.75" thickBot="1" x14ac:dyDescent="0.3">
      <c r="A716" s="37">
        <v>703</v>
      </c>
      <c r="B716" s="38" t="s">
        <v>2345</v>
      </c>
      <c r="C716" s="39" t="s">
        <v>194</v>
      </c>
      <c r="D716" s="49">
        <v>38309</v>
      </c>
      <c r="E716" s="41">
        <f t="shared" ca="1" si="32"/>
        <v>41231</v>
      </c>
      <c r="F716" s="42">
        <f t="shared" ca="1" si="33"/>
        <v>8</v>
      </c>
      <c r="G716" s="43" t="s">
        <v>723</v>
      </c>
      <c r="H716" s="43" t="s">
        <v>288</v>
      </c>
      <c r="I716" s="44" t="s">
        <v>2346</v>
      </c>
      <c r="J716" s="39" t="s">
        <v>2347</v>
      </c>
      <c r="K716" s="39" t="s">
        <v>236</v>
      </c>
      <c r="L716" s="39"/>
      <c r="M716" s="39"/>
      <c r="N716" s="39"/>
      <c r="O716" s="45"/>
      <c r="P716" s="45"/>
      <c r="Q716" s="45"/>
      <c r="R716" s="45"/>
      <c r="S716" s="45"/>
      <c r="T716" s="39"/>
      <c r="U716" s="45"/>
      <c r="V716" s="45"/>
      <c r="W716" s="45" t="s">
        <v>237</v>
      </c>
      <c r="X716" s="45" t="s">
        <v>863</v>
      </c>
      <c r="Y716" s="45" t="s">
        <v>863</v>
      </c>
      <c r="Z716" s="45"/>
      <c r="AA716" s="45"/>
      <c r="AB716" s="45"/>
      <c r="AC716" s="45"/>
      <c r="AD716" s="45"/>
      <c r="AE716" s="46"/>
      <c r="AS716" s="28"/>
    </row>
    <row r="717" spans="1:45" ht="18.75" thickBot="1" x14ac:dyDescent="0.3">
      <c r="A717" s="37">
        <v>704</v>
      </c>
      <c r="B717" s="38" t="s">
        <v>2348</v>
      </c>
      <c r="C717" s="39" t="s">
        <v>196</v>
      </c>
      <c r="D717" s="49">
        <v>36529</v>
      </c>
      <c r="E717" s="41">
        <f t="shared" ca="1" si="32"/>
        <v>41278</v>
      </c>
      <c r="F717" s="42">
        <f t="shared" ca="1" si="33"/>
        <v>13</v>
      </c>
      <c r="G717" s="43" t="s">
        <v>360</v>
      </c>
      <c r="H717" s="43" t="s">
        <v>1262</v>
      </c>
      <c r="I717" s="44" t="s">
        <v>2349</v>
      </c>
      <c r="J717" s="39" t="s">
        <v>2350</v>
      </c>
      <c r="K717" s="39" t="s">
        <v>236</v>
      </c>
      <c r="L717" s="39"/>
      <c r="M717" s="39"/>
      <c r="N717" s="39"/>
      <c r="O717" s="45"/>
      <c r="P717" s="45"/>
      <c r="Q717" s="45"/>
      <c r="R717" s="45"/>
      <c r="S717" s="45"/>
      <c r="T717" s="39"/>
      <c r="U717" s="45"/>
      <c r="V717" s="45"/>
      <c r="W717" s="45" t="s">
        <v>237</v>
      </c>
      <c r="X717" s="45" t="s">
        <v>417</v>
      </c>
      <c r="Y717" s="45" t="s">
        <v>417</v>
      </c>
      <c r="Z717" s="45"/>
      <c r="AA717" s="45"/>
      <c r="AB717" s="45"/>
      <c r="AC717" s="45"/>
      <c r="AD717" s="45"/>
      <c r="AE717" s="46"/>
      <c r="AS717" s="28"/>
    </row>
    <row r="718" spans="1:45" ht="18.75" thickBot="1" x14ac:dyDescent="0.3">
      <c r="A718" s="37">
        <v>705</v>
      </c>
      <c r="B718" s="38" t="s">
        <v>2351</v>
      </c>
      <c r="C718" s="39" t="s">
        <v>196</v>
      </c>
      <c r="D718" s="49">
        <v>36573</v>
      </c>
      <c r="E718" s="41">
        <f t="shared" ca="1" si="32"/>
        <v>41322</v>
      </c>
      <c r="F718" s="42">
        <f t="shared" ca="1" si="33"/>
        <v>13</v>
      </c>
      <c r="G718" s="43" t="s">
        <v>246</v>
      </c>
      <c r="H718" s="43" t="s">
        <v>1262</v>
      </c>
      <c r="I718" s="44" t="s">
        <v>2352</v>
      </c>
      <c r="J718" s="39" t="s">
        <v>2353</v>
      </c>
      <c r="K718" s="39" t="s">
        <v>236</v>
      </c>
      <c r="L718" s="39"/>
      <c r="M718" s="39"/>
      <c r="N718" s="39"/>
      <c r="O718" s="45"/>
      <c r="P718" s="45"/>
      <c r="Q718" s="45"/>
      <c r="R718" s="45"/>
      <c r="S718" s="45"/>
      <c r="T718" s="39"/>
      <c r="U718" s="45"/>
      <c r="V718" s="45"/>
      <c r="W718" s="45" t="s">
        <v>237</v>
      </c>
      <c r="X718" s="45" t="s">
        <v>417</v>
      </c>
      <c r="Y718" s="45" t="s">
        <v>417</v>
      </c>
      <c r="Z718" s="45"/>
      <c r="AA718" s="45"/>
      <c r="AB718" s="45"/>
      <c r="AC718" s="45"/>
      <c r="AD718" s="45"/>
      <c r="AE718" s="46"/>
      <c r="AS718" s="28"/>
    </row>
    <row r="719" spans="1:45" ht="18.75" thickBot="1" x14ac:dyDescent="0.3">
      <c r="A719" s="37">
        <v>706</v>
      </c>
      <c r="B719" s="38" t="s">
        <v>2354</v>
      </c>
      <c r="C719" s="39" t="s">
        <v>196</v>
      </c>
      <c r="D719" s="49">
        <v>36600</v>
      </c>
      <c r="E719" s="41">
        <f t="shared" ref="E719:E746" ca="1" si="34">IF(B719="","",IF(DATE(YEAR(TODAY()),MONTH(D719),DAY(D719))&lt;TODAY(),DATE(IF(YEAR(D719)=1900,2090,YEAR(TODAY())+1),MONTH(D719),DAY(D719)),DATE(IF(YEAR(D719)=1900,2090,YEAR(TODAY())),MONTH(D719),DAY(D719))))</f>
        <v>41348</v>
      </c>
      <c r="F719" s="42">
        <f t="shared" ref="F719:F746" ca="1" si="35">IF(B719="","",YEAR(E719)-YEAR(D719))</f>
        <v>13</v>
      </c>
      <c r="G719" s="43" t="s">
        <v>360</v>
      </c>
      <c r="H719" s="43" t="s">
        <v>1262</v>
      </c>
      <c r="I719" s="44" t="s">
        <v>2355</v>
      </c>
      <c r="J719" s="39" t="s">
        <v>2356</v>
      </c>
      <c r="K719" s="39" t="s">
        <v>236</v>
      </c>
      <c r="L719" s="39"/>
      <c r="M719" s="39"/>
      <c r="N719" s="39"/>
      <c r="O719" s="45"/>
      <c r="P719" s="45"/>
      <c r="Q719" s="45"/>
      <c r="R719" s="45"/>
      <c r="S719" s="45"/>
      <c r="T719" s="39"/>
      <c r="U719" s="45"/>
      <c r="V719" s="45"/>
      <c r="W719" s="45" t="s">
        <v>237</v>
      </c>
      <c r="X719" s="45" t="s">
        <v>417</v>
      </c>
      <c r="Y719" s="45" t="s">
        <v>417</v>
      </c>
      <c r="Z719" s="45"/>
      <c r="AA719" s="45"/>
      <c r="AB719" s="45"/>
      <c r="AC719" s="45"/>
      <c r="AD719" s="45"/>
      <c r="AE719" s="46"/>
      <c r="AS719" s="28"/>
    </row>
    <row r="720" spans="1:45" ht="18.75" thickBot="1" x14ac:dyDescent="0.3">
      <c r="A720" s="37">
        <v>707</v>
      </c>
      <c r="B720" s="38" t="s">
        <v>2357</v>
      </c>
      <c r="C720" s="39" t="s">
        <v>196</v>
      </c>
      <c r="D720" s="49">
        <v>36698</v>
      </c>
      <c r="E720" s="41">
        <f t="shared" ca="1" si="34"/>
        <v>41081</v>
      </c>
      <c r="F720" s="42">
        <f t="shared" ca="1" si="35"/>
        <v>12</v>
      </c>
      <c r="G720" s="43" t="s">
        <v>246</v>
      </c>
      <c r="H720" s="43" t="s">
        <v>1262</v>
      </c>
      <c r="I720" s="44" t="s">
        <v>2358</v>
      </c>
      <c r="J720" s="39" t="s">
        <v>2359</v>
      </c>
      <c r="K720" s="39" t="s">
        <v>236</v>
      </c>
      <c r="L720" s="39"/>
      <c r="M720" s="39"/>
      <c r="N720" s="39"/>
      <c r="O720" s="45"/>
      <c r="P720" s="45"/>
      <c r="Q720" s="45"/>
      <c r="R720" s="45"/>
      <c r="S720" s="45"/>
      <c r="T720" s="39"/>
      <c r="U720" s="45"/>
      <c r="V720" s="45"/>
      <c r="W720" s="45" t="s">
        <v>237</v>
      </c>
      <c r="X720" s="45" t="s">
        <v>417</v>
      </c>
      <c r="Y720" s="45" t="s">
        <v>417</v>
      </c>
      <c r="Z720" s="45"/>
      <c r="AA720" s="45"/>
      <c r="AB720" s="45"/>
      <c r="AC720" s="45"/>
      <c r="AD720" s="45"/>
      <c r="AE720" s="46"/>
      <c r="AS720" s="28"/>
    </row>
    <row r="721" spans="1:45" ht="18.75" thickBot="1" x14ac:dyDescent="0.3">
      <c r="A721" s="37">
        <v>708</v>
      </c>
      <c r="B721" s="38" t="s">
        <v>2360</v>
      </c>
      <c r="C721" s="39" t="s">
        <v>194</v>
      </c>
      <c r="D721" s="49">
        <v>35642</v>
      </c>
      <c r="E721" s="41">
        <f t="shared" ca="1" si="34"/>
        <v>41121</v>
      </c>
      <c r="F721" s="42">
        <f t="shared" ca="1" si="35"/>
        <v>15</v>
      </c>
      <c r="G721" s="43"/>
      <c r="H721" s="43"/>
      <c r="I721" s="44" t="s">
        <v>2361</v>
      </c>
      <c r="J721" s="39"/>
      <c r="K721" s="39">
        <v>4715</v>
      </c>
      <c r="L721" s="39"/>
      <c r="M721" s="39"/>
      <c r="N721" s="39"/>
      <c r="O721" s="45"/>
      <c r="P721" s="45"/>
      <c r="Q721" s="45"/>
      <c r="R721" s="45"/>
      <c r="S721" s="45"/>
      <c r="T721" s="39"/>
      <c r="U721" s="45"/>
      <c r="V721" s="45"/>
      <c r="W721" s="45" t="s">
        <v>237</v>
      </c>
      <c r="X721" s="45" t="s">
        <v>2013</v>
      </c>
      <c r="Y721" s="45" t="s">
        <v>2013</v>
      </c>
      <c r="Z721" s="45"/>
      <c r="AA721" s="45"/>
      <c r="AB721" s="45"/>
      <c r="AC721" s="45"/>
      <c r="AD721" s="45"/>
      <c r="AE721" s="46"/>
      <c r="AS721" s="28"/>
    </row>
    <row r="722" spans="1:45" ht="18.75" thickBot="1" x14ac:dyDescent="0.3">
      <c r="A722" s="37">
        <v>709</v>
      </c>
      <c r="B722" s="38" t="s">
        <v>2362</v>
      </c>
      <c r="C722" s="39" t="s">
        <v>194</v>
      </c>
      <c r="D722" s="49">
        <v>35968</v>
      </c>
      <c r="E722" s="41">
        <f t="shared" ca="1" si="34"/>
        <v>41082</v>
      </c>
      <c r="F722" s="42">
        <f t="shared" ca="1" si="35"/>
        <v>14</v>
      </c>
      <c r="G722" s="43" t="s">
        <v>246</v>
      </c>
      <c r="H722" s="43" t="s">
        <v>1262</v>
      </c>
      <c r="I722" s="44" t="s">
        <v>2363</v>
      </c>
      <c r="J722" s="39"/>
      <c r="K722" s="39">
        <v>4711</v>
      </c>
      <c r="L722" s="39"/>
      <c r="M722" s="39"/>
      <c r="N722" s="39"/>
      <c r="O722" s="45"/>
      <c r="P722" s="45"/>
      <c r="Q722" s="45"/>
      <c r="R722" s="45"/>
      <c r="S722" s="45"/>
      <c r="T722" s="39"/>
      <c r="U722" s="45"/>
      <c r="V722" s="45"/>
      <c r="W722" s="45" t="s">
        <v>237</v>
      </c>
      <c r="X722" s="45" t="s">
        <v>626</v>
      </c>
      <c r="Y722" s="45" t="s">
        <v>626</v>
      </c>
      <c r="Z722" s="45"/>
      <c r="AA722" s="45"/>
      <c r="AB722" s="45"/>
      <c r="AC722" s="45"/>
      <c r="AD722" s="45"/>
      <c r="AE722" s="46"/>
      <c r="AS722" s="28"/>
    </row>
    <row r="723" spans="1:45" ht="18.75" thickBot="1" x14ac:dyDescent="0.3">
      <c r="A723" s="37">
        <v>710</v>
      </c>
      <c r="B723" s="38" t="s">
        <v>2364</v>
      </c>
      <c r="C723" s="39" t="s">
        <v>194</v>
      </c>
      <c r="D723" s="49">
        <v>35954</v>
      </c>
      <c r="E723" s="41">
        <f t="shared" ca="1" si="34"/>
        <v>41068</v>
      </c>
      <c r="F723" s="42">
        <f t="shared" ca="1" si="35"/>
        <v>14</v>
      </c>
      <c r="G723" s="43"/>
      <c r="H723" s="43"/>
      <c r="I723" s="44" t="s">
        <v>2365</v>
      </c>
      <c r="J723" s="39"/>
      <c r="K723" s="39">
        <v>4713</v>
      </c>
      <c r="L723" s="39"/>
      <c r="M723" s="39"/>
      <c r="N723" s="39"/>
      <c r="O723" s="45"/>
      <c r="P723" s="45"/>
      <c r="Q723" s="45"/>
      <c r="R723" s="45"/>
      <c r="S723" s="45"/>
      <c r="T723" s="39"/>
      <c r="U723" s="45"/>
      <c r="V723" s="45"/>
      <c r="W723" s="45" t="s">
        <v>237</v>
      </c>
      <c r="X723" s="45" t="s">
        <v>2013</v>
      </c>
      <c r="Y723" s="45" t="s">
        <v>2013</v>
      </c>
      <c r="Z723" s="45"/>
      <c r="AA723" s="45"/>
      <c r="AB723" s="45"/>
      <c r="AC723" s="45"/>
      <c r="AD723" s="45"/>
      <c r="AE723" s="46"/>
      <c r="AS723" s="28"/>
    </row>
    <row r="724" spans="1:45" ht="18.75" thickBot="1" x14ac:dyDescent="0.3">
      <c r="A724" s="37">
        <v>711</v>
      </c>
      <c r="B724" s="38" t="s">
        <v>2366</v>
      </c>
      <c r="C724" s="39" t="s">
        <v>194</v>
      </c>
      <c r="D724" s="49">
        <v>32758</v>
      </c>
      <c r="E724" s="41">
        <f t="shared" ca="1" si="34"/>
        <v>41159</v>
      </c>
      <c r="F724" s="42">
        <f t="shared" ca="1" si="35"/>
        <v>23</v>
      </c>
      <c r="G724" s="43"/>
      <c r="H724" s="43"/>
      <c r="I724" s="44" t="s">
        <v>2367</v>
      </c>
      <c r="J724" s="39"/>
      <c r="K724" s="39">
        <v>4714</v>
      </c>
      <c r="L724" s="39"/>
      <c r="M724" s="39"/>
      <c r="N724" s="39"/>
      <c r="O724" s="45"/>
      <c r="P724" s="45"/>
      <c r="Q724" s="45"/>
      <c r="R724" s="45"/>
      <c r="S724" s="45"/>
      <c r="T724" s="39"/>
      <c r="U724" s="45"/>
      <c r="V724" s="45"/>
      <c r="W724" s="45" t="s">
        <v>237</v>
      </c>
      <c r="X724" s="45" t="s">
        <v>2013</v>
      </c>
      <c r="Y724" s="45" t="s">
        <v>2013</v>
      </c>
      <c r="Z724" s="45"/>
      <c r="AA724" s="45"/>
      <c r="AB724" s="45"/>
      <c r="AC724" s="45"/>
      <c r="AD724" s="45"/>
      <c r="AE724" s="46"/>
      <c r="AS724" s="28"/>
    </row>
    <row r="725" spans="1:45" ht="18.75" thickBot="1" x14ac:dyDescent="0.3">
      <c r="A725" s="37">
        <v>712</v>
      </c>
      <c r="B725" s="38" t="s">
        <v>2368</v>
      </c>
      <c r="C725" s="39" t="s">
        <v>194</v>
      </c>
      <c r="D725" s="49">
        <v>19289</v>
      </c>
      <c r="E725" s="41">
        <f t="shared" ca="1" si="34"/>
        <v>41204</v>
      </c>
      <c r="F725" s="42">
        <f t="shared" ca="1" si="35"/>
        <v>60</v>
      </c>
      <c r="G725" s="43" t="s">
        <v>2369</v>
      </c>
      <c r="H725" s="43" t="s">
        <v>234</v>
      </c>
      <c r="I725" s="44" t="s">
        <v>2370</v>
      </c>
      <c r="J725" s="39"/>
      <c r="K725" s="39">
        <v>256</v>
      </c>
      <c r="L725" s="39"/>
      <c r="M725" s="39"/>
      <c r="N725" s="39"/>
      <c r="O725" s="45"/>
      <c r="P725" s="45"/>
      <c r="Q725" s="45"/>
      <c r="R725" s="45"/>
      <c r="S725" s="45"/>
      <c r="T725" s="39"/>
      <c r="U725" s="45"/>
      <c r="V725" s="45"/>
      <c r="W725" s="45" t="s">
        <v>237</v>
      </c>
      <c r="X725" s="45" t="s">
        <v>310</v>
      </c>
      <c r="Y725" s="45" t="s">
        <v>310</v>
      </c>
      <c r="Z725" s="45"/>
      <c r="AA725" s="45"/>
      <c r="AB725" s="45"/>
      <c r="AC725" s="45"/>
      <c r="AD725" s="45"/>
      <c r="AE725" s="46"/>
      <c r="AS725" s="28"/>
    </row>
    <row r="726" spans="1:45" ht="18.75" thickBot="1" x14ac:dyDescent="0.3">
      <c r="A726" s="37">
        <v>713</v>
      </c>
      <c r="B726" s="38" t="s">
        <v>2371</v>
      </c>
      <c r="C726" s="39" t="s">
        <v>194</v>
      </c>
      <c r="D726" s="49">
        <v>32579</v>
      </c>
      <c r="E726" s="41">
        <f t="shared" ca="1" si="34"/>
        <v>41345</v>
      </c>
      <c r="F726" s="42">
        <f t="shared" ca="1" si="35"/>
        <v>24</v>
      </c>
      <c r="G726" s="43" t="s">
        <v>246</v>
      </c>
      <c r="H726" s="43" t="s">
        <v>234</v>
      </c>
      <c r="I726" s="44" t="s">
        <v>2372</v>
      </c>
      <c r="J726" s="39"/>
      <c r="K726" s="39">
        <v>4346</v>
      </c>
      <c r="L726" s="39"/>
      <c r="M726" s="39"/>
      <c r="N726" s="39"/>
      <c r="O726" s="45"/>
      <c r="P726" s="45"/>
      <c r="Q726" s="45"/>
      <c r="R726" s="45"/>
      <c r="S726" s="45"/>
      <c r="T726" s="39"/>
      <c r="U726" s="45"/>
      <c r="V726" s="45"/>
      <c r="W726" s="45" t="s">
        <v>237</v>
      </c>
      <c r="X726" s="45" t="s">
        <v>515</v>
      </c>
      <c r="Y726" s="45" t="s">
        <v>515</v>
      </c>
      <c r="Z726" s="45"/>
      <c r="AA726" s="45"/>
      <c r="AB726" s="45"/>
      <c r="AC726" s="45"/>
      <c r="AD726" s="45"/>
      <c r="AE726" s="46"/>
      <c r="AS726" s="28"/>
    </row>
    <row r="727" spans="1:45" ht="18.75" thickBot="1" x14ac:dyDescent="0.3">
      <c r="A727" s="37">
        <v>714</v>
      </c>
      <c r="B727" s="38" t="s">
        <v>2373</v>
      </c>
      <c r="C727" s="39" t="s">
        <v>194</v>
      </c>
      <c r="D727" s="49">
        <v>31233</v>
      </c>
      <c r="E727" s="41">
        <f t="shared" ca="1" si="34"/>
        <v>41095</v>
      </c>
      <c r="F727" s="42">
        <f t="shared" ca="1" si="35"/>
        <v>27</v>
      </c>
      <c r="G727" s="43" t="s">
        <v>495</v>
      </c>
      <c r="H727" s="43" t="s">
        <v>234</v>
      </c>
      <c r="I727" s="44" t="s">
        <v>2374</v>
      </c>
      <c r="J727" s="39"/>
      <c r="K727" s="39">
        <v>4719</v>
      </c>
      <c r="L727" s="39"/>
      <c r="M727" s="39"/>
      <c r="N727" s="39"/>
      <c r="O727" s="45"/>
      <c r="P727" s="45"/>
      <c r="Q727" s="45"/>
      <c r="R727" s="45"/>
      <c r="S727" s="45"/>
      <c r="T727" s="39"/>
      <c r="U727" s="45"/>
      <c r="V727" s="45"/>
      <c r="W727" s="45" t="s">
        <v>237</v>
      </c>
      <c r="X727" s="45" t="s">
        <v>662</v>
      </c>
      <c r="Y727" s="45" t="s">
        <v>662</v>
      </c>
      <c r="Z727" s="45"/>
      <c r="AA727" s="45"/>
      <c r="AB727" s="45"/>
      <c r="AC727" s="45"/>
      <c r="AD727" s="45"/>
      <c r="AE727" s="46"/>
      <c r="AS727" s="28"/>
    </row>
    <row r="728" spans="1:45" ht="18.75" thickBot="1" x14ac:dyDescent="0.3">
      <c r="A728" s="37">
        <v>715</v>
      </c>
      <c r="B728" s="38" t="s">
        <v>2375</v>
      </c>
      <c r="C728" s="39" t="s">
        <v>196</v>
      </c>
      <c r="D728" s="49">
        <v>26516</v>
      </c>
      <c r="E728" s="41">
        <f t="shared" ca="1" si="34"/>
        <v>41126</v>
      </c>
      <c r="F728" s="42">
        <f t="shared" ca="1" si="35"/>
        <v>40</v>
      </c>
      <c r="G728" s="43" t="s">
        <v>2376</v>
      </c>
      <c r="H728" s="43" t="s">
        <v>234</v>
      </c>
      <c r="I728" s="44" t="s">
        <v>2377</v>
      </c>
      <c r="J728" s="39"/>
      <c r="K728" s="39">
        <v>4243</v>
      </c>
      <c r="L728" s="39"/>
      <c r="M728" s="39"/>
      <c r="N728" s="39"/>
      <c r="O728" s="45"/>
      <c r="P728" s="45"/>
      <c r="Q728" s="45"/>
      <c r="R728" s="45"/>
      <c r="S728" s="45"/>
      <c r="T728" s="39"/>
      <c r="U728" s="45"/>
      <c r="V728" s="45"/>
      <c r="W728" s="45" t="s">
        <v>237</v>
      </c>
      <c r="X728" s="45" t="s">
        <v>834</v>
      </c>
      <c r="Y728" s="45" t="s">
        <v>834</v>
      </c>
      <c r="Z728" s="45"/>
      <c r="AA728" s="45"/>
      <c r="AB728" s="45"/>
      <c r="AC728" s="45"/>
      <c r="AD728" s="45"/>
      <c r="AE728" s="46"/>
      <c r="AS728" s="28"/>
    </row>
    <row r="729" spans="1:45" ht="18.75" thickBot="1" x14ac:dyDescent="0.3">
      <c r="A729" s="37">
        <v>716</v>
      </c>
      <c r="B729" s="38" t="s">
        <v>2378</v>
      </c>
      <c r="C729" s="39" t="s">
        <v>194</v>
      </c>
      <c r="D729" s="49">
        <v>35696</v>
      </c>
      <c r="E729" s="41">
        <f t="shared" ca="1" si="34"/>
        <v>41175</v>
      </c>
      <c r="F729" s="42">
        <f t="shared" ca="1" si="35"/>
        <v>15</v>
      </c>
      <c r="G729" s="43" t="s">
        <v>406</v>
      </c>
      <c r="H729" s="43" t="s">
        <v>234</v>
      </c>
      <c r="I729" s="44" t="s">
        <v>2379</v>
      </c>
      <c r="J729" s="39"/>
      <c r="K729" s="39">
        <v>4721</v>
      </c>
      <c r="L729" s="39"/>
      <c r="M729" s="39"/>
      <c r="N729" s="39"/>
      <c r="O729" s="45"/>
      <c r="P729" s="45"/>
      <c r="Q729" s="45"/>
      <c r="R729" s="45"/>
      <c r="S729" s="45"/>
      <c r="T729" s="39"/>
      <c r="U729" s="45"/>
      <c r="V729" s="45"/>
      <c r="W729" s="45" t="s">
        <v>237</v>
      </c>
      <c r="X729" s="45" t="s">
        <v>834</v>
      </c>
      <c r="Y729" s="45" t="s">
        <v>834</v>
      </c>
      <c r="Z729" s="45"/>
      <c r="AA729" s="45"/>
      <c r="AB729" s="45"/>
      <c r="AC729" s="45"/>
      <c r="AD729" s="45"/>
      <c r="AE729" s="46"/>
      <c r="AS729" s="28"/>
    </row>
    <row r="730" spans="1:45" ht="18.75" thickBot="1" x14ac:dyDescent="0.3">
      <c r="A730" s="37">
        <v>717</v>
      </c>
      <c r="B730" s="38" t="s">
        <v>2380</v>
      </c>
      <c r="C730" s="39" t="s">
        <v>194</v>
      </c>
      <c r="D730" s="49">
        <v>32273</v>
      </c>
      <c r="E730" s="41">
        <f t="shared" ca="1" si="34"/>
        <v>41039</v>
      </c>
      <c r="F730" s="42">
        <f t="shared" ca="1" si="35"/>
        <v>24</v>
      </c>
      <c r="G730" s="43" t="s">
        <v>406</v>
      </c>
      <c r="H730" s="43" t="s">
        <v>234</v>
      </c>
      <c r="I730" s="44" t="s">
        <v>2381</v>
      </c>
      <c r="J730" s="39"/>
      <c r="K730" s="39">
        <v>4720</v>
      </c>
      <c r="L730" s="39"/>
      <c r="M730" s="39"/>
      <c r="N730" s="39"/>
      <c r="O730" s="45"/>
      <c r="P730" s="45"/>
      <c r="Q730" s="45"/>
      <c r="R730" s="45"/>
      <c r="S730" s="45"/>
      <c r="T730" s="39"/>
      <c r="U730" s="45"/>
      <c r="V730" s="45"/>
      <c r="W730" s="45" t="s">
        <v>237</v>
      </c>
      <c r="X730" s="45" t="s">
        <v>834</v>
      </c>
      <c r="Y730" s="45" t="s">
        <v>834</v>
      </c>
      <c r="Z730" s="45"/>
      <c r="AA730" s="45"/>
      <c r="AB730" s="45"/>
      <c r="AC730" s="45"/>
      <c r="AD730" s="45"/>
      <c r="AE730" s="46"/>
      <c r="AS730" s="28"/>
    </row>
    <row r="731" spans="1:45" ht="18.75" thickBot="1" x14ac:dyDescent="0.3">
      <c r="A731" s="37">
        <v>718</v>
      </c>
      <c r="B731" s="38" t="s">
        <v>2382</v>
      </c>
      <c r="C731" s="39" t="s">
        <v>194</v>
      </c>
      <c r="D731" s="49">
        <v>33909</v>
      </c>
      <c r="E731" s="41">
        <f t="shared" ca="1" si="34"/>
        <v>41214</v>
      </c>
      <c r="F731" s="42">
        <f t="shared" ca="1" si="35"/>
        <v>20</v>
      </c>
      <c r="G731" s="43" t="s">
        <v>495</v>
      </c>
      <c r="H731" s="43" t="s">
        <v>234</v>
      </c>
      <c r="I731" s="44" t="s">
        <v>2383</v>
      </c>
      <c r="J731" s="39"/>
      <c r="K731" s="39">
        <v>4718</v>
      </c>
      <c r="L731" s="39"/>
      <c r="M731" s="39"/>
      <c r="N731" s="39"/>
      <c r="O731" s="45"/>
      <c r="P731" s="45"/>
      <c r="Q731" s="45"/>
      <c r="R731" s="45"/>
      <c r="S731" s="45"/>
      <c r="T731" s="39"/>
      <c r="U731" s="45"/>
      <c r="V731" s="45"/>
      <c r="W731" s="45" t="s">
        <v>237</v>
      </c>
      <c r="X731" s="45" t="s">
        <v>902</v>
      </c>
      <c r="Y731" s="45" t="s">
        <v>902</v>
      </c>
      <c r="Z731" s="45"/>
      <c r="AA731" s="45"/>
      <c r="AB731" s="45"/>
      <c r="AC731" s="45"/>
      <c r="AD731" s="45"/>
      <c r="AE731" s="46"/>
      <c r="AS731" s="28"/>
    </row>
    <row r="732" spans="1:45" ht="18.75" thickBot="1" x14ac:dyDescent="0.3">
      <c r="A732" s="37">
        <v>719</v>
      </c>
      <c r="B732" s="38" t="s">
        <v>2384</v>
      </c>
      <c r="C732" s="39" t="s">
        <v>194</v>
      </c>
      <c r="D732" s="49">
        <v>15676</v>
      </c>
      <c r="E732" s="41">
        <f t="shared" ca="1" si="34"/>
        <v>41244</v>
      </c>
      <c r="F732" s="42">
        <f t="shared" ca="1" si="35"/>
        <v>70</v>
      </c>
      <c r="G732" s="43" t="s">
        <v>2385</v>
      </c>
      <c r="H732" s="43" t="s">
        <v>234</v>
      </c>
      <c r="I732" s="44" t="s">
        <v>2386</v>
      </c>
      <c r="J732" s="39"/>
      <c r="K732" s="39">
        <v>715</v>
      </c>
      <c r="L732" s="39"/>
      <c r="M732" s="39"/>
      <c r="N732" s="39"/>
      <c r="O732" s="45"/>
      <c r="P732" s="45"/>
      <c r="Q732" s="45"/>
      <c r="R732" s="45"/>
      <c r="S732" s="45"/>
      <c r="T732" s="39"/>
      <c r="U732" s="45"/>
      <c r="V732" s="45"/>
      <c r="W732" s="45" t="s">
        <v>237</v>
      </c>
      <c r="X732" s="45" t="s">
        <v>972</v>
      </c>
      <c r="Y732" s="45" t="s">
        <v>972</v>
      </c>
      <c r="Z732" s="45"/>
      <c r="AA732" s="45"/>
      <c r="AB732" s="45"/>
      <c r="AC732" s="45"/>
      <c r="AD732" s="45"/>
      <c r="AE732" s="46"/>
      <c r="AS732" s="28"/>
    </row>
    <row r="733" spans="1:45" ht="18.75" thickBot="1" x14ac:dyDescent="0.3">
      <c r="A733" s="37">
        <v>720</v>
      </c>
      <c r="B733" s="38" t="s">
        <v>2387</v>
      </c>
      <c r="C733" s="39" t="s">
        <v>194</v>
      </c>
      <c r="D733" s="49">
        <v>26246</v>
      </c>
      <c r="E733" s="41">
        <f t="shared" ca="1" si="34"/>
        <v>41222</v>
      </c>
      <c r="F733" s="42">
        <f t="shared" ca="1" si="35"/>
        <v>41</v>
      </c>
      <c r="G733" s="43" t="s">
        <v>996</v>
      </c>
      <c r="H733" s="43" t="s">
        <v>234</v>
      </c>
      <c r="I733" s="44" t="s">
        <v>2388</v>
      </c>
      <c r="J733" s="39"/>
      <c r="K733" s="39">
        <v>3162</v>
      </c>
      <c r="L733" s="39"/>
      <c r="M733" s="39"/>
      <c r="N733" s="39"/>
      <c r="O733" s="45"/>
      <c r="P733" s="45"/>
      <c r="Q733" s="45"/>
      <c r="R733" s="45"/>
      <c r="S733" s="45"/>
      <c r="T733" s="39"/>
      <c r="U733" s="45"/>
      <c r="V733" s="45"/>
      <c r="W733" s="45" t="s">
        <v>237</v>
      </c>
      <c r="X733" s="45" t="s">
        <v>1016</v>
      </c>
      <c r="Y733" s="45" t="s">
        <v>1016</v>
      </c>
      <c r="Z733" s="45"/>
      <c r="AA733" s="45"/>
      <c r="AB733" s="45"/>
      <c r="AC733" s="45"/>
      <c r="AD733" s="45"/>
      <c r="AE733" s="46"/>
      <c r="AS733" s="28"/>
    </row>
    <row r="734" spans="1:45" ht="18.75" thickBot="1" x14ac:dyDescent="0.3">
      <c r="A734" s="37">
        <v>721</v>
      </c>
      <c r="B734" s="38" t="s">
        <v>2389</v>
      </c>
      <c r="C734" s="39" t="s">
        <v>194</v>
      </c>
      <c r="D734" s="49">
        <v>24987</v>
      </c>
      <c r="E734" s="41">
        <f t="shared" ca="1" si="34"/>
        <v>41058</v>
      </c>
      <c r="F734" s="42">
        <f t="shared" ca="1" si="35"/>
        <v>44</v>
      </c>
      <c r="G734" s="43" t="s">
        <v>996</v>
      </c>
      <c r="H734" s="43" t="s">
        <v>234</v>
      </c>
      <c r="I734" s="44" t="s">
        <v>2390</v>
      </c>
      <c r="J734" s="39"/>
      <c r="K734" s="39">
        <v>2662</v>
      </c>
      <c r="L734" s="39"/>
      <c r="M734" s="39"/>
      <c r="N734" s="39"/>
      <c r="O734" s="45"/>
      <c r="P734" s="45"/>
      <c r="Q734" s="45"/>
      <c r="R734" s="45"/>
      <c r="S734" s="45"/>
      <c r="T734" s="39"/>
      <c r="U734" s="45"/>
      <c r="V734" s="45"/>
      <c r="W734" s="45" t="s">
        <v>237</v>
      </c>
      <c r="X734" s="45" t="s">
        <v>1016</v>
      </c>
      <c r="Y734" s="45" t="s">
        <v>1016</v>
      </c>
      <c r="Z734" s="45"/>
      <c r="AA734" s="45"/>
      <c r="AB734" s="45"/>
      <c r="AC734" s="45"/>
      <c r="AD734" s="45"/>
      <c r="AE734" s="46"/>
      <c r="AS734" s="28"/>
    </row>
    <row r="735" spans="1:45" ht="18.75" thickBot="1" x14ac:dyDescent="0.3">
      <c r="A735" s="37">
        <v>722</v>
      </c>
      <c r="B735" s="38" t="s">
        <v>2391</v>
      </c>
      <c r="C735" s="39" t="s">
        <v>194</v>
      </c>
      <c r="D735" s="49">
        <v>36768</v>
      </c>
      <c r="E735" s="41">
        <f t="shared" ca="1" si="34"/>
        <v>41151</v>
      </c>
      <c r="F735" s="42">
        <f t="shared" ca="1" si="35"/>
        <v>12</v>
      </c>
      <c r="G735" s="43" t="s">
        <v>360</v>
      </c>
      <c r="H735" s="43" t="s">
        <v>1262</v>
      </c>
      <c r="I735" s="44" t="s">
        <v>2392</v>
      </c>
      <c r="J735" s="39" t="s">
        <v>2393</v>
      </c>
      <c r="K735" s="39"/>
      <c r="L735" s="39"/>
      <c r="M735" s="39"/>
      <c r="N735" s="39"/>
      <c r="O735" s="45"/>
      <c r="P735" s="45"/>
      <c r="Q735" s="45"/>
      <c r="R735" s="45"/>
      <c r="S735" s="45"/>
      <c r="T735" s="39"/>
      <c r="U735" s="45"/>
      <c r="V735" s="45"/>
      <c r="W735" s="45" t="s">
        <v>237</v>
      </c>
      <c r="X735" s="45" t="s">
        <v>417</v>
      </c>
      <c r="Y735" s="45" t="s">
        <v>417</v>
      </c>
      <c r="Z735" s="45"/>
      <c r="AA735" s="45"/>
      <c r="AB735" s="45"/>
      <c r="AC735" s="45"/>
      <c r="AD735" s="45"/>
      <c r="AE735" s="46"/>
      <c r="AS735" s="28"/>
    </row>
    <row r="736" spans="1:45" ht="18.75" thickBot="1" x14ac:dyDescent="0.3">
      <c r="A736" s="37">
        <v>723</v>
      </c>
      <c r="B736" s="38" t="s">
        <v>2394</v>
      </c>
      <c r="C736" s="39" t="s">
        <v>196</v>
      </c>
      <c r="D736" s="49">
        <v>36679</v>
      </c>
      <c r="E736" s="41">
        <f t="shared" ca="1" si="34"/>
        <v>41062</v>
      </c>
      <c r="F736" s="42">
        <f t="shared" ca="1" si="35"/>
        <v>12</v>
      </c>
      <c r="G736" s="43" t="s">
        <v>2395</v>
      </c>
      <c r="H736" s="43" t="s">
        <v>1262</v>
      </c>
      <c r="I736" s="44" t="s">
        <v>2396</v>
      </c>
      <c r="J736" s="39" t="s">
        <v>2397</v>
      </c>
      <c r="K736" s="39"/>
      <c r="L736" s="39"/>
      <c r="M736" s="39"/>
      <c r="N736" s="39"/>
      <c r="O736" s="45"/>
      <c r="P736" s="45"/>
      <c r="Q736" s="45"/>
      <c r="R736" s="45"/>
      <c r="S736" s="45"/>
      <c r="T736" s="39"/>
      <c r="U736" s="45"/>
      <c r="V736" s="45"/>
      <c r="W736" s="45" t="s">
        <v>237</v>
      </c>
      <c r="X736" s="45" t="s">
        <v>417</v>
      </c>
      <c r="Y736" s="45" t="s">
        <v>417</v>
      </c>
      <c r="Z736" s="45"/>
      <c r="AA736" s="45"/>
      <c r="AB736" s="45"/>
      <c r="AC736" s="45"/>
      <c r="AD736" s="45"/>
      <c r="AE736" s="46"/>
      <c r="AS736" s="28"/>
    </row>
    <row r="737" spans="1:45" ht="18.75" thickBot="1" x14ac:dyDescent="0.3">
      <c r="A737" s="37">
        <v>724</v>
      </c>
      <c r="B737" s="38" t="s">
        <v>2398</v>
      </c>
      <c r="C737" s="39" t="s">
        <v>194</v>
      </c>
      <c r="D737" s="49">
        <v>36579</v>
      </c>
      <c r="E737" s="41">
        <f t="shared" ca="1" si="34"/>
        <v>41328</v>
      </c>
      <c r="F737" s="42">
        <f t="shared" ca="1" si="35"/>
        <v>13</v>
      </c>
      <c r="G737" s="43" t="s">
        <v>360</v>
      </c>
      <c r="H737" s="43" t="s">
        <v>1262</v>
      </c>
      <c r="I737" s="44" t="s">
        <v>2399</v>
      </c>
      <c r="J737" s="39" t="s">
        <v>2400</v>
      </c>
      <c r="K737" s="39"/>
      <c r="L737" s="39"/>
      <c r="M737" s="39"/>
      <c r="N737" s="39"/>
      <c r="O737" s="45"/>
      <c r="P737" s="45"/>
      <c r="Q737" s="45"/>
      <c r="R737" s="45"/>
      <c r="S737" s="45"/>
      <c r="T737" s="39"/>
      <c r="U737" s="45"/>
      <c r="V737" s="45"/>
      <c r="W737" s="45" t="s">
        <v>237</v>
      </c>
      <c r="X737" s="45" t="s">
        <v>417</v>
      </c>
      <c r="Y737" s="45" t="s">
        <v>417</v>
      </c>
      <c r="Z737" s="45"/>
      <c r="AA737" s="45"/>
      <c r="AB737" s="45"/>
      <c r="AC737" s="45"/>
      <c r="AD737" s="45"/>
      <c r="AE737" s="46"/>
      <c r="AS737" s="28"/>
    </row>
    <row r="738" spans="1:45" ht="18.75" thickBot="1" x14ac:dyDescent="0.3">
      <c r="A738" s="37">
        <v>725</v>
      </c>
      <c r="B738" s="38" t="s">
        <v>2401</v>
      </c>
      <c r="C738" s="39" t="s">
        <v>196</v>
      </c>
      <c r="D738" s="49">
        <v>36360</v>
      </c>
      <c r="E738" s="41">
        <f t="shared" ca="1" si="34"/>
        <v>41109</v>
      </c>
      <c r="F738" s="42">
        <f t="shared" ca="1" si="35"/>
        <v>13</v>
      </c>
      <c r="G738" s="43" t="s">
        <v>363</v>
      </c>
      <c r="H738" s="43" t="s">
        <v>1262</v>
      </c>
      <c r="I738" s="44" t="s">
        <v>2402</v>
      </c>
      <c r="J738" s="39" t="s">
        <v>2403</v>
      </c>
      <c r="K738" s="39"/>
      <c r="L738" s="39"/>
      <c r="M738" s="39"/>
      <c r="N738" s="39"/>
      <c r="O738" s="45"/>
      <c r="P738" s="45"/>
      <c r="Q738" s="45"/>
      <c r="R738" s="45"/>
      <c r="S738" s="45"/>
      <c r="T738" s="39"/>
      <c r="U738" s="45" t="s">
        <v>417</v>
      </c>
      <c r="V738" s="45" t="s">
        <v>417</v>
      </c>
      <c r="W738" s="45" t="s">
        <v>237</v>
      </c>
      <c r="X738" s="45" t="s">
        <v>417</v>
      </c>
      <c r="Y738" s="45" t="s">
        <v>417</v>
      </c>
      <c r="Z738" s="45"/>
      <c r="AA738" s="45"/>
      <c r="AB738" s="45"/>
      <c r="AC738" s="45"/>
      <c r="AD738" s="45"/>
      <c r="AE738" s="46"/>
      <c r="AS738" s="28"/>
    </row>
    <row r="739" spans="1:45" ht="18.75" thickBot="1" x14ac:dyDescent="0.3">
      <c r="A739" s="37">
        <v>726</v>
      </c>
      <c r="B739" s="38" t="s">
        <v>2404</v>
      </c>
      <c r="C739" s="39" t="s">
        <v>194</v>
      </c>
      <c r="D739" s="49">
        <v>36455</v>
      </c>
      <c r="E739" s="41">
        <f t="shared" ca="1" si="34"/>
        <v>41204</v>
      </c>
      <c r="F739" s="42">
        <f t="shared" ca="1" si="35"/>
        <v>13</v>
      </c>
      <c r="G739" s="43" t="s">
        <v>406</v>
      </c>
      <c r="H739" s="43" t="s">
        <v>234</v>
      </c>
      <c r="I739" s="44" t="s">
        <v>2405</v>
      </c>
      <c r="J739" s="39" t="s">
        <v>2406</v>
      </c>
      <c r="K739" s="39"/>
      <c r="L739" s="39"/>
      <c r="M739" s="39"/>
      <c r="N739" s="39"/>
      <c r="O739" s="45"/>
      <c r="P739" s="45"/>
      <c r="Q739" s="45"/>
      <c r="R739" s="45"/>
      <c r="S739" s="45"/>
      <c r="T739" s="39"/>
      <c r="U739" s="45"/>
      <c r="V739" s="45"/>
      <c r="W739" s="45" t="s">
        <v>237</v>
      </c>
      <c r="X739" s="45" t="s">
        <v>834</v>
      </c>
      <c r="Y739" s="45" t="s">
        <v>834</v>
      </c>
      <c r="Z739" s="45"/>
      <c r="AA739" s="45"/>
      <c r="AB739" s="45"/>
      <c r="AC739" s="45"/>
      <c r="AD739" s="45"/>
      <c r="AE739" s="46"/>
      <c r="AS739" s="28"/>
    </row>
    <row r="740" spans="1:45" ht="18.75" thickBot="1" x14ac:dyDescent="0.3">
      <c r="A740" s="37">
        <v>727</v>
      </c>
      <c r="B740" s="38" t="s">
        <v>2407</v>
      </c>
      <c r="C740" s="39" t="s">
        <v>194</v>
      </c>
      <c r="D740" s="49">
        <v>37758</v>
      </c>
      <c r="E740" s="41">
        <f t="shared" ca="1" si="34"/>
        <v>41046</v>
      </c>
      <c r="F740" s="42">
        <f t="shared" ca="1" si="35"/>
        <v>9</v>
      </c>
      <c r="G740" s="43" t="s">
        <v>406</v>
      </c>
      <c r="H740" s="43" t="s">
        <v>234</v>
      </c>
      <c r="I740" s="44" t="s">
        <v>2408</v>
      </c>
      <c r="J740" s="39" t="s">
        <v>2409</v>
      </c>
      <c r="K740" s="39"/>
      <c r="L740" s="39"/>
      <c r="M740" s="39"/>
      <c r="N740" s="39"/>
      <c r="O740" s="45"/>
      <c r="P740" s="45"/>
      <c r="Q740" s="45"/>
      <c r="R740" s="45"/>
      <c r="S740" s="45"/>
      <c r="T740" s="39"/>
      <c r="U740" s="45"/>
      <c r="V740" s="45"/>
      <c r="W740" s="45" t="s">
        <v>237</v>
      </c>
      <c r="X740" s="45" t="s">
        <v>834</v>
      </c>
      <c r="Y740" s="45" t="s">
        <v>834</v>
      </c>
      <c r="Z740" s="45"/>
      <c r="AA740" s="45"/>
      <c r="AB740" s="45"/>
      <c r="AC740" s="45"/>
      <c r="AD740" s="45"/>
      <c r="AE740" s="46"/>
      <c r="AS740" s="28"/>
    </row>
    <row r="741" spans="1:45" ht="18.75" thickBot="1" x14ac:dyDescent="0.3">
      <c r="A741" s="37">
        <v>728</v>
      </c>
      <c r="B741" s="38" t="s">
        <v>2410</v>
      </c>
      <c r="C741" s="39" t="s">
        <v>194</v>
      </c>
      <c r="D741" s="49">
        <v>35910</v>
      </c>
      <c r="E741" s="41">
        <f t="shared" ca="1" si="34"/>
        <v>41024</v>
      </c>
      <c r="F741" s="42">
        <f t="shared" ca="1" si="35"/>
        <v>14</v>
      </c>
      <c r="G741" s="43" t="s">
        <v>495</v>
      </c>
      <c r="H741" s="43" t="s">
        <v>1262</v>
      </c>
      <c r="I741" s="44" t="s">
        <v>2411</v>
      </c>
      <c r="J741" s="39"/>
      <c r="K741" s="39">
        <v>4723</v>
      </c>
      <c r="L741" s="39"/>
      <c r="M741" s="39"/>
      <c r="N741" s="39"/>
      <c r="O741" s="45"/>
      <c r="P741" s="45"/>
      <c r="Q741" s="45"/>
      <c r="R741" s="45"/>
      <c r="S741" s="45"/>
      <c r="T741" s="39"/>
      <c r="U741" s="45"/>
      <c r="V741" s="45"/>
      <c r="W741" s="45" t="s">
        <v>237</v>
      </c>
      <c r="X741" s="45" t="s">
        <v>902</v>
      </c>
      <c r="Y741" s="45" t="s">
        <v>902</v>
      </c>
      <c r="Z741" s="45"/>
      <c r="AA741" s="45"/>
      <c r="AB741" s="45"/>
      <c r="AC741" s="45"/>
      <c r="AD741" s="45"/>
      <c r="AE741" s="46"/>
      <c r="AS741" s="28"/>
    </row>
    <row r="742" spans="1:45" ht="18.75" thickBot="1" x14ac:dyDescent="0.3">
      <c r="A742" s="37">
        <v>729</v>
      </c>
      <c r="B742" s="38" t="s">
        <v>2412</v>
      </c>
      <c r="C742" s="39" t="s">
        <v>194</v>
      </c>
      <c r="D742" s="49">
        <v>38020</v>
      </c>
      <c r="E742" s="41">
        <f t="shared" ca="1" si="34"/>
        <v>41308</v>
      </c>
      <c r="F742" s="42">
        <f t="shared" ca="1" si="35"/>
        <v>9</v>
      </c>
      <c r="G742" s="43" t="s">
        <v>970</v>
      </c>
      <c r="H742" s="43" t="s">
        <v>1262</v>
      </c>
      <c r="I742" s="44" t="s">
        <v>2413</v>
      </c>
      <c r="J742" s="39" t="s">
        <v>2414</v>
      </c>
      <c r="K742" s="39"/>
      <c r="L742" s="39"/>
      <c r="M742" s="39"/>
      <c r="N742" s="39"/>
      <c r="O742" s="45"/>
      <c r="P742" s="45"/>
      <c r="Q742" s="45"/>
      <c r="R742" s="45"/>
      <c r="S742" s="45"/>
      <c r="T742" s="39"/>
      <c r="U742" s="45"/>
      <c r="V742" s="45"/>
      <c r="W742" s="45" t="s">
        <v>237</v>
      </c>
      <c r="X742" s="45" t="s">
        <v>972</v>
      </c>
      <c r="Y742" s="45" t="s">
        <v>972</v>
      </c>
      <c r="Z742" s="45"/>
      <c r="AA742" s="45"/>
      <c r="AB742" s="45"/>
      <c r="AC742" s="45"/>
      <c r="AD742" s="45"/>
      <c r="AE742" s="46"/>
      <c r="AS742" s="28"/>
    </row>
    <row r="743" spans="1:45" ht="18.75" thickBot="1" x14ac:dyDescent="0.3">
      <c r="A743" s="37">
        <v>730</v>
      </c>
      <c r="B743" s="38" t="s">
        <v>2415</v>
      </c>
      <c r="C743" s="39" t="s">
        <v>194</v>
      </c>
      <c r="D743" s="49">
        <v>30799</v>
      </c>
      <c r="E743" s="41">
        <f t="shared" ca="1" si="34"/>
        <v>41026</v>
      </c>
      <c r="F743" s="42">
        <f t="shared" ca="1" si="35"/>
        <v>28</v>
      </c>
      <c r="G743" s="43" t="s">
        <v>2416</v>
      </c>
      <c r="H743" s="43" t="s">
        <v>1262</v>
      </c>
      <c r="I743" s="44" t="s">
        <v>2417</v>
      </c>
      <c r="J743" s="39"/>
      <c r="K743" s="39">
        <v>4725</v>
      </c>
      <c r="L743" s="39"/>
      <c r="M743" s="39"/>
      <c r="N743" s="39"/>
      <c r="O743" s="45"/>
      <c r="P743" s="45"/>
      <c r="Q743" s="45"/>
      <c r="R743" s="45"/>
      <c r="S743" s="45"/>
      <c r="T743" s="39"/>
      <c r="U743" s="45"/>
      <c r="V743" s="45"/>
      <c r="W743" s="45" t="s">
        <v>237</v>
      </c>
      <c r="X743" s="45" t="s">
        <v>1070</v>
      </c>
      <c r="Y743" s="45" t="s">
        <v>1070</v>
      </c>
      <c r="Z743" s="45"/>
      <c r="AA743" s="45"/>
      <c r="AB743" s="45"/>
      <c r="AC743" s="45"/>
      <c r="AD743" s="45"/>
      <c r="AE743" s="46"/>
      <c r="AS743" s="28"/>
    </row>
    <row r="744" spans="1:45" ht="18.75" thickBot="1" x14ac:dyDescent="0.3">
      <c r="A744" s="37">
        <v>731</v>
      </c>
      <c r="B744" s="38" t="s">
        <v>2418</v>
      </c>
      <c r="C744" s="39" t="s">
        <v>194</v>
      </c>
      <c r="D744" s="49">
        <v>20122</v>
      </c>
      <c r="E744" s="41">
        <f t="shared" ca="1" si="34"/>
        <v>41307</v>
      </c>
      <c r="F744" s="42">
        <f t="shared" ca="1" si="35"/>
        <v>58</v>
      </c>
      <c r="G744" s="43"/>
      <c r="H744" s="43" t="s">
        <v>1262</v>
      </c>
      <c r="I744" s="44" t="s">
        <v>2419</v>
      </c>
      <c r="J744" s="39"/>
      <c r="K744" s="39">
        <v>2917</v>
      </c>
      <c r="L744" s="39"/>
      <c r="M744" s="39"/>
      <c r="N744" s="39"/>
      <c r="O744" s="45"/>
      <c r="P744" s="45"/>
      <c r="Q744" s="45"/>
      <c r="R744" s="45"/>
      <c r="S744" s="45"/>
      <c r="T744" s="39"/>
      <c r="U744" s="45"/>
      <c r="V744" s="45"/>
      <c r="W744" s="45" t="s">
        <v>237</v>
      </c>
      <c r="X744" s="45" t="s">
        <v>1050</v>
      </c>
      <c r="Y744" s="45" t="s">
        <v>1050</v>
      </c>
      <c r="Z744" s="45"/>
      <c r="AA744" s="45"/>
      <c r="AB744" s="45"/>
      <c r="AC744" s="45"/>
      <c r="AD744" s="45"/>
      <c r="AE744" s="46"/>
      <c r="AS744" s="28"/>
    </row>
    <row r="745" spans="1:45" ht="18.75" thickBot="1" x14ac:dyDescent="0.3">
      <c r="A745" s="37">
        <v>732</v>
      </c>
      <c r="B745" s="38" t="s">
        <v>2420</v>
      </c>
      <c r="C745" s="39" t="s">
        <v>196</v>
      </c>
      <c r="D745" s="49">
        <v>30864</v>
      </c>
      <c r="E745" s="41">
        <f t="shared" ca="1" si="34"/>
        <v>41091</v>
      </c>
      <c r="F745" s="42">
        <f t="shared" ca="1" si="35"/>
        <v>28</v>
      </c>
      <c r="G745" s="43" t="s">
        <v>2421</v>
      </c>
      <c r="H745" s="43" t="s">
        <v>234</v>
      </c>
      <c r="I745" s="44" t="s">
        <v>2422</v>
      </c>
      <c r="J745" s="39"/>
      <c r="K745" s="39">
        <v>4724</v>
      </c>
      <c r="L745" s="39"/>
      <c r="M745" s="39"/>
      <c r="N745" s="39"/>
      <c r="O745" s="45"/>
      <c r="P745" s="45"/>
      <c r="Q745" s="45"/>
      <c r="R745" s="45"/>
      <c r="S745" s="45"/>
      <c r="T745" s="39"/>
      <c r="U745" s="45"/>
      <c r="V745" s="45"/>
      <c r="W745" s="45" t="s">
        <v>237</v>
      </c>
      <c r="X745" s="45" t="s">
        <v>238</v>
      </c>
      <c r="Y745" s="45" t="s">
        <v>238</v>
      </c>
      <c r="Z745" s="45"/>
      <c r="AA745" s="45"/>
      <c r="AB745" s="45"/>
      <c r="AC745" s="45"/>
      <c r="AD745" s="45"/>
      <c r="AE745" s="46"/>
      <c r="AS745" s="28"/>
    </row>
    <row r="746" spans="1:45" ht="18.75" thickBot="1" x14ac:dyDescent="0.3">
      <c r="A746" s="37">
        <v>733</v>
      </c>
      <c r="B746" s="38" t="s">
        <v>2423</v>
      </c>
      <c r="C746" s="39" t="s">
        <v>194</v>
      </c>
      <c r="D746" s="49">
        <v>32354</v>
      </c>
      <c r="E746" s="41">
        <f t="shared" ca="1" si="34"/>
        <v>41120</v>
      </c>
      <c r="F746" s="42">
        <f t="shared" ca="1" si="35"/>
        <v>24</v>
      </c>
      <c r="G746" s="43" t="s">
        <v>583</v>
      </c>
      <c r="H746" s="43" t="s">
        <v>234</v>
      </c>
      <c r="I746" s="44" t="s">
        <v>2424</v>
      </c>
      <c r="J746" s="39"/>
      <c r="K746" s="39">
        <v>4726</v>
      </c>
      <c r="L746" s="39"/>
      <c r="M746" s="39"/>
      <c r="N746" s="39"/>
      <c r="O746" s="45"/>
      <c r="P746" s="45"/>
      <c r="Q746" s="45"/>
      <c r="R746" s="45"/>
      <c r="S746" s="45"/>
      <c r="T746" s="39"/>
      <c r="U746" s="45"/>
      <c r="V746" s="45"/>
      <c r="W746" s="45" t="s">
        <v>237</v>
      </c>
      <c r="X746" s="45" t="s">
        <v>2013</v>
      </c>
      <c r="Y746" s="45" t="s">
        <v>2013</v>
      </c>
      <c r="Z746" s="45"/>
      <c r="AA746" s="45"/>
      <c r="AB746" s="45"/>
      <c r="AC746" s="45"/>
      <c r="AD746" s="45"/>
      <c r="AE746" s="46"/>
      <c r="AS746" s="28"/>
    </row>
    <row r="747" spans="1:45" ht="18.75" thickBot="1" x14ac:dyDescent="0.3">
      <c r="A747" s="37">
        <v>734</v>
      </c>
      <c r="B747" s="38"/>
      <c r="C747" s="39"/>
      <c r="D747" s="49"/>
      <c r="E747" s="41" t="str">
        <f t="shared" ref="E747:E781" ca="1" si="36">IF(B747="","",IF(DATE(YEAR(TODAY()),MONTH(D747),DAY(D747))&lt;TODAY(),DATE(IF(YEAR(D747)=1900,2090,YEAR(TODAY())+1),MONTH(D747),DAY(D747)),DATE(IF(YEAR(D747)=1900,2090,YEAR(TODAY())),MONTH(D747),DAY(D747))))</f>
        <v/>
      </c>
      <c r="F747" s="42" t="str">
        <f t="shared" ref="F747:F781" si="37">IF(B747="","",YEAR(E747)-YEAR(D747))</f>
        <v/>
      </c>
      <c r="G747" s="43"/>
      <c r="H747" s="43"/>
      <c r="I747" s="44"/>
      <c r="J747" s="39"/>
      <c r="K747" s="39"/>
      <c r="L747" s="39"/>
      <c r="M747" s="39"/>
      <c r="N747" s="39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6"/>
      <c r="AS747" s="28"/>
    </row>
    <row r="748" spans="1:45" ht="18.75" thickBot="1" x14ac:dyDescent="0.3">
      <c r="A748" s="37">
        <v>735</v>
      </c>
      <c r="B748" s="38"/>
      <c r="C748" s="39"/>
      <c r="D748" s="49"/>
      <c r="E748" s="41" t="str">
        <f t="shared" ca="1" si="36"/>
        <v/>
      </c>
      <c r="F748" s="42" t="str">
        <f t="shared" si="37"/>
        <v/>
      </c>
      <c r="G748" s="43"/>
      <c r="H748" s="43"/>
      <c r="I748" s="44"/>
      <c r="J748" s="39"/>
      <c r="K748" s="39"/>
      <c r="L748" s="39"/>
      <c r="M748" s="39"/>
      <c r="N748" s="39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6"/>
      <c r="AS748" s="28"/>
    </row>
    <row r="749" spans="1:45" ht="18.75" thickBot="1" x14ac:dyDescent="0.3">
      <c r="A749" s="37">
        <v>736</v>
      </c>
      <c r="B749" s="38"/>
      <c r="C749" s="39"/>
      <c r="D749" s="49"/>
      <c r="E749" s="41" t="str">
        <f t="shared" ca="1" si="36"/>
        <v/>
      </c>
      <c r="F749" s="42" t="str">
        <f t="shared" si="37"/>
        <v/>
      </c>
      <c r="G749" s="43"/>
      <c r="H749" s="43"/>
      <c r="I749" s="44"/>
      <c r="J749" s="39"/>
      <c r="K749" s="39"/>
      <c r="L749" s="39"/>
      <c r="M749" s="39"/>
      <c r="N749" s="39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6"/>
      <c r="AS749" s="28"/>
    </row>
    <row r="750" spans="1:45" ht="18.75" thickBot="1" x14ac:dyDescent="0.3">
      <c r="A750" s="37">
        <v>737</v>
      </c>
      <c r="B750" s="38"/>
      <c r="C750" s="39"/>
      <c r="D750" s="49"/>
      <c r="E750" s="41" t="str">
        <f t="shared" ca="1" si="36"/>
        <v/>
      </c>
      <c r="F750" s="42" t="str">
        <f t="shared" si="37"/>
        <v/>
      </c>
      <c r="G750" s="43"/>
      <c r="H750" s="43"/>
      <c r="I750" s="44"/>
      <c r="J750" s="39"/>
      <c r="K750" s="39"/>
      <c r="L750" s="39"/>
      <c r="M750" s="39"/>
      <c r="N750" s="39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6"/>
      <c r="AS750" s="28"/>
    </row>
    <row r="751" spans="1:45" ht="18.75" thickBot="1" x14ac:dyDescent="0.3">
      <c r="A751" s="37">
        <v>738</v>
      </c>
      <c r="B751" s="38"/>
      <c r="C751" s="39"/>
      <c r="D751" s="49"/>
      <c r="E751" s="41" t="str">
        <f t="shared" ca="1" si="36"/>
        <v/>
      </c>
      <c r="F751" s="42" t="str">
        <f t="shared" si="37"/>
        <v/>
      </c>
      <c r="G751" s="43"/>
      <c r="H751" s="43"/>
      <c r="I751" s="44"/>
      <c r="J751" s="39"/>
      <c r="K751" s="39"/>
      <c r="L751" s="39"/>
      <c r="M751" s="39"/>
      <c r="N751" s="39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6"/>
      <c r="AS751" s="28"/>
    </row>
    <row r="752" spans="1:45" ht="18.75" thickBot="1" x14ac:dyDescent="0.3">
      <c r="A752" s="37">
        <v>739</v>
      </c>
      <c r="B752" s="38"/>
      <c r="C752" s="39"/>
      <c r="D752" s="49"/>
      <c r="E752" s="41" t="str">
        <f t="shared" ca="1" si="36"/>
        <v/>
      </c>
      <c r="F752" s="42" t="str">
        <f t="shared" si="37"/>
        <v/>
      </c>
      <c r="G752" s="43"/>
      <c r="H752" s="43"/>
      <c r="I752" s="44"/>
      <c r="J752" s="39"/>
      <c r="K752" s="39"/>
      <c r="L752" s="39"/>
      <c r="M752" s="39"/>
      <c r="N752" s="39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6"/>
      <c r="AS752" s="28"/>
    </row>
    <row r="753" spans="1:45" ht="18.75" thickBot="1" x14ac:dyDescent="0.3">
      <c r="A753" s="37">
        <v>740</v>
      </c>
      <c r="B753" s="38"/>
      <c r="C753" s="39"/>
      <c r="D753" s="49"/>
      <c r="E753" s="41" t="str">
        <f t="shared" ca="1" si="36"/>
        <v/>
      </c>
      <c r="F753" s="42" t="str">
        <f t="shared" si="37"/>
        <v/>
      </c>
      <c r="G753" s="43"/>
      <c r="H753" s="43"/>
      <c r="I753" s="44"/>
      <c r="J753" s="39"/>
      <c r="K753" s="39"/>
      <c r="L753" s="39"/>
      <c r="M753" s="39"/>
      <c r="N753" s="39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6"/>
      <c r="AS753" s="28"/>
    </row>
    <row r="754" spans="1:45" ht="18.75" thickBot="1" x14ac:dyDescent="0.3">
      <c r="A754" s="37">
        <v>741</v>
      </c>
      <c r="B754" s="38"/>
      <c r="C754" s="39"/>
      <c r="D754" s="49"/>
      <c r="E754" s="41" t="str">
        <f t="shared" ca="1" si="36"/>
        <v/>
      </c>
      <c r="F754" s="42" t="str">
        <f t="shared" si="37"/>
        <v/>
      </c>
      <c r="G754" s="43"/>
      <c r="H754" s="43"/>
      <c r="I754" s="44"/>
      <c r="J754" s="39"/>
      <c r="K754" s="39"/>
      <c r="L754" s="39"/>
      <c r="M754" s="39"/>
      <c r="N754" s="39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6"/>
      <c r="AS754" s="28"/>
    </row>
    <row r="755" spans="1:45" ht="18.75" thickBot="1" x14ac:dyDescent="0.3">
      <c r="A755" s="37">
        <v>742</v>
      </c>
      <c r="B755" s="38"/>
      <c r="C755" s="39"/>
      <c r="D755" s="49"/>
      <c r="E755" s="41" t="str">
        <f t="shared" ca="1" si="36"/>
        <v/>
      </c>
      <c r="F755" s="42" t="str">
        <f t="shared" si="37"/>
        <v/>
      </c>
      <c r="G755" s="43"/>
      <c r="H755" s="43"/>
      <c r="I755" s="44"/>
      <c r="J755" s="39"/>
      <c r="K755" s="39"/>
      <c r="L755" s="39"/>
      <c r="M755" s="39"/>
      <c r="N755" s="39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6"/>
      <c r="AS755" s="28"/>
    </row>
    <row r="756" spans="1:45" ht="18.75" thickBot="1" x14ac:dyDescent="0.3">
      <c r="A756" s="37">
        <v>743</v>
      </c>
      <c r="B756" s="38"/>
      <c r="C756" s="39"/>
      <c r="D756" s="49"/>
      <c r="E756" s="41" t="str">
        <f t="shared" ca="1" si="36"/>
        <v/>
      </c>
      <c r="F756" s="42" t="str">
        <f t="shared" si="37"/>
        <v/>
      </c>
      <c r="G756" s="43"/>
      <c r="H756" s="43"/>
      <c r="I756" s="44"/>
      <c r="J756" s="39"/>
      <c r="K756" s="39"/>
      <c r="L756" s="39"/>
      <c r="M756" s="39"/>
      <c r="N756" s="39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6"/>
      <c r="AS756" s="28"/>
    </row>
    <row r="757" spans="1:45" ht="18.75" thickBot="1" x14ac:dyDescent="0.3">
      <c r="A757" s="37">
        <v>744</v>
      </c>
      <c r="B757" s="38"/>
      <c r="C757" s="39"/>
      <c r="D757" s="49"/>
      <c r="E757" s="41" t="str">
        <f t="shared" ca="1" si="36"/>
        <v/>
      </c>
      <c r="F757" s="42" t="str">
        <f t="shared" si="37"/>
        <v/>
      </c>
      <c r="G757" s="43"/>
      <c r="H757" s="43"/>
      <c r="I757" s="44"/>
      <c r="J757" s="39"/>
      <c r="K757" s="39"/>
      <c r="L757" s="39"/>
      <c r="M757" s="39"/>
      <c r="N757" s="39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6"/>
      <c r="AS757" s="28"/>
    </row>
    <row r="758" spans="1:45" ht="18.75" thickBot="1" x14ac:dyDescent="0.3">
      <c r="A758" s="37">
        <v>745</v>
      </c>
      <c r="B758" s="38"/>
      <c r="C758" s="39"/>
      <c r="D758" s="49"/>
      <c r="E758" s="41" t="str">
        <f t="shared" ca="1" si="36"/>
        <v/>
      </c>
      <c r="F758" s="42" t="str">
        <f t="shared" si="37"/>
        <v/>
      </c>
      <c r="G758" s="43"/>
      <c r="H758" s="43"/>
      <c r="I758" s="44"/>
      <c r="J758" s="39"/>
      <c r="K758" s="39"/>
      <c r="L758" s="39"/>
      <c r="M758" s="39"/>
      <c r="N758" s="39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6"/>
      <c r="AS758" s="28"/>
    </row>
    <row r="759" spans="1:45" ht="18.75" thickBot="1" x14ac:dyDescent="0.3">
      <c r="A759" s="37">
        <v>746</v>
      </c>
      <c r="B759" s="38"/>
      <c r="C759" s="39"/>
      <c r="D759" s="49"/>
      <c r="E759" s="41" t="str">
        <f t="shared" ca="1" si="36"/>
        <v/>
      </c>
      <c r="F759" s="42" t="str">
        <f t="shared" si="37"/>
        <v/>
      </c>
      <c r="G759" s="43"/>
      <c r="H759" s="43"/>
      <c r="I759" s="44"/>
      <c r="J759" s="39"/>
      <c r="K759" s="39"/>
      <c r="L759" s="39"/>
      <c r="M759" s="39"/>
      <c r="N759" s="39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6"/>
      <c r="AS759" s="28"/>
    </row>
    <row r="760" spans="1:45" ht="18.75" thickBot="1" x14ac:dyDescent="0.3">
      <c r="A760" s="37">
        <v>747</v>
      </c>
      <c r="B760" s="38"/>
      <c r="C760" s="39"/>
      <c r="D760" s="49"/>
      <c r="E760" s="41" t="str">
        <f t="shared" ca="1" si="36"/>
        <v/>
      </c>
      <c r="F760" s="42" t="str">
        <f t="shared" si="37"/>
        <v/>
      </c>
      <c r="G760" s="43"/>
      <c r="H760" s="43"/>
      <c r="I760" s="44"/>
      <c r="J760" s="39"/>
      <c r="K760" s="39"/>
      <c r="L760" s="39"/>
      <c r="M760" s="39"/>
      <c r="N760" s="39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6"/>
      <c r="AS760" s="28"/>
    </row>
    <row r="761" spans="1:45" ht="18.75" thickBot="1" x14ac:dyDescent="0.3">
      <c r="A761" s="37">
        <v>748</v>
      </c>
      <c r="B761" s="38"/>
      <c r="C761" s="39"/>
      <c r="D761" s="49"/>
      <c r="E761" s="41" t="str">
        <f t="shared" ca="1" si="36"/>
        <v/>
      </c>
      <c r="F761" s="42" t="str">
        <f t="shared" si="37"/>
        <v/>
      </c>
      <c r="G761" s="43"/>
      <c r="H761" s="43"/>
      <c r="I761" s="44"/>
      <c r="J761" s="39"/>
      <c r="K761" s="39"/>
      <c r="L761" s="39"/>
      <c r="M761" s="39"/>
      <c r="N761" s="39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6"/>
      <c r="AS761" s="28"/>
    </row>
    <row r="762" spans="1:45" ht="18.75" thickBot="1" x14ac:dyDescent="0.3">
      <c r="A762" s="37">
        <v>749</v>
      </c>
      <c r="B762" s="38"/>
      <c r="C762" s="39"/>
      <c r="D762" s="49"/>
      <c r="E762" s="41" t="str">
        <f t="shared" ca="1" si="36"/>
        <v/>
      </c>
      <c r="F762" s="42" t="str">
        <f t="shared" si="37"/>
        <v/>
      </c>
      <c r="G762" s="43"/>
      <c r="H762" s="43"/>
      <c r="I762" s="44"/>
      <c r="J762" s="39"/>
      <c r="K762" s="39"/>
      <c r="L762" s="39"/>
      <c r="M762" s="39"/>
      <c r="N762" s="39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6"/>
      <c r="AS762" s="28"/>
    </row>
    <row r="763" spans="1:45" ht="18.75" thickBot="1" x14ac:dyDescent="0.3">
      <c r="A763" s="37">
        <v>750</v>
      </c>
      <c r="B763" s="38"/>
      <c r="C763" s="39"/>
      <c r="D763" s="49"/>
      <c r="E763" s="41" t="str">
        <f t="shared" ca="1" si="36"/>
        <v/>
      </c>
      <c r="F763" s="42" t="str">
        <f t="shared" si="37"/>
        <v/>
      </c>
      <c r="G763" s="43"/>
      <c r="H763" s="43"/>
      <c r="I763" s="44"/>
      <c r="J763" s="39"/>
      <c r="K763" s="39"/>
      <c r="L763" s="39"/>
      <c r="M763" s="39"/>
      <c r="N763" s="39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6"/>
      <c r="AS763" s="28"/>
    </row>
    <row r="764" spans="1:45" ht="18.75" thickBot="1" x14ac:dyDescent="0.3">
      <c r="A764" s="37">
        <v>751</v>
      </c>
      <c r="B764" s="38"/>
      <c r="C764" s="39"/>
      <c r="D764" s="49"/>
      <c r="E764" s="41" t="str">
        <f t="shared" ca="1" si="36"/>
        <v/>
      </c>
      <c r="F764" s="42" t="str">
        <f t="shared" si="37"/>
        <v/>
      </c>
      <c r="G764" s="43"/>
      <c r="H764" s="43"/>
      <c r="I764" s="44"/>
      <c r="J764" s="39"/>
      <c r="K764" s="39"/>
      <c r="L764" s="39"/>
      <c r="M764" s="39"/>
      <c r="N764" s="39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6"/>
      <c r="AS764" s="28"/>
    </row>
    <row r="765" spans="1:45" ht="18.75" thickBot="1" x14ac:dyDescent="0.3">
      <c r="A765" s="37">
        <v>752</v>
      </c>
      <c r="B765" s="38"/>
      <c r="C765" s="39"/>
      <c r="D765" s="49"/>
      <c r="E765" s="41" t="str">
        <f t="shared" ca="1" si="36"/>
        <v/>
      </c>
      <c r="F765" s="42" t="str">
        <f t="shared" si="37"/>
        <v/>
      </c>
      <c r="G765" s="43"/>
      <c r="H765" s="43"/>
      <c r="I765" s="44"/>
      <c r="J765" s="39"/>
      <c r="K765" s="39"/>
      <c r="L765" s="39"/>
      <c r="M765" s="39"/>
      <c r="N765" s="39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6"/>
      <c r="AS765" s="28"/>
    </row>
    <row r="766" spans="1:45" ht="18.75" thickBot="1" x14ac:dyDescent="0.3">
      <c r="A766" s="37">
        <v>753</v>
      </c>
      <c r="B766" s="38"/>
      <c r="C766" s="39"/>
      <c r="D766" s="49"/>
      <c r="E766" s="41" t="str">
        <f t="shared" ca="1" si="36"/>
        <v/>
      </c>
      <c r="F766" s="42" t="str">
        <f t="shared" si="37"/>
        <v/>
      </c>
      <c r="G766" s="43"/>
      <c r="H766" s="43"/>
      <c r="I766" s="44"/>
      <c r="J766" s="39"/>
      <c r="K766" s="39"/>
      <c r="L766" s="39"/>
      <c r="M766" s="39"/>
      <c r="N766" s="39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6"/>
      <c r="AS766" s="28"/>
    </row>
    <row r="767" spans="1:45" ht="18.75" thickBot="1" x14ac:dyDescent="0.3">
      <c r="A767" s="37">
        <v>754</v>
      </c>
      <c r="B767" s="38"/>
      <c r="C767" s="39"/>
      <c r="D767" s="49"/>
      <c r="E767" s="41" t="str">
        <f t="shared" ca="1" si="36"/>
        <v/>
      </c>
      <c r="F767" s="42" t="str">
        <f t="shared" si="37"/>
        <v/>
      </c>
      <c r="G767" s="43"/>
      <c r="H767" s="43"/>
      <c r="I767" s="44"/>
      <c r="J767" s="39"/>
      <c r="K767" s="39"/>
      <c r="L767" s="39"/>
      <c r="M767" s="39"/>
      <c r="N767" s="39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6"/>
      <c r="AS767" s="28"/>
    </row>
    <row r="768" spans="1:45" ht="18.75" thickBot="1" x14ac:dyDescent="0.3">
      <c r="A768" s="37">
        <v>755</v>
      </c>
      <c r="B768" s="38"/>
      <c r="C768" s="39"/>
      <c r="D768" s="49"/>
      <c r="E768" s="41" t="str">
        <f t="shared" ca="1" si="36"/>
        <v/>
      </c>
      <c r="F768" s="42" t="str">
        <f t="shared" si="37"/>
        <v/>
      </c>
      <c r="G768" s="43"/>
      <c r="H768" s="43"/>
      <c r="I768" s="44"/>
      <c r="J768" s="39"/>
      <c r="K768" s="39"/>
      <c r="L768" s="39"/>
      <c r="M768" s="39"/>
      <c r="N768" s="39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6"/>
      <c r="AS768" s="28"/>
    </row>
    <row r="769" spans="1:45" ht="18.75" thickBot="1" x14ac:dyDescent="0.3">
      <c r="A769" s="37">
        <v>756</v>
      </c>
      <c r="B769" s="38"/>
      <c r="C769" s="39"/>
      <c r="D769" s="49"/>
      <c r="E769" s="41" t="str">
        <f t="shared" ca="1" si="36"/>
        <v/>
      </c>
      <c r="F769" s="42" t="str">
        <f t="shared" si="37"/>
        <v/>
      </c>
      <c r="G769" s="43"/>
      <c r="H769" s="43"/>
      <c r="I769" s="44"/>
      <c r="J769" s="39"/>
      <c r="K769" s="39"/>
      <c r="L769" s="39"/>
      <c r="M769" s="39"/>
      <c r="N769" s="39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6"/>
      <c r="AS769" s="28"/>
    </row>
    <row r="770" spans="1:45" ht="18.75" thickBot="1" x14ac:dyDescent="0.3">
      <c r="A770" s="37">
        <v>757</v>
      </c>
      <c r="B770" s="38"/>
      <c r="C770" s="39"/>
      <c r="D770" s="49"/>
      <c r="E770" s="41" t="str">
        <f t="shared" ca="1" si="36"/>
        <v/>
      </c>
      <c r="F770" s="42" t="str">
        <f t="shared" si="37"/>
        <v/>
      </c>
      <c r="G770" s="43"/>
      <c r="H770" s="43"/>
      <c r="I770" s="44"/>
      <c r="J770" s="39"/>
      <c r="K770" s="39"/>
      <c r="L770" s="39"/>
      <c r="M770" s="39"/>
      <c r="N770" s="39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6"/>
      <c r="AS770" s="28"/>
    </row>
    <row r="771" spans="1:45" ht="18.75" thickBot="1" x14ac:dyDescent="0.3">
      <c r="A771" s="37">
        <v>758</v>
      </c>
      <c r="B771" s="38"/>
      <c r="C771" s="39"/>
      <c r="D771" s="49"/>
      <c r="E771" s="41" t="str">
        <f t="shared" ca="1" si="36"/>
        <v/>
      </c>
      <c r="F771" s="42" t="str">
        <f t="shared" si="37"/>
        <v/>
      </c>
      <c r="G771" s="43"/>
      <c r="H771" s="43"/>
      <c r="I771" s="44"/>
      <c r="J771" s="39"/>
      <c r="K771" s="39"/>
      <c r="L771" s="39"/>
      <c r="M771" s="39"/>
      <c r="N771" s="39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6"/>
      <c r="AS771" s="28"/>
    </row>
    <row r="772" spans="1:45" ht="18.75" thickBot="1" x14ac:dyDescent="0.3">
      <c r="A772" s="37">
        <v>759</v>
      </c>
      <c r="B772" s="38"/>
      <c r="C772" s="39"/>
      <c r="D772" s="49"/>
      <c r="E772" s="41" t="str">
        <f t="shared" ca="1" si="36"/>
        <v/>
      </c>
      <c r="F772" s="42" t="str">
        <f t="shared" si="37"/>
        <v/>
      </c>
      <c r="G772" s="43"/>
      <c r="H772" s="43"/>
      <c r="I772" s="44"/>
      <c r="J772" s="39"/>
      <c r="K772" s="39"/>
      <c r="L772" s="39"/>
      <c r="M772" s="39"/>
      <c r="N772" s="39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6"/>
      <c r="AS772" s="28"/>
    </row>
    <row r="773" spans="1:45" ht="18.75" thickBot="1" x14ac:dyDescent="0.3">
      <c r="A773" s="37">
        <v>760</v>
      </c>
      <c r="B773" s="38"/>
      <c r="C773" s="39"/>
      <c r="D773" s="49"/>
      <c r="E773" s="41" t="str">
        <f t="shared" ca="1" si="36"/>
        <v/>
      </c>
      <c r="F773" s="42" t="str">
        <f t="shared" si="37"/>
        <v/>
      </c>
      <c r="G773" s="43"/>
      <c r="H773" s="43"/>
      <c r="I773" s="44"/>
      <c r="J773" s="39"/>
      <c r="K773" s="39"/>
      <c r="L773" s="39"/>
      <c r="M773" s="39"/>
      <c r="N773" s="39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6"/>
      <c r="AS773" s="28"/>
    </row>
    <row r="774" spans="1:45" ht="18.75" thickBot="1" x14ac:dyDescent="0.3">
      <c r="A774" s="37">
        <v>761</v>
      </c>
      <c r="B774" s="38"/>
      <c r="C774" s="39"/>
      <c r="D774" s="49"/>
      <c r="E774" s="41" t="str">
        <f t="shared" ca="1" si="36"/>
        <v/>
      </c>
      <c r="F774" s="42" t="str">
        <f t="shared" si="37"/>
        <v/>
      </c>
      <c r="G774" s="43"/>
      <c r="H774" s="43"/>
      <c r="I774" s="44"/>
      <c r="J774" s="39"/>
      <c r="K774" s="39"/>
      <c r="L774" s="39"/>
      <c r="M774" s="39"/>
      <c r="N774" s="39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6"/>
      <c r="AS774" s="28"/>
    </row>
    <row r="775" spans="1:45" ht="18.75" thickBot="1" x14ac:dyDescent="0.3">
      <c r="A775" s="37">
        <v>762</v>
      </c>
      <c r="B775" s="38"/>
      <c r="C775" s="39"/>
      <c r="D775" s="49"/>
      <c r="E775" s="41" t="str">
        <f t="shared" ca="1" si="36"/>
        <v/>
      </c>
      <c r="F775" s="42" t="str">
        <f t="shared" si="37"/>
        <v/>
      </c>
      <c r="G775" s="43"/>
      <c r="H775" s="43"/>
      <c r="I775" s="44"/>
      <c r="J775" s="39"/>
      <c r="K775" s="39"/>
      <c r="L775" s="39"/>
      <c r="M775" s="39"/>
      <c r="N775" s="39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6"/>
      <c r="AS775" s="28"/>
    </row>
    <row r="776" spans="1:45" ht="18.75" thickBot="1" x14ac:dyDescent="0.3">
      <c r="A776" s="37">
        <v>763</v>
      </c>
      <c r="B776" s="38"/>
      <c r="C776" s="39"/>
      <c r="D776" s="49"/>
      <c r="E776" s="41" t="str">
        <f t="shared" ca="1" si="36"/>
        <v/>
      </c>
      <c r="F776" s="42" t="str">
        <f t="shared" si="37"/>
        <v/>
      </c>
      <c r="G776" s="43"/>
      <c r="H776" s="43"/>
      <c r="I776" s="44"/>
      <c r="J776" s="39"/>
      <c r="K776" s="39"/>
      <c r="L776" s="39"/>
      <c r="M776" s="39"/>
      <c r="N776" s="39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6"/>
      <c r="AS776" s="28"/>
    </row>
    <row r="777" spans="1:45" ht="18.75" thickBot="1" x14ac:dyDescent="0.3">
      <c r="A777" s="37">
        <v>764</v>
      </c>
      <c r="B777" s="38"/>
      <c r="C777" s="39"/>
      <c r="D777" s="49"/>
      <c r="E777" s="41" t="str">
        <f t="shared" ca="1" si="36"/>
        <v/>
      </c>
      <c r="F777" s="42" t="str">
        <f t="shared" si="37"/>
        <v/>
      </c>
      <c r="G777" s="43"/>
      <c r="H777" s="43"/>
      <c r="I777" s="44"/>
      <c r="J777" s="39"/>
      <c r="K777" s="39"/>
      <c r="L777" s="39"/>
      <c r="M777" s="39"/>
      <c r="N777" s="39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6"/>
      <c r="AS777" s="28"/>
    </row>
    <row r="778" spans="1:45" ht="18.75" thickBot="1" x14ac:dyDescent="0.3">
      <c r="A778" s="37">
        <v>765</v>
      </c>
      <c r="B778" s="38"/>
      <c r="C778" s="39"/>
      <c r="D778" s="49"/>
      <c r="E778" s="41" t="str">
        <f t="shared" ca="1" si="36"/>
        <v/>
      </c>
      <c r="F778" s="42" t="str">
        <f t="shared" si="37"/>
        <v/>
      </c>
      <c r="G778" s="43"/>
      <c r="H778" s="43"/>
      <c r="I778" s="44"/>
      <c r="J778" s="39"/>
      <c r="K778" s="39"/>
      <c r="L778" s="39"/>
      <c r="M778" s="39"/>
      <c r="N778" s="39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6"/>
      <c r="AS778" s="28"/>
    </row>
    <row r="779" spans="1:45" ht="18.75" thickBot="1" x14ac:dyDescent="0.3">
      <c r="A779" s="37">
        <v>766</v>
      </c>
      <c r="B779" s="38"/>
      <c r="C779" s="39"/>
      <c r="D779" s="49"/>
      <c r="E779" s="41" t="str">
        <f t="shared" ca="1" si="36"/>
        <v/>
      </c>
      <c r="F779" s="42" t="str">
        <f t="shared" si="37"/>
        <v/>
      </c>
      <c r="G779" s="43"/>
      <c r="H779" s="43"/>
      <c r="I779" s="44"/>
      <c r="J779" s="39"/>
      <c r="K779" s="39"/>
      <c r="L779" s="39"/>
      <c r="M779" s="39"/>
      <c r="N779" s="39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6"/>
      <c r="AS779" s="28"/>
    </row>
    <row r="780" spans="1:45" ht="18.75" thickBot="1" x14ac:dyDescent="0.3">
      <c r="A780" s="37">
        <v>767</v>
      </c>
      <c r="B780" s="38"/>
      <c r="C780" s="39"/>
      <c r="D780" s="49"/>
      <c r="E780" s="41" t="str">
        <f t="shared" ca="1" si="36"/>
        <v/>
      </c>
      <c r="F780" s="42" t="str">
        <f t="shared" si="37"/>
        <v/>
      </c>
      <c r="G780" s="43"/>
      <c r="H780" s="43"/>
      <c r="I780" s="44"/>
      <c r="J780" s="39"/>
      <c r="K780" s="39"/>
      <c r="L780" s="39"/>
      <c r="M780" s="39"/>
      <c r="N780" s="39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6"/>
      <c r="AS780" s="28"/>
    </row>
    <row r="781" spans="1:45" ht="18.75" thickBot="1" x14ac:dyDescent="0.3">
      <c r="A781" s="37">
        <v>768</v>
      </c>
      <c r="B781" s="38"/>
      <c r="C781" s="39"/>
      <c r="D781" s="49"/>
      <c r="E781" s="41" t="str">
        <f t="shared" ca="1" si="36"/>
        <v/>
      </c>
      <c r="F781" s="42" t="str">
        <f t="shared" si="37"/>
        <v/>
      </c>
      <c r="G781" s="43"/>
      <c r="H781" s="43"/>
      <c r="I781" s="44"/>
      <c r="J781" s="39"/>
      <c r="K781" s="39"/>
      <c r="L781" s="39"/>
      <c r="M781" s="39"/>
      <c r="N781" s="39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6"/>
      <c r="AS781" s="28"/>
    </row>
    <row r="782" spans="1:45" ht="18.75" thickBot="1" x14ac:dyDescent="0.3">
      <c r="A782" s="37">
        <v>769</v>
      </c>
      <c r="B782" s="38"/>
      <c r="C782" s="39"/>
      <c r="D782" s="49"/>
      <c r="E782" s="41" t="str">
        <f t="shared" ref="E782:E845" ca="1" si="38">IF(B782="","",IF(DATE(YEAR(TODAY()),MONTH(D782),DAY(D782))&lt;TODAY(),DATE(IF(YEAR(D782)=1900,2090,YEAR(TODAY())+1),MONTH(D782),DAY(D782)),DATE(IF(YEAR(D782)=1900,2090,YEAR(TODAY())),MONTH(D782),DAY(D782))))</f>
        <v/>
      </c>
      <c r="F782" s="42" t="str">
        <f t="shared" ref="F782:F845" si="39">IF(B782="","",YEAR(E782)-YEAR(D782))</f>
        <v/>
      </c>
      <c r="G782" s="43"/>
      <c r="H782" s="43"/>
      <c r="I782" s="44"/>
      <c r="J782" s="39"/>
      <c r="K782" s="39"/>
      <c r="L782" s="39"/>
      <c r="M782" s="39"/>
      <c r="N782" s="39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6"/>
      <c r="AS782" s="28"/>
    </row>
    <row r="783" spans="1:45" ht="18.75" thickBot="1" x14ac:dyDescent="0.3">
      <c r="A783" s="37">
        <v>770</v>
      </c>
      <c r="B783" s="38"/>
      <c r="C783" s="39"/>
      <c r="D783" s="49"/>
      <c r="E783" s="41" t="str">
        <f t="shared" ca="1" si="38"/>
        <v/>
      </c>
      <c r="F783" s="42" t="str">
        <f t="shared" si="39"/>
        <v/>
      </c>
      <c r="G783" s="43"/>
      <c r="H783" s="43"/>
      <c r="I783" s="44"/>
      <c r="J783" s="39"/>
      <c r="K783" s="39"/>
      <c r="L783" s="39"/>
      <c r="M783" s="39"/>
      <c r="N783" s="39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6"/>
      <c r="AS783" s="28"/>
    </row>
    <row r="784" spans="1:45" ht="18.75" thickBot="1" x14ac:dyDescent="0.3">
      <c r="A784" s="37">
        <v>771</v>
      </c>
      <c r="B784" s="38"/>
      <c r="C784" s="39"/>
      <c r="D784" s="49"/>
      <c r="E784" s="41" t="str">
        <f t="shared" ca="1" si="38"/>
        <v/>
      </c>
      <c r="F784" s="42" t="str">
        <f t="shared" si="39"/>
        <v/>
      </c>
      <c r="G784" s="43"/>
      <c r="H784" s="43"/>
      <c r="I784" s="44"/>
      <c r="J784" s="39"/>
      <c r="K784" s="39"/>
      <c r="L784" s="39"/>
      <c r="M784" s="39"/>
      <c r="N784" s="39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6"/>
      <c r="AS784" s="28"/>
    </row>
    <row r="785" spans="1:45" ht="18.75" thickBot="1" x14ac:dyDescent="0.3">
      <c r="A785" s="37">
        <v>772</v>
      </c>
      <c r="B785" s="38"/>
      <c r="C785" s="39"/>
      <c r="D785" s="49"/>
      <c r="E785" s="41" t="str">
        <f t="shared" ca="1" si="38"/>
        <v/>
      </c>
      <c r="F785" s="42" t="str">
        <f t="shared" si="39"/>
        <v/>
      </c>
      <c r="G785" s="43"/>
      <c r="H785" s="43"/>
      <c r="I785" s="44"/>
      <c r="J785" s="39"/>
      <c r="K785" s="39"/>
      <c r="L785" s="39"/>
      <c r="M785" s="39"/>
      <c r="N785" s="39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6"/>
      <c r="AS785" s="28"/>
    </row>
    <row r="786" spans="1:45" ht="18.75" thickBot="1" x14ac:dyDescent="0.3">
      <c r="A786" s="37">
        <v>773</v>
      </c>
      <c r="B786" s="38"/>
      <c r="C786" s="39"/>
      <c r="D786" s="49"/>
      <c r="E786" s="41" t="str">
        <f t="shared" ca="1" si="38"/>
        <v/>
      </c>
      <c r="F786" s="42" t="str">
        <f t="shared" si="39"/>
        <v/>
      </c>
      <c r="G786" s="43"/>
      <c r="H786" s="43"/>
      <c r="I786" s="44"/>
      <c r="J786" s="39"/>
      <c r="K786" s="39"/>
      <c r="L786" s="39"/>
      <c r="M786" s="39"/>
      <c r="N786" s="39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6"/>
      <c r="AS786" s="28"/>
    </row>
    <row r="787" spans="1:45" ht="18.75" thickBot="1" x14ac:dyDescent="0.3">
      <c r="A787" s="37">
        <v>774</v>
      </c>
      <c r="B787" s="38"/>
      <c r="C787" s="39"/>
      <c r="D787" s="49"/>
      <c r="E787" s="41" t="str">
        <f t="shared" ca="1" si="38"/>
        <v/>
      </c>
      <c r="F787" s="42" t="str">
        <f t="shared" si="39"/>
        <v/>
      </c>
      <c r="G787" s="43"/>
      <c r="H787" s="43"/>
      <c r="I787" s="44"/>
      <c r="J787" s="39"/>
      <c r="K787" s="39"/>
      <c r="L787" s="39"/>
      <c r="M787" s="39"/>
      <c r="N787" s="39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6"/>
      <c r="AS787" s="28"/>
    </row>
    <row r="788" spans="1:45" ht="18.75" thickBot="1" x14ac:dyDescent="0.3">
      <c r="A788" s="37">
        <v>775</v>
      </c>
      <c r="B788" s="38"/>
      <c r="C788" s="39"/>
      <c r="D788" s="49"/>
      <c r="E788" s="41" t="str">
        <f t="shared" ca="1" si="38"/>
        <v/>
      </c>
      <c r="F788" s="42" t="str">
        <f t="shared" si="39"/>
        <v/>
      </c>
      <c r="G788" s="43"/>
      <c r="H788" s="43"/>
      <c r="I788" s="44"/>
      <c r="J788" s="39"/>
      <c r="K788" s="39"/>
      <c r="L788" s="39"/>
      <c r="M788" s="39"/>
      <c r="N788" s="39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6"/>
      <c r="AS788" s="28"/>
    </row>
    <row r="789" spans="1:45" ht="18.75" thickBot="1" x14ac:dyDescent="0.3">
      <c r="A789" s="37">
        <v>776</v>
      </c>
      <c r="B789" s="38"/>
      <c r="C789" s="39"/>
      <c r="D789" s="49"/>
      <c r="E789" s="41" t="str">
        <f t="shared" ca="1" si="38"/>
        <v/>
      </c>
      <c r="F789" s="42" t="str">
        <f t="shared" si="39"/>
        <v/>
      </c>
      <c r="G789" s="43"/>
      <c r="H789" s="43"/>
      <c r="I789" s="44"/>
      <c r="J789" s="39"/>
      <c r="K789" s="39"/>
      <c r="L789" s="39"/>
      <c r="M789" s="39"/>
      <c r="N789" s="39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6"/>
      <c r="AS789" s="28"/>
    </row>
    <row r="790" spans="1:45" ht="18.75" thickBot="1" x14ac:dyDescent="0.3">
      <c r="A790" s="37">
        <v>777</v>
      </c>
      <c r="B790" s="38"/>
      <c r="C790" s="39"/>
      <c r="D790" s="49"/>
      <c r="E790" s="41" t="str">
        <f t="shared" ca="1" si="38"/>
        <v/>
      </c>
      <c r="F790" s="42" t="str">
        <f t="shared" si="39"/>
        <v/>
      </c>
      <c r="G790" s="43"/>
      <c r="H790" s="43"/>
      <c r="I790" s="44"/>
      <c r="J790" s="39"/>
      <c r="K790" s="39"/>
      <c r="L790" s="39"/>
      <c r="M790" s="39"/>
      <c r="N790" s="39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6"/>
      <c r="AS790" s="28"/>
    </row>
    <row r="791" spans="1:45" ht="18.75" thickBot="1" x14ac:dyDescent="0.3">
      <c r="A791" s="37">
        <v>778</v>
      </c>
      <c r="B791" s="38"/>
      <c r="C791" s="39"/>
      <c r="D791" s="49"/>
      <c r="E791" s="41" t="str">
        <f t="shared" ca="1" si="38"/>
        <v/>
      </c>
      <c r="F791" s="42" t="str">
        <f t="shared" si="39"/>
        <v/>
      </c>
      <c r="G791" s="43"/>
      <c r="H791" s="43"/>
      <c r="I791" s="44"/>
      <c r="J791" s="39"/>
      <c r="K791" s="39"/>
      <c r="L791" s="39"/>
      <c r="M791" s="39"/>
      <c r="N791" s="39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6"/>
      <c r="AS791" s="28"/>
    </row>
    <row r="792" spans="1:45" ht="18.75" thickBot="1" x14ac:dyDescent="0.3">
      <c r="A792" s="37">
        <v>779</v>
      </c>
      <c r="B792" s="38"/>
      <c r="C792" s="39"/>
      <c r="D792" s="49"/>
      <c r="E792" s="41" t="str">
        <f t="shared" ca="1" si="38"/>
        <v/>
      </c>
      <c r="F792" s="42" t="str">
        <f t="shared" si="39"/>
        <v/>
      </c>
      <c r="G792" s="43"/>
      <c r="H792" s="43"/>
      <c r="I792" s="44"/>
      <c r="J792" s="39"/>
      <c r="K792" s="39"/>
      <c r="L792" s="39"/>
      <c r="M792" s="39"/>
      <c r="N792" s="39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6"/>
      <c r="AS792" s="28"/>
    </row>
    <row r="793" spans="1:45" ht="18.75" thickBot="1" x14ac:dyDescent="0.3">
      <c r="A793" s="37">
        <v>780</v>
      </c>
      <c r="B793" s="38"/>
      <c r="C793" s="39"/>
      <c r="D793" s="49"/>
      <c r="E793" s="41" t="str">
        <f t="shared" ca="1" si="38"/>
        <v/>
      </c>
      <c r="F793" s="42" t="str">
        <f t="shared" si="39"/>
        <v/>
      </c>
      <c r="G793" s="43"/>
      <c r="H793" s="43"/>
      <c r="I793" s="44"/>
      <c r="J793" s="39"/>
      <c r="K793" s="39"/>
      <c r="L793" s="39"/>
      <c r="M793" s="39"/>
      <c r="N793" s="39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6"/>
      <c r="AS793" s="28"/>
    </row>
    <row r="794" spans="1:45" ht="18.75" thickBot="1" x14ac:dyDescent="0.3">
      <c r="A794" s="37">
        <v>781</v>
      </c>
      <c r="B794" s="38"/>
      <c r="C794" s="39"/>
      <c r="D794" s="49"/>
      <c r="E794" s="41" t="str">
        <f t="shared" ca="1" si="38"/>
        <v/>
      </c>
      <c r="F794" s="42" t="str">
        <f t="shared" si="39"/>
        <v/>
      </c>
      <c r="G794" s="43"/>
      <c r="H794" s="43"/>
      <c r="I794" s="44"/>
      <c r="J794" s="39"/>
      <c r="K794" s="39"/>
      <c r="L794" s="39"/>
      <c r="M794" s="39"/>
      <c r="N794" s="39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6"/>
      <c r="AS794" s="28"/>
    </row>
    <row r="795" spans="1:45" ht="18.75" thickBot="1" x14ac:dyDescent="0.3">
      <c r="A795" s="37">
        <v>782</v>
      </c>
      <c r="B795" s="38"/>
      <c r="C795" s="39"/>
      <c r="D795" s="49"/>
      <c r="E795" s="41" t="str">
        <f t="shared" ca="1" si="38"/>
        <v/>
      </c>
      <c r="F795" s="42" t="str">
        <f t="shared" si="39"/>
        <v/>
      </c>
      <c r="G795" s="43"/>
      <c r="H795" s="43"/>
      <c r="I795" s="44"/>
      <c r="J795" s="39"/>
      <c r="K795" s="39"/>
      <c r="L795" s="39"/>
      <c r="M795" s="39"/>
      <c r="N795" s="39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6"/>
      <c r="AS795" s="28"/>
    </row>
    <row r="796" spans="1:45" ht="18.75" thickBot="1" x14ac:dyDescent="0.3">
      <c r="A796" s="37">
        <v>783</v>
      </c>
      <c r="B796" s="38"/>
      <c r="C796" s="39"/>
      <c r="D796" s="49"/>
      <c r="E796" s="41" t="str">
        <f t="shared" ca="1" si="38"/>
        <v/>
      </c>
      <c r="F796" s="42" t="str">
        <f t="shared" si="39"/>
        <v/>
      </c>
      <c r="G796" s="43"/>
      <c r="H796" s="43"/>
      <c r="I796" s="44"/>
      <c r="J796" s="39"/>
      <c r="K796" s="39"/>
      <c r="L796" s="39"/>
      <c r="M796" s="39"/>
      <c r="N796" s="39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6"/>
      <c r="AS796" s="28"/>
    </row>
    <row r="797" spans="1:45" ht="18.75" thickBot="1" x14ac:dyDescent="0.3">
      <c r="A797" s="37">
        <v>784</v>
      </c>
      <c r="B797" s="38"/>
      <c r="C797" s="39"/>
      <c r="D797" s="49"/>
      <c r="E797" s="41" t="str">
        <f t="shared" ca="1" si="38"/>
        <v/>
      </c>
      <c r="F797" s="42" t="str">
        <f t="shared" si="39"/>
        <v/>
      </c>
      <c r="G797" s="43"/>
      <c r="H797" s="43"/>
      <c r="I797" s="44"/>
      <c r="J797" s="39"/>
      <c r="K797" s="39"/>
      <c r="L797" s="39"/>
      <c r="M797" s="39"/>
      <c r="N797" s="39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6"/>
      <c r="AS797" s="28"/>
    </row>
    <row r="798" spans="1:45" ht="18.75" thickBot="1" x14ac:dyDescent="0.3">
      <c r="A798" s="37">
        <v>785</v>
      </c>
      <c r="B798" s="38"/>
      <c r="C798" s="39"/>
      <c r="D798" s="49"/>
      <c r="E798" s="41" t="str">
        <f t="shared" ca="1" si="38"/>
        <v/>
      </c>
      <c r="F798" s="42" t="str">
        <f t="shared" si="39"/>
        <v/>
      </c>
      <c r="G798" s="43"/>
      <c r="H798" s="43"/>
      <c r="I798" s="44"/>
      <c r="J798" s="39"/>
      <c r="K798" s="39"/>
      <c r="L798" s="39"/>
      <c r="M798" s="39"/>
      <c r="N798" s="39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6"/>
      <c r="AS798" s="28"/>
    </row>
    <row r="799" spans="1:45" ht="18.75" thickBot="1" x14ac:dyDescent="0.3">
      <c r="A799" s="37">
        <v>786</v>
      </c>
      <c r="B799" s="38"/>
      <c r="C799" s="39"/>
      <c r="D799" s="49"/>
      <c r="E799" s="41" t="str">
        <f t="shared" ca="1" si="38"/>
        <v/>
      </c>
      <c r="F799" s="42" t="str">
        <f t="shared" si="39"/>
        <v/>
      </c>
      <c r="G799" s="43"/>
      <c r="H799" s="43"/>
      <c r="I799" s="44"/>
      <c r="J799" s="39"/>
      <c r="K799" s="39"/>
      <c r="L799" s="39"/>
      <c r="M799" s="39"/>
      <c r="N799" s="39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6"/>
      <c r="AS799" s="28"/>
    </row>
    <row r="800" spans="1:45" ht="18.75" thickBot="1" x14ac:dyDescent="0.3">
      <c r="A800" s="37">
        <v>787</v>
      </c>
      <c r="B800" s="38"/>
      <c r="C800" s="39"/>
      <c r="D800" s="49"/>
      <c r="E800" s="41" t="str">
        <f t="shared" ca="1" si="38"/>
        <v/>
      </c>
      <c r="F800" s="42" t="str">
        <f t="shared" si="39"/>
        <v/>
      </c>
      <c r="G800" s="43"/>
      <c r="H800" s="43"/>
      <c r="I800" s="44"/>
      <c r="J800" s="39"/>
      <c r="K800" s="39"/>
      <c r="L800" s="39"/>
      <c r="M800" s="39"/>
      <c r="N800" s="39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6"/>
      <c r="AS800" s="28"/>
    </row>
    <row r="801" spans="1:45" ht="18.75" thickBot="1" x14ac:dyDescent="0.3">
      <c r="A801" s="37">
        <v>788</v>
      </c>
      <c r="B801" s="38"/>
      <c r="C801" s="39"/>
      <c r="D801" s="49"/>
      <c r="E801" s="41" t="str">
        <f t="shared" ca="1" si="38"/>
        <v/>
      </c>
      <c r="F801" s="42" t="str">
        <f t="shared" si="39"/>
        <v/>
      </c>
      <c r="G801" s="43"/>
      <c r="H801" s="43"/>
      <c r="I801" s="44"/>
      <c r="J801" s="39"/>
      <c r="K801" s="39"/>
      <c r="L801" s="39"/>
      <c r="M801" s="39"/>
      <c r="N801" s="39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6"/>
      <c r="AS801" s="28"/>
    </row>
    <row r="802" spans="1:45" ht="18.75" thickBot="1" x14ac:dyDescent="0.3">
      <c r="A802" s="37">
        <v>789</v>
      </c>
      <c r="B802" s="38"/>
      <c r="C802" s="39"/>
      <c r="D802" s="49"/>
      <c r="E802" s="41" t="str">
        <f t="shared" ca="1" si="38"/>
        <v/>
      </c>
      <c r="F802" s="42" t="str">
        <f t="shared" si="39"/>
        <v/>
      </c>
      <c r="G802" s="43"/>
      <c r="H802" s="43"/>
      <c r="I802" s="44"/>
      <c r="J802" s="39"/>
      <c r="K802" s="39"/>
      <c r="L802" s="39"/>
      <c r="M802" s="39"/>
      <c r="N802" s="39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6"/>
      <c r="AS802" s="28"/>
    </row>
    <row r="803" spans="1:45" ht="18.75" thickBot="1" x14ac:dyDescent="0.3">
      <c r="A803" s="37">
        <v>790</v>
      </c>
      <c r="B803" s="38"/>
      <c r="C803" s="39"/>
      <c r="D803" s="49"/>
      <c r="E803" s="41" t="str">
        <f t="shared" ca="1" si="38"/>
        <v/>
      </c>
      <c r="F803" s="42" t="str">
        <f t="shared" si="39"/>
        <v/>
      </c>
      <c r="G803" s="43"/>
      <c r="H803" s="43"/>
      <c r="I803" s="44"/>
      <c r="J803" s="39"/>
      <c r="K803" s="39"/>
      <c r="L803" s="39"/>
      <c r="M803" s="39"/>
      <c r="N803" s="39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6"/>
      <c r="AS803" s="28"/>
    </row>
    <row r="804" spans="1:45" ht="18.75" thickBot="1" x14ac:dyDescent="0.3">
      <c r="A804" s="37">
        <v>791</v>
      </c>
      <c r="B804" s="38"/>
      <c r="C804" s="39"/>
      <c r="D804" s="49"/>
      <c r="E804" s="41" t="str">
        <f t="shared" ca="1" si="38"/>
        <v/>
      </c>
      <c r="F804" s="42" t="str">
        <f t="shared" si="39"/>
        <v/>
      </c>
      <c r="G804" s="43"/>
      <c r="H804" s="43"/>
      <c r="I804" s="44"/>
      <c r="J804" s="39"/>
      <c r="K804" s="39"/>
      <c r="L804" s="39"/>
      <c r="M804" s="39"/>
      <c r="N804" s="39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6"/>
      <c r="AS804" s="28"/>
    </row>
    <row r="805" spans="1:45" ht="18.75" thickBot="1" x14ac:dyDescent="0.3">
      <c r="A805" s="37">
        <v>792</v>
      </c>
      <c r="B805" s="38"/>
      <c r="C805" s="39"/>
      <c r="D805" s="49"/>
      <c r="E805" s="41" t="str">
        <f t="shared" ca="1" si="38"/>
        <v/>
      </c>
      <c r="F805" s="42" t="str">
        <f t="shared" si="39"/>
        <v/>
      </c>
      <c r="G805" s="43"/>
      <c r="H805" s="43"/>
      <c r="I805" s="44"/>
      <c r="J805" s="39"/>
      <c r="K805" s="39"/>
      <c r="L805" s="39"/>
      <c r="M805" s="39"/>
      <c r="N805" s="39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6"/>
      <c r="AS805" s="28"/>
    </row>
    <row r="806" spans="1:45" ht="18.75" thickBot="1" x14ac:dyDescent="0.3">
      <c r="A806" s="37">
        <v>793</v>
      </c>
      <c r="B806" s="38"/>
      <c r="C806" s="39"/>
      <c r="D806" s="49"/>
      <c r="E806" s="41" t="str">
        <f t="shared" ca="1" si="38"/>
        <v/>
      </c>
      <c r="F806" s="42" t="str">
        <f t="shared" si="39"/>
        <v/>
      </c>
      <c r="G806" s="43"/>
      <c r="H806" s="43"/>
      <c r="I806" s="44"/>
      <c r="J806" s="39"/>
      <c r="K806" s="39"/>
      <c r="L806" s="39"/>
      <c r="M806" s="39"/>
      <c r="N806" s="39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6"/>
      <c r="AS806" s="28"/>
    </row>
    <row r="807" spans="1:45" ht="18.75" thickBot="1" x14ac:dyDescent="0.3">
      <c r="A807" s="37">
        <v>794</v>
      </c>
      <c r="B807" s="38"/>
      <c r="C807" s="39"/>
      <c r="D807" s="49"/>
      <c r="E807" s="41" t="str">
        <f t="shared" ca="1" si="38"/>
        <v/>
      </c>
      <c r="F807" s="42" t="str">
        <f t="shared" si="39"/>
        <v/>
      </c>
      <c r="G807" s="43"/>
      <c r="H807" s="43"/>
      <c r="I807" s="44"/>
      <c r="J807" s="39"/>
      <c r="K807" s="39"/>
      <c r="L807" s="39"/>
      <c r="M807" s="39"/>
      <c r="N807" s="39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6"/>
      <c r="AS807" s="28"/>
    </row>
    <row r="808" spans="1:45" ht="18.75" thickBot="1" x14ac:dyDescent="0.3">
      <c r="A808" s="37">
        <v>795</v>
      </c>
      <c r="B808" s="38"/>
      <c r="C808" s="39"/>
      <c r="D808" s="49"/>
      <c r="E808" s="41" t="str">
        <f t="shared" ca="1" si="38"/>
        <v/>
      </c>
      <c r="F808" s="42" t="str">
        <f t="shared" si="39"/>
        <v/>
      </c>
      <c r="G808" s="43"/>
      <c r="H808" s="43"/>
      <c r="I808" s="44"/>
      <c r="J808" s="39"/>
      <c r="K808" s="39"/>
      <c r="L808" s="39"/>
      <c r="M808" s="39"/>
      <c r="N808" s="39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6"/>
      <c r="AS808" s="28"/>
    </row>
    <row r="809" spans="1:45" ht="18.75" thickBot="1" x14ac:dyDescent="0.3">
      <c r="A809" s="37">
        <v>796</v>
      </c>
      <c r="B809" s="38"/>
      <c r="C809" s="39"/>
      <c r="D809" s="49"/>
      <c r="E809" s="41" t="str">
        <f t="shared" ca="1" si="38"/>
        <v/>
      </c>
      <c r="F809" s="42" t="str">
        <f t="shared" si="39"/>
        <v/>
      </c>
      <c r="G809" s="43"/>
      <c r="H809" s="43"/>
      <c r="I809" s="44"/>
      <c r="J809" s="39"/>
      <c r="K809" s="39"/>
      <c r="L809" s="39"/>
      <c r="M809" s="39"/>
      <c r="N809" s="39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6"/>
      <c r="AS809" s="28"/>
    </row>
    <row r="810" spans="1:45" ht="18.75" thickBot="1" x14ac:dyDescent="0.3">
      <c r="A810" s="37">
        <v>797</v>
      </c>
      <c r="B810" s="38"/>
      <c r="C810" s="39"/>
      <c r="D810" s="49"/>
      <c r="E810" s="41" t="str">
        <f t="shared" ca="1" si="38"/>
        <v/>
      </c>
      <c r="F810" s="42" t="str">
        <f t="shared" si="39"/>
        <v/>
      </c>
      <c r="G810" s="43"/>
      <c r="H810" s="43"/>
      <c r="I810" s="44"/>
      <c r="J810" s="39"/>
      <c r="K810" s="39"/>
      <c r="L810" s="39"/>
      <c r="M810" s="39"/>
      <c r="N810" s="39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6"/>
      <c r="AS810" s="28"/>
    </row>
    <row r="811" spans="1:45" ht="18.75" thickBot="1" x14ac:dyDescent="0.3">
      <c r="A811" s="37">
        <v>798</v>
      </c>
      <c r="B811" s="38"/>
      <c r="C811" s="39"/>
      <c r="D811" s="49"/>
      <c r="E811" s="41" t="str">
        <f t="shared" ca="1" si="38"/>
        <v/>
      </c>
      <c r="F811" s="42" t="str">
        <f t="shared" si="39"/>
        <v/>
      </c>
      <c r="G811" s="43"/>
      <c r="H811" s="43"/>
      <c r="I811" s="44"/>
      <c r="J811" s="39"/>
      <c r="K811" s="39"/>
      <c r="L811" s="39"/>
      <c r="M811" s="39"/>
      <c r="N811" s="39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6"/>
      <c r="AS811" s="28"/>
    </row>
    <row r="812" spans="1:45" ht="18.75" thickBot="1" x14ac:dyDescent="0.3">
      <c r="A812" s="37">
        <v>799</v>
      </c>
      <c r="B812" s="38"/>
      <c r="C812" s="39"/>
      <c r="D812" s="49"/>
      <c r="E812" s="41" t="str">
        <f t="shared" ca="1" si="38"/>
        <v/>
      </c>
      <c r="F812" s="42" t="str">
        <f t="shared" si="39"/>
        <v/>
      </c>
      <c r="G812" s="43"/>
      <c r="H812" s="43"/>
      <c r="I812" s="44"/>
      <c r="J812" s="39"/>
      <c r="K812" s="39"/>
      <c r="L812" s="39"/>
      <c r="M812" s="39"/>
      <c r="N812" s="39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6"/>
      <c r="AS812" s="28"/>
    </row>
    <row r="813" spans="1:45" ht="18.75" thickBot="1" x14ac:dyDescent="0.3">
      <c r="A813" s="37">
        <v>800</v>
      </c>
      <c r="B813" s="38"/>
      <c r="C813" s="39"/>
      <c r="D813" s="49"/>
      <c r="E813" s="41" t="str">
        <f t="shared" ca="1" si="38"/>
        <v/>
      </c>
      <c r="F813" s="42" t="str">
        <f t="shared" si="39"/>
        <v/>
      </c>
      <c r="G813" s="43"/>
      <c r="H813" s="43"/>
      <c r="I813" s="44"/>
      <c r="J813" s="39"/>
      <c r="K813" s="39"/>
      <c r="L813" s="39"/>
      <c r="M813" s="39"/>
      <c r="N813" s="39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6"/>
      <c r="AS813" s="28"/>
    </row>
    <row r="814" spans="1:45" ht="18.75" thickBot="1" x14ac:dyDescent="0.3">
      <c r="A814" s="37">
        <v>801</v>
      </c>
      <c r="B814" s="38"/>
      <c r="C814" s="39"/>
      <c r="D814" s="49"/>
      <c r="E814" s="41" t="str">
        <f t="shared" ca="1" si="38"/>
        <v/>
      </c>
      <c r="F814" s="42" t="str">
        <f t="shared" si="39"/>
        <v/>
      </c>
      <c r="G814" s="43"/>
      <c r="H814" s="43"/>
      <c r="I814" s="44"/>
      <c r="J814" s="39"/>
      <c r="K814" s="39"/>
      <c r="L814" s="39"/>
      <c r="M814" s="39"/>
      <c r="N814" s="39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6"/>
      <c r="AS814" s="28"/>
    </row>
    <row r="815" spans="1:45" ht="18.75" thickBot="1" x14ac:dyDescent="0.3">
      <c r="A815" s="37">
        <v>802</v>
      </c>
      <c r="B815" s="38"/>
      <c r="C815" s="39"/>
      <c r="D815" s="49"/>
      <c r="E815" s="41" t="str">
        <f t="shared" ca="1" si="38"/>
        <v/>
      </c>
      <c r="F815" s="42" t="str">
        <f t="shared" si="39"/>
        <v/>
      </c>
      <c r="G815" s="43"/>
      <c r="H815" s="43"/>
      <c r="I815" s="44"/>
      <c r="J815" s="39"/>
      <c r="K815" s="39"/>
      <c r="L815" s="39"/>
      <c r="M815" s="39"/>
      <c r="N815" s="39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6"/>
      <c r="AS815" s="28"/>
    </row>
    <row r="816" spans="1:45" ht="18.75" thickBot="1" x14ac:dyDescent="0.3">
      <c r="A816" s="37">
        <v>803</v>
      </c>
      <c r="B816" s="38"/>
      <c r="C816" s="39"/>
      <c r="D816" s="49"/>
      <c r="E816" s="41" t="str">
        <f t="shared" ca="1" si="38"/>
        <v/>
      </c>
      <c r="F816" s="42" t="str">
        <f t="shared" si="39"/>
        <v/>
      </c>
      <c r="G816" s="43"/>
      <c r="H816" s="43"/>
      <c r="I816" s="44"/>
      <c r="J816" s="39"/>
      <c r="K816" s="39"/>
      <c r="L816" s="39"/>
      <c r="M816" s="39"/>
      <c r="N816" s="39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6"/>
      <c r="AS816" s="28"/>
    </row>
    <row r="817" spans="1:45" ht="18.75" thickBot="1" x14ac:dyDescent="0.3">
      <c r="A817" s="37">
        <v>804</v>
      </c>
      <c r="B817" s="38"/>
      <c r="C817" s="39"/>
      <c r="D817" s="49"/>
      <c r="E817" s="41" t="str">
        <f t="shared" ca="1" si="38"/>
        <v/>
      </c>
      <c r="F817" s="42" t="str">
        <f t="shared" si="39"/>
        <v/>
      </c>
      <c r="G817" s="43"/>
      <c r="H817" s="43"/>
      <c r="I817" s="44"/>
      <c r="J817" s="39"/>
      <c r="K817" s="39"/>
      <c r="L817" s="39"/>
      <c r="M817" s="39"/>
      <c r="N817" s="39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6"/>
      <c r="AS817" s="28"/>
    </row>
    <row r="818" spans="1:45" ht="18.75" thickBot="1" x14ac:dyDescent="0.3">
      <c r="A818" s="37">
        <v>805</v>
      </c>
      <c r="B818" s="38"/>
      <c r="C818" s="39"/>
      <c r="D818" s="49"/>
      <c r="E818" s="41" t="str">
        <f t="shared" ca="1" si="38"/>
        <v/>
      </c>
      <c r="F818" s="42" t="str">
        <f t="shared" si="39"/>
        <v/>
      </c>
      <c r="G818" s="43"/>
      <c r="H818" s="43"/>
      <c r="I818" s="44"/>
      <c r="J818" s="39"/>
      <c r="K818" s="39"/>
      <c r="L818" s="39"/>
      <c r="M818" s="39"/>
      <c r="N818" s="39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6"/>
      <c r="AS818" s="28"/>
    </row>
    <row r="819" spans="1:45" ht="18.75" thickBot="1" x14ac:dyDescent="0.3">
      <c r="A819" s="37">
        <v>806</v>
      </c>
      <c r="B819" s="38"/>
      <c r="C819" s="39"/>
      <c r="D819" s="49"/>
      <c r="E819" s="41" t="str">
        <f t="shared" ca="1" si="38"/>
        <v/>
      </c>
      <c r="F819" s="42" t="str">
        <f t="shared" si="39"/>
        <v/>
      </c>
      <c r="G819" s="43"/>
      <c r="H819" s="43"/>
      <c r="I819" s="44"/>
      <c r="J819" s="39"/>
      <c r="K819" s="39"/>
      <c r="L819" s="39"/>
      <c r="M819" s="39"/>
      <c r="N819" s="39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6"/>
      <c r="AS819" s="28"/>
    </row>
    <row r="820" spans="1:45" ht="18.75" thickBot="1" x14ac:dyDescent="0.3">
      <c r="A820" s="37">
        <v>807</v>
      </c>
      <c r="B820" s="38"/>
      <c r="C820" s="39"/>
      <c r="D820" s="49"/>
      <c r="E820" s="41" t="str">
        <f t="shared" ca="1" si="38"/>
        <v/>
      </c>
      <c r="F820" s="42" t="str">
        <f t="shared" si="39"/>
        <v/>
      </c>
      <c r="G820" s="43"/>
      <c r="H820" s="43"/>
      <c r="I820" s="44"/>
      <c r="J820" s="39"/>
      <c r="K820" s="39"/>
      <c r="L820" s="39"/>
      <c r="M820" s="39"/>
      <c r="N820" s="39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6"/>
      <c r="AS820" s="28"/>
    </row>
    <row r="821" spans="1:45" ht="18.75" thickBot="1" x14ac:dyDescent="0.3">
      <c r="A821" s="37">
        <v>808</v>
      </c>
      <c r="B821" s="38"/>
      <c r="C821" s="39"/>
      <c r="D821" s="49"/>
      <c r="E821" s="41" t="str">
        <f t="shared" ca="1" si="38"/>
        <v/>
      </c>
      <c r="F821" s="42" t="str">
        <f t="shared" si="39"/>
        <v/>
      </c>
      <c r="G821" s="43"/>
      <c r="H821" s="43"/>
      <c r="I821" s="44"/>
      <c r="J821" s="39"/>
      <c r="K821" s="39"/>
      <c r="L821" s="39"/>
      <c r="M821" s="39"/>
      <c r="N821" s="39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6"/>
      <c r="AS821" s="28"/>
    </row>
    <row r="822" spans="1:45" ht="18.75" thickBot="1" x14ac:dyDescent="0.3">
      <c r="A822" s="37">
        <v>809</v>
      </c>
      <c r="B822" s="38"/>
      <c r="C822" s="39"/>
      <c r="D822" s="49"/>
      <c r="E822" s="41" t="str">
        <f t="shared" ca="1" si="38"/>
        <v/>
      </c>
      <c r="F822" s="42" t="str">
        <f t="shared" si="39"/>
        <v/>
      </c>
      <c r="G822" s="43"/>
      <c r="H822" s="43"/>
      <c r="I822" s="44"/>
      <c r="J822" s="39"/>
      <c r="K822" s="39"/>
      <c r="L822" s="39"/>
      <c r="M822" s="39"/>
      <c r="N822" s="39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6"/>
      <c r="AS822" s="28"/>
    </row>
    <row r="823" spans="1:45" ht="18.75" thickBot="1" x14ac:dyDescent="0.3">
      <c r="A823" s="37">
        <v>810</v>
      </c>
      <c r="B823" s="38"/>
      <c r="C823" s="39"/>
      <c r="D823" s="49"/>
      <c r="E823" s="41" t="str">
        <f t="shared" ca="1" si="38"/>
        <v/>
      </c>
      <c r="F823" s="42" t="str">
        <f t="shared" si="39"/>
        <v/>
      </c>
      <c r="G823" s="43"/>
      <c r="H823" s="43"/>
      <c r="I823" s="44"/>
      <c r="J823" s="39"/>
      <c r="K823" s="39"/>
      <c r="L823" s="39"/>
      <c r="M823" s="39"/>
      <c r="N823" s="39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6"/>
      <c r="AS823" s="28"/>
    </row>
    <row r="824" spans="1:45" ht="18.75" thickBot="1" x14ac:dyDescent="0.3">
      <c r="A824" s="37">
        <v>811</v>
      </c>
      <c r="B824" s="38"/>
      <c r="C824" s="39"/>
      <c r="D824" s="49"/>
      <c r="E824" s="41" t="str">
        <f t="shared" ca="1" si="38"/>
        <v/>
      </c>
      <c r="F824" s="42" t="str">
        <f t="shared" si="39"/>
        <v/>
      </c>
      <c r="G824" s="43"/>
      <c r="H824" s="43"/>
      <c r="I824" s="44"/>
      <c r="J824" s="39"/>
      <c r="K824" s="39"/>
      <c r="L824" s="39"/>
      <c r="M824" s="39"/>
      <c r="N824" s="39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6"/>
      <c r="AS824" s="28"/>
    </row>
    <row r="825" spans="1:45" ht="18.75" thickBot="1" x14ac:dyDescent="0.3">
      <c r="A825" s="37">
        <v>812</v>
      </c>
      <c r="B825" s="38"/>
      <c r="C825" s="39"/>
      <c r="D825" s="49"/>
      <c r="E825" s="41" t="str">
        <f t="shared" ca="1" si="38"/>
        <v/>
      </c>
      <c r="F825" s="42" t="str">
        <f t="shared" si="39"/>
        <v/>
      </c>
      <c r="G825" s="43"/>
      <c r="H825" s="43"/>
      <c r="I825" s="44"/>
      <c r="J825" s="39"/>
      <c r="K825" s="39"/>
      <c r="L825" s="39"/>
      <c r="M825" s="39"/>
      <c r="N825" s="39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6"/>
      <c r="AS825" s="28"/>
    </row>
    <row r="826" spans="1:45" ht="18.75" thickBot="1" x14ac:dyDescent="0.3">
      <c r="A826" s="37">
        <v>813</v>
      </c>
      <c r="B826" s="38"/>
      <c r="C826" s="39"/>
      <c r="D826" s="49"/>
      <c r="E826" s="41" t="str">
        <f t="shared" ca="1" si="38"/>
        <v/>
      </c>
      <c r="F826" s="42" t="str">
        <f t="shared" si="39"/>
        <v/>
      </c>
      <c r="G826" s="43"/>
      <c r="H826" s="43"/>
      <c r="I826" s="44"/>
      <c r="J826" s="39"/>
      <c r="K826" s="39"/>
      <c r="L826" s="39"/>
      <c r="M826" s="39"/>
      <c r="N826" s="39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6"/>
      <c r="AS826" s="28"/>
    </row>
    <row r="827" spans="1:45" ht="18.75" thickBot="1" x14ac:dyDescent="0.3">
      <c r="A827" s="37">
        <v>814</v>
      </c>
      <c r="B827" s="38"/>
      <c r="C827" s="39"/>
      <c r="D827" s="49"/>
      <c r="E827" s="41" t="str">
        <f t="shared" ca="1" si="38"/>
        <v/>
      </c>
      <c r="F827" s="42" t="str">
        <f t="shared" si="39"/>
        <v/>
      </c>
      <c r="G827" s="43"/>
      <c r="H827" s="43"/>
      <c r="I827" s="44"/>
      <c r="J827" s="39"/>
      <c r="K827" s="39"/>
      <c r="L827" s="39"/>
      <c r="M827" s="39"/>
      <c r="N827" s="39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6"/>
      <c r="AS827" s="28"/>
    </row>
    <row r="828" spans="1:45" ht="18.75" thickBot="1" x14ac:dyDescent="0.3">
      <c r="A828" s="37">
        <v>815</v>
      </c>
      <c r="B828" s="38"/>
      <c r="C828" s="39"/>
      <c r="D828" s="49"/>
      <c r="E828" s="41" t="str">
        <f t="shared" ca="1" si="38"/>
        <v/>
      </c>
      <c r="F828" s="42" t="str">
        <f t="shared" si="39"/>
        <v/>
      </c>
      <c r="G828" s="43"/>
      <c r="H828" s="43"/>
      <c r="I828" s="44"/>
      <c r="J828" s="39"/>
      <c r="K828" s="39"/>
      <c r="L828" s="39"/>
      <c r="M828" s="39"/>
      <c r="N828" s="39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6"/>
      <c r="AS828" s="28"/>
    </row>
    <row r="829" spans="1:45" ht="18.75" thickBot="1" x14ac:dyDescent="0.3">
      <c r="A829" s="37">
        <v>816</v>
      </c>
      <c r="B829" s="38"/>
      <c r="C829" s="39"/>
      <c r="D829" s="49"/>
      <c r="E829" s="41" t="str">
        <f t="shared" ca="1" si="38"/>
        <v/>
      </c>
      <c r="F829" s="42" t="str">
        <f t="shared" si="39"/>
        <v/>
      </c>
      <c r="G829" s="43"/>
      <c r="H829" s="43"/>
      <c r="I829" s="44"/>
      <c r="J829" s="39"/>
      <c r="K829" s="39"/>
      <c r="L829" s="39"/>
      <c r="M829" s="39"/>
      <c r="N829" s="39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6"/>
      <c r="AS829" s="28"/>
    </row>
    <row r="830" spans="1:45" ht="18.75" thickBot="1" x14ac:dyDescent="0.3">
      <c r="A830" s="37">
        <v>817</v>
      </c>
      <c r="B830" s="38"/>
      <c r="C830" s="39"/>
      <c r="D830" s="49"/>
      <c r="E830" s="41" t="str">
        <f t="shared" ca="1" si="38"/>
        <v/>
      </c>
      <c r="F830" s="42" t="str">
        <f t="shared" si="39"/>
        <v/>
      </c>
      <c r="G830" s="43"/>
      <c r="H830" s="43"/>
      <c r="I830" s="44"/>
      <c r="J830" s="39"/>
      <c r="K830" s="39"/>
      <c r="L830" s="39"/>
      <c r="M830" s="39"/>
      <c r="N830" s="39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6"/>
      <c r="AS830" s="28"/>
    </row>
    <row r="831" spans="1:45" ht="18.75" thickBot="1" x14ac:dyDescent="0.3">
      <c r="A831" s="37">
        <v>818</v>
      </c>
      <c r="B831" s="38"/>
      <c r="C831" s="39"/>
      <c r="D831" s="49"/>
      <c r="E831" s="41" t="str">
        <f t="shared" ca="1" si="38"/>
        <v/>
      </c>
      <c r="F831" s="42" t="str">
        <f t="shared" si="39"/>
        <v/>
      </c>
      <c r="G831" s="43"/>
      <c r="H831" s="43"/>
      <c r="I831" s="44"/>
      <c r="J831" s="39"/>
      <c r="K831" s="39"/>
      <c r="L831" s="39"/>
      <c r="M831" s="39"/>
      <c r="N831" s="39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6"/>
      <c r="AS831" s="28"/>
    </row>
    <row r="832" spans="1:45" ht="18.75" thickBot="1" x14ac:dyDescent="0.3">
      <c r="A832" s="37">
        <v>819</v>
      </c>
      <c r="B832" s="38"/>
      <c r="C832" s="39"/>
      <c r="D832" s="49"/>
      <c r="E832" s="41" t="str">
        <f t="shared" ca="1" si="38"/>
        <v/>
      </c>
      <c r="F832" s="42" t="str">
        <f t="shared" si="39"/>
        <v/>
      </c>
      <c r="G832" s="43"/>
      <c r="H832" s="43"/>
      <c r="I832" s="44"/>
      <c r="J832" s="39"/>
      <c r="K832" s="39"/>
      <c r="L832" s="39"/>
      <c r="M832" s="39"/>
      <c r="N832" s="39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6"/>
      <c r="AS832" s="28"/>
    </row>
    <row r="833" spans="1:45" ht="18.75" thickBot="1" x14ac:dyDescent="0.3">
      <c r="A833" s="37">
        <v>820</v>
      </c>
      <c r="B833" s="38"/>
      <c r="C833" s="39"/>
      <c r="D833" s="49"/>
      <c r="E833" s="41" t="str">
        <f t="shared" ca="1" si="38"/>
        <v/>
      </c>
      <c r="F833" s="42" t="str">
        <f t="shared" si="39"/>
        <v/>
      </c>
      <c r="G833" s="43"/>
      <c r="H833" s="43"/>
      <c r="I833" s="44"/>
      <c r="J833" s="39"/>
      <c r="K833" s="39"/>
      <c r="L833" s="39"/>
      <c r="M833" s="39"/>
      <c r="N833" s="39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6"/>
      <c r="AS833" s="28"/>
    </row>
    <row r="834" spans="1:45" ht="18.75" thickBot="1" x14ac:dyDescent="0.3">
      <c r="A834" s="37">
        <v>821</v>
      </c>
      <c r="B834" s="38"/>
      <c r="C834" s="39"/>
      <c r="D834" s="49"/>
      <c r="E834" s="41" t="str">
        <f t="shared" ca="1" si="38"/>
        <v/>
      </c>
      <c r="F834" s="42" t="str">
        <f t="shared" si="39"/>
        <v/>
      </c>
      <c r="G834" s="43"/>
      <c r="H834" s="43"/>
      <c r="I834" s="44"/>
      <c r="J834" s="39"/>
      <c r="K834" s="39"/>
      <c r="L834" s="39"/>
      <c r="M834" s="39"/>
      <c r="N834" s="39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6"/>
      <c r="AS834" s="28"/>
    </row>
    <row r="835" spans="1:45" ht="18.75" thickBot="1" x14ac:dyDescent="0.3">
      <c r="A835" s="37">
        <v>822</v>
      </c>
      <c r="B835" s="38"/>
      <c r="C835" s="39"/>
      <c r="D835" s="49"/>
      <c r="E835" s="41" t="str">
        <f t="shared" ca="1" si="38"/>
        <v/>
      </c>
      <c r="F835" s="42" t="str">
        <f t="shared" si="39"/>
        <v/>
      </c>
      <c r="G835" s="43"/>
      <c r="H835" s="43"/>
      <c r="I835" s="44"/>
      <c r="J835" s="39"/>
      <c r="K835" s="39"/>
      <c r="L835" s="39"/>
      <c r="M835" s="39"/>
      <c r="N835" s="39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6"/>
      <c r="AS835" s="28"/>
    </row>
    <row r="836" spans="1:45" ht="18.75" thickBot="1" x14ac:dyDescent="0.3">
      <c r="A836" s="37">
        <v>823</v>
      </c>
      <c r="B836" s="38"/>
      <c r="C836" s="39"/>
      <c r="D836" s="49"/>
      <c r="E836" s="41" t="str">
        <f t="shared" ca="1" si="38"/>
        <v/>
      </c>
      <c r="F836" s="42" t="str">
        <f t="shared" si="39"/>
        <v/>
      </c>
      <c r="G836" s="43"/>
      <c r="H836" s="43"/>
      <c r="I836" s="44"/>
      <c r="J836" s="39"/>
      <c r="K836" s="39"/>
      <c r="L836" s="39"/>
      <c r="M836" s="39"/>
      <c r="N836" s="39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6"/>
      <c r="AS836" s="28"/>
    </row>
    <row r="837" spans="1:45" ht="18.75" thickBot="1" x14ac:dyDescent="0.3">
      <c r="A837" s="37">
        <v>824</v>
      </c>
      <c r="B837" s="38"/>
      <c r="C837" s="39"/>
      <c r="D837" s="49"/>
      <c r="E837" s="41" t="str">
        <f t="shared" ca="1" si="38"/>
        <v/>
      </c>
      <c r="F837" s="42" t="str">
        <f t="shared" si="39"/>
        <v/>
      </c>
      <c r="G837" s="43"/>
      <c r="H837" s="43"/>
      <c r="I837" s="44"/>
      <c r="J837" s="39"/>
      <c r="K837" s="39"/>
      <c r="L837" s="39"/>
      <c r="M837" s="39"/>
      <c r="N837" s="39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6"/>
      <c r="AS837" s="28"/>
    </row>
    <row r="838" spans="1:45" ht="18.75" thickBot="1" x14ac:dyDescent="0.3">
      <c r="A838" s="37">
        <v>825</v>
      </c>
      <c r="B838" s="38"/>
      <c r="C838" s="39"/>
      <c r="D838" s="49"/>
      <c r="E838" s="41" t="str">
        <f t="shared" ca="1" si="38"/>
        <v/>
      </c>
      <c r="F838" s="42" t="str">
        <f t="shared" si="39"/>
        <v/>
      </c>
      <c r="G838" s="43"/>
      <c r="H838" s="43"/>
      <c r="I838" s="44"/>
      <c r="J838" s="39"/>
      <c r="K838" s="39"/>
      <c r="L838" s="39"/>
      <c r="M838" s="39"/>
      <c r="N838" s="39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6"/>
      <c r="AS838" s="28"/>
    </row>
    <row r="839" spans="1:45" ht="18.75" thickBot="1" x14ac:dyDescent="0.3">
      <c r="A839" s="37">
        <v>826</v>
      </c>
      <c r="B839" s="38"/>
      <c r="C839" s="39"/>
      <c r="D839" s="49"/>
      <c r="E839" s="41" t="str">
        <f t="shared" ca="1" si="38"/>
        <v/>
      </c>
      <c r="F839" s="42" t="str">
        <f t="shared" si="39"/>
        <v/>
      </c>
      <c r="G839" s="43"/>
      <c r="H839" s="43"/>
      <c r="I839" s="44"/>
      <c r="J839" s="39"/>
      <c r="K839" s="39"/>
      <c r="L839" s="39"/>
      <c r="M839" s="39"/>
      <c r="N839" s="39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6"/>
      <c r="AS839" s="28"/>
    </row>
    <row r="840" spans="1:45" ht="18.75" thickBot="1" x14ac:dyDescent="0.3">
      <c r="A840" s="37">
        <v>827</v>
      </c>
      <c r="B840" s="38"/>
      <c r="C840" s="39"/>
      <c r="D840" s="49"/>
      <c r="E840" s="41" t="str">
        <f t="shared" ca="1" si="38"/>
        <v/>
      </c>
      <c r="F840" s="42" t="str">
        <f t="shared" si="39"/>
        <v/>
      </c>
      <c r="G840" s="43"/>
      <c r="H840" s="43"/>
      <c r="I840" s="44"/>
      <c r="J840" s="39"/>
      <c r="K840" s="39"/>
      <c r="L840" s="39"/>
      <c r="M840" s="39"/>
      <c r="N840" s="39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6"/>
      <c r="AS840" s="28"/>
    </row>
    <row r="841" spans="1:45" ht="18.75" thickBot="1" x14ac:dyDescent="0.3">
      <c r="A841" s="37">
        <v>828</v>
      </c>
      <c r="B841" s="38"/>
      <c r="C841" s="39"/>
      <c r="D841" s="49"/>
      <c r="E841" s="41" t="str">
        <f t="shared" ca="1" si="38"/>
        <v/>
      </c>
      <c r="F841" s="42" t="str">
        <f t="shared" si="39"/>
        <v/>
      </c>
      <c r="G841" s="43"/>
      <c r="H841" s="43"/>
      <c r="I841" s="44"/>
      <c r="J841" s="39"/>
      <c r="K841" s="39"/>
      <c r="L841" s="39"/>
      <c r="M841" s="39"/>
      <c r="N841" s="39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6"/>
      <c r="AS841" s="28"/>
    </row>
    <row r="842" spans="1:45" ht="18.75" thickBot="1" x14ac:dyDescent="0.3">
      <c r="A842" s="37">
        <v>829</v>
      </c>
      <c r="B842" s="38"/>
      <c r="C842" s="39"/>
      <c r="D842" s="49"/>
      <c r="E842" s="41" t="str">
        <f t="shared" ca="1" si="38"/>
        <v/>
      </c>
      <c r="F842" s="42" t="str">
        <f t="shared" si="39"/>
        <v/>
      </c>
      <c r="G842" s="43"/>
      <c r="H842" s="43"/>
      <c r="I842" s="44"/>
      <c r="J842" s="39"/>
      <c r="K842" s="39"/>
      <c r="L842" s="39"/>
      <c r="M842" s="39"/>
      <c r="N842" s="39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6"/>
      <c r="AS842" s="28"/>
    </row>
    <row r="843" spans="1:45" ht="18.75" thickBot="1" x14ac:dyDescent="0.3">
      <c r="A843" s="37">
        <v>830</v>
      </c>
      <c r="B843" s="38"/>
      <c r="C843" s="39"/>
      <c r="D843" s="49"/>
      <c r="E843" s="41" t="str">
        <f t="shared" ca="1" si="38"/>
        <v/>
      </c>
      <c r="F843" s="42" t="str">
        <f t="shared" si="39"/>
        <v/>
      </c>
      <c r="G843" s="43"/>
      <c r="H843" s="43"/>
      <c r="I843" s="44"/>
      <c r="J843" s="39"/>
      <c r="K843" s="39"/>
      <c r="L843" s="39"/>
      <c r="M843" s="39"/>
      <c r="N843" s="39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6"/>
      <c r="AS843" s="28"/>
    </row>
    <row r="844" spans="1:45" ht="18.75" thickBot="1" x14ac:dyDescent="0.3">
      <c r="A844" s="37">
        <v>831</v>
      </c>
      <c r="B844" s="38"/>
      <c r="C844" s="39"/>
      <c r="D844" s="49"/>
      <c r="E844" s="41" t="str">
        <f t="shared" ca="1" si="38"/>
        <v/>
      </c>
      <c r="F844" s="42" t="str">
        <f t="shared" si="39"/>
        <v/>
      </c>
      <c r="G844" s="43"/>
      <c r="H844" s="43"/>
      <c r="I844" s="44"/>
      <c r="J844" s="39"/>
      <c r="K844" s="39"/>
      <c r="L844" s="39"/>
      <c r="M844" s="39"/>
      <c r="N844" s="39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6"/>
      <c r="AS844" s="28"/>
    </row>
    <row r="845" spans="1:45" ht="18.75" thickBot="1" x14ac:dyDescent="0.3">
      <c r="A845" s="37">
        <v>832</v>
      </c>
      <c r="B845" s="38"/>
      <c r="C845" s="39"/>
      <c r="D845" s="49"/>
      <c r="E845" s="41" t="str">
        <f t="shared" ca="1" si="38"/>
        <v/>
      </c>
      <c r="F845" s="42" t="str">
        <f t="shared" si="39"/>
        <v/>
      </c>
      <c r="G845" s="43"/>
      <c r="H845" s="43"/>
      <c r="I845" s="44"/>
      <c r="J845" s="39"/>
      <c r="K845" s="39"/>
      <c r="L845" s="39"/>
      <c r="M845" s="39"/>
      <c r="N845" s="39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6"/>
      <c r="AS845" s="28"/>
    </row>
    <row r="846" spans="1:45" ht="18.75" thickBot="1" x14ac:dyDescent="0.3">
      <c r="A846" s="37">
        <v>833</v>
      </c>
      <c r="B846" s="38"/>
      <c r="C846" s="39"/>
      <c r="D846" s="49"/>
      <c r="E846" s="41" t="str">
        <f t="shared" ref="E846:E909" ca="1" si="40">IF(B846="","",IF(DATE(YEAR(TODAY()),MONTH(D846),DAY(D846))&lt;TODAY(),DATE(IF(YEAR(D846)=1900,2090,YEAR(TODAY())+1),MONTH(D846),DAY(D846)),DATE(IF(YEAR(D846)=1900,2090,YEAR(TODAY())),MONTH(D846),DAY(D846))))</f>
        <v/>
      </c>
      <c r="F846" s="42" t="str">
        <f t="shared" ref="F846:F909" si="41">IF(B846="","",YEAR(E846)-YEAR(D846))</f>
        <v/>
      </c>
      <c r="G846" s="43"/>
      <c r="H846" s="43"/>
      <c r="I846" s="44"/>
      <c r="J846" s="39"/>
      <c r="K846" s="39"/>
      <c r="L846" s="39"/>
      <c r="M846" s="39"/>
      <c r="N846" s="39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6"/>
      <c r="AS846" s="28"/>
    </row>
    <row r="847" spans="1:45" ht="18.75" thickBot="1" x14ac:dyDescent="0.3">
      <c r="A847" s="37">
        <v>834</v>
      </c>
      <c r="B847" s="38"/>
      <c r="C847" s="39"/>
      <c r="D847" s="49"/>
      <c r="E847" s="41" t="str">
        <f t="shared" ca="1" si="40"/>
        <v/>
      </c>
      <c r="F847" s="42" t="str">
        <f t="shared" si="41"/>
        <v/>
      </c>
      <c r="G847" s="43"/>
      <c r="H847" s="43"/>
      <c r="I847" s="44"/>
      <c r="J847" s="39"/>
      <c r="K847" s="39"/>
      <c r="L847" s="39"/>
      <c r="M847" s="39"/>
      <c r="N847" s="39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6"/>
      <c r="AS847" s="28"/>
    </row>
    <row r="848" spans="1:45" ht="18.75" thickBot="1" x14ac:dyDescent="0.3">
      <c r="A848" s="37">
        <v>835</v>
      </c>
      <c r="B848" s="38"/>
      <c r="C848" s="39"/>
      <c r="D848" s="49"/>
      <c r="E848" s="41" t="str">
        <f t="shared" ca="1" si="40"/>
        <v/>
      </c>
      <c r="F848" s="42" t="str">
        <f t="shared" si="41"/>
        <v/>
      </c>
      <c r="G848" s="43"/>
      <c r="H848" s="43"/>
      <c r="I848" s="44"/>
      <c r="J848" s="39"/>
      <c r="K848" s="39"/>
      <c r="L848" s="39"/>
      <c r="M848" s="39"/>
      <c r="N848" s="39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6"/>
      <c r="AS848" s="28"/>
    </row>
    <row r="849" spans="1:45" ht="18.75" thickBot="1" x14ac:dyDescent="0.3">
      <c r="A849" s="37">
        <v>836</v>
      </c>
      <c r="B849" s="38"/>
      <c r="C849" s="39"/>
      <c r="D849" s="49"/>
      <c r="E849" s="41" t="str">
        <f t="shared" ca="1" si="40"/>
        <v/>
      </c>
      <c r="F849" s="42" t="str">
        <f t="shared" si="41"/>
        <v/>
      </c>
      <c r="G849" s="43"/>
      <c r="H849" s="43"/>
      <c r="I849" s="44"/>
      <c r="J849" s="39"/>
      <c r="K849" s="39"/>
      <c r="L849" s="39"/>
      <c r="M849" s="39"/>
      <c r="N849" s="39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6"/>
      <c r="AS849" s="28"/>
    </row>
    <row r="850" spans="1:45" ht="18.75" thickBot="1" x14ac:dyDescent="0.3">
      <c r="A850" s="37">
        <v>837</v>
      </c>
      <c r="B850" s="38"/>
      <c r="C850" s="39"/>
      <c r="D850" s="49"/>
      <c r="E850" s="41" t="str">
        <f t="shared" ca="1" si="40"/>
        <v/>
      </c>
      <c r="F850" s="42" t="str">
        <f t="shared" si="41"/>
        <v/>
      </c>
      <c r="G850" s="43"/>
      <c r="H850" s="43"/>
      <c r="I850" s="44"/>
      <c r="J850" s="39"/>
      <c r="K850" s="39"/>
      <c r="L850" s="39"/>
      <c r="M850" s="39"/>
      <c r="N850" s="39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6"/>
      <c r="AS850" s="28"/>
    </row>
    <row r="851" spans="1:45" ht="18.75" thickBot="1" x14ac:dyDescent="0.3">
      <c r="A851" s="37">
        <v>838</v>
      </c>
      <c r="B851" s="38"/>
      <c r="C851" s="39"/>
      <c r="D851" s="49"/>
      <c r="E851" s="41" t="str">
        <f t="shared" ca="1" si="40"/>
        <v/>
      </c>
      <c r="F851" s="42" t="str">
        <f t="shared" si="41"/>
        <v/>
      </c>
      <c r="G851" s="43"/>
      <c r="H851" s="43"/>
      <c r="I851" s="44"/>
      <c r="J851" s="39"/>
      <c r="K851" s="39"/>
      <c r="L851" s="39"/>
      <c r="M851" s="39"/>
      <c r="N851" s="39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6"/>
      <c r="AS851" s="28"/>
    </row>
    <row r="852" spans="1:45" ht="18.75" thickBot="1" x14ac:dyDescent="0.3">
      <c r="A852" s="37">
        <v>839</v>
      </c>
      <c r="B852" s="38"/>
      <c r="C852" s="39"/>
      <c r="D852" s="49"/>
      <c r="E852" s="41" t="str">
        <f t="shared" ca="1" si="40"/>
        <v/>
      </c>
      <c r="F852" s="42" t="str">
        <f t="shared" si="41"/>
        <v/>
      </c>
      <c r="G852" s="43"/>
      <c r="H852" s="43"/>
      <c r="I852" s="44"/>
      <c r="J852" s="39"/>
      <c r="K852" s="39"/>
      <c r="L852" s="39"/>
      <c r="M852" s="39"/>
      <c r="N852" s="39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6"/>
      <c r="AS852" s="28"/>
    </row>
    <row r="853" spans="1:45" ht="18.75" thickBot="1" x14ac:dyDescent="0.3">
      <c r="A853" s="37">
        <v>840</v>
      </c>
      <c r="B853" s="38"/>
      <c r="C853" s="39"/>
      <c r="D853" s="49"/>
      <c r="E853" s="41" t="str">
        <f t="shared" ca="1" si="40"/>
        <v/>
      </c>
      <c r="F853" s="42" t="str">
        <f t="shared" si="41"/>
        <v/>
      </c>
      <c r="G853" s="43"/>
      <c r="H853" s="43"/>
      <c r="I853" s="44"/>
      <c r="J853" s="39"/>
      <c r="K853" s="39"/>
      <c r="L853" s="39"/>
      <c r="M853" s="39"/>
      <c r="N853" s="39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6"/>
      <c r="AS853" s="28"/>
    </row>
    <row r="854" spans="1:45" ht="18.75" thickBot="1" x14ac:dyDescent="0.3">
      <c r="A854" s="37">
        <v>841</v>
      </c>
      <c r="B854" s="38"/>
      <c r="C854" s="39"/>
      <c r="D854" s="49"/>
      <c r="E854" s="41" t="str">
        <f t="shared" ca="1" si="40"/>
        <v/>
      </c>
      <c r="F854" s="42" t="str">
        <f t="shared" si="41"/>
        <v/>
      </c>
      <c r="G854" s="43"/>
      <c r="H854" s="43"/>
      <c r="I854" s="44"/>
      <c r="J854" s="39"/>
      <c r="K854" s="39"/>
      <c r="L854" s="39"/>
      <c r="M854" s="39"/>
      <c r="N854" s="39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6"/>
      <c r="AS854" s="28"/>
    </row>
    <row r="855" spans="1:45" ht="18.75" thickBot="1" x14ac:dyDescent="0.3">
      <c r="A855" s="37">
        <v>842</v>
      </c>
      <c r="B855" s="38"/>
      <c r="C855" s="39"/>
      <c r="D855" s="49"/>
      <c r="E855" s="41" t="str">
        <f t="shared" ca="1" si="40"/>
        <v/>
      </c>
      <c r="F855" s="42" t="str">
        <f t="shared" si="41"/>
        <v/>
      </c>
      <c r="G855" s="43"/>
      <c r="H855" s="43"/>
      <c r="I855" s="44"/>
      <c r="J855" s="39"/>
      <c r="K855" s="39"/>
      <c r="L855" s="39"/>
      <c r="M855" s="39"/>
      <c r="N855" s="39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6"/>
      <c r="AS855" s="28"/>
    </row>
    <row r="856" spans="1:45" ht="18.75" thickBot="1" x14ac:dyDescent="0.3">
      <c r="A856" s="37">
        <v>843</v>
      </c>
      <c r="B856" s="38"/>
      <c r="C856" s="39"/>
      <c r="D856" s="49"/>
      <c r="E856" s="41" t="str">
        <f t="shared" ca="1" si="40"/>
        <v/>
      </c>
      <c r="F856" s="42" t="str">
        <f t="shared" si="41"/>
        <v/>
      </c>
      <c r="G856" s="43"/>
      <c r="H856" s="43"/>
      <c r="I856" s="44"/>
      <c r="J856" s="39"/>
      <c r="K856" s="39"/>
      <c r="L856" s="39"/>
      <c r="M856" s="39"/>
      <c r="N856" s="39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6"/>
      <c r="AS856" s="28"/>
    </row>
    <row r="857" spans="1:45" ht="18.75" thickBot="1" x14ac:dyDescent="0.3">
      <c r="A857" s="37">
        <v>844</v>
      </c>
      <c r="B857" s="38"/>
      <c r="C857" s="39"/>
      <c r="D857" s="49"/>
      <c r="E857" s="41" t="str">
        <f t="shared" ca="1" si="40"/>
        <v/>
      </c>
      <c r="F857" s="42" t="str">
        <f t="shared" si="41"/>
        <v/>
      </c>
      <c r="G857" s="43"/>
      <c r="H857" s="43"/>
      <c r="I857" s="44"/>
      <c r="J857" s="39"/>
      <c r="K857" s="39"/>
      <c r="L857" s="39"/>
      <c r="M857" s="39"/>
      <c r="N857" s="39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6"/>
      <c r="AS857" s="28"/>
    </row>
    <row r="858" spans="1:45" ht="18.75" thickBot="1" x14ac:dyDescent="0.3">
      <c r="A858" s="37">
        <v>845</v>
      </c>
      <c r="B858" s="38"/>
      <c r="C858" s="39"/>
      <c r="D858" s="49"/>
      <c r="E858" s="41" t="str">
        <f t="shared" ca="1" si="40"/>
        <v/>
      </c>
      <c r="F858" s="42" t="str">
        <f t="shared" si="41"/>
        <v/>
      </c>
      <c r="G858" s="43"/>
      <c r="H858" s="43"/>
      <c r="I858" s="44"/>
      <c r="J858" s="39"/>
      <c r="K858" s="39"/>
      <c r="L858" s="39"/>
      <c r="M858" s="39"/>
      <c r="N858" s="39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6"/>
      <c r="AS858" s="28"/>
    </row>
    <row r="859" spans="1:45" ht="18.75" thickBot="1" x14ac:dyDescent="0.3">
      <c r="A859" s="37">
        <v>846</v>
      </c>
      <c r="B859" s="38"/>
      <c r="C859" s="39"/>
      <c r="D859" s="49"/>
      <c r="E859" s="41" t="str">
        <f t="shared" ca="1" si="40"/>
        <v/>
      </c>
      <c r="F859" s="42" t="str">
        <f t="shared" si="41"/>
        <v/>
      </c>
      <c r="G859" s="43"/>
      <c r="H859" s="43"/>
      <c r="I859" s="44"/>
      <c r="J859" s="39"/>
      <c r="K859" s="39"/>
      <c r="L859" s="39"/>
      <c r="M859" s="39"/>
      <c r="N859" s="39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6"/>
      <c r="AS859" s="28"/>
    </row>
    <row r="860" spans="1:45" ht="18.75" thickBot="1" x14ac:dyDescent="0.3">
      <c r="A860" s="37">
        <v>847</v>
      </c>
      <c r="B860" s="38"/>
      <c r="C860" s="39"/>
      <c r="D860" s="49"/>
      <c r="E860" s="41" t="str">
        <f t="shared" ca="1" si="40"/>
        <v/>
      </c>
      <c r="F860" s="42" t="str">
        <f t="shared" si="41"/>
        <v/>
      </c>
      <c r="G860" s="43"/>
      <c r="H860" s="43"/>
      <c r="I860" s="44"/>
      <c r="J860" s="39"/>
      <c r="K860" s="39"/>
      <c r="L860" s="39"/>
      <c r="M860" s="39"/>
      <c r="N860" s="39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6"/>
      <c r="AS860" s="28"/>
    </row>
    <row r="861" spans="1:45" ht="18.75" thickBot="1" x14ac:dyDescent="0.3">
      <c r="A861" s="37">
        <v>848</v>
      </c>
      <c r="B861" s="38"/>
      <c r="C861" s="39"/>
      <c r="D861" s="49"/>
      <c r="E861" s="41" t="str">
        <f t="shared" ca="1" si="40"/>
        <v/>
      </c>
      <c r="F861" s="42" t="str">
        <f t="shared" si="41"/>
        <v/>
      </c>
      <c r="G861" s="43"/>
      <c r="H861" s="43"/>
      <c r="I861" s="44"/>
      <c r="J861" s="39"/>
      <c r="K861" s="39"/>
      <c r="L861" s="39"/>
      <c r="M861" s="39"/>
      <c r="N861" s="39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6"/>
      <c r="AS861" s="28"/>
    </row>
    <row r="862" spans="1:45" ht="18.75" thickBot="1" x14ac:dyDescent="0.3">
      <c r="A862" s="37">
        <v>849</v>
      </c>
      <c r="B862" s="38"/>
      <c r="C862" s="39"/>
      <c r="D862" s="49"/>
      <c r="E862" s="41" t="str">
        <f t="shared" ca="1" si="40"/>
        <v/>
      </c>
      <c r="F862" s="42" t="str">
        <f t="shared" si="41"/>
        <v/>
      </c>
      <c r="G862" s="43"/>
      <c r="H862" s="43"/>
      <c r="I862" s="44"/>
      <c r="J862" s="39"/>
      <c r="K862" s="39"/>
      <c r="L862" s="39"/>
      <c r="M862" s="39"/>
      <c r="N862" s="39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6"/>
      <c r="AS862" s="28"/>
    </row>
    <row r="863" spans="1:45" ht="18.75" thickBot="1" x14ac:dyDescent="0.3">
      <c r="A863" s="37">
        <v>850</v>
      </c>
      <c r="B863" s="38"/>
      <c r="C863" s="39"/>
      <c r="D863" s="49"/>
      <c r="E863" s="41" t="str">
        <f t="shared" ca="1" si="40"/>
        <v/>
      </c>
      <c r="F863" s="42" t="str">
        <f t="shared" si="41"/>
        <v/>
      </c>
      <c r="G863" s="43"/>
      <c r="H863" s="43"/>
      <c r="I863" s="44"/>
      <c r="J863" s="39"/>
      <c r="K863" s="39"/>
      <c r="L863" s="39"/>
      <c r="M863" s="39"/>
      <c r="N863" s="39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6"/>
      <c r="AS863" s="28"/>
    </row>
    <row r="864" spans="1:45" ht="18.75" thickBot="1" x14ac:dyDescent="0.3">
      <c r="A864" s="37">
        <v>851</v>
      </c>
      <c r="B864" s="38"/>
      <c r="C864" s="39"/>
      <c r="D864" s="49"/>
      <c r="E864" s="41" t="str">
        <f t="shared" ca="1" si="40"/>
        <v/>
      </c>
      <c r="F864" s="42" t="str">
        <f t="shared" si="41"/>
        <v/>
      </c>
      <c r="G864" s="43"/>
      <c r="H864" s="43"/>
      <c r="I864" s="44"/>
      <c r="J864" s="39"/>
      <c r="K864" s="39"/>
      <c r="L864" s="39"/>
      <c r="M864" s="39"/>
      <c r="N864" s="39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6"/>
      <c r="AS864" s="28"/>
    </row>
    <row r="865" spans="1:45" ht="18.75" thickBot="1" x14ac:dyDescent="0.3">
      <c r="A865" s="37">
        <v>852</v>
      </c>
      <c r="B865" s="38"/>
      <c r="C865" s="39"/>
      <c r="D865" s="49"/>
      <c r="E865" s="41" t="str">
        <f t="shared" ca="1" si="40"/>
        <v/>
      </c>
      <c r="F865" s="42" t="str">
        <f t="shared" si="41"/>
        <v/>
      </c>
      <c r="G865" s="43"/>
      <c r="H865" s="43"/>
      <c r="I865" s="44"/>
      <c r="J865" s="39"/>
      <c r="K865" s="39"/>
      <c r="L865" s="39"/>
      <c r="M865" s="39"/>
      <c r="N865" s="39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6"/>
      <c r="AS865" s="28"/>
    </row>
    <row r="866" spans="1:45" ht="18.75" thickBot="1" x14ac:dyDescent="0.3">
      <c r="A866" s="37">
        <v>853</v>
      </c>
      <c r="B866" s="38"/>
      <c r="C866" s="39"/>
      <c r="D866" s="49"/>
      <c r="E866" s="41" t="str">
        <f t="shared" ca="1" si="40"/>
        <v/>
      </c>
      <c r="F866" s="42" t="str">
        <f t="shared" si="41"/>
        <v/>
      </c>
      <c r="G866" s="43"/>
      <c r="H866" s="43"/>
      <c r="I866" s="44"/>
      <c r="J866" s="39"/>
      <c r="K866" s="39"/>
      <c r="L866" s="39"/>
      <c r="M866" s="39"/>
      <c r="N866" s="39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6"/>
      <c r="AS866" s="28"/>
    </row>
    <row r="867" spans="1:45" ht="18.75" thickBot="1" x14ac:dyDescent="0.3">
      <c r="A867" s="37">
        <v>854</v>
      </c>
      <c r="B867" s="38"/>
      <c r="C867" s="39"/>
      <c r="D867" s="49"/>
      <c r="E867" s="41" t="str">
        <f t="shared" ca="1" si="40"/>
        <v/>
      </c>
      <c r="F867" s="42" t="str">
        <f t="shared" si="41"/>
        <v/>
      </c>
      <c r="G867" s="43"/>
      <c r="H867" s="43"/>
      <c r="I867" s="44"/>
      <c r="J867" s="39"/>
      <c r="K867" s="39"/>
      <c r="L867" s="39"/>
      <c r="M867" s="39"/>
      <c r="N867" s="39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6"/>
      <c r="AS867" s="28"/>
    </row>
    <row r="868" spans="1:45" ht="18.75" thickBot="1" x14ac:dyDescent="0.3">
      <c r="A868" s="37">
        <v>855</v>
      </c>
      <c r="B868" s="38"/>
      <c r="C868" s="39"/>
      <c r="D868" s="49"/>
      <c r="E868" s="41" t="str">
        <f t="shared" ca="1" si="40"/>
        <v/>
      </c>
      <c r="F868" s="42" t="str">
        <f t="shared" si="41"/>
        <v/>
      </c>
      <c r="G868" s="43"/>
      <c r="H868" s="43"/>
      <c r="I868" s="44"/>
      <c r="J868" s="39"/>
      <c r="K868" s="39"/>
      <c r="L868" s="39"/>
      <c r="M868" s="39"/>
      <c r="N868" s="39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6"/>
      <c r="AS868" s="28"/>
    </row>
    <row r="869" spans="1:45" ht="18.75" thickBot="1" x14ac:dyDescent="0.3">
      <c r="A869" s="37">
        <v>856</v>
      </c>
      <c r="B869" s="38"/>
      <c r="C869" s="39"/>
      <c r="D869" s="49"/>
      <c r="E869" s="41" t="str">
        <f t="shared" ca="1" si="40"/>
        <v/>
      </c>
      <c r="F869" s="42" t="str">
        <f t="shared" si="41"/>
        <v/>
      </c>
      <c r="G869" s="43"/>
      <c r="H869" s="43"/>
      <c r="I869" s="44"/>
      <c r="J869" s="39"/>
      <c r="K869" s="39"/>
      <c r="L869" s="39"/>
      <c r="M869" s="39"/>
      <c r="N869" s="39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6"/>
      <c r="AS869" s="28"/>
    </row>
    <row r="870" spans="1:45" ht="18.75" thickBot="1" x14ac:dyDescent="0.3">
      <c r="A870" s="37">
        <v>857</v>
      </c>
      <c r="B870" s="38"/>
      <c r="C870" s="39"/>
      <c r="D870" s="49"/>
      <c r="E870" s="41" t="str">
        <f t="shared" ca="1" si="40"/>
        <v/>
      </c>
      <c r="F870" s="42" t="str">
        <f t="shared" si="41"/>
        <v/>
      </c>
      <c r="G870" s="43"/>
      <c r="H870" s="43"/>
      <c r="I870" s="44"/>
      <c r="J870" s="39"/>
      <c r="K870" s="39"/>
      <c r="L870" s="39"/>
      <c r="M870" s="39"/>
      <c r="N870" s="39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6"/>
      <c r="AS870" s="28"/>
    </row>
    <row r="871" spans="1:45" ht="18.75" thickBot="1" x14ac:dyDescent="0.3">
      <c r="A871" s="37">
        <v>858</v>
      </c>
      <c r="B871" s="38"/>
      <c r="C871" s="39"/>
      <c r="D871" s="49"/>
      <c r="E871" s="41" t="str">
        <f t="shared" ca="1" si="40"/>
        <v/>
      </c>
      <c r="F871" s="42" t="str">
        <f t="shared" si="41"/>
        <v/>
      </c>
      <c r="G871" s="43"/>
      <c r="H871" s="43"/>
      <c r="I871" s="44"/>
      <c r="J871" s="39"/>
      <c r="K871" s="39"/>
      <c r="L871" s="39"/>
      <c r="M871" s="39"/>
      <c r="N871" s="39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6"/>
      <c r="AS871" s="28"/>
    </row>
    <row r="872" spans="1:45" ht="18.75" thickBot="1" x14ac:dyDescent="0.3">
      <c r="A872" s="37">
        <v>859</v>
      </c>
      <c r="B872" s="38"/>
      <c r="C872" s="39"/>
      <c r="D872" s="49"/>
      <c r="E872" s="41" t="str">
        <f t="shared" ca="1" si="40"/>
        <v/>
      </c>
      <c r="F872" s="42" t="str">
        <f t="shared" si="41"/>
        <v/>
      </c>
      <c r="G872" s="43"/>
      <c r="H872" s="43"/>
      <c r="I872" s="44"/>
      <c r="J872" s="39"/>
      <c r="K872" s="39"/>
      <c r="L872" s="39"/>
      <c r="M872" s="39"/>
      <c r="N872" s="39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6"/>
      <c r="AS872" s="28"/>
    </row>
    <row r="873" spans="1:45" ht="18.75" thickBot="1" x14ac:dyDescent="0.3">
      <c r="A873" s="37">
        <v>860</v>
      </c>
      <c r="B873" s="38"/>
      <c r="C873" s="39"/>
      <c r="D873" s="49"/>
      <c r="E873" s="41" t="str">
        <f t="shared" ca="1" si="40"/>
        <v/>
      </c>
      <c r="F873" s="42" t="str">
        <f t="shared" si="41"/>
        <v/>
      </c>
      <c r="G873" s="43"/>
      <c r="H873" s="43"/>
      <c r="I873" s="44"/>
      <c r="J873" s="39"/>
      <c r="K873" s="39"/>
      <c r="L873" s="39"/>
      <c r="M873" s="39"/>
      <c r="N873" s="39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6"/>
      <c r="AS873" s="28"/>
    </row>
    <row r="874" spans="1:45" ht="18.75" thickBot="1" x14ac:dyDescent="0.3">
      <c r="A874" s="37">
        <v>861</v>
      </c>
      <c r="B874" s="38"/>
      <c r="C874" s="39"/>
      <c r="D874" s="49"/>
      <c r="E874" s="41" t="str">
        <f t="shared" ca="1" si="40"/>
        <v/>
      </c>
      <c r="F874" s="42" t="str">
        <f t="shared" si="41"/>
        <v/>
      </c>
      <c r="G874" s="43"/>
      <c r="H874" s="43"/>
      <c r="I874" s="44"/>
      <c r="J874" s="39"/>
      <c r="K874" s="39"/>
      <c r="L874" s="39"/>
      <c r="M874" s="39"/>
      <c r="N874" s="39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6"/>
      <c r="AS874" s="28"/>
    </row>
    <row r="875" spans="1:45" ht="18.75" thickBot="1" x14ac:dyDescent="0.3">
      <c r="A875" s="37">
        <v>862</v>
      </c>
      <c r="B875" s="38"/>
      <c r="C875" s="39"/>
      <c r="D875" s="49"/>
      <c r="E875" s="41" t="str">
        <f t="shared" ca="1" si="40"/>
        <v/>
      </c>
      <c r="F875" s="42" t="str">
        <f t="shared" si="41"/>
        <v/>
      </c>
      <c r="G875" s="43"/>
      <c r="H875" s="43"/>
      <c r="I875" s="44"/>
      <c r="J875" s="39"/>
      <c r="K875" s="39"/>
      <c r="L875" s="39"/>
      <c r="M875" s="39"/>
      <c r="N875" s="39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6"/>
      <c r="AS875" s="28"/>
    </row>
    <row r="876" spans="1:45" ht="18.75" thickBot="1" x14ac:dyDescent="0.3">
      <c r="A876" s="37">
        <v>863</v>
      </c>
      <c r="B876" s="38"/>
      <c r="C876" s="39"/>
      <c r="D876" s="49"/>
      <c r="E876" s="41" t="str">
        <f t="shared" ca="1" si="40"/>
        <v/>
      </c>
      <c r="F876" s="42" t="str">
        <f t="shared" si="41"/>
        <v/>
      </c>
      <c r="G876" s="43"/>
      <c r="H876" s="43"/>
      <c r="I876" s="44"/>
      <c r="J876" s="39"/>
      <c r="K876" s="39"/>
      <c r="L876" s="39"/>
      <c r="M876" s="39"/>
      <c r="N876" s="39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6"/>
      <c r="AS876" s="28"/>
    </row>
    <row r="877" spans="1:45" ht="18.75" thickBot="1" x14ac:dyDescent="0.3">
      <c r="A877" s="37">
        <v>864</v>
      </c>
      <c r="B877" s="38"/>
      <c r="C877" s="39"/>
      <c r="D877" s="49"/>
      <c r="E877" s="41" t="str">
        <f t="shared" ca="1" si="40"/>
        <v/>
      </c>
      <c r="F877" s="42" t="str">
        <f t="shared" si="41"/>
        <v/>
      </c>
      <c r="G877" s="43"/>
      <c r="H877" s="43"/>
      <c r="I877" s="44"/>
      <c r="J877" s="39"/>
      <c r="K877" s="39"/>
      <c r="L877" s="39"/>
      <c r="M877" s="39"/>
      <c r="N877" s="39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6"/>
      <c r="AS877" s="28"/>
    </row>
    <row r="878" spans="1:45" ht="18.75" thickBot="1" x14ac:dyDescent="0.3">
      <c r="A878" s="37">
        <v>865</v>
      </c>
      <c r="B878" s="38"/>
      <c r="C878" s="39"/>
      <c r="D878" s="49"/>
      <c r="E878" s="41" t="str">
        <f t="shared" ca="1" si="40"/>
        <v/>
      </c>
      <c r="F878" s="42" t="str">
        <f t="shared" si="41"/>
        <v/>
      </c>
      <c r="G878" s="43"/>
      <c r="H878" s="43"/>
      <c r="I878" s="44"/>
      <c r="J878" s="39"/>
      <c r="K878" s="39"/>
      <c r="L878" s="39"/>
      <c r="M878" s="39"/>
      <c r="N878" s="39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6"/>
      <c r="AS878" s="28"/>
    </row>
    <row r="879" spans="1:45" ht="18.75" thickBot="1" x14ac:dyDescent="0.3">
      <c r="A879" s="37">
        <v>866</v>
      </c>
      <c r="B879" s="38"/>
      <c r="C879" s="39"/>
      <c r="D879" s="49"/>
      <c r="E879" s="41" t="str">
        <f t="shared" ca="1" si="40"/>
        <v/>
      </c>
      <c r="F879" s="42" t="str">
        <f t="shared" si="41"/>
        <v/>
      </c>
      <c r="G879" s="43"/>
      <c r="H879" s="43"/>
      <c r="I879" s="44"/>
      <c r="J879" s="39"/>
      <c r="K879" s="39"/>
      <c r="L879" s="39"/>
      <c r="M879" s="39"/>
      <c r="N879" s="39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6"/>
      <c r="AS879" s="28"/>
    </row>
    <row r="880" spans="1:45" ht="18.75" thickBot="1" x14ac:dyDescent="0.3">
      <c r="A880" s="37">
        <v>867</v>
      </c>
      <c r="B880" s="38"/>
      <c r="C880" s="39"/>
      <c r="D880" s="49"/>
      <c r="E880" s="41" t="str">
        <f t="shared" ca="1" si="40"/>
        <v/>
      </c>
      <c r="F880" s="42" t="str">
        <f t="shared" si="41"/>
        <v/>
      </c>
      <c r="G880" s="43"/>
      <c r="H880" s="43"/>
      <c r="I880" s="44"/>
      <c r="J880" s="39"/>
      <c r="K880" s="39"/>
      <c r="L880" s="39"/>
      <c r="M880" s="39"/>
      <c r="N880" s="39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6"/>
      <c r="AS880" s="28"/>
    </row>
    <row r="881" spans="1:45" ht="18.75" thickBot="1" x14ac:dyDescent="0.3">
      <c r="A881" s="37">
        <v>868</v>
      </c>
      <c r="B881" s="38"/>
      <c r="C881" s="39"/>
      <c r="D881" s="49"/>
      <c r="E881" s="41" t="str">
        <f t="shared" ca="1" si="40"/>
        <v/>
      </c>
      <c r="F881" s="42" t="str">
        <f t="shared" si="41"/>
        <v/>
      </c>
      <c r="G881" s="43"/>
      <c r="H881" s="43"/>
      <c r="I881" s="44"/>
      <c r="J881" s="39"/>
      <c r="K881" s="39"/>
      <c r="L881" s="39"/>
      <c r="M881" s="39"/>
      <c r="N881" s="39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6"/>
      <c r="AS881" s="28"/>
    </row>
    <row r="882" spans="1:45" ht="18.75" thickBot="1" x14ac:dyDescent="0.3">
      <c r="A882" s="37">
        <v>869</v>
      </c>
      <c r="B882" s="38"/>
      <c r="C882" s="39"/>
      <c r="D882" s="49"/>
      <c r="E882" s="41" t="str">
        <f t="shared" ca="1" si="40"/>
        <v/>
      </c>
      <c r="F882" s="42" t="str">
        <f t="shared" si="41"/>
        <v/>
      </c>
      <c r="G882" s="43"/>
      <c r="H882" s="43"/>
      <c r="I882" s="44"/>
      <c r="J882" s="39"/>
      <c r="K882" s="39"/>
      <c r="L882" s="39"/>
      <c r="M882" s="39"/>
      <c r="N882" s="39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6"/>
      <c r="AS882" s="28"/>
    </row>
    <row r="883" spans="1:45" ht="18.75" thickBot="1" x14ac:dyDescent="0.3">
      <c r="A883" s="37">
        <v>870</v>
      </c>
      <c r="B883" s="38"/>
      <c r="C883" s="39"/>
      <c r="D883" s="49"/>
      <c r="E883" s="41" t="str">
        <f t="shared" ca="1" si="40"/>
        <v/>
      </c>
      <c r="F883" s="42" t="str">
        <f t="shared" si="41"/>
        <v/>
      </c>
      <c r="G883" s="43"/>
      <c r="H883" s="43"/>
      <c r="I883" s="44"/>
      <c r="J883" s="39"/>
      <c r="K883" s="39"/>
      <c r="L883" s="39"/>
      <c r="M883" s="39"/>
      <c r="N883" s="39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6"/>
      <c r="AS883" s="28"/>
    </row>
    <row r="884" spans="1:45" ht="18.75" thickBot="1" x14ac:dyDescent="0.3">
      <c r="A884" s="37">
        <v>871</v>
      </c>
      <c r="B884" s="38"/>
      <c r="C884" s="39"/>
      <c r="D884" s="49"/>
      <c r="E884" s="41" t="str">
        <f t="shared" ca="1" si="40"/>
        <v/>
      </c>
      <c r="F884" s="42" t="str">
        <f t="shared" si="41"/>
        <v/>
      </c>
      <c r="G884" s="43"/>
      <c r="H884" s="43"/>
      <c r="I884" s="44"/>
      <c r="J884" s="39"/>
      <c r="K884" s="39"/>
      <c r="L884" s="39"/>
      <c r="M884" s="39"/>
      <c r="N884" s="39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6"/>
      <c r="AS884" s="28"/>
    </row>
    <row r="885" spans="1:45" ht="18.75" thickBot="1" x14ac:dyDescent="0.3">
      <c r="A885" s="37">
        <v>872</v>
      </c>
      <c r="B885" s="38"/>
      <c r="C885" s="39"/>
      <c r="D885" s="49"/>
      <c r="E885" s="41" t="str">
        <f t="shared" ca="1" si="40"/>
        <v/>
      </c>
      <c r="F885" s="42" t="str">
        <f t="shared" si="41"/>
        <v/>
      </c>
      <c r="G885" s="43"/>
      <c r="H885" s="43"/>
      <c r="I885" s="44"/>
      <c r="J885" s="39"/>
      <c r="K885" s="39"/>
      <c r="L885" s="39"/>
      <c r="M885" s="39"/>
      <c r="N885" s="39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6"/>
      <c r="AS885" s="28"/>
    </row>
    <row r="886" spans="1:45" ht="18.75" thickBot="1" x14ac:dyDescent="0.3">
      <c r="A886" s="37">
        <v>873</v>
      </c>
      <c r="B886" s="38"/>
      <c r="C886" s="39"/>
      <c r="D886" s="49"/>
      <c r="E886" s="41" t="str">
        <f t="shared" ca="1" si="40"/>
        <v/>
      </c>
      <c r="F886" s="42" t="str">
        <f t="shared" si="41"/>
        <v/>
      </c>
      <c r="G886" s="43"/>
      <c r="H886" s="43"/>
      <c r="I886" s="44"/>
      <c r="J886" s="39"/>
      <c r="K886" s="39"/>
      <c r="L886" s="39"/>
      <c r="M886" s="39"/>
      <c r="N886" s="39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6"/>
      <c r="AS886" s="28"/>
    </row>
    <row r="887" spans="1:45" ht="18.75" thickBot="1" x14ac:dyDescent="0.3">
      <c r="A887" s="37">
        <v>874</v>
      </c>
      <c r="B887" s="38"/>
      <c r="C887" s="39"/>
      <c r="D887" s="49"/>
      <c r="E887" s="41" t="str">
        <f t="shared" ca="1" si="40"/>
        <v/>
      </c>
      <c r="F887" s="42" t="str">
        <f t="shared" si="41"/>
        <v/>
      </c>
      <c r="G887" s="43"/>
      <c r="H887" s="43"/>
      <c r="I887" s="44"/>
      <c r="J887" s="39"/>
      <c r="K887" s="39"/>
      <c r="L887" s="39"/>
      <c r="M887" s="39"/>
      <c r="N887" s="39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6"/>
      <c r="AS887" s="28"/>
    </row>
    <row r="888" spans="1:45" ht="18.75" thickBot="1" x14ac:dyDescent="0.3">
      <c r="A888" s="37">
        <v>875</v>
      </c>
      <c r="B888" s="38"/>
      <c r="C888" s="39"/>
      <c r="D888" s="49"/>
      <c r="E888" s="41" t="str">
        <f t="shared" ca="1" si="40"/>
        <v/>
      </c>
      <c r="F888" s="42" t="str">
        <f t="shared" si="41"/>
        <v/>
      </c>
      <c r="G888" s="43"/>
      <c r="H888" s="43"/>
      <c r="I888" s="44"/>
      <c r="J888" s="39"/>
      <c r="K888" s="39"/>
      <c r="L888" s="39"/>
      <c r="M888" s="39"/>
      <c r="N888" s="39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6"/>
      <c r="AS888" s="28"/>
    </row>
    <row r="889" spans="1:45" ht="18.75" thickBot="1" x14ac:dyDescent="0.3">
      <c r="A889" s="37">
        <v>876</v>
      </c>
      <c r="B889" s="38"/>
      <c r="C889" s="39"/>
      <c r="D889" s="49"/>
      <c r="E889" s="41" t="str">
        <f t="shared" ca="1" si="40"/>
        <v/>
      </c>
      <c r="F889" s="42" t="str">
        <f t="shared" si="41"/>
        <v/>
      </c>
      <c r="G889" s="43"/>
      <c r="H889" s="43"/>
      <c r="I889" s="44"/>
      <c r="J889" s="39"/>
      <c r="K889" s="39"/>
      <c r="L889" s="39"/>
      <c r="M889" s="39"/>
      <c r="N889" s="39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6"/>
      <c r="AS889" s="28"/>
    </row>
    <row r="890" spans="1:45" ht="18.75" thickBot="1" x14ac:dyDescent="0.3">
      <c r="A890" s="37">
        <v>877</v>
      </c>
      <c r="B890" s="38"/>
      <c r="C890" s="39"/>
      <c r="D890" s="49"/>
      <c r="E890" s="41" t="str">
        <f t="shared" ca="1" si="40"/>
        <v/>
      </c>
      <c r="F890" s="42" t="str">
        <f t="shared" si="41"/>
        <v/>
      </c>
      <c r="G890" s="43"/>
      <c r="H890" s="43"/>
      <c r="I890" s="44"/>
      <c r="J890" s="39"/>
      <c r="K890" s="39"/>
      <c r="L890" s="39"/>
      <c r="M890" s="39"/>
      <c r="N890" s="39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6"/>
      <c r="AS890" s="28"/>
    </row>
    <row r="891" spans="1:45" ht="18.75" thickBot="1" x14ac:dyDescent="0.3">
      <c r="A891" s="37">
        <v>878</v>
      </c>
      <c r="B891" s="38"/>
      <c r="C891" s="39"/>
      <c r="D891" s="49"/>
      <c r="E891" s="41" t="str">
        <f t="shared" ca="1" si="40"/>
        <v/>
      </c>
      <c r="F891" s="42" t="str">
        <f t="shared" si="41"/>
        <v/>
      </c>
      <c r="G891" s="43"/>
      <c r="H891" s="43"/>
      <c r="I891" s="44"/>
      <c r="J891" s="39"/>
      <c r="K891" s="39"/>
      <c r="L891" s="39"/>
      <c r="M891" s="39"/>
      <c r="N891" s="39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6"/>
      <c r="AS891" s="28"/>
    </row>
    <row r="892" spans="1:45" ht="18.75" thickBot="1" x14ac:dyDescent="0.3">
      <c r="A892" s="37">
        <v>879</v>
      </c>
      <c r="B892" s="38"/>
      <c r="C892" s="39"/>
      <c r="D892" s="49"/>
      <c r="E892" s="41" t="str">
        <f t="shared" ca="1" si="40"/>
        <v/>
      </c>
      <c r="F892" s="42" t="str">
        <f t="shared" si="41"/>
        <v/>
      </c>
      <c r="G892" s="43"/>
      <c r="H892" s="43"/>
      <c r="I892" s="44"/>
      <c r="J892" s="39"/>
      <c r="K892" s="39"/>
      <c r="L892" s="39"/>
      <c r="M892" s="39"/>
      <c r="N892" s="39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6"/>
      <c r="AS892" s="28"/>
    </row>
    <row r="893" spans="1:45" ht="18.75" thickBot="1" x14ac:dyDescent="0.3">
      <c r="A893" s="37">
        <v>880</v>
      </c>
      <c r="B893" s="38"/>
      <c r="C893" s="39"/>
      <c r="D893" s="49"/>
      <c r="E893" s="41" t="str">
        <f t="shared" ca="1" si="40"/>
        <v/>
      </c>
      <c r="F893" s="42" t="str">
        <f t="shared" si="41"/>
        <v/>
      </c>
      <c r="G893" s="43"/>
      <c r="H893" s="43"/>
      <c r="I893" s="44"/>
      <c r="J893" s="39"/>
      <c r="K893" s="39"/>
      <c r="L893" s="39"/>
      <c r="M893" s="39"/>
      <c r="N893" s="39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6"/>
      <c r="AS893" s="28"/>
    </row>
    <row r="894" spans="1:45" ht="18.75" thickBot="1" x14ac:dyDescent="0.3">
      <c r="A894" s="37">
        <v>881</v>
      </c>
      <c r="B894" s="38"/>
      <c r="C894" s="39"/>
      <c r="D894" s="49"/>
      <c r="E894" s="41" t="str">
        <f t="shared" ca="1" si="40"/>
        <v/>
      </c>
      <c r="F894" s="42" t="str">
        <f t="shared" si="41"/>
        <v/>
      </c>
      <c r="G894" s="43"/>
      <c r="H894" s="43"/>
      <c r="I894" s="44"/>
      <c r="J894" s="39"/>
      <c r="K894" s="39"/>
      <c r="L894" s="39"/>
      <c r="M894" s="39"/>
      <c r="N894" s="39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6"/>
      <c r="AS894" s="28"/>
    </row>
    <row r="895" spans="1:45" ht="18.75" thickBot="1" x14ac:dyDescent="0.3">
      <c r="A895" s="37">
        <v>882</v>
      </c>
      <c r="B895" s="38"/>
      <c r="C895" s="39"/>
      <c r="D895" s="49"/>
      <c r="E895" s="41" t="str">
        <f t="shared" ca="1" si="40"/>
        <v/>
      </c>
      <c r="F895" s="42" t="str">
        <f t="shared" si="41"/>
        <v/>
      </c>
      <c r="G895" s="43"/>
      <c r="H895" s="43"/>
      <c r="I895" s="44"/>
      <c r="J895" s="39"/>
      <c r="K895" s="39"/>
      <c r="L895" s="39"/>
      <c r="M895" s="39"/>
      <c r="N895" s="39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6"/>
      <c r="AS895" s="28"/>
    </row>
    <row r="896" spans="1:45" ht="18.75" thickBot="1" x14ac:dyDescent="0.3">
      <c r="A896" s="37">
        <v>883</v>
      </c>
      <c r="B896" s="38"/>
      <c r="C896" s="39"/>
      <c r="D896" s="49"/>
      <c r="E896" s="41" t="str">
        <f t="shared" ca="1" si="40"/>
        <v/>
      </c>
      <c r="F896" s="42" t="str">
        <f t="shared" si="41"/>
        <v/>
      </c>
      <c r="G896" s="43"/>
      <c r="H896" s="43"/>
      <c r="I896" s="44"/>
      <c r="J896" s="39"/>
      <c r="K896" s="39"/>
      <c r="L896" s="39"/>
      <c r="M896" s="39"/>
      <c r="N896" s="39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6"/>
      <c r="AS896" s="28"/>
    </row>
    <row r="897" spans="1:45" ht="18.75" thickBot="1" x14ac:dyDescent="0.3">
      <c r="A897" s="37">
        <v>884</v>
      </c>
      <c r="B897" s="38"/>
      <c r="C897" s="39"/>
      <c r="D897" s="49"/>
      <c r="E897" s="41" t="str">
        <f t="shared" ca="1" si="40"/>
        <v/>
      </c>
      <c r="F897" s="42" t="str">
        <f t="shared" si="41"/>
        <v/>
      </c>
      <c r="G897" s="43"/>
      <c r="H897" s="43"/>
      <c r="I897" s="44"/>
      <c r="J897" s="39"/>
      <c r="K897" s="39"/>
      <c r="L897" s="39"/>
      <c r="M897" s="39"/>
      <c r="N897" s="39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6"/>
      <c r="AS897" s="28"/>
    </row>
    <row r="898" spans="1:45" ht="18.75" thickBot="1" x14ac:dyDescent="0.3">
      <c r="A898" s="37">
        <v>885</v>
      </c>
      <c r="B898" s="38"/>
      <c r="C898" s="39"/>
      <c r="D898" s="49"/>
      <c r="E898" s="41" t="str">
        <f t="shared" ca="1" si="40"/>
        <v/>
      </c>
      <c r="F898" s="42" t="str">
        <f t="shared" si="41"/>
        <v/>
      </c>
      <c r="G898" s="43"/>
      <c r="H898" s="43"/>
      <c r="I898" s="44"/>
      <c r="J898" s="39"/>
      <c r="K898" s="39"/>
      <c r="L898" s="39"/>
      <c r="M898" s="39"/>
      <c r="N898" s="39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6"/>
      <c r="AS898" s="28"/>
    </row>
    <row r="899" spans="1:45" ht="18.75" thickBot="1" x14ac:dyDescent="0.3">
      <c r="A899" s="37">
        <v>886</v>
      </c>
      <c r="B899" s="38"/>
      <c r="C899" s="39"/>
      <c r="D899" s="49"/>
      <c r="E899" s="41" t="str">
        <f t="shared" ca="1" si="40"/>
        <v/>
      </c>
      <c r="F899" s="42" t="str">
        <f t="shared" si="41"/>
        <v/>
      </c>
      <c r="G899" s="43"/>
      <c r="H899" s="43"/>
      <c r="I899" s="44"/>
      <c r="J899" s="39"/>
      <c r="K899" s="39"/>
      <c r="L899" s="39"/>
      <c r="M899" s="39"/>
      <c r="N899" s="39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6"/>
      <c r="AS899" s="28"/>
    </row>
    <row r="900" spans="1:45" ht="18.75" thickBot="1" x14ac:dyDescent="0.3">
      <c r="A900" s="37">
        <v>887</v>
      </c>
      <c r="B900" s="38"/>
      <c r="C900" s="39"/>
      <c r="D900" s="49"/>
      <c r="E900" s="41" t="str">
        <f t="shared" ca="1" si="40"/>
        <v/>
      </c>
      <c r="F900" s="42" t="str">
        <f t="shared" si="41"/>
        <v/>
      </c>
      <c r="G900" s="43"/>
      <c r="H900" s="43"/>
      <c r="I900" s="44"/>
      <c r="J900" s="39"/>
      <c r="K900" s="39"/>
      <c r="L900" s="39"/>
      <c r="M900" s="39"/>
      <c r="N900" s="39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6"/>
      <c r="AS900" s="28"/>
    </row>
    <row r="901" spans="1:45" ht="18.75" thickBot="1" x14ac:dyDescent="0.3">
      <c r="A901" s="37">
        <v>888</v>
      </c>
      <c r="B901" s="38"/>
      <c r="C901" s="39"/>
      <c r="D901" s="49"/>
      <c r="E901" s="41" t="str">
        <f t="shared" ca="1" si="40"/>
        <v/>
      </c>
      <c r="F901" s="42" t="str">
        <f t="shared" si="41"/>
        <v/>
      </c>
      <c r="G901" s="43"/>
      <c r="H901" s="43"/>
      <c r="I901" s="44"/>
      <c r="J901" s="39"/>
      <c r="K901" s="39"/>
      <c r="L901" s="39"/>
      <c r="M901" s="39"/>
      <c r="N901" s="39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6"/>
      <c r="AS901" s="28"/>
    </row>
    <row r="902" spans="1:45" ht="18.75" thickBot="1" x14ac:dyDescent="0.3">
      <c r="A902" s="37">
        <v>889</v>
      </c>
      <c r="B902" s="38"/>
      <c r="C902" s="39"/>
      <c r="D902" s="49"/>
      <c r="E902" s="41" t="str">
        <f t="shared" ca="1" si="40"/>
        <v/>
      </c>
      <c r="F902" s="42" t="str">
        <f t="shared" si="41"/>
        <v/>
      </c>
      <c r="G902" s="43"/>
      <c r="H902" s="43"/>
      <c r="I902" s="44"/>
      <c r="J902" s="39"/>
      <c r="K902" s="39"/>
      <c r="L902" s="39"/>
      <c r="M902" s="39"/>
      <c r="N902" s="39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6"/>
      <c r="AS902" s="28"/>
    </row>
    <row r="903" spans="1:45" ht="18.75" thickBot="1" x14ac:dyDescent="0.3">
      <c r="A903" s="37">
        <v>890</v>
      </c>
      <c r="B903" s="38"/>
      <c r="C903" s="39"/>
      <c r="D903" s="49"/>
      <c r="E903" s="41" t="str">
        <f t="shared" ca="1" si="40"/>
        <v/>
      </c>
      <c r="F903" s="42" t="str">
        <f t="shared" si="41"/>
        <v/>
      </c>
      <c r="G903" s="43"/>
      <c r="H903" s="43"/>
      <c r="I903" s="44"/>
      <c r="J903" s="39"/>
      <c r="K903" s="39"/>
      <c r="L903" s="39"/>
      <c r="M903" s="39"/>
      <c r="N903" s="39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6"/>
      <c r="AS903" s="28"/>
    </row>
    <row r="904" spans="1:45" ht="18.75" thickBot="1" x14ac:dyDescent="0.3">
      <c r="A904" s="37">
        <v>891</v>
      </c>
      <c r="B904" s="38"/>
      <c r="C904" s="39"/>
      <c r="D904" s="49"/>
      <c r="E904" s="41" t="str">
        <f t="shared" ca="1" si="40"/>
        <v/>
      </c>
      <c r="F904" s="42" t="str">
        <f t="shared" si="41"/>
        <v/>
      </c>
      <c r="G904" s="43"/>
      <c r="H904" s="43"/>
      <c r="I904" s="44"/>
      <c r="J904" s="39"/>
      <c r="K904" s="39"/>
      <c r="L904" s="39"/>
      <c r="M904" s="39"/>
      <c r="N904" s="39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6"/>
      <c r="AS904" s="28"/>
    </row>
    <row r="905" spans="1:45" ht="18.75" thickBot="1" x14ac:dyDescent="0.3">
      <c r="A905" s="37">
        <v>892</v>
      </c>
      <c r="B905" s="38"/>
      <c r="C905" s="39"/>
      <c r="D905" s="49"/>
      <c r="E905" s="41" t="str">
        <f t="shared" ca="1" si="40"/>
        <v/>
      </c>
      <c r="F905" s="42" t="str">
        <f t="shared" si="41"/>
        <v/>
      </c>
      <c r="G905" s="43"/>
      <c r="H905" s="43"/>
      <c r="I905" s="44"/>
      <c r="J905" s="39"/>
      <c r="K905" s="39"/>
      <c r="L905" s="39"/>
      <c r="M905" s="39"/>
      <c r="N905" s="39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6"/>
      <c r="AS905" s="28"/>
    </row>
    <row r="906" spans="1:45" ht="18.75" thickBot="1" x14ac:dyDescent="0.3">
      <c r="A906" s="37">
        <v>893</v>
      </c>
      <c r="B906" s="38"/>
      <c r="C906" s="39"/>
      <c r="D906" s="49"/>
      <c r="E906" s="41" t="str">
        <f t="shared" ca="1" si="40"/>
        <v/>
      </c>
      <c r="F906" s="42" t="str">
        <f t="shared" si="41"/>
        <v/>
      </c>
      <c r="G906" s="43"/>
      <c r="H906" s="43"/>
      <c r="I906" s="44"/>
      <c r="J906" s="39"/>
      <c r="K906" s="39"/>
      <c r="L906" s="39"/>
      <c r="M906" s="39"/>
      <c r="N906" s="39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6"/>
      <c r="AS906" s="28"/>
    </row>
    <row r="907" spans="1:45" ht="18.75" thickBot="1" x14ac:dyDescent="0.3">
      <c r="A907" s="37">
        <v>894</v>
      </c>
      <c r="B907" s="38"/>
      <c r="C907" s="39"/>
      <c r="D907" s="49"/>
      <c r="E907" s="41" t="str">
        <f t="shared" ca="1" si="40"/>
        <v/>
      </c>
      <c r="F907" s="42" t="str">
        <f t="shared" si="41"/>
        <v/>
      </c>
      <c r="G907" s="43"/>
      <c r="H907" s="43"/>
      <c r="I907" s="44"/>
      <c r="J907" s="39"/>
      <c r="K907" s="39"/>
      <c r="L907" s="39"/>
      <c r="M907" s="39"/>
      <c r="N907" s="39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6"/>
      <c r="AS907" s="28"/>
    </row>
    <row r="908" spans="1:45" ht="18.75" thickBot="1" x14ac:dyDescent="0.3">
      <c r="A908" s="37">
        <v>895</v>
      </c>
      <c r="B908" s="38"/>
      <c r="C908" s="39"/>
      <c r="D908" s="49"/>
      <c r="E908" s="41" t="str">
        <f t="shared" ca="1" si="40"/>
        <v/>
      </c>
      <c r="F908" s="42" t="str">
        <f t="shared" si="41"/>
        <v/>
      </c>
      <c r="G908" s="43"/>
      <c r="H908" s="43"/>
      <c r="I908" s="44"/>
      <c r="J908" s="39"/>
      <c r="K908" s="39"/>
      <c r="L908" s="39"/>
      <c r="M908" s="39"/>
      <c r="N908" s="39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6"/>
      <c r="AS908" s="28"/>
    </row>
    <row r="909" spans="1:45" ht="18.75" thickBot="1" x14ac:dyDescent="0.3">
      <c r="A909" s="37">
        <v>896</v>
      </c>
      <c r="B909" s="38"/>
      <c r="C909" s="39"/>
      <c r="D909" s="49"/>
      <c r="E909" s="41" t="str">
        <f t="shared" ca="1" si="40"/>
        <v/>
      </c>
      <c r="F909" s="42" t="str">
        <f t="shared" si="41"/>
        <v/>
      </c>
      <c r="G909" s="43"/>
      <c r="H909" s="43"/>
      <c r="I909" s="44"/>
      <c r="J909" s="39"/>
      <c r="K909" s="39"/>
      <c r="L909" s="39"/>
      <c r="M909" s="39"/>
      <c r="N909" s="39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6"/>
      <c r="AS909" s="28"/>
    </row>
    <row r="910" spans="1:45" ht="18.75" thickBot="1" x14ac:dyDescent="0.3">
      <c r="A910" s="37">
        <v>897</v>
      </c>
      <c r="B910" s="38"/>
      <c r="C910" s="39"/>
      <c r="D910" s="49"/>
      <c r="E910" s="41" t="str">
        <f t="shared" ref="E910:E973" ca="1" si="42">IF(B910="","",IF(DATE(YEAR(TODAY()),MONTH(D910),DAY(D910))&lt;TODAY(),DATE(IF(YEAR(D910)=1900,2090,YEAR(TODAY())+1),MONTH(D910),DAY(D910)),DATE(IF(YEAR(D910)=1900,2090,YEAR(TODAY())),MONTH(D910),DAY(D910))))</f>
        <v/>
      </c>
      <c r="F910" s="42" t="str">
        <f t="shared" ref="F910:F973" si="43">IF(B910="","",YEAR(E910)-YEAR(D910))</f>
        <v/>
      </c>
      <c r="G910" s="43"/>
      <c r="H910" s="43"/>
      <c r="I910" s="44"/>
      <c r="J910" s="39"/>
      <c r="K910" s="39"/>
      <c r="L910" s="39"/>
      <c r="M910" s="39"/>
      <c r="N910" s="39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6"/>
      <c r="AS910" s="28"/>
    </row>
    <row r="911" spans="1:45" ht="18.75" thickBot="1" x14ac:dyDescent="0.3">
      <c r="A911" s="37">
        <v>898</v>
      </c>
      <c r="B911" s="38"/>
      <c r="C911" s="39"/>
      <c r="D911" s="49"/>
      <c r="E911" s="41" t="str">
        <f t="shared" ca="1" si="42"/>
        <v/>
      </c>
      <c r="F911" s="42" t="str">
        <f t="shared" si="43"/>
        <v/>
      </c>
      <c r="G911" s="43"/>
      <c r="H911" s="43"/>
      <c r="I911" s="44"/>
      <c r="J911" s="39"/>
      <c r="K911" s="39"/>
      <c r="L911" s="39"/>
      <c r="M911" s="39"/>
      <c r="N911" s="39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6"/>
      <c r="AS911" s="28"/>
    </row>
    <row r="912" spans="1:45" ht="18.75" thickBot="1" x14ac:dyDescent="0.3">
      <c r="A912" s="37">
        <v>899</v>
      </c>
      <c r="B912" s="38"/>
      <c r="C912" s="39"/>
      <c r="D912" s="49"/>
      <c r="E912" s="41" t="str">
        <f t="shared" ca="1" si="42"/>
        <v/>
      </c>
      <c r="F912" s="42" t="str">
        <f t="shared" si="43"/>
        <v/>
      </c>
      <c r="G912" s="43"/>
      <c r="H912" s="43"/>
      <c r="I912" s="44"/>
      <c r="J912" s="39"/>
      <c r="K912" s="39"/>
      <c r="L912" s="39"/>
      <c r="M912" s="39"/>
      <c r="N912" s="39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6"/>
      <c r="AS912" s="28"/>
    </row>
    <row r="913" spans="1:45" ht="18.75" thickBot="1" x14ac:dyDescent="0.3">
      <c r="A913" s="37">
        <v>900</v>
      </c>
      <c r="B913" s="38"/>
      <c r="C913" s="39"/>
      <c r="D913" s="49"/>
      <c r="E913" s="41" t="str">
        <f t="shared" ca="1" si="42"/>
        <v/>
      </c>
      <c r="F913" s="42" t="str">
        <f t="shared" si="43"/>
        <v/>
      </c>
      <c r="G913" s="43"/>
      <c r="H913" s="43"/>
      <c r="I913" s="44"/>
      <c r="J913" s="39"/>
      <c r="K913" s="39"/>
      <c r="L913" s="39"/>
      <c r="M913" s="39"/>
      <c r="N913" s="39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6"/>
      <c r="AS913" s="28"/>
    </row>
    <row r="914" spans="1:45" ht="18.75" thickBot="1" x14ac:dyDescent="0.3">
      <c r="A914" s="37">
        <v>901</v>
      </c>
      <c r="B914" s="38"/>
      <c r="C914" s="39"/>
      <c r="D914" s="49"/>
      <c r="E914" s="41" t="str">
        <f t="shared" ca="1" si="42"/>
        <v/>
      </c>
      <c r="F914" s="42" t="str">
        <f t="shared" si="43"/>
        <v/>
      </c>
      <c r="G914" s="43"/>
      <c r="H914" s="43"/>
      <c r="I914" s="44"/>
      <c r="J914" s="39"/>
      <c r="K914" s="39"/>
      <c r="L914" s="39"/>
      <c r="M914" s="39"/>
      <c r="N914" s="39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6"/>
      <c r="AS914" s="28"/>
    </row>
    <row r="915" spans="1:45" ht="18.75" thickBot="1" x14ac:dyDescent="0.3">
      <c r="A915" s="37">
        <v>902</v>
      </c>
      <c r="B915" s="38"/>
      <c r="C915" s="39"/>
      <c r="D915" s="49"/>
      <c r="E915" s="41" t="str">
        <f t="shared" ca="1" si="42"/>
        <v/>
      </c>
      <c r="F915" s="42" t="str">
        <f t="shared" si="43"/>
        <v/>
      </c>
      <c r="G915" s="43"/>
      <c r="H915" s="43"/>
      <c r="I915" s="44"/>
      <c r="J915" s="39"/>
      <c r="K915" s="39"/>
      <c r="L915" s="39"/>
      <c r="M915" s="39"/>
      <c r="N915" s="39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6"/>
      <c r="AS915" s="28"/>
    </row>
    <row r="916" spans="1:45" ht="18.75" thickBot="1" x14ac:dyDescent="0.3">
      <c r="A916" s="37">
        <v>903</v>
      </c>
      <c r="B916" s="38"/>
      <c r="C916" s="39"/>
      <c r="D916" s="49"/>
      <c r="E916" s="41" t="str">
        <f t="shared" ca="1" si="42"/>
        <v/>
      </c>
      <c r="F916" s="42" t="str">
        <f t="shared" si="43"/>
        <v/>
      </c>
      <c r="G916" s="43"/>
      <c r="H916" s="43"/>
      <c r="I916" s="44"/>
      <c r="J916" s="39"/>
      <c r="K916" s="39"/>
      <c r="L916" s="39"/>
      <c r="M916" s="39"/>
      <c r="N916" s="39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6"/>
      <c r="AS916" s="28"/>
    </row>
    <row r="917" spans="1:45" ht="18.75" thickBot="1" x14ac:dyDescent="0.3">
      <c r="A917" s="37">
        <v>904</v>
      </c>
      <c r="B917" s="38"/>
      <c r="C917" s="39"/>
      <c r="D917" s="49"/>
      <c r="E917" s="41" t="str">
        <f t="shared" ca="1" si="42"/>
        <v/>
      </c>
      <c r="F917" s="42" t="str">
        <f t="shared" si="43"/>
        <v/>
      </c>
      <c r="G917" s="43"/>
      <c r="H917" s="43"/>
      <c r="I917" s="44"/>
      <c r="J917" s="39"/>
      <c r="K917" s="39"/>
      <c r="L917" s="39"/>
      <c r="M917" s="39"/>
      <c r="N917" s="39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6"/>
      <c r="AS917" s="28"/>
    </row>
    <row r="918" spans="1:45" ht="18.75" thickBot="1" x14ac:dyDescent="0.3">
      <c r="A918" s="37">
        <v>905</v>
      </c>
      <c r="B918" s="38"/>
      <c r="C918" s="39"/>
      <c r="D918" s="49"/>
      <c r="E918" s="41" t="str">
        <f t="shared" ca="1" si="42"/>
        <v/>
      </c>
      <c r="F918" s="42" t="str">
        <f t="shared" si="43"/>
        <v/>
      </c>
      <c r="G918" s="43"/>
      <c r="H918" s="43"/>
      <c r="I918" s="44"/>
      <c r="J918" s="39"/>
      <c r="K918" s="39"/>
      <c r="L918" s="39"/>
      <c r="M918" s="39"/>
      <c r="N918" s="39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6"/>
      <c r="AS918" s="28"/>
    </row>
    <row r="919" spans="1:45" ht="18.75" thickBot="1" x14ac:dyDescent="0.3">
      <c r="A919" s="37">
        <v>906</v>
      </c>
      <c r="B919" s="38"/>
      <c r="C919" s="39"/>
      <c r="D919" s="49"/>
      <c r="E919" s="41" t="str">
        <f t="shared" ca="1" si="42"/>
        <v/>
      </c>
      <c r="F919" s="42" t="str">
        <f t="shared" si="43"/>
        <v/>
      </c>
      <c r="G919" s="43"/>
      <c r="H919" s="43"/>
      <c r="I919" s="44"/>
      <c r="J919" s="39"/>
      <c r="K919" s="39"/>
      <c r="L919" s="39"/>
      <c r="M919" s="39"/>
      <c r="N919" s="39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6"/>
      <c r="AS919" s="28"/>
    </row>
    <row r="920" spans="1:45" ht="18.75" thickBot="1" x14ac:dyDescent="0.3">
      <c r="A920" s="37">
        <v>907</v>
      </c>
      <c r="B920" s="38"/>
      <c r="C920" s="39"/>
      <c r="D920" s="49"/>
      <c r="E920" s="41" t="str">
        <f t="shared" ca="1" si="42"/>
        <v/>
      </c>
      <c r="F920" s="42" t="str">
        <f t="shared" si="43"/>
        <v/>
      </c>
      <c r="G920" s="43"/>
      <c r="H920" s="43"/>
      <c r="I920" s="44"/>
      <c r="J920" s="39"/>
      <c r="K920" s="39"/>
      <c r="L920" s="39"/>
      <c r="M920" s="39"/>
      <c r="N920" s="39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6"/>
      <c r="AS920" s="28"/>
    </row>
    <row r="921" spans="1:45" ht="18.75" thickBot="1" x14ac:dyDescent="0.3">
      <c r="A921" s="37">
        <v>908</v>
      </c>
      <c r="B921" s="38"/>
      <c r="C921" s="39"/>
      <c r="D921" s="49"/>
      <c r="E921" s="41" t="str">
        <f t="shared" ca="1" si="42"/>
        <v/>
      </c>
      <c r="F921" s="42" t="str">
        <f t="shared" si="43"/>
        <v/>
      </c>
      <c r="G921" s="43"/>
      <c r="H921" s="43"/>
      <c r="I921" s="44"/>
      <c r="J921" s="39"/>
      <c r="K921" s="39"/>
      <c r="L921" s="39"/>
      <c r="M921" s="39"/>
      <c r="N921" s="39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6"/>
      <c r="AS921" s="28"/>
    </row>
    <row r="922" spans="1:45" ht="18.75" thickBot="1" x14ac:dyDescent="0.3">
      <c r="A922" s="37">
        <v>909</v>
      </c>
      <c r="B922" s="38"/>
      <c r="C922" s="39"/>
      <c r="D922" s="49"/>
      <c r="E922" s="41" t="str">
        <f t="shared" ca="1" si="42"/>
        <v/>
      </c>
      <c r="F922" s="42" t="str">
        <f t="shared" si="43"/>
        <v/>
      </c>
      <c r="G922" s="43"/>
      <c r="H922" s="43"/>
      <c r="I922" s="44"/>
      <c r="J922" s="39"/>
      <c r="K922" s="39"/>
      <c r="L922" s="39"/>
      <c r="M922" s="39"/>
      <c r="N922" s="39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6"/>
      <c r="AS922" s="28"/>
    </row>
    <row r="923" spans="1:45" ht="18.75" thickBot="1" x14ac:dyDescent="0.3">
      <c r="A923" s="37">
        <v>910</v>
      </c>
      <c r="B923" s="38"/>
      <c r="C923" s="39"/>
      <c r="D923" s="49"/>
      <c r="E923" s="41" t="str">
        <f t="shared" ca="1" si="42"/>
        <v/>
      </c>
      <c r="F923" s="42" t="str">
        <f t="shared" si="43"/>
        <v/>
      </c>
      <c r="G923" s="43"/>
      <c r="H923" s="43"/>
      <c r="I923" s="44"/>
      <c r="J923" s="39"/>
      <c r="K923" s="39"/>
      <c r="L923" s="39"/>
      <c r="M923" s="39"/>
      <c r="N923" s="39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6"/>
      <c r="AS923" s="28"/>
    </row>
    <row r="924" spans="1:45" ht="18.75" thickBot="1" x14ac:dyDescent="0.3">
      <c r="A924" s="37">
        <v>911</v>
      </c>
      <c r="B924" s="38"/>
      <c r="C924" s="39"/>
      <c r="D924" s="49"/>
      <c r="E924" s="41" t="str">
        <f t="shared" ca="1" si="42"/>
        <v/>
      </c>
      <c r="F924" s="42" t="str">
        <f t="shared" si="43"/>
        <v/>
      </c>
      <c r="G924" s="43"/>
      <c r="H924" s="43"/>
      <c r="I924" s="44"/>
      <c r="J924" s="39"/>
      <c r="K924" s="39"/>
      <c r="L924" s="39"/>
      <c r="M924" s="39"/>
      <c r="N924" s="39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6"/>
      <c r="AS924" s="28"/>
    </row>
    <row r="925" spans="1:45" ht="18.75" thickBot="1" x14ac:dyDescent="0.3">
      <c r="A925" s="37">
        <v>912</v>
      </c>
      <c r="B925" s="38"/>
      <c r="C925" s="39"/>
      <c r="D925" s="49"/>
      <c r="E925" s="41" t="str">
        <f t="shared" ca="1" si="42"/>
        <v/>
      </c>
      <c r="F925" s="42" t="str">
        <f t="shared" si="43"/>
        <v/>
      </c>
      <c r="G925" s="43"/>
      <c r="H925" s="43"/>
      <c r="I925" s="44"/>
      <c r="J925" s="39"/>
      <c r="K925" s="39"/>
      <c r="L925" s="39"/>
      <c r="M925" s="39"/>
      <c r="N925" s="39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6"/>
      <c r="AS925" s="28"/>
    </row>
    <row r="926" spans="1:45" ht="18.75" thickBot="1" x14ac:dyDescent="0.3">
      <c r="A926" s="37">
        <v>913</v>
      </c>
      <c r="B926" s="38"/>
      <c r="C926" s="39"/>
      <c r="D926" s="49"/>
      <c r="E926" s="41" t="str">
        <f t="shared" ca="1" si="42"/>
        <v/>
      </c>
      <c r="F926" s="42" t="str">
        <f t="shared" si="43"/>
        <v/>
      </c>
      <c r="G926" s="43"/>
      <c r="H926" s="43"/>
      <c r="I926" s="44"/>
      <c r="J926" s="39"/>
      <c r="K926" s="39"/>
      <c r="L926" s="39"/>
      <c r="M926" s="39"/>
      <c r="N926" s="39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6"/>
      <c r="AS926" s="28"/>
    </row>
    <row r="927" spans="1:45" ht="18.75" thickBot="1" x14ac:dyDescent="0.3">
      <c r="A927" s="37">
        <v>914</v>
      </c>
      <c r="B927" s="38"/>
      <c r="C927" s="39"/>
      <c r="D927" s="49"/>
      <c r="E927" s="41" t="str">
        <f t="shared" ca="1" si="42"/>
        <v/>
      </c>
      <c r="F927" s="42" t="str">
        <f t="shared" si="43"/>
        <v/>
      </c>
      <c r="G927" s="43"/>
      <c r="H927" s="43"/>
      <c r="I927" s="44"/>
      <c r="J927" s="39"/>
      <c r="K927" s="39"/>
      <c r="L927" s="39"/>
      <c r="M927" s="39"/>
      <c r="N927" s="39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6"/>
      <c r="AS927" s="28"/>
    </row>
    <row r="928" spans="1:45" ht="18.75" thickBot="1" x14ac:dyDescent="0.3">
      <c r="A928" s="37">
        <v>915</v>
      </c>
      <c r="B928" s="38"/>
      <c r="C928" s="39"/>
      <c r="D928" s="49"/>
      <c r="E928" s="41" t="str">
        <f t="shared" ca="1" si="42"/>
        <v/>
      </c>
      <c r="F928" s="42" t="str">
        <f t="shared" si="43"/>
        <v/>
      </c>
      <c r="G928" s="43"/>
      <c r="H928" s="43"/>
      <c r="I928" s="44"/>
      <c r="J928" s="39"/>
      <c r="K928" s="39"/>
      <c r="L928" s="39"/>
      <c r="M928" s="39"/>
      <c r="N928" s="39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6"/>
      <c r="AS928" s="28"/>
    </row>
    <row r="929" spans="1:45" ht="18.75" thickBot="1" x14ac:dyDescent="0.3">
      <c r="A929" s="37">
        <v>916</v>
      </c>
      <c r="B929" s="38"/>
      <c r="C929" s="39"/>
      <c r="D929" s="49"/>
      <c r="E929" s="41" t="str">
        <f t="shared" ca="1" si="42"/>
        <v/>
      </c>
      <c r="F929" s="42" t="str">
        <f t="shared" si="43"/>
        <v/>
      </c>
      <c r="G929" s="43"/>
      <c r="H929" s="43"/>
      <c r="I929" s="44"/>
      <c r="J929" s="39"/>
      <c r="K929" s="39"/>
      <c r="L929" s="39"/>
      <c r="M929" s="39"/>
      <c r="N929" s="39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6"/>
      <c r="AS929" s="28"/>
    </row>
    <row r="930" spans="1:45" ht="18.75" thickBot="1" x14ac:dyDescent="0.3">
      <c r="A930" s="37">
        <v>917</v>
      </c>
      <c r="B930" s="38"/>
      <c r="C930" s="39"/>
      <c r="D930" s="49"/>
      <c r="E930" s="41" t="str">
        <f t="shared" ca="1" si="42"/>
        <v/>
      </c>
      <c r="F930" s="42" t="str">
        <f t="shared" si="43"/>
        <v/>
      </c>
      <c r="G930" s="43"/>
      <c r="H930" s="43"/>
      <c r="I930" s="44"/>
      <c r="J930" s="39"/>
      <c r="K930" s="39"/>
      <c r="L930" s="39"/>
      <c r="M930" s="39"/>
      <c r="N930" s="39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6"/>
      <c r="AS930" s="28"/>
    </row>
    <row r="931" spans="1:45" ht="18.75" thickBot="1" x14ac:dyDescent="0.3">
      <c r="A931" s="37">
        <v>918</v>
      </c>
      <c r="B931" s="38"/>
      <c r="C931" s="39"/>
      <c r="D931" s="49"/>
      <c r="E931" s="41" t="str">
        <f t="shared" ca="1" si="42"/>
        <v/>
      </c>
      <c r="F931" s="42" t="str">
        <f t="shared" si="43"/>
        <v/>
      </c>
      <c r="G931" s="43"/>
      <c r="H931" s="43"/>
      <c r="I931" s="44"/>
      <c r="J931" s="39"/>
      <c r="K931" s="39"/>
      <c r="L931" s="39"/>
      <c r="M931" s="39"/>
      <c r="N931" s="39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6"/>
      <c r="AS931" s="28"/>
    </row>
    <row r="932" spans="1:45" ht="18.75" thickBot="1" x14ac:dyDescent="0.3">
      <c r="A932" s="37">
        <v>919</v>
      </c>
      <c r="B932" s="38"/>
      <c r="C932" s="39"/>
      <c r="D932" s="49"/>
      <c r="E932" s="41" t="str">
        <f t="shared" ca="1" si="42"/>
        <v/>
      </c>
      <c r="F932" s="42" t="str">
        <f t="shared" si="43"/>
        <v/>
      </c>
      <c r="G932" s="43"/>
      <c r="H932" s="43"/>
      <c r="I932" s="44"/>
      <c r="J932" s="39"/>
      <c r="K932" s="39"/>
      <c r="L932" s="39"/>
      <c r="M932" s="39"/>
      <c r="N932" s="39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6"/>
      <c r="AS932" s="28"/>
    </row>
    <row r="933" spans="1:45" ht="18.75" thickBot="1" x14ac:dyDescent="0.3">
      <c r="A933" s="37">
        <v>920</v>
      </c>
      <c r="B933" s="38"/>
      <c r="C933" s="39"/>
      <c r="D933" s="49"/>
      <c r="E933" s="41" t="str">
        <f t="shared" ca="1" si="42"/>
        <v/>
      </c>
      <c r="F933" s="42" t="str">
        <f t="shared" si="43"/>
        <v/>
      </c>
      <c r="G933" s="43"/>
      <c r="H933" s="43"/>
      <c r="I933" s="44"/>
      <c r="J933" s="39"/>
      <c r="K933" s="39"/>
      <c r="L933" s="39"/>
      <c r="M933" s="39"/>
      <c r="N933" s="39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6"/>
      <c r="AS933" s="28"/>
    </row>
    <row r="934" spans="1:45" ht="18.75" thickBot="1" x14ac:dyDescent="0.3">
      <c r="A934" s="37">
        <v>921</v>
      </c>
      <c r="B934" s="38"/>
      <c r="C934" s="39"/>
      <c r="D934" s="49"/>
      <c r="E934" s="41" t="str">
        <f t="shared" ca="1" si="42"/>
        <v/>
      </c>
      <c r="F934" s="42" t="str">
        <f t="shared" si="43"/>
        <v/>
      </c>
      <c r="G934" s="43"/>
      <c r="H934" s="43"/>
      <c r="I934" s="44"/>
      <c r="J934" s="39"/>
      <c r="K934" s="39"/>
      <c r="L934" s="39"/>
      <c r="M934" s="39"/>
      <c r="N934" s="39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6"/>
      <c r="AS934" s="28"/>
    </row>
    <row r="935" spans="1:45" ht="18.75" thickBot="1" x14ac:dyDescent="0.3">
      <c r="A935" s="37">
        <v>922</v>
      </c>
      <c r="B935" s="38"/>
      <c r="C935" s="39"/>
      <c r="D935" s="49"/>
      <c r="E935" s="41" t="str">
        <f t="shared" ca="1" si="42"/>
        <v/>
      </c>
      <c r="F935" s="42" t="str">
        <f t="shared" si="43"/>
        <v/>
      </c>
      <c r="G935" s="43"/>
      <c r="H935" s="43"/>
      <c r="I935" s="44"/>
      <c r="J935" s="39"/>
      <c r="K935" s="39"/>
      <c r="L935" s="39"/>
      <c r="M935" s="39"/>
      <c r="N935" s="39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6"/>
      <c r="AS935" s="28"/>
    </row>
    <row r="936" spans="1:45" ht="18.75" thickBot="1" x14ac:dyDescent="0.3">
      <c r="A936" s="37">
        <v>923</v>
      </c>
      <c r="B936" s="38"/>
      <c r="C936" s="39"/>
      <c r="D936" s="49"/>
      <c r="E936" s="41" t="str">
        <f t="shared" ca="1" si="42"/>
        <v/>
      </c>
      <c r="F936" s="42" t="str">
        <f t="shared" si="43"/>
        <v/>
      </c>
      <c r="G936" s="43"/>
      <c r="H936" s="43"/>
      <c r="I936" s="44"/>
      <c r="J936" s="39"/>
      <c r="K936" s="39"/>
      <c r="L936" s="39"/>
      <c r="M936" s="39"/>
      <c r="N936" s="39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6"/>
      <c r="AS936" s="28"/>
    </row>
    <row r="937" spans="1:45" ht="18.75" thickBot="1" x14ac:dyDescent="0.3">
      <c r="A937" s="37">
        <v>924</v>
      </c>
      <c r="B937" s="38"/>
      <c r="C937" s="39"/>
      <c r="D937" s="49"/>
      <c r="E937" s="41" t="str">
        <f t="shared" ca="1" si="42"/>
        <v/>
      </c>
      <c r="F937" s="42" t="str">
        <f t="shared" si="43"/>
        <v/>
      </c>
      <c r="G937" s="43"/>
      <c r="H937" s="43"/>
      <c r="I937" s="44"/>
      <c r="J937" s="39"/>
      <c r="K937" s="39"/>
      <c r="L937" s="39"/>
      <c r="M937" s="39"/>
      <c r="N937" s="39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6"/>
      <c r="AS937" s="28"/>
    </row>
    <row r="938" spans="1:45" ht="18.75" thickBot="1" x14ac:dyDescent="0.3">
      <c r="A938" s="37">
        <v>925</v>
      </c>
      <c r="B938" s="38"/>
      <c r="C938" s="39"/>
      <c r="D938" s="49"/>
      <c r="E938" s="41" t="str">
        <f t="shared" ca="1" si="42"/>
        <v/>
      </c>
      <c r="F938" s="42" t="str">
        <f t="shared" si="43"/>
        <v/>
      </c>
      <c r="G938" s="43"/>
      <c r="H938" s="43"/>
      <c r="I938" s="44"/>
      <c r="J938" s="39"/>
      <c r="K938" s="39"/>
      <c r="L938" s="39"/>
      <c r="M938" s="39"/>
      <c r="N938" s="39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6"/>
      <c r="AS938" s="28"/>
    </row>
    <row r="939" spans="1:45" ht="18.75" thickBot="1" x14ac:dyDescent="0.3">
      <c r="A939" s="37">
        <v>926</v>
      </c>
      <c r="B939" s="38"/>
      <c r="C939" s="39"/>
      <c r="D939" s="49"/>
      <c r="E939" s="41" t="str">
        <f t="shared" ca="1" si="42"/>
        <v/>
      </c>
      <c r="F939" s="42" t="str">
        <f t="shared" si="43"/>
        <v/>
      </c>
      <c r="G939" s="43"/>
      <c r="H939" s="43"/>
      <c r="I939" s="44"/>
      <c r="J939" s="39"/>
      <c r="K939" s="39"/>
      <c r="L939" s="39"/>
      <c r="M939" s="39"/>
      <c r="N939" s="39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6"/>
      <c r="AS939" s="28"/>
    </row>
    <row r="940" spans="1:45" ht="18.75" thickBot="1" x14ac:dyDescent="0.3">
      <c r="A940" s="37">
        <v>927</v>
      </c>
      <c r="B940" s="38"/>
      <c r="C940" s="39"/>
      <c r="D940" s="49"/>
      <c r="E940" s="41" t="str">
        <f t="shared" ca="1" si="42"/>
        <v/>
      </c>
      <c r="F940" s="42" t="str">
        <f t="shared" si="43"/>
        <v/>
      </c>
      <c r="G940" s="43"/>
      <c r="H940" s="43"/>
      <c r="I940" s="44"/>
      <c r="J940" s="39"/>
      <c r="K940" s="39"/>
      <c r="L940" s="39"/>
      <c r="M940" s="39"/>
      <c r="N940" s="39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6"/>
      <c r="AS940" s="28"/>
    </row>
    <row r="941" spans="1:45" ht="18.75" thickBot="1" x14ac:dyDescent="0.3">
      <c r="A941" s="37">
        <v>928</v>
      </c>
      <c r="B941" s="38"/>
      <c r="C941" s="39"/>
      <c r="D941" s="49"/>
      <c r="E941" s="41" t="str">
        <f t="shared" ca="1" si="42"/>
        <v/>
      </c>
      <c r="F941" s="42" t="str">
        <f t="shared" si="43"/>
        <v/>
      </c>
      <c r="G941" s="43"/>
      <c r="H941" s="43"/>
      <c r="I941" s="44"/>
      <c r="J941" s="39"/>
      <c r="K941" s="39"/>
      <c r="L941" s="39"/>
      <c r="M941" s="39"/>
      <c r="N941" s="39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6"/>
      <c r="AS941" s="28"/>
    </row>
    <row r="942" spans="1:45" ht="18.75" thickBot="1" x14ac:dyDescent="0.3">
      <c r="A942" s="37">
        <v>929</v>
      </c>
      <c r="B942" s="38"/>
      <c r="C942" s="39"/>
      <c r="D942" s="49"/>
      <c r="E942" s="41" t="str">
        <f t="shared" ca="1" si="42"/>
        <v/>
      </c>
      <c r="F942" s="42" t="str">
        <f t="shared" si="43"/>
        <v/>
      </c>
      <c r="G942" s="43"/>
      <c r="H942" s="43"/>
      <c r="I942" s="44"/>
      <c r="J942" s="39"/>
      <c r="K942" s="39"/>
      <c r="L942" s="39"/>
      <c r="M942" s="39"/>
      <c r="N942" s="39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6"/>
      <c r="AS942" s="28"/>
    </row>
    <row r="943" spans="1:45" ht="18.75" thickBot="1" x14ac:dyDescent="0.3">
      <c r="A943" s="37">
        <v>930</v>
      </c>
      <c r="B943" s="38"/>
      <c r="C943" s="39"/>
      <c r="D943" s="49"/>
      <c r="E943" s="41" t="str">
        <f t="shared" ca="1" si="42"/>
        <v/>
      </c>
      <c r="F943" s="42" t="str">
        <f t="shared" si="43"/>
        <v/>
      </c>
      <c r="G943" s="43"/>
      <c r="H943" s="43"/>
      <c r="I943" s="44"/>
      <c r="J943" s="39"/>
      <c r="K943" s="39"/>
      <c r="L943" s="39"/>
      <c r="M943" s="39"/>
      <c r="N943" s="39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6"/>
      <c r="AS943" s="28"/>
    </row>
    <row r="944" spans="1:45" ht="18.75" thickBot="1" x14ac:dyDescent="0.3">
      <c r="A944" s="37">
        <v>931</v>
      </c>
      <c r="B944" s="38"/>
      <c r="C944" s="39"/>
      <c r="D944" s="49"/>
      <c r="E944" s="41" t="str">
        <f t="shared" ca="1" si="42"/>
        <v/>
      </c>
      <c r="F944" s="42" t="str">
        <f t="shared" si="43"/>
        <v/>
      </c>
      <c r="G944" s="43"/>
      <c r="H944" s="43"/>
      <c r="I944" s="44"/>
      <c r="J944" s="39"/>
      <c r="K944" s="39"/>
      <c r="L944" s="39"/>
      <c r="M944" s="39"/>
      <c r="N944" s="39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6"/>
      <c r="AS944" s="28"/>
    </row>
    <row r="945" spans="1:45" ht="18.75" thickBot="1" x14ac:dyDescent="0.3">
      <c r="A945" s="37">
        <v>932</v>
      </c>
      <c r="B945" s="38"/>
      <c r="C945" s="39"/>
      <c r="D945" s="49"/>
      <c r="E945" s="41" t="str">
        <f t="shared" ca="1" si="42"/>
        <v/>
      </c>
      <c r="F945" s="42" t="str">
        <f t="shared" si="43"/>
        <v/>
      </c>
      <c r="G945" s="43"/>
      <c r="H945" s="43"/>
      <c r="I945" s="44"/>
      <c r="J945" s="39"/>
      <c r="K945" s="39"/>
      <c r="L945" s="39"/>
      <c r="M945" s="39"/>
      <c r="N945" s="39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6"/>
      <c r="AS945" s="28"/>
    </row>
    <row r="946" spans="1:45" ht="18.75" thickBot="1" x14ac:dyDescent="0.3">
      <c r="A946" s="37">
        <v>933</v>
      </c>
      <c r="B946" s="38"/>
      <c r="C946" s="39"/>
      <c r="D946" s="49"/>
      <c r="E946" s="41" t="str">
        <f t="shared" ca="1" si="42"/>
        <v/>
      </c>
      <c r="F946" s="42" t="str">
        <f t="shared" si="43"/>
        <v/>
      </c>
      <c r="G946" s="43"/>
      <c r="H946" s="43"/>
      <c r="I946" s="44"/>
      <c r="J946" s="39"/>
      <c r="K946" s="39"/>
      <c r="L946" s="39"/>
      <c r="M946" s="39"/>
      <c r="N946" s="39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6"/>
      <c r="AS946" s="28"/>
    </row>
    <row r="947" spans="1:45" ht="18.75" thickBot="1" x14ac:dyDescent="0.3">
      <c r="A947" s="37">
        <v>934</v>
      </c>
      <c r="B947" s="38"/>
      <c r="C947" s="39"/>
      <c r="D947" s="49"/>
      <c r="E947" s="41" t="str">
        <f t="shared" ca="1" si="42"/>
        <v/>
      </c>
      <c r="F947" s="42" t="str">
        <f t="shared" si="43"/>
        <v/>
      </c>
      <c r="G947" s="43"/>
      <c r="H947" s="43"/>
      <c r="I947" s="44"/>
      <c r="J947" s="39"/>
      <c r="K947" s="39"/>
      <c r="L947" s="39"/>
      <c r="M947" s="39"/>
      <c r="N947" s="39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6"/>
      <c r="AS947" s="28"/>
    </row>
    <row r="948" spans="1:45" ht="18.75" thickBot="1" x14ac:dyDescent="0.3">
      <c r="A948" s="37">
        <v>935</v>
      </c>
      <c r="B948" s="38"/>
      <c r="C948" s="39"/>
      <c r="D948" s="49"/>
      <c r="E948" s="41" t="str">
        <f t="shared" ca="1" si="42"/>
        <v/>
      </c>
      <c r="F948" s="42" t="str">
        <f t="shared" si="43"/>
        <v/>
      </c>
      <c r="G948" s="43"/>
      <c r="H948" s="43"/>
      <c r="I948" s="44"/>
      <c r="J948" s="39"/>
      <c r="K948" s="39"/>
      <c r="L948" s="39"/>
      <c r="M948" s="39"/>
      <c r="N948" s="39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6"/>
      <c r="AS948" s="28"/>
    </row>
    <row r="949" spans="1:45" ht="18.75" thickBot="1" x14ac:dyDescent="0.3">
      <c r="A949" s="37">
        <v>936</v>
      </c>
      <c r="B949" s="38"/>
      <c r="C949" s="39"/>
      <c r="D949" s="49"/>
      <c r="E949" s="41" t="str">
        <f t="shared" ca="1" si="42"/>
        <v/>
      </c>
      <c r="F949" s="42" t="str">
        <f t="shared" si="43"/>
        <v/>
      </c>
      <c r="G949" s="43"/>
      <c r="H949" s="43"/>
      <c r="I949" s="44"/>
      <c r="J949" s="39"/>
      <c r="K949" s="39"/>
      <c r="L949" s="39"/>
      <c r="M949" s="39"/>
      <c r="N949" s="39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6"/>
      <c r="AS949" s="28"/>
    </row>
    <row r="950" spans="1:45" ht="18.75" thickBot="1" x14ac:dyDescent="0.3">
      <c r="A950" s="37">
        <v>937</v>
      </c>
      <c r="B950" s="38"/>
      <c r="C950" s="39"/>
      <c r="D950" s="49"/>
      <c r="E950" s="41" t="str">
        <f t="shared" ca="1" si="42"/>
        <v/>
      </c>
      <c r="F950" s="42" t="str">
        <f t="shared" si="43"/>
        <v/>
      </c>
      <c r="G950" s="43"/>
      <c r="H950" s="43"/>
      <c r="I950" s="44"/>
      <c r="J950" s="39"/>
      <c r="K950" s="39"/>
      <c r="L950" s="39"/>
      <c r="M950" s="39"/>
      <c r="N950" s="39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6"/>
      <c r="AS950" s="28"/>
    </row>
    <row r="951" spans="1:45" ht="18.75" thickBot="1" x14ac:dyDescent="0.3">
      <c r="A951" s="37">
        <v>938</v>
      </c>
      <c r="B951" s="38"/>
      <c r="C951" s="39"/>
      <c r="D951" s="49"/>
      <c r="E951" s="41" t="str">
        <f t="shared" ca="1" si="42"/>
        <v/>
      </c>
      <c r="F951" s="42" t="str">
        <f t="shared" si="43"/>
        <v/>
      </c>
      <c r="G951" s="43"/>
      <c r="H951" s="43"/>
      <c r="I951" s="44"/>
      <c r="J951" s="39"/>
      <c r="K951" s="39"/>
      <c r="L951" s="39"/>
      <c r="M951" s="39"/>
      <c r="N951" s="39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6"/>
      <c r="AS951" s="28"/>
    </row>
    <row r="952" spans="1:45" ht="18.75" thickBot="1" x14ac:dyDescent="0.3">
      <c r="A952" s="37">
        <v>939</v>
      </c>
      <c r="B952" s="38"/>
      <c r="C952" s="39"/>
      <c r="D952" s="49"/>
      <c r="E952" s="41" t="str">
        <f t="shared" ca="1" si="42"/>
        <v/>
      </c>
      <c r="F952" s="42" t="str">
        <f t="shared" si="43"/>
        <v/>
      </c>
      <c r="G952" s="43"/>
      <c r="H952" s="43"/>
      <c r="I952" s="44"/>
      <c r="J952" s="39"/>
      <c r="K952" s="39"/>
      <c r="L952" s="39"/>
      <c r="M952" s="39"/>
      <c r="N952" s="39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6"/>
      <c r="AS952" s="28"/>
    </row>
    <row r="953" spans="1:45" ht="18.75" thickBot="1" x14ac:dyDescent="0.3">
      <c r="A953" s="37">
        <v>940</v>
      </c>
      <c r="B953" s="38"/>
      <c r="C953" s="39"/>
      <c r="D953" s="49"/>
      <c r="E953" s="41" t="str">
        <f t="shared" ca="1" si="42"/>
        <v/>
      </c>
      <c r="F953" s="42" t="str">
        <f t="shared" si="43"/>
        <v/>
      </c>
      <c r="G953" s="43"/>
      <c r="H953" s="43"/>
      <c r="I953" s="44"/>
      <c r="J953" s="39"/>
      <c r="K953" s="39"/>
      <c r="L953" s="39"/>
      <c r="M953" s="39"/>
      <c r="N953" s="39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6"/>
      <c r="AS953" s="28"/>
    </row>
    <row r="954" spans="1:45" ht="18.75" thickBot="1" x14ac:dyDescent="0.3">
      <c r="A954" s="37">
        <v>941</v>
      </c>
      <c r="B954" s="38"/>
      <c r="C954" s="39"/>
      <c r="D954" s="49"/>
      <c r="E954" s="41" t="str">
        <f t="shared" ca="1" si="42"/>
        <v/>
      </c>
      <c r="F954" s="42" t="str">
        <f t="shared" si="43"/>
        <v/>
      </c>
      <c r="G954" s="43"/>
      <c r="H954" s="43"/>
      <c r="I954" s="44"/>
      <c r="J954" s="39"/>
      <c r="K954" s="39"/>
      <c r="L954" s="39"/>
      <c r="M954" s="39"/>
      <c r="N954" s="39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6"/>
      <c r="AS954" s="28"/>
    </row>
    <row r="955" spans="1:45" ht="18.75" thickBot="1" x14ac:dyDescent="0.3">
      <c r="A955" s="37">
        <v>942</v>
      </c>
      <c r="B955" s="38"/>
      <c r="C955" s="39"/>
      <c r="D955" s="49"/>
      <c r="E955" s="41" t="str">
        <f t="shared" ca="1" si="42"/>
        <v/>
      </c>
      <c r="F955" s="42" t="str">
        <f t="shared" si="43"/>
        <v/>
      </c>
      <c r="G955" s="43"/>
      <c r="H955" s="43"/>
      <c r="I955" s="44"/>
      <c r="J955" s="39"/>
      <c r="K955" s="39"/>
      <c r="L955" s="39"/>
      <c r="M955" s="39"/>
      <c r="N955" s="39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6"/>
      <c r="AS955" s="28"/>
    </row>
    <row r="956" spans="1:45" ht="18.75" thickBot="1" x14ac:dyDescent="0.3">
      <c r="A956" s="37">
        <v>943</v>
      </c>
      <c r="B956" s="38"/>
      <c r="C956" s="39"/>
      <c r="D956" s="49"/>
      <c r="E956" s="41" t="str">
        <f t="shared" ca="1" si="42"/>
        <v/>
      </c>
      <c r="F956" s="42" t="str">
        <f t="shared" si="43"/>
        <v/>
      </c>
      <c r="G956" s="43"/>
      <c r="H956" s="43"/>
      <c r="I956" s="44"/>
      <c r="J956" s="39"/>
      <c r="K956" s="39"/>
      <c r="L956" s="39"/>
      <c r="M956" s="39"/>
      <c r="N956" s="39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6"/>
      <c r="AS956" s="28"/>
    </row>
    <row r="957" spans="1:45" ht="18.75" thickBot="1" x14ac:dyDescent="0.3">
      <c r="A957" s="37">
        <v>944</v>
      </c>
      <c r="B957" s="38"/>
      <c r="C957" s="39"/>
      <c r="D957" s="49"/>
      <c r="E957" s="41" t="str">
        <f t="shared" ca="1" si="42"/>
        <v/>
      </c>
      <c r="F957" s="42" t="str">
        <f t="shared" si="43"/>
        <v/>
      </c>
      <c r="G957" s="43"/>
      <c r="H957" s="43"/>
      <c r="I957" s="44"/>
      <c r="J957" s="39"/>
      <c r="K957" s="39"/>
      <c r="L957" s="39"/>
      <c r="M957" s="39"/>
      <c r="N957" s="39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6"/>
      <c r="AS957" s="28"/>
    </row>
    <row r="958" spans="1:45" ht="18.75" thickBot="1" x14ac:dyDescent="0.3">
      <c r="A958" s="37">
        <v>945</v>
      </c>
      <c r="B958" s="38"/>
      <c r="C958" s="39"/>
      <c r="D958" s="49"/>
      <c r="E958" s="41" t="str">
        <f t="shared" ca="1" si="42"/>
        <v/>
      </c>
      <c r="F958" s="42" t="str">
        <f t="shared" si="43"/>
        <v/>
      </c>
      <c r="G958" s="43"/>
      <c r="H958" s="43"/>
      <c r="I958" s="44"/>
      <c r="J958" s="39"/>
      <c r="K958" s="39"/>
      <c r="L958" s="39"/>
      <c r="M958" s="39"/>
      <c r="N958" s="39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6"/>
      <c r="AS958" s="28"/>
    </row>
    <row r="959" spans="1:45" ht="18.75" thickBot="1" x14ac:dyDescent="0.3">
      <c r="A959" s="37">
        <v>946</v>
      </c>
      <c r="B959" s="38"/>
      <c r="C959" s="39"/>
      <c r="D959" s="49"/>
      <c r="E959" s="41" t="str">
        <f t="shared" ca="1" si="42"/>
        <v/>
      </c>
      <c r="F959" s="42" t="str">
        <f t="shared" si="43"/>
        <v/>
      </c>
      <c r="G959" s="43"/>
      <c r="H959" s="43"/>
      <c r="I959" s="44"/>
      <c r="J959" s="39"/>
      <c r="K959" s="39"/>
      <c r="L959" s="39"/>
      <c r="M959" s="39"/>
      <c r="N959" s="39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6"/>
      <c r="AS959" s="28"/>
    </row>
    <row r="960" spans="1:45" ht="18.75" thickBot="1" x14ac:dyDescent="0.3">
      <c r="A960" s="37">
        <v>947</v>
      </c>
      <c r="B960" s="38"/>
      <c r="C960" s="39"/>
      <c r="D960" s="49"/>
      <c r="E960" s="41" t="str">
        <f t="shared" ca="1" si="42"/>
        <v/>
      </c>
      <c r="F960" s="42" t="str">
        <f t="shared" si="43"/>
        <v/>
      </c>
      <c r="G960" s="43"/>
      <c r="H960" s="43"/>
      <c r="I960" s="44"/>
      <c r="J960" s="39"/>
      <c r="K960" s="39"/>
      <c r="L960" s="39"/>
      <c r="M960" s="39"/>
      <c r="N960" s="39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6"/>
      <c r="AS960" s="28"/>
    </row>
    <row r="961" spans="1:45" ht="18.75" thickBot="1" x14ac:dyDescent="0.3">
      <c r="A961" s="37">
        <v>948</v>
      </c>
      <c r="B961" s="38"/>
      <c r="C961" s="39"/>
      <c r="D961" s="49"/>
      <c r="E961" s="41" t="str">
        <f t="shared" ca="1" si="42"/>
        <v/>
      </c>
      <c r="F961" s="42" t="str">
        <f t="shared" si="43"/>
        <v/>
      </c>
      <c r="G961" s="43"/>
      <c r="H961" s="43"/>
      <c r="I961" s="44"/>
      <c r="J961" s="39"/>
      <c r="K961" s="39"/>
      <c r="L961" s="39"/>
      <c r="M961" s="39"/>
      <c r="N961" s="39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6"/>
      <c r="AS961" s="28"/>
    </row>
    <row r="962" spans="1:45" ht="18.75" thickBot="1" x14ac:dyDescent="0.3">
      <c r="A962" s="37">
        <v>949</v>
      </c>
      <c r="B962" s="38"/>
      <c r="C962" s="39"/>
      <c r="D962" s="49"/>
      <c r="E962" s="41" t="str">
        <f t="shared" ca="1" si="42"/>
        <v/>
      </c>
      <c r="F962" s="42" t="str">
        <f t="shared" si="43"/>
        <v/>
      </c>
      <c r="G962" s="43"/>
      <c r="H962" s="43"/>
      <c r="I962" s="44"/>
      <c r="J962" s="39"/>
      <c r="K962" s="39"/>
      <c r="L962" s="39"/>
      <c r="M962" s="39"/>
      <c r="N962" s="39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6"/>
      <c r="AS962" s="28"/>
    </row>
    <row r="963" spans="1:45" ht="18.75" thickBot="1" x14ac:dyDescent="0.3">
      <c r="A963" s="37">
        <v>950</v>
      </c>
      <c r="B963" s="38"/>
      <c r="C963" s="39"/>
      <c r="D963" s="49"/>
      <c r="E963" s="41" t="str">
        <f t="shared" ca="1" si="42"/>
        <v/>
      </c>
      <c r="F963" s="42" t="str">
        <f t="shared" si="43"/>
        <v/>
      </c>
      <c r="G963" s="43"/>
      <c r="H963" s="43"/>
      <c r="I963" s="44"/>
      <c r="J963" s="39"/>
      <c r="K963" s="39"/>
      <c r="L963" s="39"/>
      <c r="M963" s="39"/>
      <c r="N963" s="39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6"/>
      <c r="AS963" s="28"/>
    </row>
    <row r="964" spans="1:45" ht="18.75" thickBot="1" x14ac:dyDescent="0.3">
      <c r="A964" s="37">
        <v>951</v>
      </c>
      <c r="B964" s="38"/>
      <c r="C964" s="39"/>
      <c r="D964" s="49"/>
      <c r="E964" s="41" t="str">
        <f t="shared" ca="1" si="42"/>
        <v/>
      </c>
      <c r="F964" s="42" t="str">
        <f t="shared" si="43"/>
        <v/>
      </c>
      <c r="G964" s="43"/>
      <c r="H964" s="43"/>
      <c r="I964" s="44"/>
      <c r="J964" s="39"/>
      <c r="K964" s="39"/>
      <c r="L964" s="39"/>
      <c r="M964" s="39"/>
      <c r="N964" s="39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6"/>
      <c r="AS964" s="28"/>
    </row>
    <row r="965" spans="1:45" ht="18.75" thickBot="1" x14ac:dyDescent="0.3">
      <c r="A965" s="37">
        <v>952</v>
      </c>
      <c r="B965" s="38"/>
      <c r="C965" s="39"/>
      <c r="D965" s="49"/>
      <c r="E965" s="41" t="str">
        <f t="shared" ca="1" si="42"/>
        <v/>
      </c>
      <c r="F965" s="42" t="str">
        <f t="shared" si="43"/>
        <v/>
      </c>
      <c r="G965" s="43"/>
      <c r="H965" s="43"/>
      <c r="I965" s="44"/>
      <c r="J965" s="39"/>
      <c r="K965" s="39"/>
      <c r="L965" s="39"/>
      <c r="M965" s="39"/>
      <c r="N965" s="39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6"/>
      <c r="AS965" s="28"/>
    </row>
    <row r="966" spans="1:45" ht="18.75" thickBot="1" x14ac:dyDescent="0.3">
      <c r="A966" s="37">
        <v>953</v>
      </c>
      <c r="B966" s="38"/>
      <c r="C966" s="39"/>
      <c r="D966" s="49"/>
      <c r="E966" s="41" t="str">
        <f t="shared" ca="1" si="42"/>
        <v/>
      </c>
      <c r="F966" s="42" t="str">
        <f t="shared" si="43"/>
        <v/>
      </c>
      <c r="G966" s="43"/>
      <c r="H966" s="43"/>
      <c r="I966" s="44"/>
      <c r="J966" s="39"/>
      <c r="K966" s="39"/>
      <c r="L966" s="39"/>
      <c r="M966" s="39"/>
      <c r="N966" s="39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6"/>
      <c r="AS966" s="28"/>
    </row>
    <row r="967" spans="1:45" ht="18.75" thickBot="1" x14ac:dyDescent="0.3">
      <c r="A967" s="37">
        <v>954</v>
      </c>
      <c r="B967" s="38"/>
      <c r="C967" s="39"/>
      <c r="D967" s="49"/>
      <c r="E967" s="41" t="str">
        <f t="shared" ca="1" si="42"/>
        <v/>
      </c>
      <c r="F967" s="42" t="str">
        <f t="shared" si="43"/>
        <v/>
      </c>
      <c r="G967" s="43"/>
      <c r="H967" s="43"/>
      <c r="I967" s="44"/>
      <c r="J967" s="39"/>
      <c r="K967" s="39"/>
      <c r="L967" s="39"/>
      <c r="M967" s="39"/>
      <c r="N967" s="39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6"/>
      <c r="AS967" s="28"/>
    </row>
    <row r="968" spans="1:45" ht="18.75" thickBot="1" x14ac:dyDescent="0.3">
      <c r="A968" s="37">
        <v>955</v>
      </c>
      <c r="B968" s="38"/>
      <c r="C968" s="39"/>
      <c r="D968" s="49"/>
      <c r="E968" s="41" t="str">
        <f t="shared" ca="1" si="42"/>
        <v/>
      </c>
      <c r="F968" s="42" t="str">
        <f t="shared" si="43"/>
        <v/>
      </c>
      <c r="G968" s="43"/>
      <c r="H968" s="43"/>
      <c r="I968" s="44"/>
      <c r="J968" s="39"/>
      <c r="K968" s="39"/>
      <c r="L968" s="39"/>
      <c r="M968" s="39"/>
      <c r="N968" s="39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6"/>
      <c r="AS968" s="28"/>
    </row>
    <row r="969" spans="1:45" ht="18.75" thickBot="1" x14ac:dyDescent="0.3">
      <c r="A969" s="37">
        <v>956</v>
      </c>
      <c r="B969" s="38"/>
      <c r="C969" s="39"/>
      <c r="D969" s="49"/>
      <c r="E969" s="41" t="str">
        <f t="shared" ca="1" si="42"/>
        <v/>
      </c>
      <c r="F969" s="42" t="str">
        <f t="shared" si="43"/>
        <v/>
      </c>
      <c r="G969" s="43"/>
      <c r="H969" s="43"/>
      <c r="I969" s="44"/>
      <c r="J969" s="39"/>
      <c r="K969" s="39"/>
      <c r="L969" s="39"/>
      <c r="M969" s="39"/>
      <c r="N969" s="39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6"/>
      <c r="AS969" s="28"/>
    </row>
    <row r="970" spans="1:45" ht="18.75" thickBot="1" x14ac:dyDescent="0.3">
      <c r="A970" s="37">
        <v>957</v>
      </c>
      <c r="B970" s="38"/>
      <c r="C970" s="39"/>
      <c r="D970" s="49"/>
      <c r="E970" s="41" t="str">
        <f t="shared" ca="1" si="42"/>
        <v/>
      </c>
      <c r="F970" s="42" t="str">
        <f t="shared" si="43"/>
        <v/>
      </c>
      <c r="G970" s="43"/>
      <c r="H970" s="43"/>
      <c r="I970" s="44"/>
      <c r="J970" s="39"/>
      <c r="K970" s="39"/>
      <c r="L970" s="39"/>
      <c r="M970" s="39"/>
      <c r="N970" s="39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6"/>
      <c r="AS970" s="28"/>
    </row>
    <row r="971" spans="1:45" ht="18.75" thickBot="1" x14ac:dyDescent="0.3">
      <c r="A971" s="37">
        <v>958</v>
      </c>
      <c r="B971" s="38"/>
      <c r="C971" s="39"/>
      <c r="D971" s="49"/>
      <c r="E971" s="41" t="str">
        <f t="shared" ca="1" si="42"/>
        <v/>
      </c>
      <c r="F971" s="42" t="str">
        <f t="shared" si="43"/>
        <v/>
      </c>
      <c r="G971" s="43"/>
      <c r="H971" s="43"/>
      <c r="I971" s="44"/>
      <c r="J971" s="39"/>
      <c r="K971" s="39"/>
      <c r="L971" s="39"/>
      <c r="M971" s="39"/>
      <c r="N971" s="39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6"/>
      <c r="AS971" s="28"/>
    </row>
    <row r="972" spans="1:45" ht="18.75" thickBot="1" x14ac:dyDescent="0.3">
      <c r="A972" s="37">
        <v>959</v>
      </c>
      <c r="B972" s="38"/>
      <c r="C972" s="39"/>
      <c r="D972" s="49"/>
      <c r="E972" s="41" t="str">
        <f t="shared" ca="1" si="42"/>
        <v/>
      </c>
      <c r="F972" s="42" t="str">
        <f t="shared" si="43"/>
        <v/>
      </c>
      <c r="G972" s="43"/>
      <c r="H972" s="43"/>
      <c r="I972" s="44"/>
      <c r="J972" s="39"/>
      <c r="K972" s="39"/>
      <c r="L972" s="39"/>
      <c r="M972" s="39"/>
      <c r="N972" s="39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6"/>
      <c r="AS972" s="28"/>
    </row>
    <row r="973" spans="1:45" ht="18.75" thickBot="1" x14ac:dyDescent="0.3">
      <c r="A973" s="37">
        <v>960</v>
      </c>
      <c r="B973" s="38"/>
      <c r="C973" s="39"/>
      <c r="D973" s="49"/>
      <c r="E973" s="41" t="str">
        <f t="shared" ca="1" si="42"/>
        <v/>
      </c>
      <c r="F973" s="42" t="str">
        <f t="shared" si="43"/>
        <v/>
      </c>
      <c r="G973" s="43"/>
      <c r="H973" s="43"/>
      <c r="I973" s="44"/>
      <c r="J973" s="39"/>
      <c r="K973" s="39"/>
      <c r="L973" s="39"/>
      <c r="M973" s="39"/>
      <c r="N973" s="39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6"/>
      <c r="AS973" s="28"/>
    </row>
    <row r="974" spans="1:45" ht="18.75" thickBot="1" x14ac:dyDescent="0.3">
      <c r="A974" s="37">
        <v>961</v>
      </c>
      <c r="B974" s="38"/>
      <c r="C974" s="39"/>
      <c r="D974" s="49"/>
      <c r="E974" s="41" t="str">
        <f t="shared" ref="E974:E1012" ca="1" si="44">IF(B974="","",IF(DATE(YEAR(TODAY()),MONTH(D974),DAY(D974))&lt;TODAY(),DATE(IF(YEAR(D974)=1900,2090,YEAR(TODAY())+1),MONTH(D974),DAY(D974)),DATE(IF(YEAR(D974)=1900,2090,YEAR(TODAY())),MONTH(D974),DAY(D974))))</f>
        <v/>
      </c>
      <c r="F974" s="42" t="str">
        <f t="shared" ref="F974:F1012" si="45">IF(B974="","",YEAR(E974)-YEAR(D974))</f>
        <v/>
      </c>
      <c r="G974" s="43"/>
      <c r="H974" s="43"/>
      <c r="I974" s="44"/>
      <c r="J974" s="39"/>
      <c r="K974" s="39"/>
      <c r="L974" s="39"/>
      <c r="M974" s="39"/>
      <c r="N974" s="39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6"/>
      <c r="AS974" s="28"/>
    </row>
    <row r="975" spans="1:45" ht="18.75" thickBot="1" x14ac:dyDescent="0.3">
      <c r="A975" s="37">
        <v>962</v>
      </c>
      <c r="B975" s="38"/>
      <c r="C975" s="39"/>
      <c r="D975" s="49"/>
      <c r="E975" s="41" t="str">
        <f t="shared" ca="1" si="44"/>
        <v/>
      </c>
      <c r="F975" s="42" t="str">
        <f t="shared" si="45"/>
        <v/>
      </c>
      <c r="G975" s="43"/>
      <c r="H975" s="43"/>
      <c r="I975" s="44"/>
      <c r="J975" s="39"/>
      <c r="K975" s="39"/>
      <c r="L975" s="39"/>
      <c r="M975" s="39"/>
      <c r="N975" s="39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6"/>
      <c r="AS975" s="28"/>
    </row>
    <row r="976" spans="1:45" ht="18.75" thickBot="1" x14ac:dyDescent="0.3">
      <c r="A976" s="37">
        <v>963</v>
      </c>
      <c r="B976" s="38"/>
      <c r="C976" s="39"/>
      <c r="D976" s="49"/>
      <c r="E976" s="41" t="str">
        <f t="shared" ca="1" si="44"/>
        <v/>
      </c>
      <c r="F976" s="42" t="str">
        <f t="shared" si="45"/>
        <v/>
      </c>
      <c r="G976" s="43"/>
      <c r="H976" s="43"/>
      <c r="I976" s="44"/>
      <c r="J976" s="39"/>
      <c r="K976" s="39"/>
      <c r="L976" s="39"/>
      <c r="M976" s="39"/>
      <c r="N976" s="39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6"/>
      <c r="AS976" s="28"/>
    </row>
    <row r="977" spans="1:45" ht="18.75" thickBot="1" x14ac:dyDescent="0.3">
      <c r="A977" s="37">
        <v>964</v>
      </c>
      <c r="B977" s="38"/>
      <c r="C977" s="39"/>
      <c r="D977" s="49"/>
      <c r="E977" s="41" t="str">
        <f t="shared" ca="1" si="44"/>
        <v/>
      </c>
      <c r="F977" s="42" t="str">
        <f t="shared" si="45"/>
        <v/>
      </c>
      <c r="G977" s="43"/>
      <c r="H977" s="43"/>
      <c r="I977" s="44"/>
      <c r="J977" s="39"/>
      <c r="K977" s="39"/>
      <c r="L977" s="39"/>
      <c r="M977" s="39"/>
      <c r="N977" s="39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6"/>
      <c r="AS977" s="28"/>
    </row>
    <row r="978" spans="1:45" ht="18.75" thickBot="1" x14ac:dyDescent="0.3">
      <c r="A978" s="37">
        <v>965</v>
      </c>
      <c r="B978" s="38"/>
      <c r="C978" s="39"/>
      <c r="D978" s="49"/>
      <c r="E978" s="41" t="str">
        <f t="shared" ca="1" si="44"/>
        <v/>
      </c>
      <c r="F978" s="42" t="str">
        <f t="shared" si="45"/>
        <v/>
      </c>
      <c r="G978" s="43"/>
      <c r="H978" s="43"/>
      <c r="I978" s="44"/>
      <c r="J978" s="39"/>
      <c r="K978" s="39"/>
      <c r="L978" s="39"/>
      <c r="M978" s="39"/>
      <c r="N978" s="39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6"/>
      <c r="AS978" s="28"/>
    </row>
    <row r="979" spans="1:45" ht="18.75" thickBot="1" x14ac:dyDescent="0.3">
      <c r="A979" s="37">
        <v>966</v>
      </c>
      <c r="B979" s="38"/>
      <c r="C979" s="39"/>
      <c r="D979" s="49"/>
      <c r="E979" s="41" t="str">
        <f t="shared" ca="1" si="44"/>
        <v/>
      </c>
      <c r="F979" s="42" t="str">
        <f t="shared" si="45"/>
        <v/>
      </c>
      <c r="G979" s="43"/>
      <c r="H979" s="43"/>
      <c r="I979" s="44"/>
      <c r="J979" s="39"/>
      <c r="K979" s="39"/>
      <c r="L979" s="39"/>
      <c r="M979" s="39"/>
      <c r="N979" s="39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6"/>
      <c r="AS979" s="28"/>
    </row>
    <row r="980" spans="1:45" ht="18.75" thickBot="1" x14ac:dyDescent="0.3">
      <c r="A980" s="37">
        <v>967</v>
      </c>
      <c r="B980" s="38"/>
      <c r="C980" s="39"/>
      <c r="D980" s="49"/>
      <c r="E980" s="41" t="str">
        <f t="shared" ca="1" si="44"/>
        <v/>
      </c>
      <c r="F980" s="42" t="str">
        <f t="shared" si="45"/>
        <v/>
      </c>
      <c r="G980" s="43"/>
      <c r="H980" s="43"/>
      <c r="I980" s="44"/>
      <c r="J980" s="39"/>
      <c r="K980" s="39"/>
      <c r="L980" s="39"/>
      <c r="M980" s="39"/>
      <c r="N980" s="39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6"/>
      <c r="AS980" s="28"/>
    </row>
    <row r="981" spans="1:45" ht="18.75" thickBot="1" x14ac:dyDescent="0.3">
      <c r="A981" s="37">
        <v>968</v>
      </c>
      <c r="B981" s="38"/>
      <c r="C981" s="39"/>
      <c r="D981" s="49"/>
      <c r="E981" s="41" t="str">
        <f t="shared" ca="1" si="44"/>
        <v/>
      </c>
      <c r="F981" s="42" t="str">
        <f t="shared" si="45"/>
        <v/>
      </c>
      <c r="G981" s="43"/>
      <c r="H981" s="43"/>
      <c r="I981" s="44"/>
      <c r="J981" s="39"/>
      <c r="K981" s="39"/>
      <c r="L981" s="39"/>
      <c r="M981" s="39"/>
      <c r="N981" s="39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6"/>
      <c r="AS981" s="28"/>
    </row>
    <row r="982" spans="1:45" ht="18.75" thickBot="1" x14ac:dyDescent="0.3">
      <c r="A982" s="37">
        <v>969</v>
      </c>
      <c r="B982" s="38"/>
      <c r="C982" s="39"/>
      <c r="D982" s="49"/>
      <c r="E982" s="41" t="str">
        <f t="shared" ca="1" si="44"/>
        <v/>
      </c>
      <c r="F982" s="42" t="str">
        <f t="shared" si="45"/>
        <v/>
      </c>
      <c r="G982" s="43"/>
      <c r="H982" s="43"/>
      <c r="I982" s="44"/>
      <c r="J982" s="39"/>
      <c r="K982" s="39"/>
      <c r="L982" s="39"/>
      <c r="M982" s="39"/>
      <c r="N982" s="39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6"/>
      <c r="AS982" s="28"/>
    </row>
    <row r="983" spans="1:45" ht="18.75" thickBot="1" x14ac:dyDescent="0.3">
      <c r="A983" s="37">
        <v>970</v>
      </c>
      <c r="B983" s="38"/>
      <c r="C983" s="39"/>
      <c r="D983" s="49"/>
      <c r="E983" s="41" t="str">
        <f t="shared" ca="1" si="44"/>
        <v/>
      </c>
      <c r="F983" s="42" t="str">
        <f t="shared" si="45"/>
        <v/>
      </c>
      <c r="G983" s="43"/>
      <c r="H983" s="43"/>
      <c r="I983" s="44"/>
      <c r="J983" s="39"/>
      <c r="K983" s="39"/>
      <c r="L983" s="39"/>
      <c r="M983" s="39"/>
      <c r="N983" s="39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6"/>
      <c r="AS983" s="28"/>
    </row>
    <row r="984" spans="1:45" ht="18.75" thickBot="1" x14ac:dyDescent="0.3">
      <c r="A984" s="37">
        <v>971</v>
      </c>
      <c r="B984" s="38"/>
      <c r="C984" s="39"/>
      <c r="D984" s="49"/>
      <c r="E984" s="41" t="str">
        <f t="shared" ca="1" si="44"/>
        <v/>
      </c>
      <c r="F984" s="42" t="str">
        <f t="shared" si="45"/>
        <v/>
      </c>
      <c r="G984" s="43"/>
      <c r="H984" s="43"/>
      <c r="I984" s="44"/>
      <c r="J984" s="39"/>
      <c r="K984" s="39"/>
      <c r="L984" s="39"/>
      <c r="M984" s="39"/>
      <c r="N984" s="39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6"/>
      <c r="AS984" s="28"/>
    </row>
    <row r="985" spans="1:45" ht="18.75" thickBot="1" x14ac:dyDescent="0.3">
      <c r="A985" s="37">
        <v>972</v>
      </c>
      <c r="B985" s="38"/>
      <c r="C985" s="39"/>
      <c r="D985" s="49"/>
      <c r="E985" s="41" t="str">
        <f t="shared" ca="1" si="44"/>
        <v/>
      </c>
      <c r="F985" s="42" t="str">
        <f t="shared" si="45"/>
        <v/>
      </c>
      <c r="G985" s="43"/>
      <c r="H985" s="43"/>
      <c r="I985" s="44"/>
      <c r="J985" s="39"/>
      <c r="K985" s="39"/>
      <c r="L985" s="39"/>
      <c r="M985" s="39"/>
      <c r="N985" s="39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6"/>
      <c r="AS985" s="28"/>
    </row>
    <row r="986" spans="1:45" ht="18.75" thickBot="1" x14ac:dyDescent="0.3">
      <c r="A986" s="37">
        <v>973</v>
      </c>
      <c r="B986" s="38"/>
      <c r="C986" s="39"/>
      <c r="D986" s="49"/>
      <c r="E986" s="41" t="str">
        <f t="shared" ca="1" si="44"/>
        <v/>
      </c>
      <c r="F986" s="42" t="str">
        <f t="shared" si="45"/>
        <v/>
      </c>
      <c r="G986" s="43"/>
      <c r="H986" s="43"/>
      <c r="I986" s="44"/>
      <c r="J986" s="39"/>
      <c r="K986" s="39"/>
      <c r="L986" s="39"/>
      <c r="M986" s="39"/>
      <c r="N986" s="39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6"/>
      <c r="AS986" s="28"/>
    </row>
    <row r="987" spans="1:45" ht="18.75" thickBot="1" x14ac:dyDescent="0.3">
      <c r="A987" s="37">
        <v>974</v>
      </c>
      <c r="B987" s="38"/>
      <c r="C987" s="39"/>
      <c r="D987" s="49"/>
      <c r="E987" s="41" t="str">
        <f t="shared" ca="1" si="44"/>
        <v/>
      </c>
      <c r="F987" s="42" t="str">
        <f t="shared" si="45"/>
        <v/>
      </c>
      <c r="G987" s="43"/>
      <c r="H987" s="43"/>
      <c r="I987" s="44"/>
      <c r="J987" s="39"/>
      <c r="K987" s="39"/>
      <c r="L987" s="39"/>
      <c r="M987" s="39"/>
      <c r="N987" s="39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6"/>
      <c r="AS987" s="28"/>
    </row>
    <row r="988" spans="1:45" ht="18.75" thickBot="1" x14ac:dyDescent="0.3">
      <c r="A988" s="37">
        <v>975</v>
      </c>
      <c r="B988" s="38"/>
      <c r="C988" s="39"/>
      <c r="D988" s="49"/>
      <c r="E988" s="41" t="str">
        <f t="shared" ca="1" si="44"/>
        <v/>
      </c>
      <c r="F988" s="42" t="str">
        <f t="shared" si="45"/>
        <v/>
      </c>
      <c r="G988" s="43"/>
      <c r="H988" s="43"/>
      <c r="I988" s="44"/>
      <c r="J988" s="39"/>
      <c r="K988" s="39"/>
      <c r="L988" s="39"/>
      <c r="M988" s="39"/>
      <c r="N988" s="39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6"/>
      <c r="AS988" s="28"/>
    </row>
    <row r="989" spans="1:45" ht="18.75" thickBot="1" x14ac:dyDescent="0.3">
      <c r="A989" s="37">
        <v>976</v>
      </c>
      <c r="B989" s="38"/>
      <c r="C989" s="39"/>
      <c r="D989" s="49"/>
      <c r="E989" s="41" t="str">
        <f t="shared" ca="1" si="44"/>
        <v/>
      </c>
      <c r="F989" s="42" t="str">
        <f t="shared" si="45"/>
        <v/>
      </c>
      <c r="G989" s="43"/>
      <c r="H989" s="43"/>
      <c r="I989" s="44"/>
      <c r="J989" s="39"/>
      <c r="K989" s="39"/>
      <c r="L989" s="39"/>
      <c r="M989" s="39"/>
      <c r="N989" s="39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6"/>
      <c r="AS989" s="28"/>
    </row>
    <row r="990" spans="1:45" ht="18.75" thickBot="1" x14ac:dyDescent="0.3">
      <c r="A990" s="37">
        <v>977</v>
      </c>
      <c r="B990" s="38"/>
      <c r="C990" s="39"/>
      <c r="D990" s="49"/>
      <c r="E990" s="41" t="str">
        <f t="shared" ca="1" si="44"/>
        <v/>
      </c>
      <c r="F990" s="42" t="str">
        <f t="shared" si="45"/>
        <v/>
      </c>
      <c r="G990" s="43"/>
      <c r="H990" s="43"/>
      <c r="I990" s="44"/>
      <c r="J990" s="39"/>
      <c r="K990" s="39"/>
      <c r="L990" s="39"/>
      <c r="M990" s="39"/>
      <c r="N990" s="39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6"/>
      <c r="AS990" s="28"/>
    </row>
    <row r="991" spans="1:45" ht="18.75" thickBot="1" x14ac:dyDescent="0.3">
      <c r="A991" s="37">
        <v>978</v>
      </c>
      <c r="B991" s="38"/>
      <c r="C991" s="39"/>
      <c r="D991" s="49"/>
      <c r="E991" s="41" t="str">
        <f t="shared" ca="1" si="44"/>
        <v/>
      </c>
      <c r="F991" s="42" t="str">
        <f t="shared" si="45"/>
        <v/>
      </c>
      <c r="G991" s="43"/>
      <c r="H991" s="43"/>
      <c r="I991" s="44"/>
      <c r="J991" s="39"/>
      <c r="K991" s="39"/>
      <c r="L991" s="39"/>
      <c r="M991" s="39"/>
      <c r="N991" s="39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6"/>
      <c r="AS991" s="28"/>
    </row>
    <row r="992" spans="1:45" ht="18.75" thickBot="1" x14ac:dyDescent="0.3">
      <c r="A992" s="37">
        <v>979</v>
      </c>
      <c r="B992" s="38"/>
      <c r="C992" s="39"/>
      <c r="D992" s="49"/>
      <c r="E992" s="41" t="str">
        <f t="shared" ca="1" si="44"/>
        <v/>
      </c>
      <c r="F992" s="42" t="str">
        <f t="shared" si="45"/>
        <v/>
      </c>
      <c r="G992" s="43"/>
      <c r="H992" s="43"/>
      <c r="I992" s="44"/>
      <c r="J992" s="39"/>
      <c r="K992" s="39"/>
      <c r="L992" s="39"/>
      <c r="M992" s="39"/>
      <c r="N992" s="39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6"/>
      <c r="AS992" s="28"/>
    </row>
    <row r="993" spans="1:45" ht="18.75" thickBot="1" x14ac:dyDescent="0.3">
      <c r="A993" s="37">
        <v>980</v>
      </c>
      <c r="B993" s="38"/>
      <c r="C993" s="39"/>
      <c r="D993" s="49"/>
      <c r="E993" s="41" t="str">
        <f t="shared" ca="1" si="44"/>
        <v/>
      </c>
      <c r="F993" s="42" t="str">
        <f t="shared" si="45"/>
        <v/>
      </c>
      <c r="G993" s="43"/>
      <c r="H993" s="43"/>
      <c r="I993" s="44"/>
      <c r="J993" s="39"/>
      <c r="K993" s="39"/>
      <c r="L993" s="39"/>
      <c r="M993" s="39"/>
      <c r="N993" s="39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6"/>
      <c r="AS993" s="28"/>
    </row>
    <row r="994" spans="1:45" ht="18.75" thickBot="1" x14ac:dyDescent="0.3">
      <c r="A994" s="37">
        <v>981</v>
      </c>
      <c r="B994" s="38"/>
      <c r="C994" s="39"/>
      <c r="D994" s="49"/>
      <c r="E994" s="41" t="str">
        <f t="shared" ca="1" si="44"/>
        <v/>
      </c>
      <c r="F994" s="42" t="str">
        <f t="shared" si="45"/>
        <v/>
      </c>
      <c r="G994" s="43"/>
      <c r="H994" s="43"/>
      <c r="I994" s="44"/>
      <c r="J994" s="39"/>
      <c r="K994" s="39"/>
      <c r="L994" s="39"/>
      <c r="M994" s="39"/>
      <c r="N994" s="39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6"/>
      <c r="AS994" s="28"/>
    </row>
    <row r="995" spans="1:45" ht="18.75" thickBot="1" x14ac:dyDescent="0.3">
      <c r="A995" s="37">
        <v>982</v>
      </c>
      <c r="B995" s="38"/>
      <c r="C995" s="39"/>
      <c r="D995" s="49"/>
      <c r="E995" s="41" t="str">
        <f t="shared" ca="1" si="44"/>
        <v/>
      </c>
      <c r="F995" s="42" t="str">
        <f t="shared" si="45"/>
        <v/>
      </c>
      <c r="G995" s="43"/>
      <c r="H995" s="43"/>
      <c r="I995" s="44"/>
      <c r="J995" s="39"/>
      <c r="K995" s="39"/>
      <c r="L995" s="39"/>
      <c r="M995" s="39"/>
      <c r="N995" s="39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6"/>
      <c r="AS995" s="28"/>
    </row>
    <row r="996" spans="1:45" ht="18.75" thickBot="1" x14ac:dyDescent="0.3">
      <c r="A996" s="37">
        <v>983</v>
      </c>
      <c r="B996" s="38"/>
      <c r="C996" s="39"/>
      <c r="D996" s="49"/>
      <c r="E996" s="41" t="str">
        <f t="shared" ca="1" si="44"/>
        <v/>
      </c>
      <c r="F996" s="42" t="str">
        <f t="shared" si="45"/>
        <v/>
      </c>
      <c r="G996" s="43"/>
      <c r="H996" s="43"/>
      <c r="I996" s="44"/>
      <c r="J996" s="39"/>
      <c r="K996" s="39"/>
      <c r="L996" s="39"/>
      <c r="M996" s="39"/>
      <c r="N996" s="39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6"/>
      <c r="AS996" s="28"/>
    </row>
    <row r="997" spans="1:45" ht="18.75" thickBot="1" x14ac:dyDescent="0.3">
      <c r="A997" s="37">
        <v>984</v>
      </c>
      <c r="B997" s="38"/>
      <c r="C997" s="39"/>
      <c r="D997" s="49"/>
      <c r="E997" s="41" t="str">
        <f t="shared" ca="1" si="44"/>
        <v/>
      </c>
      <c r="F997" s="42" t="str">
        <f t="shared" si="45"/>
        <v/>
      </c>
      <c r="G997" s="43"/>
      <c r="H997" s="43"/>
      <c r="I997" s="44"/>
      <c r="J997" s="39"/>
      <c r="K997" s="39"/>
      <c r="L997" s="39"/>
      <c r="M997" s="39"/>
      <c r="N997" s="39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6"/>
      <c r="AS997" s="28"/>
    </row>
    <row r="998" spans="1:45" ht="18.75" thickBot="1" x14ac:dyDescent="0.3">
      <c r="A998" s="37">
        <v>985</v>
      </c>
      <c r="B998" s="38"/>
      <c r="C998" s="39"/>
      <c r="D998" s="49"/>
      <c r="E998" s="41" t="str">
        <f t="shared" ca="1" si="44"/>
        <v/>
      </c>
      <c r="F998" s="42" t="str">
        <f t="shared" si="45"/>
        <v/>
      </c>
      <c r="G998" s="43"/>
      <c r="H998" s="43"/>
      <c r="I998" s="44"/>
      <c r="J998" s="39"/>
      <c r="K998" s="39"/>
      <c r="L998" s="39"/>
      <c r="M998" s="39"/>
      <c r="N998" s="39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6"/>
      <c r="AS998" s="28"/>
    </row>
    <row r="999" spans="1:45" ht="18.75" thickBot="1" x14ac:dyDescent="0.3">
      <c r="A999" s="37">
        <v>986</v>
      </c>
      <c r="B999" s="38"/>
      <c r="C999" s="39"/>
      <c r="D999" s="49"/>
      <c r="E999" s="41" t="str">
        <f t="shared" ca="1" si="44"/>
        <v/>
      </c>
      <c r="F999" s="42" t="str">
        <f t="shared" si="45"/>
        <v/>
      </c>
      <c r="G999" s="43"/>
      <c r="H999" s="43"/>
      <c r="I999" s="44"/>
      <c r="J999" s="39"/>
      <c r="K999" s="39"/>
      <c r="L999" s="39"/>
      <c r="M999" s="39"/>
      <c r="N999" s="39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6"/>
      <c r="AS999" s="28"/>
    </row>
    <row r="1000" spans="1:45" ht="18.75" thickBot="1" x14ac:dyDescent="0.3">
      <c r="A1000" s="37">
        <v>987</v>
      </c>
      <c r="B1000" s="38"/>
      <c r="C1000" s="39"/>
      <c r="D1000" s="49"/>
      <c r="E1000" s="41" t="str">
        <f t="shared" ca="1" si="44"/>
        <v/>
      </c>
      <c r="F1000" s="42" t="str">
        <f t="shared" si="45"/>
        <v/>
      </c>
      <c r="G1000" s="43"/>
      <c r="H1000" s="43"/>
      <c r="I1000" s="44"/>
      <c r="J1000" s="39"/>
      <c r="K1000" s="39"/>
      <c r="L1000" s="39"/>
      <c r="M1000" s="39"/>
      <c r="N1000" s="39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6"/>
      <c r="AS1000" s="28"/>
    </row>
    <row r="1001" spans="1:45" ht="18.75" thickBot="1" x14ac:dyDescent="0.3">
      <c r="A1001" s="37">
        <v>988</v>
      </c>
      <c r="B1001" s="38"/>
      <c r="C1001" s="39"/>
      <c r="D1001" s="49"/>
      <c r="E1001" s="41" t="str">
        <f t="shared" ca="1" si="44"/>
        <v/>
      </c>
      <c r="F1001" s="42" t="str">
        <f t="shared" si="45"/>
        <v/>
      </c>
      <c r="G1001" s="43"/>
      <c r="H1001" s="43"/>
      <c r="I1001" s="44"/>
      <c r="J1001" s="39"/>
      <c r="K1001" s="39"/>
      <c r="L1001" s="39"/>
      <c r="M1001" s="39"/>
      <c r="N1001" s="39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6"/>
      <c r="AS1001" s="28"/>
    </row>
    <row r="1002" spans="1:45" ht="18.75" thickBot="1" x14ac:dyDescent="0.3">
      <c r="A1002" s="37">
        <v>989</v>
      </c>
      <c r="B1002" s="38"/>
      <c r="C1002" s="39"/>
      <c r="D1002" s="49"/>
      <c r="E1002" s="41" t="str">
        <f t="shared" ca="1" si="44"/>
        <v/>
      </c>
      <c r="F1002" s="42" t="str">
        <f t="shared" si="45"/>
        <v/>
      </c>
      <c r="G1002" s="43"/>
      <c r="H1002" s="43"/>
      <c r="I1002" s="44"/>
      <c r="J1002" s="39"/>
      <c r="K1002" s="39"/>
      <c r="L1002" s="39"/>
      <c r="M1002" s="39"/>
      <c r="N1002" s="39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6"/>
      <c r="AS1002" s="28"/>
    </row>
    <row r="1003" spans="1:45" ht="18.75" thickBot="1" x14ac:dyDescent="0.3">
      <c r="A1003" s="37">
        <v>990</v>
      </c>
      <c r="B1003" s="38"/>
      <c r="C1003" s="39"/>
      <c r="D1003" s="49"/>
      <c r="E1003" s="41" t="str">
        <f t="shared" ca="1" si="44"/>
        <v/>
      </c>
      <c r="F1003" s="42" t="str">
        <f t="shared" si="45"/>
        <v/>
      </c>
      <c r="G1003" s="43"/>
      <c r="H1003" s="43"/>
      <c r="I1003" s="44"/>
      <c r="J1003" s="39"/>
      <c r="K1003" s="39"/>
      <c r="L1003" s="39"/>
      <c r="M1003" s="39"/>
      <c r="N1003" s="39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6"/>
      <c r="AS1003" s="28"/>
    </row>
    <row r="1004" spans="1:45" ht="18.75" thickBot="1" x14ac:dyDescent="0.3">
      <c r="A1004" s="37">
        <v>991</v>
      </c>
      <c r="B1004" s="38"/>
      <c r="C1004" s="39"/>
      <c r="D1004" s="49"/>
      <c r="E1004" s="41" t="str">
        <f t="shared" ca="1" si="44"/>
        <v/>
      </c>
      <c r="F1004" s="42" t="str">
        <f t="shared" si="45"/>
        <v/>
      </c>
      <c r="G1004" s="43"/>
      <c r="H1004" s="43"/>
      <c r="I1004" s="44"/>
      <c r="J1004" s="39"/>
      <c r="K1004" s="39"/>
      <c r="L1004" s="39"/>
      <c r="M1004" s="39"/>
      <c r="N1004" s="39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6"/>
      <c r="AS1004" s="28"/>
    </row>
    <row r="1005" spans="1:45" ht="18.75" thickBot="1" x14ac:dyDescent="0.3">
      <c r="A1005" s="37">
        <v>992</v>
      </c>
      <c r="B1005" s="38"/>
      <c r="C1005" s="39"/>
      <c r="D1005" s="49"/>
      <c r="E1005" s="41" t="str">
        <f t="shared" ca="1" si="44"/>
        <v/>
      </c>
      <c r="F1005" s="42" t="str">
        <f t="shared" si="45"/>
        <v/>
      </c>
      <c r="G1005" s="43"/>
      <c r="H1005" s="43"/>
      <c r="I1005" s="44"/>
      <c r="J1005" s="39"/>
      <c r="K1005" s="39"/>
      <c r="L1005" s="39"/>
      <c r="M1005" s="39"/>
      <c r="N1005" s="39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6"/>
      <c r="AS1005" s="28"/>
    </row>
    <row r="1006" spans="1:45" ht="18.75" thickBot="1" x14ac:dyDescent="0.3">
      <c r="A1006" s="37">
        <v>993</v>
      </c>
      <c r="B1006" s="38"/>
      <c r="C1006" s="39"/>
      <c r="D1006" s="49"/>
      <c r="E1006" s="41" t="str">
        <f t="shared" ca="1" si="44"/>
        <v/>
      </c>
      <c r="F1006" s="42" t="str">
        <f t="shared" si="45"/>
        <v/>
      </c>
      <c r="G1006" s="43"/>
      <c r="H1006" s="43"/>
      <c r="I1006" s="44"/>
      <c r="J1006" s="39"/>
      <c r="K1006" s="39"/>
      <c r="L1006" s="39"/>
      <c r="M1006" s="39"/>
      <c r="N1006" s="39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6"/>
      <c r="AS1006" s="28"/>
    </row>
    <row r="1007" spans="1:45" ht="18.75" thickBot="1" x14ac:dyDescent="0.3">
      <c r="A1007" s="37">
        <v>994</v>
      </c>
      <c r="B1007" s="38"/>
      <c r="C1007" s="39"/>
      <c r="D1007" s="49"/>
      <c r="E1007" s="41" t="str">
        <f t="shared" ca="1" si="44"/>
        <v/>
      </c>
      <c r="F1007" s="42" t="str">
        <f t="shared" si="45"/>
        <v/>
      </c>
      <c r="G1007" s="43"/>
      <c r="H1007" s="43"/>
      <c r="I1007" s="44"/>
      <c r="J1007" s="39"/>
      <c r="K1007" s="39"/>
      <c r="L1007" s="39"/>
      <c r="M1007" s="39"/>
      <c r="N1007" s="39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6"/>
      <c r="AS1007" s="28"/>
    </row>
    <row r="1008" spans="1:45" ht="18.75" thickBot="1" x14ac:dyDescent="0.3">
      <c r="A1008" s="37">
        <v>995</v>
      </c>
      <c r="B1008" s="38"/>
      <c r="C1008" s="39"/>
      <c r="D1008" s="49"/>
      <c r="E1008" s="41" t="str">
        <f t="shared" ca="1" si="44"/>
        <v/>
      </c>
      <c r="F1008" s="42" t="str">
        <f t="shared" si="45"/>
        <v/>
      </c>
      <c r="G1008" s="43"/>
      <c r="H1008" s="43"/>
      <c r="I1008" s="44"/>
      <c r="J1008" s="39"/>
      <c r="K1008" s="39"/>
      <c r="L1008" s="39"/>
      <c r="M1008" s="39"/>
      <c r="N1008" s="39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6"/>
      <c r="AS1008" s="28"/>
    </row>
    <row r="1009" spans="1:45" ht="18.75" thickBot="1" x14ac:dyDescent="0.3">
      <c r="A1009" s="37">
        <v>996</v>
      </c>
      <c r="B1009" s="38"/>
      <c r="C1009" s="39"/>
      <c r="D1009" s="49"/>
      <c r="E1009" s="41" t="str">
        <f t="shared" ca="1" si="44"/>
        <v/>
      </c>
      <c r="F1009" s="42" t="str">
        <f t="shared" si="45"/>
        <v/>
      </c>
      <c r="G1009" s="43"/>
      <c r="H1009" s="43"/>
      <c r="I1009" s="44"/>
      <c r="J1009" s="39"/>
      <c r="K1009" s="39"/>
      <c r="L1009" s="39"/>
      <c r="M1009" s="39"/>
      <c r="N1009" s="39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6"/>
      <c r="AS1009" s="28"/>
    </row>
    <row r="1010" spans="1:45" ht="18.75" thickBot="1" x14ac:dyDescent="0.3">
      <c r="A1010" s="37">
        <v>997</v>
      </c>
      <c r="B1010" s="38"/>
      <c r="C1010" s="39"/>
      <c r="D1010" s="49"/>
      <c r="E1010" s="41" t="str">
        <f t="shared" ca="1" si="44"/>
        <v/>
      </c>
      <c r="F1010" s="42" t="str">
        <f t="shared" si="45"/>
        <v/>
      </c>
      <c r="G1010" s="43"/>
      <c r="H1010" s="43"/>
      <c r="I1010" s="44"/>
      <c r="J1010" s="39"/>
      <c r="K1010" s="39"/>
      <c r="L1010" s="39"/>
      <c r="M1010" s="39"/>
      <c r="N1010" s="39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6"/>
      <c r="AS1010" s="28"/>
    </row>
    <row r="1011" spans="1:45" ht="18.75" thickBot="1" x14ac:dyDescent="0.3">
      <c r="A1011" s="37">
        <v>998</v>
      </c>
      <c r="B1011" s="38"/>
      <c r="C1011" s="39"/>
      <c r="D1011" s="49"/>
      <c r="E1011" s="41" t="str">
        <f t="shared" ca="1" si="44"/>
        <v/>
      </c>
      <c r="F1011" s="42" t="str">
        <f t="shared" si="45"/>
        <v/>
      </c>
      <c r="G1011" s="43"/>
      <c r="H1011" s="43"/>
      <c r="I1011" s="44"/>
      <c r="J1011" s="39"/>
      <c r="K1011" s="39"/>
      <c r="L1011" s="39"/>
      <c r="M1011" s="39"/>
      <c r="N1011" s="39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6"/>
      <c r="AS1011" s="28"/>
    </row>
    <row r="1012" spans="1:45" ht="18.75" thickBot="1" x14ac:dyDescent="0.3">
      <c r="A1012" s="37">
        <v>999</v>
      </c>
      <c r="B1012" s="38"/>
      <c r="C1012" s="39"/>
      <c r="D1012" s="49"/>
      <c r="E1012" s="41" t="str">
        <f t="shared" ca="1" si="44"/>
        <v/>
      </c>
      <c r="F1012" s="42" t="str">
        <f t="shared" si="45"/>
        <v/>
      </c>
      <c r="G1012" s="43"/>
      <c r="H1012" s="43"/>
      <c r="I1012" s="44"/>
      <c r="J1012" s="39"/>
      <c r="K1012" s="39"/>
      <c r="L1012" s="39"/>
      <c r="M1012" s="39"/>
      <c r="N1012" s="39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6"/>
      <c r="AS1012" s="28">
        <f ca="1">IF(E1012="",99999*$AS$12,E1012*$AS$12+A1012)</f>
        <v>999990000</v>
      </c>
    </row>
    <row r="1013" spans="1:45" ht="18" x14ac:dyDescent="0.25">
      <c r="A1013" s="54"/>
      <c r="B1013" s="55"/>
      <c r="C1013" s="56"/>
      <c r="D1013" s="55"/>
      <c r="E1013" s="57"/>
      <c r="F1013" s="57"/>
      <c r="G1013" s="57"/>
      <c r="H1013" s="57"/>
      <c r="I1013" s="58"/>
      <c r="J1013" s="59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  <c r="AA1013" s="55"/>
      <c r="AB1013" s="55"/>
      <c r="AC1013" s="55"/>
      <c r="AD1013" s="55"/>
      <c r="AE1013" s="55"/>
      <c r="AF1013" s="55"/>
    </row>
    <row r="1014" spans="1:45" ht="18" x14ac:dyDescent="0.25">
      <c r="A1014" s="54"/>
      <c r="B1014" s="55"/>
      <c r="C1014" s="56"/>
      <c r="D1014" s="55"/>
      <c r="E1014" s="57"/>
      <c r="F1014" s="57"/>
      <c r="G1014" s="57"/>
      <c r="H1014" s="57"/>
      <c r="I1014" s="58"/>
      <c r="J1014" s="59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</row>
    <row r="1015" spans="1:45" ht="18" x14ac:dyDescent="0.25">
      <c r="A1015" s="54"/>
      <c r="B1015" s="55"/>
      <c r="C1015" s="56"/>
      <c r="D1015" s="55"/>
      <c r="E1015" s="57"/>
      <c r="F1015" s="57"/>
      <c r="G1015" s="57"/>
      <c r="H1015" s="57"/>
      <c r="I1015" s="58"/>
      <c r="J1015" s="59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</row>
    <row r="1016" spans="1:45" ht="18" x14ac:dyDescent="0.25">
      <c r="A1016" s="54"/>
      <c r="B1016" s="55"/>
      <c r="C1016" s="56"/>
      <c r="D1016" s="55"/>
      <c r="E1016" s="57"/>
      <c r="F1016" s="57"/>
      <c r="G1016" s="57"/>
      <c r="H1016" s="57"/>
      <c r="I1016" s="60"/>
      <c r="J1016" s="56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</row>
    <row r="1017" spans="1:45" ht="18" x14ac:dyDescent="0.25">
      <c r="A1017" s="54"/>
      <c r="B1017" s="55"/>
      <c r="C1017" s="56"/>
      <c r="D1017" s="55"/>
      <c r="E1017" s="57"/>
      <c r="F1017" s="57"/>
      <c r="G1017" s="57"/>
      <c r="H1017" s="57"/>
      <c r="I1017" s="58"/>
      <c r="J1017" s="59"/>
      <c r="K1017" s="61"/>
      <c r="L1017" s="61"/>
      <c r="M1017" s="61"/>
      <c r="N1017" s="61"/>
      <c r="O1017" s="61"/>
      <c r="P1017" s="61"/>
      <c r="Q1017" s="61"/>
      <c r="R1017" s="55"/>
      <c r="S1017" s="55"/>
      <c r="T1017" s="61"/>
      <c r="U1017" s="55"/>
      <c r="V1017" s="55"/>
      <c r="W1017" s="55"/>
      <c r="X1017" s="55"/>
      <c r="Y1017" s="55"/>
      <c r="Z1017" s="55"/>
      <c r="AA1017" s="55"/>
      <c r="AB1017" s="55"/>
      <c r="AC1017" s="55"/>
      <c r="AD1017" s="55"/>
      <c r="AE1017" s="55"/>
      <c r="AF1017" s="55"/>
    </row>
    <row r="1018" spans="1:45" ht="18" x14ac:dyDescent="0.25">
      <c r="A1018" s="54"/>
      <c r="B1018" s="55"/>
      <c r="C1018" s="56"/>
      <c r="D1018" s="55"/>
      <c r="E1018" s="57"/>
      <c r="F1018" s="57"/>
      <c r="G1018" s="57"/>
      <c r="H1018" s="57"/>
      <c r="I1018" s="58"/>
      <c r="J1018" s="59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</row>
    <row r="1019" spans="1:45" ht="18" x14ac:dyDescent="0.25">
      <c r="A1019" s="54"/>
      <c r="B1019" s="55"/>
      <c r="C1019" s="56"/>
      <c r="D1019" s="55"/>
      <c r="E1019" s="57"/>
      <c r="F1019" s="57"/>
      <c r="G1019" s="57"/>
      <c r="H1019" s="57"/>
      <c r="I1019" s="58"/>
      <c r="J1019" s="59"/>
      <c r="K1019" s="61"/>
      <c r="L1019" s="61"/>
      <c r="M1019" s="61"/>
      <c r="N1019" s="61"/>
      <c r="O1019" s="61"/>
      <c r="P1019" s="61"/>
      <c r="Q1019" s="61"/>
      <c r="R1019" s="55"/>
      <c r="S1019" s="55"/>
      <c r="T1019" s="61"/>
      <c r="U1019" s="55"/>
      <c r="V1019" s="55"/>
      <c r="W1019" s="55"/>
      <c r="X1019" s="55"/>
      <c r="Y1019" s="55"/>
      <c r="Z1019" s="55"/>
      <c r="AA1019" s="55"/>
      <c r="AB1019" s="55"/>
      <c r="AC1019" s="55"/>
      <c r="AD1019" s="55"/>
      <c r="AE1019" s="55"/>
      <c r="AF1019" s="55"/>
    </row>
    <row r="1020" spans="1:45" ht="18" x14ac:dyDescent="0.25">
      <c r="A1020" s="54"/>
      <c r="B1020" s="55"/>
      <c r="C1020" s="56"/>
      <c r="D1020" s="55"/>
      <c r="E1020" s="57"/>
      <c r="F1020" s="57"/>
      <c r="G1020" s="57"/>
      <c r="H1020" s="57"/>
      <c r="I1020" s="58"/>
      <c r="J1020" s="59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</row>
    <row r="1021" spans="1:45" ht="18" x14ac:dyDescent="0.25">
      <c r="A1021" s="54"/>
      <c r="B1021" s="55"/>
      <c r="C1021" s="56"/>
      <c r="D1021" s="55"/>
      <c r="E1021" s="57"/>
      <c r="F1021" s="57"/>
      <c r="G1021" s="57"/>
      <c r="H1021" s="57"/>
      <c r="I1021" s="58"/>
      <c r="J1021" s="59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</row>
    <row r="1022" spans="1:45" ht="18" x14ac:dyDescent="0.25">
      <c r="A1022" s="54"/>
      <c r="B1022" s="55"/>
      <c r="C1022" s="56"/>
      <c r="D1022" s="55"/>
      <c r="E1022" s="57"/>
      <c r="F1022" s="57"/>
      <c r="G1022" s="57"/>
      <c r="H1022" s="57"/>
      <c r="I1022" s="58"/>
      <c r="J1022" s="59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</row>
    <row r="1023" spans="1:45" ht="18" x14ac:dyDescent="0.25">
      <c r="A1023" s="54"/>
      <c r="B1023" s="55"/>
      <c r="C1023" s="56"/>
      <c r="D1023" s="55"/>
      <c r="E1023" s="57"/>
      <c r="F1023" s="57"/>
      <c r="G1023" s="57"/>
      <c r="H1023" s="57"/>
      <c r="I1023" s="58"/>
      <c r="J1023" s="59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</row>
    <row r="1024" spans="1:45" ht="18" x14ac:dyDescent="0.25">
      <c r="A1024" s="54"/>
      <c r="B1024" s="55"/>
      <c r="C1024" s="56"/>
      <c r="D1024" s="55"/>
      <c r="E1024" s="57"/>
      <c r="F1024" s="57"/>
      <c r="G1024" s="57"/>
      <c r="H1024" s="57"/>
      <c r="I1024" s="58"/>
      <c r="J1024" s="59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</row>
    <row r="1025" spans="1:32" ht="18" x14ac:dyDescent="0.25">
      <c r="A1025" s="54"/>
      <c r="B1025" s="55"/>
      <c r="C1025" s="56"/>
      <c r="D1025" s="55"/>
      <c r="E1025" s="62"/>
      <c r="F1025" s="62"/>
      <c r="G1025" s="62"/>
      <c r="H1025" s="62"/>
      <c r="I1025" s="60"/>
      <c r="J1025" s="56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  <c r="V1025" s="55"/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</row>
    <row r="1026" spans="1:32" ht="18" x14ac:dyDescent="0.25">
      <c r="A1026" s="54"/>
      <c r="B1026" s="55"/>
      <c r="C1026" s="56"/>
      <c r="D1026" s="55"/>
      <c r="E1026" s="57"/>
      <c r="F1026" s="57"/>
      <c r="G1026" s="57"/>
      <c r="H1026" s="57"/>
      <c r="I1026" s="60"/>
      <c r="J1026" s="56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</row>
    <row r="1027" spans="1:32" ht="18" x14ac:dyDescent="0.25">
      <c r="A1027" s="54"/>
      <c r="B1027" s="55"/>
      <c r="C1027" s="56"/>
      <c r="D1027" s="55"/>
      <c r="E1027" s="62"/>
      <c r="F1027" s="62"/>
      <c r="G1027" s="62"/>
      <c r="H1027" s="62"/>
      <c r="I1027" s="60"/>
      <c r="J1027" s="56"/>
      <c r="K1027" s="55"/>
      <c r="L1027" s="55"/>
      <c r="M1027" s="55"/>
      <c r="N1027" s="55"/>
      <c r="O1027" s="55"/>
      <c r="P1027" s="55"/>
      <c r="Q1027" s="55"/>
      <c r="R1027" s="55"/>
      <c r="S1027" s="55"/>
      <c r="T1027" s="55"/>
      <c r="U1027" s="55"/>
      <c r="V1027" s="55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</row>
    <row r="1028" spans="1:32" ht="18" x14ac:dyDescent="0.25">
      <c r="A1028" s="54"/>
      <c r="B1028" s="55"/>
      <c r="C1028" s="56"/>
      <c r="D1028" s="55"/>
      <c r="E1028" s="57"/>
      <c r="F1028" s="57"/>
      <c r="G1028" s="57"/>
      <c r="H1028" s="57"/>
      <c r="I1028" s="60"/>
      <c r="J1028" s="56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  <c r="V1028" s="55"/>
      <c r="W1028" s="55"/>
      <c r="X1028" s="55"/>
      <c r="Y1028" s="55"/>
      <c r="Z1028" s="55"/>
      <c r="AA1028" s="55"/>
      <c r="AB1028" s="55"/>
      <c r="AC1028" s="55"/>
      <c r="AD1028" s="55"/>
      <c r="AE1028" s="55"/>
      <c r="AF1028" s="55"/>
    </row>
    <row r="1029" spans="1:32" ht="18" x14ac:dyDescent="0.25">
      <c r="A1029" s="54"/>
      <c r="B1029" s="55"/>
      <c r="C1029" s="56"/>
      <c r="D1029" s="55"/>
      <c r="E1029" s="62"/>
      <c r="F1029" s="62"/>
      <c r="G1029" s="62"/>
      <c r="H1029" s="62"/>
      <c r="I1029" s="60"/>
      <c r="J1029" s="56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5"/>
      <c r="V1029" s="55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</row>
    <row r="1030" spans="1:32" ht="18" x14ac:dyDescent="0.25">
      <c r="A1030" s="54"/>
      <c r="B1030" s="55"/>
      <c r="C1030" s="56"/>
      <c r="D1030" s="55"/>
      <c r="E1030" s="57"/>
      <c r="F1030" s="57"/>
      <c r="G1030" s="57"/>
      <c r="H1030" s="57"/>
      <c r="I1030" s="60"/>
      <c r="J1030" s="56"/>
      <c r="K1030" s="55"/>
      <c r="L1030" s="55"/>
      <c r="M1030" s="55"/>
      <c r="N1030" s="55"/>
      <c r="O1030" s="55"/>
      <c r="P1030" s="55"/>
      <c r="Q1030" s="55"/>
      <c r="R1030" s="55"/>
      <c r="S1030" s="55"/>
      <c r="T1030" s="55"/>
      <c r="U1030" s="55"/>
      <c r="V1030" s="55"/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</row>
  </sheetData>
  <mergeCells count="1">
    <mergeCell ref="A1:H1"/>
  </mergeCells>
  <phoneticPr fontId="3" type="noConversion"/>
  <pageMargins left="0.31" right="0.33" top="0.6" bottom="0.66" header="0.26" footer="0.4921259845"/>
  <pageSetup paperSize="9" scale="32" fitToHeight="1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9"/>
  <sheetViews>
    <sheetView workbookViewId="0">
      <selection activeCell="AA5" sqref="AA5"/>
    </sheetView>
  </sheetViews>
  <sheetFormatPr baseColWidth="10" defaultRowHeight="12.75" x14ac:dyDescent="0.2"/>
  <cols>
    <col min="1" max="1" width="6.85546875" customWidth="1"/>
    <col min="2" max="2" width="6.85546875" bestFit="1" customWidth="1"/>
    <col min="3" max="3" width="2.140625" customWidth="1"/>
    <col min="4" max="4" width="6.85546875" customWidth="1"/>
    <col min="5" max="5" width="6.85546875" bestFit="1" customWidth="1"/>
    <col min="6" max="6" width="2.140625" style="206" customWidth="1"/>
    <col min="7" max="7" width="2.140625" customWidth="1"/>
    <col min="8" max="8" width="2.140625" style="206" customWidth="1"/>
    <col min="9" max="9" width="6.85546875" customWidth="1"/>
    <col min="10" max="10" width="6.85546875" bestFit="1" customWidth="1"/>
    <col min="11" max="11" width="2.140625" customWidth="1"/>
    <col min="12" max="12" width="6.85546875" customWidth="1"/>
    <col min="13" max="13" width="6.85546875" bestFit="1" customWidth="1"/>
    <col min="14" max="14" width="2.140625" customWidth="1"/>
    <col min="15" max="15" width="6.85546875" customWidth="1"/>
    <col min="16" max="16" width="6.85546875" bestFit="1" customWidth="1"/>
    <col min="17" max="17" width="2.140625" style="206" customWidth="1"/>
    <col min="18" max="18" width="2.140625" customWidth="1"/>
    <col min="19" max="19" width="2.140625" style="206" customWidth="1"/>
    <col min="20" max="20" width="6.85546875" customWidth="1"/>
    <col min="21" max="21" width="6.85546875" bestFit="1" customWidth="1"/>
    <col min="22" max="22" width="2.140625" customWidth="1"/>
    <col min="23" max="23" width="6.85546875" customWidth="1"/>
    <col min="24" max="24" width="6.85546875" bestFit="1" customWidth="1"/>
    <col min="25" max="25" width="2.140625" customWidth="1"/>
    <col min="26" max="26" width="6.85546875" customWidth="1"/>
    <col min="27" max="27" width="6.85546875" bestFit="1" customWidth="1"/>
    <col min="28" max="28" width="2.140625" customWidth="1"/>
    <col min="29" max="29" width="6.85546875" customWidth="1"/>
    <col min="30" max="30" width="6.85546875" bestFit="1" customWidth="1"/>
    <col min="31" max="31" width="2.140625" customWidth="1"/>
    <col min="32" max="32" width="6.85546875" customWidth="1"/>
    <col min="33" max="33" width="6.85546875" bestFit="1" customWidth="1"/>
    <col min="34" max="34" width="2.140625" customWidth="1"/>
    <col min="35" max="35" width="6.85546875" customWidth="1"/>
    <col min="36" max="36" width="6.85546875" bestFit="1" customWidth="1"/>
  </cols>
  <sheetData>
    <row r="1" spans="1:36" ht="13.5" thickBot="1" x14ac:dyDescent="0.25"/>
    <row r="2" spans="1:36" ht="88.5" customHeight="1" thickBot="1" x14ac:dyDescent="0.5">
      <c r="A2" s="320" t="s">
        <v>2199</v>
      </c>
      <c r="B2" s="321"/>
      <c r="C2" s="321"/>
      <c r="D2" s="321"/>
      <c r="E2" s="325"/>
      <c r="F2" s="205"/>
      <c r="G2" s="211"/>
      <c r="H2" s="210"/>
      <c r="I2" s="320" t="s">
        <v>2200</v>
      </c>
      <c r="J2" s="321"/>
      <c r="K2" s="321"/>
      <c r="L2" s="321"/>
      <c r="M2" s="321"/>
      <c r="N2" s="322"/>
      <c r="O2" s="322"/>
      <c r="P2" s="326"/>
      <c r="Q2" s="205"/>
      <c r="R2" s="211"/>
      <c r="S2" s="210"/>
      <c r="T2" s="320" t="s">
        <v>2208</v>
      </c>
      <c r="U2" s="321"/>
      <c r="V2" s="321"/>
      <c r="W2" s="321"/>
      <c r="X2" s="321"/>
      <c r="Y2" s="322"/>
      <c r="Z2" s="322"/>
      <c r="AA2" s="322"/>
      <c r="AB2" s="323"/>
      <c r="AC2" s="323"/>
      <c r="AD2" s="323"/>
      <c r="AE2" s="323"/>
      <c r="AF2" s="323"/>
      <c r="AG2" s="323"/>
      <c r="AH2" s="323"/>
      <c r="AI2" s="323"/>
      <c r="AJ2" s="324"/>
    </row>
    <row r="3" spans="1:36" x14ac:dyDescent="0.2">
      <c r="G3" s="209"/>
      <c r="R3" s="209"/>
    </row>
    <row r="4" spans="1:36" x14ac:dyDescent="0.2">
      <c r="A4" s="319" t="s">
        <v>2197</v>
      </c>
      <c r="B4" s="319"/>
      <c r="D4" s="190">
        <v>0.1</v>
      </c>
      <c r="G4" s="209"/>
      <c r="I4" s="318" t="s">
        <v>2197</v>
      </c>
      <c r="J4" s="319"/>
      <c r="L4" s="189">
        <v>0.1</v>
      </c>
      <c r="R4" s="209"/>
      <c r="T4" s="318" t="s">
        <v>2197</v>
      </c>
      <c r="U4" s="319"/>
      <c r="W4" s="189">
        <v>0.1</v>
      </c>
    </row>
    <row r="5" spans="1:36" x14ac:dyDescent="0.2">
      <c r="G5" s="209"/>
      <c r="R5" s="209"/>
    </row>
    <row r="6" spans="1:36" x14ac:dyDescent="0.2">
      <c r="A6" s="319" t="s">
        <v>2198</v>
      </c>
      <c r="B6" s="319"/>
      <c r="D6" s="190">
        <v>3.1</v>
      </c>
      <c r="E6" s="137" t="s">
        <v>2207</v>
      </c>
      <c r="F6" s="207"/>
      <c r="G6" s="209"/>
      <c r="I6" s="319" t="s">
        <v>2198</v>
      </c>
      <c r="J6" s="319"/>
      <c r="L6" s="190">
        <v>1</v>
      </c>
      <c r="M6" s="137" t="s">
        <v>2098</v>
      </c>
      <c r="Q6" s="207"/>
      <c r="R6" s="209"/>
      <c r="T6" s="319" t="s">
        <v>2198</v>
      </c>
      <c r="U6" s="319"/>
      <c r="W6" s="190">
        <v>1</v>
      </c>
    </row>
    <row r="7" spans="1:36" ht="13.5" thickBot="1" x14ac:dyDescent="0.25">
      <c r="G7" s="209"/>
      <c r="R7" s="209"/>
    </row>
    <row r="8" spans="1:36" ht="13.5" thickBot="1" x14ac:dyDescent="0.25">
      <c r="A8" s="181" t="s">
        <v>2090</v>
      </c>
      <c r="B8" s="182" t="s">
        <v>147</v>
      </c>
      <c r="D8" s="203" t="s">
        <v>2090</v>
      </c>
      <c r="E8" s="204" t="s">
        <v>147</v>
      </c>
      <c r="F8" s="54"/>
      <c r="G8" s="209"/>
      <c r="I8" s="181" t="s">
        <v>2099</v>
      </c>
      <c r="J8" s="182" t="s">
        <v>147</v>
      </c>
      <c r="L8" s="181" t="s">
        <v>2099</v>
      </c>
      <c r="M8" s="182" t="s">
        <v>147</v>
      </c>
      <c r="O8" s="181" t="s">
        <v>2099</v>
      </c>
      <c r="P8" s="182" t="s">
        <v>147</v>
      </c>
      <c r="Q8" s="54"/>
      <c r="R8" s="209"/>
      <c r="T8" s="181" t="s">
        <v>2099</v>
      </c>
      <c r="U8" s="182" t="s">
        <v>147</v>
      </c>
      <c r="W8" s="181" t="s">
        <v>2099</v>
      </c>
      <c r="X8" s="182" t="s">
        <v>147</v>
      </c>
      <c r="Z8" s="181" t="s">
        <v>2099</v>
      </c>
      <c r="AA8" s="182" t="s">
        <v>147</v>
      </c>
      <c r="AC8" s="181" t="s">
        <v>2099</v>
      </c>
      <c r="AD8" s="182" t="s">
        <v>147</v>
      </c>
      <c r="AF8" s="181" t="s">
        <v>2099</v>
      </c>
      <c r="AG8" s="182" t="s">
        <v>147</v>
      </c>
      <c r="AI8" s="181" t="s">
        <v>2099</v>
      </c>
      <c r="AJ8" s="182" t="s">
        <v>147</v>
      </c>
    </row>
    <row r="9" spans="1:36" x14ac:dyDescent="0.2">
      <c r="A9" s="183">
        <f>IF(D4=0.1,ROUND(D6,1),IF(D4=0.01,ROUND(D6,2),999))</f>
        <v>3.1</v>
      </c>
      <c r="B9" s="184">
        <f t="shared" ref="B9:B38" si="0">VLOOKUP(A9,Sprint_Schueler,2)</f>
        <v>163</v>
      </c>
      <c r="D9" s="202">
        <f>IF($D$4=0.1,ROUND(A38+$D$4,1),ROUND(A38+$D$4,2))</f>
        <v>6.1</v>
      </c>
      <c r="E9" s="208">
        <f t="shared" ref="E9:E38" si="1">VLOOKUP(D9,Sprint_Schueler,2)</f>
        <v>88</v>
      </c>
      <c r="F9" s="54"/>
      <c r="G9" s="209"/>
      <c r="I9" s="183">
        <f>IF(L4=0.1,ROUND(L6,1),IF(L4=0.01,ROUND(L6,2),999))</f>
        <v>1</v>
      </c>
      <c r="J9" s="184">
        <f t="shared" ref="J9:J38" si="2">VLOOKUP(I9,Sprung_Schueler,2)</f>
        <v>0</v>
      </c>
      <c r="L9" s="183">
        <f>IF($L$4=0.1,ROUND(I38+$L$4,1),ROUND(I38+$L$4,2))</f>
        <v>4</v>
      </c>
      <c r="M9" s="184">
        <f t="shared" ref="M9:M38" si="3">VLOOKUP(L9,Sprung_Schueler,2)</f>
        <v>40</v>
      </c>
      <c r="O9" s="183">
        <f>IF($L$4=0.1,ROUND(L38+$L$4,1),ROUND(L38+$L$4,2))</f>
        <v>7</v>
      </c>
      <c r="P9" s="184">
        <f t="shared" ref="P9:P38" si="4">VLOOKUP(O9,Sprung_Schueler,2)</f>
        <v>100</v>
      </c>
      <c r="Q9" s="54"/>
      <c r="R9" s="209"/>
      <c r="T9" s="183">
        <f>IF(W4=0.1,ROUND(W6,1),IF(W4=0.01,ROUND(W6,2),999))</f>
        <v>1</v>
      </c>
      <c r="U9" s="184">
        <f t="shared" ref="U9:U38" si="5">VLOOKUP(T9,Kugel_Schueler,2)</f>
        <v>0</v>
      </c>
      <c r="W9" s="183">
        <f>IF($W$4=0.1,ROUND(T38+$W$4,1),ROUND(T38+$W$4,2))</f>
        <v>4</v>
      </c>
      <c r="X9" s="184">
        <f t="shared" ref="X9:X38" si="6">VLOOKUP(W9,Kugel_Schueler,2)</f>
        <v>15.38</v>
      </c>
      <c r="Z9" s="183">
        <f>IF($W$4=0.1,ROUND(W38+$W$4,1),ROUND(W38+$W$4,2))</f>
        <v>7</v>
      </c>
      <c r="AA9" s="184">
        <f t="shared" ref="AA9:AA38" si="7">VLOOKUP(Z9,Kugel_Schueler,2)</f>
        <v>38.46</v>
      </c>
      <c r="AC9" s="183">
        <f>IF($W$4=0.1,ROUND(Z38+$W$4,1),ROUND(Z38+$W$4,2))</f>
        <v>10</v>
      </c>
      <c r="AD9" s="184">
        <f t="shared" ref="AD9:AD38" si="8">VLOOKUP(AC9,Kugel_Schueler,2)</f>
        <v>61.54</v>
      </c>
      <c r="AF9" s="183">
        <f>IF($W$4=0.1,ROUND(AC38+$W$4,1),ROUND(AC38+$W$4,2))</f>
        <v>13</v>
      </c>
      <c r="AG9" s="184">
        <f t="shared" ref="AG9:AG38" si="9">VLOOKUP(AF9,Kugel_Schueler,2)</f>
        <v>84.62</v>
      </c>
      <c r="AI9" s="183">
        <f>IF($W$4=0.1,ROUND(AF38+$W$4,1),ROUND(AF38+$W$4,2))</f>
        <v>16</v>
      </c>
      <c r="AJ9" s="184">
        <f t="shared" ref="AJ9:AJ38" si="10">VLOOKUP(AI9,Kugel_Schueler,2)</f>
        <v>107.69</v>
      </c>
    </row>
    <row r="10" spans="1:36" x14ac:dyDescent="0.2">
      <c r="A10" s="185">
        <f>IF($D$4=0.1,ROUND(A9+$D$4,1),ROUND(A9+$D$4,2))</f>
        <v>3.2</v>
      </c>
      <c r="B10" s="186">
        <f t="shared" si="0"/>
        <v>160</v>
      </c>
      <c r="D10" s="185">
        <f>IF($D$4=0.1,ROUND(D9+$D$4,1),ROUND(D9+$D$4,2))</f>
        <v>6.2</v>
      </c>
      <c r="E10" s="186">
        <f t="shared" si="1"/>
        <v>85</v>
      </c>
      <c r="F10" s="54"/>
      <c r="G10" s="209"/>
      <c r="I10" s="185">
        <f t="shared" ref="I10:I38" si="11">IF($L$4=0.1,ROUND(I9+$L$4,1),ROUND(I9+$L$4,2))</f>
        <v>1.1000000000000001</v>
      </c>
      <c r="J10" s="186">
        <f t="shared" si="2"/>
        <v>0</v>
      </c>
      <c r="L10" s="185">
        <f t="shared" ref="L10:L38" si="12">IF($L$4=0.1,ROUND(L9+$L$4,1),ROUND(L9+$L$4,2))</f>
        <v>4.0999999999999996</v>
      </c>
      <c r="M10" s="186">
        <f t="shared" si="3"/>
        <v>42</v>
      </c>
      <c r="O10" s="185">
        <f t="shared" ref="O10:O38" si="13">IF($L$4=0.1,ROUND(O9+$L$4,1),ROUND(O9+$L$4,2))</f>
        <v>7.1</v>
      </c>
      <c r="P10" s="186">
        <f t="shared" si="4"/>
        <v>102</v>
      </c>
      <c r="Q10" s="54"/>
      <c r="R10" s="209"/>
      <c r="T10" s="185">
        <f>IF($W$4=0.1,ROUND(T9+$W$4,1),ROUND(T9+$W$4,2))</f>
        <v>1.1000000000000001</v>
      </c>
      <c r="U10" s="186">
        <f t="shared" si="5"/>
        <v>0</v>
      </c>
      <c r="W10" s="185">
        <f>IF($W$4=0.1,ROUND(W9+$W$4,1),ROUND(W9+$W$4,2))</f>
        <v>4.0999999999999996</v>
      </c>
      <c r="X10" s="186">
        <f t="shared" si="6"/>
        <v>16.149999999999999</v>
      </c>
      <c r="Z10" s="185">
        <f>IF($W$4=0.1,ROUND(Z9+$W$4,1),ROUND(Z9+$W$4,2))</f>
        <v>7.1</v>
      </c>
      <c r="AA10" s="186">
        <f t="shared" si="7"/>
        <v>39.229999999999997</v>
      </c>
      <c r="AC10" s="185">
        <f>IF($W$4=0.1,ROUND(AC9+$W$4,1),ROUND(AC9+$W$4,2))</f>
        <v>10.1</v>
      </c>
      <c r="AD10" s="186">
        <f t="shared" si="8"/>
        <v>62.31</v>
      </c>
      <c r="AF10" s="185">
        <f>IF($W$4=0.1,ROUND(AF9+$W$4,1),ROUND(AF9+$W$4,2))</f>
        <v>13.1</v>
      </c>
      <c r="AG10" s="186">
        <f t="shared" si="9"/>
        <v>85.38</v>
      </c>
      <c r="AI10" s="185">
        <f>IF($W$4=0.1,ROUND(AI9+$W$4,1),ROUND(AI9+$W$4,2))</f>
        <v>16.100000000000001</v>
      </c>
      <c r="AJ10" s="186">
        <f t="shared" si="10"/>
        <v>108.46</v>
      </c>
    </row>
    <row r="11" spans="1:36" x14ac:dyDescent="0.2">
      <c r="A11" s="183">
        <f t="shared" ref="A11:A38" si="14">IF($D$4=0.1,ROUND(A10+$D$4,1),ROUND(A10+$D$4,2))</f>
        <v>3.3</v>
      </c>
      <c r="B11" s="184">
        <f t="shared" si="0"/>
        <v>158</v>
      </c>
      <c r="D11" s="183">
        <f t="shared" ref="D11:D38" si="15">IF($D$4=0.1,ROUND(D10+$D$4,1),ROUND(D10+$D$4,2))</f>
        <v>6.3</v>
      </c>
      <c r="E11" s="184">
        <f t="shared" si="1"/>
        <v>83</v>
      </c>
      <c r="F11" s="54"/>
      <c r="G11" s="209"/>
      <c r="I11" s="183">
        <f t="shared" si="11"/>
        <v>1.2</v>
      </c>
      <c r="J11" s="184">
        <f t="shared" si="2"/>
        <v>0</v>
      </c>
      <c r="L11" s="183">
        <f t="shared" si="12"/>
        <v>4.2</v>
      </c>
      <c r="M11" s="184">
        <f t="shared" si="3"/>
        <v>44</v>
      </c>
      <c r="O11" s="183">
        <f t="shared" si="13"/>
        <v>7.2</v>
      </c>
      <c r="P11" s="184">
        <f t="shared" si="4"/>
        <v>104</v>
      </c>
      <c r="Q11" s="54"/>
      <c r="R11" s="209"/>
      <c r="T11" s="183">
        <f t="shared" ref="T11:T38" si="16">IF($W$4=0.1,ROUND(T10+$W$4,1),ROUND(T10+$W$4,2))</f>
        <v>1.2</v>
      </c>
      <c r="U11" s="184">
        <f t="shared" si="5"/>
        <v>0</v>
      </c>
      <c r="W11" s="183">
        <f t="shared" ref="W11:W38" si="17">IF($W$4=0.1,ROUND(W10+$W$4,1),ROUND(W10+$W$4,2))</f>
        <v>4.2</v>
      </c>
      <c r="X11" s="184">
        <f t="shared" si="6"/>
        <v>16.920000000000002</v>
      </c>
      <c r="Z11" s="183">
        <f t="shared" ref="Z11:Z38" si="18">IF($W$4=0.1,ROUND(Z10+$W$4,1),ROUND(Z10+$W$4,2))</f>
        <v>7.2</v>
      </c>
      <c r="AA11" s="184">
        <f t="shared" si="7"/>
        <v>40</v>
      </c>
      <c r="AC11" s="183">
        <f t="shared" ref="AC11:AC38" si="19">IF($W$4=0.1,ROUND(AC10+$W$4,1),ROUND(AC10+$W$4,2))</f>
        <v>10.199999999999999</v>
      </c>
      <c r="AD11" s="184">
        <f t="shared" si="8"/>
        <v>63.08</v>
      </c>
      <c r="AF11" s="183">
        <f t="shared" ref="AF11:AF38" si="20">IF($W$4=0.1,ROUND(AF10+$W$4,1),ROUND(AF10+$W$4,2))</f>
        <v>13.2</v>
      </c>
      <c r="AG11" s="184">
        <f t="shared" si="9"/>
        <v>86.15</v>
      </c>
      <c r="AI11" s="183">
        <f t="shared" ref="AI11:AI38" si="21">IF($W$4=0.1,ROUND(AI10+$W$4,1),ROUND(AI10+$W$4,2))</f>
        <v>16.2</v>
      </c>
      <c r="AJ11" s="184">
        <f t="shared" si="10"/>
        <v>109.23</v>
      </c>
    </row>
    <row r="12" spans="1:36" x14ac:dyDescent="0.2">
      <c r="A12" s="185">
        <f t="shared" si="14"/>
        <v>3.4</v>
      </c>
      <c r="B12" s="186">
        <f t="shared" si="0"/>
        <v>155</v>
      </c>
      <c r="D12" s="185">
        <f t="shared" si="15"/>
        <v>6.4</v>
      </c>
      <c r="E12" s="186">
        <f t="shared" si="1"/>
        <v>80</v>
      </c>
      <c r="F12" s="54"/>
      <c r="G12" s="209"/>
      <c r="I12" s="185">
        <f t="shared" si="11"/>
        <v>1.3</v>
      </c>
      <c r="J12" s="186">
        <f t="shared" si="2"/>
        <v>0</v>
      </c>
      <c r="L12" s="185">
        <f t="shared" si="12"/>
        <v>4.3</v>
      </c>
      <c r="M12" s="186">
        <f t="shared" si="3"/>
        <v>46</v>
      </c>
      <c r="O12" s="185">
        <f t="shared" si="13"/>
        <v>7.3</v>
      </c>
      <c r="P12" s="186">
        <f t="shared" si="4"/>
        <v>106</v>
      </c>
      <c r="Q12" s="54"/>
      <c r="R12" s="209"/>
      <c r="T12" s="185">
        <f t="shared" si="16"/>
        <v>1.3</v>
      </c>
      <c r="U12" s="186">
        <f t="shared" si="5"/>
        <v>0</v>
      </c>
      <c r="W12" s="185">
        <f t="shared" si="17"/>
        <v>4.3</v>
      </c>
      <c r="X12" s="186">
        <f t="shared" si="6"/>
        <v>17.690000000000001</v>
      </c>
      <c r="Z12" s="185">
        <f t="shared" si="18"/>
        <v>7.3</v>
      </c>
      <c r="AA12" s="186">
        <f t="shared" si="7"/>
        <v>40.770000000000003</v>
      </c>
      <c r="AC12" s="185">
        <f t="shared" si="19"/>
        <v>10.3</v>
      </c>
      <c r="AD12" s="186">
        <f t="shared" si="8"/>
        <v>63.85</v>
      </c>
      <c r="AF12" s="185">
        <f t="shared" si="20"/>
        <v>13.3</v>
      </c>
      <c r="AG12" s="186">
        <f t="shared" si="9"/>
        <v>86.92</v>
      </c>
      <c r="AI12" s="185">
        <f t="shared" si="21"/>
        <v>16.3</v>
      </c>
      <c r="AJ12" s="186">
        <f t="shared" si="10"/>
        <v>110</v>
      </c>
    </row>
    <row r="13" spans="1:36" x14ac:dyDescent="0.2">
      <c r="A13" s="183">
        <f t="shared" si="14"/>
        <v>3.5</v>
      </c>
      <c r="B13" s="184">
        <f t="shared" si="0"/>
        <v>153</v>
      </c>
      <c r="D13" s="183">
        <f t="shared" si="15"/>
        <v>6.5</v>
      </c>
      <c r="E13" s="184">
        <f t="shared" si="1"/>
        <v>78</v>
      </c>
      <c r="F13" s="54"/>
      <c r="G13" s="209"/>
      <c r="I13" s="183">
        <f t="shared" si="11"/>
        <v>1.4</v>
      </c>
      <c r="J13" s="184">
        <f t="shared" si="2"/>
        <v>0</v>
      </c>
      <c r="L13" s="183">
        <f t="shared" si="12"/>
        <v>4.4000000000000004</v>
      </c>
      <c r="M13" s="184">
        <f t="shared" si="3"/>
        <v>48</v>
      </c>
      <c r="O13" s="183">
        <f t="shared" si="13"/>
        <v>7.4</v>
      </c>
      <c r="P13" s="184">
        <f t="shared" si="4"/>
        <v>108</v>
      </c>
      <c r="Q13" s="54"/>
      <c r="R13" s="209"/>
      <c r="T13" s="183">
        <f t="shared" si="16"/>
        <v>1.4</v>
      </c>
      <c r="U13" s="184">
        <f t="shared" si="5"/>
        <v>0</v>
      </c>
      <c r="W13" s="183">
        <f t="shared" si="17"/>
        <v>4.4000000000000004</v>
      </c>
      <c r="X13" s="184">
        <f t="shared" si="6"/>
        <v>18.46</v>
      </c>
      <c r="Z13" s="183">
        <f t="shared" si="18"/>
        <v>7.4</v>
      </c>
      <c r="AA13" s="184">
        <f t="shared" si="7"/>
        <v>41.54</v>
      </c>
      <c r="AC13" s="183">
        <f t="shared" si="19"/>
        <v>10.4</v>
      </c>
      <c r="AD13" s="184">
        <f t="shared" si="8"/>
        <v>64.62</v>
      </c>
      <c r="AF13" s="183">
        <f t="shared" si="20"/>
        <v>13.4</v>
      </c>
      <c r="AG13" s="184">
        <f t="shared" si="9"/>
        <v>87.69</v>
      </c>
      <c r="AI13" s="183">
        <f t="shared" si="21"/>
        <v>16.399999999999999</v>
      </c>
      <c r="AJ13" s="184">
        <f t="shared" si="10"/>
        <v>110.77</v>
      </c>
    </row>
    <row r="14" spans="1:36" x14ac:dyDescent="0.2">
      <c r="A14" s="185">
        <f t="shared" si="14"/>
        <v>3.6</v>
      </c>
      <c r="B14" s="186">
        <f t="shared" si="0"/>
        <v>150</v>
      </c>
      <c r="D14" s="185">
        <f t="shared" si="15"/>
        <v>6.6</v>
      </c>
      <c r="E14" s="186">
        <f t="shared" si="1"/>
        <v>75</v>
      </c>
      <c r="F14" s="54"/>
      <c r="G14" s="209"/>
      <c r="I14" s="185">
        <f t="shared" si="11"/>
        <v>1.5</v>
      </c>
      <c r="J14" s="186">
        <f t="shared" si="2"/>
        <v>0</v>
      </c>
      <c r="L14" s="185">
        <f t="shared" si="12"/>
        <v>4.5</v>
      </c>
      <c r="M14" s="186">
        <f t="shared" si="3"/>
        <v>50</v>
      </c>
      <c r="O14" s="185">
        <f t="shared" si="13"/>
        <v>7.5</v>
      </c>
      <c r="P14" s="186">
        <f t="shared" si="4"/>
        <v>110</v>
      </c>
      <c r="Q14" s="54"/>
      <c r="R14" s="209"/>
      <c r="T14" s="185">
        <f t="shared" si="16"/>
        <v>1.5</v>
      </c>
      <c r="U14" s="186">
        <f t="shared" si="5"/>
        <v>0</v>
      </c>
      <c r="W14" s="185">
        <f t="shared" si="17"/>
        <v>4.5</v>
      </c>
      <c r="X14" s="186">
        <f t="shared" si="6"/>
        <v>19.23</v>
      </c>
      <c r="Z14" s="185">
        <f t="shared" si="18"/>
        <v>7.5</v>
      </c>
      <c r="AA14" s="186">
        <f t="shared" si="7"/>
        <v>42.31</v>
      </c>
      <c r="AC14" s="185">
        <f t="shared" si="19"/>
        <v>10.5</v>
      </c>
      <c r="AD14" s="186">
        <f t="shared" si="8"/>
        <v>65.38</v>
      </c>
      <c r="AF14" s="185">
        <f t="shared" si="20"/>
        <v>13.5</v>
      </c>
      <c r="AG14" s="186">
        <f t="shared" si="9"/>
        <v>88.46</v>
      </c>
      <c r="AI14" s="185">
        <f t="shared" si="21"/>
        <v>16.5</v>
      </c>
      <c r="AJ14" s="186">
        <f t="shared" si="10"/>
        <v>111.54</v>
      </c>
    </row>
    <row r="15" spans="1:36" x14ac:dyDescent="0.2">
      <c r="A15" s="183">
        <f t="shared" si="14"/>
        <v>3.7</v>
      </c>
      <c r="B15" s="184">
        <f t="shared" si="0"/>
        <v>148</v>
      </c>
      <c r="D15" s="183">
        <f t="shared" si="15"/>
        <v>6.7</v>
      </c>
      <c r="E15" s="184">
        <f t="shared" si="1"/>
        <v>73</v>
      </c>
      <c r="F15" s="54"/>
      <c r="G15" s="209"/>
      <c r="I15" s="183">
        <f t="shared" si="11"/>
        <v>1.6</v>
      </c>
      <c r="J15" s="184">
        <f t="shared" si="2"/>
        <v>0</v>
      </c>
      <c r="L15" s="183">
        <f t="shared" si="12"/>
        <v>4.5999999999999996</v>
      </c>
      <c r="M15" s="184">
        <f t="shared" si="3"/>
        <v>52</v>
      </c>
      <c r="O15" s="183">
        <f t="shared" si="13"/>
        <v>7.6</v>
      </c>
      <c r="P15" s="184">
        <f t="shared" si="4"/>
        <v>112</v>
      </c>
      <c r="Q15" s="54"/>
      <c r="R15" s="209"/>
      <c r="T15" s="183">
        <f t="shared" si="16"/>
        <v>1.6</v>
      </c>
      <c r="U15" s="184">
        <f t="shared" si="5"/>
        <v>0</v>
      </c>
      <c r="W15" s="183">
        <f t="shared" si="17"/>
        <v>4.5999999999999996</v>
      </c>
      <c r="X15" s="184">
        <f t="shared" si="6"/>
        <v>20</v>
      </c>
      <c r="Z15" s="183">
        <f t="shared" si="18"/>
        <v>7.6</v>
      </c>
      <c r="AA15" s="184">
        <f t="shared" si="7"/>
        <v>43.08</v>
      </c>
      <c r="AC15" s="183">
        <f t="shared" si="19"/>
        <v>10.6</v>
      </c>
      <c r="AD15" s="184">
        <f t="shared" si="8"/>
        <v>66.150000000000006</v>
      </c>
      <c r="AF15" s="183">
        <f t="shared" si="20"/>
        <v>13.6</v>
      </c>
      <c r="AG15" s="184">
        <f t="shared" si="9"/>
        <v>89.23</v>
      </c>
      <c r="AI15" s="183">
        <f t="shared" si="21"/>
        <v>16.600000000000001</v>
      </c>
      <c r="AJ15" s="184">
        <f t="shared" si="10"/>
        <v>112.31</v>
      </c>
    </row>
    <row r="16" spans="1:36" x14ac:dyDescent="0.2">
      <c r="A16" s="185">
        <f t="shared" si="14"/>
        <v>3.8</v>
      </c>
      <c r="B16" s="186">
        <f t="shared" si="0"/>
        <v>145</v>
      </c>
      <c r="D16" s="185">
        <f t="shared" si="15"/>
        <v>6.8</v>
      </c>
      <c r="E16" s="186">
        <f t="shared" si="1"/>
        <v>70</v>
      </c>
      <c r="F16" s="54"/>
      <c r="G16" s="209"/>
      <c r="I16" s="185">
        <f t="shared" si="11"/>
        <v>1.7</v>
      </c>
      <c r="J16" s="186">
        <f t="shared" si="2"/>
        <v>0</v>
      </c>
      <c r="L16" s="185">
        <f t="shared" si="12"/>
        <v>4.7</v>
      </c>
      <c r="M16" s="186">
        <f t="shared" si="3"/>
        <v>54</v>
      </c>
      <c r="O16" s="185">
        <f t="shared" si="13"/>
        <v>7.7</v>
      </c>
      <c r="P16" s="186">
        <f t="shared" si="4"/>
        <v>114</v>
      </c>
      <c r="Q16" s="54"/>
      <c r="R16" s="209"/>
      <c r="T16" s="185">
        <f t="shared" si="16"/>
        <v>1.7</v>
      </c>
      <c r="U16" s="186">
        <f t="shared" si="5"/>
        <v>0</v>
      </c>
      <c r="W16" s="185">
        <f t="shared" si="17"/>
        <v>4.7</v>
      </c>
      <c r="X16" s="186">
        <f t="shared" si="6"/>
        <v>20.77</v>
      </c>
      <c r="Z16" s="185">
        <f t="shared" si="18"/>
        <v>7.7</v>
      </c>
      <c r="AA16" s="186">
        <f t="shared" si="7"/>
        <v>43.85</v>
      </c>
      <c r="AC16" s="185">
        <f t="shared" si="19"/>
        <v>10.7</v>
      </c>
      <c r="AD16" s="186">
        <f t="shared" si="8"/>
        <v>66.92</v>
      </c>
      <c r="AF16" s="185">
        <f t="shared" si="20"/>
        <v>13.7</v>
      </c>
      <c r="AG16" s="186">
        <f t="shared" si="9"/>
        <v>90</v>
      </c>
      <c r="AI16" s="185">
        <f t="shared" si="21"/>
        <v>16.7</v>
      </c>
      <c r="AJ16" s="186">
        <f t="shared" si="10"/>
        <v>113.08</v>
      </c>
    </row>
    <row r="17" spans="1:36" x14ac:dyDescent="0.2">
      <c r="A17" s="183">
        <f t="shared" si="14"/>
        <v>3.9</v>
      </c>
      <c r="B17" s="184">
        <f t="shared" si="0"/>
        <v>143</v>
      </c>
      <c r="D17" s="183">
        <f t="shared" si="15"/>
        <v>6.9</v>
      </c>
      <c r="E17" s="184">
        <f t="shared" si="1"/>
        <v>68</v>
      </c>
      <c r="F17" s="54"/>
      <c r="G17" s="209"/>
      <c r="I17" s="183">
        <f t="shared" si="11"/>
        <v>1.8</v>
      </c>
      <c r="J17" s="184">
        <f t="shared" si="2"/>
        <v>0</v>
      </c>
      <c r="L17" s="183">
        <f t="shared" si="12"/>
        <v>4.8</v>
      </c>
      <c r="M17" s="184">
        <f t="shared" si="3"/>
        <v>56</v>
      </c>
      <c r="O17" s="183">
        <f t="shared" si="13"/>
        <v>7.8</v>
      </c>
      <c r="P17" s="184">
        <f t="shared" si="4"/>
        <v>116</v>
      </c>
      <c r="Q17" s="54"/>
      <c r="R17" s="209"/>
      <c r="T17" s="183">
        <f t="shared" si="16"/>
        <v>1.8</v>
      </c>
      <c r="U17" s="184">
        <f t="shared" si="5"/>
        <v>0</v>
      </c>
      <c r="W17" s="183">
        <f t="shared" si="17"/>
        <v>4.8</v>
      </c>
      <c r="X17" s="184">
        <f t="shared" si="6"/>
        <v>21.54</v>
      </c>
      <c r="Z17" s="183">
        <f t="shared" si="18"/>
        <v>7.8</v>
      </c>
      <c r="AA17" s="184">
        <f t="shared" si="7"/>
        <v>44.62</v>
      </c>
      <c r="AC17" s="183">
        <f t="shared" si="19"/>
        <v>10.8</v>
      </c>
      <c r="AD17" s="184">
        <f t="shared" si="8"/>
        <v>67.69</v>
      </c>
      <c r="AF17" s="183">
        <f t="shared" si="20"/>
        <v>13.8</v>
      </c>
      <c r="AG17" s="184">
        <f t="shared" si="9"/>
        <v>90.77</v>
      </c>
      <c r="AI17" s="183">
        <f t="shared" si="21"/>
        <v>16.8</v>
      </c>
      <c r="AJ17" s="184">
        <f t="shared" si="10"/>
        <v>113.85</v>
      </c>
    </row>
    <row r="18" spans="1:36" x14ac:dyDescent="0.2">
      <c r="A18" s="185">
        <f t="shared" si="14"/>
        <v>4</v>
      </c>
      <c r="B18" s="186">
        <f t="shared" si="0"/>
        <v>140</v>
      </c>
      <c r="D18" s="185">
        <f t="shared" si="15"/>
        <v>7</v>
      </c>
      <c r="E18" s="186">
        <f t="shared" si="1"/>
        <v>65</v>
      </c>
      <c r="F18" s="54"/>
      <c r="G18" s="209"/>
      <c r="I18" s="185">
        <f t="shared" si="11"/>
        <v>1.9</v>
      </c>
      <c r="J18" s="186">
        <f t="shared" si="2"/>
        <v>0</v>
      </c>
      <c r="L18" s="185">
        <f t="shared" si="12"/>
        <v>4.9000000000000004</v>
      </c>
      <c r="M18" s="186">
        <f t="shared" si="3"/>
        <v>58</v>
      </c>
      <c r="O18" s="185">
        <f t="shared" si="13"/>
        <v>7.9</v>
      </c>
      <c r="P18" s="186">
        <f t="shared" si="4"/>
        <v>118</v>
      </c>
      <c r="Q18" s="54"/>
      <c r="R18" s="209"/>
      <c r="T18" s="185">
        <f t="shared" si="16"/>
        <v>1.9</v>
      </c>
      <c r="U18" s="186">
        <f t="shared" si="5"/>
        <v>0</v>
      </c>
      <c r="W18" s="185">
        <f t="shared" si="17"/>
        <v>4.9000000000000004</v>
      </c>
      <c r="X18" s="186">
        <f t="shared" si="6"/>
        <v>22.31</v>
      </c>
      <c r="Z18" s="185">
        <f t="shared" si="18"/>
        <v>7.9</v>
      </c>
      <c r="AA18" s="186">
        <f t="shared" si="7"/>
        <v>45.38</v>
      </c>
      <c r="AC18" s="185">
        <f t="shared" si="19"/>
        <v>10.9</v>
      </c>
      <c r="AD18" s="186">
        <f t="shared" si="8"/>
        <v>68.459999999999994</v>
      </c>
      <c r="AF18" s="185">
        <f t="shared" si="20"/>
        <v>13.9</v>
      </c>
      <c r="AG18" s="186">
        <f t="shared" si="9"/>
        <v>91.54</v>
      </c>
      <c r="AI18" s="185">
        <f t="shared" si="21"/>
        <v>16.899999999999999</v>
      </c>
      <c r="AJ18" s="186">
        <f t="shared" si="10"/>
        <v>114.62</v>
      </c>
    </row>
    <row r="19" spans="1:36" x14ac:dyDescent="0.2">
      <c r="A19" s="183">
        <f t="shared" si="14"/>
        <v>4.0999999999999996</v>
      </c>
      <c r="B19" s="184">
        <f t="shared" si="0"/>
        <v>138</v>
      </c>
      <c r="D19" s="183">
        <f t="shared" si="15"/>
        <v>7.1</v>
      </c>
      <c r="E19" s="184">
        <f t="shared" si="1"/>
        <v>63</v>
      </c>
      <c r="F19" s="54"/>
      <c r="G19" s="209"/>
      <c r="I19" s="183">
        <f t="shared" si="11"/>
        <v>2</v>
      </c>
      <c r="J19" s="184">
        <f t="shared" si="2"/>
        <v>0</v>
      </c>
      <c r="L19" s="183">
        <f t="shared" si="12"/>
        <v>5</v>
      </c>
      <c r="M19" s="184">
        <f t="shared" si="3"/>
        <v>60</v>
      </c>
      <c r="O19" s="183">
        <f t="shared" si="13"/>
        <v>8</v>
      </c>
      <c r="P19" s="184">
        <f t="shared" si="4"/>
        <v>120</v>
      </c>
      <c r="Q19" s="54"/>
      <c r="R19" s="209"/>
      <c r="T19" s="183">
        <f t="shared" si="16"/>
        <v>2</v>
      </c>
      <c r="U19" s="184">
        <f t="shared" si="5"/>
        <v>0</v>
      </c>
      <c r="W19" s="183">
        <f t="shared" si="17"/>
        <v>5</v>
      </c>
      <c r="X19" s="184">
        <f t="shared" si="6"/>
        <v>23.08</v>
      </c>
      <c r="Z19" s="183">
        <f t="shared" si="18"/>
        <v>8</v>
      </c>
      <c r="AA19" s="184">
        <f t="shared" si="7"/>
        <v>46.15</v>
      </c>
      <c r="AC19" s="183">
        <f t="shared" si="19"/>
        <v>11</v>
      </c>
      <c r="AD19" s="184">
        <f t="shared" si="8"/>
        <v>69.23</v>
      </c>
      <c r="AF19" s="183">
        <f t="shared" si="20"/>
        <v>14</v>
      </c>
      <c r="AG19" s="184">
        <f t="shared" si="9"/>
        <v>92.31</v>
      </c>
      <c r="AI19" s="183">
        <f t="shared" si="21"/>
        <v>17</v>
      </c>
      <c r="AJ19" s="184">
        <f t="shared" si="10"/>
        <v>115.38</v>
      </c>
    </row>
    <row r="20" spans="1:36" x14ac:dyDescent="0.2">
      <c r="A20" s="185">
        <f t="shared" si="14"/>
        <v>4.2</v>
      </c>
      <c r="B20" s="186">
        <f t="shared" si="0"/>
        <v>135</v>
      </c>
      <c r="D20" s="185">
        <f t="shared" si="15"/>
        <v>7.2</v>
      </c>
      <c r="E20" s="186">
        <f t="shared" si="1"/>
        <v>60</v>
      </c>
      <c r="F20" s="54"/>
      <c r="G20" s="209"/>
      <c r="I20" s="185">
        <f t="shared" si="11"/>
        <v>2.1</v>
      </c>
      <c r="J20" s="186">
        <f t="shared" si="2"/>
        <v>2</v>
      </c>
      <c r="L20" s="185">
        <f t="shared" si="12"/>
        <v>5.0999999999999996</v>
      </c>
      <c r="M20" s="186">
        <f t="shared" si="3"/>
        <v>62</v>
      </c>
      <c r="O20" s="185">
        <f t="shared" si="13"/>
        <v>8.1</v>
      </c>
      <c r="P20" s="186">
        <f t="shared" si="4"/>
        <v>122</v>
      </c>
      <c r="Q20" s="54"/>
      <c r="R20" s="209"/>
      <c r="T20" s="185">
        <f t="shared" si="16"/>
        <v>2.1</v>
      </c>
      <c r="U20" s="186">
        <f t="shared" si="5"/>
        <v>0.77</v>
      </c>
      <c r="W20" s="185">
        <f t="shared" si="17"/>
        <v>5.0999999999999996</v>
      </c>
      <c r="X20" s="186">
        <f t="shared" si="6"/>
        <v>23.85</v>
      </c>
      <c r="Z20" s="185">
        <f t="shared" si="18"/>
        <v>8.1</v>
      </c>
      <c r="AA20" s="186">
        <f t="shared" si="7"/>
        <v>46.92</v>
      </c>
      <c r="AC20" s="185">
        <f t="shared" si="19"/>
        <v>11.1</v>
      </c>
      <c r="AD20" s="186">
        <f t="shared" si="8"/>
        <v>70</v>
      </c>
      <c r="AF20" s="185">
        <f t="shared" si="20"/>
        <v>14.1</v>
      </c>
      <c r="AG20" s="186">
        <f t="shared" si="9"/>
        <v>93.08</v>
      </c>
      <c r="AI20" s="185">
        <f t="shared" si="21"/>
        <v>17.100000000000001</v>
      </c>
      <c r="AJ20" s="186">
        <f t="shared" si="10"/>
        <v>116.15</v>
      </c>
    </row>
    <row r="21" spans="1:36" x14ac:dyDescent="0.2">
      <c r="A21" s="183">
        <f t="shared" si="14"/>
        <v>4.3</v>
      </c>
      <c r="B21" s="184">
        <f t="shared" si="0"/>
        <v>133</v>
      </c>
      <c r="D21" s="183">
        <f t="shared" si="15"/>
        <v>7.3</v>
      </c>
      <c r="E21" s="184">
        <f t="shared" si="1"/>
        <v>58</v>
      </c>
      <c r="F21" s="54"/>
      <c r="G21" s="209"/>
      <c r="I21" s="183">
        <f t="shared" si="11"/>
        <v>2.2000000000000002</v>
      </c>
      <c r="J21" s="184">
        <f t="shared" si="2"/>
        <v>4</v>
      </c>
      <c r="L21" s="183">
        <f t="shared" si="12"/>
        <v>5.2</v>
      </c>
      <c r="M21" s="184">
        <f t="shared" si="3"/>
        <v>64</v>
      </c>
      <c r="O21" s="183">
        <f t="shared" si="13"/>
        <v>8.1999999999999993</v>
      </c>
      <c r="P21" s="184">
        <f t="shared" si="4"/>
        <v>124</v>
      </c>
      <c r="Q21" s="54"/>
      <c r="R21" s="209"/>
      <c r="T21" s="183">
        <f t="shared" si="16"/>
        <v>2.2000000000000002</v>
      </c>
      <c r="U21" s="184">
        <f t="shared" si="5"/>
        <v>1.54</v>
      </c>
      <c r="W21" s="183">
        <f t="shared" si="17"/>
        <v>5.2</v>
      </c>
      <c r="X21" s="184">
        <f t="shared" si="6"/>
        <v>24.62</v>
      </c>
      <c r="Z21" s="183">
        <f t="shared" si="18"/>
        <v>8.1999999999999993</v>
      </c>
      <c r="AA21" s="184">
        <f t="shared" si="7"/>
        <v>47.69</v>
      </c>
      <c r="AC21" s="183">
        <f t="shared" si="19"/>
        <v>11.2</v>
      </c>
      <c r="AD21" s="184">
        <f t="shared" si="8"/>
        <v>70.77</v>
      </c>
      <c r="AF21" s="183">
        <f t="shared" si="20"/>
        <v>14.2</v>
      </c>
      <c r="AG21" s="184">
        <f t="shared" si="9"/>
        <v>93.85</v>
      </c>
      <c r="AI21" s="183">
        <f t="shared" si="21"/>
        <v>17.2</v>
      </c>
      <c r="AJ21" s="184">
        <f t="shared" si="10"/>
        <v>116.92</v>
      </c>
    </row>
    <row r="22" spans="1:36" x14ac:dyDescent="0.2">
      <c r="A22" s="185">
        <f t="shared" si="14"/>
        <v>4.4000000000000004</v>
      </c>
      <c r="B22" s="186">
        <f t="shared" si="0"/>
        <v>130</v>
      </c>
      <c r="D22" s="185">
        <f t="shared" si="15"/>
        <v>7.4</v>
      </c>
      <c r="E22" s="186">
        <f t="shared" si="1"/>
        <v>55</v>
      </c>
      <c r="F22" s="54"/>
      <c r="G22" s="209"/>
      <c r="I22" s="185">
        <f t="shared" si="11"/>
        <v>2.2999999999999998</v>
      </c>
      <c r="J22" s="186">
        <f t="shared" si="2"/>
        <v>6</v>
      </c>
      <c r="L22" s="185">
        <f t="shared" si="12"/>
        <v>5.3</v>
      </c>
      <c r="M22" s="186">
        <f t="shared" si="3"/>
        <v>66</v>
      </c>
      <c r="O22" s="185">
        <f t="shared" si="13"/>
        <v>8.3000000000000007</v>
      </c>
      <c r="P22" s="186">
        <f t="shared" si="4"/>
        <v>126</v>
      </c>
      <c r="Q22" s="54"/>
      <c r="R22" s="209"/>
      <c r="T22" s="185">
        <f t="shared" si="16"/>
        <v>2.2999999999999998</v>
      </c>
      <c r="U22" s="186">
        <f t="shared" si="5"/>
        <v>2.31</v>
      </c>
      <c r="W22" s="185">
        <f t="shared" si="17"/>
        <v>5.3</v>
      </c>
      <c r="X22" s="186">
        <f t="shared" si="6"/>
        <v>25.38</v>
      </c>
      <c r="Z22" s="185">
        <f t="shared" si="18"/>
        <v>8.3000000000000007</v>
      </c>
      <c r="AA22" s="186">
        <f t="shared" si="7"/>
        <v>48.46</v>
      </c>
      <c r="AC22" s="185">
        <f t="shared" si="19"/>
        <v>11.3</v>
      </c>
      <c r="AD22" s="186">
        <f t="shared" si="8"/>
        <v>71.540000000000006</v>
      </c>
      <c r="AF22" s="185">
        <f t="shared" si="20"/>
        <v>14.3</v>
      </c>
      <c r="AG22" s="186">
        <f t="shared" si="9"/>
        <v>94.62</v>
      </c>
      <c r="AI22" s="185">
        <f t="shared" si="21"/>
        <v>17.3</v>
      </c>
      <c r="AJ22" s="186">
        <f t="shared" si="10"/>
        <v>117.69</v>
      </c>
    </row>
    <row r="23" spans="1:36" x14ac:dyDescent="0.2">
      <c r="A23" s="183">
        <f t="shared" si="14"/>
        <v>4.5</v>
      </c>
      <c r="B23" s="184">
        <f t="shared" si="0"/>
        <v>128</v>
      </c>
      <c r="D23" s="183">
        <f t="shared" si="15"/>
        <v>7.5</v>
      </c>
      <c r="E23" s="184">
        <f t="shared" si="1"/>
        <v>53</v>
      </c>
      <c r="F23" s="54"/>
      <c r="G23" s="209"/>
      <c r="I23" s="183">
        <f t="shared" si="11"/>
        <v>2.4</v>
      </c>
      <c r="J23" s="184">
        <f t="shared" si="2"/>
        <v>8</v>
      </c>
      <c r="L23" s="183">
        <f t="shared" si="12"/>
        <v>5.4</v>
      </c>
      <c r="M23" s="184">
        <f t="shared" si="3"/>
        <v>68</v>
      </c>
      <c r="O23" s="183">
        <f t="shared" si="13"/>
        <v>8.4</v>
      </c>
      <c r="P23" s="184">
        <f t="shared" si="4"/>
        <v>128</v>
      </c>
      <c r="Q23" s="54"/>
      <c r="R23" s="209"/>
      <c r="T23" s="183">
        <f t="shared" si="16"/>
        <v>2.4</v>
      </c>
      <c r="U23" s="184">
        <f t="shared" si="5"/>
        <v>3.08</v>
      </c>
      <c r="W23" s="183">
        <f t="shared" si="17"/>
        <v>5.4</v>
      </c>
      <c r="X23" s="184">
        <f t="shared" si="6"/>
        <v>26.15</v>
      </c>
      <c r="Z23" s="183">
        <f t="shared" si="18"/>
        <v>8.4</v>
      </c>
      <c r="AA23" s="184">
        <f t="shared" si="7"/>
        <v>49.23</v>
      </c>
      <c r="AC23" s="183">
        <f t="shared" si="19"/>
        <v>11.4</v>
      </c>
      <c r="AD23" s="184">
        <f t="shared" si="8"/>
        <v>72.31</v>
      </c>
      <c r="AF23" s="183">
        <f t="shared" si="20"/>
        <v>14.4</v>
      </c>
      <c r="AG23" s="184">
        <f t="shared" si="9"/>
        <v>95.38</v>
      </c>
      <c r="AI23" s="183">
        <f t="shared" si="21"/>
        <v>17.399999999999999</v>
      </c>
      <c r="AJ23" s="184">
        <f t="shared" si="10"/>
        <v>118.46</v>
      </c>
    </row>
    <row r="24" spans="1:36" x14ac:dyDescent="0.2">
      <c r="A24" s="185">
        <f t="shared" si="14"/>
        <v>4.5999999999999996</v>
      </c>
      <c r="B24" s="186">
        <f t="shared" si="0"/>
        <v>125</v>
      </c>
      <c r="D24" s="185">
        <f t="shared" si="15"/>
        <v>7.6</v>
      </c>
      <c r="E24" s="186">
        <f t="shared" si="1"/>
        <v>50</v>
      </c>
      <c r="F24" s="54"/>
      <c r="G24" s="209"/>
      <c r="I24" s="185">
        <f t="shared" si="11"/>
        <v>2.5</v>
      </c>
      <c r="J24" s="186">
        <f t="shared" si="2"/>
        <v>10</v>
      </c>
      <c r="L24" s="185">
        <f t="shared" si="12"/>
        <v>5.5</v>
      </c>
      <c r="M24" s="186">
        <f t="shared" si="3"/>
        <v>70</v>
      </c>
      <c r="O24" s="185">
        <f t="shared" si="13"/>
        <v>8.5</v>
      </c>
      <c r="P24" s="186">
        <f t="shared" si="4"/>
        <v>130</v>
      </c>
      <c r="Q24" s="54"/>
      <c r="R24" s="209"/>
      <c r="T24" s="185">
        <f t="shared" si="16"/>
        <v>2.5</v>
      </c>
      <c r="U24" s="186">
        <f t="shared" si="5"/>
        <v>3.85</v>
      </c>
      <c r="W24" s="185">
        <f t="shared" si="17"/>
        <v>5.5</v>
      </c>
      <c r="X24" s="186">
        <f t="shared" si="6"/>
        <v>26.92</v>
      </c>
      <c r="Z24" s="185">
        <f t="shared" si="18"/>
        <v>8.5</v>
      </c>
      <c r="AA24" s="186">
        <f t="shared" si="7"/>
        <v>50</v>
      </c>
      <c r="AC24" s="185">
        <f t="shared" si="19"/>
        <v>11.5</v>
      </c>
      <c r="AD24" s="186">
        <f t="shared" si="8"/>
        <v>73.08</v>
      </c>
      <c r="AF24" s="185">
        <f t="shared" si="20"/>
        <v>14.5</v>
      </c>
      <c r="AG24" s="186">
        <f t="shared" si="9"/>
        <v>96.15</v>
      </c>
      <c r="AI24" s="185">
        <f t="shared" si="21"/>
        <v>17.5</v>
      </c>
      <c r="AJ24" s="186">
        <f t="shared" si="10"/>
        <v>119.23</v>
      </c>
    </row>
    <row r="25" spans="1:36" x14ac:dyDescent="0.2">
      <c r="A25" s="183">
        <f t="shared" si="14"/>
        <v>4.7</v>
      </c>
      <c r="B25" s="184">
        <f t="shared" si="0"/>
        <v>123</v>
      </c>
      <c r="D25" s="183">
        <f t="shared" si="15"/>
        <v>7.7</v>
      </c>
      <c r="E25" s="184">
        <f t="shared" si="1"/>
        <v>48</v>
      </c>
      <c r="F25" s="54"/>
      <c r="G25" s="209"/>
      <c r="I25" s="183">
        <f t="shared" si="11"/>
        <v>2.6</v>
      </c>
      <c r="J25" s="184">
        <f t="shared" si="2"/>
        <v>12</v>
      </c>
      <c r="L25" s="183">
        <f t="shared" si="12"/>
        <v>5.6</v>
      </c>
      <c r="M25" s="184">
        <f t="shared" si="3"/>
        <v>72</v>
      </c>
      <c r="O25" s="183">
        <f t="shared" si="13"/>
        <v>8.6</v>
      </c>
      <c r="P25" s="184">
        <f t="shared" si="4"/>
        <v>132</v>
      </c>
      <c r="Q25" s="54"/>
      <c r="R25" s="209"/>
      <c r="T25" s="183">
        <f t="shared" si="16"/>
        <v>2.6</v>
      </c>
      <c r="U25" s="184">
        <f t="shared" si="5"/>
        <v>4.62</v>
      </c>
      <c r="W25" s="183">
        <f t="shared" si="17"/>
        <v>5.6</v>
      </c>
      <c r="X25" s="184">
        <f t="shared" si="6"/>
        <v>27.69</v>
      </c>
      <c r="Z25" s="183">
        <f t="shared" si="18"/>
        <v>8.6</v>
      </c>
      <c r="AA25" s="184">
        <f t="shared" si="7"/>
        <v>50.77</v>
      </c>
      <c r="AC25" s="183">
        <f t="shared" si="19"/>
        <v>11.6</v>
      </c>
      <c r="AD25" s="184">
        <f t="shared" si="8"/>
        <v>73.849999999999994</v>
      </c>
      <c r="AF25" s="183">
        <f t="shared" si="20"/>
        <v>14.6</v>
      </c>
      <c r="AG25" s="184">
        <f t="shared" si="9"/>
        <v>96.92</v>
      </c>
      <c r="AI25" s="183">
        <f t="shared" si="21"/>
        <v>17.600000000000001</v>
      </c>
      <c r="AJ25" s="184">
        <f t="shared" si="10"/>
        <v>120</v>
      </c>
    </row>
    <row r="26" spans="1:36" x14ac:dyDescent="0.2">
      <c r="A26" s="185">
        <f t="shared" si="14"/>
        <v>4.8</v>
      </c>
      <c r="B26" s="186">
        <f t="shared" si="0"/>
        <v>120</v>
      </c>
      <c r="D26" s="185">
        <f t="shared" si="15"/>
        <v>7.8</v>
      </c>
      <c r="E26" s="186">
        <f t="shared" si="1"/>
        <v>45</v>
      </c>
      <c r="F26" s="54"/>
      <c r="G26" s="209"/>
      <c r="I26" s="185">
        <f t="shared" si="11"/>
        <v>2.7</v>
      </c>
      <c r="J26" s="186">
        <f t="shared" si="2"/>
        <v>14</v>
      </c>
      <c r="L26" s="185">
        <f t="shared" si="12"/>
        <v>5.7</v>
      </c>
      <c r="M26" s="186">
        <f t="shared" si="3"/>
        <v>74</v>
      </c>
      <c r="O26" s="185">
        <f t="shared" si="13"/>
        <v>8.6999999999999993</v>
      </c>
      <c r="P26" s="186">
        <f t="shared" si="4"/>
        <v>134</v>
      </c>
      <c r="Q26" s="54"/>
      <c r="R26" s="209"/>
      <c r="T26" s="185">
        <f t="shared" si="16"/>
        <v>2.7</v>
      </c>
      <c r="U26" s="186">
        <f t="shared" si="5"/>
        <v>5.38</v>
      </c>
      <c r="W26" s="185">
        <f t="shared" si="17"/>
        <v>5.7</v>
      </c>
      <c r="X26" s="186">
        <f t="shared" si="6"/>
        <v>28.46</v>
      </c>
      <c r="Z26" s="185">
        <f t="shared" si="18"/>
        <v>8.6999999999999993</v>
      </c>
      <c r="AA26" s="186">
        <f t="shared" si="7"/>
        <v>51.54</v>
      </c>
      <c r="AC26" s="185">
        <f t="shared" si="19"/>
        <v>11.7</v>
      </c>
      <c r="AD26" s="186">
        <f t="shared" si="8"/>
        <v>74.62</v>
      </c>
      <c r="AF26" s="185">
        <f t="shared" si="20"/>
        <v>14.7</v>
      </c>
      <c r="AG26" s="186">
        <f t="shared" si="9"/>
        <v>97.69</v>
      </c>
      <c r="AI26" s="185">
        <f t="shared" si="21"/>
        <v>17.7</v>
      </c>
      <c r="AJ26" s="186">
        <f t="shared" si="10"/>
        <v>120.77</v>
      </c>
    </row>
    <row r="27" spans="1:36" x14ac:dyDescent="0.2">
      <c r="A27" s="183">
        <f t="shared" si="14"/>
        <v>4.9000000000000004</v>
      </c>
      <c r="B27" s="184">
        <f t="shared" si="0"/>
        <v>118</v>
      </c>
      <c r="D27" s="183">
        <f t="shared" si="15"/>
        <v>7.9</v>
      </c>
      <c r="E27" s="184">
        <f t="shared" si="1"/>
        <v>43</v>
      </c>
      <c r="F27" s="54"/>
      <c r="G27" s="209"/>
      <c r="I27" s="183">
        <f t="shared" si="11"/>
        <v>2.8</v>
      </c>
      <c r="J27" s="184">
        <f t="shared" si="2"/>
        <v>16</v>
      </c>
      <c r="L27" s="183">
        <f t="shared" si="12"/>
        <v>5.8</v>
      </c>
      <c r="M27" s="184">
        <f t="shared" si="3"/>
        <v>76</v>
      </c>
      <c r="O27" s="183">
        <f t="shared" si="13"/>
        <v>8.8000000000000007</v>
      </c>
      <c r="P27" s="184">
        <f t="shared" si="4"/>
        <v>136</v>
      </c>
      <c r="Q27" s="54"/>
      <c r="R27" s="209"/>
      <c r="T27" s="183">
        <f t="shared" si="16"/>
        <v>2.8</v>
      </c>
      <c r="U27" s="184">
        <f t="shared" si="5"/>
        <v>6.15</v>
      </c>
      <c r="W27" s="183">
        <f t="shared" si="17"/>
        <v>5.8</v>
      </c>
      <c r="X27" s="184">
        <f t="shared" si="6"/>
        <v>29.23</v>
      </c>
      <c r="Z27" s="183">
        <f t="shared" si="18"/>
        <v>8.8000000000000007</v>
      </c>
      <c r="AA27" s="184">
        <f t="shared" si="7"/>
        <v>52.31</v>
      </c>
      <c r="AC27" s="183">
        <f t="shared" si="19"/>
        <v>11.8</v>
      </c>
      <c r="AD27" s="184">
        <f t="shared" si="8"/>
        <v>75.38</v>
      </c>
      <c r="AF27" s="183">
        <f t="shared" si="20"/>
        <v>14.8</v>
      </c>
      <c r="AG27" s="184">
        <f t="shared" si="9"/>
        <v>98.46</v>
      </c>
      <c r="AI27" s="183">
        <f t="shared" si="21"/>
        <v>17.8</v>
      </c>
      <c r="AJ27" s="184">
        <f t="shared" si="10"/>
        <v>121.54</v>
      </c>
    </row>
    <row r="28" spans="1:36" x14ac:dyDescent="0.2">
      <c r="A28" s="185">
        <f t="shared" si="14"/>
        <v>5</v>
      </c>
      <c r="B28" s="186">
        <f t="shared" si="0"/>
        <v>115</v>
      </c>
      <c r="D28" s="185">
        <f t="shared" si="15"/>
        <v>8</v>
      </c>
      <c r="E28" s="186">
        <f t="shared" si="1"/>
        <v>40</v>
      </c>
      <c r="F28" s="54"/>
      <c r="G28" s="209"/>
      <c r="I28" s="185">
        <f t="shared" si="11"/>
        <v>2.9</v>
      </c>
      <c r="J28" s="186">
        <f t="shared" si="2"/>
        <v>18</v>
      </c>
      <c r="L28" s="185">
        <f t="shared" si="12"/>
        <v>5.9</v>
      </c>
      <c r="M28" s="186">
        <f t="shared" si="3"/>
        <v>78</v>
      </c>
      <c r="O28" s="185">
        <f t="shared" si="13"/>
        <v>8.9</v>
      </c>
      <c r="P28" s="186">
        <f t="shared" si="4"/>
        <v>138</v>
      </c>
      <c r="Q28" s="54"/>
      <c r="R28" s="209"/>
      <c r="T28" s="185">
        <f t="shared" si="16"/>
        <v>2.9</v>
      </c>
      <c r="U28" s="186">
        <f t="shared" si="5"/>
        <v>6.92</v>
      </c>
      <c r="W28" s="185">
        <f t="shared" si="17"/>
        <v>5.9</v>
      </c>
      <c r="X28" s="186">
        <f t="shared" si="6"/>
        <v>30</v>
      </c>
      <c r="Z28" s="185">
        <f t="shared" si="18"/>
        <v>8.9</v>
      </c>
      <c r="AA28" s="186">
        <f t="shared" si="7"/>
        <v>53.08</v>
      </c>
      <c r="AC28" s="185">
        <f t="shared" si="19"/>
        <v>11.9</v>
      </c>
      <c r="AD28" s="186">
        <f t="shared" si="8"/>
        <v>76.150000000000006</v>
      </c>
      <c r="AF28" s="185">
        <f t="shared" si="20"/>
        <v>14.9</v>
      </c>
      <c r="AG28" s="186">
        <f t="shared" si="9"/>
        <v>99.23</v>
      </c>
      <c r="AI28" s="185">
        <f t="shared" si="21"/>
        <v>17.899999999999999</v>
      </c>
      <c r="AJ28" s="186">
        <f t="shared" si="10"/>
        <v>122.31</v>
      </c>
    </row>
    <row r="29" spans="1:36" x14ac:dyDescent="0.2">
      <c r="A29" s="183">
        <f t="shared" si="14"/>
        <v>5.0999999999999996</v>
      </c>
      <c r="B29" s="184">
        <f t="shared" si="0"/>
        <v>113</v>
      </c>
      <c r="D29" s="183">
        <f t="shared" si="15"/>
        <v>8.1</v>
      </c>
      <c r="E29" s="184">
        <f t="shared" si="1"/>
        <v>38</v>
      </c>
      <c r="F29" s="54"/>
      <c r="G29" s="209"/>
      <c r="I29" s="183">
        <f t="shared" si="11"/>
        <v>3</v>
      </c>
      <c r="J29" s="184">
        <f t="shared" si="2"/>
        <v>20</v>
      </c>
      <c r="L29" s="183">
        <f t="shared" si="12"/>
        <v>6</v>
      </c>
      <c r="M29" s="184">
        <f t="shared" si="3"/>
        <v>80</v>
      </c>
      <c r="O29" s="183">
        <f t="shared" si="13"/>
        <v>9</v>
      </c>
      <c r="P29" s="184">
        <f t="shared" si="4"/>
        <v>140</v>
      </c>
      <c r="Q29" s="54"/>
      <c r="R29" s="209"/>
      <c r="T29" s="183">
        <f t="shared" si="16"/>
        <v>3</v>
      </c>
      <c r="U29" s="184">
        <f t="shared" si="5"/>
        <v>7.69</v>
      </c>
      <c r="W29" s="183">
        <f t="shared" si="17"/>
        <v>6</v>
      </c>
      <c r="X29" s="184">
        <f t="shared" si="6"/>
        <v>30.77</v>
      </c>
      <c r="Z29" s="183">
        <f t="shared" si="18"/>
        <v>9</v>
      </c>
      <c r="AA29" s="184">
        <f t="shared" si="7"/>
        <v>53.85</v>
      </c>
      <c r="AC29" s="183">
        <f t="shared" si="19"/>
        <v>12</v>
      </c>
      <c r="AD29" s="184">
        <f t="shared" si="8"/>
        <v>76.92</v>
      </c>
      <c r="AF29" s="183">
        <f t="shared" si="20"/>
        <v>15</v>
      </c>
      <c r="AG29" s="184">
        <f t="shared" si="9"/>
        <v>100</v>
      </c>
      <c r="AI29" s="183">
        <f t="shared" si="21"/>
        <v>18</v>
      </c>
      <c r="AJ29" s="184">
        <f t="shared" si="10"/>
        <v>123.08</v>
      </c>
    </row>
    <row r="30" spans="1:36" x14ac:dyDescent="0.2">
      <c r="A30" s="185">
        <f t="shared" si="14"/>
        <v>5.2</v>
      </c>
      <c r="B30" s="186">
        <f t="shared" si="0"/>
        <v>110</v>
      </c>
      <c r="D30" s="185">
        <f t="shared" si="15"/>
        <v>8.1999999999999993</v>
      </c>
      <c r="E30" s="186">
        <f t="shared" si="1"/>
        <v>35</v>
      </c>
      <c r="F30" s="54"/>
      <c r="G30" s="209"/>
      <c r="I30" s="185">
        <f t="shared" si="11"/>
        <v>3.1</v>
      </c>
      <c r="J30" s="186">
        <f t="shared" si="2"/>
        <v>22</v>
      </c>
      <c r="L30" s="185">
        <f t="shared" si="12"/>
        <v>6.1</v>
      </c>
      <c r="M30" s="186">
        <f t="shared" si="3"/>
        <v>82</v>
      </c>
      <c r="O30" s="185">
        <f t="shared" si="13"/>
        <v>9.1</v>
      </c>
      <c r="P30" s="186">
        <f t="shared" si="4"/>
        <v>142</v>
      </c>
      <c r="Q30" s="54"/>
      <c r="R30" s="209"/>
      <c r="T30" s="185">
        <f t="shared" si="16"/>
        <v>3.1</v>
      </c>
      <c r="U30" s="186">
        <f t="shared" si="5"/>
        <v>8.4600000000000009</v>
      </c>
      <c r="W30" s="185">
        <f t="shared" si="17"/>
        <v>6.1</v>
      </c>
      <c r="X30" s="186">
        <f t="shared" si="6"/>
        <v>31.54</v>
      </c>
      <c r="Z30" s="185">
        <f t="shared" si="18"/>
        <v>9.1</v>
      </c>
      <c r="AA30" s="186">
        <f t="shared" si="7"/>
        <v>54.62</v>
      </c>
      <c r="AC30" s="185">
        <f t="shared" si="19"/>
        <v>12.1</v>
      </c>
      <c r="AD30" s="186">
        <f t="shared" si="8"/>
        <v>77.69</v>
      </c>
      <c r="AF30" s="185">
        <f t="shared" si="20"/>
        <v>15.1</v>
      </c>
      <c r="AG30" s="186">
        <f t="shared" si="9"/>
        <v>100.77</v>
      </c>
      <c r="AI30" s="185">
        <f t="shared" si="21"/>
        <v>18.100000000000001</v>
      </c>
      <c r="AJ30" s="186">
        <f t="shared" si="10"/>
        <v>123.85</v>
      </c>
    </row>
    <row r="31" spans="1:36" x14ac:dyDescent="0.2">
      <c r="A31" s="183">
        <f t="shared" si="14"/>
        <v>5.3</v>
      </c>
      <c r="B31" s="184">
        <f t="shared" si="0"/>
        <v>108</v>
      </c>
      <c r="D31" s="183">
        <f t="shared" si="15"/>
        <v>8.3000000000000007</v>
      </c>
      <c r="E31" s="184">
        <f t="shared" si="1"/>
        <v>33</v>
      </c>
      <c r="F31" s="54"/>
      <c r="G31" s="209"/>
      <c r="I31" s="183">
        <f t="shared" si="11"/>
        <v>3.2</v>
      </c>
      <c r="J31" s="184">
        <f t="shared" si="2"/>
        <v>24</v>
      </c>
      <c r="L31" s="183">
        <f t="shared" si="12"/>
        <v>6.2</v>
      </c>
      <c r="M31" s="184">
        <f t="shared" si="3"/>
        <v>84</v>
      </c>
      <c r="O31" s="183">
        <f t="shared" si="13"/>
        <v>9.1999999999999993</v>
      </c>
      <c r="P31" s="184">
        <f t="shared" si="4"/>
        <v>144</v>
      </c>
      <c r="Q31" s="54"/>
      <c r="R31" s="209"/>
      <c r="T31" s="183">
        <f t="shared" si="16"/>
        <v>3.2</v>
      </c>
      <c r="U31" s="184">
        <f t="shared" si="5"/>
        <v>9.23</v>
      </c>
      <c r="W31" s="183">
        <f t="shared" si="17"/>
        <v>6.2</v>
      </c>
      <c r="X31" s="184">
        <f t="shared" si="6"/>
        <v>32.31</v>
      </c>
      <c r="Z31" s="183">
        <f t="shared" si="18"/>
        <v>9.1999999999999993</v>
      </c>
      <c r="AA31" s="184">
        <f t="shared" si="7"/>
        <v>55.38</v>
      </c>
      <c r="AC31" s="183">
        <f t="shared" si="19"/>
        <v>12.2</v>
      </c>
      <c r="AD31" s="184">
        <f t="shared" si="8"/>
        <v>78.459999999999994</v>
      </c>
      <c r="AF31" s="183">
        <f t="shared" si="20"/>
        <v>15.2</v>
      </c>
      <c r="AG31" s="184">
        <f t="shared" si="9"/>
        <v>101.54</v>
      </c>
      <c r="AI31" s="183">
        <f t="shared" si="21"/>
        <v>18.2</v>
      </c>
      <c r="AJ31" s="184">
        <f t="shared" si="10"/>
        <v>124.62</v>
      </c>
    </row>
    <row r="32" spans="1:36" x14ac:dyDescent="0.2">
      <c r="A32" s="185">
        <f t="shared" si="14"/>
        <v>5.4</v>
      </c>
      <c r="B32" s="186">
        <f t="shared" si="0"/>
        <v>105</v>
      </c>
      <c r="D32" s="185">
        <f t="shared" si="15"/>
        <v>8.4</v>
      </c>
      <c r="E32" s="186">
        <f t="shared" si="1"/>
        <v>30</v>
      </c>
      <c r="F32" s="54"/>
      <c r="G32" s="209"/>
      <c r="I32" s="185">
        <f t="shared" si="11"/>
        <v>3.3</v>
      </c>
      <c r="J32" s="186">
        <f t="shared" si="2"/>
        <v>26</v>
      </c>
      <c r="L32" s="185">
        <f t="shared" si="12"/>
        <v>6.3</v>
      </c>
      <c r="M32" s="186">
        <f t="shared" si="3"/>
        <v>86</v>
      </c>
      <c r="O32" s="185">
        <f t="shared" si="13"/>
        <v>9.3000000000000007</v>
      </c>
      <c r="P32" s="186">
        <f t="shared" si="4"/>
        <v>146</v>
      </c>
      <c r="Q32" s="54"/>
      <c r="R32" s="209"/>
      <c r="T32" s="185">
        <f t="shared" si="16"/>
        <v>3.3</v>
      </c>
      <c r="U32" s="186">
        <f t="shared" si="5"/>
        <v>10</v>
      </c>
      <c r="W32" s="185">
        <f t="shared" si="17"/>
        <v>6.3</v>
      </c>
      <c r="X32" s="186">
        <f t="shared" si="6"/>
        <v>33.08</v>
      </c>
      <c r="Z32" s="185">
        <f t="shared" si="18"/>
        <v>9.3000000000000007</v>
      </c>
      <c r="AA32" s="186">
        <f t="shared" si="7"/>
        <v>56.15</v>
      </c>
      <c r="AC32" s="185">
        <f t="shared" si="19"/>
        <v>12.3</v>
      </c>
      <c r="AD32" s="186">
        <f t="shared" si="8"/>
        <v>79.23</v>
      </c>
      <c r="AF32" s="185">
        <f t="shared" si="20"/>
        <v>15.3</v>
      </c>
      <c r="AG32" s="186">
        <f t="shared" si="9"/>
        <v>102.31</v>
      </c>
      <c r="AI32" s="185">
        <f t="shared" si="21"/>
        <v>18.3</v>
      </c>
      <c r="AJ32" s="186">
        <f t="shared" si="10"/>
        <v>125.38</v>
      </c>
    </row>
    <row r="33" spans="1:36" x14ac:dyDescent="0.2">
      <c r="A33" s="183">
        <f t="shared" si="14"/>
        <v>5.5</v>
      </c>
      <c r="B33" s="184">
        <f t="shared" si="0"/>
        <v>103</v>
      </c>
      <c r="D33" s="183">
        <f t="shared" si="15"/>
        <v>8.5</v>
      </c>
      <c r="E33" s="184">
        <f t="shared" si="1"/>
        <v>28</v>
      </c>
      <c r="F33" s="54"/>
      <c r="G33" s="209"/>
      <c r="I33" s="183">
        <f t="shared" si="11"/>
        <v>3.4</v>
      </c>
      <c r="J33" s="184">
        <f t="shared" si="2"/>
        <v>28</v>
      </c>
      <c r="L33" s="183">
        <f t="shared" si="12"/>
        <v>6.4</v>
      </c>
      <c r="M33" s="184">
        <f t="shared" si="3"/>
        <v>88</v>
      </c>
      <c r="O33" s="183">
        <f t="shared" si="13"/>
        <v>9.4</v>
      </c>
      <c r="P33" s="184">
        <f t="shared" si="4"/>
        <v>148</v>
      </c>
      <c r="Q33" s="54"/>
      <c r="R33" s="209"/>
      <c r="T33" s="183">
        <f t="shared" si="16"/>
        <v>3.4</v>
      </c>
      <c r="U33" s="184">
        <f t="shared" si="5"/>
        <v>10.77</v>
      </c>
      <c r="W33" s="183">
        <f t="shared" si="17"/>
        <v>6.4</v>
      </c>
      <c r="X33" s="184">
        <f t="shared" si="6"/>
        <v>33.85</v>
      </c>
      <c r="Z33" s="183">
        <f t="shared" si="18"/>
        <v>9.4</v>
      </c>
      <c r="AA33" s="184">
        <f t="shared" si="7"/>
        <v>56.92</v>
      </c>
      <c r="AC33" s="183">
        <f t="shared" si="19"/>
        <v>12.4</v>
      </c>
      <c r="AD33" s="184">
        <f t="shared" si="8"/>
        <v>80</v>
      </c>
      <c r="AF33" s="183">
        <f t="shared" si="20"/>
        <v>15.4</v>
      </c>
      <c r="AG33" s="184">
        <f t="shared" si="9"/>
        <v>103.08</v>
      </c>
      <c r="AI33" s="183">
        <f t="shared" si="21"/>
        <v>18.399999999999999</v>
      </c>
      <c r="AJ33" s="184">
        <f t="shared" si="10"/>
        <v>126.15</v>
      </c>
    </row>
    <row r="34" spans="1:36" x14ac:dyDescent="0.2">
      <c r="A34" s="185">
        <f t="shared" si="14"/>
        <v>5.6</v>
      </c>
      <c r="B34" s="186">
        <f t="shared" si="0"/>
        <v>100</v>
      </c>
      <c r="D34" s="185">
        <f t="shared" si="15"/>
        <v>8.6</v>
      </c>
      <c r="E34" s="186">
        <f t="shared" si="1"/>
        <v>25</v>
      </c>
      <c r="F34" s="54"/>
      <c r="G34" s="209"/>
      <c r="I34" s="185">
        <f t="shared" si="11"/>
        <v>3.5</v>
      </c>
      <c r="J34" s="186">
        <f t="shared" si="2"/>
        <v>30</v>
      </c>
      <c r="L34" s="185">
        <f t="shared" si="12"/>
        <v>6.5</v>
      </c>
      <c r="M34" s="186">
        <f t="shared" si="3"/>
        <v>90</v>
      </c>
      <c r="O34" s="185">
        <f t="shared" si="13"/>
        <v>9.5</v>
      </c>
      <c r="P34" s="186">
        <f t="shared" si="4"/>
        <v>150</v>
      </c>
      <c r="Q34" s="54"/>
      <c r="R34" s="209"/>
      <c r="T34" s="185">
        <f t="shared" si="16"/>
        <v>3.5</v>
      </c>
      <c r="U34" s="186">
        <f t="shared" si="5"/>
        <v>11.54</v>
      </c>
      <c r="W34" s="185">
        <f t="shared" si="17"/>
        <v>6.5</v>
      </c>
      <c r="X34" s="186">
        <f t="shared" si="6"/>
        <v>34.619999999999997</v>
      </c>
      <c r="Z34" s="185">
        <f t="shared" si="18"/>
        <v>9.5</v>
      </c>
      <c r="AA34" s="186">
        <f t="shared" si="7"/>
        <v>57.69</v>
      </c>
      <c r="AC34" s="185">
        <f t="shared" si="19"/>
        <v>12.5</v>
      </c>
      <c r="AD34" s="186">
        <f t="shared" si="8"/>
        <v>80.77</v>
      </c>
      <c r="AF34" s="185">
        <f t="shared" si="20"/>
        <v>15.5</v>
      </c>
      <c r="AG34" s="186">
        <f t="shared" si="9"/>
        <v>103.85</v>
      </c>
      <c r="AI34" s="185">
        <f t="shared" si="21"/>
        <v>18.5</v>
      </c>
      <c r="AJ34" s="186">
        <f t="shared" si="10"/>
        <v>126.92</v>
      </c>
    </row>
    <row r="35" spans="1:36" x14ac:dyDescent="0.2">
      <c r="A35" s="183">
        <f t="shared" si="14"/>
        <v>5.7</v>
      </c>
      <c r="B35" s="184">
        <f t="shared" si="0"/>
        <v>98</v>
      </c>
      <c r="D35" s="183">
        <f t="shared" si="15"/>
        <v>8.6999999999999993</v>
      </c>
      <c r="E35" s="184">
        <f t="shared" si="1"/>
        <v>23</v>
      </c>
      <c r="F35" s="54"/>
      <c r="G35" s="209"/>
      <c r="I35" s="183">
        <f t="shared" si="11"/>
        <v>3.6</v>
      </c>
      <c r="J35" s="184">
        <f t="shared" si="2"/>
        <v>32</v>
      </c>
      <c r="L35" s="183">
        <f t="shared" si="12"/>
        <v>6.6</v>
      </c>
      <c r="M35" s="184">
        <f t="shared" si="3"/>
        <v>92</v>
      </c>
      <c r="O35" s="183">
        <f t="shared" si="13"/>
        <v>9.6</v>
      </c>
      <c r="P35" s="184">
        <f t="shared" si="4"/>
        <v>152</v>
      </c>
      <c r="Q35" s="54"/>
      <c r="R35" s="209"/>
      <c r="T35" s="183">
        <f t="shared" si="16"/>
        <v>3.6</v>
      </c>
      <c r="U35" s="184">
        <f t="shared" si="5"/>
        <v>12.31</v>
      </c>
      <c r="W35" s="183">
        <f t="shared" si="17"/>
        <v>6.6</v>
      </c>
      <c r="X35" s="184">
        <f t="shared" si="6"/>
        <v>35.380000000000003</v>
      </c>
      <c r="Z35" s="183">
        <f t="shared" si="18"/>
        <v>9.6</v>
      </c>
      <c r="AA35" s="184">
        <f t="shared" si="7"/>
        <v>58.46</v>
      </c>
      <c r="AC35" s="183">
        <f t="shared" si="19"/>
        <v>12.6</v>
      </c>
      <c r="AD35" s="184">
        <f t="shared" si="8"/>
        <v>81.540000000000006</v>
      </c>
      <c r="AF35" s="183">
        <f t="shared" si="20"/>
        <v>15.6</v>
      </c>
      <c r="AG35" s="184">
        <f t="shared" si="9"/>
        <v>104.62</v>
      </c>
      <c r="AI35" s="183">
        <f t="shared" si="21"/>
        <v>18.600000000000001</v>
      </c>
      <c r="AJ35" s="184">
        <f t="shared" si="10"/>
        <v>127.69</v>
      </c>
    </row>
    <row r="36" spans="1:36" x14ac:dyDescent="0.2">
      <c r="A36" s="185">
        <f t="shared" si="14"/>
        <v>5.8</v>
      </c>
      <c r="B36" s="186">
        <f t="shared" si="0"/>
        <v>95</v>
      </c>
      <c r="D36" s="185">
        <f t="shared" si="15"/>
        <v>8.8000000000000007</v>
      </c>
      <c r="E36" s="186">
        <f t="shared" si="1"/>
        <v>20</v>
      </c>
      <c r="F36" s="54"/>
      <c r="G36" s="209"/>
      <c r="I36" s="185">
        <f t="shared" si="11"/>
        <v>3.7</v>
      </c>
      <c r="J36" s="186">
        <f t="shared" si="2"/>
        <v>34</v>
      </c>
      <c r="L36" s="185">
        <f t="shared" si="12"/>
        <v>6.7</v>
      </c>
      <c r="M36" s="186">
        <f t="shared" si="3"/>
        <v>94</v>
      </c>
      <c r="O36" s="185">
        <f t="shared" si="13"/>
        <v>9.6999999999999993</v>
      </c>
      <c r="P36" s="186">
        <f t="shared" si="4"/>
        <v>154</v>
      </c>
      <c r="Q36" s="54"/>
      <c r="R36" s="209"/>
      <c r="T36" s="185">
        <f t="shared" si="16"/>
        <v>3.7</v>
      </c>
      <c r="U36" s="186">
        <f t="shared" si="5"/>
        <v>13.08</v>
      </c>
      <c r="W36" s="185">
        <f t="shared" si="17"/>
        <v>6.7</v>
      </c>
      <c r="X36" s="186">
        <f t="shared" si="6"/>
        <v>36.15</v>
      </c>
      <c r="Z36" s="185">
        <f t="shared" si="18"/>
        <v>9.6999999999999993</v>
      </c>
      <c r="AA36" s="186">
        <f t="shared" si="7"/>
        <v>59.23</v>
      </c>
      <c r="AC36" s="185">
        <f t="shared" si="19"/>
        <v>12.7</v>
      </c>
      <c r="AD36" s="186">
        <f t="shared" si="8"/>
        <v>82.31</v>
      </c>
      <c r="AF36" s="185">
        <f t="shared" si="20"/>
        <v>15.7</v>
      </c>
      <c r="AG36" s="186">
        <f t="shared" si="9"/>
        <v>105.38</v>
      </c>
      <c r="AI36" s="185">
        <f t="shared" si="21"/>
        <v>18.7</v>
      </c>
      <c r="AJ36" s="186">
        <f t="shared" si="10"/>
        <v>128.46</v>
      </c>
    </row>
    <row r="37" spans="1:36" x14ac:dyDescent="0.2">
      <c r="A37" s="183">
        <f t="shared" si="14"/>
        <v>5.9</v>
      </c>
      <c r="B37" s="184">
        <f t="shared" si="0"/>
        <v>93</v>
      </c>
      <c r="D37" s="183">
        <f t="shared" si="15"/>
        <v>8.9</v>
      </c>
      <c r="E37" s="184">
        <f t="shared" si="1"/>
        <v>18</v>
      </c>
      <c r="F37" s="54"/>
      <c r="G37" s="209"/>
      <c r="I37" s="183">
        <f t="shared" si="11"/>
        <v>3.8</v>
      </c>
      <c r="J37" s="184">
        <f t="shared" si="2"/>
        <v>36</v>
      </c>
      <c r="L37" s="183">
        <f t="shared" si="12"/>
        <v>6.8</v>
      </c>
      <c r="M37" s="184">
        <f t="shared" si="3"/>
        <v>96</v>
      </c>
      <c r="O37" s="183">
        <f t="shared" si="13"/>
        <v>9.8000000000000007</v>
      </c>
      <c r="P37" s="184">
        <f t="shared" si="4"/>
        <v>156</v>
      </c>
      <c r="Q37" s="54"/>
      <c r="R37" s="209"/>
      <c r="T37" s="183">
        <f t="shared" si="16"/>
        <v>3.8</v>
      </c>
      <c r="U37" s="184">
        <f t="shared" si="5"/>
        <v>13.85</v>
      </c>
      <c r="W37" s="183">
        <f t="shared" si="17"/>
        <v>6.8</v>
      </c>
      <c r="X37" s="184">
        <f t="shared" si="6"/>
        <v>36.92</v>
      </c>
      <c r="Z37" s="183">
        <f t="shared" si="18"/>
        <v>9.8000000000000007</v>
      </c>
      <c r="AA37" s="184">
        <f t="shared" si="7"/>
        <v>60</v>
      </c>
      <c r="AC37" s="183">
        <f t="shared" si="19"/>
        <v>12.8</v>
      </c>
      <c r="AD37" s="184">
        <f t="shared" si="8"/>
        <v>83.08</v>
      </c>
      <c r="AF37" s="183">
        <f t="shared" si="20"/>
        <v>15.8</v>
      </c>
      <c r="AG37" s="184">
        <f t="shared" si="9"/>
        <v>106.15</v>
      </c>
      <c r="AI37" s="183">
        <f t="shared" si="21"/>
        <v>18.8</v>
      </c>
      <c r="AJ37" s="184">
        <f t="shared" si="10"/>
        <v>129.22999999999999</v>
      </c>
    </row>
    <row r="38" spans="1:36" ht="13.5" thickBot="1" x14ac:dyDescent="0.25">
      <c r="A38" s="187">
        <f t="shared" si="14"/>
        <v>6</v>
      </c>
      <c r="B38" s="188">
        <f t="shared" si="0"/>
        <v>90</v>
      </c>
      <c r="D38" s="187">
        <f t="shared" si="15"/>
        <v>9</v>
      </c>
      <c r="E38" s="188">
        <f t="shared" si="1"/>
        <v>15</v>
      </c>
      <c r="F38" s="54"/>
      <c r="G38" s="209"/>
      <c r="I38" s="187">
        <f t="shared" si="11"/>
        <v>3.9</v>
      </c>
      <c r="J38" s="188">
        <f t="shared" si="2"/>
        <v>38</v>
      </c>
      <c r="L38" s="187">
        <f t="shared" si="12"/>
        <v>6.9</v>
      </c>
      <c r="M38" s="188">
        <f t="shared" si="3"/>
        <v>98</v>
      </c>
      <c r="O38" s="187">
        <f t="shared" si="13"/>
        <v>9.9</v>
      </c>
      <c r="P38" s="188">
        <f t="shared" si="4"/>
        <v>158</v>
      </c>
      <c r="Q38" s="54"/>
      <c r="R38" s="209"/>
      <c r="T38" s="187">
        <f t="shared" si="16"/>
        <v>3.9</v>
      </c>
      <c r="U38" s="188">
        <f t="shared" si="5"/>
        <v>14.62</v>
      </c>
      <c r="W38" s="187">
        <f t="shared" si="17"/>
        <v>6.9</v>
      </c>
      <c r="X38" s="188">
        <f t="shared" si="6"/>
        <v>37.69</v>
      </c>
      <c r="Z38" s="187">
        <f t="shared" si="18"/>
        <v>9.9</v>
      </c>
      <c r="AA38" s="188">
        <f t="shared" si="7"/>
        <v>60.77</v>
      </c>
      <c r="AC38" s="187">
        <f t="shared" si="19"/>
        <v>12.9</v>
      </c>
      <c r="AD38" s="188">
        <f t="shared" si="8"/>
        <v>83.85</v>
      </c>
      <c r="AF38" s="187">
        <f t="shared" si="20"/>
        <v>15.9</v>
      </c>
      <c r="AG38" s="188">
        <f t="shared" si="9"/>
        <v>106.92</v>
      </c>
      <c r="AI38" s="187">
        <f t="shared" si="21"/>
        <v>18.899999999999999</v>
      </c>
      <c r="AJ38" s="188">
        <f t="shared" si="10"/>
        <v>130</v>
      </c>
    </row>
    <row r="39" spans="1:36" x14ac:dyDescent="0.2">
      <c r="A39" s="180"/>
      <c r="B39" s="1"/>
    </row>
  </sheetData>
  <mergeCells count="9">
    <mergeCell ref="T4:U4"/>
    <mergeCell ref="T6:U6"/>
    <mergeCell ref="T2:AJ2"/>
    <mergeCell ref="A4:B4"/>
    <mergeCell ref="A6:B6"/>
    <mergeCell ref="A2:E2"/>
    <mergeCell ref="I4:J4"/>
    <mergeCell ref="I6:J6"/>
    <mergeCell ref="I2:P2"/>
  </mergeCells>
  <pageMargins left="0.31496062992125984" right="0.31496062992125984" top="0.78740157480314965" bottom="0.78740157480314965" header="0.31496062992125984" footer="0.31496062992125984"/>
  <pageSetup paperSize="9" scale="8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2"/>
  <sheetViews>
    <sheetView topLeftCell="A49" workbookViewId="0">
      <selection activeCell="S3" sqref="S3"/>
    </sheetView>
  </sheetViews>
  <sheetFormatPr baseColWidth="10" defaultRowHeight="12.75" x14ac:dyDescent="0.2"/>
  <cols>
    <col min="1" max="1" width="6.85546875" customWidth="1"/>
    <col min="2" max="2" width="6.85546875" bestFit="1" customWidth="1"/>
    <col min="3" max="3" width="2.140625" customWidth="1"/>
    <col min="4" max="4" width="6.85546875" customWidth="1"/>
    <col min="5" max="5" width="6.85546875" bestFit="1" customWidth="1"/>
    <col min="6" max="6" width="2.140625" customWidth="1"/>
    <col min="7" max="7" width="6.85546875" customWidth="1"/>
    <col min="8" max="8" width="6.85546875" bestFit="1" customWidth="1"/>
    <col min="9" max="9" width="2.140625" customWidth="1"/>
    <col min="10" max="10" width="6.85546875" customWidth="1"/>
    <col min="11" max="11" width="6.85546875" bestFit="1" customWidth="1"/>
    <col min="12" max="12" width="2.140625" customWidth="1"/>
    <col min="13" max="13" width="6.85546875" customWidth="1"/>
    <col min="14" max="14" width="6.85546875" bestFit="1" customWidth="1"/>
    <col min="15" max="15" width="2.140625" customWidth="1"/>
    <col min="16" max="16" width="6.85546875" customWidth="1"/>
    <col min="17" max="17" width="6.85546875" bestFit="1" customWidth="1"/>
    <col min="18" max="18" width="2.140625" customWidth="1"/>
    <col min="19" max="19" width="6.85546875" customWidth="1"/>
    <col min="20" max="20" width="6.85546875" bestFit="1" customWidth="1"/>
    <col min="21" max="21" width="2.140625" customWidth="1"/>
    <col min="22" max="22" width="6.85546875" customWidth="1"/>
    <col min="23" max="23" width="6.85546875" bestFit="1" customWidth="1"/>
  </cols>
  <sheetData>
    <row r="1" spans="1:23" ht="35.25" thickBot="1" x14ac:dyDescent="0.5">
      <c r="A1" s="327" t="s">
        <v>2199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9"/>
    </row>
    <row r="3" spans="1:23" x14ac:dyDescent="0.2">
      <c r="A3" s="319" t="s">
        <v>2197</v>
      </c>
      <c r="B3" s="319"/>
      <c r="D3" s="190">
        <v>0.1</v>
      </c>
      <c r="G3" s="319" t="s">
        <v>2198</v>
      </c>
      <c r="H3" s="319"/>
      <c r="J3" s="190">
        <v>3.1</v>
      </c>
    </row>
    <row r="4" spans="1:23" ht="13.5" thickBot="1" x14ac:dyDescent="0.25"/>
    <row r="5" spans="1:23" x14ac:dyDescent="0.2">
      <c r="A5" s="181" t="s">
        <v>2090</v>
      </c>
      <c r="B5" s="182" t="s">
        <v>147</v>
      </c>
      <c r="D5" s="181" t="s">
        <v>2090</v>
      </c>
      <c r="E5" s="182" t="s">
        <v>147</v>
      </c>
      <c r="G5" s="181" t="s">
        <v>2090</v>
      </c>
      <c r="H5" s="182" t="s">
        <v>147</v>
      </c>
      <c r="J5" s="181" t="s">
        <v>2090</v>
      </c>
      <c r="K5" s="182" t="s">
        <v>147</v>
      </c>
      <c r="M5" s="181" t="s">
        <v>2090</v>
      </c>
      <c r="N5" s="182" t="s">
        <v>147</v>
      </c>
      <c r="P5" s="181" t="s">
        <v>2090</v>
      </c>
      <c r="Q5" s="182" t="s">
        <v>147</v>
      </c>
      <c r="S5" s="181" t="s">
        <v>2090</v>
      </c>
      <c r="T5" s="182" t="s">
        <v>147</v>
      </c>
      <c r="V5" s="181" t="s">
        <v>2090</v>
      </c>
      <c r="W5" s="182" t="s">
        <v>147</v>
      </c>
    </row>
    <row r="6" spans="1:23" x14ac:dyDescent="0.2">
      <c r="A6" s="183">
        <f>IF(D3=0.1,ROUND(J3,1),IF(D3=0.01,ROUND(J3,2),999))</f>
        <v>3.1</v>
      </c>
      <c r="B6" s="184">
        <f t="shared" ref="B6:B35" si="0">VLOOKUP(A6,Sprint_Schueler,2)</f>
        <v>163</v>
      </c>
      <c r="D6" s="183">
        <f>IF($D$3=0.1,ROUND(A35+$D$3,1),ROUND(A35+$D$3,2))</f>
        <v>6.1</v>
      </c>
      <c r="E6" s="184">
        <f t="shared" ref="E6:E35" si="1">VLOOKUP(D6,Sprint_Schueler,2)</f>
        <v>88</v>
      </c>
      <c r="G6" s="183">
        <f>IF($D$3=0.1,ROUND(D35+$D$3,1),ROUND(D35+$D$3,2))</f>
        <v>9.1</v>
      </c>
      <c r="H6" s="184">
        <f t="shared" ref="H6:H35" si="2">VLOOKUP(G6,Sprint_Schueler,2)</f>
        <v>13</v>
      </c>
      <c r="J6" s="183">
        <f>IF($D$3=0.1,ROUND(G35+$D$3,1),ROUND(G35+$D$3,2))</f>
        <v>12.1</v>
      </c>
      <c r="K6" s="184">
        <f t="shared" ref="K6:K35" si="3">VLOOKUP(J6,Sprint_Schueler,2)</f>
        <v>0</v>
      </c>
      <c r="M6" s="183">
        <f>IF($D$3=0.1,ROUND(J35+$D$3,1),ROUND(J35+$D$3,2))</f>
        <v>15.1</v>
      </c>
      <c r="N6" s="184">
        <f t="shared" ref="N6:N35" si="4">VLOOKUP(M6,Sprint_Schueler,2)</f>
        <v>0</v>
      </c>
      <c r="P6" s="183">
        <f>IF($D$3=0.1,ROUND(M35+$D$3,1),ROUND(M35+$D$3,2))</f>
        <v>18.100000000000001</v>
      </c>
      <c r="Q6" s="184">
        <f t="shared" ref="Q6:Q35" si="5">VLOOKUP(P6,Sprint_Schueler,2)</f>
        <v>0</v>
      </c>
      <c r="S6" s="183">
        <f>IF($D$3=0.1,ROUND(P35+$D$3,1),ROUND(P35+$D$3,2))</f>
        <v>21.1</v>
      </c>
      <c r="T6" s="184">
        <f t="shared" ref="T6:T35" si="6">VLOOKUP(S6,Sprint_Schueler,2)</f>
        <v>0</v>
      </c>
      <c r="V6" s="183">
        <f>IF($D$3=0.1,ROUND(S35+$D$3,1),ROUND(S35+$D$3,2))</f>
        <v>24.1</v>
      </c>
      <c r="W6" s="184">
        <f t="shared" ref="W6:W35" si="7">VLOOKUP(V6,Sprint_Schueler,2)</f>
        <v>0</v>
      </c>
    </row>
    <row r="7" spans="1:23" x14ac:dyDescent="0.2">
      <c r="A7" s="185">
        <f>IF($D$3=0.1,ROUND(A6+$D$3,1),ROUND(A6+$D$3,2))</f>
        <v>3.2</v>
      </c>
      <c r="B7" s="186">
        <f t="shared" si="0"/>
        <v>160</v>
      </c>
      <c r="D7" s="185">
        <f>IF($D$3=0.1,ROUND(D6+$D$3,1),ROUND(D6+$D$3,2))</f>
        <v>6.2</v>
      </c>
      <c r="E7" s="186">
        <f t="shared" si="1"/>
        <v>85</v>
      </c>
      <c r="G7" s="185">
        <f>IF($D$3=0.1,ROUND(G6+$D$3,1),ROUND(G6+$D$3,2))</f>
        <v>9.1999999999999993</v>
      </c>
      <c r="H7" s="186">
        <f t="shared" si="2"/>
        <v>10</v>
      </c>
      <c r="J7" s="185">
        <f>IF($D$3=0.1,ROUND(J6+$D$3,1),ROUND(J6+$D$3,2))</f>
        <v>12.2</v>
      </c>
      <c r="K7" s="186">
        <f t="shared" si="3"/>
        <v>0</v>
      </c>
      <c r="M7" s="185">
        <f>IF($D$3=0.1,ROUND(M6+$D$3,1),ROUND(M6+$D$3,2))</f>
        <v>15.2</v>
      </c>
      <c r="N7" s="186">
        <f t="shared" si="4"/>
        <v>0</v>
      </c>
      <c r="P7" s="185">
        <f>IF($D$3=0.1,ROUND(P6+$D$3,1),ROUND(P6+$D$3,2))</f>
        <v>18.2</v>
      </c>
      <c r="Q7" s="186">
        <f t="shared" si="5"/>
        <v>0</v>
      </c>
      <c r="S7" s="185">
        <f>IF($D$3=0.1,ROUND(S6+$D$3,1),ROUND(S6+$D$3,2))</f>
        <v>21.2</v>
      </c>
      <c r="T7" s="186">
        <f t="shared" si="6"/>
        <v>0</v>
      </c>
      <c r="V7" s="185">
        <f>IF($D$3=0.1,ROUND(V6+$D$3,1),ROUND(V6+$D$3,2))</f>
        <v>24.2</v>
      </c>
      <c r="W7" s="186">
        <f t="shared" si="7"/>
        <v>0</v>
      </c>
    </row>
    <row r="8" spans="1:23" x14ac:dyDescent="0.2">
      <c r="A8" s="183">
        <f t="shared" ref="A8:A35" si="8">IF($D$3=0.1,ROUND(A7+$D$3,1),ROUND(A7+$D$3,2))</f>
        <v>3.3</v>
      </c>
      <c r="B8" s="184">
        <f t="shared" si="0"/>
        <v>158</v>
      </c>
      <c r="D8" s="183">
        <f t="shared" ref="D8:D35" si="9">IF($D$3=0.1,ROUND(D7+$D$3,1),ROUND(D7+$D$3,2))</f>
        <v>6.3</v>
      </c>
      <c r="E8" s="184">
        <f t="shared" si="1"/>
        <v>83</v>
      </c>
      <c r="G8" s="183">
        <f t="shared" ref="G8:G35" si="10">IF($D$3=0.1,ROUND(G7+$D$3,1),ROUND(G7+$D$3,2))</f>
        <v>9.3000000000000007</v>
      </c>
      <c r="H8" s="184">
        <f t="shared" si="2"/>
        <v>7</v>
      </c>
      <c r="J8" s="183">
        <f t="shared" ref="J8:J35" si="11">IF($D$3=0.1,ROUND(J7+$D$3,1),ROUND(J7+$D$3,2))</f>
        <v>12.3</v>
      </c>
      <c r="K8" s="184">
        <f t="shared" si="3"/>
        <v>0</v>
      </c>
      <c r="M8" s="183">
        <f t="shared" ref="M8:M35" si="12">IF($D$3=0.1,ROUND(M7+$D$3,1),ROUND(M7+$D$3,2))</f>
        <v>15.3</v>
      </c>
      <c r="N8" s="184">
        <f t="shared" si="4"/>
        <v>0</v>
      </c>
      <c r="P8" s="183">
        <f t="shared" ref="P8:P35" si="13">IF($D$3=0.1,ROUND(P7+$D$3,1),ROUND(P7+$D$3,2))</f>
        <v>18.3</v>
      </c>
      <c r="Q8" s="184">
        <f t="shared" si="5"/>
        <v>0</v>
      </c>
      <c r="S8" s="183">
        <f t="shared" ref="S8:S35" si="14">IF($D$3=0.1,ROUND(S7+$D$3,1),ROUND(S7+$D$3,2))</f>
        <v>21.3</v>
      </c>
      <c r="T8" s="184">
        <f t="shared" si="6"/>
        <v>0</v>
      </c>
      <c r="V8" s="183">
        <f t="shared" ref="V8:V35" si="15">IF($D$3=0.1,ROUND(V7+$D$3,1),ROUND(V7+$D$3,2))</f>
        <v>24.3</v>
      </c>
      <c r="W8" s="184">
        <f t="shared" si="7"/>
        <v>0</v>
      </c>
    </row>
    <row r="9" spans="1:23" x14ac:dyDescent="0.2">
      <c r="A9" s="185">
        <f t="shared" si="8"/>
        <v>3.4</v>
      </c>
      <c r="B9" s="186">
        <f t="shared" si="0"/>
        <v>155</v>
      </c>
      <c r="D9" s="185">
        <f t="shared" si="9"/>
        <v>6.4</v>
      </c>
      <c r="E9" s="186">
        <f t="shared" si="1"/>
        <v>80</v>
      </c>
      <c r="G9" s="185">
        <f t="shared" si="10"/>
        <v>9.4</v>
      </c>
      <c r="H9" s="186">
        <f t="shared" si="2"/>
        <v>5</v>
      </c>
      <c r="J9" s="185">
        <f t="shared" si="11"/>
        <v>12.4</v>
      </c>
      <c r="K9" s="186">
        <f t="shared" si="3"/>
        <v>0</v>
      </c>
      <c r="M9" s="185">
        <f t="shared" si="12"/>
        <v>15.4</v>
      </c>
      <c r="N9" s="186">
        <f t="shared" si="4"/>
        <v>0</v>
      </c>
      <c r="P9" s="185">
        <f t="shared" si="13"/>
        <v>18.399999999999999</v>
      </c>
      <c r="Q9" s="186">
        <f t="shared" si="5"/>
        <v>0</v>
      </c>
      <c r="S9" s="185">
        <f t="shared" si="14"/>
        <v>21.4</v>
      </c>
      <c r="T9" s="186">
        <f t="shared" si="6"/>
        <v>0</v>
      </c>
      <c r="V9" s="185">
        <f t="shared" si="15"/>
        <v>24.4</v>
      </c>
      <c r="W9" s="186">
        <f t="shared" si="7"/>
        <v>0</v>
      </c>
    </row>
    <row r="10" spans="1:23" x14ac:dyDescent="0.2">
      <c r="A10" s="183">
        <f t="shared" si="8"/>
        <v>3.5</v>
      </c>
      <c r="B10" s="184">
        <f t="shared" si="0"/>
        <v>153</v>
      </c>
      <c r="D10" s="183">
        <f t="shared" si="9"/>
        <v>6.5</v>
      </c>
      <c r="E10" s="184">
        <f t="shared" si="1"/>
        <v>78</v>
      </c>
      <c r="G10" s="183">
        <f t="shared" si="10"/>
        <v>9.5</v>
      </c>
      <c r="H10" s="184">
        <f t="shared" si="2"/>
        <v>2</v>
      </c>
      <c r="J10" s="183">
        <f t="shared" si="11"/>
        <v>12.5</v>
      </c>
      <c r="K10" s="184">
        <f t="shared" si="3"/>
        <v>0</v>
      </c>
      <c r="M10" s="183">
        <f t="shared" si="12"/>
        <v>15.5</v>
      </c>
      <c r="N10" s="184">
        <f t="shared" si="4"/>
        <v>0</v>
      </c>
      <c r="P10" s="183">
        <f t="shared" si="13"/>
        <v>18.5</v>
      </c>
      <c r="Q10" s="184">
        <f t="shared" si="5"/>
        <v>0</v>
      </c>
      <c r="S10" s="183">
        <f t="shared" si="14"/>
        <v>21.5</v>
      </c>
      <c r="T10" s="184">
        <f t="shared" si="6"/>
        <v>0</v>
      </c>
      <c r="V10" s="183">
        <f t="shared" si="15"/>
        <v>24.5</v>
      </c>
      <c r="W10" s="184">
        <f t="shared" si="7"/>
        <v>0</v>
      </c>
    </row>
    <row r="11" spans="1:23" x14ac:dyDescent="0.2">
      <c r="A11" s="185">
        <f t="shared" si="8"/>
        <v>3.6</v>
      </c>
      <c r="B11" s="186">
        <f t="shared" si="0"/>
        <v>150</v>
      </c>
      <c r="D11" s="185">
        <f t="shared" si="9"/>
        <v>6.6</v>
      </c>
      <c r="E11" s="186">
        <f t="shared" si="1"/>
        <v>75</v>
      </c>
      <c r="G11" s="185">
        <f t="shared" si="10"/>
        <v>9.6</v>
      </c>
      <c r="H11" s="186">
        <f t="shared" si="2"/>
        <v>0</v>
      </c>
      <c r="J11" s="185">
        <f t="shared" si="11"/>
        <v>12.6</v>
      </c>
      <c r="K11" s="186">
        <f t="shared" si="3"/>
        <v>0</v>
      </c>
      <c r="M11" s="185">
        <f t="shared" si="12"/>
        <v>15.6</v>
      </c>
      <c r="N11" s="186">
        <f t="shared" si="4"/>
        <v>0</v>
      </c>
      <c r="P11" s="185">
        <f t="shared" si="13"/>
        <v>18.600000000000001</v>
      </c>
      <c r="Q11" s="186">
        <f t="shared" si="5"/>
        <v>0</v>
      </c>
      <c r="S11" s="185">
        <f t="shared" si="14"/>
        <v>21.6</v>
      </c>
      <c r="T11" s="186">
        <f t="shared" si="6"/>
        <v>0</v>
      </c>
      <c r="V11" s="185">
        <f t="shared" si="15"/>
        <v>24.6</v>
      </c>
      <c r="W11" s="186">
        <f t="shared" si="7"/>
        <v>0</v>
      </c>
    </row>
    <row r="12" spans="1:23" x14ac:dyDescent="0.2">
      <c r="A12" s="183">
        <f t="shared" si="8"/>
        <v>3.7</v>
      </c>
      <c r="B12" s="184">
        <f t="shared" si="0"/>
        <v>148</v>
      </c>
      <c r="D12" s="183">
        <f t="shared" si="9"/>
        <v>6.7</v>
      </c>
      <c r="E12" s="184">
        <f t="shared" si="1"/>
        <v>73</v>
      </c>
      <c r="G12" s="183">
        <f t="shared" si="10"/>
        <v>9.6999999999999993</v>
      </c>
      <c r="H12" s="184">
        <f t="shared" si="2"/>
        <v>0</v>
      </c>
      <c r="J12" s="183">
        <f t="shared" si="11"/>
        <v>12.7</v>
      </c>
      <c r="K12" s="184">
        <f t="shared" si="3"/>
        <v>0</v>
      </c>
      <c r="M12" s="183">
        <f t="shared" si="12"/>
        <v>15.7</v>
      </c>
      <c r="N12" s="184">
        <f t="shared" si="4"/>
        <v>0</v>
      </c>
      <c r="P12" s="183">
        <f t="shared" si="13"/>
        <v>18.7</v>
      </c>
      <c r="Q12" s="184">
        <f t="shared" si="5"/>
        <v>0</v>
      </c>
      <c r="S12" s="183">
        <f t="shared" si="14"/>
        <v>21.7</v>
      </c>
      <c r="T12" s="184">
        <f t="shared" si="6"/>
        <v>0</v>
      </c>
      <c r="V12" s="183">
        <f t="shared" si="15"/>
        <v>24.7</v>
      </c>
      <c r="W12" s="184">
        <f t="shared" si="7"/>
        <v>0</v>
      </c>
    </row>
    <row r="13" spans="1:23" x14ac:dyDescent="0.2">
      <c r="A13" s="185">
        <f t="shared" si="8"/>
        <v>3.8</v>
      </c>
      <c r="B13" s="186">
        <f t="shared" si="0"/>
        <v>145</v>
      </c>
      <c r="D13" s="185">
        <f t="shared" si="9"/>
        <v>6.8</v>
      </c>
      <c r="E13" s="186">
        <f t="shared" si="1"/>
        <v>70</v>
      </c>
      <c r="G13" s="185">
        <f t="shared" si="10"/>
        <v>9.8000000000000007</v>
      </c>
      <c r="H13" s="186">
        <f t="shared" si="2"/>
        <v>0</v>
      </c>
      <c r="J13" s="185">
        <f t="shared" si="11"/>
        <v>12.8</v>
      </c>
      <c r="K13" s="186">
        <f t="shared" si="3"/>
        <v>0</v>
      </c>
      <c r="M13" s="185">
        <f t="shared" si="12"/>
        <v>15.8</v>
      </c>
      <c r="N13" s="186">
        <f t="shared" si="4"/>
        <v>0</v>
      </c>
      <c r="P13" s="185">
        <f t="shared" si="13"/>
        <v>18.8</v>
      </c>
      <c r="Q13" s="186">
        <f t="shared" si="5"/>
        <v>0</v>
      </c>
      <c r="S13" s="185">
        <f t="shared" si="14"/>
        <v>21.8</v>
      </c>
      <c r="T13" s="186">
        <f t="shared" si="6"/>
        <v>0</v>
      </c>
      <c r="V13" s="185">
        <f t="shared" si="15"/>
        <v>24.8</v>
      </c>
      <c r="W13" s="186">
        <f t="shared" si="7"/>
        <v>0</v>
      </c>
    </row>
    <row r="14" spans="1:23" x14ac:dyDescent="0.2">
      <c r="A14" s="183">
        <f t="shared" si="8"/>
        <v>3.9</v>
      </c>
      <c r="B14" s="184">
        <f t="shared" si="0"/>
        <v>143</v>
      </c>
      <c r="D14" s="183">
        <f t="shared" si="9"/>
        <v>6.9</v>
      </c>
      <c r="E14" s="184">
        <f t="shared" si="1"/>
        <v>68</v>
      </c>
      <c r="G14" s="183">
        <f t="shared" si="10"/>
        <v>9.9</v>
      </c>
      <c r="H14" s="184">
        <f t="shared" si="2"/>
        <v>0</v>
      </c>
      <c r="J14" s="183">
        <f t="shared" si="11"/>
        <v>12.9</v>
      </c>
      <c r="K14" s="184">
        <f t="shared" si="3"/>
        <v>0</v>
      </c>
      <c r="M14" s="183">
        <f t="shared" si="12"/>
        <v>15.9</v>
      </c>
      <c r="N14" s="184">
        <f t="shared" si="4"/>
        <v>0</v>
      </c>
      <c r="P14" s="183">
        <f t="shared" si="13"/>
        <v>18.899999999999999</v>
      </c>
      <c r="Q14" s="184">
        <f t="shared" si="5"/>
        <v>0</v>
      </c>
      <c r="S14" s="183">
        <f t="shared" si="14"/>
        <v>21.9</v>
      </c>
      <c r="T14" s="184">
        <f t="shared" si="6"/>
        <v>0</v>
      </c>
      <c r="V14" s="183">
        <f t="shared" si="15"/>
        <v>24.9</v>
      </c>
      <c r="W14" s="184">
        <f t="shared" si="7"/>
        <v>0</v>
      </c>
    </row>
    <row r="15" spans="1:23" x14ac:dyDescent="0.2">
      <c r="A15" s="185">
        <f t="shared" si="8"/>
        <v>4</v>
      </c>
      <c r="B15" s="186">
        <f t="shared" si="0"/>
        <v>140</v>
      </c>
      <c r="D15" s="185">
        <f t="shared" si="9"/>
        <v>7</v>
      </c>
      <c r="E15" s="186">
        <f t="shared" si="1"/>
        <v>65</v>
      </c>
      <c r="G15" s="185">
        <f t="shared" si="10"/>
        <v>10</v>
      </c>
      <c r="H15" s="186">
        <f t="shared" si="2"/>
        <v>0</v>
      </c>
      <c r="J15" s="185">
        <f t="shared" si="11"/>
        <v>13</v>
      </c>
      <c r="K15" s="186">
        <f t="shared" si="3"/>
        <v>0</v>
      </c>
      <c r="M15" s="185">
        <f t="shared" si="12"/>
        <v>16</v>
      </c>
      <c r="N15" s="186">
        <f t="shared" si="4"/>
        <v>0</v>
      </c>
      <c r="P15" s="185">
        <f t="shared" si="13"/>
        <v>19</v>
      </c>
      <c r="Q15" s="186">
        <f t="shared" si="5"/>
        <v>0</v>
      </c>
      <c r="S15" s="185">
        <f t="shared" si="14"/>
        <v>22</v>
      </c>
      <c r="T15" s="186">
        <f t="shared" si="6"/>
        <v>0</v>
      </c>
      <c r="V15" s="185">
        <f t="shared" si="15"/>
        <v>25</v>
      </c>
      <c r="W15" s="186">
        <f t="shared" si="7"/>
        <v>0</v>
      </c>
    </row>
    <row r="16" spans="1:23" x14ac:dyDescent="0.2">
      <c r="A16" s="183">
        <f t="shared" si="8"/>
        <v>4.0999999999999996</v>
      </c>
      <c r="B16" s="184">
        <f t="shared" si="0"/>
        <v>138</v>
      </c>
      <c r="D16" s="183">
        <f t="shared" si="9"/>
        <v>7.1</v>
      </c>
      <c r="E16" s="184">
        <f t="shared" si="1"/>
        <v>63</v>
      </c>
      <c r="G16" s="183">
        <f t="shared" si="10"/>
        <v>10.1</v>
      </c>
      <c r="H16" s="184">
        <f t="shared" si="2"/>
        <v>0</v>
      </c>
      <c r="J16" s="183">
        <f t="shared" si="11"/>
        <v>13.1</v>
      </c>
      <c r="K16" s="184">
        <f t="shared" si="3"/>
        <v>0</v>
      </c>
      <c r="M16" s="183">
        <f t="shared" si="12"/>
        <v>16.100000000000001</v>
      </c>
      <c r="N16" s="184">
        <f t="shared" si="4"/>
        <v>0</v>
      </c>
      <c r="P16" s="183">
        <f t="shared" si="13"/>
        <v>19.100000000000001</v>
      </c>
      <c r="Q16" s="184">
        <f t="shared" si="5"/>
        <v>0</v>
      </c>
      <c r="S16" s="183">
        <f t="shared" si="14"/>
        <v>22.1</v>
      </c>
      <c r="T16" s="184">
        <f t="shared" si="6"/>
        <v>0</v>
      </c>
      <c r="V16" s="183">
        <f t="shared" si="15"/>
        <v>25.1</v>
      </c>
      <c r="W16" s="184">
        <f t="shared" si="7"/>
        <v>0</v>
      </c>
    </row>
    <row r="17" spans="1:23" x14ac:dyDescent="0.2">
      <c r="A17" s="185">
        <f t="shared" si="8"/>
        <v>4.2</v>
      </c>
      <c r="B17" s="186">
        <f t="shared" si="0"/>
        <v>135</v>
      </c>
      <c r="D17" s="185">
        <f t="shared" si="9"/>
        <v>7.2</v>
      </c>
      <c r="E17" s="186">
        <f t="shared" si="1"/>
        <v>60</v>
      </c>
      <c r="G17" s="185">
        <f t="shared" si="10"/>
        <v>10.199999999999999</v>
      </c>
      <c r="H17" s="186">
        <f t="shared" si="2"/>
        <v>0</v>
      </c>
      <c r="J17" s="185">
        <f t="shared" si="11"/>
        <v>13.2</v>
      </c>
      <c r="K17" s="186">
        <f t="shared" si="3"/>
        <v>0</v>
      </c>
      <c r="M17" s="185">
        <f t="shared" si="12"/>
        <v>16.2</v>
      </c>
      <c r="N17" s="186">
        <f t="shared" si="4"/>
        <v>0</v>
      </c>
      <c r="P17" s="185">
        <f t="shared" si="13"/>
        <v>19.2</v>
      </c>
      <c r="Q17" s="186">
        <f t="shared" si="5"/>
        <v>0</v>
      </c>
      <c r="S17" s="185">
        <f t="shared" si="14"/>
        <v>22.2</v>
      </c>
      <c r="T17" s="186">
        <f t="shared" si="6"/>
        <v>0</v>
      </c>
      <c r="V17" s="185">
        <f t="shared" si="15"/>
        <v>25.2</v>
      </c>
      <c r="W17" s="186">
        <f t="shared" si="7"/>
        <v>0</v>
      </c>
    </row>
    <row r="18" spans="1:23" x14ac:dyDescent="0.2">
      <c r="A18" s="183">
        <f t="shared" si="8"/>
        <v>4.3</v>
      </c>
      <c r="B18" s="184">
        <f t="shared" si="0"/>
        <v>133</v>
      </c>
      <c r="D18" s="183">
        <f t="shared" si="9"/>
        <v>7.3</v>
      </c>
      <c r="E18" s="184">
        <f t="shared" si="1"/>
        <v>58</v>
      </c>
      <c r="G18" s="183">
        <f t="shared" si="10"/>
        <v>10.3</v>
      </c>
      <c r="H18" s="184">
        <f t="shared" si="2"/>
        <v>0</v>
      </c>
      <c r="J18" s="183">
        <f t="shared" si="11"/>
        <v>13.3</v>
      </c>
      <c r="K18" s="184">
        <f t="shared" si="3"/>
        <v>0</v>
      </c>
      <c r="M18" s="183">
        <f t="shared" si="12"/>
        <v>16.3</v>
      </c>
      <c r="N18" s="184">
        <f t="shared" si="4"/>
        <v>0</v>
      </c>
      <c r="P18" s="183">
        <f t="shared" si="13"/>
        <v>19.3</v>
      </c>
      <c r="Q18" s="184">
        <f t="shared" si="5"/>
        <v>0</v>
      </c>
      <c r="S18" s="183">
        <f t="shared" si="14"/>
        <v>22.3</v>
      </c>
      <c r="T18" s="184">
        <f t="shared" si="6"/>
        <v>0</v>
      </c>
      <c r="V18" s="183">
        <f t="shared" si="15"/>
        <v>25.3</v>
      </c>
      <c r="W18" s="184">
        <f t="shared" si="7"/>
        <v>0</v>
      </c>
    </row>
    <row r="19" spans="1:23" x14ac:dyDescent="0.2">
      <c r="A19" s="185">
        <f t="shared" si="8"/>
        <v>4.4000000000000004</v>
      </c>
      <c r="B19" s="186">
        <f t="shared" si="0"/>
        <v>130</v>
      </c>
      <c r="D19" s="185">
        <f t="shared" si="9"/>
        <v>7.4</v>
      </c>
      <c r="E19" s="186">
        <f t="shared" si="1"/>
        <v>55</v>
      </c>
      <c r="G19" s="185">
        <f t="shared" si="10"/>
        <v>10.4</v>
      </c>
      <c r="H19" s="186">
        <f t="shared" si="2"/>
        <v>0</v>
      </c>
      <c r="J19" s="185">
        <f t="shared" si="11"/>
        <v>13.4</v>
      </c>
      <c r="K19" s="186">
        <f t="shared" si="3"/>
        <v>0</v>
      </c>
      <c r="M19" s="185">
        <f t="shared" si="12"/>
        <v>16.399999999999999</v>
      </c>
      <c r="N19" s="186">
        <f t="shared" si="4"/>
        <v>0</v>
      </c>
      <c r="P19" s="185">
        <f t="shared" si="13"/>
        <v>19.399999999999999</v>
      </c>
      <c r="Q19" s="186">
        <f t="shared" si="5"/>
        <v>0</v>
      </c>
      <c r="S19" s="185">
        <f t="shared" si="14"/>
        <v>22.4</v>
      </c>
      <c r="T19" s="186">
        <f t="shared" si="6"/>
        <v>0</v>
      </c>
      <c r="V19" s="185">
        <f t="shared" si="15"/>
        <v>25.4</v>
      </c>
      <c r="W19" s="186">
        <f t="shared" si="7"/>
        <v>0</v>
      </c>
    </row>
    <row r="20" spans="1:23" x14ac:dyDescent="0.2">
      <c r="A20" s="183">
        <f t="shared" si="8"/>
        <v>4.5</v>
      </c>
      <c r="B20" s="184">
        <f t="shared" si="0"/>
        <v>128</v>
      </c>
      <c r="D20" s="183">
        <f t="shared" si="9"/>
        <v>7.5</v>
      </c>
      <c r="E20" s="184">
        <f t="shared" si="1"/>
        <v>53</v>
      </c>
      <c r="G20" s="183">
        <f t="shared" si="10"/>
        <v>10.5</v>
      </c>
      <c r="H20" s="184">
        <f t="shared" si="2"/>
        <v>0</v>
      </c>
      <c r="J20" s="183">
        <f t="shared" si="11"/>
        <v>13.5</v>
      </c>
      <c r="K20" s="184">
        <f t="shared" si="3"/>
        <v>0</v>
      </c>
      <c r="M20" s="183">
        <f t="shared" si="12"/>
        <v>16.5</v>
      </c>
      <c r="N20" s="184">
        <f t="shared" si="4"/>
        <v>0</v>
      </c>
      <c r="P20" s="183">
        <f t="shared" si="13"/>
        <v>19.5</v>
      </c>
      <c r="Q20" s="184">
        <f t="shared" si="5"/>
        <v>0</v>
      </c>
      <c r="S20" s="183">
        <f t="shared" si="14"/>
        <v>22.5</v>
      </c>
      <c r="T20" s="184">
        <f t="shared" si="6"/>
        <v>0</v>
      </c>
      <c r="V20" s="183">
        <f t="shared" si="15"/>
        <v>25.5</v>
      </c>
      <c r="W20" s="184">
        <f t="shared" si="7"/>
        <v>0</v>
      </c>
    </row>
    <row r="21" spans="1:23" x14ac:dyDescent="0.2">
      <c r="A21" s="185">
        <f t="shared" si="8"/>
        <v>4.5999999999999996</v>
      </c>
      <c r="B21" s="186">
        <f t="shared" si="0"/>
        <v>125</v>
      </c>
      <c r="D21" s="185">
        <f t="shared" si="9"/>
        <v>7.6</v>
      </c>
      <c r="E21" s="186">
        <f t="shared" si="1"/>
        <v>50</v>
      </c>
      <c r="G21" s="185">
        <f t="shared" si="10"/>
        <v>10.6</v>
      </c>
      <c r="H21" s="186">
        <f t="shared" si="2"/>
        <v>0</v>
      </c>
      <c r="J21" s="185">
        <f t="shared" si="11"/>
        <v>13.6</v>
      </c>
      <c r="K21" s="186">
        <f t="shared" si="3"/>
        <v>0</v>
      </c>
      <c r="M21" s="185">
        <f t="shared" si="12"/>
        <v>16.600000000000001</v>
      </c>
      <c r="N21" s="186">
        <f t="shared" si="4"/>
        <v>0</v>
      </c>
      <c r="P21" s="185">
        <f t="shared" si="13"/>
        <v>19.600000000000001</v>
      </c>
      <c r="Q21" s="186">
        <f t="shared" si="5"/>
        <v>0</v>
      </c>
      <c r="S21" s="185">
        <f t="shared" si="14"/>
        <v>22.6</v>
      </c>
      <c r="T21" s="186">
        <f t="shared" si="6"/>
        <v>0</v>
      </c>
      <c r="V21" s="185">
        <f t="shared" si="15"/>
        <v>25.6</v>
      </c>
      <c r="W21" s="186">
        <f t="shared" si="7"/>
        <v>0</v>
      </c>
    </row>
    <row r="22" spans="1:23" x14ac:dyDescent="0.2">
      <c r="A22" s="183">
        <f t="shared" si="8"/>
        <v>4.7</v>
      </c>
      <c r="B22" s="184">
        <f t="shared" si="0"/>
        <v>123</v>
      </c>
      <c r="D22" s="183">
        <f t="shared" si="9"/>
        <v>7.7</v>
      </c>
      <c r="E22" s="184">
        <f t="shared" si="1"/>
        <v>48</v>
      </c>
      <c r="G22" s="183">
        <f t="shared" si="10"/>
        <v>10.7</v>
      </c>
      <c r="H22" s="184">
        <f t="shared" si="2"/>
        <v>0</v>
      </c>
      <c r="J22" s="183">
        <f t="shared" si="11"/>
        <v>13.7</v>
      </c>
      <c r="K22" s="184">
        <f t="shared" si="3"/>
        <v>0</v>
      </c>
      <c r="M22" s="183">
        <f t="shared" si="12"/>
        <v>16.7</v>
      </c>
      <c r="N22" s="184">
        <f t="shared" si="4"/>
        <v>0</v>
      </c>
      <c r="P22" s="183">
        <f t="shared" si="13"/>
        <v>19.7</v>
      </c>
      <c r="Q22" s="184">
        <f t="shared" si="5"/>
        <v>0</v>
      </c>
      <c r="S22" s="183">
        <f t="shared" si="14"/>
        <v>22.7</v>
      </c>
      <c r="T22" s="184">
        <f t="shared" si="6"/>
        <v>0</v>
      </c>
      <c r="V22" s="183">
        <f t="shared" si="15"/>
        <v>25.7</v>
      </c>
      <c r="W22" s="184">
        <f t="shared" si="7"/>
        <v>0</v>
      </c>
    </row>
    <row r="23" spans="1:23" x14ac:dyDescent="0.2">
      <c r="A23" s="185">
        <f t="shared" si="8"/>
        <v>4.8</v>
      </c>
      <c r="B23" s="186">
        <f t="shared" si="0"/>
        <v>120</v>
      </c>
      <c r="D23" s="185">
        <f t="shared" si="9"/>
        <v>7.8</v>
      </c>
      <c r="E23" s="186">
        <f t="shared" si="1"/>
        <v>45</v>
      </c>
      <c r="G23" s="185">
        <f t="shared" si="10"/>
        <v>10.8</v>
      </c>
      <c r="H23" s="186">
        <f t="shared" si="2"/>
        <v>0</v>
      </c>
      <c r="J23" s="185">
        <f t="shared" si="11"/>
        <v>13.8</v>
      </c>
      <c r="K23" s="186">
        <f t="shared" si="3"/>
        <v>0</v>
      </c>
      <c r="M23" s="185">
        <f t="shared" si="12"/>
        <v>16.8</v>
      </c>
      <c r="N23" s="186">
        <f t="shared" si="4"/>
        <v>0</v>
      </c>
      <c r="P23" s="185">
        <f t="shared" si="13"/>
        <v>19.8</v>
      </c>
      <c r="Q23" s="186">
        <f t="shared" si="5"/>
        <v>0</v>
      </c>
      <c r="S23" s="185">
        <f t="shared" si="14"/>
        <v>22.8</v>
      </c>
      <c r="T23" s="186">
        <f t="shared" si="6"/>
        <v>0</v>
      </c>
      <c r="V23" s="185">
        <f t="shared" si="15"/>
        <v>25.8</v>
      </c>
      <c r="W23" s="186">
        <f t="shared" si="7"/>
        <v>0</v>
      </c>
    </row>
    <row r="24" spans="1:23" x14ac:dyDescent="0.2">
      <c r="A24" s="183">
        <f t="shared" si="8"/>
        <v>4.9000000000000004</v>
      </c>
      <c r="B24" s="184">
        <f t="shared" si="0"/>
        <v>118</v>
      </c>
      <c r="D24" s="183">
        <f t="shared" si="9"/>
        <v>7.9</v>
      </c>
      <c r="E24" s="184">
        <f t="shared" si="1"/>
        <v>43</v>
      </c>
      <c r="G24" s="183">
        <f t="shared" si="10"/>
        <v>10.9</v>
      </c>
      <c r="H24" s="184">
        <f t="shared" si="2"/>
        <v>0</v>
      </c>
      <c r="J24" s="183">
        <f t="shared" si="11"/>
        <v>13.9</v>
      </c>
      <c r="K24" s="184">
        <f t="shared" si="3"/>
        <v>0</v>
      </c>
      <c r="M24" s="183">
        <f t="shared" si="12"/>
        <v>16.899999999999999</v>
      </c>
      <c r="N24" s="184">
        <f t="shared" si="4"/>
        <v>0</v>
      </c>
      <c r="P24" s="183">
        <f t="shared" si="13"/>
        <v>19.899999999999999</v>
      </c>
      <c r="Q24" s="184">
        <f t="shared" si="5"/>
        <v>0</v>
      </c>
      <c r="S24" s="183">
        <f t="shared" si="14"/>
        <v>22.9</v>
      </c>
      <c r="T24" s="184">
        <f t="shared" si="6"/>
        <v>0</v>
      </c>
      <c r="V24" s="183">
        <f t="shared" si="15"/>
        <v>25.9</v>
      </c>
      <c r="W24" s="184">
        <f t="shared" si="7"/>
        <v>0</v>
      </c>
    </row>
    <row r="25" spans="1:23" x14ac:dyDescent="0.2">
      <c r="A25" s="185">
        <f t="shared" si="8"/>
        <v>5</v>
      </c>
      <c r="B25" s="186">
        <f t="shared" si="0"/>
        <v>115</v>
      </c>
      <c r="D25" s="185">
        <f t="shared" si="9"/>
        <v>8</v>
      </c>
      <c r="E25" s="186">
        <f t="shared" si="1"/>
        <v>40</v>
      </c>
      <c r="G25" s="185">
        <f t="shared" si="10"/>
        <v>11</v>
      </c>
      <c r="H25" s="186">
        <f t="shared" si="2"/>
        <v>0</v>
      </c>
      <c r="J25" s="185">
        <f t="shared" si="11"/>
        <v>14</v>
      </c>
      <c r="K25" s="186">
        <f t="shared" si="3"/>
        <v>0</v>
      </c>
      <c r="M25" s="185">
        <f t="shared" si="12"/>
        <v>17</v>
      </c>
      <c r="N25" s="186">
        <f t="shared" si="4"/>
        <v>0</v>
      </c>
      <c r="P25" s="185">
        <f t="shared" si="13"/>
        <v>20</v>
      </c>
      <c r="Q25" s="186">
        <f t="shared" si="5"/>
        <v>0</v>
      </c>
      <c r="S25" s="185">
        <f t="shared" si="14"/>
        <v>23</v>
      </c>
      <c r="T25" s="186">
        <f t="shared" si="6"/>
        <v>0</v>
      </c>
      <c r="V25" s="185">
        <f t="shared" si="15"/>
        <v>26</v>
      </c>
      <c r="W25" s="186">
        <f t="shared" si="7"/>
        <v>0</v>
      </c>
    </row>
    <row r="26" spans="1:23" x14ac:dyDescent="0.2">
      <c r="A26" s="183">
        <f t="shared" si="8"/>
        <v>5.0999999999999996</v>
      </c>
      <c r="B26" s="184">
        <f t="shared" si="0"/>
        <v>113</v>
      </c>
      <c r="D26" s="183">
        <f t="shared" si="9"/>
        <v>8.1</v>
      </c>
      <c r="E26" s="184">
        <f t="shared" si="1"/>
        <v>38</v>
      </c>
      <c r="G26" s="183">
        <f t="shared" si="10"/>
        <v>11.1</v>
      </c>
      <c r="H26" s="184">
        <f t="shared" si="2"/>
        <v>0</v>
      </c>
      <c r="J26" s="183">
        <f t="shared" si="11"/>
        <v>14.1</v>
      </c>
      <c r="K26" s="184">
        <f t="shared" si="3"/>
        <v>0</v>
      </c>
      <c r="M26" s="183">
        <f t="shared" si="12"/>
        <v>17.100000000000001</v>
      </c>
      <c r="N26" s="184">
        <f t="shared" si="4"/>
        <v>0</v>
      </c>
      <c r="P26" s="183">
        <f t="shared" si="13"/>
        <v>20.100000000000001</v>
      </c>
      <c r="Q26" s="184">
        <f t="shared" si="5"/>
        <v>0</v>
      </c>
      <c r="S26" s="183">
        <f t="shared" si="14"/>
        <v>23.1</v>
      </c>
      <c r="T26" s="184">
        <f t="shared" si="6"/>
        <v>0</v>
      </c>
      <c r="V26" s="183">
        <f t="shared" si="15"/>
        <v>26.1</v>
      </c>
      <c r="W26" s="184">
        <f t="shared" si="7"/>
        <v>0</v>
      </c>
    </row>
    <row r="27" spans="1:23" x14ac:dyDescent="0.2">
      <c r="A27" s="185">
        <f t="shared" si="8"/>
        <v>5.2</v>
      </c>
      <c r="B27" s="186">
        <f t="shared" si="0"/>
        <v>110</v>
      </c>
      <c r="D27" s="185">
        <f t="shared" si="9"/>
        <v>8.1999999999999993</v>
      </c>
      <c r="E27" s="186">
        <f t="shared" si="1"/>
        <v>35</v>
      </c>
      <c r="G27" s="185">
        <f t="shared" si="10"/>
        <v>11.2</v>
      </c>
      <c r="H27" s="186">
        <f t="shared" si="2"/>
        <v>0</v>
      </c>
      <c r="J27" s="185">
        <f t="shared" si="11"/>
        <v>14.2</v>
      </c>
      <c r="K27" s="186">
        <f t="shared" si="3"/>
        <v>0</v>
      </c>
      <c r="M27" s="185">
        <f t="shared" si="12"/>
        <v>17.2</v>
      </c>
      <c r="N27" s="186">
        <f t="shared" si="4"/>
        <v>0</v>
      </c>
      <c r="P27" s="185">
        <f t="shared" si="13"/>
        <v>20.2</v>
      </c>
      <c r="Q27" s="186">
        <f t="shared" si="5"/>
        <v>0</v>
      </c>
      <c r="S27" s="185">
        <f t="shared" si="14"/>
        <v>23.2</v>
      </c>
      <c r="T27" s="186">
        <f t="shared" si="6"/>
        <v>0</v>
      </c>
      <c r="V27" s="185">
        <f t="shared" si="15"/>
        <v>26.2</v>
      </c>
      <c r="W27" s="186">
        <f t="shared" si="7"/>
        <v>0</v>
      </c>
    </row>
    <row r="28" spans="1:23" x14ac:dyDescent="0.2">
      <c r="A28" s="183">
        <f t="shared" si="8"/>
        <v>5.3</v>
      </c>
      <c r="B28" s="184">
        <f t="shared" si="0"/>
        <v>108</v>
      </c>
      <c r="D28" s="183">
        <f t="shared" si="9"/>
        <v>8.3000000000000007</v>
      </c>
      <c r="E28" s="184">
        <f t="shared" si="1"/>
        <v>33</v>
      </c>
      <c r="G28" s="183">
        <f t="shared" si="10"/>
        <v>11.3</v>
      </c>
      <c r="H28" s="184">
        <f t="shared" si="2"/>
        <v>0</v>
      </c>
      <c r="J28" s="183">
        <f t="shared" si="11"/>
        <v>14.3</v>
      </c>
      <c r="K28" s="184">
        <f t="shared" si="3"/>
        <v>0</v>
      </c>
      <c r="M28" s="183">
        <f t="shared" si="12"/>
        <v>17.3</v>
      </c>
      <c r="N28" s="184">
        <f t="shared" si="4"/>
        <v>0</v>
      </c>
      <c r="P28" s="183">
        <f t="shared" si="13"/>
        <v>20.3</v>
      </c>
      <c r="Q28" s="184">
        <f t="shared" si="5"/>
        <v>0</v>
      </c>
      <c r="S28" s="183">
        <f t="shared" si="14"/>
        <v>23.3</v>
      </c>
      <c r="T28" s="184">
        <f t="shared" si="6"/>
        <v>0</v>
      </c>
      <c r="V28" s="183">
        <f t="shared" si="15"/>
        <v>26.3</v>
      </c>
      <c r="W28" s="184">
        <f t="shared" si="7"/>
        <v>0</v>
      </c>
    </row>
    <row r="29" spans="1:23" x14ac:dyDescent="0.2">
      <c r="A29" s="185">
        <f t="shared" si="8"/>
        <v>5.4</v>
      </c>
      <c r="B29" s="186">
        <f t="shared" si="0"/>
        <v>105</v>
      </c>
      <c r="D29" s="185">
        <f t="shared" si="9"/>
        <v>8.4</v>
      </c>
      <c r="E29" s="186">
        <f t="shared" si="1"/>
        <v>30</v>
      </c>
      <c r="G29" s="185">
        <f t="shared" si="10"/>
        <v>11.4</v>
      </c>
      <c r="H29" s="186">
        <f t="shared" si="2"/>
        <v>0</v>
      </c>
      <c r="J29" s="185">
        <f t="shared" si="11"/>
        <v>14.4</v>
      </c>
      <c r="K29" s="186">
        <f t="shared" si="3"/>
        <v>0</v>
      </c>
      <c r="M29" s="185">
        <f t="shared" si="12"/>
        <v>17.399999999999999</v>
      </c>
      <c r="N29" s="186">
        <f t="shared" si="4"/>
        <v>0</v>
      </c>
      <c r="P29" s="185">
        <f t="shared" si="13"/>
        <v>20.399999999999999</v>
      </c>
      <c r="Q29" s="186">
        <f t="shared" si="5"/>
        <v>0</v>
      </c>
      <c r="S29" s="185">
        <f t="shared" si="14"/>
        <v>23.4</v>
      </c>
      <c r="T29" s="186">
        <f t="shared" si="6"/>
        <v>0</v>
      </c>
      <c r="V29" s="185">
        <f t="shared" si="15"/>
        <v>26.4</v>
      </c>
      <c r="W29" s="186">
        <f t="shared" si="7"/>
        <v>0</v>
      </c>
    </row>
    <row r="30" spans="1:23" x14ac:dyDescent="0.2">
      <c r="A30" s="183">
        <f t="shared" si="8"/>
        <v>5.5</v>
      </c>
      <c r="B30" s="184">
        <f t="shared" si="0"/>
        <v>103</v>
      </c>
      <c r="D30" s="183">
        <f t="shared" si="9"/>
        <v>8.5</v>
      </c>
      <c r="E30" s="184">
        <f t="shared" si="1"/>
        <v>28</v>
      </c>
      <c r="G30" s="183">
        <f t="shared" si="10"/>
        <v>11.5</v>
      </c>
      <c r="H30" s="184">
        <f t="shared" si="2"/>
        <v>0</v>
      </c>
      <c r="J30" s="183">
        <f t="shared" si="11"/>
        <v>14.5</v>
      </c>
      <c r="K30" s="184">
        <f t="shared" si="3"/>
        <v>0</v>
      </c>
      <c r="M30" s="183">
        <f t="shared" si="12"/>
        <v>17.5</v>
      </c>
      <c r="N30" s="184">
        <f t="shared" si="4"/>
        <v>0</v>
      </c>
      <c r="P30" s="183">
        <f t="shared" si="13"/>
        <v>20.5</v>
      </c>
      <c r="Q30" s="184">
        <f t="shared" si="5"/>
        <v>0</v>
      </c>
      <c r="S30" s="183">
        <f t="shared" si="14"/>
        <v>23.5</v>
      </c>
      <c r="T30" s="184">
        <f t="shared" si="6"/>
        <v>0</v>
      </c>
      <c r="V30" s="183">
        <f t="shared" si="15"/>
        <v>26.5</v>
      </c>
      <c r="W30" s="184">
        <f t="shared" si="7"/>
        <v>0</v>
      </c>
    </row>
    <row r="31" spans="1:23" x14ac:dyDescent="0.2">
      <c r="A31" s="185">
        <f t="shared" si="8"/>
        <v>5.6</v>
      </c>
      <c r="B31" s="186">
        <f t="shared" si="0"/>
        <v>100</v>
      </c>
      <c r="D31" s="185">
        <f t="shared" si="9"/>
        <v>8.6</v>
      </c>
      <c r="E31" s="186">
        <f t="shared" si="1"/>
        <v>25</v>
      </c>
      <c r="G31" s="185">
        <f t="shared" si="10"/>
        <v>11.6</v>
      </c>
      <c r="H31" s="186">
        <f t="shared" si="2"/>
        <v>0</v>
      </c>
      <c r="J31" s="185">
        <f t="shared" si="11"/>
        <v>14.6</v>
      </c>
      <c r="K31" s="186">
        <f t="shared" si="3"/>
        <v>0</v>
      </c>
      <c r="M31" s="185">
        <f t="shared" si="12"/>
        <v>17.600000000000001</v>
      </c>
      <c r="N31" s="186">
        <f t="shared" si="4"/>
        <v>0</v>
      </c>
      <c r="P31" s="185">
        <f t="shared" si="13"/>
        <v>20.6</v>
      </c>
      <c r="Q31" s="186">
        <f t="shared" si="5"/>
        <v>0</v>
      </c>
      <c r="S31" s="185">
        <f t="shared" si="14"/>
        <v>23.6</v>
      </c>
      <c r="T31" s="186">
        <f t="shared" si="6"/>
        <v>0</v>
      </c>
      <c r="V31" s="185">
        <f t="shared" si="15"/>
        <v>26.6</v>
      </c>
      <c r="W31" s="186">
        <f t="shared" si="7"/>
        <v>0</v>
      </c>
    </row>
    <row r="32" spans="1:23" x14ac:dyDescent="0.2">
      <c r="A32" s="183">
        <f t="shared" si="8"/>
        <v>5.7</v>
      </c>
      <c r="B32" s="184">
        <f t="shared" si="0"/>
        <v>98</v>
      </c>
      <c r="D32" s="183">
        <f t="shared" si="9"/>
        <v>8.6999999999999993</v>
      </c>
      <c r="E32" s="184">
        <f t="shared" si="1"/>
        <v>23</v>
      </c>
      <c r="G32" s="183">
        <f t="shared" si="10"/>
        <v>11.7</v>
      </c>
      <c r="H32" s="184">
        <f t="shared" si="2"/>
        <v>0</v>
      </c>
      <c r="J32" s="183">
        <f t="shared" si="11"/>
        <v>14.7</v>
      </c>
      <c r="K32" s="184">
        <f t="shared" si="3"/>
        <v>0</v>
      </c>
      <c r="M32" s="183">
        <f t="shared" si="12"/>
        <v>17.7</v>
      </c>
      <c r="N32" s="184">
        <f t="shared" si="4"/>
        <v>0</v>
      </c>
      <c r="P32" s="183">
        <f t="shared" si="13"/>
        <v>20.7</v>
      </c>
      <c r="Q32" s="184">
        <f t="shared" si="5"/>
        <v>0</v>
      </c>
      <c r="S32" s="183">
        <f t="shared" si="14"/>
        <v>23.7</v>
      </c>
      <c r="T32" s="184">
        <f t="shared" si="6"/>
        <v>0</v>
      </c>
      <c r="V32" s="183">
        <f t="shared" si="15"/>
        <v>26.7</v>
      </c>
      <c r="W32" s="184">
        <f t="shared" si="7"/>
        <v>0</v>
      </c>
    </row>
    <row r="33" spans="1:23" x14ac:dyDescent="0.2">
      <c r="A33" s="185">
        <f t="shared" si="8"/>
        <v>5.8</v>
      </c>
      <c r="B33" s="186">
        <f t="shared" si="0"/>
        <v>95</v>
      </c>
      <c r="D33" s="185">
        <f t="shared" si="9"/>
        <v>8.8000000000000007</v>
      </c>
      <c r="E33" s="186">
        <f t="shared" si="1"/>
        <v>20</v>
      </c>
      <c r="G33" s="185">
        <f t="shared" si="10"/>
        <v>11.8</v>
      </c>
      <c r="H33" s="186">
        <f t="shared" si="2"/>
        <v>0</v>
      </c>
      <c r="J33" s="185">
        <f t="shared" si="11"/>
        <v>14.8</v>
      </c>
      <c r="K33" s="186">
        <f t="shared" si="3"/>
        <v>0</v>
      </c>
      <c r="M33" s="185">
        <f t="shared" si="12"/>
        <v>17.8</v>
      </c>
      <c r="N33" s="186">
        <f t="shared" si="4"/>
        <v>0</v>
      </c>
      <c r="P33" s="185">
        <f t="shared" si="13"/>
        <v>20.8</v>
      </c>
      <c r="Q33" s="186">
        <f t="shared" si="5"/>
        <v>0</v>
      </c>
      <c r="S33" s="185">
        <f t="shared" si="14"/>
        <v>23.8</v>
      </c>
      <c r="T33" s="186">
        <f t="shared" si="6"/>
        <v>0</v>
      </c>
      <c r="V33" s="185">
        <f t="shared" si="15"/>
        <v>26.8</v>
      </c>
      <c r="W33" s="186">
        <f t="shared" si="7"/>
        <v>0</v>
      </c>
    </row>
    <row r="34" spans="1:23" x14ac:dyDescent="0.2">
      <c r="A34" s="183">
        <f t="shared" si="8"/>
        <v>5.9</v>
      </c>
      <c r="B34" s="184">
        <f t="shared" si="0"/>
        <v>93</v>
      </c>
      <c r="D34" s="183">
        <f t="shared" si="9"/>
        <v>8.9</v>
      </c>
      <c r="E34" s="184">
        <f t="shared" si="1"/>
        <v>18</v>
      </c>
      <c r="G34" s="183">
        <f t="shared" si="10"/>
        <v>11.9</v>
      </c>
      <c r="H34" s="184">
        <f t="shared" si="2"/>
        <v>0</v>
      </c>
      <c r="J34" s="183">
        <f t="shared" si="11"/>
        <v>14.9</v>
      </c>
      <c r="K34" s="184">
        <f t="shared" si="3"/>
        <v>0</v>
      </c>
      <c r="M34" s="183">
        <f t="shared" si="12"/>
        <v>17.899999999999999</v>
      </c>
      <c r="N34" s="184">
        <f t="shared" si="4"/>
        <v>0</v>
      </c>
      <c r="P34" s="183">
        <f t="shared" si="13"/>
        <v>20.9</v>
      </c>
      <c r="Q34" s="184">
        <f t="shared" si="5"/>
        <v>0</v>
      </c>
      <c r="S34" s="183">
        <f t="shared" si="14"/>
        <v>23.9</v>
      </c>
      <c r="T34" s="184">
        <f t="shared" si="6"/>
        <v>0</v>
      </c>
      <c r="V34" s="183">
        <f t="shared" si="15"/>
        <v>26.9</v>
      </c>
      <c r="W34" s="184">
        <f t="shared" si="7"/>
        <v>0</v>
      </c>
    </row>
    <row r="35" spans="1:23" ht="13.5" thickBot="1" x14ac:dyDescent="0.25">
      <c r="A35" s="187">
        <f t="shared" si="8"/>
        <v>6</v>
      </c>
      <c r="B35" s="188">
        <f t="shared" si="0"/>
        <v>90</v>
      </c>
      <c r="D35" s="187">
        <f t="shared" si="9"/>
        <v>9</v>
      </c>
      <c r="E35" s="188">
        <f t="shared" si="1"/>
        <v>15</v>
      </c>
      <c r="G35" s="187">
        <f t="shared" si="10"/>
        <v>12</v>
      </c>
      <c r="H35" s="188">
        <f t="shared" si="2"/>
        <v>0</v>
      </c>
      <c r="J35" s="187">
        <f t="shared" si="11"/>
        <v>15</v>
      </c>
      <c r="K35" s="188">
        <f t="shared" si="3"/>
        <v>0</v>
      </c>
      <c r="M35" s="187">
        <f t="shared" si="12"/>
        <v>18</v>
      </c>
      <c r="N35" s="188">
        <f t="shared" si="4"/>
        <v>0</v>
      </c>
      <c r="P35" s="187">
        <f t="shared" si="13"/>
        <v>21</v>
      </c>
      <c r="Q35" s="188">
        <f t="shared" si="5"/>
        <v>0</v>
      </c>
      <c r="S35" s="187">
        <f t="shared" si="14"/>
        <v>24</v>
      </c>
      <c r="T35" s="188">
        <f t="shared" si="6"/>
        <v>0</v>
      </c>
      <c r="V35" s="187">
        <f t="shared" si="15"/>
        <v>27</v>
      </c>
      <c r="W35" s="188">
        <f t="shared" si="7"/>
        <v>0</v>
      </c>
    </row>
    <row r="36" spans="1:23" x14ac:dyDescent="0.2">
      <c r="A36" s="180"/>
      <c r="B36" s="1"/>
    </row>
    <row r="37" spans="1:23" ht="13.5" thickBot="1" x14ac:dyDescent="0.25">
      <c r="A37" s="180"/>
      <c r="B37" s="1"/>
    </row>
    <row r="38" spans="1:23" ht="35.25" thickBot="1" x14ac:dyDescent="0.5">
      <c r="A38" s="327" t="s">
        <v>2200</v>
      </c>
      <c r="B38" s="328"/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9"/>
    </row>
    <row r="39" spans="1:23" x14ac:dyDescent="0.2">
      <c r="A39" s="180"/>
      <c r="B39" s="1"/>
    </row>
    <row r="40" spans="1:23" x14ac:dyDescent="0.2">
      <c r="A40" s="319" t="s">
        <v>2197</v>
      </c>
      <c r="B40" s="319"/>
      <c r="D40" s="189">
        <v>0.1</v>
      </c>
      <c r="G40" s="319" t="s">
        <v>2198</v>
      </c>
      <c r="H40" s="319"/>
      <c r="J40" s="190">
        <v>1</v>
      </c>
      <c r="K40" s="137" t="s">
        <v>2098</v>
      </c>
    </row>
    <row r="41" spans="1:23" ht="13.5" thickBot="1" x14ac:dyDescent="0.25">
      <c r="A41" s="180"/>
      <c r="B41" s="1"/>
    </row>
    <row r="42" spans="1:23" x14ac:dyDescent="0.2">
      <c r="A42" s="181" t="s">
        <v>2099</v>
      </c>
      <c r="B42" s="182" t="s">
        <v>147</v>
      </c>
      <c r="D42" s="181" t="s">
        <v>2099</v>
      </c>
      <c r="E42" s="182" t="s">
        <v>147</v>
      </c>
      <c r="G42" s="181" t="s">
        <v>2099</v>
      </c>
      <c r="H42" s="182" t="s">
        <v>147</v>
      </c>
      <c r="J42" s="181" t="s">
        <v>2099</v>
      </c>
      <c r="K42" s="182" t="s">
        <v>147</v>
      </c>
      <c r="M42" s="181" t="s">
        <v>2099</v>
      </c>
      <c r="N42" s="182" t="s">
        <v>147</v>
      </c>
      <c r="P42" s="181" t="s">
        <v>2099</v>
      </c>
      <c r="Q42" s="182" t="s">
        <v>147</v>
      </c>
      <c r="S42" s="181" t="s">
        <v>2099</v>
      </c>
      <c r="T42" s="182" t="s">
        <v>147</v>
      </c>
      <c r="V42" s="181" t="s">
        <v>2099</v>
      </c>
      <c r="W42" s="182" t="s">
        <v>147</v>
      </c>
    </row>
    <row r="43" spans="1:23" x14ac:dyDescent="0.2">
      <c r="A43" s="183">
        <f>IF(D40=0.1,ROUND(J40,1),IF(D40=0.01,ROUND(J40,2),999))</f>
        <v>1</v>
      </c>
      <c r="B43" s="184">
        <f t="shared" ref="B43:B72" si="16">VLOOKUP(A43,Sprung_Schueler,2)</f>
        <v>0</v>
      </c>
      <c r="D43" s="183">
        <f>IF($D$40=0.1,ROUND(A72+$D$40,1),ROUND(A72+$D$40,2))</f>
        <v>4</v>
      </c>
      <c r="E43" s="184">
        <f t="shared" ref="E43:E72" si="17">VLOOKUP(D43,Sprung_Schueler,2)</f>
        <v>40</v>
      </c>
      <c r="G43" s="183">
        <f>IF($D$40=0.1,ROUND(D72+$D$40,1),ROUND(D72+$D$40,2))</f>
        <v>7</v>
      </c>
      <c r="H43" s="184">
        <f t="shared" ref="H43:H72" si="18">VLOOKUP(G43,Sprung_Schueler,2)</f>
        <v>100</v>
      </c>
      <c r="J43" s="183">
        <f>IF($D$40=0.1,ROUND(G72+$D$40,1),ROUND(G72+$D$40,2))</f>
        <v>10</v>
      </c>
      <c r="K43" s="184">
        <f t="shared" ref="K43:K72" si="19">VLOOKUP(J43,Sprung_Schueler,2)</f>
        <v>160</v>
      </c>
      <c r="M43" s="183">
        <f>IF($D$40=0.1,ROUND(J72+$D$40,1),ROUND(J72+$D$40,2))</f>
        <v>13</v>
      </c>
      <c r="N43" s="184">
        <f t="shared" ref="N43:N72" si="20">VLOOKUP(M43,Sprung_Schueler,2)</f>
        <v>220</v>
      </c>
      <c r="P43" s="183">
        <f>IF($D$40=0.1,ROUND(M72+$D$40,1),ROUND(M72+$D$40,2))</f>
        <v>16</v>
      </c>
      <c r="Q43" s="184">
        <f t="shared" ref="Q43:Q72" si="21">VLOOKUP(P43,Sprung_Schueler,2)</f>
        <v>280</v>
      </c>
      <c r="S43" s="183">
        <f>IF($D$40=0.1,ROUND(P72+$D$40,1),ROUND(P72+$D$40,2))</f>
        <v>19</v>
      </c>
      <c r="T43" s="184">
        <f t="shared" ref="T43:T72" si="22">VLOOKUP(S43,Sprung_Schueler,2)</f>
        <v>340</v>
      </c>
      <c r="V43" s="183">
        <f>IF($D$40=0.1,ROUND(S72+$D$40,1),ROUND(S72+$D$40,2))</f>
        <v>22</v>
      </c>
      <c r="W43" s="184">
        <f t="shared" ref="W43:W72" si="23">VLOOKUP(V43,Sprung_Schueler,2)</f>
        <v>360</v>
      </c>
    </row>
    <row r="44" spans="1:23" x14ac:dyDescent="0.2">
      <c r="A44" s="185">
        <f>IF($D$40=0.1,ROUND(A43+$D$40,1),ROUND(A43+$D$40,2))</f>
        <v>1.1000000000000001</v>
      </c>
      <c r="B44" s="186">
        <f t="shared" si="16"/>
        <v>0</v>
      </c>
      <c r="D44" s="185">
        <f>IF($D$40=0.1,ROUND(D43+$D$40,1),ROUND(D43+$D$40,2))</f>
        <v>4.0999999999999996</v>
      </c>
      <c r="E44" s="186">
        <f t="shared" si="17"/>
        <v>42</v>
      </c>
      <c r="G44" s="185">
        <f>IF($D$40=0.1,ROUND(G43+$D$40,1),ROUND(G43+$D$40,2))</f>
        <v>7.1</v>
      </c>
      <c r="H44" s="186">
        <f t="shared" si="18"/>
        <v>102</v>
      </c>
      <c r="J44" s="185">
        <f>IF($D$40=0.1,ROUND(J43+$D$40,1),ROUND(J43+$D$40,2))</f>
        <v>10.1</v>
      </c>
      <c r="K44" s="186">
        <f t="shared" si="19"/>
        <v>162</v>
      </c>
      <c r="M44" s="185">
        <f>IF($D$40=0.1,ROUND(M43+$D$40,1),ROUND(M43+$D$40,2))</f>
        <v>13.1</v>
      </c>
      <c r="N44" s="186">
        <f t="shared" si="20"/>
        <v>222</v>
      </c>
      <c r="P44" s="185">
        <f>IF($D$40=0.1,ROUND(P43+$D$40,1),ROUND(P43+$D$40,2))</f>
        <v>16.100000000000001</v>
      </c>
      <c r="Q44" s="186">
        <f t="shared" si="21"/>
        <v>282</v>
      </c>
      <c r="S44" s="185">
        <f>IF($D$40=0.1,ROUND(S43+$D$40,1),ROUND(S43+$D$40,2))</f>
        <v>19.100000000000001</v>
      </c>
      <c r="T44" s="186">
        <f t="shared" si="22"/>
        <v>342</v>
      </c>
      <c r="V44" s="185">
        <f>IF($D$40=0.1,ROUND(V43+$D$40,1),ROUND(V43+$D$40,2))</f>
        <v>22.1</v>
      </c>
      <c r="W44" s="186">
        <f t="shared" si="23"/>
        <v>360</v>
      </c>
    </row>
    <row r="45" spans="1:23" x14ac:dyDescent="0.2">
      <c r="A45" s="183">
        <f t="shared" ref="A45:A72" si="24">IF($D$40=0.1,ROUND(A44+$D$40,1),ROUND(A44+$D$40,2))</f>
        <v>1.2</v>
      </c>
      <c r="B45" s="184">
        <f t="shared" si="16"/>
        <v>0</v>
      </c>
      <c r="D45" s="183">
        <f t="shared" ref="D45:D72" si="25">IF($D$40=0.1,ROUND(D44+$D$40,1),ROUND(D44+$D$40,2))</f>
        <v>4.2</v>
      </c>
      <c r="E45" s="184">
        <f t="shared" si="17"/>
        <v>44</v>
      </c>
      <c r="G45" s="183">
        <f t="shared" ref="G45:G72" si="26">IF($D$40=0.1,ROUND(G44+$D$40,1),ROUND(G44+$D$40,2))</f>
        <v>7.2</v>
      </c>
      <c r="H45" s="184">
        <f t="shared" si="18"/>
        <v>104</v>
      </c>
      <c r="J45" s="183">
        <f t="shared" ref="J45:J72" si="27">IF($D$40=0.1,ROUND(J44+$D$40,1),ROUND(J44+$D$40,2))</f>
        <v>10.199999999999999</v>
      </c>
      <c r="K45" s="184">
        <f t="shared" si="19"/>
        <v>164</v>
      </c>
      <c r="M45" s="183">
        <f t="shared" ref="M45:M72" si="28">IF($D$40=0.1,ROUND(M44+$D$40,1),ROUND(M44+$D$40,2))</f>
        <v>13.2</v>
      </c>
      <c r="N45" s="184">
        <f t="shared" si="20"/>
        <v>224</v>
      </c>
      <c r="P45" s="183">
        <f t="shared" ref="P45:P72" si="29">IF($D$40=0.1,ROUND(P44+$D$40,1),ROUND(P44+$D$40,2))</f>
        <v>16.2</v>
      </c>
      <c r="Q45" s="184">
        <f t="shared" si="21"/>
        <v>284</v>
      </c>
      <c r="S45" s="183">
        <f t="shared" ref="S45:S72" si="30">IF($D$40=0.1,ROUND(S44+$D$40,1),ROUND(S44+$D$40,2))</f>
        <v>19.2</v>
      </c>
      <c r="T45" s="184">
        <f t="shared" si="22"/>
        <v>344</v>
      </c>
      <c r="V45" s="183">
        <f t="shared" ref="V45:V72" si="31">IF($D$40=0.1,ROUND(V44+$D$40,1),ROUND(V44+$D$40,2))</f>
        <v>22.2</v>
      </c>
      <c r="W45" s="184">
        <f t="shared" si="23"/>
        <v>360</v>
      </c>
    </row>
    <row r="46" spans="1:23" x14ac:dyDescent="0.2">
      <c r="A46" s="185">
        <f t="shared" si="24"/>
        <v>1.3</v>
      </c>
      <c r="B46" s="186">
        <f t="shared" si="16"/>
        <v>0</v>
      </c>
      <c r="D46" s="185">
        <f t="shared" si="25"/>
        <v>4.3</v>
      </c>
      <c r="E46" s="186">
        <f t="shared" si="17"/>
        <v>46</v>
      </c>
      <c r="G46" s="185">
        <f t="shared" si="26"/>
        <v>7.3</v>
      </c>
      <c r="H46" s="186">
        <f t="shared" si="18"/>
        <v>106</v>
      </c>
      <c r="J46" s="185">
        <f t="shared" si="27"/>
        <v>10.3</v>
      </c>
      <c r="K46" s="186">
        <f t="shared" si="19"/>
        <v>166</v>
      </c>
      <c r="M46" s="185">
        <f t="shared" si="28"/>
        <v>13.3</v>
      </c>
      <c r="N46" s="186">
        <f t="shared" si="20"/>
        <v>226</v>
      </c>
      <c r="P46" s="185">
        <f t="shared" si="29"/>
        <v>16.3</v>
      </c>
      <c r="Q46" s="186">
        <f t="shared" si="21"/>
        <v>286</v>
      </c>
      <c r="S46" s="185">
        <f t="shared" si="30"/>
        <v>19.3</v>
      </c>
      <c r="T46" s="186">
        <f t="shared" si="22"/>
        <v>346</v>
      </c>
      <c r="V46" s="185">
        <f t="shared" si="31"/>
        <v>22.3</v>
      </c>
      <c r="W46" s="186">
        <f t="shared" si="23"/>
        <v>360</v>
      </c>
    </row>
    <row r="47" spans="1:23" x14ac:dyDescent="0.2">
      <c r="A47" s="183">
        <f t="shared" si="24"/>
        <v>1.4</v>
      </c>
      <c r="B47" s="184">
        <f t="shared" si="16"/>
        <v>0</v>
      </c>
      <c r="D47" s="183">
        <f t="shared" si="25"/>
        <v>4.4000000000000004</v>
      </c>
      <c r="E47" s="184">
        <f t="shared" si="17"/>
        <v>48</v>
      </c>
      <c r="G47" s="183">
        <f t="shared" si="26"/>
        <v>7.4</v>
      </c>
      <c r="H47" s="184">
        <f t="shared" si="18"/>
        <v>108</v>
      </c>
      <c r="J47" s="183">
        <f t="shared" si="27"/>
        <v>10.4</v>
      </c>
      <c r="K47" s="184">
        <f t="shared" si="19"/>
        <v>168</v>
      </c>
      <c r="M47" s="183">
        <f t="shared" si="28"/>
        <v>13.4</v>
      </c>
      <c r="N47" s="184">
        <f t="shared" si="20"/>
        <v>228</v>
      </c>
      <c r="P47" s="183">
        <f t="shared" si="29"/>
        <v>16.399999999999999</v>
      </c>
      <c r="Q47" s="184">
        <f t="shared" si="21"/>
        <v>288</v>
      </c>
      <c r="S47" s="183">
        <f t="shared" si="30"/>
        <v>19.399999999999999</v>
      </c>
      <c r="T47" s="184">
        <f t="shared" si="22"/>
        <v>348</v>
      </c>
      <c r="V47" s="183">
        <f t="shared" si="31"/>
        <v>22.4</v>
      </c>
      <c r="W47" s="184">
        <f t="shared" si="23"/>
        <v>360</v>
      </c>
    </row>
    <row r="48" spans="1:23" x14ac:dyDescent="0.2">
      <c r="A48" s="185">
        <f t="shared" si="24"/>
        <v>1.5</v>
      </c>
      <c r="B48" s="186">
        <f t="shared" si="16"/>
        <v>0</v>
      </c>
      <c r="D48" s="185">
        <f t="shared" si="25"/>
        <v>4.5</v>
      </c>
      <c r="E48" s="186">
        <f t="shared" si="17"/>
        <v>50</v>
      </c>
      <c r="G48" s="185">
        <f t="shared" si="26"/>
        <v>7.5</v>
      </c>
      <c r="H48" s="186">
        <f t="shared" si="18"/>
        <v>110</v>
      </c>
      <c r="J48" s="185">
        <f t="shared" si="27"/>
        <v>10.5</v>
      </c>
      <c r="K48" s="186">
        <f t="shared" si="19"/>
        <v>170</v>
      </c>
      <c r="M48" s="185">
        <f t="shared" si="28"/>
        <v>13.5</v>
      </c>
      <c r="N48" s="186">
        <f t="shared" si="20"/>
        <v>230</v>
      </c>
      <c r="P48" s="185">
        <f t="shared" si="29"/>
        <v>16.5</v>
      </c>
      <c r="Q48" s="186">
        <f t="shared" si="21"/>
        <v>290</v>
      </c>
      <c r="S48" s="185">
        <f t="shared" si="30"/>
        <v>19.5</v>
      </c>
      <c r="T48" s="186">
        <f t="shared" si="22"/>
        <v>350</v>
      </c>
      <c r="V48" s="185">
        <f t="shared" si="31"/>
        <v>22.5</v>
      </c>
      <c r="W48" s="186">
        <f t="shared" si="23"/>
        <v>360</v>
      </c>
    </row>
    <row r="49" spans="1:23" x14ac:dyDescent="0.2">
      <c r="A49" s="183">
        <f t="shared" si="24"/>
        <v>1.6</v>
      </c>
      <c r="B49" s="184">
        <f t="shared" si="16"/>
        <v>0</v>
      </c>
      <c r="D49" s="183">
        <f t="shared" si="25"/>
        <v>4.5999999999999996</v>
      </c>
      <c r="E49" s="184">
        <f t="shared" si="17"/>
        <v>52</v>
      </c>
      <c r="G49" s="183">
        <f t="shared" si="26"/>
        <v>7.6</v>
      </c>
      <c r="H49" s="184">
        <f t="shared" si="18"/>
        <v>112</v>
      </c>
      <c r="J49" s="183">
        <f t="shared" si="27"/>
        <v>10.6</v>
      </c>
      <c r="K49" s="184">
        <f t="shared" si="19"/>
        <v>172</v>
      </c>
      <c r="M49" s="183">
        <f t="shared" si="28"/>
        <v>13.6</v>
      </c>
      <c r="N49" s="184">
        <f t="shared" si="20"/>
        <v>232</v>
      </c>
      <c r="P49" s="183">
        <f t="shared" si="29"/>
        <v>16.600000000000001</v>
      </c>
      <c r="Q49" s="184">
        <f t="shared" si="21"/>
        <v>292</v>
      </c>
      <c r="S49" s="183">
        <f t="shared" si="30"/>
        <v>19.600000000000001</v>
      </c>
      <c r="T49" s="184">
        <f t="shared" si="22"/>
        <v>352</v>
      </c>
      <c r="V49" s="183">
        <f t="shared" si="31"/>
        <v>22.6</v>
      </c>
      <c r="W49" s="184">
        <f t="shared" si="23"/>
        <v>360</v>
      </c>
    </row>
    <row r="50" spans="1:23" x14ac:dyDescent="0.2">
      <c r="A50" s="185">
        <f t="shared" si="24"/>
        <v>1.7</v>
      </c>
      <c r="B50" s="186">
        <f t="shared" si="16"/>
        <v>0</v>
      </c>
      <c r="D50" s="185">
        <f t="shared" si="25"/>
        <v>4.7</v>
      </c>
      <c r="E50" s="186">
        <f t="shared" si="17"/>
        <v>54</v>
      </c>
      <c r="G50" s="185">
        <f t="shared" si="26"/>
        <v>7.7</v>
      </c>
      <c r="H50" s="186">
        <f t="shared" si="18"/>
        <v>114</v>
      </c>
      <c r="J50" s="185">
        <f t="shared" si="27"/>
        <v>10.7</v>
      </c>
      <c r="K50" s="186">
        <f t="shared" si="19"/>
        <v>174</v>
      </c>
      <c r="M50" s="185">
        <f t="shared" si="28"/>
        <v>13.7</v>
      </c>
      <c r="N50" s="186">
        <f t="shared" si="20"/>
        <v>234</v>
      </c>
      <c r="P50" s="185">
        <f t="shared" si="29"/>
        <v>16.7</v>
      </c>
      <c r="Q50" s="186">
        <f t="shared" si="21"/>
        <v>294</v>
      </c>
      <c r="S50" s="185">
        <f t="shared" si="30"/>
        <v>19.7</v>
      </c>
      <c r="T50" s="186">
        <f t="shared" si="22"/>
        <v>354</v>
      </c>
      <c r="V50" s="185">
        <f t="shared" si="31"/>
        <v>22.7</v>
      </c>
      <c r="W50" s="186">
        <f t="shared" si="23"/>
        <v>360</v>
      </c>
    </row>
    <row r="51" spans="1:23" x14ac:dyDescent="0.2">
      <c r="A51" s="183">
        <f t="shared" si="24"/>
        <v>1.8</v>
      </c>
      <c r="B51" s="184">
        <f t="shared" si="16"/>
        <v>0</v>
      </c>
      <c r="D51" s="183">
        <f t="shared" si="25"/>
        <v>4.8</v>
      </c>
      <c r="E51" s="184">
        <f t="shared" si="17"/>
        <v>56</v>
      </c>
      <c r="G51" s="183">
        <f t="shared" si="26"/>
        <v>7.8</v>
      </c>
      <c r="H51" s="184">
        <f t="shared" si="18"/>
        <v>116</v>
      </c>
      <c r="J51" s="183">
        <f t="shared" si="27"/>
        <v>10.8</v>
      </c>
      <c r="K51" s="184">
        <f t="shared" si="19"/>
        <v>176</v>
      </c>
      <c r="M51" s="183">
        <f t="shared" si="28"/>
        <v>13.8</v>
      </c>
      <c r="N51" s="184">
        <f t="shared" si="20"/>
        <v>236</v>
      </c>
      <c r="P51" s="183">
        <f t="shared" si="29"/>
        <v>16.8</v>
      </c>
      <c r="Q51" s="184">
        <f t="shared" si="21"/>
        <v>296</v>
      </c>
      <c r="S51" s="183">
        <f t="shared" si="30"/>
        <v>19.8</v>
      </c>
      <c r="T51" s="184">
        <f t="shared" si="22"/>
        <v>356</v>
      </c>
      <c r="V51" s="183">
        <f t="shared" si="31"/>
        <v>22.8</v>
      </c>
      <c r="W51" s="184">
        <f t="shared" si="23"/>
        <v>360</v>
      </c>
    </row>
    <row r="52" spans="1:23" x14ac:dyDescent="0.2">
      <c r="A52" s="185">
        <f t="shared" si="24"/>
        <v>1.9</v>
      </c>
      <c r="B52" s="186">
        <f t="shared" si="16"/>
        <v>0</v>
      </c>
      <c r="D52" s="185">
        <f t="shared" si="25"/>
        <v>4.9000000000000004</v>
      </c>
      <c r="E52" s="186">
        <f t="shared" si="17"/>
        <v>58</v>
      </c>
      <c r="G52" s="185">
        <f t="shared" si="26"/>
        <v>7.9</v>
      </c>
      <c r="H52" s="186">
        <f t="shared" si="18"/>
        <v>118</v>
      </c>
      <c r="J52" s="185">
        <f t="shared" si="27"/>
        <v>10.9</v>
      </c>
      <c r="K52" s="186">
        <f t="shared" si="19"/>
        <v>178</v>
      </c>
      <c r="M52" s="185">
        <f t="shared" si="28"/>
        <v>13.9</v>
      </c>
      <c r="N52" s="186">
        <f t="shared" si="20"/>
        <v>238</v>
      </c>
      <c r="P52" s="185">
        <f t="shared" si="29"/>
        <v>16.899999999999999</v>
      </c>
      <c r="Q52" s="186">
        <f t="shared" si="21"/>
        <v>298</v>
      </c>
      <c r="S52" s="185">
        <f t="shared" si="30"/>
        <v>19.899999999999999</v>
      </c>
      <c r="T52" s="186">
        <f t="shared" si="22"/>
        <v>358</v>
      </c>
      <c r="V52" s="185">
        <f t="shared" si="31"/>
        <v>22.9</v>
      </c>
      <c r="W52" s="186">
        <f t="shared" si="23"/>
        <v>360</v>
      </c>
    </row>
    <row r="53" spans="1:23" x14ac:dyDescent="0.2">
      <c r="A53" s="183">
        <f t="shared" si="24"/>
        <v>2</v>
      </c>
      <c r="B53" s="184">
        <f t="shared" si="16"/>
        <v>0</v>
      </c>
      <c r="D53" s="183">
        <f t="shared" si="25"/>
        <v>5</v>
      </c>
      <c r="E53" s="184">
        <f t="shared" si="17"/>
        <v>60</v>
      </c>
      <c r="G53" s="183">
        <f t="shared" si="26"/>
        <v>8</v>
      </c>
      <c r="H53" s="184">
        <f t="shared" si="18"/>
        <v>120</v>
      </c>
      <c r="J53" s="183">
        <f t="shared" si="27"/>
        <v>11</v>
      </c>
      <c r="K53" s="184">
        <f t="shared" si="19"/>
        <v>180</v>
      </c>
      <c r="M53" s="183">
        <f t="shared" si="28"/>
        <v>14</v>
      </c>
      <c r="N53" s="184">
        <f t="shared" si="20"/>
        <v>240</v>
      </c>
      <c r="P53" s="183">
        <f t="shared" si="29"/>
        <v>17</v>
      </c>
      <c r="Q53" s="184">
        <f t="shared" si="21"/>
        <v>300</v>
      </c>
      <c r="S53" s="183">
        <f t="shared" si="30"/>
        <v>20</v>
      </c>
      <c r="T53" s="184">
        <f t="shared" si="22"/>
        <v>360</v>
      </c>
      <c r="V53" s="183">
        <f t="shared" si="31"/>
        <v>23</v>
      </c>
      <c r="W53" s="184">
        <f t="shared" si="23"/>
        <v>360</v>
      </c>
    </row>
    <row r="54" spans="1:23" x14ac:dyDescent="0.2">
      <c r="A54" s="185">
        <f t="shared" si="24"/>
        <v>2.1</v>
      </c>
      <c r="B54" s="186">
        <f t="shared" si="16"/>
        <v>2</v>
      </c>
      <c r="D54" s="185">
        <f t="shared" si="25"/>
        <v>5.0999999999999996</v>
      </c>
      <c r="E54" s="186">
        <f t="shared" si="17"/>
        <v>62</v>
      </c>
      <c r="G54" s="185">
        <f t="shared" si="26"/>
        <v>8.1</v>
      </c>
      <c r="H54" s="186">
        <f t="shared" si="18"/>
        <v>122</v>
      </c>
      <c r="J54" s="185">
        <f t="shared" si="27"/>
        <v>11.1</v>
      </c>
      <c r="K54" s="186">
        <f t="shared" si="19"/>
        <v>182</v>
      </c>
      <c r="M54" s="185">
        <f t="shared" si="28"/>
        <v>14.1</v>
      </c>
      <c r="N54" s="186">
        <f t="shared" si="20"/>
        <v>242</v>
      </c>
      <c r="P54" s="185">
        <f t="shared" si="29"/>
        <v>17.100000000000001</v>
      </c>
      <c r="Q54" s="186">
        <f t="shared" si="21"/>
        <v>302</v>
      </c>
      <c r="S54" s="185">
        <f t="shared" si="30"/>
        <v>20.100000000000001</v>
      </c>
      <c r="T54" s="186">
        <f t="shared" si="22"/>
        <v>360</v>
      </c>
      <c r="V54" s="185">
        <f t="shared" si="31"/>
        <v>23.1</v>
      </c>
      <c r="W54" s="186">
        <f t="shared" si="23"/>
        <v>360</v>
      </c>
    </row>
    <row r="55" spans="1:23" x14ac:dyDescent="0.2">
      <c r="A55" s="183">
        <f t="shared" si="24"/>
        <v>2.2000000000000002</v>
      </c>
      <c r="B55" s="184">
        <f t="shared" si="16"/>
        <v>4</v>
      </c>
      <c r="D55" s="183">
        <f t="shared" si="25"/>
        <v>5.2</v>
      </c>
      <c r="E55" s="184">
        <f t="shared" si="17"/>
        <v>64</v>
      </c>
      <c r="G55" s="183">
        <f t="shared" si="26"/>
        <v>8.1999999999999993</v>
      </c>
      <c r="H55" s="184">
        <f t="shared" si="18"/>
        <v>124</v>
      </c>
      <c r="J55" s="183">
        <f t="shared" si="27"/>
        <v>11.2</v>
      </c>
      <c r="K55" s="184">
        <f t="shared" si="19"/>
        <v>184</v>
      </c>
      <c r="M55" s="183">
        <f t="shared" si="28"/>
        <v>14.2</v>
      </c>
      <c r="N55" s="184">
        <f t="shared" si="20"/>
        <v>244</v>
      </c>
      <c r="P55" s="183">
        <f t="shared" si="29"/>
        <v>17.2</v>
      </c>
      <c r="Q55" s="184">
        <f t="shared" si="21"/>
        <v>304</v>
      </c>
      <c r="S55" s="183">
        <f t="shared" si="30"/>
        <v>20.2</v>
      </c>
      <c r="T55" s="184">
        <f t="shared" si="22"/>
        <v>360</v>
      </c>
      <c r="V55" s="183">
        <f t="shared" si="31"/>
        <v>23.2</v>
      </c>
      <c r="W55" s="184">
        <f t="shared" si="23"/>
        <v>360</v>
      </c>
    </row>
    <row r="56" spans="1:23" x14ac:dyDescent="0.2">
      <c r="A56" s="185">
        <f t="shared" si="24"/>
        <v>2.2999999999999998</v>
      </c>
      <c r="B56" s="186">
        <f t="shared" si="16"/>
        <v>6</v>
      </c>
      <c r="D56" s="185">
        <f t="shared" si="25"/>
        <v>5.3</v>
      </c>
      <c r="E56" s="186">
        <f t="shared" si="17"/>
        <v>66</v>
      </c>
      <c r="G56" s="185">
        <f t="shared" si="26"/>
        <v>8.3000000000000007</v>
      </c>
      <c r="H56" s="186">
        <f t="shared" si="18"/>
        <v>126</v>
      </c>
      <c r="J56" s="185">
        <f t="shared" si="27"/>
        <v>11.3</v>
      </c>
      <c r="K56" s="186">
        <f t="shared" si="19"/>
        <v>186</v>
      </c>
      <c r="M56" s="185">
        <f t="shared" si="28"/>
        <v>14.3</v>
      </c>
      <c r="N56" s="186">
        <f t="shared" si="20"/>
        <v>246</v>
      </c>
      <c r="P56" s="185">
        <f t="shared" si="29"/>
        <v>17.3</v>
      </c>
      <c r="Q56" s="186">
        <f t="shared" si="21"/>
        <v>306</v>
      </c>
      <c r="S56" s="185">
        <f t="shared" si="30"/>
        <v>20.3</v>
      </c>
      <c r="T56" s="186">
        <f t="shared" si="22"/>
        <v>360</v>
      </c>
      <c r="V56" s="185">
        <f t="shared" si="31"/>
        <v>23.3</v>
      </c>
      <c r="W56" s="186">
        <f t="shared" si="23"/>
        <v>360</v>
      </c>
    </row>
    <row r="57" spans="1:23" x14ac:dyDescent="0.2">
      <c r="A57" s="183">
        <f t="shared" si="24"/>
        <v>2.4</v>
      </c>
      <c r="B57" s="184">
        <f t="shared" si="16"/>
        <v>8</v>
      </c>
      <c r="D57" s="183">
        <f t="shared" si="25"/>
        <v>5.4</v>
      </c>
      <c r="E57" s="184">
        <f t="shared" si="17"/>
        <v>68</v>
      </c>
      <c r="G57" s="183">
        <f t="shared" si="26"/>
        <v>8.4</v>
      </c>
      <c r="H57" s="184">
        <f t="shared" si="18"/>
        <v>128</v>
      </c>
      <c r="J57" s="183">
        <f t="shared" si="27"/>
        <v>11.4</v>
      </c>
      <c r="K57" s="184">
        <f t="shared" si="19"/>
        <v>188</v>
      </c>
      <c r="M57" s="183">
        <f t="shared" si="28"/>
        <v>14.4</v>
      </c>
      <c r="N57" s="184">
        <f t="shared" si="20"/>
        <v>248</v>
      </c>
      <c r="P57" s="183">
        <f t="shared" si="29"/>
        <v>17.399999999999999</v>
      </c>
      <c r="Q57" s="184">
        <f t="shared" si="21"/>
        <v>308</v>
      </c>
      <c r="S57" s="183">
        <f t="shared" si="30"/>
        <v>20.399999999999999</v>
      </c>
      <c r="T57" s="184">
        <f t="shared" si="22"/>
        <v>360</v>
      </c>
      <c r="V57" s="183">
        <f t="shared" si="31"/>
        <v>23.4</v>
      </c>
      <c r="W57" s="184">
        <f t="shared" si="23"/>
        <v>360</v>
      </c>
    </row>
    <row r="58" spans="1:23" x14ac:dyDescent="0.2">
      <c r="A58" s="185">
        <f t="shared" si="24"/>
        <v>2.5</v>
      </c>
      <c r="B58" s="186">
        <f t="shared" si="16"/>
        <v>10</v>
      </c>
      <c r="D58" s="185">
        <f t="shared" si="25"/>
        <v>5.5</v>
      </c>
      <c r="E58" s="186">
        <f t="shared" si="17"/>
        <v>70</v>
      </c>
      <c r="G58" s="185">
        <f t="shared" si="26"/>
        <v>8.5</v>
      </c>
      <c r="H58" s="186">
        <f t="shared" si="18"/>
        <v>130</v>
      </c>
      <c r="J58" s="185">
        <f t="shared" si="27"/>
        <v>11.5</v>
      </c>
      <c r="K58" s="186">
        <f t="shared" si="19"/>
        <v>190</v>
      </c>
      <c r="M58" s="185">
        <f t="shared" si="28"/>
        <v>14.5</v>
      </c>
      <c r="N58" s="186">
        <f t="shared" si="20"/>
        <v>250</v>
      </c>
      <c r="P58" s="185">
        <f t="shared" si="29"/>
        <v>17.5</v>
      </c>
      <c r="Q58" s="186">
        <f t="shared" si="21"/>
        <v>310</v>
      </c>
      <c r="S58" s="185">
        <f t="shared" si="30"/>
        <v>20.5</v>
      </c>
      <c r="T58" s="186">
        <f t="shared" si="22"/>
        <v>360</v>
      </c>
      <c r="V58" s="185">
        <f t="shared" si="31"/>
        <v>23.5</v>
      </c>
      <c r="W58" s="186">
        <f t="shared" si="23"/>
        <v>360</v>
      </c>
    </row>
    <row r="59" spans="1:23" x14ac:dyDescent="0.2">
      <c r="A59" s="183">
        <f t="shared" si="24"/>
        <v>2.6</v>
      </c>
      <c r="B59" s="184">
        <f t="shared" si="16"/>
        <v>12</v>
      </c>
      <c r="D59" s="183">
        <f t="shared" si="25"/>
        <v>5.6</v>
      </c>
      <c r="E59" s="184">
        <f t="shared" si="17"/>
        <v>72</v>
      </c>
      <c r="G59" s="183">
        <f t="shared" si="26"/>
        <v>8.6</v>
      </c>
      <c r="H59" s="184">
        <f t="shared" si="18"/>
        <v>132</v>
      </c>
      <c r="J59" s="183">
        <f t="shared" si="27"/>
        <v>11.6</v>
      </c>
      <c r="K59" s="184">
        <f t="shared" si="19"/>
        <v>192</v>
      </c>
      <c r="M59" s="183">
        <f t="shared" si="28"/>
        <v>14.6</v>
      </c>
      <c r="N59" s="184">
        <f t="shared" si="20"/>
        <v>252</v>
      </c>
      <c r="P59" s="183">
        <f t="shared" si="29"/>
        <v>17.600000000000001</v>
      </c>
      <c r="Q59" s="184">
        <f t="shared" si="21"/>
        <v>312</v>
      </c>
      <c r="S59" s="183">
        <f t="shared" si="30"/>
        <v>20.6</v>
      </c>
      <c r="T59" s="184">
        <f t="shared" si="22"/>
        <v>360</v>
      </c>
      <c r="V59" s="183">
        <f t="shared" si="31"/>
        <v>23.6</v>
      </c>
      <c r="W59" s="184">
        <f t="shared" si="23"/>
        <v>360</v>
      </c>
    </row>
    <row r="60" spans="1:23" x14ac:dyDescent="0.2">
      <c r="A60" s="185">
        <f t="shared" si="24"/>
        <v>2.7</v>
      </c>
      <c r="B60" s="186">
        <f t="shared" si="16"/>
        <v>14</v>
      </c>
      <c r="D60" s="185">
        <f t="shared" si="25"/>
        <v>5.7</v>
      </c>
      <c r="E60" s="186">
        <f t="shared" si="17"/>
        <v>74</v>
      </c>
      <c r="G60" s="185">
        <f t="shared" si="26"/>
        <v>8.6999999999999993</v>
      </c>
      <c r="H60" s="186">
        <f t="shared" si="18"/>
        <v>134</v>
      </c>
      <c r="J60" s="185">
        <f t="shared" si="27"/>
        <v>11.7</v>
      </c>
      <c r="K60" s="186">
        <f t="shared" si="19"/>
        <v>194</v>
      </c>
      <c r="M60" s="185">
        <f t="shared" si="28"/>
        <v>14.7</v>
      </c>
      <c r="N60" s="186">
        <f t="shared" si="20"/>
        <v>254</v>
      </c>
      <c r="P60" s="185">
        <f t="shared" si="29"/>
        <v>17.7</v>
      </c>
      <c r="Q60" s="186">
        <f t="shared" si="21"/>
        <v>314</v>
      </c>
      <c r="S60" s="185">
        <f t="shared" si="30"/>
        <v>20.7</v>
      </c>
      <c r="T60" s="186">
        <f t="shared" si="22"/>
        <v>360</v>
      </c>
      <c r="V60" s="185">
        <f t="shared" si="31"/>
        <v>23.7</v>
      </c>
      <c r="W60" s="186">
        <f t="shared" si="23"/>
        <v>360</v>
      </c>
    </row>
    <row r="61" spans="1:23" x14ac:dyDescent="0.2">
      <c r="A61" s="183">
        <f t="shared" si="24"/>
        <v>2.8</v>
      </c>
      <c r="B61" s="184">
        <f t="shared" si="16"/>
        <v>16</v>
      </c>
      <c r="D61" s="183">
        <f t="shared" si="25"/>
        <v>5.8</v>
      </c>
      <c r="E61" s="184">
        <f t="shared" si="17"/>
        <v>76</v>
      </c>
      <c r="G61" s="183">
        <f t="shared" si="26"/>
        <v>8.8000000000000007</v>
      </c>
      <c r="H61" s="184">
        <f t="shared" si="18"/>
        <v>136</v>
      </c>
      <c r="J61" s="183">
        <f t="shared" si="27"/>
        <v>11.8</v>
      </c>
      <c r="K61" s="184">
        <f t="shared" si="19"/>
        <v>196</v>
      </c>
      <c r="M61" s="183">
        <f t="shared" si="28"/>
        <v>14.8</v>
      </c>
      <c r="N61" s="184">
        <f t="shared" si="20"/>
        <v>256</v>
      </c>
      <c r="P61" s="183">
        <f t="shared" si="29"/>
        <v>17.8</v>
      </c>
      <c r="Q61" s="184">
        <f t="shared" si="21"/>
        <v>316</v>
      </c>
      <c r="S61" s="183">
        <f t="shared" si="30"/>
        <v>20.8</v>
      </c>
      <c r="T61" s="184">
        <f t="shared" si="22"/>
        <v>360</v>
      </c>
      <c r="V61" s="183">
        <f t="shared" si="31"/>
        <v>23.8</v>
      </c>
      <c r="W61" s="184">
        <f t="shared" si="23"/>
        <v>360</v>
      </c>
    </row>
    <row r="62" spans="1:23" x14ac:dyDescent="0.2">
      <c r="A62" s="185">
        <f t="shared" si="24"/>
        <v>2.9</v>
      </c>
      <c r="B62" s="186">
        <f t="shared" si="16"/>
        <v>18</v>
      </c>
      <c r="D62" s="185">
        <f t="shared" si="25"/>
        <v>5.9</v>
      </c>
      <c r="E62" s="186">
        <f t="shared" si="17"/>
        <v>78</v>
      </c>
      <c r="G62" s="185">
        <f t="shared" si="26"/>
        <v>8.9</v>
      </c>
      <c r="H62" s="186">
        <f t="shared" si="18"/>
        <v>138</v>
      </c>
      <c r="J62" s="185">
        <f t="shared" si="27"/>
        <v>11.9</v>
      </c>
      <c r="K62" s="186">
        <f t="shared" si="19"/>
        <v>198</v>
      </c>
      <c r="M62" s="185">
        <f t="shared" si="28"/>
        <v>14.9</v>
      </c>
      <c r="N62" s="186">
        <f t="shared" si="20"/>
        <v>258</v>
      </c>
      <c r="P62" s="185">
        <f t="shared" si="29"/>
        <v>17.899999999999999</v>
      </c>
      <c r="Q62" s="186">
        <f t="shared" si="21"/>
        <v>318</v>
      </c>
      <c r="S62" s="185">
        <f t="shared" si="30"/>
        <v>20.9</v>
      </c>
      <c r="T62" s="186">
        <f t="shared" si="22"/>
        <v>360</v>
      </c>
      <c r="V62" s="185">
        <f t="shared" si="31"/>
        <v>23.9</v>
      </c>
      <c r="W62" s="186">
        <f t="shared" si="23"/>
        <v>360</v>
      </c>
    </row>
    <row r="63" spans="1:23" x14ac:dyDescent="0.2">
      <c r="A63" s="183">
        <f t="shared" si="24"/>
        <v>3</v>
      </c>
      <c r="B63" s="184">
        <f t="shared" si="16"/>
        <v>20</v>
      </c>
      <c r="D63" s="183">
        <f t="shared" si="25"/>
        <v>6</v>
      </c>
      <c r="E63" s="184">
        <f t="shared" si="17"/>
        <v>80</v>
      </c>
      <c r="G63" s="183">
        <f t="shared" si="26"/>
        <v>9</v>
      </c>
      <c r="H63" s="184">
        <f t="shared" si="18"/>
        <v>140</v>
      </c>
      <c r="J63" s="183">
        <f t="shared" si="27"/>
        <v>12</v>
      </c>
      <c r="K63" s="184">
        <f t="shared" si="19"/>
        <v>200</v>
      </c>
      <c r="M63" s="183">
        <f t="shared" si="28"/>
        <v>15</v>
      </c>
      <c r="N63" s="184">
        <f t="shared" si="20"/>
        <v>260</v>
      </c>
      <c r="P63" s="183">
        <f t="shared" si="29"/>
        <v>18</v>
      </c>
      <c r="Q63" s="184">
        <f t="shared" si="21"/>
        <v>320</v>
      </c>
      <c r="S63" s="183">
        <f t="shared" si="30"/>
        <v>21</v>
      </c>
      <c r="T63" s="184">
        <f t="shared" si="22"/>
        <v>360</v>
      </c>
      <c r="V63" s="183">
        <f t="shared" si="31"/>
        <v>24</v>
      </c>
      <c r="W63" s="184">
        <f t="shared" si="23"/>
        <v>360</v>
      </c>
    </row>
    <row r="64" spans="1:23" x14ac:dyDescent="0.2">
      <c r="A64" s="185">
        <f t="shared" si="24"/>
        <v>3.1</v>
      </c>
      <c r="B64" s="186">
        <f t="shared" si="16"/>
        <v>22</v>
      </c>
      <c r="D64" s="185">
        <f t="shared" si="25"/>
        <v>6.1</v>
      </c>
      <c r="E64" s="186">
        <f t="shared" si="17"/>
        <v>82</v>
      </c>
      <c r="G64" s="185">
        <f t="shared" si="26"/>
        <v>9.1</v>
      </c>
      <c r="H64" s="186">
        <f t="shared" si="18"/>
        <v>142</v>
      </c>
      <c r="J64" s="185">
        <f t="shared" si="27"/>
        <v>12.1</v>
      </c>
      <c r="K64" s="186">
        <f t="shared" si="19"/>
        <v>202</v>
      </c>
      <c r="M64" s="185">
        <f t="shared" si="28"/>
        <v>15.1</v>
      </c>
      <c r="N64" s="186">
        <f t="shared" si="20"/>
        <v>262</v>
      </c>
      <c r="P64" s="185">
        <f t="shared" si="29"/>
        <v>18.100000000000001</v>
      </c>
      <c r="Q64" s="186">
        <f t="shared" si="21"/>
        <v>322</v>
      </c>
      <c r="S64" s="185">
        <f t="shared" si="30"/>
        <v>21.1</v>
      </c>
      <c r="T64" s="186">
        <f t="shared" si="22"/>
        <v>360</v>
      </c>
      <c r="V64" s="185">
        <f t="shared" si="31"/>
        <v>24.1</v>
      </c>
      <c r="W64" s="186">
        <f t="shared" si="23"/>
        <v>360</v>
      </c>
    </row>
    <row r="65" spans="1:23" x14ac:dyDescent="0.2">
      <c r="A65" s="183">
        <f t="shared" si="24"/>
        <v>3.2</v>
      </c>
      <c r="B65" s="184">
        <f t="shared" si="16"/>
        <v>24</v>
      </c>
      <c r="D65" s="183">
        <f t="shared" si="25"/>
        <v>6.2</v>
      </c>
      <c r="E65" s="184">
        <f t="shared" si="17"/>
        <v>84</v>
      </c>
      <c r="G65" s="183">
        <f t="shared" si="26"/>
        <v>9.1999999999999993</v>
      </c>
      <c r="H65" s="184">
        <f t="shared" si="18"/>
        <v>144</v>
      </c>
      <c r="J65" s="183">
        <f t="shared" si="27"/>
        <v>12.2</v>
      </c>
      <c r="K65" s="184">
        <f t="shared" si="19"/>
        <v>204</v>
      </c>
      <c r="M65" s="183">
        <f t="shared" si="28"/>
        <v>15.2</v>
      </c>
      <c r="N65" s="184">
        <f t="shared" si="20"/>
        <v>264</v>
      </c>
      <c r="P65" s="183">
        <f t="shared" si="29"/>
        <v>18.2</v>
      </c>
      <c r="Q65" s="184">
        <f t="shared" si="21"/>
        <v>324</v>
      </c>
      <c r="S65" s="183">
        <f t="shared" si="30"/>
        <v>21.2</v>
      </c>
      <c r="T65" s="184">
        <f t="shared" si="22"/>
        <v>360</v>
      </c>
      <c r="V65" s="183">
        <f t="shared" si="31"/>
        <v>24.2</v>
      </c>
      <c r="W65" s="184">
        <f t="shared" si="23"/>
        <v>360</v>
      </c>
    </row>
    <row r="66" spans="1:23" x14ac:dyDescent="0.2">
      <c r="A66" s="185">
        <f t="shared" si="24"/>
        <v>3.3</v>
      </c>
      <c r="B66" s="186">
        <f t="shared" si="16"/>
        <v>26</v>
      </c>
      <c r="D66" s="185">
        <f t="shared" si="25"/>
        <v>6.3</v>
      </c>
      <c r="E66" s="186">
        <f t="shared" si="17"/>
        <v>86</v>
      </c>
      <c r="G66" s="185">
        <f t="shared" si="26"/>
        <v>9.3000000000000007</v>
      </c>
      <c r="H66" s="186">
        <f t="shared" si="18"/>
        <v>146</v>
      </c>
      <c r="J66" s="185">
        <f t="shared" si="27"/>
        <v>12.3</v>
      </c>
      <c r="K66" s="186">
        <f t="shared" si="19"/>
        <v>206</v>
      </c>
      <c r="M66" s="185">
        <f t="shared" si="28"/>
        <v>15.3</v>
      </c>
      <c r="N66" s="186">
        <f t="shared" si="20"/>
        <v>266</v>
      </c>
      <c r="P66" s="185">
        <f t="shared" si="29"/>
        <v>18.3</v>
      </c>
      <c r="Q66" s="186">
        <f t="shared" si="21"/>
        <v>326</v>
      </c>
      <c r="S66" s="185">
        <f t="shared" si="30"/>
        <v>21.3</v>
      </c>
      <c r="T66" s="186">
        <f t="shared" si="22"/>
        <v>360</v>
      </c>
      <c r="V66" s="185">
        <f t="shared" si="31"/>
        <v>24.3</v>
      </c>
      <c r="W66" s="186">
        <f t="shared" si="23"/>
        <v>360</v>
      </c>
    </row>
    <row r="67" spans="1:23" x14ac:dyDescent="0.2">
      <c r="A67" s="183">
        <f t="shared" si="24"/>
        <v>3.4</v>
      </c>
      <c r="B67" s="184">
        <f t="shared" si="16"/>
        <v>28</v>
      </c>
      <c r="D67" s="183">
        <f t="shared" si="25"/>
        <v>6.4</v>
      </c>
      <c r="E67" s="184">
        <f t="shared" si="17"/>
        <v>88</v>
      </c>
      <c r="G67" s="183">
        <f t="shared" si="26"/>
        <v>9.4</v>
      </c>
      <c r="H67" s="184">
        <f t="shared" si="18"/>
        <v>148</v>
      </c>
      <c r="J67" s="183">
        <f t="shared" si="27"/>
        <v>12.4</v>
      </c>
      <c r="K67" s="184">
        <f t="shared" si="19"/>
        <v>208</v>
      </c>
      <c r="M67" s="183">
        <f t="shared" si="28"/>
        <v>15.4</v>
      </c>
      <c r="N67" s="184">
        <f t="shared" si="20"/>
        <v>268</v>
      </c>
      <c r="P67" s="183">
        <f t="shared" si="29"/>
        <v>18.399999999999999</v>
      </c>
      <c r="Q67" s="184">
        <f t="shared" si="21"/>
        <v>328</v>
      </c>
      <c r="S67" s="183">
        <f t="shared" si="30"/>
        <v>21.4</v>
      </c>
      <c r="T67" s="184">
        <f t="shared" si="22"/>
        <v>360</v>
      </c>
      <c r="V67" s="183">
        <f t="shared" si="31"/>
        <v>24.4</v>
      </c>
      <c r="W67" s="184">
        <f t="shared" si="23"/>
        <v>360</v>
      </c>
    </row>
    <row r="68" spans="1:23" x14ac:dyDescent="0.2">
      <c r="A68" s="185">
        <f t="shared" si="24"/>
        <v>3.5</v>
      </c>
      <c r="B68" s="186">
        <f t="shared" si="16"/>
        <v>30</v>
      </c>
      <c r="D68" s="185">
        <f t="shared" si="25"/>
        <v>6.5</v>
      </c>
      <c r="E68" s="186">
        <f t="shared" si="17"/>
        <v>90</v>
      </c>
      <c r="G68" s="185">
        <f t="shared" si="26"/>
        <v>9.5</v>
      </c>
      <c r="H68" s="186">
        <f t="shared" si="18"/>
        <v>150</v>
      </c>
      <c r="J68" s="185">
        <f t="shared" si="27"/>
        <v>12.5</v>
      </c>
      <c r="K68" s="186">
        <f t="shared" si="19"/>
        <v>210</v>
      </c>
      <c r="M68" s="185">
        <f t="shared" si="28"/>
        <v>15.5</v>
      </c>
      <c r="N68" s="186">
        <f t="shared" si="20"/>
        <v>270</v>
      </c>
      <c r="P68" s="185">
        <f t="shared" si="29"/>
        <v>18.5</v>
      </c>
      <c r="Q68" s="186">
        <f t="shared" si="21"/>
        <v>330</v>
      </c>
      <c r="S68" s="185">
        <f t="shared" si="30"/>
        <v>21.5</v>
      </c>
      <c r="T68" s="186">
        <f t="shared" si="22"/>
        <v>360</v>
      </c>
      <c r="V68" s="185">
        <f t="shared" si="31"/>
        <v>24.5</v>
      </c>
      <c r="W68" s="186">
        <f t="shared" si="23"/>
        <v>360</v>
      </c>
    </row>
    <row r="69" spans="1:23" x14ac:dyDescent="0.2">
      <c r="A69" s="183">
        <f t="shared" si="24"/>
        <v>3.6</v>
      </c>
      <c r="B69" s="184">
        <f t="shared" si="16"/>
        <v>32</v>
      </c>
      <c r="D69" s="183">
        <f t="shared" si="25"/>
        <v>6.6</v>
      </c>
      <c r="E69" s="184">
        <f t="shared" si="17"/>
        <v>92</v>
      </c>
      <c r="G69" s="183">
        <f t="shared" si="26"/>
        <v>9.6</v>
      </c>
      <c r="H69" s="184">
        <f t="shared" si="18"/>
        <v>152</v>
      </c>
      <c r="J69" s="183">
        <f t="shared" si="27"/>
        <v>12.6</v>
      </c>
      <c r="K69" s="184">
        <f t="shared" si="19"/>
        <v>212</v>
      </c>
      <c r="M69" s="183">
        <f t="shared" si="28"/>
        <v>15.6</v>
      </c>
      <c r="N69" s="184">
        <f t="shared" si="20"/>
        <v>272</v>
      </c>
      <c r="P69" s="183">
        <f t="shared" si="29"/>
        <v>18.600000000000001</v>
      </c>
      <c r="Q69" s="184">
        <f t="shared" si="21"/>
        <v>332</v>
      </c>
      <c r="S69" s="183">
        <f t="shared" si="30"/>
        <v>21.6</v>
      </c>
      <c r="T69" s="184">
        <f t="shared" si="22"/>
        <v>360</v>
      </c>
      <c r="V69" s="183">
        <f t="shared" si="31"/>
        <v>24.6</v>
      </c>
      <c r="W69" s="184">
        <f t="shared" si="23"/>
        <v>360</v>
      </c>
    </row>
    <row r="70" spans="1:23" x14ac:dyDescent="0.2">
      <c r="A70" s="185">
        <f t="shared" si="24"/>
        <v>3.7</v>
      </c>
      <c r="B70" s="186">
        <f t="shared" si="16"/>
        <v>34</v>
      </c>
      <c r="D70" s="185">
        <f t="shared" si="25"/>
        <v>6.7</v>
      </c>
      <c r="E70" s="186">
        <f t="shared" si="17"/>
        <v>94</v>
      </c>
      <c r="G70" s="185">
        <f t="shared" si="26"/>
        <v>9.6999999999999993</v>
      </c>
      <c r="H70" s="186">
        <f t="shared" si="18"/>
        <v>154</v>
      </c>
      <c r="J70" s="185">
        <f t="shared" si="27"/>
        <v>12.7</v>
      </c>
      <c r="K70" s="186">
        <f t="shared" si="19"/>
        <v>214</v>
      </c>
      <c r="M70" s="185">
        <f t="shared" si="28"/>
        <v>15.7</v>
      </c>
      <c r="N70" s="186">
        <f t="shared" si="20"/>
        <v>274</v>
      </c>
      <c r="P70" s="185">
        <f t="shared" si="29"/>
        <v>18.7</v>
      </c>
      <c r="Q70" s="186">
        <f t="shared" si="21"/>
        <v>334</v>
      </c>
      <c r="S70" s="185">
        <f t="shared" si="30"/>
        <v>21.7</v>
      </c>
      <c r="T70" s="186">
        <f t="shared" si="22"/>
        <v>360</v>
      </c>
      <c r="V70" s="185">
        <f t="shared" si="31"/>
        <v>24.7</v>
      </c>
      <c r="W70" s="186">
        <f t="shared" si="23"/>
        <v>360</v>
      </c>
    </row>
    <row r="71" spans="1:23" x14ac:dyDescent="0.2">
      <c r="A71" s="183">
        <f t="shared" si="24"/>
        <v>3.8</v>
      </c>
      <c r="B71" s="184">
        <f t="shared" si="16"/>
        <v>36</v>
      </c>
      <c r="D71" s="183">
        <f t="shared" si="25"/>
        <v>6.8</v>
      </c>
      <c r="E71" s="184">
        <f t="shared" si="17"/>
        <v>96</v>
      </c>
      <c r="G71" s="183">
        <f t="shared" si="26"/>
        <v>9.8000000000000007</v>
      </c>
      <c r="H71" s="184">
        <f t="shared" si="18"/>
        <v>156</v>
      </c>
      <c r="J71" s="183">
        <f t="shared" si="27"/>
        <v>12.8</v>
      </c>
      <c r="K71" s="184">
        <f t="shared" si="19"/>
        <v>216</v>
      </c>
      <c r="M71" s="183">
        <f t="shared" si="28"/>
        <v>15.8</v>
      </c>
      <c r="N71" s="184">
        <f t="shared" si="20"/>
        <v>276</v>
      </c>
      <c r="P71" s="183">
        <f t="shared" si="29"/>
        <v>18.8</v>
      </c>
      <c r="Q71" s="184">
        <f t="shared" si="21"/>
        <v>336</v>
      </c>
      <c r="S71" s="183">
        <f t="shared" si="30"/>
        <v>21.8</v>
      </c>
      <c r="T71" s="184">
        <f t="shared" si="22"/>
        <v>360</v>
      </c>
      <c r="V71" s="183">
        <f t="shared" si="31"/>
        <v>24.8</v>
      </c>
      <c r="W71" s="184">
        <f t="shared" si="23"/>
        <v>360</v>
      </c>
    </row>
    <row r="72" spans="1:23" ht="13.5" thickBot="1" x14ac:dyDescent="0.25">
      <c r="A72" s="187">
        <f t="shared" si="24"/>
        <v>3.9</v>
      </c>
      <c r="B72" s="188">
        <f t="shared" si="16"/>
        <v>38</v>
      </c>
      <c r="D72" s="187">
        <f t="shared" si="25"/>
        <v>6.9</v>
      </c>
      <c r="E72" s="188">
        <f t="shared" si="17"/>
        <v>98</v>
      </c>
      <c r="G72" s="187">
        <f t="shared" si="26"/>
        <v>9.9</v>
      </c>
      <c r="H72" s="188">
        <f t="shared" si="18"/>
        <v>158</v>
      </c>
      <c r="J72" s="187">
        <f t="shared" si="27"/>
        <v>12.9</v>
      </c>
      <c r="K72" s="188">
        <f t="shared" si="19"/>
        <v>218</v>
      </c>
      <c r="M72" s="187">
        <f t="shared" si="28"/>
        <v>15.9</v>
      </c>
      <c r="N72" s="188">
        <f t="shared" si="20"/>
        <v>278</v>
      </c>
      <c r="P72" s="187">
        <f t="shared" si="29"/>
        <v>18.899999999999999</v>
      </c>
      <c r="Q72" s="188">
        <f t="shared" si="21"/>
        <v>338</v>
      </c>
      <c r="S72" s="187">
        <f t="shared" si="30"/>
        <v>21.9</v>
      </c>
      <c r="T72" s="188">
        <f t="shared" si="22"/>
        <v>360</v>
      </c>
      <c r="V72" s="187">
        <f t="shared" si="31"/>
        <v>24.9</v>
      </c>
      <c r="W72" s="188">
        <f t="shared" si="23"/>
        <v>360</v>
      </c>
    </row>
  </sheetData>
  <mergeCells count="6">
    <mergeCell ref="A3:B3"/>
    <mergeCell ref="G3:H3"/>
    <mergeCell ref="A1:W1"/>
    <mergeCell ref="A38:W38"/>
    <mergeCell ref="A40:B40"/>
    <mergeCell ref="G40:H40"/>
  </mergeCells>
  <pageMargins left="0.70866141732283472" right="0.70866141732283472" top="0.78740157480314965" bottom="0.78740157480314965" header="0.31496062992125984" footer="0.31496062992125984"/>
  <pageSetup paperSize="9" scale="71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562"/>
  <sheetViews>
    <sheetView workbookViewId="0">
      <selection activeCell="P4" sqref="P4"/>
    </sheetView>
  </sheetViews>
  <sheetFormatPr baseColWidth="10" defaultRowHeight="12.75" x14ac:dyDescent="0.2"/>
  <cols>
    <col min="1" max="1" width="7" customWidth="1"/>
    <col min="2" max="2" width="6.5703125" style="1" customWidth="1"/>
    <col min="3" max="3" width="1.140625" style="1" customWidth="1"/>
    <col min="4" max="4" width="7" customWidth="1"/>
    <col min="5" max="5" width="6.42578125" style="1" customWidth="1"/>
    <col min="6" max="6" width="1.140625" style="1" customWidth="1"/>
    <col min="7" max="7" width="5.5703125" style="1" bestFit="1" customWidth="1"/>
    <col min="8" max="8" width="7.42578125" style="1" customWidth="1"/>
    <col min="9" max="9" width="1.140625" style="1" customWidth="1"/>
    <col min="10" max="10" width="5.5703125" style="1" bestFit="1" customWidth="1"/>
    <col min="11" max="11" width="6.5703125" style="1" bestFit="1" customWidth="1"/>
    <col min="12" max="12" width="1.140625" style="1" customWidth="1"/>
    <col min="13" max="13" width="5.5703125" style="1" bestFit="1" customWidth="1"/>
    <col min="14" max="14" width="6.5703125" style="1" bestFit="1" customWidth="1"/>
    <col min="15" max="15" width="1.140625" style="1" customWidth="1"/>
    <col min="16" max="17" width="6.5703125" style="1" bestFit="1" customWidth="1"/>
    <col min="18" max="18" width="1.140625" style="1" customWidth="1"/>
    <col min="19" max="20" width="6.5703125" style="1" bestFit="1" customWidth="1"/>
    <col min="21" max="21" width="1.140625" style="1" customWidth="1"/>
    <col min="22" max="23" width="6.5703125" style="1" bestFit="1" customWidth="1"/>
    <col min="24" max="24" width="1.140625" style="1" customWidth="1"/>
    <col min="25" max="26" width="6.5703125" style="1" bestFit="1" customWidth="1"/>
    <col min="27" max="27" width="1.140625" style="1" customWidth="1"/>
    <col min="28" max="29" width="6.5703125" style="1" bestFit="1" customWidth="1"/>
    <col min="30" max="30" width="1.140625" style="1" customWidth="1"/>
    <col min="31" max="32" width="6.5703125" style="1" bestFit="1" customWidth="1"/>
    <col min="33" max="33" width="1.140625" style="1" customWidth="1"/>
    <col min="34" max="35" width="6.5703125" style="1" bestFit="1" customWidth="1"/>
    <col min="36" max="36" width="1.140625" style="1" customWidth="1"/>
    <col min="37" max="132" width="6.5703125" style="1" bestFit="1" customWidth="1"/>
  </cols>
  <sheetData>
    <row r="1" spans="1:132" ht="35.25" thickBot="1" x14ac:dyDescent="0.5">
      <c r="A1" s="327" t="s">
        <v>2201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7"/>
    </row>
    <row r="3" spans="1:132" x14ac:dyDescent="0.2">
      <c r="A3" s="319" t="s">
        <v>2197</v>
      </c>
      <c r="B3" s="319"/>
      <c r="C3"/>
      <c r="D3" s="190">
        <v>0.01</v>
      </c>
      <c r="E3"/>
      <c r="F3"/>
      <c r="G3" s="319" t="s">
        <v>2198</v>
      </c>
      <c r="H3" s="319"/>
      <c r="I3"/>
      <c r="J3" s="190">
        <v>1</v>
      </c>
      <c r="L3"/>
      <c r="M3" s="330" t="s">
        <v>188</v>
      </c>
      <c r="N3" s="332"/>
      <c r="O3" s="333"/>
      <c r="P3" s="190">
        <v>180</v>
      </c>
      <c r="R3"/>
      <c r="U3"/>
      <c r="X3"/>
      <c r="AA3"/>
      <c r="AB3" s="330" t="s">
        <v>2202</v>
      </c>
      <c r="AC3" s="331"/>
      <c r="AD3" s="332"/>
      <c r="AE3" s="333"/>
      <c r="AF3" s="190" t="s">
        <v>358</v>
      </c>
      <c r="AG3"/>
      <c r="AJ3"/>
      <c r="AK3" s="194" t="s">
        <v>2203</v>
      </c>
      <c r="AL3" s="84">
        <f>IF(AF3="B",VLOOKUP(P3,Sinclair_schueler,2),VLOOKUP(P3,Sinclair_schueler,3))</f>
        <v>1</v>
      </c>
    </row>
    <row r="4" spans="1:132" ht="13.5" thickBot="1" x14ac:dyDescent="0.25"/>
    <row r="5" spans="1:132" x14ac:dyDescent="0.2">
      <c r="A5" s="181" t="s">
        <v>2099</v>
      </c>
      <c r="B5" s="182" t="s">
        <v>147</v>
      </c>
      <c r="D5" s="181" t="s">
        <v>2099</v>
      </c>
      <c r="E5" s="182" t="s">
        <v>147</v>
      </c>
      <c r="G5" s="181" t="s">
        <v>2099</v>
      </c>
      <c r="H5" s="182" t="s">
        <v>147</v>
      </c>
      <c r="J5" s="181" t="s">
        <v>2099</v>
      </c>
      <c r="K5" s="182" t="s">
        <v>147</v>
      </c>
      <c r="M5" s="181" t="s">
        <v>2099</v>
      </c>
      <c r="N5" s="182" t="s">
        <v>147</v>
      </c>
      <c r="P5" s="181" t="s">
        <v>2099</v>
      </c>
      <c r="Q5" s="182" t="s">
        <v>147</v>
      </c>
      <c r="S5" s="181" t="s">
        <v>2099</v>
      </c>
      <c r="T5" s="182" t="s">
        <v>147</v>
      </c>
      <c r="V5" s="181" t="s">
        <v>2099</v>
      </c>
      <c r="W5" s="182" t="s">
        <v>147</v>
      </c>
      <c r="Y5" s="181" t="s">
        <v>2099</v>
      </c>
      <c r="Z5" s="182" t="s">
        <v>147</v>
      </c>
      <c r="AB5" s="181" t="s">
        <v>2099</v>
      </c>
      <c r="AC5" s="182" t="s">
        <v>147</v>
      </c>
      <c r="AE5" s="181" t="s">
        <v>2099</v>
      </c>
      <c r="AF5" s="182" t="s">
        <v>147</v>
      </c>
      <c r="AH5" s="181" t="s">
        <v>2099</v>
      </c>
      <c r="AI5" s="182" t="s">
        <v>147</v>
      </c>
      <c r="AK5" s="181" t="s">
        <v>2099</v>
      </c>
      <c r="AL5" s="182" t="s">
        <v>147</v>
      </c>
    </row>
    <row r="6" spans="1:132" x14ac:dyDescent="0.2">
      <c r="A6" s="183">
        <f>IF(D3=0.1,ROUND(J3,1),IF(D3=0.01,ROUND(J3,2),999))</f>
        <v>1</v>
      </c>
      <c r="B6" s="191">
        <f>ROUND(IF('Schuelereinst. Sinclair'!$N$4="Ja",Druck_Tabelle_Kugel!$AL$3,1) * VLOOKUP(A6,Kugel_Schueler,2),1)</f>
        <v>0</v>
      </c>
      <c r="D6" s="183">
        <f>IF($D$3=0.1,ROUND(A105+$D$3,1),ROUND(A105+$D$3,2))</f>
        <v>2</v>
      </c>
      <c r="E6" s="191">
        <f>ROUND(IF('Schuelereinst. Sinclair'!$N$4="Ja",Druck_Tabelle_Kugel!$AL$3,1) * VLOOKUP(D6,Kugel_Schueler,2),1)</f>
        <v>0</v>
      </c>
      <c r="G6" s="183">
        <f>IF($D$3=0.1,ROUND(D105+$D$3,1),ROUND(D105+$D$3,2))</f>
        <v>3</v>
      </c>
      <c r="H6" s="191">
        <f>ROUND(IF('Schuelereinst. Sinclair'!$N$4="Ja",Druck_Tabelle_Kugel!$AL$3,1) * VLOOKUP(G6,Kugel_Schueler,2),1)</f>
        <v>7.7</v>
      </c>
      <c r="J6" s="183">
        <f>IF($D$3=0.1,ROUND(G105+$D$3,1),ROUND(G105+$D$3,2))</f>
        <v>4</v>
      </c>
      <c r="K6" s="191">
        <f>ROUND(IF('Schuelereinst. Sinclair'!$N$4="Ja",Druck_Tabelle_Kugel!$AL$3,1) * VLOOKUP(J6,Kugel_Schueler,2),1)</f>
        <v>15.4</v>
      </c>
      <c r="M6" s="183">
        <f>IF($D$3=0.1,ROUND(J105+$D$3,1),ROUND(J105+$D$3,2))</f>
        <v>5</v>
      </c>
      <c r="N6" s="191">
        <f>ROUND(IF('Schuelereinst. Sinclair'!$N$4="Ja",Druck_Tabelle_Kugel!$AL$3,1) * VLOOKUP(M6,Kugel_Schueler,2),1)</f>
        <v>23.1</v>
      </c>
      <c r="P6" s="183">
        <f>IF($D$3=0.1,ROUND(M105+$D$3,1),ROUND(M105+$D$3,2))</f>
        <v>6</v>
      </c>
      <c r="Q6" s="191">
        <f>ROUND(IF('Schuelereinst. Sinclair'!$N$4="Ja",Druck_Tabelle_Kugel!$AL$3,1) * VLOOKUP(P6,Kugel_Schueler,2),1)</f>
        <v>30.8</v>
      </c>
      <c r="S6" s="183">
        <f>IF($D$3=0.1,ROUND(P105+$D$3,1),ROUND(P105+$D$3,2))</f>
        <v>7</v>
      </c>
      <c r="T6" s="191">
        <f>ROUND(IF('Schuelereinst. Sinclair'!$N$4="Ja",Druck_Tabelle_Kugel!$AL$3,1) * VLOOKUP(S6,Kugel_Schueler,2),1)</f>
        <v>38.5</v>
      </c>
      <c r="V6" s="183">
        <f>IF($D$3=0.1,ROUND(S105+$D$3,1),ROUND(S105+$D$3,2))</f>
        <v>8</v>
      </c>
      <c r="W6" s="191">
        <f>ROUND(IF('Schuelereinst. Sinclair'!$N$4="Ja",Druck_Tabelle_Kugel!$AL$3,1) * VLOOKUP(V6,Kugel_Schueler,2),1)</f>
        <v>46.2</v>
      </c>
      <c r="Y6" s="183">
        <f>IF($D$3=0.1,ROUND(V105+$D$3,1),ROUND(V105+$D$3,2))</f>
        <v>9</v>
      </c>
      <c r="Z6" s="191">
        <f>ROUND(IF('Schuelereinst. Sinclair'!$N$4="Ja",Druck_Tabelle_Kugel!$AL$3,1) * VLOOKUP(Y6,Kugel_Schueler,2),1)</f>
        <v>53.9</v>
      </c>
      <c r="AB6" s="183">
        <f>IF($D$3=0.1,ROUND(Y105+$D$3,1),ROUND(Y105+$D$3,2))</f>
        <v>10</v>
      </c>
      <c r="AC6" s="191">
        <f>ROUND(IF('Schuelereinst. Sinclair'!$N$4="Ja",Druck_Tabelle_Kugel!$AL$3,1) * VLOOKUP(AB6,Kugel_Schueler,2),1)</f>
        <v>61.5</v>
      </c>
      <c r="AE6" s="183">
        <f>IF($D$3=0.1,ROUND(AB105+$D$3,1),ROUND(AB105+$D$3,2))</f>
        <v>11</v>
      </c>
      <c r="AF6" s="191">
        <f>ROUND(IF('Schuelereinst. Sinclair'!$N$4="Ja",Druck_Tabelle_Kugel!$AL$3,1) * VLOOKUP(AE6,Kugel_Schueler,2),1)</f>
        <v>69.2</v>
      </c>
      <c r="AH6" s="183">
        <f>IF($D$3=0.1,ROUND(AE105+$D$3,1),ROUND(AE105+$D$3,2))</f>
        <v>12</v>
      </c>
      <c r="AI6" s="191">
        <f>ROUND(IF('Schuelereinst. Sinclair'!$N$4="Ja",Druck_Tabelle_Kugel!$AL$3,1) * VLOOKUP(AH6,Kugel_Schueler,2),1)</f>
        <v>76.900000000000006</v>
      </c>
      <c r="AK6" s="183">
        <f>IF($D$3=0.1,ROUND(AH105+$D$3,1),ROUND(AH105+$D$3,2))</f>
        <v>13</v>
      </c>
      <c r="AL6" s="191">
        <f>ROUND(IF('Schuelereinst. Sinclair'!$N$4="Ja",Druck_Tabelle_Kugel!$AL$3,1) * VLOOKUP(AK6,Kugel_Schueler,2),1)</f>
        <v>84.6</v>
      </c>
    </row>
    <row r="7" spans="1:132" x14ac:dyDescent="0.2">
      <c r="A7" s="185">
        <f>IF($D$3=0.1,ROUND(A6+$D$3,1),ROUND(A6+$D$3,2))</f>
        <v>1.01</v>
      </c>
      <c r="B7" s="192">
        <f>ROUND(IF('Schuelereinst. Sinclair'!$N$4="Ja",Druck_Tabelle_Kugel!$AL$3,1) * VLOOKUP(A7,Kugel_Schueler,2),1)</f>
        <v>0</v>
      </c>
      <c r="D7" s="185">
        <f>IF($D$3=0.1,ROUND(D6+$D$3,1),ROUND(D6+$D$3,2))</f>
        <v>2.0099999999999998</v>
      </c>
      <c r="E7" s="192">
        <f>ROUND(IF('Schuelereinst. Sinclair'!$N$4="Ja",Druck_Tabelle_Kugel!$AL$3,1) * VLOOKUP(D7,Kugel_Schueler,2),1)</f>
        <v>0.1</v>
      </c>
      <c r="G7" s="185">
        <f>IF($D$3=0.1,ROUND(G6+$D$3,1),ROUND(G6+$D$3,2))</f>
        <v>3.01</v>
      </c>
      <c r="H7" s="192">
        <f>ROUND(IF('Schuelereinst. Sinclair'!$N$4="Ja",Druck_Tabelle_Kugel!$AL$3,1) * VLOOKUP(G7,Kugel_Schueler,2),1)</f>
        <v>7.8</v>
      </c>
      <c r="J7" s="185">
        <f>IF($D$3=0.1,ROUND(J6+$D$3,1),ROUND(J6+$D$3,2))</f>
        <v>4.01</v>
      </c>
      <c r="K7" s="192">
        <f>ROUND(IF('Schuelereinst. Sinclair'!$N$4="Ja",Druck_Tabelle_Kugel!$AL$3,1) * VLOOKUP(J7,Kugel_Schueler,2),1)</f>
        <v>15.5</v>
      </c>
      <c r="M7" s="185">
        <f>IF($D$3=0.1,ROUND(M6+$D$3,1),ROUND(M6+$D$3,2))</f>
        <v>5.01</v>
      </c>
      <c r="N7" s="192">
        <f>ROUND(IF('Schuelereinst. Sinclair'!$N$4="Ja",Druck_Tabelle_Kugel!$AL$3,1) * VLOOKUP(M7,Kugel_Schueler,2),1)</f>
        <v>23.2</v>
      </c>
      <c r="P7" s="185">
        <f>IF($D$3=0.1,ROUND(P6+$D$3,1),ROUND(P6+$D$3,2))</f>
        <v>6.01</v>
      </c>
      <c r="Q7" s="192">
        <f>ROUND(IF('Schuelereinst. Sinclair'!$N$4="Ja",Druck_Tabelle_Kugel!$AL$3,1) * VLOOKUP(P7,Kugel_Schueler,2),1)</f>
        <v>30.9</v>
      </c>
      <c r="S7" s="185">
        <f>IF($D$3=0.1,ROUND(S6+$D$3,1),ROUND(S6+$D$3,2))</f>
        <v>7.01</v>
      </c>
      <c r="T7" s="192">
        <f>ROUND(IF('Schuelereinst. Sinclair'!$N$4="Ja",Druck_Tabelle_Kugel!$AL$3,1) * VLOOKUP(S7,Kugel_Schueler,2),1)</f>
        <v>38.5</v>
      </c>
      <c r="V7" s="185">
        <f>IF($D$3=0.1,ROUND(V6+$D$3,1),ROUND(V6+$D$3,2))</f>
        <v>8.01</v>
      </c>
      <c r="W7" s="192">
        <f>ROUND(IF('Schuelereinst. Sinclair'!$N$4="Ja",Druck_Tabelle_Kugel!$AL$3,1) * VLOOKUP(V7,Kugel_Schueler,2),1)</f>
        <v>46.2</v>
      </c>
      <c r="Y7" s="185">
        <f>IF($D$3=0.1,ROUND(Y6+$D$3,1),ROUND(Y6+$D$3,2))</f>
        <v>9.01</v>
      </c>
      <c r="Z7" s="192">
        <f>ROUND(IF('Schuelereinst. Sinclair'!$N$4="Ja",Druck_Tabelle_Kugel!$AL$3,1) * VLOOKUP(Y7,Kugel_Schueler,2),1)</f>
        <v>53.9</v>
      </c>
      <c r="AB7" s="185">
        <f>IF($D$3=0.1,ROUND(AB6+$D$3,1),ROUND(AB6+$D$3,2))</f>
        <v>10.01</v>
      </c>
      <c r="AC7" s="192">
        <f>ROUND(IF('Schuelereinst. Sinclair'!$N$4="Ja",Druck_Tabelle_Kugel!$AL$3,1) * VLOOKUP(AB7,Kugel_Schueler,2),1)</f>
        <v>61.6</v>
      </c>
      <c r="AE7" s="185">
        <f>IF($D$3=0.1,ROUND(AE6+$D$3,1),ROUND(AE6+$D$3,2))</f>
        <v>11.01</v>
      </c>
      <c r="AF7" s="192">
        <f>ROUND(IF('Schuelereinst. Sinclair'!$N$4="Ja",Druck_Tabelle_Kugel!$AL$3,1) * VLOOKUP(AE7,Kugel_Schueler,2),1)</f>
        <v>69.3</v>
      </c>
      <c r="AH7" s="185">
        <f>IF($D$3=0.1,ROUND(AH6+$D$3,1),ROUND(AH6+$D$3,2))</f>
        <v>12.01</v>
      </c>
      <c r="AI7" s="192">
        <f>ROUND(IF('Schuelereinst. Sinclair'!$N$4="Ja",Druck_Tabelle_Kugel!$AL$3,1) * VLOOKUP(AH7,Kugel_Schueler,2),1)</f>
        <v>77</v>
      </c>
      <c r="AK7" s="185">
        <f>IF($D$3=0.1,ROUND(AK6+$D$3,1),ROUND(AK6+$D$3,2))</f>
        <v>13.01</v>
      </c>
      <c r="AL7" s="192">
        <f>ROUND(IF('Schuelereinst. Sinclair'!$N$4="Ja",Druck_Tabelle_Kugel!$AL$3,1) * VLOOKUP(AK7,Kugel_Schueler,2),1)</f>
        <v>84.7</v>
      </c>
    </row>
    <row r="8" spans="1:132" x14ac:dyDescent="0.2">
      <c r="A8" s="183">
        <f t="shared" ref="A8:A35" si="0">IF($D$3=0.1,ROUND(A7+$D$3,1),ROUND(A7+$D$3,2))</f>
        <v>1.02</v>
      </c>
      <c r="B8" s="191">
        <f>ROUND(IF('Schuelereinst. Sinclair'!$N$4="Ja",Druck_Tabelle_Kugel!$AL$3,1) * VLOOKUP(A8,Kugel_Schueler,2),1)</f>
        <v>0</v>
      </c>
      <c r="D8" s="183">
        <f t="shared" ref="D8:D71" si="1">IF($D$3=0.1,ROUND(D7+$D$3,1),ROUND(D7+$D$3,2))</f>
        <v>2.02</v>
      </c>
      <c r="E8" s="191">
        <f>ROUND(IF('Schuelereinst. Sinclair'!$N$4="Ja",Druck_Tabelle_Kugel!$AL$3,1) * VLOOKUP(D8,Kugel_Schueler,2),1)</f>
        <v>0.2</v>
      </c>
      <c r="G8" s="183">
        <f t="shared" ref="G8:G71" si="2">IF($D$3=0.1,ROUND(G7+$D$3,1),ROUND(G7+$D$3,2))</f>
        <v>3.02</v>
      </c>
      <c r="H8" s="191">
        <f>ROUND(IF('Schuelereinst. Sinclair'!$N$4="Ja",Druck_Tabelle_Kugel!$AL$3,1) * VLOOKUP(G8,Kugel_Schueler,2),1)</f>
        <v>7.9</v>
      </c>
      <c r="J8" s="183">
        <f t="shared" ref="J8:J71" si="3">IF($D$3=0.1,ROUND(J7+$D$3,1),ROUND(J7+$D$3,2))</f>
        <v>4.0199999999999996</v>
      </c>
      <c r="K8" s="191">
        <f>ROUND(IF('Schuelereinst. Sinclair'!$N$4="Ja",Druck_Tabelle_Kugel!$AL$3,1) * VLOOKUP(J8,Kugel_Schueler,2),1)</f>
        <v>15.5</v>
      </c>
      <c r="M8" s="183">
        <f t="shared" ref="M8:M71" si="4">IF($D$3=0.1,ROUND(M7+$D$3,1),ROUND(M7+$D$3,2))</f>
        <v>5.0199999999999996</v>
      </c>
      <c r="N8" s="191">
        <f>ROUND(IF('Schuelereinst. Sinclair'!$N$4="Ja",Druck_Tabelle_Kugel!$AL$3,1) * VLOOKUP(M8,Kugel_Schueler,2),1)</f>
        <v>23.2</v>
      </c>
      <c r="P8" s="183">
        <f t="shared" ref="P8:P71" si="5">IF($D$3=0.1,ROUND(P7+$D$3,1),ROUND(P7+$D$3,2))</f>
        <v>6.02</v>
      </c>
      <c r="Q8" s="191">
        <f>ROUND(IF('Schuelereinst. Sinclair'!$N$4="Ja",Druck_Tabelle_Kugel!$AL$3,1) * VLOOKUP(P8,Kugel_Schueler,2),1)</f>
        <v>30.9</v>
      </c>
      <c r="S8" s="183">
        <f t="shared" ref="S8:S71" si="6">IF($D$3=0.1,ROUND(S7+$D$3,1),ROUND(S7+$D$3,2))</f>
        <v>7.02</v>
      </c>
      <c r="T8" s="191">
        <f>ROUND(IF('Schuelereinst. Sinclair'!$N$4="Ja",Druck_Tabelle_Kugel!$AL$3,1) * VLOOKUP(S8,Kugel_Schueler,2),1)</f>
        <v>38.6</v>
      </c>
      <c r="V8" s="183">
        <f t="shared" ref="V8:V71" si="7">IF($D$3=0.1,ROUND(V7+$D$3,1),ROUND(V7+$D$3,2))</f>
        <v>8.02</v>
      </c>
      <c r="W8" s="191">
        <f>ROUND(IF('Schuelereinst. Sinclair'!$N$4="Ja",Druck_Tabelle_Kugel!$AL$3,1) * VLOOKUP(V8,Kugel_Schueler,2),1)</f>
        <v>46.3</v>
      </c>
      <c r="Y8" s="183">
        <f t="shared" ref="Y8:Y71" si="8">IF($D$3=0.1,ROUND(Y7+$D$3,1),ROUND(Y7+$D$3,2))</f>
        <v>9.02</v>
      </c>
      <c r="Z8" s="191">
        <f>ROUND(IF('Schuelereinst. Sinclair'!$N$4="Ja",Druck_Tabelle_Kugel!$AL$3,1) * VLOOKUP(Y8,Kugel_Schueler,2),1)</f>
        <v>54</v>
      </c>
      <c r="AB8" s="183">
        <f t="shared" ref="AB8:AB71" si="9">IF($D$3=0.1,ROUND(AB7+$D$3,1),ROUND(AB7+$D$3,2))</f>
        <v>10.02</v>
      </c>
      <c r="AC8" s="191">
        <f>ROUND(IF('Schuelereinst. Sinclair'!$N$4="Ja",Druck_Tabelle_Kugel!$AL$3,1) * VLOOKUP(AB8,Kugel_Schueler,2),1)</f>
        <v>61.7</v>
      </c>
      <c r="AE8" s="183">
        <f t="shared" ref="AE8:AE71" si="10">IF($D$3=0.1,ROUND(AE7+$D$3,1),ROUND(AE7+$D$3,2))</f>
        <v>11.02</v>
      </c>
      <c r="AF8" s="191">
        <f>ROUND(IF('Schuelereinst. Sinclair'!$N$4="Ja",Druck_Tabelle_Kugel!$AL$3,1) * VLOOKUP(AE8,Kugel_Schueler,2),1)</f>
        <v>69.400000000000006</v>
      </c>
      <c r="AH8" s="183">
        <f t="shared" ref="AH8:AH71" si="11">IF($D$3=0.1,ROUND(AH7+$D$3,1),ROUND(AH7+$D$3,2))</f>
        <v>12.02</v>
      </c>
      <c r="AI8" s="191">
        <f>ROUND(IF('Schuelereinst. Sinclair'!$N$4="Ja",Druck_Tabelle_Kugel!$AL$3,1) * VLOOKUP(AH8,Kugel_Schueler,2),1)</f>
        <v>77.099999999999994</v>
      </c>
      <c r="AK8" s="183">
        <f t="shared" ref="AK8:AK71" si="12">IF($D$3=0.1,ROUND(AK7+$D$3,1),ROUND(AK7+$D$3,2))</f>
        <v>13.02</v>
      </c>
      <c r="AL8" s="191">
        <f>ROUND(IF('Schuelereinst. Sinclair'!$N$4="Ja",Druck_Tabelle_Kugel!$AL$3,1) * VLOOKUP(AK8,Kugel_Schueler,2),1)</f>
        <v>84.8</v>
      </c>
    </row>
    <row r="9" spans="1:132" x14ac:dyDescent="0.2">
      <c r="A9" s="185">
        <f t="shared" si="0"/>
        <v>1.03</v>
      </c>
      <c r="B9" s="192">
        <f>ROUND(IF('Schuelereinst. Sinclair'!$N$4="Ja",Druck_Tabelle_Kugel!$AL$3,1) * VLOOKUP(A9,Kugel_Schueler,2),1)</f>
        <v>0</v>
      </c>
      <c r="C9" s="180"/>
      <c r="D9" s="185">
        <f t="shared" si="1"/>
        <v>2.0299999999999998</v>
      </c>
      <c r="E9" s="192">
        <f>ROUND(IF('Schuelereinst. Sinclair'!$N$4="Ja",Druck_Tabelle_Kugel!$AL$3,1) * VLOOKUP(D9,Kugel_Schueler,2),1)</f>
        <v>0.2</v>
      </c>
      <c r="F9" s="180"/>
      <c r="G9" s="185">
        <f t="shared" si="2"/>
        <v>3.03</v>
      </c>
      <c r="H9" s="192">
        <f>ROUND(IF('Schuelereinst. Sinclair'!$N$4="Ja",Druck_Tabelle_Kugel!$AL$3,1) * VLOOKUP(G9,Kugel_Schueler,2),1)</f>
        <v>7.9</v>
      </c>
      <c r="I9" s="180"/>
      <c r="J9" s="185">
        <f t="shared" si="3"/>
        <v>4.03</v>
      </c>
      <c r="K9" s="192">
        <f>ROUND(IF('Schuelereinst. Sinclair'!$N$4="Ja",Druck_Tabelle_Kugel!$AL$3,1) * VLOOKUP(J9,Kugel_Schueler,2),1)</f>
        <v>15.6</v>
      </c>
      <c r="L9" s="180"/>
      <c r="M9" s="185">
        <f t="shared" si="4"/>
        <v>5.03</v>
      </c>
      <c r="N9" s="192">
        <f>ROUND(IF('Schuelereinst. Sinclair'!$N$4="Ja",Druck_Tabelle_Kugel!$AL$3,1) * VLOOKUP(M9,Kugel_Schueler,2),1)</f>
        <v>23.3</v>
      </c>
      <c r="O9" s="180"/>
      <c r="P9" s="185">
        <f t="shared" si="5"/>
        <v>6.03</v>
      </c>
      <c r="Q9" s="192">
        <f>ROUND(IF('Schuelereinst. Sinclair'!$N$4="Ja",Druck_Tabelle_Kugel!$AL$3,1) * VLOOKUP(P9,Kugel_Schueler,2),1)</f>
        <v>31</v>
      </c>
      <c r="R9" s="180"/>
      <c r="S9" s="185">
        <f t="shared" si="6"/>
        <v>7.03</v>
      </c>
      <c r="T9" s="192">
        <f>ROUND(IF('Schuelereinst. Sinclair'!$N$4="Ja",Druck_Tabelle_Kugel!$AL$3,1) * VLOOKUP(S9,Kugel_Schueler,2),1)</f>
        <v>38.700000000000003</v>
      </c>
      <c r="U9" s="180"/>
      <c r="V9" s="185">
        <f t="shared" si="7"/>
        <v>8.0299999999999994</v>
      </c>
      <c r="W9" s="192">
        <f>ROUND(IF('Schuelereinst. Sinclair'!$N$4="Ja",Druck_Tabelle_Kugel!$AL$3,1) * VLOOKUP(V9,Kugel_Schueler,2),1)</f>
        <v>46.4</v>
      </c>
      <c r="X9" s="180"/>
      <c r="Y9" s="185">
        <f t="shared" si="8"/>
        <v>9.0299999999999994</v>
      </c>
      <c r="Z9" s="192">
        <f>ROUND(IF('Schuelereinst. Sinclair'!$N$4="Ja",Druck_Tabelle_Kugel!$AL$3,1) * VLOOKUP(Y9,Kugel_Schueler,2),1)</f>
        <v>54.1</v>
      </c>
      <c r="AA9" s="180"/>
      <c r="AB9" s="185">
        <f t="shared" si="9"/>
        <v>10.029999999999999</v>
      </c>
      <c r="AC9" s="192">
        <f>ROUND(IF('Schuelereinst. Sinclair'!$N$4="Ja",Druck_Tabelle_Kugel!$AL$3,1) * VLOOKUP(AB9,Kugel_Schueler,2),1)</f>
        <v>61.8</v>
      </c>
      <c r="AD9" s="180"/>
      <c r="AE9" s="185">
        <f t="shared" si="10"/>
        <v>11.03</v>
      </c>
      <c r="AF9" s="192">
        <f>ROUND(IF('Schuelereinst. Sinclair'!$N$4="Ja",Druck_Tabelle_Kugel!$AL$3,1) * VLOOKUP(AE9,Kugel_Schueler,2),1)</f>
        <v>69.5</v>
      </c>
      <c r="AG9" s="180"/>
      <c r="AH9" s="185">
        <f t="shared" si="11"/>
        <v>12.03</v>
      </c>
      <c r="AI9" s="192">
        <f>ROUND(IF('Schuelereinst. Sinclair'!$N$4="Ja",Druck_Tabelle_Kugel!$AL$3,1) * VLOOKUP(AH9,Kugel_Schueler,2),1)</f>
        <v>77.2</v>
      </c>
      <c r="AJ9" s="180"/>
      <c r="AK9" s="185">
        <f t="shared" si="12"/>
        <v>13.03</v>
      </c>
      <c r="AL9" s="192">
        <f>ROUND(IF('Schuelereinst. Sinclair'!$N$4="Ja",Druck_Tabelle_Kugel!$AL$3,1) * VLOOKUP(AK9,Kugel_Schueler,2),1)</f>
        <v>84.9</v>
      </c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</row>
    <row r="10" spans="1:132" x14ac:dyDescent="0.2">
      <c r="A10" s="183">
        <f t="shared" si="0"/>
        <v>1.04</v>
      </c>
      <c r="B10" s="191">
        <f>ROUND(IF('Schuelereinst. Sinclair'!$N$4="Ja",Druck_Tabelle_Kugel!$AL$3,1) * VLOOKUP(A10,Kugel_Schueler,2),1)</f>
        <v>0</v>
      </c>
      <c r="C10" s="180"/>
      <c r="D10" s="183">
        <f t="shared" si="1"/>
        <v>2.04</v>
      </c>
      <c r="E10" s="191">
        <f>ROUND(IF('Schuelereinst. Sinclair'!$N$4="Ja",Druck_Tabelle_Kugel!$AL$3,1) * VLOOKUP(D10,Kugel_Schueler,2),1)</f>
        <v>0.3</v>
      </c>
      <c r="F10" s="180"/>
      <c r="G10" s="183">
        <f t="shared" si="2"/>
        <v>3.04</v>
      </c>
      <c r="H10" s="191">
        <f>ROUND(IF('Schuelereinst. Sinclair'!$N$4="Ja",Druck_Tabelle_Kugel!$AL$3,1) * VLOOKUP(G10,Kugel_Schueler,2),1)</f>
        <v>8</v>
      </c>
      <c r="I10" s="180"/>
      <c r="J10" s="183">
        <f t="shared" si="3"/>
        <v>4.04</v>
      </c>
      <c r="K10" s="191">
        <f>ROUND(IF('Schuelereinst. Sinclair'!$N$4="Ja",Druck_Tabelle_Kugel!$AL$3,1) * VLOOKUP(J10,Kugel_Schueler,2),1)</f>
        <v>15.7</v>
      </c>
      <c r="L10" s="180"/>
      <c r="M10" s="183">
        <f t="shared" si="4"/>
        <v>5.04</v>
      </c>
      <c r="N10" s="191">
        <f>ROUND(IF('Schuelereinst. Sinclair'!$N$4="Ja",Druck_Tabelle_Kugel!$AL$3,1) * VLOOKUP(M10,Kugel_Schueler,2),1)</f>
        <v>23.4</v>
      </c>
      <c r="O10" s="180"/>
      <c r="P10" s="183">
        <f t="shared" si="5"/>
        <v>6.04</v>
      </c>
      <c r="Q10" s="191">
        <f>ROUND(IF('Schuelereinst. Sinclair'!$N$4="Ja",Druck_Tabelle_Kugel!$AL$3,1) * VLOOKUP(P10,Kugel_Schueler,2),1)</f>
        <v>31.1</v>
      </c>
      <c r="R10" s="180"/>
      <c r="S10" s="183">
        <f t="shared" si="6"/>
        <v>7.04</v>
      </c>
      <c r="T10" s="191">
        <f>ROUND(IF('Schuelereinst. Sinclair'!$N$4="Ja",Druck_Tabelle_Kugel!$AL$3,1) * VLOOKUP(S10,Kugel_Schueler,2),1)</f>
        <v>38.799999999999997</v>
      </c>
      <c r="U10" s="180"/>
      <c r="V10" s="183">
        <f t="shared" si="7"/>
        <v>8.0399999999999991</v>
      </c>
      <c r="W10" s="191">
        <f>ROUND(IF('Schuelereinst. Sinclair'!$N$4="Ja",Druck_Tabelle_Kugel!$AL$3,1) * VLOOKUP(V10,Kugel_Schueler,2),1)</f>
        <v>46.5</v>
      </c>
      <c r="X10" s="180"/>
      <c r="Y10" s="183">
        <f t="shared" si="8"/>
        <v>9.0399999999999991</v>
      </c>
      <c r="Z10" s="191">
        <f>ROUND(IF('Schuelereinst. Sinclair'!$N$4="Ja",Druck_Tabelle_Kugel!$AL$3,1) * VLOOKUP(Y10,Kugel_Schueler,2),1)</f>
        <v>54.2</v>
      </c>
      <c r="AA10" s="180"/>
      <c r="AB10" s="183">
        <f t="shared" si="9"/>
        <v>10.039999999999999</v>
      </c>
      <c r="AC10" s="191">
        <f>ROUND(IF('Schuelereinst. Sinclair'!$N$4="Ja",Druck_Tabelle_Kugel!$AL$3,1) * VLOOKUP(AB10,Kugel_Schueler,2),1)</f>
        <v>61.9</v>
      </c>
      <c r="AD10" s="180"/>
      <c r="AE10" s="183">
        <f t="shared" si="10"/>
        <v>11.04</v>
      </c>
      <c r="AF10" s="191">
        <f>ROUND(IF('Schuelereinst. Sinclair'!$N$4="Ja",Druck_Tabelle_Kugel!$AL$3,1) * VLOOKUP(AE10,Kugel_Schueler,2),1)</f>
        <v>69.5</v>
      </c>
      <c r="AG10" s="180"/>
      <c r="AH10" s="183">
        <f t="shared" si="11"/>
        <v>12.04</v>
      </c>
      <c r="AI10" s="191">
        <f>ROUND(IF('Schuelereinst. Sinclair'!$N$4="Ja",Druck_Tabelle_Kugel!$AL$3,1) * VLOOKUP(AH10,Kugel_Schueler,2),1)</f>
        <v>77.2</v>
      </c>
      <c r="AJ10" s="180"/>
      <c r="AK10" s="183">
        <f t="shared" si="12"/>
        <v>13.04</v>
      </c>
      <c r="AL10" s="191">
        <f>ROUND(IF('Schuelereinst. Sinclair'!$N$4="Ja",Druck_Tabelle_Kugel!$AL$3,1) * VLOOKUP(AK10,Kugel_Schueler,2),1)</f>
        <v>84.9</v>
      </c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  <c r="DZ10" s="180"/>
      <c r="EA10" s="180"/>
      <c r="EB10" s="180"/>
    </row>
    <row r="11" spans="1:132" x14ac:dyDescent="0.2">
      <c r="A11" s="185">
        <f t="shared" si="0"/>
        <v>1.05</v>
      </c>
      <c r="B11" s="192">
        <f>ROUND(IF('Schuelereinst. Sinclair'!$N$4="Ja",Druck_Tabelle_Kugel!$AL$3,1) * VLOOKUP(A11,Kugel_Schueler,2),1)</f>
        <v>0</v>
      </c>
      <c r="C11" s="180"/>
      <c r="D11" s="185">
        <f t="shared" si="1"/>
        <v>2.0499999999999998</v>
      </c>
      <c r="E11" s="192">
        <f>ROUND(IF('Schuelereinst. Sinclair'!$N$4="Ja",Druck_Tabelle_Kugel!$AL$3,1) * VLOOKUP(D11,Kugel_Schueler,2),1)</f>
        <v>0.4</v>
      </c>
      <c r="F11" s="180"/>
      <c r="G11" s="185">
        <f t="shared" si="2"/>
        <v>3.05</v>
      </c>
      <c r="H11" s="192">
        <f>ROUND(IF('Schuelereinst. Sinclair'!$N$4="Ja",Druck_Tabelle_Kugel!$AL$3,1) * VLOOKUP(G11,Kugel_Schueler,2),1)</f>
        <v>8.1</v>
      </c>
      <c r="I11" s="180"/>
      <c r="J11" s="185">
        <f t="shared" si="3"/>
        <v>4.05</v>
      </c>
      <c r="K11" s="192">
        <f>ROUND(IF('Schuelereinst. Sinclair'!$N$4="Ja",Druck_Tabelle_Kugel!$AL$3,1) * VLOOKUP(J11,Kugel_Schueler,2),1)</f>
        <v>15.8</v>
      </c>
      <c r="L11" s="180"/>
      <c r="M11" s="185">
        <f t="shared" si="4"/>
        <v>5.05</v>
      </c>
      <c r="N11" s="192">
        <f>ROUND(IF('Schuelereinst. Sinclair'!$N$4="Ja",Druck_Tabelle_Kugel!$AL$3,1) * VLOOKUP(M11,Kugel_Schueler,2),1)</f>
        <v>23.5</v>
      </c>
      <c r="O11" s="180"/>
      <c r="P11" s="185">
        <f t="shared" si="5"/>
        <v>6.05</v>
      </c>
      <c r="Q11" s="192">
        <f>ROUND(IF('Schuelereinst. Sinclair'!$N$4="Ja",Druck_Tabelle_Kugel!$AL$3,1) * VLOOKUP(P11,Kugel_Schueler,2),1)</f>
        <v>31.2</v>
      </c>
      <c r="R11" s="180"/>
      <c r="S11" s="185">
        <f t="shared" si="6"/>
        <v>7.05</v>
      </c>
      <c r="T11" s="192">
        <f>ROUND(IF('Schuelereinst. Sinclair'!$N$4="Ja",Druck_Tabelle_Kugel!$AL$3,1) * VLOOKUP(S11,Kugel_Schueler,2),1)</f>
        <v>38.9</v>
      </c>
      <c r="U11" s="180"/>
      <c r="V11" s="185">
        <f t="shared" si="7"/>
        <v>8.0500000000000007</v>
      </c>
      <c r="W11" s="192">
        <f>ROUND(IF('Schuelereinst. Sinclair'!$N$4="Ja",Druck_Tabelle_Kugel!$AL$3,1) * VLOOKUP(V11,Kugel_Schueler,2),1)</f>
        <v>46.5</v>
      </c>
      <c r="X11" s="180"/>
      <c r="Y11" s="185">
        <f t="shared" si="8"/>
        <v>9.0500000000000007</v>
      </c>
      <c r="Z11" s="192">
        <f>ROUND(IF('Schuelereinst. Sinclair'!$N$4="Ja",Druck_Tabelle_Kugel!$AL$3,1) * VLOOKUP(Y11,Kugel_Schueler,2),1)</f>
        <v>54.2</v>
      </c>
      <c r="AA11" s="180"/>
      <c r="AB11" s="185">
        <f t="shared" si="9"/>
        <v>10.050000000000001</v>
      </c>
      <c r="AC11" s="192">
        <f>ROUND(IF('Schuelereinst. Sinclair'!$N$4="Ja",Druck_Tabelle_Kugel!$AL$3,1) * VLOOKUP(AB11,Kugel_Schueler,2),1)</f>
        <v>61.9</v>
      </c>
      <c r="AD11" s="180"/>
      <c r="AE11" s="185">
        <f t="shared" si="10"/>
        <v>11.05</v>
      </c>
      <c r="AF11" s="192">
        <f>ROUND(IF('Schuelereinst. Sinclair'!$N$4="Ja",Druck_Tabelle_Kugel!$AL$3,1) * VLOOKUP(AE11,Kugel_Schueler,2),1)</f>
        <v>69.599999999999994</v>
      </c>
      <c r="AG11" s="180"/>
      <c r="AH11" s="185">
        <f t="shared" si="11"/>
        <v>12.05</v>
      </c>
      <c r="AI11" s="192">
        <f>ROUND(IF('Schuelereinst. Sinclair'!$N$4="Ja",Druck_Tabelle_Kugel!$AL$3,1) * VLOOKUP(AH11,Kugel_Schueler,2),1)</f>
        <v>77.3</v>
      </c>
      <c r="AJ11" s="180"/>
      <c r="AK11" s="185">
        <f t="shared" si="12"/>
        <v>13.05</v>
      </c>
      <c r="AL11" s="192">
        <f>ROUND(IF('Schuelereinst. Sinclair'!$N$4="Ja",Druck_Tabelle_Kugel!$AL$3,1) * VLOOKUP(AK11,Kugel_Schueler,2),1)</f>
        <v>85</v>
      </c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80"/>
      <c r="DY11" s="180"/>
      <c r="DZ11" s="180"/>
      <c r="EA11" s="180"/>
      <c r="EB11" s="180"/>
    </row>
    <row r="12" spans="1:132" x14ac:dyDescent="0.2">
      <c r="A12" s="183">
        <f t="shared" si="0"/>
        <v>1.06</v>
      </c>
      <c r="B12" s="191">
        <f>ROUND(IF('Schuelereinst. Sinclair'!$N$4="Ja",Druck_Tabelle_Kugel!$AL$3,1) * VLOOKUP(A12,Kugel_Schueler,2),1)</f>
        <v>0</v>
      </c>
      <c r="C12" s="180"/>
      <c r="D12" s="183">
        <f t="shared" si="1"/>
        <v>2.06</v>
      </c>
      <c r="E12" s="191">
        <f>ROUND(IF('Schuelereinst. Sinclair'!$N$4="Ja",Druck_Tabelle_Kugel!$AL$3,1) * VLOOKUP(D12,Kugel_Schueler,2),1)</f>
        <v>0.5</v>
      </c>
      <c r="F12" s="180"/>
      <c r="G12" s="183">
        <f t="shared" si="2"/>
        <v>3.06</v>
      </c>
      <c r="H12" s="191">
        <f>ROUND(IF('Schuelereinst. Sinclair'!$N$4="Ja",Druck_Tabelle_Kugel!$AL$3,1) * VLOOKUP(G12,Kugel_Schueler,2),1)</f>
        <v>8.1999999999999993</v>
      </c>
      <c r="I12" s="180"/>
      <c r="J12" s="183">
        <f t="shared" si="3"/>
        <v>4.0599999999999996</v>
      </c>
      <c r="K12" s="191">
        <f>ROUND(IF('Schuelereinst. Sinclair'!$N$4="Ja",Druck_Tabelle_Kugel!$AL$3,1) * VLOOKUP(J12,Kugel_Schueler,2),1)</f>
        <v>15.9</v>
      </c>
      <c r="L12" s="180"/>
      <c r="M12" s="183">
        <f t="shared" si="4"/>
        <v>5.0599999999999996</v>
      </c>
      <c r="N12" s="191">
        <f>ROUND(IF('Schuelereinst. Sinclair'!$N$4="Ja",Druck_Tabelle_Kugel!$AL$3,1) * VLOOKUP(M12,Kugel_Schueler,2),1)</f>
        <v>23.5</v>
      </c>
      <c r="O12" s="180"/>
      <c r="P12" s="183">
        <f t="shared" si="5"/>
        <v>6.06</v>
      </c>
      <c r="Q12" s="191">
        <f>ROUND(IF('Schuelereinst. Sinclair'!$N$4="Ja",Druck_Tabelle_Kugel!$AL$3,1) * VLOOKUP(P12,Kugel_Schueler,2),1)</f>
        <v>31.2</v>
      </c>
      <c r="R12" s="180"/>
      <c r="S12" s="183">
        <f t="shared" si="6"/>
        <v>7.06</v>
      </c>
      <c r="T12" s="191">
        <f>ROUND(IF('Schuelereinst. Sinclair'!$N$4="Ja",Druck_Tabelle_Kugel!$AL$3,1) * VLOOKUP(S12,Kugel_Schueler,2),1)</f>
        <v>38.9</v>
      </c>
      <c r="U12" s="180"/>
      <c r="V12" s="183">
        <f t="shared" si="7"/>
        <v>8.06</v>
      </c>
      <c r="W12" s="191">
        <f>ROUND(IF('Schuelereinst. Sinclair'!$N$4="Ja",Druck_Tabelle_Kugel!$AL$3,1) * VLOOKUP(V12,Kugel_Schueler,2),1)</f>
        <v>46.6</v>
      </c>
      <c r="X12" s="180"/>
      <c r="Y12" s="183">
        <f t="shared" si="8"/>
        <v>9.06</v>
      </c>
      <c r="Z12" s="191">
        <f>ROUND(IF('Schuelereinst. Sinclair'!$N$4="Ja",Druck_Tabelle_Kugel!$AL$3,1) * VLOOKUP(Y12,Kugel_Schueler,2),1)</f>
        <v>54.3</v>
      </c>
      <c r="AA12" s="180"/>
      <c r="AB12" s="183">
        <f t="shared" si="9"/>
        <v>10.06</v>
      </c>
      <c r="AC12" s="191">
        <f>ROUND(IF('Schuelereinst. Sinclair'!$N$4="Ja",Druck_Tabelle_Kugel!$AL$3,1) * VLOOKUP(AB12,Kugel_Schueler,2),1)</f>
        <v>62</v>
      </c>
      <c r="AD12" s="180"/>
      <c r="AE12" s="183">
        <f t="shared" si="10"/>
        <v>11.06</v>
      </c>
      <c r="AF12" s="191">
        <f>ROUND(IF('Schuelereinst. Sinclair'!$N$4="Ja",Druck_Tabelle_Kugel!$AL$3,1) * VLOOKUP(AE12,Kugel_Schueler,2),1)</f>
        <v>69.7</v>
      </c>
      <c r="AG12" s="180"/>
      <c r="AH12" s="183">
        <f t="shared" si="11"/>
        <v>12.06</v>
      </c>
      <c r="AI12" s="191">
        <f>ROUND(IF('Schuelereinst. Sinclair'!$N$4="Ja",Druck_Tabelle_Kugel!$AL$3,1) * VLOOKUP(AH12,Kugel_Schueler,2),1)</f>
        <v>77.400000000000006</v>
      </c>
      <c r="AJ12" s="180"/>
      <c r="AK12" s="183">
        <f t="shared" si="12"/>
        <v>13.06</v>
      </c>
      <c r="AL12" s="191">
        <f>ROUND(IF('Schuelereinst. Sinclair'!$N$4="Ja",Druck_Tabelle_Kugel!$AL$3,1) * VLOOKUP(AK12,Kugel_Schueler,2),1)</f>
        <v>85.1</v>
      </c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</row>
    <row r="13" spans="1:132" x14ac:dyDescent="0.2">
      <c r="A13" s="185">
        <f t="shared" si="0"/>
        <v>1.07</v>
      </c>
      <c r="B13" s="192">
        <f>ROUND(IF('Schuelereinst. Sinclair'!$N$4="Ja",Druck_Tabelle_Kugel!$AL$3,1) * VLOOKUP(A13,Kugel_Schueler,2),1)</f>
        <v>0</v>
      </c>
      <c r="C13" s="180"/>
      <c r="D13" s="185">
        <f t="shared" si="1"/>
        <v>2.0699999999999998</v>
      </c>
      <c r="E13" s="192">
        <f>ROUND(IF('Schuelereinst. Sinclair'!$N$4="Ja",Druck_Tabelle_Kugel!$AL$3,1) * VLOOKUP(D13,Kugel_Schueler,2),1)</f>
        <v>0.5</v>
      </c>
      <c r="F13" s="180"/>
      <c r="G13" s="185">
        <f t="shared" si="2"/>
        <v>3.07</v>
      </c>
      <c r="H13" s="192">
        <f>ROUND(IF('Schuelereinst. Sinclair'!$N$4="Ja",Druck_Tabelle_Kugel!$AL$3,1) * VLOOKUP(G13,Kugel_Schueler,2),1)</f>
        <v>8.1999999999999993</v>
      </c>
      <c r="I13" s="180"/>
      <c r="J13" s="185">
        <f t="shared" si="3"/>
        <v>4.07</v>
      </c>
      <c r="K13" s="192">
        <f>ROUND(IF('Schuelereinst. Sinclair'!$N$4="Ja",Druck_Tabelle_Kugel!$AL$3,1) * VLOOKUP(J13,Kugel_Schueler,2),1)</f>
        <v>15.9</v>
      </c>
      <c r="L13" s="180"/>
      <c r="M13" s="185">
        <f t="shared" si="4"/>
        <v>5.07</v>
      </c>
      <c r="N13" s="192">
        <f>ROUND(IF('Schuelereinst. Sinclair'!$N$4="Ja",Druck_Tabelle_Kugel!$AL$3,1) * VLOOKUP(M13,Kugel_Schueler,2),1)</f>
        <v>23.6</v>
      </c>
      <c r="O13" s="180"/>
      <c r="P13" s="185">
        <f t="shared" si="5"/>
        <v>6.07</v>
      </c>
      <c r="Q13" s="192">
        <f>ROUND(IF('Schuelereinst. Sinclair'!$N$4="Ja",Druck_Tabelle_Kugel!$AL$3,1) * VLOOKUP(P13,Kugel_Schueler,2),1)</f>
        <v>31.3</v>
      </c>
      <c r="R13" s="180"/>
      <c r="S13" s="185">
        <f t="shared" si="6"/>
        <v>7.07</v>
      </c>
      <c r="T13" s="192">
        <f>ROUND(IF('Schuelereinst. Sinclair'!$N$4="Ja",Druck_Tabelle_Kugel!$AL$3,1) * VLOOKUP(S13,Kugel_Schueler,2),1)</f>
        <v>39</v>
      </c>
      <c r="U13" s="180"/>
      <c r="V13" s="185">
        <f t="shared" si="7"/>
        <v>8.07</v>
      </c>
      <c r="W13" s="192">
        <f>ROUND(IF('Schuelereinst. Sinclair'!$N$4="Ja",Druck_Tabelle_Kugel!$AL$3,1) * VLOOKUP(V13,Kugel_Schueler,2),1)</f>
        <v>46.7</v>
      </c>
      <c r="X13" s="180"/>
      <c r="Y13" s="185">
        <f t="shared" si="8"/>
        <v>9.07</v>
      </c>
      <c r="Z13" s="192">
        <f>ROUND(IF('Schuelereinst. Sinclair'!$N$4="Ja",Druck_Tabelle_Kugel!$AL$3,1) * VLOOKUP(Y13,Kugel_Schueler,2),1)</f>
        <v>54.4</v>
      </c>
      <c r="AA13" s="180"/>
      <c r="AB13" s="185">
        <f t="shared" si="9"/>
        <v>10.07</v>
      </c>
      <c r="AC13" s="192">
        <f>ROUND(IF('Schuelereinst. Sinclair'!$N$4="Ja",Druck_Tabelle_Kugel!$AL$3,1) * VLOOKUP(AB13,Kugel_Schueler,2),1)</f>
        <v>62.1</v>
      </c>
      <c r="AD13" s="180"/>
      <c r="AE13" s="185">
        <f t="shared" si="10"/>
        <v>11.07</v>
      </c>
      <c r="AF13" s="192">
        <f>ROUND(IF('Schuelereinst. Sinclair'!$N$4="Ja",Druck_Tabelle_Kugel!$AL$3,1) * VLOOKUP(AE13,Kugel_Schueler,2),1)</f>
        <v>69.8</v>
      </c>
      <c r="AG13" s="180"/>
      <c r="AH13" s="185">
        <f t="shared" si="11"/>
        <v>12.07</v>
      </c>
      <c r="AI13" s="192">
        <f>ROUND(IF('Schuelereinst. Sinclair'!$N$4="Ja",Druck_Tabelle_Kugel!$AL$3,1) * VLOOKUP(AH13,Kugel_Schueler,2),1)</f>
        <v>77.5</v>
      </c>
      <c r="AJ13" s="180"/>
      <c r="AK13" s="185">
        <f t="shared" si="12"/>
        <v>13.07</v>
      </c>
      <c r="AL13" s="192">
        <f>ROUND(IF('Schuelereinst. Sinclair'!$N$4="Ja",Druck_Tabelle_Kugel!$AL$3,1) * VLOOKUP(AK13,Kugel_Schueler,2),1)</f>
        <v>85.2</v>
      </c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</row>
    <row r="14" spans="1:132" x14ac:dyDescent="0.2">
      <c r="A14" s="183">
        <f t="shared" si="0"/>
        <v>1.08</v>
      </c>
      <c r="B14" s="191">
        <f>ROUND(IF('Schuelereinst. Sinclair'!$N$4="Ja",Druck_Tabelle_Kugel!$AL$3,1) * VLOOKUP(A14,Kugel_Schueler,2),1)</f>
        <v>0</v>
      </c>
      <c r="C14" s="180"/>
      <c r="D14" s="183">
        <f t="shared" si="1"/>
        <v>2.08</v>
      </c>
      <c r="E14" s="191">
        <f>ROUND(IF('Schuelereinst. Sinclair'!$N$4="Ja",Druck_Tabelle_Kugel!$AL$3,1) * VLOOKUP(D14,Kugel_Schueler,2),1)</f>
        <v>0.6</v>
      </c>
      <c r="F14" s="180"/>
      <c r="G14" s="183">
        <f t="shared" si="2"/>
        <v>3.08</v>
      </c>
      <c r="H14" s="191">
        <f>ROUND(IF('Schuelereinst. Sinclair'!$N$4="Ja",Druck_Tabelle_Kugel!$AL$3,1) * VLOOKUP(G14,Kugel_Schueler,2),1)</f>
        <v>8.3000000000000007</v>
      </c>
      <c r="I14" s="180"/>
      <c r="J14" s="183">
        <f t="shared" si="3"/>
        <v>4.08</v>
      </c>
      <c r="K14" s="191">
        <f>ROUND(IF('Schuelereinst. Sinclair'!$N$4="Ja",Druck_Tabelle_Kugel!$AL$3,1) * VLOOKUP(J14,Kugel_Schueler,2),1)</f>
        <v>16</v>
      </c>
      <c r="L14" s="180"/>
      <c r="M14" s="183">
        <f t="shared" si="4"/>
        <v>5.08</v>
      </c>
      <c r="N14" s="191">
        <f>ROUND(IF('Schuelereinst. Sinclair'!$N$4="Ja",Druck_Tabelle_Kugel!$AL$3,1) * VLOOKUP(M14,Kugel_Schueler,2),1)</f>
        <v>23.7</v>
      </c>
      <c r="O14" s="180"/>
      <c r="P14" s="183">
        <f t="shared" si="5"/>
        <v>6.08</v>
      </c>
      <c r="Q14" s="191">
        <f>ROUND(IF('Schuelereinst. Sinclair'!$N$4="Ja",Druck_Tabelle_Kugel!$AL$3,1) * VLOOKUP(P14,Kugel_Schueler,2),1)</f>
        <v>31.4</v>
      </c>
      <c r="R14" s="180"/>
      <c r="S14" s="183">
        <f t="shared" si="6"/>
        <v>7.08</v>
      </c>
      <c r="T14" s="191">
        <f>ROUND(IF('Schuelereinst. Sinclair'!$N$4="Ja",Druck_Tabelle_Kugel!$AL$3,1) * VLOOKUP(S14,Kugel_Schueler,2),1)</f>
        <v>39.1</v>
      </c>
      <c r="U14" s="180"/>
      <c r="V14" s="183">
        <f t="shared" si="7"/>
        <v>8.08</v>
      </c>
      <c r="W14" s="191">
        <f>ROUND(IF('Schuelereinst. Sinclair'!$N$4="Ja",Druck_Tabelle_Kugel!$AL$3,1) * VLOOKUP(V14,Kugel_Schueler,2),1)</f>
        <v>46.8</v>
      </c>
      <c r="X14" s="180"/>
      <c r="Y14" s="183">
        <f t="shared" si="8"/>
        <v>9.08</v>
      </c>
      <c r="Z14" s="191">
        <f>ROUND(IF('Schuelereinst. Sinclair'!$N$4="Ja",Druck_Tabelle_Kugel!$AL$3,1) * VLOOKUP(Y14,Kugel_Schueler,2),1)</f>
        <v>54.5</v>
      </c>
      <c r="AA14" s="180"/>
      <c r="AB14" s="183">
        <f t="shared" si="9"/>
        <v>10.08</v>
      </c>
      <c r="AC14" s="191">
        <f>ROUND(IF('Schuelereinst. Sinclair'!$N$4="Ja",Druck_Tabelle_Kugel!$AL$3,1) * VLOOKUP(AB14,Kugel_Schueler,2),1)</f>
        <v>62.2</v>
      </c>
      <c r="AD14" s="180"/>
      <c r="AE14" s="183">
        <f t="shared" si="10"/>
        <v>11.08</v>
      </c>
      <c r="AF14" s="191">
        <f>ROUND(IF('Schuelereinst. Sinclair'!$N$4="Ja",Druck_Tabelle_Kugel!$AL$3,1) * VLOOKUP(AE14,Kugel_Schueler,2),1)</f>
        <v>69.900000000000006</v>
      </c>
      <c r="AG14" s="180"/>
      <c r="AH14" s="183">
        <f t="shared" si="11"/>
        <v>12.08</v>
      </c>
      <c r="AI14" s="191">
        <f>ROUND(IF('Schuelereinst. Sinclair'!$N$4="Ja",Druck_Tabelle_Kugel!$AL$3,1) * VLOOKUP(AH14,Kugel_Schueler,2),1)</f>
        <v>77.5</v>
      </c>
      <c r="AJ14" s="180"/>
      <c r="AK14" s="183">
        <f t="shared" si="12"/>
        <v>13.08</v>
      </c>
      <c r="AL14" s="191">
        <f>ROUND(IF('Schuelereinst. Sinclair'!$N$4="Ja",Druck_Tabelle_Kugel!$AL$3,1) * VLOOKUP(AK14,Kugel_Schueler,2),1)</f>
        <v>85.2</v>
      </c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</row>
    <row r="15" spans="1:132" x14ac:dyDescent="0.2">
      <c r="A15" s="185">
        <f t="shared" si="0"/>
        <v>1.0900000000000001</v>
      </c>
      <c r="B15" s="192">
        <f>ROUND(IF('Schuelereinst. Sinclair'!$N$4="Ja",Druck_Tabelle_Kugel!$AL$3,1) * VLOOKUP(A15,Kugel_Schueler,2),1)</f>
        <v>0</v>
      </c>
      <c r="C15" s="180"/>
      <c r="D15" s="185">
        <f t="shared" si="1"/>
        <v>2.09</v>
      </c>
      <c r="E15" s="192">
        <f>ROUND(IF('Schuelereinst. Sinclair'!$N$4="Ja",Druck_Tabelle_Kugel!$AL$3,1) * VLOOKUP(D15,Kugel_Schueler,2),1)</f>
        <v>0.7</v>
      </c>
      <c r="F15" s="180"/>
      <c r="G15" s="185">
        <f t="shared" si="2"/>
        <v>3.09</v>
      </c>
      <c r="H15" s="192">
        <f>ROUND(IF('Schuelereinst. Sinclair'!$N$4="Ja",Druck_Tabelle_Kugel!$AL$3,1) * VLOOKUP(G15,Kugel_Schueler,2),1)</f>
        <v>8.4</v>
      </c>
      <c r="I15" s="180"/>
      <c r="J15" s="185">
        <f t="shared" si="3"/>
        <v>4.09</v>
      </c>
      <c r="K15" s="192">
        <f>ROUND(IF('Schuelereinst. Sinclair'!$N$4="Ja",Druck_Tabelle_Kugel!$AL$3,1) * VLOOKUP(J15,Kugel_Schueler,2),1)</f>
        <v>16.100000000000001</v>
      </c>
      <c r="L15" s="180"/>
      <c r="M15" s="185">
        <f t="shared" si="4"/>
        <v>5.09</v>
      </c>
      <c r="N15" s="192">
        <f>ROUND(IF('Schuelereinst. Sinclair'!$N$4="Ja",Druck_Tabelle_Kugel!$AL$3,1) * VLOOKUP(M15,Kugel_Schueler,2),1)</f>
        <v>23.8</v>
      </c>
      <c r="O15" s="180"/>
      <c r="P15" s="185">
        <f t="shared" si="5"/>
        <v>6.09</v>
      </c>
      <c r="Q15" s="192">
        <f>ROUND(IF('Schuelereinst. Sinclair'!$N$4="Ja",Druck_Tabelle_Kugel!$AL$3,1) * VLOOKUP(P15,Kugel_Schueler,2),1)</f>
        <v>31.5</v>
      </c>
      <c r="R15" s="180"/>
      <c r="S15" s="185">
        <f t="shared" si="6"/>
        <v>7.09</v>
      </c>
      <c r="T15" s="192">
        <f>ROUND(IF('Schuelereinst. Sinclair'!$N$4="Ja",Druck_Tabelle_Kugel!$AL$3,1) * VLOOKUP(S15,Kugel_Schueler,2),1)</f>
        <v>39.200000000000003</v>
      </c>
      <c r="U15" s="180"/>
      <c r="V15" s="185">
        <f t="shared" si="7"/>
        <v>8.09</v>
      </c>
      <c r="W15" s="192">
        <f>ROUND(IF('Schuelereinst. Sinclair'!$N$4="Ja",Druck_Tabelle_Kugel!$AL$3,1) * VLOOKUP(V15,Kugel_Schueler,2),1)</f>
        <v>46.9</v>
      </c>
      <c r="X15" s="180"/>
      <c r="Y15" s="185">
        <f t="shared" si="8"/>
        <v>9.09</v>
      </c>
      <c r="Z15" s="192">
        <f>ROUND(IF('Schuelereinst. Sinclair'!$N$4="Ja",Druck_Tabelle_Kugel!$AL$3,1) * VLOOKUP(Y15,Kugel_Schueler,2),1)</f>
        <v>54.5</v>
      </c>
      <c r="AA15" s="180"/>
      <c r="AB15" s="185">
        <f t="shared" si="9"/>
        <v>10.09</v>
      </c>
      <c r="AC15" s="192">
        <f>ROUND(IF('Schuelereinst. Sinclair'!$N$4="Ja",Druck_Tabelle_Kugel!$AL$3,1) * VLOOKUP(AB15,Kugel_Schueler,2),1)</f>
        <v>62.2</v>
      </c>
      <c r="AD15" s="180"/>
      <c r="AE15" s="185">
        <f t="shared" si="10"/>
        <v>11.09</v>
      </c>
      <c r="AF15" s="192">
        <f>ROUND(IF('Schuelereinst. Sinclair'!$N$4="Ja",Druck_Tabelle_Kugel!$AL$3,1) * VLOOKUP(AE15,Kugel_Schueler,2),1)</f>
        <v>69.900000000000006</v>
      </c>
      <c r="AG15" s="180"/>
      <c r="AH15" s="185">
        <f t="shared" si="11"/>
        <v>12.09</v>
      </c>
      <c r="AI15" s="192">
        <f>ROUND(IF('Schuelereinst. Sinclair'!$N$4="Ja",Druck_Tabelle_Kugel!$AL$3,1) * VLOOKUP(AH15,Kugel_Schueler,2),1)</f>
        <v>77.599999999999994</v>
      </c>
      <c r="AJ15" s="180"/>
      <c r="AK15" s="185">
        <f t="shared" si="12"/>
        <v>13.09</v>
      </c>
      <c r="AL15" s="192">
        <f>ROUND(IF('Schuelereinst. Sinclair'!$N$4="Ja",Druck_Tabelle_Kugel!$AL$3,1) * VLOOKUP(AK15,Kugel_Schueler,2),1)</f>
        <v>85.3</v>
      </c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  <c r="DZ15" s="180"/>
      <c r="EA15" s="180"/>
      <c r="EB15" s="180"/>
    </row>
    <row r="16" spans="1:132" x14ac:dyDescent="0.2">
      <c r="A16" s="183">
        <f t="shared" si="0"/>
        <v>1.1000000000000001</v>
      </c>
      <c r="B16" s="191">
        <f>ROUND(IF('Schuelereinst. Sinclair'!$N$4="Ja",Druck_Tabelle_Kugel!$AL$3,1) * VLOOKUP(A16,Kugel_Schueler,2),1)</f>
        <v>0</v>
      </c>
      <c r="C16" s="180"/>
      <c r="D16" s="183">
        <f t="shared" si="1"/>
        <v>2.1</v>
      </c>
      <c r="E16" s="191">
        <f>ROUND(IF('Schuelereinst. Sinclair'!$N$4="Ja",Druck_Tabelle_Kugel!$AL$3,1) * VLOOKUP(D16,Kugel_Schueler,2),1)</f>
        <v>0.8</v>
      </c>
      <c r="F16" s="180"/>
      <c r="G16" s="183">
        <f t="shared" si="2"/>
        <v>3.1</v>
      </c>
      <c r="H16" s="191">
        <f>ROUND(IF('Schuelereinst. Sinclair'!$N$4="Ja",Druck_Tabelle_Kugel!$AL$3,1) * VLOOKUP(G16,Kugel_Schueler,2),1)</f>
        <v>8.5</v>
      </c>
      <c r="I16" s="180"/>
      <c r="J16" s="183">
        <f t="shared" si="3"/>
        <v>4.0999999999999996</v>
      </c>
      <c r="K16" s="191">
        <f>ROUND(IF('Schuelereinst. Sinclair'!$N$4="Ja",Druck_Tabelle_Kugel!$AL$3,1) * VLOOKUP(J16,Kugel_Schueler,2),1)</f>
        <v>16.2</v>
      </c>
      <c r="L16" s="180"/>
      <c r="M16" s="183">
        <f t="shared" si="4"/>
        <v>5.0999999999999996</v>
      </c>
      <c r="N16" s="191">
        <f>ROUND(IF('Schuelereinst. Sinclair'!$N$4="Ja",Druck_Tabelle_Kugel!$AL$3,1) * VLOOKUP(M16,Kugel_Schueler,2),1)</f>
        <v>23.9</v>
      </c>
      <c r="O16" s="180"/>
      <c r="P16" s="183">
        <f t="shared" si="5"/>
        <v>6.1</v>
      </c>
      <c r="Q16" s="191">
        <f>ROUND(IF('Schuelereinst. Sinclair'!$N$4="Ja",Druck_Tabelle_Kugel!$AL$3,1) * VLOOKUP(P16,Kugel_Schueler,2),1)</f>
        <v>31.5</v>
      </c>
      <c r="R16" s="180"/>
      <c r="S16" s="183">
        <f t="shared" si="6"/>
        <v>7.1</v>
      </c>
      <c r="T16" s="191">
        <f>ROUND(IF('Schuelereinst. Sinclair'!$N$4="Ja",Druck_Tabelle_Kugel!$AL$3,1) * VLOOKUP(S16,Kugel_Schueler,2),1)</f>
        <v>39.200000000000003</v>
      </c>
      <c r="U16" s="180"/>
      <c r="V16" s="183">
        <f t="shared" si="7"/>
        <v>8.1</v>
      </c>
      <c r="W16" s="191">
        <f>ROUND(IF('Schuelereinst. Sinclair'!$N$4="Ja",Druck_Tabelle_Kugel!$AL$3,1) * VLOOKUP(V16,Kugel_Schueler,2),1)</f>
        <v>46.9</v>
      </c>
      <c r="X16" s="180"/>
      <c r="Y16" s="183">
        <f t="shared" si="8"/>
        <v>9.1</v>
      </c>
      <c r="Z16" s="191">
        <f>ROUND(IF('Schuelereinst. Sinclair'!$N$4="Ja",Druck_Tabelle_Kugel!$AL$3,1) * VLOOKUP(Y16,Kugel_Schueler,2),1)</f>
        <v>54.6</v>
      </c>
      <c r="AA16" s="180"/>
      <c r="AB16" s="183">
        <f t="shared" si="9"/>
        <v>10.1</v>
      </c>
      <c r="AC16" s="191">
        <f>ROUND(IF('Schuelereinst. Sinclair'!$N$4="Ja",Druck_Tabelle_Kugel!$AL$3,1) * VLOOKUP(AB16,Kugel_Schueler,2),1)</f>
        <v>62.3</v>
      </c>
      <c r="AD16" s="180"/>
      <c r="AE16" s="183">
        <f t="shared" si="10"/>
        <v>11.1</v>
      </c>
      <c r="AF16" s="191">
        <f>ROUND(IF('Schuelereinst. Sinclair'!$N$4="Ja",Druck_Tabelle_Kugel!$AL$3,1) * VLOOKUP(AE16,Kugel_Schueler,2),1)</f>
        <v>70</v>
      </c>
      <c r="AG16" s="180"/>
      <c r="AH16" s="183">
        <f t="shared" si="11"/>
        <v>12.1</v>
      </c>
      <c r="AI16" s="191">
        <f>ROUND(IF('Schuelereinst. Sinclair'!$N$4="Ja",Druck_Tabelle_Kugel!$AL$3,1) * VLOOKUP(AH16,Kugel_Schueler,2),1)</f>
        <v>77.7</v>
      </c>
      <c r="AJ16" s="180"/>
      <c r="AK16" s="183">
        <f t="shared" si="12"/>
        <v>13.1</v>
      </c>
      <c r="AL16" s="191">
        <f>ROUND(IF('Schuelereinst. Sinclair'!$N$4="Ja",Druck_Tabelle_Kugel!$AL$3,1) * VLOOKUP(AK16,Kugel_Schueler,2),1)</f>
        <v>85.4</v>
      </c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</row>
    <row r="17" spans="1:132" x14ac:dyDescent="0.2">
      <c r="A17" s="185">
        <f t="shared" si="0"/>
        <v>1.1100000000000001</v>
      </c>
      <c r="B17" s="192">
        <f>ROUND(IF('Schuelereinst. Sinclair'!$N$4="Ja",Druck_Tabelle_Kugel!$AL$3,1) * VLOOKUP(A17,Kugel_Schueler,2),1)</f>
        <v>0</v>
      </c>
      <c r="C17" s="180"/>
      <c r="D17" s="185">
        <f t="shared" si="1"/>
        <v>2.11</v>
      </c>
      <c r="E17" s="192">
        <f>ROUND(IF('Schuelereinst. Sinclair'!$N$4="Ja",Druck_Tabelle_Kugel!$AL$3,1) * VLOOKUP(D17,Kugel_Schueler,2),1)</f>
        <v>0.9</v>
      </c>
      <c r="F17" s="180"/>
      <c r="G17" s="185">
        <f t="shared" si="2"/>
        <v>3.11</v>
      </c>
      <c r="H17" s="192">
        <f>ROUND(IF('Schuelereinst. Sinclair'!$N$4="Ja",Druck_Tabelle_Kugel!$AL$3,1) * VLOOKUP(G17,Kugel_Schueler,2),1)</f>
        <v>8.5</v>
      </c>
      <c r="I17" s="180"/>
      <c r="J17" s="185">
        <f t="shared" si="3"/>
        <v>4.1100000000000003</v>
      </c>
      <c r="K17" s="192">
        <f>ROUND(IF('Schuelereinst. Sinclair'!$N$4="Ja",Druck_Tabelle_Kugel!$AL$3,1) * VLOOKUP(J17,Kugel_Schueler,2),1)</f>
        <v>16.2</v>
      </c>
      <c r="L17" s="180"/>
      <c r="M17" s="185">
        <f t="shared" si="4"/>
        <v>5.1100000000000003</v>
      </c>
      <c r="N17" s="192">
        <f>ROUND(IF('Schuelereinst. Sinclair'!$N$4="Ja",Druck_Tabelle_Kugel!$AL$3,1) * VLOOKUP(M17,Kugel_Schueler,2),1)</f>
        <v>23.9</v>
      </c>
      <c r="O17" s="180"/>
      <c r="P17" s="185">
        <f t="shared" si="5"/>
        <v>6.11</v>
      </c>
      <c r="Q17" s="192">
        <f>ROUND(IF('Schuelereinst. Sinclair'!$N$4="Ja",Druck_Tabelle_Kugel!$AL$3,1) * VLOOKUP(P17,Kugel_Schueler,2),1)</f>
        <v>31.6</v>
      </c>
      <c r="R17" s="180"/>
      <c r="S17" s="185">
        <f t="shared" si="6"/>
        <v>7.11</v>
      </c>
      <c r="T17" s="192">
        <f>ROUND(IF('Schuelereinst. Sinclair'!$N$4="Ja",Druck_Tabelle_Kugel!$AL$3,1) * VLOOKUP(S17,Kugel_Schueler,2),1)</f>
        <v>39.299999999999997</v>
      </c>
      <c r="U17" s="180"/>
      <c r="V17" s="185">
        <f t="shared" si="7"/>
        <v>8.11</v>
      </c>
      <c r="W17" s="192">
        <f>ROUND(IF('Schuelereinst. Sinclair'!$N$4="Ja",Druck_Tabelle_Kugel!$AL$3,1) * VLOOKUP(V17,Kugel_Schueler,2),1)</f>
        <v>47</v>
      </c>
      <c r="X17" s="180"/>
      <c r="Y17" s="185">
        <f t="shared" si="8"/>
        <v>9.11</v>
      </c>
      <c r="Z17" s="192">
        <f>ROUND(IF('Schuelereinst. Sinclair'!$N$4="Ja",Druck_Tabelle_Kugel!$AL$3,1) * VLOOKUP(Y17,Kugel_Schueler,2),1)</f>
        <v>54.7</v>
      </c>
      <c r="AA17" s="180"/>
      <c r="AB17" s="185">
        <f t="shared" si="9"/>
        <v>10.11</v>
      </c>
      <c r="AC17" s="192">
        <f>ROUND(IF('Schuelereinst. Sinclair'!$N$4="Ja",Druck_Tabelle_Kugel!$AL$3,1) * VLOOKUP(AB17,Kugel_Schueler,2),1)</f>
        <v>62.4</v>
      </c>
      <c r="AD17" s="180"/>
      <c r="AE17" s="185">
        <f t="shared" si="10"/>
        <v>11.11</v>
      </c>
      <c r="AF17" s="192">
        <f>ROUND(IF('Schuelereinst. Sinclair'!$N$4="Ja",Druck_Tabelle_Kugel!$AL$3,1) * VLOOKUP(AE17,Kugel_Schueler,2),1)</f>
        <v>70.099999999999994</v>
      </c>
      <c r="AG17" s="180"/>
      <c r="AH17" s="185">
        <f t="shared" si="11"/>
        <v>12.11</v>
      </c>
      <c r="AI17" s="192">
        <f>ROUND(IF('Schuelereinst. Sinclair'!$N$4="Ja",Druck_Tabelle_Kugel!$AL$3,1) * VLOOKUP(AH17,Kugel_Schueler,2),1)</f>
        <v>77.8</v>
      </c>
      <c r="AJ17" s="180"/>
      <c r="AK17" s="185">
        <f t="shared" si="12"/>
        <v>13.11</v>
      </c>
      <c r="AL17" s="192">
        <f>ROUND(IF('Schuelereinst. Sinclair'!$N$4="Ja",Druck_Tabelle_Kugel!$AL$3,1) * VLOOKUP(AK17,Kugel_Schueler,2),1)</f>
        <v>85.5</v>
      </c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</row>
    <row r="18" spans="1:132" x14ac:dyDescent="0.2">
      <c r="A18" s="183">
        <f t="shared" si="0"/>
        <v>1.1200000000000001</v>
      </c>
      <c r="B18" s="191">
        <f>ROUND(IF('Schuelereinst. Sinclair'!$N$4="Ja",Druck_Tabelle_Kugel!$AL$3,1) * VLOOKUP(A18,Kugel_Schueler,2),1)</f>
        <v>0</v>
      </c>
      <c r="C18" s="180"/>
      <c r="D18" s="183">
        <f t="shared" si="1"/>
        <v>2.12</v>
      </c>
      <c r="E18" s="191">
        <f>ROUND(IF('Schuelereinst. Sinclair'!$N$4="Ja",Druck_Tabelle_Kugel!$AL$3,1) * VLOOKUP(D18,Kugel_Schueler,2),1)</f>
        <v>0.9</v>
      </c>
      <c r="F18" s="180"/>
      <c r="G18" s="183">
        <f t="shared" si="2"/>
        <v>3.12</v>
      </c>
      <c r="H18" s="191">
        <f>ROUND(IF('Schuelereinst. Sinclair'!$N$4="Ja",Druck_Tabelle_Kugel!$AL$3,1) * VLOOKUP(G18,Kugel_Schueler,2),1)</f>
        <v>8.6</v>
      </c>
      <c r="I18" s="180"/>
      <c r="J18" s="183">
        <f t="shared" si="3"/>
        <v>4.12</v>
      </c>
      <c r="K18" s="191">
        <f>ROUND(IF('Schuelereinst. Sinclair'!$N$4="Ja",Druck_Tabelle_Kugel!$AL$3,1) * VLOOKUP(J18,Kugel_Schueler,2),1)</f>
        <v>16.3</v>
      </c>
      <c r="L18" s="180"/>
      <c r="M18" s="183">
        <f t="shared" si="4"/>
        <v>5.12</v>
      </c>
      <c r="N18" s="191">
        <f>ROUND(IF('Schuelereinst. Sinclair'!$N$4="Ja",Druck_Tabelle_Kugel!$AL$3,1) * VLOOKUP(M18,Kugel_Schueler,2),1)</f>
        <v>24</v>
      </c>
      <c r="O18" s="180"/>
      <c r="P18" s="183">
        <f t="shared" si="5"/>
        <v>6.12</v>
      </c>
      <c r="Q18" s="191">
        <f>ROUND(IF('Schuelereinst. Sinclair'!$N$4="Ja",Druck_Tabelle_Kugel!$AL$3,1) * VLOOKUP(P18,Kugel_Schueler,2),1)</f>
        <v>31.7</v>
      </c>
      <c r="R18" s="180"/>
      <c r="S18" s="183">
        <f t="shared" si="6"/>
        <v>7.12</v>
      </c>
      <c r="T18" s="191">
        <f>ROUND(IF('Schuelereinst. Sinclair'!$N$4="Ja",Druck_Tabelle_Kugel!$AL$3,1) * VLOOKUP(S18,Kugel_Schueler,2),1)</f>
        <v>39.4</v>
      </c>
      <c r="U18" s="180"/>
      <c r="V18" s="183">
        <f t="shared" si="7"/>
        <v>8.1199999999999992</v>
      </c>
      <c r="W18" s="191">
        <f>ROUND(IF('Schuelereinst. Sinclair'!$N$4="Ja",Druck_Tabelle_Kugel!$AL$3,1) * VLOOKUP(V18,Kugel_Schueler,2),1)</f>
        <v>47.1</v>
      </c>
      <c r="X18" s="180"/>
      <c r="Y18" s="183">
        <f t="shared" si="8"/>
        <v>9.1199999999999992</v>
      </c>
      <c r="Z18" s="191">
        <f>ROUND(IF('Schuelereinst. Sinclair'!$N$4="Ja",Druck_Tabelle_Kugel!$AL$3,1) * VLOOKUP(Y18,Kugel_Schueler,2),1)</f>
        <v>54.8</v>
      </c>
      <c r="AA18" s="180"/>
      <c r="AB18" s="183">
        <f t="shared" si="9"/>
        <v>10.119999999999999</v>
      </c>
      <c r="AC18" s="191">
        <f>ROUND(IF('Schuelereinst. Sinclair'!$N$4="Ja",Druck_Tabelle_Kugel!$AL$3,1) * VLOOKUP(AB18,Kugel_Schueler,2),1)</f>
        <v>62.5</v>
      </c>
      <c r="AD18" s="180"/>
      <c r="AE18" s="183">
        <f t="shared" si="10"/>
        <v>11.12</v>
      </c>
      <c r="AF18" s="191">
        <f>ROUND(IF('Schuelereinst. Sinclair'!$N$4="Ja",Druck_Tabelle_Kugel!$AL$3,1) * VLOOKUP(AE18,Kugel_Schueler,2),1)</f>
        <v>70.2</v>
      </c>
      <c r="AG18" s="180"/>
      <c r="AH18" s="183">
        <f t="shared" si="11"/>
        <v>12.12</v>
      </c>
      <c r="AI18" s="191">
        <f>ROUND(IF('Schuelereinst. Sinclair'!$N$4="Ja",Druck_Tabelle_Kugel!$AL$3,1) * VLOOKUP(AH18,Kugel_Schueler,2),1)</f>
        <v>77.900000000000006</v>
      </c>
      <c r="AJ18" s="180"/>
      <c r="AK18" s="183">
        <f t="shared" si="12"/>
        <v>13.12</v>
      </c>
      <c r="AL18" s="191">
        <f>ROUND(IF('Schuelereinst. Sinclair'!$N$4="Ja",Druck_Tabelle_Kugel!$AL$3,1) * VLOOKUP(AK18,Kugel_Schueler,2),1)</f>
        <v>85.5</v>
      </c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</row>
    <row r="19" spans="1:132" x14ac:dyDescent="0.2">
      <c r="A19" s="185">
        <f t="shared" si="0"/>
        <v>1.1299999999999999</v>
      </c>
      <c r="B19" s="192">
        <f>ROUND(IF('Schuelereinst. Sinclair'!$N$4="Ja",Druck_Tabelle_Kugel!$AL$3,1) * VLOOKUP(A19,Kugel_Schueler,2),1)</f>
        <v>0</v>
      </c>
      <c r="C19" s="180"/>
      <c r="D19" s="185">
        <f t="shared" si="1"/>
        <v>2.13</v>
      </c>
      <c r="E19" s="192">
        <f>ROUND(IF('Schuelereinst. Sinclair'!$N$4="Ja",Druck_Tabelle_Kugel!$AL$3,1) * VLOOKUP(D19,Kugel_Schueler,2),1)</f>
        <v>1</v>
      </c>
      <c r="F19" s="180"/>
      <c r="G19" s="185">
        <f t="shared" si="2"/>
        <v>3.13</v>
      </c>
      <c r="H19" s="192">
        <f>ROUND(IF('Schuelereinst. Sinclair'!$N$4="Ja",Druck_Tabelle_Kugel!$AL$3,1) * VLOOKUP(G19,Kugel_Schueler,2),1)</f>
        <v>8.6999999999999993</v>
      </c>
      <c r="I19" s="180"/>
      <c r="J19" s="185">
        <f t="shared" si="3"/>
        <v>4.13</v>
      </c>
      <c r="K19" s="192">
        <f>ROUND(IF('Schuelereinst. Sinclair'!$N$4="Ja",Druck_Tabelle_Kugel!$AL$3,1) * VLOOKUP(J19,Kugel_Schueler,2),1)</f>
        <v>16.399999999999999</v>
      </c>
      <c r="L19" s="180"/>
      <c r="M19" s="185">
        <f t="shared" si="4"/>
        <v>5.13</v>
      </c>
      <c r="N19" s="192">
        <f>ROUND(IF('Schuelereinst. Sinclair'!$N$4="Ja",Druck_Tabelle_Kugel!$AL$3,1) * VLOOKUP(M19,Kugel_Schueler,2),1)</f>
        <v>24.1</v>
      </c>
      <c r="O19" s="180"/>
      <c r="P19" s="185">
        <f t="shared" si="5"/>
        <v>6.13</v>
      </c>
      <c r="Q19" s="192">
        <f>ROUND(IF('Schuelereinst. Sinclair'!$N$4="Ja",Druck_Tabelle_Kugel!$AL$3,1) * VLOOKUP(P19,Kugel_Schueler,2),1)</f>
        <v>31.8</v>
      </c>
      <c r="R19" s="180"/>
      <c r="S19" s="185">
        <f t="shared" si="6"/>
        <v>7.13</v>
      </c>
      <c r="T19" s="192">
        <f>ROUND(IF('Schuelereinst. Sinclair'!$N$4="Ja",Druck_Tabelle_Kugel!$AL$3,1) * VLOOKUP(S19,Kugel_Schueler,2),1)</f>
        <v>39.5</v>
      </c>
      <c r="U19" s="180"/>
      <c r="V19" s="185">
        <f t="shared" si="7"/>
        <v>8.1300000000000008</v>
      </c>
      <c r="W19" s="192">
        <f>ROUND(IF('Schuelereinst. Sinclair'!$N$4="Ja",Druck_Tabelle_Kugel!$AL$3,1) * VLOOKUP(V19,Kugel_Schueler,2),1)</f>
        <v>47.2</v>
      </c>
      <c r="X19" s="180"/>
      <c r="Y19" s="185">
        <f t="shared" si="8"/>
        <v>9.1300000000000008</v>
      </c>
      <c r="Z19" s="192">
        <f>ROUND(IF('Schuelereinst. Sinclair'!$N$4="Ja",Druck_Tabelle_Kugel!$AL$3,1) * VLOOKUP(Y19,Kugel_Schueler,2),1)</f>
        <v>54.9</v>
      </c>
      <c r="AA19" s="180"/>
      <c r="AB19" s="185">
        <f t="shared" si="9"/>
        <v>10.130000000000001</v>
      </c>
      <c r="AC19" s="192">
        <f>ROUND(IF('Schuelereinst. Sinclair'!$N$4="Ja",Druck_Tabelle_Kugel!$AL$3,1) * VLOOKUP(AB19,Kugel_Schueler,2),1)</f>
        <v>62.5</v>
      </c>
      <c r="AD19" s="180"/>
      <c r="AE19" s="185">
        <f t="shared" si="10"/>
        <v>11.13</v>
      </c>
      <c r="AF19" s="192">
        <f>ROUND(IF('Schuelereinst. Sinclair'!$N$4="Ja",Druck_Tabelle_Kugel!$AL$3,1) * VLOOKUP(AE19,Kugel_Schueler,2),1)</f>
        <v>70.2</v>
      </c>
      <c r="AG19" s="180"/>
      <c r="AH19" s="185">
        <f t="shared" si="11"/>
        <v>12.13</v>
      </c>
      <c r="AI19" s="192">
        <f>ROUND(IF('Schuelereinst. Sinclair'!$N$4="Ja",Druck_Tabelle_Kugel!$AL$3,1) * VLOOKUP(AH19,Kugel_Schueler,2),1)</f>
        <v>77.900000000000006</v>
      </c>
      <c r="AJ19" s="180"/>
      <c r="AK19" s="185">
        <f t="shared" si="12"/>
        <v>13.13</v>
      </c>
      <c r="AL19" s="192">
        <f>ROUND(IF('Schuelereinst. Sinclair'!$N$4="Ja",Druck_Tabelle_Kugel!$AL$3,1) * VLOOKUP(AK19,Kugel_Schueler,2),1)</f>
        <v>85.6</v>
      </c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</row>
    <row r="20" spans="1:132" x14ac:dyDescent="0.2">
      <c r="A20" s="183">
        <f t="shared" si="0"/>
        <v>1.1399999999999999</v>
      </c>
      <c r="B20" s="191">
        <f>ROUND(IF('Schuelereinst. Sinclair'!$N$4="Ja",Druck_Tabelle_Kugel!$AL$3,1) * VLOOKUP(A20,Kugel_Schueler,2),1)</f>
        <v>0</v>
      </c>
      <c r="C20" s="180"/>
      <c r="D20" s="183">
        <f t="shared" si="1"/>
        <v>2.14</v>
      </c>
      <c r="E20" s="191">
        <f>ROUND(IF('Schuelereinst. Sinclair'!$N$4="Ja",Druck_Tabelle_Kugel!$AL$3,1) * VLOOKUP(D20,Kugel_Schueler,2),1)</f>
        <v>1.1000000000000001</v>
      </c>
      <c r="F20" s="180"/>
      <c r="G20" s="183">
        <f t="shared" si="2"/>
        <v>3.14</v>
      </c>
      <c r="H20" s="191">
        <f>ROUND(IF('Schuelereinst. Sinclair'!$N$4="Ja",Druck_Tabelle_Kugel!$AL$3,1) * VLOOKUP(G20,Kugel_Schueler,2),1)</f>
        <v>8.8000000000000007</v>
      </c>
      <c r="I20" s="180"/>
      <c r="J20" s="183">
        <f t="shared" si="3"/>
        <v>4.1399999999999997</v>
      </c>
      <c r="K20" s="191">
        <f>ROUND(IF('Schuelereinst. Sinclair'!$N$4="Ja",Druck_Tabelle_Kugel!$AL$3,1) * VLOOKUP(J20,Kugel_Schueler,2),1)</f>
        <v>16.5</v>
      </c>
      <c r="L20" s="180"/>
      <c r="M20" s="183">
        <f t="shared" si="4"/>
        <v>5.14</v>
      </c>
      <c r="N20" s="191">
        <f>ROUND(IF('Schuelereinst. Sinclair'!$N$4="Ja",Druck_Tabelle_Kugel!$AL$3,1) * VLOOKUP(M20,Kugel_Schueler,2),1)</f>
        <v>24.2</v>
      </c>
      <c r="O20" s="180"/>
      <c r="P20" s="183">
        <f t="shared" si="5"/>
        <v>6.14</v>
      </c>
      <c r="Q20" s="191">
        <f>ROUND(IF('Schuelereinst. Sinclair'!$N$4="Ja",Druck_Tabelle_Kugel!$AL$3,1) * VLOOKUP(P20,Kugel_Schueler,2),1)</f>
        <v>31.9</v>
      </c>
      <c r="R20" s="180"/>
      <c r="S20" s="183">
        <f t="shared" si="6"/>
        <v>7.14</v>
      </c>
      <c r="T20" s="191">
        <f>ROUND(IF('Schuelereinst. Sinclair'!$N$4="Ja",Druck_Tabelle_Kugel!$AL$3,1) * VLOOKUP(S20,Kugel_Schueler,2),1)</f>
        <v>39.5</v>
      </c>
      <c r="U20" s="180"/>
      <c r="V20" s="183">
        <f t="shared" si="7"/>
        <v>8.14</v>
      </c>
      <c r="W20" s="191">
        <f>ROUND(IF('Schuelereinst. Sinclair'!$N$4="Ja",Druck_Tabelle_Kugel!$AL$3,1) * VLOOKUP(V20,Kugel_Schueler,2),1)</f>
        <v>47.2</v>
      </c>
      <c r="X20" s="180"/>
      <c r="Y20" s="183">
        <f t="shared" si="8"/>
        <v>9.14</v>
      </c>
      <c r="Z20" s="191">
        <f>ROUND(IF('Schuelereinst. Sinclair'!$N$4="Ja",Druck_Tabelle_Kugel!$AL$3,1) * VLOOKUP(Y20,Kugel_Schueler,2),1)</f>
        <v>54.9</v>
      </c>
      <c r="AA20" s="180"/>
      <c r="AB20" s="183">
        <f t="shared" si="9"/>
        <v>10.14</v>
      </c>
      <c r="AC20" s="191">
        <f>ROUND(IF('Schuelereinst. Sinclair'!$N$4="Ja",Druck_Tabelle_Kugel!$AL$3,1) * VLOOKUP(AB20,Kugel_Schueler,2),1)</f>
        <v>62.6</v>
      </c>
      <c r="AD20" s="180"/>
      <c r="AE20" s="183">
        <f t="shared" si="10"/>
        <v>11.14</v>
      </c>
      <c r="AF20" s="191">
        <f>ROUND(IF('Schuelereinst. Sinclair'!$N$4="Ja",Druck_Tabelle_Kugel!$AL$3,1) * VLOOKUP(AE20,Kugel_Schueler,2),1)</f>
        <v>70.3</v>
      </c>
      <c r="AG20" s="180"/>
      <c r="AH20" s="183">
        <f t="shared" si="11"/>
        <v>12.14</v>
      </c>
      <c r="AI20" s="191">
        <f>ROUND(IF('Schuelereinst. Sinclair'!$N$4="Ja",Druck_Tabelle_Kugel!$AL$3,1) * VLOOKUP(AH20,Kugel_Schueler,2),1)</f>
        <v>78</v>
      </c>
      <c r="AJ20" s="180"/>
      <c r="AK20" s="183">
        <f t="shared" si="12"/>
        <v>13.14</v>
      </c>
      <c r="AL20" s="191">
        <f>ROUND(IF('Schuelereinst. Sinclair'!$N$4="Ja",Druck_Tabelle_Kugel!$AL$3,1) * VLOOKUP(AK20,Kugel_Schueler,2),1)</f>
        <v>85.7</v>
      </c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</row>
    <row r="21" spans="1:132" x14ac:dyDescent="0.2">
      <c r="A21" s="185">
        <f t="shared" si="0"/>
        <v>1.1499999999999999</v>
      </c>
      <c r="B21" s="192">
        <f>ROUND(IF('Schuelereinst. Sinclair'!$N$4="Ja",Druck_Tabelle_Kugel!$AL$3,1) * VLOOKUP(A21,Kugel_Schueler,2),1)</f>
        <v>0</v>
      </c>
      <c r="C21" s="180"/>
      <c r="D21" s="185">
        <f t="shared" si="1"/>
        <v>2.15</v>
      </c>
      <c r="E21" s="192">
        <f>ROUND(IF('Schuelereinst. Sinclair'!$N$4="Ja",Druck_Tabelle_Kugel!$AL$3,1) * VLOOKUP(D21,Kugel_Schueler,2),1)</f>
        <v>1.2</v>
      </c>
      <c r="F21" s="180"/>
      <c r="G21" s="185">
        <f t="shared" si="2"/>
        <v>3.15</v>
      </c>
      <c r="H21" s="192">
        <f>ROUND(IF('Schuelereinst. Sinclair'!$N$4="Ja",Druck_Tabelle_Kugel!$AL$3,1) * VLOOKUP(G21,Kugel_Schueler,2),1)</f>
        <v>8.9</v>
      </c>
      <c r="I21" s="180"/>
      <c r="J21" s="185">
        <f t="shared" si="3"/>
        <v>4.1500000000000004</v>
      </c>
      <c r="K21" s="192">
        <f>ROUND(IF('Schuelereinst. Sinclair'!$N$4="Ja",Druck_Tabelle_Kugel!$AL$3,1) * VLOOKUP(J21,Kugel_Schueler,2),1)</f>
        <v>16.5</v>
      </c>
      <c r="L21" s="180"/>
      <c r="M21" s="185">
        <f t="shared" si="4"/>
        <v>5.15</v>
      </c>
      <c r="N21" s="192">
        <f>ROUND(IF('Schuelereinst. Sinclair'!$N$4="Ja",Druck_Tabelle_Kugel!$AL$3,1) * VLOOKUP(M21,Kugel_Schueler,2),1)</f>
        <v>24.2</v>
      </c>
      <c r="O21" s="180"/>
      <c r="P21" s="185">
        <f t="shared" si="5"/>
        <v>6.15</v>
      </c>
      <c r="Q21" s="192">
        <f>ROUND(IF('Schuelereinst. Sinclair'!$N$4="Ja",Druck_Tabelle_Kugel!$AL$3,1) * VLOOKUP(P21,Kugel_Schueler,2),1)</f>
        <v>31.9</v>
      </c>
      <c r="R21" s="180"/>
      <c r="S21" s="185">
        <f t="shared" si="6"/>
        <v>7.15</v>
      </c>
      <c r="T21" s="192">
        <f>ROUND(IF('Schuelereinst. Sinclair'!$N$4="Ja",Druck_Tabelle_Kugel!$AL$3,1) * VLOOKUP(S21,Kugel_Schueler,2),1)</f>
        <v>39.6</v>
      </c>
      <c r="U21" s="180"/>
      <c r="V21" s="185">
        <f t="shared" si="7"/>
        <v>8.15</v>
      </c>
      <c r="W21" s="192">
        <f>ROUND(IF('Schuelereinst. Sinclair'!$N$4="Ja",Druck_Tabelle_Kugel!$AL$3,1) * VLOOKUP(V21,Kugel_Schueler,2),1)</f>
        <v>47.3</v>
      </c>
      <c r="X21" s="180"/>
      <c r="Y21" s="185">
        <f t="shared" si="8"/>
        <v>9.15</v>
      </c>
      <c r="Z21" s="192">
        <f>ROUND(IF('Schuelereinst. Sinclair'!$N$4="Ja",Druck_Tabelle_Kugel!$AL$3,1) * VLOOKUP(Y21,Kugel_Schueler,2),1)</f>
        <v>55</v>
      </c>
      <c r="AA21" s="180"/>
      <c r="AB21" s="185">
        <f t="shared" si="9"/>
        <v>10.15</v>
      </c>
      <c r="AC21" s="192">
        <f>ROUND(IF('Schuelereinst. Sinclair'!$N$4="Ja",Druck_Tabelle_Kugel!$AL$3,1) * VLOOKUP(AB21,Kugel_Schueler,2),1)</f>
        <v>62.7</v>
      </c>
      <c r="AD21" s="180"/>
      <c r="AE21" s="185">
        <f t="shared" si="10"/>
        <v>11.15</v>
      </c>
      <c r="AF21" s="192">
        <f>ROUND(IF('Schuelereinst. Sinclair'!$N$4="Ja",Druck_Tabelle_Kugel!$AL$3,1) * VLOOKUP(AE21,Kugel_Schueler,2),1)</f>
        <v>70.400000000000006</v>
      </c>
      <c r="AG21" s="180"/>
      <c r="AH21" s="185">
        <f t="shared" si="11"/>
        <v>12.15</v>
      </c>
      <c r="AI21" s="192">
        <f>ROUND(IF('Schuelereinst. Sinclair'!$N$4="Ja",Druck_Tabelle_Kugel!$AL$3,1) * VLOOKUP(AH21,Kugel_Schueler,2),1)</f>
        <v>78.099999999999994</v>
      </c>
      <c r="AJ21" s="180"/>
      <c r="AK21" s="185">
        <f t="shared" si="12"/>
        <v>13.15</v>
      </c>
      <c r="AL21" s="192">
        <f>ROUND(IF('Schuelereinst. Sinclair'!$N$4="Ja",Druck_Tabelle_Kugel!$AL$3,1) * VLOOKUP(AK21,Kugel_Schueler,2),1)</f>
        <v>85.8</v>
      </c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</row>
    <row r="22" spans="1:132" x14ac:dyDescent="0.2">
      <c r="A22" s="183">
        <f t="shared" si="0"/>
        <v>1.1599999999999999</v>
      </c>
      <c r="B22" s="191">
        <f>ROUND(IF('Schuelereinst. Sinclair'!$N$4="Ja",Druck_Tabelle_Kugel!$AL$3,1) * VLOOKUP(A22,Kugel_Schueler,2),1)</f>
        <v>0</v>
      </c>
      <c r="C22" s="180"/>
      <c r="D22" s="183">
        <f t="shared" si="1"/>
        <v>2.16</v>
      </c>
      <c r="E22" s="191">
        <f>ROUND(IF('Schuelereinst. Sinclair'!$N$4="Ja",Druck_Tabelle_Kugel!$AL$3,1) * VLOOKUP(D22,Kugel_Schueler,2),1)</f>
        <v>1.2</v>
      </c>
      <c r="F22" s="180"/>
      <c r="G22" s="183">
        <f t="shared" si="2"/>
        <v>3.16</v>
      </c>
      <c r="H22" s="191">
        <f>ROUND(IF('Schuelereinst. Sinclair'!$N$4="Ja",Druck_Tabelle_Kugel!$AL$3,1) * VLOOKUP(G22,Kugel_Schueler,2),1)</f>
        <v>8.9</v>
      </c>
      <c r="I22" s="180"/>
      <c r="J22" s="183">
        <f t="shared" si="3"/>
        <v>4.16</v>
      </c>
      <c r="K22" s="191">
        <f>ROUND(IF('Schuelereinst. Sinclair'!$N$4="Ja",Druck_Tabelle_Kugel!$AL$3,1) * VLOOKUP(J22,Kugel_Schueler,2),1)</f>
        <v>16.600000000000001</v>
      </c>
      <c r="L22" s="180"/>
      <c r="M22" s="183">
        <f t="shared" si="4"/>
        <v>5.16</v>
      </c>
      <c r="N22" s="191">
        <f>ROUND(IF('Schuelereinst. Sinclair'!$N$4="Ja",Druck_Tabelle_Kugel!$AL$3,1) * VLOOKUP(M22,Kugel_Schueler,2),1)</f>
        <v>24.3</v>
      </c>
      <c r="O22" s="180"/>
      <c r="P22" s="183">
        <f t="shared" si="5"/>
        <v>6.16</v>
      </c>
      <c r="Q22" s="191">
        <f>ROUND(IF('Schuelereinst. Sinclair'!$N$4="Ja",Druck_Tabelle_Kugel!$AL$3,1) * VLOOKUP(P22,Kugel_Schueler,2),1)</f>
        <v>32</v>
      </c>
      <c r="R22" s="180"/>
      <c r="S22" s="183">
        <f t="shared" si="6"/>
        <v>7.16</v>
      </c>
      <c r="T22" s="191">
        <f>ROUND(IF('Schuelereinst. Sinclair'!$N$4="Ja",Druck_Tabelle_Kugel!$AL$3,1) * VLOOKUP(S22,Kugel_Schueler,2),1)</f>
        <v>39.700000000000003</v>
      </c>
      <c r="U22" s="180"/>
      <c r="V22" s="183">
        <f t="shared" si="7"/>
        <v>8.16</v>
      </c>
      <c r="W22" s="191">
        <f>ROUND(IF('Schuelereinst. Sinclair'!$N$4="Ja",Druck_Tabelle_Kugel!$AL$3,1) * VLOOKUP(V22,Kugel_Schueler,2),1)</f>
        <v>47.4</v>
      </c>
      <c r="X22" s="180"/>
      <c r="Y22" s="183">
        <f t="shared" si="8"/>
        <v>9.16</v>
      </c>
      <c r="Z22" s="191">
        <f>ROUND(IF('Schuelereinst. Sinclair'!$N$4="Ja",Druck_Tabelle_Kugel!$AL$3,1) * VLOOKUP(Y22,Kugel_Schueler,2),1)</f>
        <v>55.1</v>
      </c>
      <c r="AA22" s="180"/>
      <c r="AB22" s="183">
        <f t="shared" si="9"/>
        <v>10.16</v>
      </c>
      <c r="AC22" s="191">
        <f>ROUND(IF('Schuelereinst. Sinclair'!$N$4="Ja",Druck_Tabelle_Kugel!$AL$3,1) * VLOOKUP(AB22,Kugel_Schueler,2),1)</f>
        <v>62.8</v>
      </c>
      <c r="AD22" s="180"/>
      <c r="AE22" s="183">
        <f t="shared" si="10"/>
        <v>11.16</v>
      </c>
      <c r="AF22" s="191">
        <f>ROUND(IF('Schuelereinst. Sinclair'!$N$4="Ja",Druck_Tabelle_Kugel!$AL$3,1) * VLOOKUP(AE22,Kugel_Schueler,2),1)</f>
        <v>70.5</v>
      </c>
      <c r="AG22" s="180"/>
      <c r="AH22" s="183">
        <f t="shared" si="11"/>
        <v>12.16</v>
      </c>
      <c r="AI22" s="191">
        <f>ROUND(IF('Schuelereinst. Sinclair'!$N$4="Ja",Druck_Tabelle_Kugel!$AL$3,1) * VLOOKUP(AH22,Kugel_Schueler,2),1)</f>
        <v>78.2</v>
      </c>
      <c r="AJ22" s="180"/>
      <c r="AK22" s="183">
        <f t="shared" si="12"/>
        <v>13.16</v>
      </c>
      <c r="AL22" s="191">
        <f>ROUND(IF('Schuelereinst. Sinclair'!$N$4="Ja",Druck_Tabelle_Kugel!$AL$3,1) * VLOOKUP(AK22,Kugel_Schueler,2),1)</f>
        <v>85.9</v>
      </c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</row>
    <row r="23" spans="1:132" x14ac:dyDescent="0.2">
      <c r="A23" s="185">
        <f t="shared" si="0"/>
        <v>1.17</v>
      </c>
      <c r="B23" s="192">
        <f>ROUND(IF('Schuelereinst. Sinclair'!$N$4="Ja",Druck_Tabelle_Kugel!$AL$3,1) * VLOOKUP(A23,Kugel_Schueler,2),1)</f>
        <v>0</v>
      </c>
      <c r="C23" s="180"/>
      <c r="D23" s="185">
        <f t="shared" si="1"/>
        <v>2.17</v>
      </c>
      <c r="E23" s="192">
        <f>ROUND(IF('Schuelereinst. Sinclair'!$N$4="Ja",Druck_Tabelle_Kugel!$AL$3,1) * VLOOKUP(D23,Kugel_Schueler,2),1)</f>
        <v>1.3</v>
      </c>
      <c r="F23" s="180"/>
      <c r="G23" s="185">
        <f t="shared" si="2"/>
        <v>3.17</v>
      </c>
      <c r="H23" s="192">
        <f>ROUND(IF('Schuelereinst. Sinclair'!$N$4="Ja",Druck_Tabelle_Kugel!$AL$3,1) * VLOOKUP(G23,Kugel_Schueler,2),1)</f>
        <v>9</v>
      </c>
      <c r="I23" s="180"/>
      <c r="J23" s="185">
        <f t="shared" si="3"/>
        <v>4.17</v>
      </c>
      <c r="K23" s="192">
        <f>ROUND(IF('Schuelereinst. Sinclair'!$N$4="Ja",Druck_Tabelle_Kugel!$AL$3,1) * VLOOKUP(J23,Kugel_Schueler,2),1)</f>
        <v>16.7</v>
      </c>
      <c r="L23" s="180"/>
      <c r="M23" s="185">
        <f t="shared" si="4"/>
        <v>5.17</v>
      </c>
      <c r="N23" s="192">
        <f>ROUND(IF('Schuelereinst. Sinclair'!$N$4="Ja",Druck_Tabelle_Kugel!$AL$3,1) * VLOOKUP(M23,Kugel_Schueler,2),1)</f>
        <v>24.4</v>
      </c>
      <c r="O23" s="180"/>
      <c r="P23" s="185">
        <f t="shared" si="5"/>
        <v>6.17</v>
      </c>
      <c r="Q23" s="192">
        <f>ROUND(IF('Schuelereinst. Sinclair'!$N$4="Ja",Druck_Tabelle_Kugel!$AL$3,1) * VLOOKUP(P23,Kugel_Schueler,2),1)</f>
        <v>32.1</v>
      </c>
      <c r="R23" s="180"/>
      <c r="S23" s="185">
        <f t="shared" si="6"/>
        <v>7.17</v>
      </c>
      <c r="T23" s="192">
        <f>ROUND(IF('Schuelereinst. Sinclair'!$N$4="Ja",Druck_Tabelle_Kugel!$AL$3,1) * VLOOKUP(S23,Kugel_Schueler,2),1)</f>
        <v>39.799999999999997</v>
      </c>
      <c r="U23" s="180"/>
      <c r="V23" s="185">
        <f t="shared" si="7"/>
        <v>8.17</v>
      </c>
      <c r="W23" s="192">
        <f>ROUND(IF('Schuelereinst. Sinclair'!$N$4="Ja",Druck_Tabelle_Kugel!$AL$3,1) * VLOOKUP(V23,Kugel_Schueler,2),1)</f>
        <v>47.5</v>
      </c>
      <c r="X23" s="180"/>
      <c r="Y23" s="185">
        <f t="shared" si="8"/>
        <v>9.17</v>
      </c>
      <c r="Z23" s="192">
        <f>ROUND(IF('Schuelereinst. Sinclair'!$N$4="Ja",Druck_Tabelle_Kugel!$AL$3,1) * VLOOKUP(Y23,Kugel_Schueler,2),1)</f>
        <v>55.2</v>
      </c>
      <c r="AA23" s="180"/>
      <c r="AB23" s="185">
        <f t="shared" si="9"/>
        <v>10.17</v>
      </c>
      <c r="AC23" s="192">
        <f>ROUND(IF('Schuelereinst. Sinclair'!$N$4="Ja",Druck_Tabelle_Kugel!$AL$3,1) * VLOOKUP(AB23,Kugel_Schueler,2),1)</f>
        <v>62.9</v>
      </c>
      <c r="AD23" s="180"/>
      <c r="AE23" s="185">
        <f t="shared" si="10"/>
        <v>11.17</v>
      </c>
      <c r="AF23" s="192">
        <f>ROUND(IF('Schuelereinst. Sinclair'!$N$4="Ja",Druck_Tabelle_Kugel!$AL$3,1) * VLOOKUP(AE23,Kugel_Schueler,2),1)</f>
        <v>70.5</v>
      </c>
      <c r="AG23" s="180"/>
      <c r="AH23" s="185">
        <f t="shared" si="11"/>
        <v>12.17</v>
      </c>
      <c r="AI23" s="192">
        <f>ROUND(IF('Schuelereinst. Sinclair'!$N$4="Ja",Druck_Tabelle_Kugel!$AL$3,1) * VLOOKUP(AH23,Kugel_Schueler,2),1)</f>
        <v>78.2</v>
      </c>
      <c r="AJ23" s="180"/>
      <c r="AK23" s="185">
        <f t="shared" si="12"/>
        <v>13.17</v>
      </c>
      <c r="AL23" s="192">
        <f>ROUND(IF('Schuelereinst. Sinclair'!$N$4="Ja",Druck_Tabelle_Kugel!$AL$3,1) * VLOOKUP(AK23,Kugel_Schueler,2),1)</f>
        <v>85.9</v>
      </c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80"/>
      <c r="EB23" s="180"/>
    </row>
    <row r="24" spans="1:132" x14ac:dyDescent="0.2">
      <c r="A24" s="183">
        <f t="shared" si="0"/>
        <v>1.18</v>
      </c>
      <c r="B24" s="191">
        <f>ROUND(IF('Schuelereinst. Sinclair'!$N$4="Ja",Druck_Tabelle_Kugel!$AL$3,1) * VLOOKUP(A24,Kugel_Schueler,2),1)</f>
        <v>0</v>
      </c>
      <c r="C24" s="180"/>
      <c r="D24" s="183">
        <f t="shared" si="1"/>
        <v>2.1800000000000002</v>
      </c>
      <c r="E24" s="191">
        <f>ROUND(IF('Schuelereinst. Sinclair'!$N$4="Ja",Druck_Tabelle_Kugel!$AL$3,1) * VLOOKUP(D24,Kugel_Schueler,2),1)</f>
        <v>1.4</v>
      </c>
      <c r="F24" s="180"/>
      <c r="G24" s="183">
        <f t="shared" si="2"/>
        <v>3.18</v>
      </c>
      <c r="H24" s="191">
        <f>ROUND(IF('Schuelereinst. Sinclair'!$N$4="Ja",Druck_Tabelle_Kugel!$AL$3,1) * VLOOKUP(G24,Kugel_Schueler,2),1)</f>
        <v>9.1</v>
      </c>
      <c r="I24" s="180"/>
      <c r="J24" s="183">
        <f t="shared" si="3"/>
        <v>4.18</v>
      </c>
      <c r="K24" s="191">
        <f>ROUND(IF('Schuelereinst. Sinclair'!$N$4="Ja",Druck_Tabelle_Kugel!$AL$3,1) * VLOOKUP(J24,Kugel_Schueler,2),1)</f>
        <v>16.8</v>
      </c>
      <c r="L24" s="180"/>
      <c r="M24" s="183">
        <f t="shared" si="4"/>
        <v>5.18</v>
      </c>
      <c r="N24" s="191">
        <f>ROUND(IF('Schuelereinst. Sinclair'!$N$4="Ja",Druck_Tabelle_Kugel!$AL$3,1) * VLOOKUP(M24,Kugel_Schueler,2),1)</f>
        <v>24.5</v>
      </c>
      <c r="O24" s="180"/>
      <c r="P24" s="183">
        <f t="shared" si="5"/>
        <v>6.18</v>
      </c>
      <c r="Q24" s="191">
        <f>ROUND(IF('Schuelereinst. Sinclair'!$N$4="Ja",Druck_Tabelle_Kugel!$AL$3,1) * VLOOKUP(P24,Kugel_Schueler,2),1)</f>
        <v>32.200000000000003</v>
      </c>
      <c r="R24" s="180"/>
      <c r="S24" s="183">
        <f t="shared" si="6"/>
        <v>7.18</v>
      </c>
      <c r="T24" s="191">
        <f>ROUND(IF('Schuelereinst. Sinclair'!$N$4="Ja",Druck_Tabelle_Kugel!$AL$3,1) * VLOOKUP(S24,Kugel_Schueler,2),1)</f>
        <v>39.9</v>
      </c>
      <c r="U24" s="180"/>
      <c r="V24" s="183">
        <f t="shared" si="7"/>
        <v>8.18</v>
      </c>
      <c r="W24" s="191">
        <f>ROUND(IF('Schuelereinst. Sinclair'!$N$4="Ja",Druck_Tabelle_Kugel!$AL$3,1) * VLOOKUP(V24,Kugel_Schueler,2),1)</f>
        <v>47.5</v>
      </c>
      <c r="X24" s="180"/>
      <c r="Y24" s="183">
        <f t="shared" si="8"/>
        <v>9.18</v>
      </c>
      <c r="Z24" s="191">
        <f>ROUND(IF('Schuelereinst. Sinclair'!$N$4="Ja",Druck_Tabelle_Kugel!$AL$3,1) * VLOOKUP(Y24,Kugel_Schueler,2),1)</f>
        <v>55.2</v>
      </c>
      <c r="AA24" s="180"/>
      <c r="AB24" s="183">
        <f t="shared" si="9"/>
        <v>10.18</v>
      </c>
      <c r="AC24" s="191">
        <f>ROUND(IF('Schuelereinst. Sinclair'!$N$4="Ja",Druck_Tabelle_Kugel!$AL$3,1) * VLOOKUP(AB24,Kugel_Schueler,2),1)</f>
        <v>62.9</v>
      </c>
      <c r="AD24" s="180"/>
      <c r="AE24" s="183">
        <f t="shared" si="10"/>
        <v>11.18</v>
      </c>
      <c r="AF24" s="191">
        <f>ROUND(IF('Schuelereinst. Sinclair'!$N$4="Ja",Druck_Tabelle_Kugel!$AL$3,1) * VLOOKUP(AE24,Kugel_Schueler,2),1)</f>
        <v>70.599999999999994</v>
      </c>
      <c r="AG24" s="180"/>
      <c r="AH24" s="183">
        <f t="shared" si="11"/>
        <v>12.18</v>
      </c>
      <c r="AI24" s="191">
        <f>ROUND(IF('Schuelereinst. Sinclair'!$N$4="Ja",Druck_Tabelle_Kugel!$AL$3,1) * VLOOKUP(AH24,Kugel_Schueler,2),1)</f>
        <v>78.3</v>
      </c>
      <c r="AJ24" s="180"/>
      <c r="AK24" s="183">
        <f t="shared" si="12"/>
        <v>13.18</v>
      </c>
      <c r="AL24" s="191">
        <f>ROUND(IF('Schuelereinst. Sinclair'!$N$4="Ja",Druck_Tabelle_Kugel!$AL$3,1) * VLOOKUP(AK24,Kugel_Schueler,2),1)</f>
        <v>86</v>
      </c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</row>
    <row r="25" spans="1:132" x14ac:dyDescent="0.2">
      <c r="A25" s="185">
        <f t="shared" si="0"/>
        <v>1.19</v>
      </c>
      <c r="B25" s="192">
        <f>ROUND(IF('Schuelereinst. Sinclair'!$N$4="Ja",Druck_Tabelle_Kugel!$AL$3,1) * VLOOKUP(A25,Kugel_Schueler,2),1)</f>
        <v>0</v>
      </c>
      <c r="C25" s="180"/>
      <c r="D25" s="185">
        <f t="shared" si="1"/>
        <v>2.19</v>
      </c>
      <c r="E25" s="192">
        <f>ROUND(IF('Schuelereinst. Sinclair'!$N$4="Ja",Druck_Tabelle_Kugel!$AL$3,1) * VLOOKUP(D25,Kugel_Schueler,2),1)</f>
        <v>1.5</v>
      </c>
      <c r="F25" s="180"/>
      <c r="G25" s="185">
        <f t="shared" si="2"/>
        <v>3.19</v>
      </c>
      <c r="H25" s="192">
        <f>ROUND(IF('Schuelereinst. Sinclair'!$N$4="Ja",Druck_Tabelle_Kugel!$AL$3,1) * VLOOKUP(G25,Kugel_Schueler,2),1)</f>
        <v>9.1999999999999993</v>
      </c>
      <c r="I25" s="180"/>
      <c r="J25" s="185">
        <f t="shared" si="3"/>
        <v>4.1900000000000004</v>
      </c>
      <c r="K25" s="192">
        <f>ROUND(IF('Schuelereinst. Sinclair'!$N$4="Ja",Druck_Tabelle_Kugel!$AL$3,1) * VLOOKUP(J25,Kugel_Schueler,2),1)</f>
        <v>16.899999999999999</v>
      </c>
      <c r="L25" s="180"/>
      <c r="M25" s="185">
        <f t="shared" si="4"/>
        <v>5.19</v>
      </c>
      <c r="N25" s="192">
        <f>ROUND(IF('Schuelereinst. Sinclair'!$N$4="Ja",Druck_Tabelle_Kugel!$AL$3,1) * VLOOKUP(M25,Kugel_Schueler,2),1)</f>
        <v>24.5</v>
      </c>
      <c r="O25" s="180"/>
      <c r="P25" s="185">
        <f t="shared" si="5"/>
        <v>6.19</v>
      </c>
      <c r="Q25" s="192">
        <f>ROUND(IF('Schuelereinst. Sinclair'!$N$4="Ja",Druck_Tabelle_Kugel!$AL$3,1) * VLOOKUP(P25,Kugel_Schueler,2),1)</f>
        <v>32.200000000000003</v>
      </c>
      <c r="R25" s="180"/>
      <c r="S25" s="185">
        <f t="shared" si="6"/>
        <v>7.19</v>
      </c>
      <c r="T25" s="192">
        <f>ROUND(IF('Schuelereinst. Sinclair'!$N$4="Ja",Druck_Tabelle_Kugel!$AL$3,1) * VLOOKUP(S25,Kugel_Schueler,2),1)</f>
        <v>39.9</v>
      </c>
      <c r="U25" s="180"/>
      <c r="V25" s="185">
        <f t="shared" si="7"/>
        <v>8.19</v>
      </c>
      <c r="W25" s="192">
        <f>ROUND(IF('Schuelereinst. Sinclair'!$N$4="Ja",Druck_Tabelle_Kugel!$AL$3,1) * VLOOKUP(V25,Kugel_Schueler,2),1)</f>
        <v>47.6</v>
      </c>
      <c r="X25" s="180"/>
      <c r="Y25" s="185">
        <f t="shared" si="8"/>
        <v>9.19</v>
      </c>
      <c r="Z25" s="192">
        <f>ROUND(IF('Schuelereinst. Sinclair'!$N$4="Ja",Druck_Tabelle_Kugel!$AL$3,1) * VLOOKUP(Y25,Kugel_Schueler,2),1)</f>
        <v>55.3</v>
      </c>
      <c r="AA25" s="180"/>
      <c r="AB25" s="185">
        <f t="shared" si="9"/>
        <v>10.19</v>
      </c>
      <c r="AC25" s="192">
        <f>ROUND(IF('Schuelereinst. Sinclair'!$N$4="Ja",Druck_Tabelle_Kugel!$AL$3,1) * VLOOKUP(AB25,Kugel_Schueler,2),1)</f>
        <v>63</v>
      </c>
      <c r="AD25" s="180"/>
      <c r="AE25" s="185">
        <f t="shared" si="10"/>
        <v>11.19</v>
      </c>
      <c r="AF25" s="192">
        <f>ROUND(IF('Schuelereinst. Sinclair'!$N$4="Ja",Druck_Tabelle_Kugel!$AL$3,1) * VLOOKUP(AE25,Kugel_Schueler,2),1)</f>
        <v>70.7</v>
      </c>
      <c r="AG25" s="180"/>
      <c r="AH25" s="185">
        <f t="shared" si="11"/>
        <v>12.19</v>
      </c>
      <c r="AI25" s="192">
        <f>ROUND(IF('Schuelereinst. Sinclair'!$N$4="Ja",Druck_Tabelle_Kugel!$AL$3,1) * VLOOKUP(AH25,Kugel_Schueler,2),1)</f>
        <v>78.400000000000006</v>
      </c>
      <c r="AJ25" s="180"/>
      <c r="AK25" s="185">
        <f t="shared" si="12"/>
        <v>13.19</v>
      </c>
      <c r="AL25" s="192">
        <f>ROUND(IF('Schuelereinst. Sinclair'!$N$4="Ja",Druck_Tabelle_Kugel!$AL$3,1) * VLOOKUP(AK25,Kugel_Schueler,2),1)</f>
        <v>86.1</v>
      </c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</row>
    <row r="26" spans="1:132" x14ac:dyDescent="0.2">
      <c r="A26" s="183">
        <f t="shared" si="0"/>
        <v>1.2</v>
      </c>
      <c r="B26" s="191">
        <f>ROUND(IF('Schuelereinst. Sinclair'!$N$4="Ja",Druck_Tabelle_Kugel!$AL$3,1) * VLOOKUP(A26,Kugel_Schueler,2),1)</f>
        <v>0</v>
      </c>
      <c r="C26" s="180"/>
      <c r="D26" s="183">
        <f t="shared" si="1"/>
        <v>2.2000000000000002</v>
      </c>
      <c r="E26" s="191">
        <f>ROUND(IF('Schuelereinst. Sinclair'!$N$4="Ja",Druck_Tabelle_Kugel!$AL$3,1) * VLOOKUP(D26,Kugel_Schueler,2),1)</f>
        <v>1.5</v>
      </c>
      <c r="F26" s="180"/>
      <c r="G26" s="183">
        <f t="shared" si="2"/>
        <v>3.2</v>
      </c>
      <c r="H26" s="191">
        <f>ROUND(IF('Schuelereinst. Sinclair'!$N$4="Ja",Druck_Tabelle_Kugel!$AL$3,1) * VLOOKUP(G26,Kugel_Schueler,2),1)</f>
        <v>9.1999999999999993</v>
      </c>
      <c r="I26" s="180"/>
      <c r="J26" s="183">
        <f t="shared" si="3"/>
        <v>4.2</v>
      </c>
      <c r="K26" s="191">
        <f>ROUND(IF('Schuelereinst. Sinclair'!$N$4="Ja",Druck_Tabelle_Kugel!$AL$3,1) * VLOOKUP(J26,Kugel_Schueler,2),1)</f>
        <v>16.899999999999999</v>
      </c>
      <c r="L26" s="180"/>
      <c r="M26" s="183">
        <f t="shared" si="4"/>
        <v>5.2</v>
      </c>
      <c r="N26" s="191">
        <f>ROUND(IF('Schuelereinst. Sinclair'!$N$4="Ja",Druck_Tabelle_Kugel!$AL$3,1) * VLOOKUP(M26,Kugel_Schueler,2),1)</f>
        <v>24.6</v>
      </c>
      <c r="O26" s="180"/>
      <c r="P26" s="183">
        <f t="shared" si="5"/>
        <v>6.2</v>
      </c>
      <c r="Q26" s="191">
        <f>ROUND(IF('Schuelereinst. Sinclair'!$N$4="Ja",Druck_Tabelle_Kugel!$AL$3,1) * VLOOKUP(P26,Kugel_Schueler,2),1)</f>
        <v>32.299999999999997</v>
      </c>
      <c r="R26" s="180"/>
      <c r="S26" s="183">
        <f t="shared" si="6"/>
        <v>7.2</v>
      </c>
      <c r="T26" s="191">
        <f>ROUND(IF('Schuelereinst. Sinclair'!$N$4="Ja",Druck_Tabelle_Kugel!$AL$3,1) * VLOOKUP(S26,Kugel_Schueler,2),1)</f>
        <v>40</v>
      </c>
      <c r="U26" s="180"/>
      <c r="V26" s="183">
        <f t="shared" si="7"/>
        <v>8.1999999999999993</v>
      </c>
      <c r="W26" s="191">
        <f>ROUND(IF('Schuelereinst. Sinclair'!$N$4="Ja",Druck_Tabelle_Kugel!$AL$3,1) * VLOOKUP(V26,Kugel_Schueler,2),1)</f>
        <v>47.7</v>
      </c>
      <c r="X26" s="180"/>
      <c r="Y26" s="183">
        <f t="shared" si="8"/>
        <v>9.1999999999999993</v>
      </c>
      <c r="Z26" s="191">
        <f>ROUND(IF('Schuelereinst. Sinclair'!$N$4="Ja",Druck_Tabelle_Kugel!$AL$3,1) * VLOOKUP(Y26,Kugel_Schueler,2),1)</f>
        <v>55.4</v>
      </c>
      <c r="AA26" s="180"/>
      <c r="AB26" s="183">
        <f t="shared" si="9"/>
        <v>10.199999999999999</v>
      </c>
      <c r="AC26" s="191">
        <f>ROUND(IF('Schuelereinst. Sinclair'!$N$4="Ja",Druck_Tabelle_Kugel!$AL$3,1) * VLOOKUP(AB26,Kugel_Schueler,2),1)</f>
        <v>63.1</v>
      </c>
      <c r="AD26" s="180"/>
      <c r="AE26" s="183">
        <f t="shared" si="10"/>
        <v>11.2</v>
      </c>
      <c r="AF26" s="191">
        <f>ROUND(IF('Schuelereinst. Sinclair'!$N$4="Ja",Druck_Tabelle_Kugel!$AL$3,1) * VLOOKUP(AE26,Kugel_Schueler,2),1)</f>
        <v>70.8</v>
      </c>
      <c r="AG26" s="180"/>
      <c r="AH26" s="183">
        <f t="shared" si="11"/>
        <v>12.2</v>
      </c>
      <c r="AI26" s="191">
        <f>ROUND(IF('Schuelereinst. Sinclair'!$N$4="Ja",Druck_Tabelle_Kugel!$AL$3,1) * VLOOKUP(AH26,Kugel_Schueler,2),1)</f>
        <v>78.5</v>
      </c>
      <c r="AJ26" s="180"/>
      <c r="AK26" s="183">
        <f t="shared" si="12"/>
        <v>13.2</v>
      </c>
      <c r="AL26" s="191">
        <f>ROUND(IF('Schuelereinst. Sinclair'!$N$4="Ja",Druck_Tabelle_Kugel!$AL$3,1) * VLOOKUP(AK26,Kugel_Schueler,2),1)</f>
        <v>86.2</v>
      </c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  <c r="DZ26" s="180"/>
      <c r="EA26" s="180"/>
      <c r="EB26" s="180"/>
    </row>
    <row r="27" spans="1:132" x14ac:dyDescent="0.2">
      <c r="A27" s="185">
        <f t="shared" si="0"/>
        <v>1.21</v>
      </c>
      <c r="B27" s="192">
        <f>ROUND(IF('Schuelereinst. Sinclair'!$N$4="Ja",Druck_Tabelle_Kugel!$AL$3,1) * VLOOKUP(A27,Kugel_Schueler,2),1)</f>
        <v>0</v>
      </c>
      <c r="C27" s="180"/>
      <c r="D27" s="185">
        <f t="shared" si="1"/>
        <v>2.21</v>
      </c>
      <c r="E27" s="192">
        <f>ROUND(IF('Schuelereinst. Sinclair'!$N$4="Ja",Druck_Tabelle_Kugel!$AL$3,1) * VLOOKUP(D27,Kugel_Schueler,2),1)</f>
        <v>1.6</v>
      </c>
      <c r="F27" s="180"/>
      <c r="G27" s="185">
        <f t="shared" si="2"/>
        <v>3.21</v>
      </c>
      <c r="H27" s="192">
        <f>ROUND(IF('Schuelereinst. Sinclair'!$N$4="Ja",Druck_Tabelle_Kugel!$AL$3,1) * VLOOKUP(G27,Kugel_Schueler,2),1)</f>
        <v>9.3000000000000007</v>
      </c>
      <c r="I27" s="180"/>
      <c r="J27" s="185">
        <f t="shared" si="3"/>
        <v>4.21</v>
      </c>
      <c r="K27" s="192">
        <f>ROUND(IF('Schuelereinst. Sinclair'!$N$4="Ja",Druck_Tabelle_Kugel!$AL$3,1) * VLOOKUP(J27,Kugel_Schueler,2),1)</f>
        <v>17</v>
      </c>
      <c r="L27" s="180"/>
      <c r="M27" s="185">
        <f t="shared" si="4"/>
        <v>5.21</v>
      </c>
      <c r="N27" s="192">
        <f>ROUND(IF('Schuelereinst. Sinclair'!$N$4="Ja",Druck_Tabelle_Kugel!$AL$3,1) * VLOOKUP(M27,Kugel_Schueler,2),1)</f>
        <v>24.7</v>
      </c>
      <c r="O27" s="180"/>
      <c r="P27" s="185">
        <f t="shared" si="5"/>
        <v>6.21</v>
      </c>
      <c r="Q27" s="192">
        <f>ROUND(IF('Schuelereinst. Sinclair'!$N$4="Ja",Druck_Tabelle_Kugel!$AL$3,1) * VLOOKUP(P27,Kugel_Schueler,2),1)</f>
        <v>32.4</v>
      </c>
      <c r="R27" s="180"/>
      <c r="S27" s="185">
        <f t="shared" si="6"/>
        <v>7.21</v>
      </c>
      <c r="T27" s="192">
        <f>ROUND(IF('Schuelereinst. Sinclair'!$N$4="Ja",Druck_Tabelle_Kugel!$AL$3,1) * VLOOKUP(S27,Kugel_Schueler,2),1)</f>
        <v>40.1</v>
      </c>
      <c r="U27" s="180"/>
      <c r="V27" s="185">
        <f t="shared" si="7"/>
        <v>8.2100000000000009</v>
      </c>
      <c r="W27" s="192">
        <f>ROUND(IF('Schuelereinst. Sinclair'!$N$4="Ja",Druck_Tabelle_Kugel!$AL$3,1) * VLOOKUP(V27,Kugel_Schueler,2),1)</f>
        <v>47.8</v>
      </c>
      <c r="X27" s="180"/>
      <c r="Y27" s="185">
        <f t="shared" si="8"/>
        <v>9.2100000000000009</v>
      </c>
      <c r="Z27" s="192">
        <f>ROUND(IF('Schuelereinst. Sinclair'!$N$4="Ja",Druck_Tabelle_Kugel!$AL$3,1) * VLOOKUP(Y27,Kugel_Schueler,2),1)</f>
        <v>55.5</v>
      </c>
      <c r="AA27" s="180"/>
      <c r="AB27" s="185">
        <f t="shared" si="9"/>
        <v>10.210000000000001</v>
      </c>
      <c r="AC27" s="192">
        <f>ROUND(IF('Schuelereinst. Sinclair'!$N$4="Ja",Druck_Tabelle_Kugel!$AL$3,1) * VLOOKUP(AB27,Kugel_Schueler,2),1)</f>
        <v>63.2</v>
      </c>
      <c r="AD27" s="180"/>
      <c r="AE27" s="185">
        <f t="shared" si="10"/>
        <v>11.21</v>
      </c>
      <c r="AF27" s="192">
        <f>ROUND(IF('Schuelereinst. Sinclair'!$N$4="Ja",Druck_Tabelle_Kugel!$AL$3,1) * VLOOKUP(AE27,Kugel_Schueler,2),1)</f>
        <v>70.900000000000006</v>
      </c>
      <c r="AG27" s="180"/>
      <c r="AH27" s="185">
        <f t="shared" si="11"/>
        <v>12.21</v>
      </c>
      <c r="AI27" s="192">
        <f>ROUND(IF('Schuelereinst. Sinclair'!$N$4="Ja",Druck_Tabelle_Kugel!$AL$3,1) * VLOOKUP(AH27,Kugel_Schueler,2),1)</f>
        <v>78.5</v>
      </c>
      <c r="AJ27" s="180"/>
      <c r="AK27" s="185">
        <f t="shared" si="12"/>
        <v>13.21</v>
      </c>
      <c r="AL27" s="192">
        <f>ROUND(IF('Schuelereinst. Sinclair'!$N$4="Ja",Druck_Tabelle_Kugel!$AL$3,1) * VLOOKUP(AK27,Kugel_Schueler,2),1)</f>
        <v>86.2</v>
      </c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0"/>
      <c r="EB27" s="180"/>
    </row>
    <row r="28" spans="1:132" x14ac:dyDescent="0.2">
      <c r="A28" s="183">
        <f t="shared" si="0"/>
        <v>1.22</v>
      </c>
      <c r="B28" s="191">
        <f>ROUND(IF('Schuelereinst. Sinclair'!$N$4="Ja",Druck_Tabelle_Kugel!$AL$3,1) * VLOOKUP(A28,Kugel_Schueler,2),1)</f>
        <v>0</v>
      </c>
      <c r="C28" s="180"/>
      <c r="D28" s="183">
        <f t="shared" si="1"/>
        <v>2.2200000000000002</v>
      </c>
      <c r="E28" s="191">
        <f>ROUND(IF('Schuelereinst. Sinclair'!$N$4="Ja",Druck_Tabelle_Kugel!$AL$3,1) * VLOOKUP(D28,Kugel_Schueler,2),1)</f>
        <v>1.7</v>
      </c>
      <c r="F28" s="180"/>
      <c r="G28" s="183">
        <f t="shared" si="2"/>
        <v>3.22</v>
      </c>
      <c r="H28" s="191">
        <f>ROUND(IF('Schuelereinst. Sinclair'!$N$4="Ja",Druck_Tabelle_Kugel!$AL$3,1) * VLOOKUP(G28,Kugel_Schueler,2),1)</f>
        <v>9.4</v>
      </c>
      <c r="I28" s="180"/>
      <c r="J28" s="183">
        <f t="shared" si="3"/>
        <v>4.22</v>
      </c>
      <c r="K28" s="191">
        <f>ROUND(IF('Schuelereinst. Sinclair'!$N$4="Ja",Druck_Tabelle_Kugel!$AL$3,1) * VLOOKUP(J28,Kugel_Schueler,2),1)</f>
        <v>17.100000000000001</v>
      </c>
      <c r="L28" s="180"/>
      <c r="M28" s="183">
        <f t="shared" si="4"/>
        <v>5.22</v>
      </c>
      <c r="N28" s="191">
        <f>ROUND(IF('Schuelereinst. Sinclair'!$N$4="Ja",Druck_Tabelle_Kugel!$AL$3,1) * VLOOKUP(M28,Kugel_Schueler,2),1)</f>
        <v>24.8</v>
      </c>
      <c r="O28" s="180"/>
      <c r="P28" s="183">
        <f t="shared" si="5"/>
        <v>6.22</v>
      </c>
      <c r="Q28" s="191">
        <f>ROUND(IF('Schuelereinst. Sinclair'!$N$4="Ja",Druck_Tabelle_Kugel!$AL$3,1) * VLOOKUP(P28,Kugel_Schueler,2),1)</f>
        <v>32.5</v>
      </c>
      <c r="R28" s="180"/>
      <c r="S28" s="183">
        <f t="shared" si="6"/>
        <v>7.22</v>
      </c>
      <c r="T28" s="191">
        <f>ROUND(IF('Schuelereinst. Sinclair'!$N$4="Ja",Druck_Tabelle_Kugel!$AL$3,1) * VLOOKUP(S28,Kugel_Schueler,2),1)</f>
        <v>40.200000000000003</v>
      </c>
      <c r="U28" s="180"/>
      <c r="V28" s="183">
        <f t="shared" si="7"/>
        <v>8.2200000000000006</v>
      </c>
      <c r="W28" s="191">
        <f>ROUND(IF('Schuelereinst. Sinclair'!$N$4="Ja",Druck_Tabelle_Kugel!$AL$3,1) * VLOOKUP(V28,Kugel_Schueler,2),1)</f>
        <v>47.9</v>
      </c>
      <c r="X28" s="180"/>
      <c r="Y28" s="183">
        <f t="shared" si="8"/>
        <v>9.2200000000000006</v>
      </c>
      <c r="Z28" s="191">
        <f>ROUND(IF('Schuelereinst. Sinclair'!$N$4="Ja",Druck_Tabelle_Kugel!$AL$3,1) * VLOOKUP(Y28,Kugel_Schueler,2),1)</f>
        <v>55.5</v>
      </c>
      <c r="AA28" s="180"/>
      <c r="AB28" s="183">
        <f t="shared" si="9"/>
        <v>10.220000000000001</v>
      </c>
      <c r="AC28" s="191">
        <f>ROUND(IF('Schuelereinst. Sinclair'!$N$4="Ja",Druck_Tabelle_Kugel!$AL$3,1) * VLOOKUP(AB28,Kugel_Schueler,2),1)</f>
        <v>63.2</v>
      </c>
      <c r="AD28" s="180"/>
      <c r="AE28" s="183">
        <f t="shared" si="10"/>
        <v>11.22</v>
      </c>
      <c r="AF28" s="191">
        <f>ROUND(IF('Schuelereinst. Sinclair'!$N$4="Ja",Druck_Tabelle_Kugel!$AL$3,1) * VLOOKUP(AE28,Kugel_Schueler,2),1)</f>
        <v>70.900000000000006</v>
      </c>
      <c r="AG28" s="180"/>
      <c r="AH28" s="183">
        <f t="shared" si="11"/>
        <v>12.22</v>
      </c>
      <c r="AI28" s="191">
        <f>ROUND(IF('Schuelereinst. Sinclair'!$N$4="Ja",Druck_Tabelle_Kugel!$AL$3,1) * VLOOKUP(AH28,Kugel_Schueler,2),1)</f>
        <v>78.599999999999994</v>
      </c>
      <c r="AJ28" s="180"/>
      <c r="AK28" s="183">
        <f t="shared" si="12"/>
        <v>13.22</v>
      </c>
      <c r="AL28" s="191">
        <f>ROUND(IF('Schuelereinst. Sinclair'!$N$4="Ja",Druck_Tabelle_Kugel!$AL$3,1) * VLOOKUP(AK28,Kugel_Schueler,2),1)</f>
        <v>86.3</v>
      </c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</row>
    <row r="29" spans="1:132" x14ac:dyDescent="0.2">
      <c r="A29" s="185">
        <f t="shared" si="0"/>
        <v>1.23</v>
      </c>
      <c r="B29" s="192">
        <f>ROUND(IF('Schuelereinst. Sinclair'!$N$4="Ja",Druck_Tabelle_Kugel!$AL$3,1) * VLOOKUP(A29,Kugel_Schueler,2),1)</f>
        <v>0</v>
      </c>
      <c r="C29" s="180"/>
      <c r="D29" s="185">
        <f t="shared" si="1"/>
        <v>2.23</v>
      </c>
      <c r="E29" s="192">
        <f>ROUND(IF('Schuelereinst. Sinclair'!$N$4="Ja",Druck_Tabelle_Kugel!$AL$3,1) * VLOOKUP(D29,Kugel_Schueler,2),1)</f>
        <v>1.8</v>
      </c>
      <c r="F29" s="180"/>
      <c r="G29" s="185">
        <f t="shared" si="2"/>
        <v>3.23</v>
      </c>
      <c r="H29" s="192">
        <f>ROUND(IF('Schuelereinst. Sinclair'!$N$4="Ja",Druck_Tabelle_Kugel!$AL$3,1) * VLOOKUP(G29,Kugel_Schueler,2),1)</f>
        <v>9.5</v>
      </c>
      <c r="I29" s="180"/>
      <c r="J29" s="185">
        <f t="shared" si="3"/>
        <v>4.2300000000000004</v>
      </c>
      <c r="K29" s="192">
        <f>ROUND(IF('Schuelereinst. Sinclair'!$N$4="Ja",Druck_Tabelle_Kugel!$AL$3,1) * VLOOKUP(J29,Kugel_Schueler,2),1)</f>
        <v>17.2</v>
      </c>
      <c r="L29" s="180"/>
      <c r="M29" s="185">
        <f t="shared" si="4"/>
        <v>5.23</v>
      </c>
      <c r="N29" s="192">
        <f>ROUND(IF('Schuelereinst. Sinclair'!$N$4="Ja",Druck_Tabelle_Kugel!$AL$3,1) * VLOOKUP(M29,Kugel_Schueler,2),1)</f>
        <v>24.9</v>
      </c>
      <c r="O29" s="180"/>
      <c r="P29" s="185">
        <f t="shared" si="5"/>
        <v>6.23</v>
      </c>
      <c r="Q29" s="192">
        <f>ROUND(IF('Schuelereinst. Sinclair'!$N$4="Ja",Druck_Tabelle_Kugel!$AL$3,1) * VLOOKUP(P29,Kugel_Schueler,2),1)</f>
        <v>32.5</v>
      </c>
      <c r="R29" s="180"/>
      <c r="S29" s="185">
        <f t="shared" si="6"/>
        <v>7.23</v>
      </c>
      <c r="T29" s="192">
        <f>ROUND(IF('Schuelereinst. Sinclair'!$N$4="Ja",Druck_Tabelle_Kugel!$AL$3,1) * VLOOKUP(S29,Kugel_Schueler,2),1)</f>
        <v>40.200000000000003</v>
      </c>
      <c r="U29" s="180"/>
      <c r="V29" s="185">
        <f t="shared" si="7"/>
        <v>8.23</v>
      </c>
      <c r="W29" s="192">
        <f>ROUND(IF('Schuelereinst. Sinclair'!$N$4="Ja",Druck_Tabelle_Kugel!$AL$3,1) * VLOOKUP(V29,Kugel_Schueler,2),1)</f>
        <v>47.9</v>
      </c>
      <c r="X29" s="180"/>
      <c r="Y29" s="185">
        <f t="shared" si="8"/>
        <v>9.23</v>
      </c>
      <c r="Z29" s="192">
        <f>ROUND(IF('Schuelereinst. Sinclair'!$N$4="Ja",Druck_Tabelle_Kugel!$AL$3,1) * VLOOKUP(Y29,Kugel_Schueler,2),1)</f>
        <v>55.6</v>
      </c>
      <c r="AA29" s="180"/>
      <c r="AB29" s="185">
        <f t="shared" si="9"/>
        <v>10.23</v>
      </c>
      <c r="AC29" s="192">
        <f>ROUND(IF('Schuelereinst. Sinclair'!$N$4="Ja",Druck_Tabelle_Kugel!$AL$3,1) * VLOOKUP(AB29,Kugel_Schueler,2),1)</f>
        <v>63.3</v>
      </c>
      <c r="AD29" s="180"/>
      <c r="AE29" s="185">
        <f t="shared" si="10"/>
        <v>11.23</v>
      </c>
      <c r="AF29" s="192">
        <f>ROUND(IF('Schuelereinst. Sinclair'!$N$4="Ja",Druck_Tabelle_Kugel!$AL$3,1) * VLOOKUP(AE29,Kugel_Schueler,2),1)</f>
        <v>71</v>
      </c>
      <c r="AG29" s="180"/>
      <c r="AH29" s="185">
        <f t="shared" si="11"/>
        <v>12.23</v>
      </c>
      <c r="AI29" s="192">
        <f>ROUND(IF('Schuelereinst. Sinclair'!$N$4="Ja",Druck_Tabelle_Kugel!$AL$3,1) * VLOOKUP(AH29,Kugel_Schueler,2),1)</f>
        <v>78.7</v>
      </c>
      <c r="AJ29" s="180"/>
      <c r="AK29" s="185">
        <f t="shared" si="12"/>
        <v>13.23</v>
      </c>
      <c r="AL29" s="192">
        <f>ROUND(IF('Schuelereinst. Sinclair'!$N$4="Ja",Druck_Tabelle_Kugel!$AL$3,1) * VLOOKUP(AK29,Kugel_Schueler,2),1)</f>
        <v>86.4</v>
      </c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  <c r="DZ29" s="180"/>
      <c r="EA29" s="180"/>
      <c r="EB29" s="180"/>
    </row>
    <row r="30" spans="1:132" x14ac:dyDescent="0.2">
      <c r="A30" s="183">
        <f t="shared" si="0"/>
        <v>1.24</v>
      </c>
      <c r="B30" s="191">
        <f>ROUND(IF('Schuelereinst. Sinclair'!$N$4="Ja",Druck_Tabelle_Kugel!$AL$3,1) * VLOOKUP(A30,Kugel_Schueler,2),1)</f>
        <v>0</v>
      </c>
      <c r="C30" s="180"/>
      <c r="D30" s="183">
        <f t="shared" si="1"/>
        <v>2.2400000000000002</v>
      </c>
      <c r="E30" s="191">
        <f>ROUND(IF('Schuelereinst. Sinclair'!$N$4="Ja",Druck_Tabelle_Kugel!$AL$3,1) * VLOOKUP(D30,Kugel_Schueler,2),1)</f>
        <v>1.9</v>
      </c>
      <c r="F30" s="180"/>
      <c r="G30" s="183">
        <f t="shared" si="2"/>
        <v>3.24</v>
      </c>
      <c r="H30" s="191">
        <f>ROUND(IF('Schuelereinst. Sinclair'!$N$4="Ja",Druck_Tabelle_Kugel!$AL$3,1) * VLOOKUP(G30,Kugel_Schueler,2),1)</f>
        <v>9.5</v>
      </c>
      <c r="I30" s="180"/>
      <c r="J30" s="183">
        <f t="shared" si="3"/>
        <v>4.24</v>
      </c>
      <c r="K30" s="191">
        <f>ROUND(IF('Schuelereinst. Sinclair'!$N$4="Ja",Druck_Tabelle_Kugel!$AL$3,1) * VLOOKUP(J30,Kugel_Schueler,2),1)</f>
        <v>17.2</v>
      </c>
      <c r="L30" s="180"/>
      <c r="M30" s="183">
        <f t="shared" si="4"/>
        <v>5.24</v>
      </c>
      <c r="N30" s="191">
        <f>ROUND(IF('Schuelereinst. Sinclair'!$N$4="Ja",Druck_Tabelle_Kugel!$AL$3,1) * VLOOKUP(M30,Kugel_Schueler,2),1)</f>
        <v>24.9</v>
      </c>
      <c r="O30" s="180"/>
      <c r="P30" s="183">
        <f t="shared" si="5"/>
        <v>6.24</v>
      </c>
      <c r="Q30" s="191">
        <f>ROUND(IF('Schuelereinst. Sinclair'!$N$4="Ja",Druck_Tabelle_Kugel!$AL$3,1) * VLOOKUP(P30,Kugel_Schueler,2),1)</f>
        <v>32.6</v>
      </c>
      <c r="R30" s="180"/>
      <c r="S30" s="183">
        <f t="shared" si="6"/>
        <v>7.24</v>
      </c>
      <c r="T30" s="191">
        <f>ROUND(IF('Schuelereinst. Sinclair'!$N$4="Ja",Druck_Tabelle_Kugel!$AL$3,1) * VLOOKUP(S30,Kugel_Schueler,2),1)</f>
        <v>40.299999999999997</v>
      </c>
      <c r="U30" s="180"/>
      <c r="V30" s="183">
        <f t="shared" si="7"/>
        <v>8.24</v>
      </c>
      <c r="W30" s="191">
        <f>ROUND(IF('Schuelereinst. Sinclair'!$N$4="Ja",Druck_Tabelle_Kugel!$AL$3,1) * VLOOKUP(V30,Kugel_Schueler,2),1)</f>
        <v>48</v>
      </c>
      <c r="X30" s="180"/>
      <c r="Y30" s="183">
        <f t="shared" si="8"/>
        <v>9.24</v>
      </c>
      <c r="Z30" s="191">
        <f>ROUND(IF('Schuelereinst. Sinclair'!$N$4="Ja",Druck_Tabelle_Kugel!$AL$3,1) * VLOOKUP(Y30,Kugel_Schueler,2),1)</f>
        <v>55.7</v>
      </c>
      <c r="AA30" s="180"/>
      <c r="AB30" s="183">
        <f t="shared" si="9"/>
        <v>10.24</v>
      </c>
      <c r="AC30" s="191">
        <f>ROUND(IF('Schuelereinst. Sinclair'!$N$4="Ja",Druck_Tabelle_Kugel!$AL$3,1) * VLOOKUP(AB30,Kugel_Schueler,2),1)</f>
        <v>63.4</v>
      </c>
      <c r="AD30" s="180"/>
      <c r="AE30" s="183">
        <f t="shared" si="10"/>
        <v>11.24</v>
      </c>
      <c r="AF30" s="191">
        <f>ROUND(IF('Schuelereinst. Sinclair'!$N$4="Ja",Druck_Tabelle_Kugel!$AL$3,1) * VLOOKUP(AE30,Kugel_Schueler,2),1)</f>
        <v>71.099999999999994</v>
      </c>
      <c r="AG30" s="180"/>
      <c r="AH30" s="183">
        <f t="shared" si="11"/>
        <v>12.24</v>
      </c>
      <c r="AI30" s="191">
        <f>ROUND(IF('Schuelereinst. Sinclair'!$N$4="Ja",Druck_Tabelle_Kugel!$AL$3,1) * VLOOKUP(AH30,Kugel_Schueler,2),1)</f>
        <v>78.8</v>
      </c>
      <c r="AJ30" s="180"/>
      <c r="AK30" s="183">
        <f t="shared" si="12"/>
        <v>13.24</v>
      </c>
      <c r="AL30" s="191">
        <f>ROUND(IF('Schuelereinst. Sinclair'!$N$4="Ja",Druck_Tabelle_Kugel!$AL$3,1) * VLOOKUP(AK30,Kugel_Schueler,2),1)</f>
        <v>86.5</v>
      </c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</row>
    <row r="31" spans="1:132" x14ac:dyDescent="0.2">
      <c r="A31" s="185">
        <f t="shared" si="0"/>
        <v>1.25</v>
      </c>
      <c r="B31" s="192">
        <f>ROUND(IF('Schuelereinst. Sinclair'!$N$4="Ja",Druck_Tabelle_Kugel!$AL$3,1) * VLOOKUP(A31,Kugel_Schueler,2),1)</f>
        <v>0</v>
      </c>
      <c r="C31" s="180"/>
      <c r="D31" s="185">
        <f t="shared" si="1"/>
        <v>2.25</v>
      </c>
      <c r="E31" s="192">
        <f>ROUND(IF('Schuelereinst. Sinclair'!$N$4="Ja",Druck_Tabelle_Kugel!$AL$3,1) * VLOOKUP(D31,Kugel_Schueler,2),1)</f>
        <v>1.9</v>
      </c>
      <c r="F31" s="180"/>
      <c r="G31" s="185">
        <f t="shared" si="2"/>
        <v>3.25</v>
      </c>
      <c r="H31" s="192">
        <f>ROUND(IF('Schuelereinst. Sinclair'!$N$4="Ja",Druck_Tabelle_Kugel!$AL$3,1) * VLOOKUP(G31,Kugel_Schueler,2),1)</f>
        <v>9.6</v>
      </c>
      <c r="I31" s="180"/>
      <c r="J31" s="185">
        <f t="shared" si="3"/>
        <v>4.25</v>
      </c>
      <c r="K31" s="192">
        <f>ROUND(IF('Schuelereinst. Sinclair'!$N$4="Ja",Druck_Tabelle_Kugel!$AL$3,1) * VLOOKUP(J31,Kugel_Schueler,2),1)</f>
        <v>17.3</v>
      </c>
      <c r="L31" s="180"/>
      <c r="M31" s="185">
        <f t="shared" si="4"/>
        <v>5.25</v>
      </c>
      <c r="N31" s="192">
        <f>ROUND(IF('Schuelereinst. Sinclair'!$N$4="Ja",Druck_Tabelle_Kugel!$AL$3,1) * VLOOKUP(M31,Kugel_Schueler,2),1)</f>
        <v>25</v>
      </c>
      <c r="O31" s="180"/>
      <c r="P31" s="185">
        <f t="shared" si="5"/>
        <v>6.25</v>
      </c>
      <c r="Q31" s="192">
        <f>ROUND(IF('Schuelereinst. Sinclair'!$N$4="Ja",Druck_Tabelle_Kugel!$AL$3,1) * VLOOKUP(P31,Kugel_Schueler,2),1)</f>
        <v>32.700000000000003</v>
      </c>
      <c r="R31" s="180"/>
      <c r="S31" s="185">
        <f t="shared" si="6"/>
        <v>7.25</v>
      </c>
      <c r="T31" s="192">
        <f>ROUND(IF('Schuelereinst. Sinclair'!$N$4="Ja",Druck_Tabelle_Kugel!$AL$3,1) * VLOOKUP(S31,Kugel_Schueler,2),1)</f>
        <v>40.4</v>
      </c>
      <c r="U31" s="180"/>
      <c r="V31" s="185">
        <f t="shared" si="7"/>
        <v>8.25</v>
      </c>
      <c r="W31" s="192">
        <f>ROUND(IF('Schuelereinst. Sinclair'!$N$4="Ja",Druck_Tabelle_Kugel!$AL$3,1) * VLOOKUP(V31,Kugel_Schueler,2),1)</f>
        <v>48.1</v>
      </c>
      <c r="X31" s="180"/>
      <c r="Y31" s="185">
        <f t="shared" si="8"/>
        <v>9.25</v>
      </c>
      <c r="Z31" s="192">
        <f>ROUND(IF('Schuelereinst. Sinclair'!$N$4="Ja",Druck_Tabelle_Kugel!$AL$3,1) * VLOOKUP(Y31,Kugel_Schueler,2),1)</f>
        <v>55.8</v>
      </c>
      <c r="AA31" s="180"/>
      <c r="AB31" s="185">
        <f t="shared" si="9"/>
        <v>10.25</v>
      </c>
      <c r="AC31" s="192">
        <f>ROUND(IF('Schuelereinst. Sinclair'!$N$4="Ja",Druck_Tabelle_Kugel!$AL$3,1) * VLOOKUP(AB31,Kugel_Schueler,2),1)</f>
        <v>63.5</v>
      </c>
      <c r="AD31" s="180"/>
      <c r="AE31" s="185">
        <f t="shared" si="10"/>
        <v>11.25</v>
      </c>
      <c r="AF31" s="192">
        <f>ROUND(IF('Schuelereinst. Sinclair'!$N$4="Ja",Druck_Tabelle_Kugel!$AL$3,1) * VLOOKUP(AE31,Kugel_Schueler,2),1)</f>
        <v>71.2</v>
      </c>
      <c r="AG31" s="180"/>
      <c r="AH31" s="185">
        <f t="shared" si="11"/>
        <v>12.25</v>
      </c>
      <c r="AI31" s="192">
        <f>ROUND(IF('Schuelereinst. Sinclair'!$N$4="Ja",Druck_Tabelle_Kugel!$AL$3,1) * VLOOKUP(AH31,Kugel_Schueler,2),1)</f>
        <v>78.900000000000006</v>
      </c>
      <c r="AJ31" s="180"/>
      <c r="AK31" s="185">
        <f t="shared" si="12"/>
        <v>13.25</v>
      </c>
      <c r="AL31" s="192">
        <f>ROUND(IF('Schuelereinst. Sinclair'!$N$4="Ja",Druck_Tabelle_Kugel!$AL$3,1) * VLOOKUP(AK31,Kugel_Schueler,2),1)</f>
        <v>86.5</v>
      </c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</row>
    <row r="32" spans="1:132" x14ac:dyDescent="0.2">
      <c r="A32" s="183">
        <f t="shared" si="0"/>
        <v>1.26</v>
      </c>
      <c r="B32" s="191">
        <f>ROUND(IF('Schuelereinst. Sinclair'!$N$4="Ja",Druck_Tabelle_Kugel!$AL$3,1) * VLOOKUP(A32,Kugel_Schueler,2),1)</f>
        <v>0</v>
      </c>
      <c r="C32" s="180"/>
      <c r="D32" s="183">
        <f t="shared" si="1"/>
        <v>2.2599999999999998</v>
      </c>
      <c r="E32" s="191">
        <f>ROUND(IF('Schuelereinst. Sinclair'!$N$4="Ja",Druck_Tabelle_Kugel!$AL$3,1) * VLOOKUP(D32,Kugel_Schueler,2),1)</f>
        <v>2</v>
      </c>
      <c r="F32" s="180"/>
      <c r="G32" s="183">
        <f t="shared" si="2"/>
        <v>3.26</v>
      </c>
      <c r="H32" s="191">
        <f>ROUND(IF('Schuelereinst. Sinclair'!$N$4="Ja",Druck_Tabelle_Kugel!$AL$3,1) * VLOOKUP(G32,Kugel_Schueler,2),1)</f>
        <v>9.6999999999999993</v>
      </c>
      <c r="I32" s="180"/>
      <c r="J32" s="183">
        <f t="shared" si="3"/>
        <v>4.26</v>
      </c>
      <c r="K32" s="191">
        <f>ROUND(IF('Schuelereinst. Sinclair'!$N$4="Ja",Druck_Tabelle_Kugel!$AL$3,1) * VLOOKUP(J32,Kugel_Schueler,2),1)</f>
        <v>17.399999999999999</v>
      </c>
      <c r="L32" s="180"/>
      <c r="M32" s="183">
        <f t="shared" si="4"/>
        <v>5.26</v>
      </c>
      <c r="N32" s="191">
        <f>ROUND(IF('Schuelereinst. Sinclair'!$N$4="Ja",Druck_Tabelle_Kugel!$AL$3,1) * VLOOKUP(M32,Kugel_Schueler,2),1)</f>
        <v>25.1</v>
      </c>
      <c r="O32" s="180"/>
      <c r="P32" s="183">
        <f t="shared" si="5"/>
        <v>6.26</v>
      </c>
      <c r="Q32" s="191">
        <f>ROUND(IF('Schuelereinst. Sinclair'!$N$4="Ja",Druck_Tabelle_Kugel!$AL$3,1) * VLOOKUP(P32,Kugel_Schueler,2),1)</f>
        <v>32.799999999999997</v>
      </c>
      <c r="R32" s="180"/>
      <c r="S32" s="183">
        <f t="shared" si="6"/>
        <v>7.26</v>
      </c>
      <c r="T32" s="191">
        <f>ROUND(IF('Schuelereinst. Sinclair'!$N$4="Ja",Druck_Tabelle_Kugel!$AL$3,1) * VLOOKUP(S32,Kugel_Schueler,2),1)</f>
        <v>40.5</v>
      </c>
      <c r="U32" s="180"/>
      <c r="V32" s="183">
        <f t="shared" si="7"/>
        <v>8.26</v>
      </c>
      <c r="W32" s="191">
        <f>ROUND(IF('Schuelereinst. Sinclair'!$N$4="Ja",Druck_Tabelle_Kugel!$AL$3,1) * VLOOKUP(V32,Kugel_Schueler,2),1)</f>
        <v>48.2</v>
      </c>
      <c r="X32" s="180"/>
      <c r="Y32" s="183">
        <f t="shared" si="8"/>
        <v>9.26</v>
      </c>
      <c r="Z32" s="191">
        <f>ROUND(IF('Schuelereinst. Sinclair'!$N$4="Ja",Druck_Tabelle_Kugel!$AL$3,1) * VLOOKUP(Y32,Kugel_Schueler,2),1)</f>
        <v>55.9</v>
      </c>
      <c r="AA32" s="180"/>
      <c r="AB32" s="183">
        <f t="shared" si="9"/>
        <v>10.26</v>
      </c>
      <c r="AC32" s="191">
        <f>ROUND(IF('Schuelereinst. Sinclair'!$N$4="Ja",Druck_Tabelle_Kugel!$AL$3,1) * VLOOKUP(AB32,Kugel_Schueler,2),1)</f>
        <v>63.5</v>
      </c>
      <c r="AD32" s="180"/>
      <c r="AE32" s="183">
        <f t="shared" si="10"/>
        <v>11.26</v>
      </c>
      <c r="AF32" s="191">
        <f>ROUND(IF('Schuelereinst. Sinclair'!$N$4="Ja",Druck_Tabelle_Kugel!$AL$3,1) * VLOOKUP(AE32,Kugel_Schueler,2),1)</f>
        <v>71.2</v>
      </c>
      <c r="AG32" s="180"/>
      <c r="AH32" s="183">
        <f t="shared" si="11"/>
        <v>12.26</v>
      </c>
      <c r="AI32" s="191">
        <f>ROUND(IF('Schuelereinst. Sinclair'!$N$4="Ja",Druck_Tabelle_Kugel!$AL$3,1) * VLOOKUP(AH32,Kugel_Schueler,2),1)</f>
        <v>78.900000000000006</v>
      </c>
      <c r="AJ32" s="180"/>
      <c r="AK32" s="183">
        <f t="shared" si="12"/>
        <v>13.26</v>
      </c>
      <c r="AL32" s="191">
        <f>ROUND(IF('Schuelereinst. Sinclair'!$N$4="Ja",Druck_Tabelle_Kugel!$AL$3,1) * VLOOKUP(AK32,Kugel_Schueler,2),1)</f>
        <v>86.6</v>
      </c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</row>
    <row r="33" spans="1:132" x14ac:dyDescent="0.2">
      <c r="A33" s="185">
        <f t="shared" si="0"/>
        <v>1.27</v>
      </c>
      <c r="B33" s="192">
        <f>ROUND(IF('Schuelereinst. Sinclair'!$N$4="Ja",Druck_Tabelle_Kugel!$AL$3,1) * VLOOKUP(A33,Kugel_Schueler,2),1)</f>
        <v>0</v>
      </c>
      <c r="C33" s="180"/>
      <c r="D33" s="185">
        <f t="shared" si="1"/>
        <v>2.27</v>
      </c>
      <c r="E33" s="192">
        <f>ROUND(IF('Schuelereinst. Sinclair'!$N$4="Ja",Druck_Tabelle_Kugel!$AL$3,1) * VLOOKUP(D33,Kugel_Schueler,2),1)</f>
        <v>2.1</v>
      </c>
      <c r="F33" s="180"/>
      <c r="G33" s="185">
        <f t="shared" si="2"/>
        <v>3.27</v>
      </c>
      <c r="H33" s="192">
        <f>ROUND(IF('Schuelereinst. Sinclair'!$N$4="Ja",Druck_Tabelle_Kugel!$AL$3,1) * VLOOKUP(G33,Kugel_Schueler,2),1)</f>
        <v>9.8000000000000007</v>
      </c>
      <c r="I33" s="180"/>
      <c r="J33" s="185">
        <f t="shared" si="3"/>
        <v>4.2699999999999996</v>
      </c>
      <c r="K33" s="192">
        <f>ROUND(IF('Schuelereinst. Sinclair'!$N$4="Ja",Druck_Tabelle_Kugel!$AL$3,1) * VLOOKUP(J33,Kugel_Schueler,2),1)</f>
        <v>17.5</v>
      </c>
      <c r="L33" s="180"/>
      <c r="M33" s="185">
        <f t="shared" si="4"/>
        <v>5.27</v>
      </c>
      <c r="N33" s="192">
        <f>ROUND(IF('Schuelereinst. Sinclair'!$N$4="Ja",Druck_Tabelle_Kugel!$AL$3,1) * VLOOKUP(M33,Kugel_Schueler,2),1)</f>
        <v>25.2</v>
      </c>
      <c r="O33" s="180"/>
      <c r="P33" s="185">
        <f t="shared" si="5"/>
        <v>6.27</v>
      </c>
      <c r="Q33" s="192">
        <f>ROUND(IF('Schuelereinst. Sinclair'!$N$4="Ja",Druck_Tabelle_Kugel!$AL$3,1) * VLOOKUP(P33,Kugel_Schueler,2),1)</f>
        <v>32.9</v>
      </c>
      <c r="R33" s="180"/>
      <c r="S33" s="185">
        <f t="shared" si="6"/>
        <v>7.27</v>
      </c>
      <c r="T33" s="192">
        <f>ROUND(IF('Schuelereinst. Sinclair'!$N$4="Ja",Druck_Tabelle_Kugel!$AL$3,1) * VLOOKUP(S33,Kugel_Schueler,2),1)</f>
        <v>40.5</v>
      </c>
      <c r="U33" s="180"/>
      <c r="V33" s="185">
        <f t="shared" si="7"/>
        <v>8.27</v>
      </c>
      <c r="W33" s="192">
        <f>ROUND(IF('Schuelereinst. Sinclair'!$N$4="Ja",Druck_Tabelle_Kugel!$AL$3,1) * VLOOKUP(V33,Kugel_Schueler,2),1)</f>
        <v>48.2</v>
      </c>
      <c r="X33" s="180"/>
      <c r="Y33" s="185">
        <f t="shared" si="8"/>
        <v>9.27</v>
      </c>
      <c r="Z33" s="192">
        <f>ROUND(IF('Schuelereinst. Sinclair'!$N$4="Ja",Druck_Tabelle_Kugel!$AL$3,1) * VLOOKUP(Y33,Kugel_Schueler,2),1)</f>
        <v>55.9</v>
      </c>
      <c r="AA33" s="180"/>
      <c r="AB33" s="185">
        <f t="shared" si="9"/>
        <v>10.27</v>
      </c>
      <c r="AC33" s="192">
        <f>ROUND(IF('Schuelereinst. Sinclair'!$N$4="Ja",Druck_Tabelle_Kugel!$AL$3,1) * VLOOKUP(AB33,Kugel_Schueler,2),1)</f>
        <v>63.6</v>
      </c>
      <c r="AD33" s="180"/>
      <c r="AE33" s="185">
        <f t="shared" si="10"/>
        <v>11.27</v>
      </c>
      <c r="AF33" s="192">
        <f>ROUND(IF('Schuelereinst. Sinclair'!$N$4="Ja",Druck_Tabelle_Kugel!$AL$3,1) * VLOOKUP(AE33,Kugel_Schueler,2),1)</f>
        <v>71.3</v>
      </c>
      <c r="AG33" s="180"/>
      <c r="AH33" s="185">
        <f t="shared" si="11"/>
        <v>12.27</v>
      </c>
      <c r="AI33" s="192">
        <f>ROUND(IF('Schuelereinst. Sinclair'!$N$4="Ja",Druck_Tabelle_Kugel!$AL$3,1) * VLOOKUP(AH33,Kugel_Schueler,2),1)</f>
        <v>79</v>
      </c>
      <c r="AJ33" s="180"/>
      <c r="AK33" s="185">
        <f t="shared" si="12"/>
        <v>13.27</v>
      </c>
      <c r="AL33" s="192">
        <f>ROUND(IF('Schuelereinst. Sinclair'!$N$4="Ja",Druck_Tabelle_Kugel!$AL$3,1) * VLOOKUP(AK33,Kugel_Schueler,2),1)</f>
        <v>86.7</v>
      </c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</row>
    <row r="34" spans="1:132" x14ac:dyDescent="0.2">
      <c r="A34" s="183">
        <f t="shared" si="0"/>
        <v>1.28</v>
      </c>
      <c r="B34" s="191">
        <f>ROUND(IF('Schuelereinst. Sinclair'!$N$4="Ja",Druck_Tabelle_Kugel!$AL$3,1) * VLOOKUP(A34,Kugel_Schueler,2),1)</f>
        <v>0</v>
      </c>
      <c r="C34" s="180"/>
      <c r="D34" s="183">
        <f t="shared" si="1"/>
        <v>2.2799999999999998</v>
      </c>
      <c r="E34" s="191">
        <f>ROUND(IF('Schuelereinst. Sinclair'!$N$4="Ja",Druck_Tabelle_Kugel!$AL$3,1) * VLOOKUP(D34,Kugel_Schueler,2),1)</f>
        <v>2.2000000000000002</v>
      </c>
      <c r="F34" s="180"/>
      <c r="G34" s="183">
        <f t="shared" si="2"/>
        <v>3.28</v>
      </c>
      <c r="H34" s="191">
        <f>ROUND(IF('Schuelereinst. Sinclair'!$N$4="Ja",Druck_Tabelle_Kugel!$AL$3,1) * VLOOKUP(G34,Kugel_Schueler,2),1)</f>
        <v>9.9</v>
      </c>
      <c r="I34" s="180"/>
      <c r="J34" s="183">
        <f t="shared" si="3"/>
        <v>4.28</v>
      </c>
      <c r="K34" s="191">
        <f>ROUND(IF('Schuelereinst. Sinclair'!$N$4="Ja",Druck_Tabelle_Kugel!$AL$3,1) * VLOOKUP(J34,Kugel_Schueler,2),1)</f>
        <v>17.5</v>
      </c>
      <c r="L34" s="180"/>
      <c r="M34" s="183">
        <f t="shared" si="4"/>
        <v>5.28</v>
      </c>
      <c r="N34" s="191">
        <f>ROUND(IF('Schuelereinst. Sinclair'!$N$4="Ja",Druck_Tabelle_Kugel!$AL$3,1) * VLOOKUP(M34,Kugel_Schueler,2),1)</f>
        <v>25.2</v>
      </c>
      <c r="O34" s="180"/>
      <c r="P34" s="183">
        <f t="shared" si="5"/>
        <v>6.28</v>
      </c>
      <c r="Q34" s="191">
        <f>ROUND(IF('Schuelereinst. Sinclair'!$N$4="Ja",Druck_Tabelle_Kugel!$AL$3,1) * VLOOKUP(P34,Kugel_Schueler,2),1)</f>
        <v>32.9</v>
      </c>
      <c r="R34" s="180"/>
      <c r="S34" s="183">
        <f t="shared" si="6"/>
        <v>7.28</v>
      </c>
      <c r="T34" s="191">
        <f>ROUND(IF('Schuelereinst. Sinclair'!$N$4="Ja",Druck_Tabelle_Kugel!$AL$3,1) * VLOOKUP(S34,Kugel_Schueler,2),1)</f>
        <v>40.6</v>
      </c>
      <c r="U34" s="180"/>
      <c r="V34" s="183">
        <f t="shared" si="7"/>
        <v>8.2799999999999994</v>
      </c>
      <c r="W34" s="191">
        <f>ROUND(IF('Schuelereinst. Sinclair'!$N$4="Ja",Druck_Tabelle_Kugel!$AL$3,1) * VLOOKUP(V34,Kugel_Schueler,2),1)</f>
        <v>48.3</v>
      </c>
      <c r="X34" s="180"/>
      <c r="Y34" s="183">
        <f t="shared" si="8"/>
        <v>9.2799999999999994</v>
      </c>
      <c r="Z34" s="191">
        <f>ROUND(IF('Schuelereinst. Sinclair'!$N$4="Ja",Druck_Tabelle_Kugel!$AL$3,1) * VLOOKUP(Y34,Kugel_Schueler,2),1)</f>
        <v>56</v>
      </c>
      <c r="AA34" s="180"/>
      <c r="AB34" s="183">
        <f t="shared" si="9"/>
        <v>10.28</v>
      </c>
      <c r="AC34" s="191">
        <f>ROUND(IF('Schuelereinst. Sinclair'!$N$4="Ja",Druck_Tabelle_Kugel!$AL$3,1) * VLOOKUP(AB34,Kugel_Schueler,2),1)</f>
        <v>63.7</v>
      </c>
      <c r="AD34" s="180"/>
      <c r="AE34" s="183">
        <f t="shared" si="10"/>
        <v>11.28</v>
      </c>
      <c r="AF34" s="191">
        <f>ROUND(IF('Schuelereinst. Sinclair'!$N$4="Ja",Druck_Tabelle_Kugel!$AL$3,1) * VLOOKUP(AE34,Kugel_Schueler,2),1)</f>
        <v>71.400000000000006</v>
      </c>
      <c r="AG34" s="180"/>
      <c r="AH34" s="183">
        <f t="shared" si="11"/>
        <v>12.28</v>
      </c>
      <c r="AI34" s="191">
        <f>ROUND(IF('Schuelereinst. Sinclair'!$N$4="Ja",Druck_Tabelle_Kugel!$AL$3,1) * VLOOKUP(AH34,Kugel_Schueler,2),1)</f>
        <v>79.099999999999994</v>
      </c>
      <c r="AJ34" s="180"/>
      <c r="AK34" s="183">
        <f t="shared" si="12"/>
        <v>13.28</v>
      </c>
      <c r="AL34" s="191">
        <f>ROUND(IF('Schuelereinst. Sinclair'!$N$4="Ja",Druck_Tabelle_Kugel!$AL$3,1) * VLOOKUP(AK34,Kugel_Schueler,2),1)</f>
        <v>86.8</v>
      </c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</row>
    <row r="35" spans="1:132" x14ac:dyDescent="0.2">
      <c r="A35" s="185">
        <f t="shared" si="0"/>
        <v>1.29</v>
      </c>
      <c r="B35" s="192">
        <f>ROUND(IF('Schuelereinst. Sinclair'!$N$4="Ja",Druck_Tabelle_Kugel!$AL$3,1) * VLOOKUP(A35,Kugel_Schueler,2),1)</f>
        <v>0</v>
      </c>
      <c r="C35" s="180"/>
      <c r="D35" s="185">
        <f t="shared" si="1"/>
        <v>2.29</v>
      </c>
      <c r="E35" s="192">
        <f>ROUND(IF('Schuelereinst. Sinclair'!$N$4="Ja",Druck_Tabelle_Kugel!$AL$3,1) * VLOOKUP(D35,Kugel_Schueler,2),1)</f>
        <v>2.2000000000000002</v>
      </c>
      <c r="F35" s="180"/>
      <c r="G35" s="185">
        <f t="shared" si="2"/>
        <v>3.29</v>
      </c>
      <c r="H35" s="192">
        <f>ROUND(IF('Schuelereinst. Sinclair'!$N$4="Ja",Druck_Tabelle_Kugel!$AL$3,1) * VLOOKUP(G35,Kugel_Schueler,2),1)</f>
        <v>9.9</v>
      </c>
      <c r="I35" s="180"/>
      <c r="J35" s="185">
        <f t="shared" si="3"/>
        <v>4.29</v>
      </c>
      <c r="K35" s="192">
        <f>ROUND(IF('Schuelereinst. Sinclair'!$N$4="Ja",Druck_Tabelle_Kugel!$AL$3,1) * VLOOKUP(J35,Kugel_Schueler,2),1)</f>
        <v>17.600000000000001</v>
      </c>
      <c r="L35" s="180"/>
      <c r="M35" s="185">
        <f t="shared" si="4"/>
        <v>5.29</v>
      </c>
      <c r="N35" s="192">
        <f>ROUND(IF('Schuelereinst. Sinclair'!$N$4="Ja",Druck_Tabelle_Kugel!$AL$3,1) * VLOOKUP(M35,Kugel_Schueler,2),1)</f>
        <v>25.3</v>
      </c>
      <c r="O35" s="180"/>
      <c r="P35" s="185">
        <f t="shared" si="5"/>
        <v>6.29</v>
      </c>
      <c r="Q35" s="192">
        <f>ROUND(IF('Schuelereinst. Sinclair'!$N$4="Ja",Druck_Tabelle_Kugel!$AL$3,1) * VLOOKUP(P35,Kugel_Schueler,2),1)</f>
        <v>33</v>
      </c>
      <c r="R35" s="180"/>
      <c r="S35" s="185">
        <f t="shared" si="6"/>
        <v>7.29</v>
      </c>
      <c r="T35" s="192">
        <f>ROUND(IF('Schuelereinst. Sinclair'!$N$4="Ja",Druck_Tabelle_Kugel!$AL$3,1) * VLOOKUP(S35,Kugel_Schueler,2),1)</f>
        <v>40.700000000000003</v>
      </c>
      <c r="U35" s="180"/>
      <c r="V35" s="185">
        <f t="shared" si="7"/>
        <v>8.2899999999999991</v>
      </c>
      <c r="W35" s="192">
        <f>ROUND(IF('Schuelereinst. Sinclair'!$N$4="Ja",Druck_Tabelle_Kugel!$AL$3,1) * VLOOKUP(V35,Kugel_Schueler,2),1)</f>
        <v>48.4</v>
      </c>
      <c r="X35" s="180"/>
      <c r="Y35" s="185">
        <f t="shared" si="8"/>
        <v>9.2899999999999991</v>
      </c>
      <c r="Z35" s="192">
        <f>ROUND(IF('Schuelereinst. Sinclair'!$N$4="Ja",Druck_Tabelle_Kugel!$AL$3,1) * VLOOKUP(Y35,Kugel_Schueler,2),1)</f>
        <v>56.1</v>
      </c>
      <c r="AA35" s="180"/>
      <c r="AB35" s="185">
        <f t="shared" si="9"/>
        <v>10.29</v>
      </c>
      <c r="AC35" s="192">
        <f>ROUND(IF('Schuelereinst. Sinclair'!$N$4="Ja",Druck_Tabelle_Kugel!$AL$3,1) * VLOOKUP(AB35,Kugel_Schueler,2),1)</f>
        <v>63.8</v>
      </c>
      <c r="AD35" s="180"/>
      <c r="AE35" s="185">
        <f t="shared" si="10"/>
        <v>11.29</v>
      </c>
      <c r="AF35" s="192">
        <f>ROUND(IF('Schuelereinst. Sinclair'!$N$4="Ja",Druck_Tabelle_Kugel!$AL$3,1) * VLOOKUP(AE35,Kugel_Schueler,2),1)</f>
        <v>71.5</v>
      </c>
      <c r="AG35" s="180"/>
      <c r="AH35" s="185">
        <f t="shared" si="11"/>
        <v>12.29</v>
      </c>
      <c r="AI35" s="192">
        <f>ROUND(IF('Schuelereinst. Sinclair'!$N$4="Ja",Druck_Tabelle_Kugel!$AL$3,1) * VLOOKUP(AH35,Kugel_Schueler,2),1)</f>
        <v>79.2</v>
      </c>
      <c r="AJ35" s="180"/>
      <c r="AK35" s="185">
        <f t="shared" si="12"/>
        <v>13.29</v>
      </c>
      <c r="AL35" s="192">
        <f>ROUND(IF('Schuelereinst. Sinclair'!$N$4="Ja",Druck_Tabelle_Kugel!$AL$3,1) * VLOOKUP(AK35,Kugel_Schueler,2),1)</f>
        <v>86.9</v>
      </c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</row>
    <row r="36" spans="1:132" x14ac:dyDescent="0.2">
      <c r="A36" s="183">
        <f t="shared" ref="A36:A77" si="13">IF($D$3=0.1,ROUND(A35+$D$3,1),ROUND(A35+$D$3,2))</f>
        <v>1.3</v>
      </c>
      <c r="B36" s="191">
        <f>ROUND(IF('Schuelereinst. Sinclair'!$N$4="Ja",Druck_Tabelle_Kugel!$AL$3,1) * VLOOKUP(A36,Kugel_Schueler,2),1)</f>
        <v>0</v>
      </c>
      <c r="C36" s="180"/>
      <c r="D36" s="183">
        <f t="shared" si="1"/>
        <v>2.2999999999999998</v>
      </c>
      <c r="E36" s="191">
        <f>ROUND(IF('Schuelereinst. Sinclair'!$N$4="Ja",Druck_Tabelle_Kugel!$AL$3,1) * VLOOKUP(D36,Kugel_Schueler,2),1)</f>
        <v>2.2999999999999998</v>
      </c>
      <c r="F36" s="180"/>
      <c r="G36" s="183">
        <f t="shared" si="2"/>
        <v>3.3</v>
      </c>
      <c r="H36" s="191">
        <f>ROUND(IF('Schuelereinst. Sinclair'!$N$4="Ja",Druck_Tabelle_Kugel!$AL$3,1) * VLOOKUP(G36,Kugel_Schueler,2),1)</f>
        <v>10</v>
      </c>
      <c r="I36" s="180"/>
      <c r="J36" s="183">
        <f t="shared" si="3"/>
        <v>4.3</v>
      </c>
      <c r="K36" s="191">
        <f>ROUND(IF('Schuelereinst. Sinclair'!$N$4="Ja",Druck_Tabelle_Kugel!$AL$3,1) * VLOOKUP(J36,Kugel_Schueler,2),1)</f>
        <v>17.7</v>
      </c>
      <c r="L36" s="180"/>
      <c r="M36" s="183">
        <f t="shared" si="4"/>
        <v>5.3</v>
      </c>
      <c r="N36" s="191">
        <f>ROUND(IF('Schuelereinst. Sinclair'!$N$4="Ja",Druck_Tabelle_Kugel!$AL$3,1) * VLOOKUP(M36,Kugel_Schueler,2),1)</f>
        <v>25.4</v>
      </c>
      <c r="O36" s="180"/>
      <c r="P36" s="183">
        <f t="shared" si="5"/>
        <v>6.3</v>
      </c>
      <c r="Q36" s="191">
        <f>ROUND(IF('Schuelereinst. Sinclair'!$N$4="Ja",Druck_Tabelle_Kugel!$AL$3,1) * VLOOKUP(P36,Kugel_Schueler,2),1)</f>
        <v>33.1</v>
      </c>
      <c r="R36" s="180"/>
      <c r="S36" s="183">
        <f t="shared" si="6"/>
        <v>7.3</v>
      </c>
      <c r="T36" s="191">
        <f>ROUND(IF('Schuelereinst. Sinclair'!$N$4="Ja",Druck_Tabelle_Kugel!$AL$3,1) * VLOOKUP(S36,Kugel_Schueler,2),1)</f>
        <v>40.799999999999997</v>
      </c>
      <c r="U36" s="180"/>
      <c r="V36" s="183">
        <f t="shared" si="7"/>
        <v>8.3000000000000007</v>
      </c>
      <c r="W36" s="191">
        <f>ROUND(IF('Schuelereinst. Sinclair'!$N$4="Ja",Druck_Tabelle_Kugel!$AL$3,1) * VLOOKUP(V36,Kugel_Schueler,2),1)</f>
        <v>48.5</v>
      </c>
      <c r="X36" s="180"/>
      <c r="Y36" s="183">
        <f t="shared" si="8"/>
        <v>9.3000000000000007</v>
      </c>
      <c r="Z36" s="191">
        <f>ROUND(IF('Schuelereinst. Sinclair'!$N$4="Ja",Druck_Tabelle_Kugel!$AL$3,1) * VLOOKUP(Y36,Kugel_Schueler,2),1)</f>
        <v>56.2</v>
      </c>
      <c r="AA36" s="180"/>
      <c r="AB36" s="183">
        <f t="shared" si="9"/>
        <v>10.3</v>
      </c>
      <c r="AC36" s="191">
        <f>ROUND(IF('Schuelereinst. Sinclair'!$N$4="Ja",Druck_Tabelle_Kugel!$AL$3,1) * VLOOKUP(AB36,Kugel_Schueler,2),1)</f>
        <v>63.9</v>
      </c>
      <c r="AD36" s="180"/>
      <c r="AE36" s="183">
        <f t="shared" si="10"/>
        <v>11.3</v>
      </c>
      <c r="AF36" s="191">
        <f>ROUND(IF('Schuelereinst. Sinclair'!$N$4="Ja",Druck_Tabelle_Kugel!$AL$3,1) * VLOOKUP(AE36,Kugel_Schueler,2),1)</f>
        <v>71.5</v>
      </c>
      <c r="AG36" s="180"/>
      <c r="AH36" s="183">
        <f t="shared" si="11"/>
        <v>12.3</v>
      </c>
      <c r="AI36" s="191">
        <f>ROUND(IF('Schuelereinst. Sinclair'!$N$4="Ja",Druck_Tabelle_Kugel!$AL$3,1) * VLOOKUP(AH36,Kugel_Schueler,2),1)</f>
        <v>79.2</v>
      </c>
      <c r="AJ36" s="180"/>
      <c r="AK36" s="183">
        <f t="shared" si="12"/>
        <v>13.3</v>
      </c>
      <c r="AL36" s="191">
        <f>ROUND(IF('Schuelereinst. Sinclair'!$N$4="Ja",Druck_Tabelle_Kugel!$AL$3,1) * VLOOKUP(AK36,Kugel_Schueler,2),1)</f>
        <v>86.9</v>
      </c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</row>
    <row r="37" spans="1:132" x14ac:dyDescent="0.2">
      <c r="A37" s="185">
        <f t="shared" si="13"/>
        <v>1.31</v>
      </c>
      <c r="B37" s="192">
        <f>ROUND(IF('Schuelereinst. Sinclair'!$N$4="Ja",Druck_Tabelle_Kugel!$AL$3,1) * VLOOKUP(A37,Kugel_Schueler,2),1)</f>
        <v>0</v>
      </c>
      <c r="C37" s="180"/>
      <c r="D37" s="185">
        <f t="shared" si="1"/>
        <v>2.31</v>
      </c>
      <c r="E37" s="192">
        <f>ROUND(IF('Schuelereinst. Sinclair'!$N$4="Ja",Druck_Tabelle_Kugel!$AL$3,1) * VLOOKUP(D37,Kugel_Schueler,2),1)</f>
        <v>2.4</v>
      </c>
      <c r="F37" s="180"/>
      <c r="G37" s="185">
        <f t="shared" si="2"/>
        <v>3.31</v>
      </c>
      <c r="H37" s="192">
        <f>ROUND(IF('Schuelereinst. Sinclair'!$N$4="Ja",Druck_Tabelle_Kugel!$AL$3,1) * VLOOKUP(G37,Kugel_Schueler,2),1)</f>
        <v>10.1</v>
      </c>
      <c r="I37" s="180"/>
      <c r="J37" s="185">
        <f t="shared" si="3"/>
        <v>4.3099999999999996</v>
      </c>
      <c r="K37" s="192">
        <f>ROUND(IF('Schuelereinst. Sinclair'!$N$4="Ja",Druck_Tabelle_Kugel!$AL$3,1) * VLOOKUP(J37,Kugel_Schueler,2),1)</f>
        <v>17.8</v>
      </c>
      <c r="L37" s="180"/>
      <c r="M37" s="185">
        <f t="shared" si="4"/>
        <v>5.31</v>
      </c>
      <c r="N37" s="192">
        <f>ROUND(IF('Schuelereinst. Sinclair'!$N$4="Ja",Druck_Tabelle_Kugel!$AL$3,1) * VLOOKUP(M37,Kugel_Schueler,2),1)</f>
        <v>25.5</v>
      </c>
      <c r="O37" s="180"/>
      <c r="P37" s="185">
        <f t="shared" si="5"/>
        <v>6.31</v>
      </c>
      <c r="Q37" s="192">
        <f>ROUND(IF('Schuelereinst. Sinclair'!$N$4="Ja",Druck_Tabelle_Kugel!$AL$3,1) * VLOOKUP(P37,Kugel_Schueler,2),1)</f>
        <v>33.200000000000003</v>
      </c>
      <c r="R37" s="180"/>
      <c r="S37" s="185">
        <f t="shared" si="6"/>
        <v>7.31</v>
      </c>
      <c r="T37" s="192">
        <f>ROUND(IF('Schuelereinst. Sinclair'!$N$4="Ja",Druck_Tabelle_Kugel!$AL$3,1) * VLOOKUP(S37,Kugel_Schueler,2),1)</f>
        <v>40.9</v>
      </c>
      <c r="U37" s="180"/>
      <c r="V37" s="185">
        <f t="shared" si="7"/>
        <v>8.31</v>
      </c>
      <c r="W37" s="192">
        <f>ROUND(IF('Schuelereinst. Sinclair'!$N$4="Ja",Druck_Tabelle_Kugel!$AL$3,1) * VLOOKUP(V37,Kugel_Schueler,2),1)</f>
        <v>48.5</v>
      </c>
      <c r="X37" s="180"/>
      <c r="Y37" s="185">
        <f t="shared" si="8"/>
        <v>9.31</v>
      </c>
      <c r="Z37" s="192">
        <f>ROUND(IF('Schuelereinst. Sinclair'!$N$4="Ja",Druck_Tabelle_Kugel!$AL$3,1) * VLOOKUP(Y37,Kugel_Schueler,2),1)</f>
        <v>56.2</v>
      </c>
      <c r="AA37" s="180"/>
      <c r="AB37" s="185">
        <f t="shared" si="9"/>
        <v>10.31</v>
      </c>
      <c r="AC37" s="192">
        <f>ROUND(IF('Schuelereinst. Sinclair'!$N$4="Ja",Druck_Tabelle_Kugel!$AL$3,1) * VLOOKUP(AB37,Kugel_Schueler,2),1)</f>
        <v>63.9</v>
      </c>
      <c r="AD37" s="180"/>
      <c r="AE37" s="185">
        <f t="shared" si="10"/>
        <v>11.31</v>
      </c>
      <c r="AF37" s="192">
        <f>ROUND(IF('Schuelereinst. Sinclair'!$N$4="Ja",Druck_Tabelle_Kugel!$AL$3,1) * VLOOKUP(AE37,Kugel_Schueler,2),1)</f>
        <v>71.599999999999994</v>
      </c>
      <c r="AG37" s="180"/>
      <c r="AH37" s="185">
        <f t="shared" si="11"/>
        <v>12.31</v>
      </c>
      <c r="AI37" s="192">
        <f>ROUND(IF('Schuelereinst. Sinclair'!$N$4="Ja",Druck_Tabelle_Kugel!$AL$3,1) * VLOOKUP(AH37,Kugel_Schueler,2),1)</f>
        <v>79.3</v>
      </c>
      <c r="AJ37" s="180"/>
      <c r="AK37" s="185">
        <f t="shared" si="12"/>
        <v>13.31</v>
      </c>
      <c r="AL37" s="192">
        <f>ROUND(IF('Schuelereinst. Sinclair'!$N$4="Ja",Druck_Tabelle_Kugel!$AL$3,1) * VLOOKUP(AK37,Kugel_Schueler,2),1)</f>
        <v>87</v>
      </c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S37" s="180"/>
      <c r="DT37" s="180"/>
      <c r="DU37" s="180"/>
      <c r="DV37" s="180"/>
      <c r="DW37" s="180"/>
      <c r="DX37" s="180"/>
      <c r="DY37" s="180"/>
      <c r="DZ37" s="180"/>
      <c r="EA37" s="180"/>
      <c r="EB37" s="180"/>
    </row>
    <row r="38" spans="1:132" x14ac:dyDescent="0.2">
      <c r="A38" s="183">
        <f t="shared" si="13"/>
        <v>1.32</v>
      </c>
      <c r="B38" s="191">
        <f>ROUND(IF('Schuelereinst. Sinclair'!$N$4="Ja",Druck_Tabelle_Kugel!$AL$3,1) * VLOOKUP(A38,Kugel_Schueler,2),1)</f>
        <v>0</v>
      </c>
      <c r="C38" s="180"/>
      <c r="D38" s="183">
        <f t="shared" si="1"/>
        <v>2.3199999999999998</v>
      </c>
      <c r="E38" s="191">
        <f>ROUND(IF('Schuelereinst. Sinclair'!$N$4="Ja",Druck_Tabelle_Kugel!$AL$3,1) * VLOOKUP(D38,Kugel_Schueler,2),1)</f>
        <v>2.5</v>
      </c>
      <c r="F38" s="180"/>
      <c r="G38" s="183">
        <f t="shared" si="2"/>
        <v>3.32</v>
      </c>
      <c r="H38" s="191">
        <f>ROUND(IF('Schuelereinst. Sinclair'!$N$4="Ja",Druck_Tabelle_Kugel!$AL$3,1) * VLOOKUP(G38,Kugel_Schueler,2),1)</f>
        <v>10.199999999999999</v>
      </c>
      <c r="I38" s="180"/>
      <c r="J38" s="183">
        <f t="shared" si="3"/>
        <v>4.32</v>
      </c>
      <c r="K38" s="191">
        <f>ROUND(IF('Schuelereinst. Sinclair'!$N$4="Ja",Druck_Tabelle_Kugel!$AL$3,1) * VLOOKUP(J38,Kugel_Schueler,2),1)</f>
        <v>17.899999999999999</v>
      </c>
      <c r="L38" s="180"/>
      <c r="M38" s="183">
        <f t="shared" si="4"/>
        <v>5.32</v>
      </c>
      <c r="N38" s="191">
        <f>ROUND(IF('Schuelereinst. Sinclair'!$N$4="Ja",Druck_Tabelle_Kugel!$AL$3,1) * VLOOKUP(M38,Kugel_Schueler,2),1)</f>
        <v>25.5</v>
      </c>
      <c r="O38" s="180"/>
      <c r="P38" s="183">
        <f t="shared" si="5"/>
        <v>6.32</v>
      </c>
      <c r="Q38" s="191">
        <f>ROUND(IF('Schuelereinst. Sinclair'!$N$4="Ja",Druck_Tabelle_Kugel!$AL$3,1) * VLOOKUP(P38,Kugel_Schueler,2),1)</f>
        <v>33.200000000000003</v>
      </c>
      <c r="R38" s="180"/>
      <c r="S38" s="183">
        <f t="shared" si="6"/>
        <v>7.32</v>
      </c>
      <c r="T38" s="191">
        <f>ROUND(IF('Schuelereinst. Sinclair'!$N$4="Ja",Druck_Tabelle_Kugel!$AL$3,1) * VLOOKUP(S38,Kugel_Schueler,2),1)</f>
        <v>40.9</v>
      </c>
      <c r="U38" s="180"/>
      <c r="V38" s="183">
        <f t="shared" si="7"/>
        <v>8.32</v>
      </c>
      <c r="W38" s="191">
        <f>ROUND(IF('Schuelereinst. Sinclair'!$N$4="Ja",Druck_Tabelle_Kugel!$AL$3,1) * VLOOKUP(V38,Kugel_Schueler,2),1)</f>
        <v>48.6</v>
      </c>
      <c r="X38" s="180"/>
      <c r="Y38" s="183">
        <f t="shared" si="8"/>
        <v>9.32</v>
      </c>
      <c r="Z38" s="191">
        <f>ROUND(IF('Schuelereinst. Sinclair'!$N$4="Ja",Druck_Tabelle_Kugel!$AL$3,1) * VLOOKUP(Y38,Kugel_Schueler,2),1)</f>
        <v>56.3</v>
      </c>
      <c r="AA38" s="180"/>
      <c r="AB38" s="183">
        <f t="shared" si="9"/>
        <v>10.32</v>
      </c>
      <c r="AC38" s="191">
        <f>ROUND(IF('Schuelereinst. Sinclair'!$N$4="Ja",Druck_Tabelle_Kugel!$AL$3,1) * VLOOKUP(AB38,Kugel_Schueler,2),1)</f>
        <v>64</v>
      </c>
      <c r="AD38" s="180"/>
      <c r="AE38" s="183">
        <f t="shared" si="10"/>
        <v>11.32</v>
      </c>
      <c r="AF38" s="191">
        <f>ROUND(IF('Schuelereinst. Sinclair'!$N$4="Ja",Druck_Tabelle_Kugel!$AL$3,1) * VLOOKUP(AE38,Kugel_Schueler,2),1)</f>
        <v>71.7</v>
      </c>
      <c r="AG38" s="180"/>
      <c r="AH38" s="183">
        <f t="shared" si="11"/>
        <v>12.32</v>
      </c>
      <c r="AI38" s="191">
        <f>ROUND(IF('Schuelereinst. Sinclair'!$N$4="Ja",Druck_Tabelle_Kugel!$AL$3,1) * VLOOKUP(AH38,Kugel_Schueler,2),1)</f>
        <v>79.400000000000006</v>
      </c>
      <c r="AJ38" s="180"/>
      <c r="AK38" s="183">
        <f t="shared" si="12"/>
        <v>13.32</v>
      </c>
      <c r="AL38" s="191">
        <f>ROUND(IF('Schuelereinst. Sinclair'!$N$4="Ja",Druck_Tabelle_Kugel!$AL$3,1) * VLOOKUP(AK38,Kugel_Schueler,2),1)</f>
        <v>87.1</v>
      </c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</row>
    <row r="39" spans="1:132" x14ac:dyDescent="0.2">
      <c r="A39" s="185">
        <f t="shared" si="13"/>
        <v>1.33</v>
      </c>
      <c r="B39" s="192">
        <f>ROUND(IF('Schuelereinst. Sinclair'!$N$4="Ja",Druck_Tabelle_Kugel!$AL$3,1) * VLOOKUP(A39,Kugel_Schueler,2),1)</f>
        <v>0</v>
      </c>
      <c r="C39" s="180"/>
      <c r="D39" s="185">
        <f t="shared" si="1"/>
        <v>2.33</v>
      </c>
      <c r="E39" s="192">
        <f>ROUND(IF('Schuelereinst. Sinclair'!$N$4="Ja",Druck_Tabelle_Kugel!$AL$3,1) * VLOOKUP(D39,Kugel_Schueler,2),1)</f>
        <v>2.5</v>
      </c>
      <c r="F39" s="180"/>
      <c r="G39" s="185">
        <f t="shared" si="2"/>
        <v>3.33</v>
      </c>
      <c r="H39" s="192">
        <f>ROUND(IF('Schuelereinst. Sinclair'!$N$4="Ja",Druck_Tabelle_Kugel!$AL$3,1) * VLOOKUP(G39,Kugel_Schueler,2),1)</f>
        <v>10.199999999999999</v>
      </c>
      <c r="I39" s="180"/>
      <c r="J39" s="185">
        <f t="shared" si="3"/>
        <v>4.33</v>
      </c>
      <c r="K39" s="192">
        <f>ROUND(IF('Schuelereinst. Sinclair'!$N$4="Ja",Druck_Tabelle_Kugel!$AL$3,1) * VLOOKUP(J39,Kugel_Schueler,2),1)</f>
        <v>17.899999999999999</v>
      </c>
      <c r="L39" s="180"/>
      <c r="M39" s="185">
        <f t="shared" si="4"/>
        <v>5.33</v>
      </c>
      <c r="N39" s="192">
        <f>ROUND(IF('Schuelereinst. Sinclair'!$N$4="Ja",Druck_Tabelle_Kugel!$AL$3,1) * VLOOKUP(M39,Kugel_Schueler,2),1)</f>
        <v>25.6</v>
      </c>
      <c r="O39" s="180"/>
      <c r="P39" s="185">
        <f t="shared" si="5"/>
        <v>6.33</v>
      </c>
      <c r="Q39" s="192">
        <f>ROUND(IF('Schuelereinst. Sinclair'!$N$4="Ja",Druck_Tabelle_Kugel!$AL$3,1) * VLOOKUP(P39,Kugel_Schueler,2),1)</f>
        <v>33.299999999999997</v>
      </c>
      <c r="R39" s="180"/>
      <c r="S39" s="185">
        <f t="shared" si="6"/>
        <v>7.33</v>
      </c>
      <c r="T39" s="192">
        <f>ROUND(IF('Schuelereinst. Sinclair'!$N$4="Ja",Druck_Tabelle_Kugel!$AL$3,1) * VLOOKUP(S39,Kugel_Schueler,2),1)</f>
        <v>41</v>
      </c>
      <c r="U39" s="180"/>
      <c r="V39" s="185">
        <f t="shared" si="7"/>
        <v>8.33</v>
      </c>
      <c r="W39" s="192">
        <f>ROUND(IF('Schuelereinst. Sinclair'!$N$4="Ja",Druck_Tabelle_Kugel!$AL$3,1) * VLOOKUP(V39,Kugel_Schueler,2),1)</f>
        <v>48.7</v>
      </c>
      <c r="X39" s="180"/>
      <c r="Y39" s="185">
        <f t="shared" si="8"/>
        <v>9.33</v>
      </c>
      <c r="Z39" s="192">
        <f>ROUND(IF('Schuelereinst. Sinclair'!$N$4="Ja",Druck_Tabelle_Kugel!$AL$3,1) * VLOOKUP(Y39,Kugel_Schueler,2),1)</f>
        <v>56.4</v>
      </c>
      <c r="AA39" s="180"/>
      <c r="AB39" s="185">
        <f t="shared" si="9"/>
        <v>10.33</v>
      </c>
      <c r="AC39" s="192">
        <f>ROUND(IF('Schuelereinst. Sinclair'!$N$4="Ja",Druck_Tabelle_Kugel!$AL$3,1) * VLOOKUP(AB39,Kugel_Schueler,2),1)</f>
        <v>64.099999999999994</v>
      </c>
      <c r="AD39" s="180"/>
      <c r="AE39" s="185">
        <f t="shared" si="10"/>
        <v>11.33</v>
      </c>
      <c r="AF39" s="192">
        <f>ROUND(IF('Schuelereinst. Sinclair'!$N$4="Ja",Druck_Tabelle_Kugel!$AL$3,1) * VLOOKUP(AE39,Kugel_Schueler,2),1)</f>
        <v>71.8</v>
      </c>
      <c r="AG39" s="180"/>
      <c r="AH39" s="185">
        <f t="shared" si="11"/>
        <v>12.33</v>
      </c>
      <c r="AI39" s="192">
        <f>ROUND(IF('Schuelereinst. Sinclair'!$N$4="Ja",Druck_Tabelle_Kugel!$AL$3,1) * VLOOKUP(AH39,Kugel_Schueler,2),1)</f>
        <v>79.5</v>
      </c>
      <c r="AJ39" s="180"/>
      <c r="AK39" s="185">
        <f t="shared" si="12"/>
        <v>13.33</v>
      </c>
      <c r="AL39" s="192">
        <f>ROUND(IF('Schuelereinst. Sinclair'!$N$4="Ja",Druck_Tabelle_Kugel!$AL$3,1) * VLOOKUP(AK39,Kugel_Schueler,2),1)</f>
        <v>87.2</v>
      </c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</row>
    <row r="40" spans="1:132" x14ac:dyDescent="0.2">
      <c r="A40" s="183">
        <f t="shared" si="13"/>
        <v>1.34</v>
      </c>
      <c r="B40" s="191">
        <f>ROUND(IF('Schuelereinst. Sinclair'!$N$4="Ja",Druck_Tabelle_Kugel!$AL$3,1) * VLOOKUP(A40,Kugel_Schueler,2),1)</f>
        <v>0</v>
      </c>
      <c r="C40" s="180"/>
      <c r="D40" s="183">
        <f t="shared" si="1"/>
        <v>2.34</v>
      </c>
      <c r="E40" s="191">
        <f>ROUND(IF('Schuelereinst. Sinclair'!$N$4="Ja",Druck_Tabelle_Kugel!$AL$3,1) * VLOOKUP(D40,Kugel_Schueler,2),1)</f>
        <v>2.6</v>
      </c>
      <c r="F40" s="180"/>
      <c r="G40" s="183">
        <f t="shared" si="2"/>
        <v>3.34</v>
      </c>
      <c r="H40" s="191">
        <f>ROUND(IF('Schuelereinst. Sinclair'!$N$4="Ja",Druck_Tabelle_Kugel!$AL$3,1) * VLOOKUP(G40,Kugel_Schueler,2),1)</f>
        <v>10.3</v>
      </c>
      <c r="I40" s="180"/>
      <c r="J40" s="183">
        <f t="shared" si="3"/>
        <v>4.34</v>
      </c>
      <c r="K40" s="191">
        <f>ROUND(IF('Schuelereinst. Sinclair'!$N$4="Ja",Druck_Tabelle_Kugel!$AL$3,1) * VLOOKUP(J40,Kugel_Schueler,2),1)</f>
        <v>18</v>
      </c>
      <c r="L40" s="180"/>
      <c r="M40" s="183">
        <f t="shared" si="4"/>
        <v>5.34</v>
      </c>
      <c r="N40" s="191">
        <f>ROUND(IF('Schuelereinst. Sinclair'!$N$4="Ja",Druck_Tabelle_Kugel!$AL$3,1) * VLOOKUP(M40,Kugel_Schueler,2),1)</f>
        <v>25.7</v>
      </c>
      <c r="O40" s="180"/>
      <c r="P40" s="183">
        <f t="shared" si="5"/>
        <v>6.34</v>
      </c>
      <c r="Q40" s="191">
        <f>ROUND(IF('Schuelereinst. Sinclair'!$N$4="Ja",Druck_Tabelle_Kugel!$AL$3,1) * VLOOKUP(P40,Kugel_Schueler,2),1)</f>
        <v>33.4</v>
      </c>
      <c r="R40" s="180"/>
      <c r="S40" s="183">
        <f t="shared" si="6"/>
        <v>7.34</v>
      </c>
      <c r="T40" s="191">
        <f>ROUND(IF('Schuelereinst. Sinclair'!$N$4="Ja",Druck_Tabelle_Kugel!$AL$3,1) * VLOOKUP(S40,Kugel_Schueler,2),1)</f>
        <v>41.1</v>
      </c>
      <c r="U40" s="180"/>
      <c r="V40" s="183">
        <f t="shared" si="7"/>
        <v>8.34</v>
      </c>
      <c r="W40" s="191">
        <f>ROUND(IF('Schuelereinst. Sinclair'!$N$4="Ja",Druck_Tabelle_Kugel!$AL$3,1) * VLOOKUP(V40,Kugel_Schueler,2),1)</f>
        <v>48.8</v>
      </c>
      <c r="X40" s="180"/>
      <c r="Y40" s="183">
        <f t="shared" si="8"/>
        <v>9.34</v>
      </c>
      <c r="Z40" s="191">
        <f>ROUND(IF('Schuelereinst. Sinclair'!$N$4="Ja",Druck_Tabelle_Kugel!$AL$3,1) * VLOOKUP(Y40,Kugel_Schueler,2),1)</f>
        <v>56.5</v>
      </c>
      <c r="AA40" s="180"/>
      <c r="AB40" s="183">
        <f t="shared" si="9"/>
        <v>10.34</v>
      </c>
      <c r="AC40" s="191">
        <f>ROUND(IF('Schuelereinst. Sinclair'!$N$4="Ja",Druck_Tabelle_Kugel!$AL$3,1) * VLOOKUP(AB40,Kugel_Schueler,2),1)</f>
        <v>64.2</v>
      </c>
      <c r="AD40" s="180"/>
      <c r="AE40" s="183">
        <f t="shared" si="10"/>
        <v>11.34</v>
      </c>
      <c r="AF40" s="191">
        <f>ROUND(IF('Schuelereinst. Sinclair'!$N$4="Ja",Druck_Tabelle_Kugel!$AL$3,1) * VLOOKUP(AE40,Kugel_Schueler,2),1)</f>
        <v>71.900000000000006</v>
      </c>
      <c r="AG40" s="180"/>
      <c r="AH40" s="183">
        <f t="shared" si="11"/>
        <v>12.34</v>
      </c>
      <c r="AI40" s="191">
        <f>ROUND(IF('Schuelereinst. Sinclair'!$N$4="Ja",Druck_Tabelle_Kugel!$AL$3,1) * VLOOKUP(AH40,Kugel_Schueler,2),1)</f>
        <v>79.5</v>
      </c>
      <c r="AJ40" s="180"/>
      <c r="AK40" s="183">
        <f t="shared" si="12"/>
        <v>13.34</v>
      </c>
      <c r="AL40" s="191">
        <f>ROUND(IF('Schuelereinst. Sinclair'!$N$4="Ja",Druck_Tabelle_Kugel!$AL$3,1) * VLOOKUP(AK40,Kugel_Schueler,2),1)</f>
        <v>87.2</v>
      </c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</row>
    <row r="41" spans="1:132" x14ac:dyDescent="0.2">
      <c r="A41" s="185">
        <f t="shared" si="13"/>
        <v>1.35</v>
      </c>
      <c r="B41" s="192">
        <f>ROUND(IF('Schuelereinst. Sinclair'!$N$4="Ja",Druck_Tabelle_Kugel!$AL$3,1) * VLOOKUP(A41,Kugel_Schueler,2),1)</f>
        <v>0</v>
      </c>
      <c r="C41" s="180"/>
      <c r="D41" s="185">
        <f t="shared" si="1"/>
        <v>2.35</v>
      </c>
      <c r="E41" s="192">
        <f>ROUND(IF('Schuelereinst. Sinclair'!$N$4="Ja",Druck_Tabelle_Kugel!$AL$3,1) * VLOOKUP(D41,Kugel_Schueler,2),1)</f>
        <v>2.7</v>
      </c>
      <c r="F41" s="180"/>
      <c r="G41" s="185">
        <f t="shared" si="2"/>
        <v>3.35</v>
      </c>
      <c r="H41" s="192">
        <f>ROUND(IF('Schuelereinst. Sinclair'!$N$4="Ja",Druck_Tabelle_Kugel!$AL$3,1) * VLOOKUP(G41,Kugel_Schueler,2),1)</f>
        <v>10.4</v>
      </c>
      <c r="I41" s="180"/>
      <c r="J41" s="185">
        <f t="shared" si="3"/>
        <v>4.3499999999999996</v>
      </c>
      <c r="K41" s="192">
        <f>ROUND(IF('Schuelereinst. Sinclair'!$N$4="Ja",Druck_Tabelle_Kugel!$AL$3,1) * VLOOKUP(J41,Kugel_Schueler,2),1)</f>
        <v>18.100000000000001</v>
      </c>
      <c r="L41" s="180"/>
      <c r="M41" s="185">
        <f t="shared" si="4"/>
        <v>5.35</v>
      </c>
      <c r="N41" s="192">
        <f>ROUND(IF('Schuelereinst. Sinclair'!$N$4="Ja",Druck_Tabelle_Kugel!$AL$3,1) * VLOOKUP(M41,Kugel_Schueler,2),1)</f>
        <v>25.8</v>
      </c>
      <c r="O41" s="180"/>
      <c r="P41" s="185">
        <f t="shared" si="5"/>
        <v>6.35</v>
      </c>
      <c r="Q41" s="192">
        <f>ROUND(IF('Schuelereinst. Sinclair'!$N$4="Ja",Druck_Tabelle_Kugel!$AL$3,1) * VLOOKUP(P41,Kugel_Schueler,2),1)</f>
        <v>33.5</v>
      </c>
      <c r="R41" s="180"/>
      <c r="S41" s="185">
        <f t="shared" si="6"/>
        <v>7.35</v>
      </c>
      <c r="T41" s="192">
        <f>ROUND(IF('Schuelereinst. Sinclair'!$N$4="Ja",Druck_Tabelle_Kugel!$AL$3,1) * VLOOKUP(S41,Kugel_Schueler,2),1)</f>
        <v>41.2</v>
      </c>
      <c r="U41" s="180"/>
      <c r="V41" s="185">
        <f t="shared" si="7"/>
        <v>8.35</v>
      </c>
      <c r="W41" s="192">
        <f>ROUND(IF('Schuelereinst. Sinclair'!$N$4="Ja",Druck_Tabelle_Kugel!$AL$3,1) * VLOOKUP(V41,Kugel_Schueler,2),1)</f>
        <v>48.9</v>
      </c>
      <c r="X41" s="180"/>
      <c r="Y41" s="185">
        <f t="shared" si="8"/>
        <v>9.35</v>
      </c>
      <c r="Z41" s="192">
        <f>ROUND(IF('Schuelereinst. Sinclair'!$N$4="Ja",Druck_Tabelle_Kugel!$AL$3,1) * VLOOKUP(Y41,Kugel_Schueler,2),1)</f>
        <v>56.5</v>
      </c>
      <c r="AA41" s="180"/>
      <c r="AB41" s="185">
        <f t="shared" si="9"/>
        <v>10.35</v>
      </c>
      <c r="AC41" s="192">
        <f>ROUND(IF('Schuelereinst. Sinclair'!$N$4="Ja",Druck_Tabelle_Kugel!$AL$3,1) * VLOOKUP(AB41,Kugel_Schueler,2),1)</f>
        <v>64.2</v>
      </c>
      <c r="AD41" s="180"/>
      <c r="AE41" s="185">
        <f t="shared" si="10"/>
        <v>11.35</v>
      </c>
      <c r="AF41" s="192">
        <f>ROUND(IF('Schuelereinst. Sinclair'!$N$4="Ja",Druck_Tabelle_Kugel!$AL$3,1) * VLOOKUP(AE41,Kugel_Schueler,2),1)</f>
        <v>71.900000000000006</v>
      </c>
      <c r="AG41" s="180"/>
      <c r="AH41" s="185">
        <f t="shared" si="11"/>
        <v>12.35</v>
      </c>
      <c r="AI41" s="192">
        <f>ROUND(IF('Schuelereinst. Sinclair'!$N$4="Ja",Druck_Tabelle_Kugel!$AL$3,1) * VLOOKUP(AH41,Kugel_Schueler,2),1)</f>
        <v>79.599999999999994</v>
      </c>
      <c r="AJ41" s="180"/>
      <c r="AK41" s="185">
        <f t="shared" si="12"/>
        <v>13.35</v>
      </c>
      <c r="AL41" s="192">
        <f>ROUND(IF('Schuelereinst. Sinclair'!$N$4="Ja",Druck_Tabelle_Kugel!$AL$3,1) * VLOOKUP(AK41,Kugel_Schueler,2),1)</f>
        <v>87.3</v>
      </c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</row>
    <row r="42" spans="1:132" x14ac:dyDescent="0.2">
      <c r="A42" s="183">
        <f t="shared" si="13"/>
        <v>1.36</v>
      </c>
      <c r="B42" s="191">
        <f>ROUND(IF('Schuelereinst. Sinclair'!$N$4="Ja",Druck_Tabelle_Kugel!$AL$3,1) * VLOOKUP(A42,Kugel_Schueler,2),1)</f>
        <v>0</v>
      </c>
      <c r="C42" s="180"/>
      <c r="D42" s="183">
        <f t="shared" si="1"/>
        <v>2.36</v>
      </c>
      <c r="E42" s="191">
        <f>ROUND(IF('Schuelereinst. Sinclair'!$N$4="Ja",Druck_Tabelle_Kugel!$AL$3,1) * VLOOKUP(D42,Kugel_Schueler,2),1)</f>
        <v>2.8</v>
      </c>
      <c r="F42" s="180"/>
      <c r="G42" s="183">
        <f t="shared" si="2"/>
        <v>3.36</v>
      </c>
      <c r="H42" s="191">
        <f>ROUND(IF('Schuelereinst. Sinclair'!$N$4="Ja",Druck_Tabelle_Kugel!$AL$3,1) * VLOOKUP(G42,Kugel_Schueler,2),1)</f>
        <v>10.5</v>
      </c>
      <c r="I42" s="180"/>
      <c r="J42" s="183">
        <f t="shared" si="3"/>
        <v>4.3600000000000003</v>
      </c>
      <c r="K42" s="191">
        <f>ROUND(IF('Schuelereinst. Sinclair'!$N$4="Ja",Druck_Tabelle_Kugel!$AL$3,1) * VLOOKUP(J42,Kugel_Schueler,2),1)</f>
        <v>18.2</v>
      </c>
      <c r="L42" s="180"/>
      <c r="M42" s="183">
        <f t="shared" si="4"/>
        <v>5.36</v>
      </c>
      <c r="N42" s="191">
        <f>ROUND(IF('Schuelereinst. Sinclair'!$N$4="Ja",Druck_Tabelle_Kugel!$AL$3,1) * VLOOKUP(M42,Kugel_Schueler,2),1)</f>
        <v>25.9</v>
      </c>
      <c r="O42" s="180"/>
      <c r="P42" s="183">
        <f t="shared" si="5"/>
        <v>6.36</v>
      </c>
      <c r="Q42" s="191">
        <f>ROUND(IF('Schuelereinst. Sinclair'!$N$4="Ja",Druck_Tabelle_Kugel!$AL$3,1) * VLOOKUP(P42,Kugel_Schueler,2),1)</f>
        <v>33.5</v>
      </c>
      <c r="R42" s="180"/>
      <c r="S42" s="183">
        <f t="shared" si="6"/>
        <v>7.36</v>
      </c>
      <c r="T42" s="191">
        <f>ROUND(IF('Schuelereinst. Sinclair'!$N$4="Ja",Druck_Tabelle_Kugel!$AL$3,1) * VLOOKUP(S42,Kugel_Schueler,2),1)</f>
        <v>41.2</v>
      </c>
      <c r="U42" s="180"/>
      <c r="V42" s="183">
        <f t="shared" si="7"/>
        <v>8.36</v>
      </c>
      <c r="W42" s="191">
        <f>ROUND(IF('Schuelereinst. Sinclair'!$N$4="Ja",Druck_Tabelle_Kugel!$AL$3,1) * VLOOKUP(V42,Kugel_Schueler,2),1)</f>
        <v>48.9</v>
      </c>
      <c r="X42" s="180"/>
      <c r="Y42" s="183">
        <f t="shared" si="8"/>
        <v>9.36</v>
      </c>
      <c r="Z42" s="191">
        <f>ROUND(IF('Schuelereinst. Sinclair'!$N$4="Ja",Druck_Tabelle_Kugel!$AL$3,1) * VLOOKUP(Y42,Kugel_Schueler,2),1)</f>
        <v>56.6</v>
      </c>
      <c r="AA42" s="180"/>
      <c r="AB42" s="183">
        <f t="shared" si="9"/>
        <v>10.36</v>
      </c>
      <c r="AC42" s="191">
        <f>ROUND(IF('Schuelereinst. Sinclair'!$N$4="Ja",Druck_Tabelle_Kugel!$AL$3,1) * VLOOKUP(AB42,Kugel_Schueler,2),1)</f>
        <v>64.3</v>
      </c>
      <c r="AD42" s="180"/>
      <c r="AE42" s="183">
        <f t="shared" si="10"/>
        <v>11.36</v>
      </c>
      <c r="AF42" s="191">
        <f>ROUND(IF('Schuelereinst. Sinclair'!$N$4="Ja",Druck_Tabelle_Kugel!$AL$3,1) * VLOOKUP(AE42,Kugel_Schueler,2),1)</f>
        <v>72</v>
      </c>
      <c r="AG42" s="180"/>
      <c r="AH42" s="183">
        <f t="shared" si="11"/>
        <v>12.36</v>
      </c>
      <c r="AI42" s="191">
        <f>ROUND(IF('Schuelereinst. Sinclair'!$N$4="Ja",Druck_Tabelle_Kugel!$AL$3,1) * VLOOKUP(AH42,Kugel_Schueler,2),1)</f>
        <v>79.7</v>
      </c>
      <c r="AJ42" s="180"/>
      <c r="AK42" s="183">
        <f t="shared" si="12"/>
        <v>13.36</v>
      </c>
      <c r="AL42" s="191">
        <f>ROUND(IF('Schuelereinst. Sinclair'!$N$4="Ja",Druck_Tabelle_Kugel!$AL$3,1) * VLOOKUP(AK42,Kugel_Schueler,2),1)</f>
        <v>87.4</v>
      </c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</row>
    <row r="43" spans="1:132" x14ac:dyDescent="0.2">
      <c r="A43" s="185">
        <f t="shared" si="13"/>
        <v>1.37</v>
      </c>
      <c r="B43" s="192">
        <f>ROUND(IF('Schuelereinst. Sinclair'!$N$4="Ja",Druck_Tabelle_Kugel!$AL$3,1) * VLOOKUP(A43,Kugel_Schueler,2),1)</f>
        <v>0</v>
      </c>
      <c r="C43" s="180"/>
      <c r="D43" s="185">
        <f t="shared" si="1"/>
        <v>2.37</v>
      </c>
      <c r="E43" s="192">
        <f>ROUND(IF('Schuelereinst. Sinclair'!$N$4="Ja",Druck_Tabelle_Kugel!$AL$3,1) * VLOOKUP(D43,Kugel_Schueler,2),1)</f>
        <v>2.9</v>
      </c>
      <c r="F43" s="180"/>
      <c r="G43" s="185">
        <f t="shared" si="2"/>
        <v>3.37</v>
      </c>
      <c r="H43" s="192">
        <f>ROUND(IF('Schuelereinst. Sinclair'!$N$4="Ja",Druck_Tabelle_Kugel!$AL$3,1) * VLOOKUP(G43,Kugel_Schueler,2),1)</f>
        <v>10.5</v>
      </c>
      <c r="I43" s="180"/>
      <c r="J43" s="185">
        <f t="shared" si="3"/>
        <v>4.37</v>
      </c>
      <c r="K43" s="192">
        <f>ROUND(IF('Schuelereinst. Sinclair'!$N$4="Ja",Druck_Tabelle_Kugel!$AL$3,1) * VLOOKUP(J43,Kugel_Schueler,2),1)</f>
        <v>18.2</v>
      </c>
      <c r="L43" s="180"/>
      <c r="M43" s="185">
        <f t="shared" si="4"/>
        <v>5.37</v>
      </c>
      <c r="N43" s="192">
        <f>ROUND(IF('Schuelereinst. Sinclair'!$N$4="Ja",Druck_Tabelle_Kugel!$AL$3,1) * VLOOKUP(M43,Kugel_Schueler,2),1)</f>
        <v>25.9</v>
      </c>
      <c r="O43" s="180"/>
      <c r="P43" s="185">
        <f t="shared" si="5"/>
        <v>6.37</v>
      </c>
      <c r="Q43" s="192">
        <f>ROUND(IF('Schuelereinst. Sinclair'!$N$4="Ja",Druck_Tabelle_Kugel!$AL$3,1) * VLOOKUP(P43,Kugel_Schueler,2),1)</f>
        <v>33.6</v>
      </c>
      <c r="R43" s="180"/>
      <c r="S43" s="185">
        <f t="shared" si="6"/>
        <v>7.37</v>
      </c>
      <c r="T43" s="192">
        <f>ROUND(IF('Schuelereinst. Sinclair'!$N$4="Ja",Druck_Tabelle_Kugel!$AL$3,1) * VLOOKUP(S43,Kugel_Schueler,2),1)</f>
        <v>41.3</v>
      </c>
      <c r="U43" s="180"/>
      <c r="V43" s="185">
        <f t="shared" si="7"/>
        <v>8.3699999999999992</v>
      </c>
      <c r="W43" s="192">
        <f>ROUND(IF('Schuelereinst. Sinclair'!$N$4="Ja",Druck_Tabelle_Kugel!$AL$3,1) * VLOOKUP(V43,Kugel_Schueler,2),1)</f>
        <v>49</v>
      </c>
      <c r="X43" s="180"/>
      <c r="Y43" s="185">
        <f t="shared" si="8"/>
        <v>9.3699999999999992</v>
      </c>
      <c r="Z43" s="192">
        <f>ROUND(IF('Schuelereinst. Sinclair'!$N$4="Ja",Druck_Tabelle_Kugel!$AL$3,1) * VLOOKUP(Y43,Kugel_Schueler,2),1)</f>
        <v>56.7</v>
      </c>
      <c r="AA43" s="180"/>
      <c r="AB43" s="185">
        <f t="shared" si="9"/>
        <v>10.37</v>
      </c>
      <c r="AC43" s="192">
        <f>ROUND(IF('Schuelereinst. Sinclair'!$N$4="Ja",Druck_Tabelle_Kugel!$AL$3,1) * VLOOKUP(AB43,Kugel_Schueler,2),1)</f>
        <v>64.400000000000006</v>
      </c>
      <c r="AD43" s="180"/>
      <c r="AE43" s="185">
        <f t="shared" si="10"/>
        <v>11.37</v>
      </c>
      <c r="AF43" s="192">
        <f>ROUND(IF('Schuelereinst. Sinclair'!$N$4="Ja",Druck_Tabelle_Kugel!$AL$3,1) * VLOOKUP(AE43,Kugel_Schueler,2),1)</f>
        <v>72.099999999999994</v>
      </c>
      <c r="AG43" s="180"/>
      <c r="AH43" s="185">
        <f t="shared" si="11"/>
        <v>12.37</v>
      </c>
      <c r="AI43" s="192">
        <f>ROUND(IF('Schuelereinst. Sinclair'!$N$4="Ja",Druck_Tabelle_Kugel!$AL$3,1) * VLOOKUP(AH43,Kugel_Schueler,2),1)</f>
        <v>79.8</v>
      </c>
      <c r="AJ43" s="180"/>
      <c r="AK43" s="185">
        <f t="shared" si="12"/>
        <v>13.37</v>
      </c>
      <c r="AL43" s="192">
        <f>ROUND(IF('Schuelereinst. Sinclair'!$N$4="Ja",Druck_Tabelle_Kugel!$AL$3,1) * VLOOKUP(AK43,Kugel_Schueler,2),1)</f>
        <v>87.5</v>
      </c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</row>
    <row r="44" spans="1:132" x14ac:dyDescent="0.2">
      <c r="A44" s="183">
        <f t="shared" si="13"/>
        <v>1.38</v>
      </c>
      <c r="B44" s="191">
        <f>ROUND(IF('Schuelereinst. Sinclair'!$N$4="Ja",Druck_Tabelle_Kugel!$AL$3,1) * VLOOKUP(A44,Kugel_Schueler,2),1)</f>
        <v>0</v>
      </c>
      <c r="C44" s="180"/>
      <c r="D44" s="183">
        <f t="shared" si="1"/>
        <v>2.38</v>
      </c>
      <c r="E44" s="191">
        <f>ROUND(IF('Schuelereinst. Sinclair'!$N$4="Ja",Druck_Tabelle_Kugel!$AL$3,1) * VLOOKUP(D44,Kugel_Schueler,2),1)</f>
        <v>2.9</v>
      </c>
      <c r="F44" s="180"/>
      <c r="G44" s="183">
        <f t="shared" si="2"/>
        <v>3.38</v>
      </c>
      <c r="H44" s="191">
        <f>ROUND(IF('Schuelereinst. Sinclair'!$N$4="Ja",Druck_Tabelle_Kugel!$AL$3,1) * VLOOKUP(G44,Kugel_Schueler,2),1)</f>
        <v>10.6</v>
      </c>
      <c r="I44" s="180"/>
      <c r="J44" s="183">
        <f t="shared" si="3"/>
        <v>4.38</v>
      </c>
      <c r="K44" s="191">
        <f>ROUND(IF('Schuelereinst. Sinclair'!$N$4="Ja",Druck_Tabelle_Kugel!$AL$3,1) * VLOOKUP(J44,Kugel_Schueler,2),1)</f>
        <v>18.3</v>
      </c>
      <c r="L44" s="180"/>
      <c r="M44" s="183">
        <f t="shared" si="4"/>
        <v>5.38</v>
      </c>
      <c r="N44" s="191">
        <f>ROUND(IF('Schuelereinst. Sinclair'!$N$4="Ja",Druck_Tabelle_Kugel!$AL$3,1) * VLOOKUP(M44,Kugel_Schueler,2),1)</f>
        <v>26</v>
      </c>
      <c r="O44" s="180"/>
      <c r="P44" s="183">
        <f t="shared" si="5"/>
        <v>6.38</v>
      </c>
      <c r="Q44" s="191">
        <f>ROUND(IF('Schuelereinst. Sinclair'!$N$4="Ja",Druck_Tabelle_Kugel!$AL$3,1) * VLOOKUP(P44,Kugel_Schueler,2),1)</f>
        <v>33.700000000000003</v>
      </c>
      <c r="R44" s="180"/>
      <c r="S44" s="183">
        <f t="shared" si="6"/>
        <v>7.38</v>
      </c>
      <c r="T44" s="191">
        <f>ROUND(IF('Schuelereinst. Sinclair'!$N$4="Ja",Druck_Tabelle_Kugel!$AL$3,1) * VLOOKUP(S44,Kugel_Schueler,2),1)</f>
        <v>41.4</v>
      </c>
      <c r="U44" s="180"/>
      <c r="V44" s="183">
        <f t="shared" si="7"/>
        <v>8.3800000000000008</v>
      </c>
      <c r="W44" s="191">
        <f>ROUND(IF('Schuelereinst. Sinclair'!$N$4="Ja",Druck_Tabelle_Kugel!$AL$3,1) * VLOOKUP(V44,Kugel_Schueler,2),1)</f>
        <v>49.1</v>
      </c>
      <c r="X44" s="180"/>
      <c r="Y44" s="183">
        <f t="shared" si="8"/>
        <v>9.3800000000000008</v>
      </c>
      <c r="Z44" s="191">
        <f>ROUND(IF('Schuelereinst. Sinclair'!$N$4="Ja",Druck_Tabelle_Kugel!$AL$3,1) * VLOOKUP(Y44,Kugel_Schueler,2),1)</f>
        <v>56.8</v>
      </c>
      <c r="AA44" s="180"/>
      <c r="AB44" s="183">
        <f t="shared" si="9"/>
        <v>10.38</v>
      </c>
      <c r="AC44" s="191">
        <f>ROUND(IF('Schuelereinst. Sinclair'!$N$4="Ja",Druck_Tabelle_Kugel!$AL$3,1) * VLOOKUP(AB44,Kugel_Schueler,2),1)</f>
        <v>64.5</v>
      </c>
      <c r="AD44" s="180"/>
      <c r="AE44" s="183">
        <f t="shared" si="10"/>
        <v>11.38</v>
      </c>
      <c r="AF44" s="191">
        <f>ROUND(IF('Schuelereinst. Sinclair'!$N$4="Ja",Druck_Tabelle_Kugel!$AL$3,1) * VLOOKUP(AE44,Kugel_Schueler,2),1)</f>
        <v>72.2</v>
      </c>
      <c r="AG44" s="180"/>
      <c r="AH44" s="183">
        <f t="shared" si="11"/>
        <v>12.38</v>
      </c>
      <c r="AI44" s="191">
        <f>ROUND(IF('Schuelereinst. Sinclair'!$N$4="Ja",Druck_Tabelle_Kugel!$AL$3,1) * VLOOKUP(AH44,Kugel_Schueler,2),1)</f>
        <v>79.900000000000006</v>
      </c>
      <c r="AJ44" s="180"/>
      <c r="AK44" s="183">
        <f t="shared" si="12"/>
        <v>13.38</v>
      </c>
      <c r="AL44" s="191">
        <f>ROUND(IF('Schuelereinst. Sinclair'!$N$4="Ja",Druck_Tabelle_Kugel!$AL$3,1) * VLOOKUP(AK44,Kugel_Schueler,2),1)</f>
        <v>87.5</v>
      </c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</row>
    <row r="45" spans="1:132" x14ac:dyDescent="0.2">
      <c r="A45" s="185">
        <f t="shared" si="13"/>
        <v>1.39</v>
      </c>
      <c r="B45" s="192">
        <f>ROUND(IF('Schuelereinst. Sinclair'!$N$4="Ja",Druck_Tabelle_Kugel!$AL$3,1) * VLOOKUP(A45,Kugel_Schueler,2),1)</f>
        <v>0</v>
      </c>
      <c r="C45" s="180"/>
      <c r="D45" s="185">
        <f t="shared" si="1"/>
        <v>2.39</v>
      </c>
      <c r="E45" s="192">
        <f>ROUND(IF('Schuelereinst. Sinclair'!$N$4="Ja",Druck_Tabelle_Kugel!$AL$3,1) * VLOOKUP(D45,Kugel_Schueler,2),1)</f>
        <v>3</v>
      </c>
      <c r="F45" s="180"/>
      <c r="G45" s="185">
        <f t="shared" si="2"/>
        <v>3.39</v>
      </c>
      <c r="H45" s="192">
        <f>ROUND(IF('Schuelereinst. Sinclair'!$N$4="Ja",Druck_Tabelle_Kugel!$AL$3,1) * VLOOKUP(G45,Kugel_Schueler,2),1)</f>
        <v>10.7</v>
      </c>
      <c r="I45" s="180"/>
      <c r="J45" s="185">
        <f t="shared" si="3"/>
        <v>4.3899999999999997</v>
      </c>
      <c r="K45" s="192">
        <f>ROUND(IF('Schuelereinst. Sinclair'!$N$4="Ja",Druck_Tabelle_Kugel!$AL$3,1) * VLOOKUP(J45,Kugel_Schueler,2),1)</f>
        <v>18.399999999999999</v>
      </c>
      <c r="L45" s="180"/>
      <c r="M45" s="185">
        <f t="shared" si="4"/>
        <v>5.39</v>
      </c>
      <c r="N45" s="192">
        <f>ROUND(IF('Schuelereinst. Sinclair'!$N$4="Ja",Druck_Tabelle_Kugel!$AL$3,1) * VLOOKUP(M45,Kugel_Schueler,2),1)</f>
        <v>26.1</v>
      </c>
      <c r="O45" s="180"/>
      <c r="P45" s="185">
        <f t="shared" si="5"/>
        <v>6.39</v>
      </c>
      <c r="Q45" s="192">
        <f>ROUND(IF('Schuelereinst. Sinclair'!$N$4="Ja",Druck_Tabelle_Kugel!$AL$3,1) * VLOOKUP(P45,Kugel_Schueler,2),1)</f>
        <v>33.799999999999997</v>
      </c>
      <c r="R45" s="180"/>
      <c r="S45" s="185">
        <f t="shared" si="6"/>
        <v>7.39</v>
      </c>
      <c r="T45" s="192">
        <f>ROUND(IF('Schuelereinst. Sinclair'!$N$4="Ja",Druck_Tabelle_Kugel!$AL$3,1) * VLOOKUP(S45,Kugel_Schueler,2),1)</f>
        <v>41.5</v>
      </c>
      <c r="U45" s="180"/>
      <c r="V45" s="185">
        <f t="shared" si="7"/>
        <v>8.39</v>
      </c>
      <c r="W45" s="192">
        <f>ROUND(IF('Schuelereinst. Sinclair'!$N$4="Ja",Druck_Tabelle_Kugel!$AL$3,1) * VLOOKUP(V45,Kugel_Schueler,2),1)</f>
        <v>49.2</v>
      </c>
      <c r="X45" s="180"/>
      <c r="Y45" s="185">
        <f t="shared" si="8"/>
        <v>9.39</v>
      </c>
      <c r="Z45" s="192">
        <f>ROUND(IF('Schuelereinst. Sinclair'!$N$4="Ja",Druck_Tabelle_Kugel!$AL$3,1) * VLOOKUP(Y45,Kugel_Schueler,2),1)</f>
        <v>56.9</v>
      </c>
      <c r="AA45" s="180"/>
      <c r="AB45" s="185">
        <f t="shared" si="9"/>
        <v>10.39</v>
      </c>
      <c r="AC45" s="192">
        <f>ROUND(IF('Schuelereinst. Sinclair'!$N$4="Ja",Druck_Tabelle_Kugel!$AL$3,1) * VLOOKUP(AB45,Kugel_Schueler,2),1)</f>
        <v>64.5</v>
      </c>
      <c r="AD45" s="180"/>
      <c r="AE45" s="185">
        <f t="shared" si="10"/>
        <v>11.39</v>
      </c>
      <c r="AF45" s="192">
        <f>ROUND(IF('Schuelereinst. Sinclair'!$N$4="Ja",Druck_Tabelle_Kugel!$AL$3,1) * VLOOKUP(AE45,Kugel_Schueler,2),1)</f>
        <v>72.2</v>
      </c>
      <c r="AG45" s="180"/>
      <c r="AH45" s="185">
        <f t="shared" si="11"/>
        <v>12.39</v>
      </c>
      <c r="AI45" s="192">
        <f>ROUND(IF('Schuelereinst. Sinclair'!$N$4="Ja",Druck_Tabelle_Kugel!$AL$3,1) * VLOOKUP(AH45,Kugel_Schueler,2),1)</f>
        <v>79.900000000000006</v>
      </c>
      <c r="AJ45" s="180"/>
      <c r="AK45" s="185">
        <f t="shared" si="12"/>
        <v>13.39</v>
      </c>
      <c r="AL45" s="192">
        <f>ROUND(IF('Schuelereinst. Sinclair'!$N$4="Ja",Druck_Tabelle_Kugel!$AL$3,1) * VLOOKUP(AK45,Kugel_Schueler,2),1)</f>
        <v>87.6</v>
      </c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</row>
    <row r="46" spans="1:132" x14ac:dyDescent="0.2">
      <c r="A46" s="183">
        <f t="shared" si="13"/>
        <v>1.4</v>
      </c>
      <c r="B46" s="191">
        <f>ROUND(IF('Schuelereinst. Sinclair'!$N$4="Ja",Druck_Tabelle_Kugel!$AL$3,1) * VLOOKUP(A46,Kugel_Schueler,2),1)</f>
        <v>0</v>
      </c>
      <c r="C46" s="180"/>
      <c r="D46" s="183">
        <f t="shared" si="1"/>
        <v>2.4</v>
      </c>
      <c r="E46" s="191">
        <f>ROUND(IF('Schuelereinst. Sinclair'!$N$4="Ja",Druck_Tabelle_Kugel!$AL$3,1) * VLOOKUP(D46,Kugel_Schueler,2),1)</f>
        <v>3.1</v>
      </c>
      <c r="F46" s="180"/>
      <c r="G46" s="183">
        <f t="shared" si="2"/>
        <v>3.4</v>
      </c>
      <c r="H46" s="191">
        <f>ROUND(IF('Schuelereinst. Sinclair'!$N$4="Ja",Druck_Tabelle_Kugel!$AL$3,1) * VLOOKUP(G46,Kugel_Schueler,2),1)</f>
        <v>10.8</v>
      </c>
      <c r="I46" s="180"/>
      <c r="J46" s="183">
        <f t="shared" si="3"/>
        <v>4.4000000000000004</v>
      </c>
      <c r="K46" s="191">
        <f>ROUND(IF('Schuelereinst. Sinclair'!$N$4="Ja",Druck_Tabelle_Kugel!$AL$3,1) * VLOOKUP(J46,Kugel_Schueler,2),1)</f>
        <v>18.5</v>
      </c>
      <c r="L46" s="180"/>
      <c r="M46" s="183">
        <f t="shared" si="4"/>
        <v>5.4</v>
      </c>
      <c r="N46" s="191">
        <f>ROUND(IF('Schuelereinst. Sinclair'!$N$4="Ja",Druck_Tabelle_Kugel!$AL$3,1) * VLOOKUP(M46,Kugel_Schueler,2),1)</f>
        <v>26.2</v>
      </c>
      <c r="O46" s="180"/>
      <c r="P46" s="183">
        <f t="shared" si="5"/>
        <v>6.4</v>
      </c>
      <c r="Q46" s="191">
        <f>ROUND(IF('Schuelereinst. Sinclair'!$N$4="Ja",Druck_Tabelle_Kugel!$AL$3,1) * VLOOKUP(P46,Kugel_Schueler,2),1)</f>
        <v>33.9</v>
      </c>
      <c r="R46" s="180"/>
      <c r="S46" s="183">
        <f t="shared" si="6"/>
        <v>7.4</v>
      </c>
      <c r="T46" s="191">
        <f>ROUND(IF('Schuelereinst. Sinclair'!$N$4="Ja",Druck_Tabelle_Kugel!$AL$3,1) * VLOOKUP(S46,Kugel_Schueler,2),1)</f>
        <v>41.5</v>
      </c>
      <c r="U46" s="180"/>
      <c r="V46" s="183">
        <f t="shared" si="7"/>
        <v>8.4</v>
      </c>
      <c r="W46" s="191">
        <f>ROUND(IF('Schuelereinst. Sinclair'!$N$4="Ja",Druck_Tabelle_Kugel!$AL$3,1) * VLOOKUP(V46,Kugel_Schueler,2),1)</f>
        <v>49.2</v>
      </c>
      <c r="X46" s="180"/>
      <c r="Y46" s="183">
        <f t="shared" si="8"/>
        <v>9.4</v>
      </c>
      <c r="Z46" s="191">
        <f>ROUND(IF('Schuelereinst. Sinclair'!$N$4="Ja",Druck_Tabelle_Kugel!$AL$3,1) * VLOOKUP(Y46,Kugel_Schueler,2),1)</f>
        <v>56.9</v>
      </c>
      <c r="AA46" s="180"/>
      <c r="AB46" s="183">
        <f t="shared" si="9"/>
        <v>10.4</v>
      </c>
      <c r="AC46" s="191">
        <f>ROUND(IF('Schuelereinst. Sinclair'!$N$4="Ja",Druck_Tabelle_Kugel!$AL$3,1) * VLOOKUP(AB46,Kugel_Schueler,2),1)</f>
        <v>64.599999999999994</v>
      </c>
      <c r="AD46" s="180"/>
      <c r="AE46" s="183">
        <f t="shared" si="10"/>
        <v>11.4</v>
      </c>
      <c r="AF46" s="191">
        <f>ROUND(IF('Schuelereinst. Sinclair'!$N$4="Ja",Druck_Tabelle_Kugel!$AL$3,1) * VLOOKUP(AE46,Kugel_Schueler,2),1)</f>
        <v>72.3</v>
      </c>
      <c r="AG46" s="180"/>
      <c r="AH46" s="183">
        <f t="shared" si="11"/>
        <v>12.4</v>
      </c>
      <c r="AI46" s="191">
        <f>ROUND(IF('Schuelereinst. Sinclair'!$N$4="Ja",Druck_Tabelle_Kugel!$AL$3,1) * VLOOKUP(AH46,Kugel_Schueler,2),1)</f>
        <v>80</v>
      </c>
      <c r="AJ46" s="180"/>
      <c r="AK46" s="183">
        <f t="shared" si="12"/>
        <v>13.4</v>
      </c>
      <c r="AL46" s="191">
        <f>ROUND(IF('Schuelereinst. Sinclair'!$N$4="Ja",Druck_Tabelle_Kugel!$AL$3,1) * VLOOKUP(AK46,Kugel_Schueler,2),1)</f>
        <v>87.7</v>
      </c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</row>
    <row r="47" spans="1:132" x14ac:dyDescent="0.2">
      <c r="A47" s="185">
        <f t="shared" si="13"/>
        <v>1.41</v>
      </c>
      <c r="B47" s="192">
        <f>ROUND(IF('Schuelereinst. Sinclair'!$N$4="Ja",Druck_Tabelle_Kugel!$AL$3,1) * VLOOKUP(A47,Kugel_Schueler,2),1)</f>
        <v>0</v>
      </c>
      <c r="C47" s="180"/>
      <c r="D47" s="185">
        <f t="shared" si="1"/>
        <v>2.41</v>
      </c>
      <c r="E47" s="192">
        <f>ROUND(IF('Schuelereinst. Sinclair'!$N$4="Ja",Druck_Tabelle_Kugel!$AL$3,1) * VLOOKUP(D47,Kugel_Schueler,2),1)</f>
        <v>3.2</v>
      </c>
      <c r="F47" s="180"/>
      <c r="G47" s="185">
        <f t="shared" si="2"/>
        <v>3.41</v>
      </c>
      <c r="H47" s="192">
        <f>ROUND(IF('Schuelereinst. Sinclair'!$N$4="Ja",Druck_Tabelle_Kugel!$AL$3,1) * VLOOKUP(G47,Kugel_Schueler,2),1)</f>
        <v>10.9</v>
      </c>
      <c r="I47" s="180"/>
      <c r="J47" s="185">
        <f t="shared" si="3"/>
        <v>4.41</v>
      </c>
      <c r="K47" s="192">
        <f>ROUND(IF('Schuelereinst. Sinclair'!$N$4="Ja",Druck_Tabelle_Kugel!$AL$3,1) * VLOOKUP(J47,Kugel_Schueler,2),1)</f>
        <v>18.5</v>
      </c>
      <c r="L47" s="180"/>
      <c r="M47" s="185">
        <f t="shared" si="4"/>
        <v>5.41</v>
      </c>
      <c r="N47" s="192">
        <f>ROUND(IF('Schuelereinst. Sinclair'!$N$4="Ja",Druck_Tabelle_Kugel!$AL$3,1) * VLOOKUP(M47,Kugel_Schueler,2),1)</f>
        <v>26.2</v>
      </c>
      <c r="O47" s="180"/>
      <c r="P47" s="185">
        <f t="shared" si="5"/>
        <v>6.41</v>
      </c>
      <c r="Q47" s="192">
        <f>ROUND(IF('Schuelereinst. Sinclair'!$N$4="Ja",Druck_Tabelle_Kugel!$AL$3,1) * VLOOKUP(P47,Kugel_Schueler,2),1)</f>
        <v>33.9</v>
      </c>
      <c r="R47" s="180"/>
      <c r="S47" s="185">
        <f t="shared" si="6"/>
        <v>7.41</v>
      </c>
      <c r="T47" s="192">
        <f>ROUND(IF('Schuelereinst. Sinclair'!$N$4="Ja",Druck_Tabelle_Kugel!$AL$3,1) * VLOOKUP(S47,Kugel_Schueler,2),1)</f>
        <v>41.6</v>
      </c>
      <c r="U47" s="180"/>
      <c r="V47" s="185">
        <f t="shared" si="7"/>
        <v>8.41</v>
      </c>
      <c r="W47" s="192">
        <f>ROUND(IF('Schuelereinst. Sinclair'!$N$4="Ja",Druck_Tabelle_Kugel!$AL$3,1) * VLOOKUP(V47,Kugel_Schueler,2),1)</f>
        <v>49.3</v>
      </c>
      <c r="X47" s="180"/>
      <c r="Y47" s="185">
        <f t="shared" si="8"/>
        <v>9.41</v>
      </c>
      <c r="Z47" s="192">
        <f>ROUND(IF('Schuelereinst. Sinclair'!$N$4="Ja",Druck_Tabelle_Kugel!$AL$3,1) * VLOOKUP(Y47,Kugel_Schueler,2),1)</f>
        <v>57</v>
      </c>
      <c r="AA47" s="180"/>
      <c r="AB47" s="185">
        <f t="shared" si="9"/>
        <v>10.41</v>
      </c>
      <c r="AC47" s="192">
        <f>ROUND(IF('Schuelereinst. Sinclair'!$N$4="Ja",Druck_Tabelle_Kugel!$AL$3,1) * VLOOKUP(AB47,Kugel_Schueler,2),1)</f>
        <v>64.7</v>
      </c>
      <c r="AD47" s="180"/>
      <c r="AE47" s="185">
        <f t="shared" si="10"/>
        <v>11.41</v>
      </c>
      <c r="AF47" s="192">
        <f>ROUND(IF('Schuelereinst. Sinclair'!$N$4="Ja",Druck_Tabelle_Kugel!$AL$3,1) * VLOOKUP(AE47,Kugel_Schueler,2),1)</f>
        <v>72.400000000000006</v>
      </c>
      <c r="AG47" s="180"/>
      <c r="AH47" s="185">
        <f t="shared" si="11"/>
        <v>12.41</v>
      </c>
      <c r="AI47" s="192">
        <f>ROUND(IF('Schuelereinst. Sinclair'!$N$4="Ja",Druck_Tabelle_Kugel!$AL$3,1) * VLOOKUP(AH47,Kugel_Schueler,2),1)</f>
        <v>80.099999999999994</v>
      </c>
      <c r="AJ47" s="180"/>
      <c r="AK47" s="185">
        <f t="shared" si="12"/>
        <v>13.41</v>
      </c>
      <c r="AL47" s="192">
        <f>ROUND(IF('Schuelereinst. Sinclair'!$N$4="Ja",Druck_Tabelle_Kugel!$AL$3,1) * VLOOKUP(AK47,Kugel_Schueler,2),1)</f>
        <v>87.8</v>
      </c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</row>
    <row r="48" spans="1:132" x14ac:dyDescent="0.2">
      <c r="A48" s="183">
        <f t="shared" si="13"/>
        <v>1.42</v>
      </c>
      <c r="B48" s="191">
        <f>ROUND(IF('Schuelereinst. Sinclair'!$N$4="Ja",Druck_Tabelle_Kugel!$AL$3,1) * VLOOKUP(A48,Kugel_Schueler,2),1)</f>
        <v>0</v>
      </c>
      <c r="C48" s="180"/>
      <c r="D48" s="183">
        <f t="shared" si="1"/>
        <v>2.42</v>
      </c>
      <c r="E48" s="191">
        <f>ROUND(IF('Schuelereinst. Sinclair'!$N$4="Ja",Druck_Tabelle_Kugel!$AL$3,1) * VLOOKUP(D48,Kugel_Schueler,2),1)</f>
        <v>3.2</v>
      </c>
      <c r="F48" s="180"/>
      <c r="G48" s="183">
        <f t="shared" si="2"/>
        <v>3.42</v>
      </c>
      <c r="H48" s="191">
        <f>ROUND(IF('Schuelereinst. Sinclair'!$N$4="Ja",Druck_Tabelle_Kugel!$AL$3,1) * VLOOKUP(G48,Kugel_Schueler,2),1)</f>
        <v>10.9</v>
      </c>
      <c r="I48" s="180"/>
      <c r="J48" s="183">
        <f t="shared" si="3"/>
        <v>4.42</v>
      </c>
      <c r="K48" s="191">
        <f>ROUND(IF('Schuelereinst. Sinclair'!$N$4="Ja",Druck_Tabelle_Kugel!$AL$3,1) * VLOOKUP(J48,Kugel_Schueler,2),1)</f>
        <v>18.600000000000001</v>
      </c>
      <c r="L48" s="180"/>
      <c r="M48" s="183">
        <f t="shared" si="4"/>
        <v>5.42</v>
      </c>
      <c r="N48" s="191">
        <f>ROUND(IF('Schuelereinst. Sinclair'!$N$4="Ja",Druck_Tabelle_Kugel!$AL$3,1) * VLOOKUP(M48,Kugel_Schueler,2),1)</f>
        <v>26.3</v>
      </c>
      <c r="O48" s="180"/>
      <c r="P48" s="183">
        <f t="shared" si="5"/>
        <v>6.42</v>
      </c>
      <c r="Q48" s="191">
        <f>ROUND(IF('Schuelereinst. Sinclair'!$N$4="Ja",Druck_Tabelle_Kugel!$AL$3,1) * VLOOKUP(P48,Kugel_Schueler,2),1)</f>
        <v>34</v>
      </c>
      <c r="R48" s="180"/>
      <c r="S48" s="183">
        <f t="shared" si="6"/>
        <v>7.42</v>
      </c>
      <c r="T48" s="191">
        <f>ROUND(IF('Schuelereinst. Sinclair'!$N$4="Ja",Druck_Tabelle_Kugel!$AL$3,1) * VLOOKUP(S48,Kugel_Schueler,2),1)</f>
        <v>41.7</v>
      </c>
      <c r="U48" s="180"/>
      <c r="V48" s="183">
        <f t="shared" si="7"/>
        <v>8.42</v>
      </c>
      <c r="W48" s="191">
        <f>ROUND(IF('Schuelereinst. Sinclair'!$N$4="Ja",Druck_Tabelle_Kugel!$AL$3,1) * VLOOKUP(V48,Kugel_Schueler,2),1)</f>
        <v>49.4</v>
      </c>
      <c r="X48" s="180"/>
      <c r="Y48" s="183">
        <f t="shared" si="8"/>
        <v>9.42</v>
      </c>
      <c r="Z48" s="191">
        <f>ROUND(IF('Schuelereinst. Sinclair'!$N$4="Ja",Druck_Tabelle_Kugel!$AL$3,1) * VLOOKUP(Y48,Kugel_Schueler,2),1)</f>
        <v>57.1</v>
      </c>
      <c r="AA48" s="180"/>
      <c r="AB48" s="183">
        <f t="shared" si="9"/>
        <v>10.42</v>
      </c>
      <c r="AC48" s="191">
        <f>ROUND(IF('Schuelereinst. Sinclair'!$N$4="Ja",Druck_Tabelle_Kugel!$AL$3,1) * VLOOKUP(AB48,Kugel_Schueler,2),1)</f>
        <v>64.8</v>
      </c>
      <c r="AD48" s="180"/>
      <c r="AE48" s="183">
        <f t="shared" si="10"/>
        <v>11.42</v>
      </c>
      <c r="AF48" s="191">
        <f>ROUND(IF('Schuelereinst. Sinclair'!$N$4="Ja",Druck_Tabelle_Kugel!$AL$3,1) * VLOOKUP(AE48,Kugel_Schueler,2),1)</f>
        <v>72.5</v>
      </c>
      <c r="AG48" s="180"/>
      <c r="AH48" s="183">
        <f t="shared" si="11"/>
        <v>12.42</v>
      </c>
      <c r="AI48" s="191">
        <f>ROUND(IF('Schuelereinst. Sinclair'!$N$4="Ja",Druck_Tabelle_Kugel!$AL$3,1) * VLOOKUP(AH48,Kugel_Schueler,2),1)</f>
        <v>80.2</v>
      </c>
      <c r="AJ48" s="180"/>
      <c r="AK48" s="183">
        <f t="shared" si="12"/>
        <v>13.42</v>
      </c>
      <c r="AL48" s="191">
        <f>ROUND(IF('Schuelereinst. Sinclair'!$N$4="Ja",Druck_Tabelle_Kugel!$AL$3,1) * VLOOKUP(AK48,Kugel_Schueler,2),1)</f>
        <v>87.9</v>
      </c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</row>
    <row r="49" spans="1:132" x14ac:dyDescent="0.2">
      <c r="A49" s="185">
        <f t="shared" si="13"/>
        <v>1.43</v>
      </c>
      <c r="B49" s="192">
        <f>ROUND(IF('Schuelereinst. Sinclair'!$N$4="Ja",Druck_Tabelle_Kugel!$AL$3,1) * VLOOKUP(A49,Kugel_Schueler,2),1)</f>
        <v>0</v>
      </c>
      <c r="C49" s="180"/>
      <c r="D49" s="185">
        <f t="shared" si="1"/>
        <v>2.4300000000000002</v>
      </c>
      <c r="E49" s="192">
        <f>ROUND(IF('Schuelereinst. Sinclair'!$N$4="Ja",Druck_Tabelle_Kugel!$AL$3,1) * VLOOKUP(D49,Kugel_Schueler,2),1)</f>
        <v>3.3</v>
      </c>
      <c r="F49" s="180"/>
      <c r="G49" s="185">
        <f t="shared" si="2"/>
        <v>3.43</v>
      </c>
      <c r="H49" s="192">
        <f>ROUND(IF('Schuelereinst. Sinclair'!$N$4="Ja",Druck_Tabelle_Kugel!$AL$3,1) * VLOOKUP(G49,Kugel_Schueler,2),1)</f>
        <v>11</v>
      </c>
      <c r="I49" s="180"/>
      <c r="J49" s="185">
        <f t="shared" si="3"/>
        <v>4.43</v>
      </c>
      <c r="K49" s="192">
        <f>ROUND(IF('Schuelereinst. Sinclair'!$N$4="Ja",Druck_Tabelle_Kugel!$AL$3,1) * VLOOKUP(J49,Kugel_Schueler,2),1)</f>
        <v>18.7</v>
      </c>
      <c r="L49" s="180"/>
      <c r="M49" s="185">
        <f t="shared" si="4"/>
        <v>5.43</v>
      </c>
      <c r="N49" s="192">
        <f>ROUND(IF('Schuelereinst. Sinclair'!$N$4="Ja",Druck_Tabelle_Kugel!$AL$3,1) * VLOOKUP(M49,Kugel_Schueler,2),1)</f>
        <v>26.4</v>
      </c>
      <c r="O49" s="180"/>
      <c r="P49" s="185">
        <f t="shared" si="5"/>
        <v>6.43</v>
      </c>
      <c r="Q49" s="192">
        <f>ROUND(IF('Schuelereinst. Sinclair'!$N$4="Ja",Druck_Tabelle_Kugel!$AL$3,1) * VLOOKUP(P49,Kugel_Schueler,2),1)</f>
        <v>34.1</v>
      </c>
      <c r="R49" s="180"/>
      <c r="S49" s="185">
        <f t="shared" si="6"/>
        <v>7.43</v>
      </c>
      <c r="T49" s="192">
        <f>ROUND(IF('Schuelereinst. Sinclair'!$N$4="Ja",Druck_Tabelle_Kugel!$AL$3,1) * VLOOKUP(S49,Kugel_Schueler,2),1)</f>
        <v>41.8</v>
      </c>
      <c r="U49" s="180"/>
      <c r="V49" s="185">
        <f t="shared" si="7"/>
        <v>8.43</v>
      </c>
      <c r="W49" s="192">
        <f>ROUND(IF('Schuelereinst. Sinclair'!$N$4="Ja",Druck_Tabelle_Kugel!$AL$3,1) * VLOOKUP(V49,Kugel_Schueler,2),1)</f>
        <v>49.5</v>
      </c>
      <c r="X49" s="180"/>
      <c r="Y49" s="185">
        <f t="shared" si="8"/>
        <v>9.43</v>
      </c>
      <c r="Z49" s="192">
        <f>ROUND(IF('Schuelereinst. Sinclair'!$N$4="Ja",Druck_Tabelle_Kugel!$AL$3,1) * VLOOKUP(Y49,Kugel_Schueler,2),1)</f>
        <v>57.2</v>
      </c>
      <c r="AA49" s="180"/>
      <c r="AB49" s="185">
        <f t="shared" si="9"/>
        <v>10.43</v>
      </c>
      <c r="AC49" s="192">
        <f>ROUND(IF('Schuelereinst. Sinclair'!$N$4="Ja",Druck_Tabelle_Kugel!$AL$3,1) * VLOOKUP(AB49,Kugel_Schueler,2),1)</f>
        <v>64.900000000000006</v>
      </c>
      <c r="AD49" s="180"/>
      <c r="AE49" s="185">
        <f t="shared" si="10"/>
        <v>11.43</v>
      </c>
      <c r="AF49" s="192">
        <f>ROUND(IF('Schuelereinst. Sinclair'!$N$4="Ja",Druck_Tabelle_Kugel!$AL$3,1) * VLOOKUP(AE49,Kugel_Schueler,2),1)</f>
        <v>72.5</v>
      </c>
      <c r="AG49" s="180"/>
      <c r="AH49" s="185">
        <f t="shared" si="11"/>
        <v>12.43</v>
      </c>
      <c r="AI49" s="192">
        <f>ROUND(IF('Schuelereinst. Sinclair'!$N$4="Ja",Druck_Tabelle_Kugel!$AL$3,1) * VLOOKUP(AH49,Kugel_Schueler,2),1)</f>
        <v>80.2</v>
      </c>
      <c r="AJ49" s="180"/>
      <c r="AK49" s="185">
        <f t="shared" si="12"/>
        <v>13.43</v>
      </c>
      <c r="AL49" s="192">
        <f>ROUND(IF('Schuelereinst. Sinclair'!$N$4="Ja",Druck_Tabelle_Kugel!$AL$3,1) * VLOOKUP(AK49,Kugel_Schueler,2),1)</f>
        <v>87.9</v>
      </c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</row>
    <row r="50" spans="1:132" x14ac:dyDescent="0.2">
      <c r="A50" s="183">
        <f t="shared" si="13"/>
        <v>1.44</v>
      </c>
      <c r="B50" s="191">
        <f>ROUND(IF('Schuelereinst. Sinclair'!$N$4="Ja",Druck_Tabelle_Kugel!$AL$3,1) * VLOOKUP(A50,Kugel_Schueler,2),1)</f>
        <v>0</v>
      </c>
      <c r="C50" s="180"/>
      <c r="D50" s="183">
        <f t="shared" si="1"/>
        <v>2.44</v>
      </c>
      <c r="E50" s="191">
        <f>ROUND(IF('Schuelereinst. Sinclair'!$N$4="Ja",Druck_Tabelle_Kugel!$AL$3,1) * VLOOKUP(D50,Kugel_Schueler,2),1)</f>
        <v>3.4</v>
      </c>
      <c r="F50" s="180"/>
      <c r="G50" s="183">
        <f t="shared" si="2"/>
        <v>3.44</v>
      </c>
      <c r="H50" s="191">
        <f>ROUND(IF('Schuelereinst. Sinclair'!$N$4="Ja",Druck_Tabelle_Kugel!$AL$3,1) * VLOOKUP(G50,Kugel_Schueler,2),1)</f>
        <v>11.1</v>
      </c>
      <c r="I50" s="180"/>
      <c r="J50" s="183">
        <f t="shared" si="3"/>
        <v>4.4400000000000004</v>
      </c>
      <c r="K50" s="191">
        <f>ROUND(IF('Schuelereinst. Sinclair'!$N$4="Ja",Druck_Tabelle_Kugel!$AL$3,1) * VLOOKUP(J50,Kugel_Schueler,2),1)</f>
        <v>18.8</v>
      </c>
      <c r="L50" s="180"/>
      <c r="M50" s="183">
        <f t="shared" si="4"/>
        <v>5.44</v>
      </c>
      <c r="N50" s="191">
        <f>ROUND(IF('Schuelereinst. Sinclair'!$N$4="Ja",Druck_Tabelle_Kugel!$AL$3,1) * VLOOKUP(M50,Kugel_Schueler,2),1)</f>
        <v>26.5</v>
      </c>
      <c r="O50" s="180"/>
      <c r="P50" s="183">
        <f t="shared" si="5"/>
        <v>6.44</v>
      </c>
      <c r="Q50" s="191">
        <f>ROUND(IF('Schuelereinst. Sinclair'!$N$4="Ja",Druck_Tabelle_Kugel!$AL$3,1) * VLOOKUP(P50,Kugel_Schueler,2),1)</f>
        <v>34.200000000000003</v>
      </c>
      <c r="R50" s="180"/>
      <c r="S50" s="183">
        <f t="shared" si="6"/>
        <v>7.44</v>
      </c>
      <c r="T50" s="191">
        <f>ROUND(IF('Schuelereinst. Sinclair'!$N$4="Ja",Druck_Tabelle_Kugel!$AL$3,1) * VLOOKUP(S50,Kugel_Schueler,2),1)</f>
        <v>41.9</v>
      </c>
      <c r="U50" s="180"/>
      <c r="V50" s="183">
        <f t="shared" si="7"/>
        <v>8.44</v>
      </c>
      <c r="W50" s="191">
        <f>ROUND(IF('Schuelereinst. Sinclair'!$N$4="Ja",Druck_Tabelle_Kugel!$AL$3,1) * VLOOKUP(V50,Kugel_Schueler,2),1)</f>
        <v>49.5</v>
      </c>
      <c r="X50" s="180"/>
      <c r="Y50" s="183">
        <f t="shared" si="8"/>
        <v>9.44</v>
      </c>
      <c r="Z50" s="191">
        <f>ROUND(IF('Schuelereinst. Sinclair'!$N$4="Ja",Druck_Tabelle_Kugel!$AL$3,1) * VLOOKUP(Y50,Kugel_Schueler,2),1)</f>
        <v>57.2</v>
      </c>
      <c r="AA50" s="180"/>
      <c r="AB50" s="183">
        <f t="shared" si="9"/>
        <v>10.44</v>
      </c>
      <c r="AC50" s="191">
        <f>ROUND(IF('Schuelereinst. Sinclair'!$N$4="Ja",Druck_Tabelle_Kugel!$AL$3,1) * VLOOKUP(AB50,Kugel_Schueler,2),1)</f>
        <v>64.900000000000006</v>
      </c>
      <c r="AD50" s="180"/>
      <c r="AE50" s="183">
        <f t="shared" si="10"/>
        <v>11.44</v>
      </c>
      <c r="AF50" s="191">
        <f>ROUND(IF('Schuelereinst. Sinclair'!$N$4="Ja",Druck_Tabelle_Kugel!$AL$3,1) * VLOOKUP(AE50,Kugel_Schueler,2),1)</f>
        <v>72.599999999999994</v>
      </c>
      <c r="AG50" s="180"/>
      <c r="AH50" s="183">
        <f t="shared" si="11"/>
        <v>12.44</v>
      </c>
      <c r="AI50" s="191">
        <f>ROUND(IF('Schuelereinst. Sinclair'!$N$4="Ja",Druck_Tabelle_Kugel!$AL$3,1) * VLOOKUP(AH50,Kugel_Schueler,2),1)</f>
        <v>80.3</v>
      </c>
      <c r="AJ50" s="180"/>
      <c r="AK50" s="183">
        <f t="shared" si="12"/>
        <v>13.44</v>
      </c>
      <c r="AL50" s="191">
        <f>ROUND(IF('Schuelereinst. Sinclair'!$N$4="Ja",Druck_Tabelle_Kugel!$AL$3,1) * VLOOKUP(AK50,Kugel_Schueler,2),1)</f>
        <v>88</v>
      </c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</row>
    <row r="51" spans="1:132" x14ac:dyDescent="0.2">
      <c r="A51" s="185">
        <f t="shared" si="13"/>
        <v>1.45</v>
      </c>
      <c r="B51" s="192">
        <f>ROUND(IF('Schuelereinst. Sinclair'!$N$4="Ja",Druck_Tabelle_Kugel!$AL$3,1) * VLOOKUP(A51,Kugel_Schueler,2),1)</f>
        <v>0</v>
      </c>
      <c r="C51" s="180"/>
      <c r="D51" s="185">
        <f t="shared" si="1"/>
        <v>2.4500000000000002</v>
      </c>
      <c r="E51" s="192">
        <f>ROUND(IF('Schuelereinst. Sinclair'!$N$4="Ja",Druck_Tabelle_Kugel!$AL$3,1) * VLOOKUP(D51,Kugel_Schueler,2),1)</f>
        <v>3.5</v>
      </c>
      <c r="F51" s="180"/>
      <c r="G51" s="185">
        <f t="shared" si="2"/>
        <v>3.45</v>
      </c>
      <c r="H51" s="192">
        <f>ROUND(IF('Schuelereinst. Sinclair'!$N$4="Ja",Druck_Tabelle_Kugel!$AL$3,1) * VLOOKUP(G51,Kugel_Schueler,2),1)</f>
        <v>11.2</v>
      </c>
      <c r="I51" s="180"/>
      <c r="J51" s="185">
        <f t="shared" si="3"/>
        <v>4.45</v>
      </c>
      <c r="K51" s="192">
        <f>ROUND(IF('Schuelereinst. Sinclair'!$N$4="Ja",Druck_Tabelle_Kugel!$AL$3,1) * VLOOKUP(J51,Kugel_Schueler,2),1)</f>
        <v>18.899999999999999</v>
      </c>
      <c r="L51" s="180"/>
      <c r="M51" s="185">
        <f t="shared" si="4"/>
        <v>5.45</v>
      </c>
      <c r="N51" s="192">
        <f>ROUND(IF('Schuelereinst. Sinclair'!$N$4="Ja",Druck_Tabelle_Kugel!$AL$3,1) * VLOOKUP(M51,Kugel_Schueler,2),1)</f>
        <v>26.5</v>
      </c>
      <c r="O51" s="180"/>
      <c r="P51" s="185">
        <f t="shared" si="5"/>
        <v>6.45</v>
      </c>
      <c r="Q51" s="192">
        <f>ROUND(IF('Schuelereinst. Sinclair'!$N$4="Ja",Druck_Tabelle_Kugel!$AL$3,1) * VLOOKUP(P51,Kugel_Schueler,2),1)</f>
        <v>34.200000000000003</v>
      </c>
      <c r="R51" s="180"/>
      <c r="S51" s="185">
        <f t="shared" si="6"/>
        <v>7.45</v>
      </c>
      <c r="T51" s="192">
        <f>ROUND(IF('Schuelereinst. Sinclair'!$N$4="Ja",Druck_Tabelle_Kugel!$AL$3,1) * VLOOKUP(S51,Kugel_Schueler,2),1)</f>
        <v>41.9</v>
      </c>
      <c r="U51" s="180"/>
      <c r="V51" s="185">
        <f t="shared" si="7"/>
        <v>8.4499999999999993</v>
      </c>
      <c r="W51" s="192">
        <f>ROUND(IF('Schuelereinst. Sinclair'!$N$4="Ja",Druck_Tabelle_Kugel!$AL$3,1) * VLOOKUP(V51,Kugel_Schueler,2),1)</f>
        <v>49.6</v>
      </c>
      <c r="X51" s="180"/>
      <c r="Y51" s="185">
        <f t="shared" si="8"/>
        <v>9.4499999999999993</v>
      </c>
      <c r="Z51" s="192">
        <f>ROUND(IF('Schuelereinst. Sinclair'!$N$4="Ja",Druck_Tabelle_Kugel!$AL$3,1) * VLOOKUP(Y51,Kugel_Schueler,2),1)</f>
        <v>57.3</v>
      </c>
      <c r="AA51" s="180"/>
      <c r="AB51" s="185">
        <f t="shared" si="9"/>
        <v>10.45</v>
      </c>
      <c r="AC51" s="192">
        <f>ROUND(IF('Schuelereinst. Sinclair'!$N$4="Ja",Druck_Tabelle_Kugel!$AL$3,1) * VLOOKUP(AB51,Kugel_Schueler,2),1)</f>
        <v>65</v>
      </c>
      <c r="AD51" s="180"/>
      <c r="AE51" s="185">
        <f t="shared" si="10"/>
        <v>11.45</v>
      </c>
      <c r="AF51" s="192">
        <f>ROUND(IF('Schuelereinst. Sinclair'!$N$4="Ja",Druck_Tabelle_Kugel!$AL$3,1) * VLOOKUP(AE51,Kugel_Schueler,2),1)</f>
        <v>72.7</v>
      </c>
      <c r="AG51" s="180"/>
      <c r="AH51" s="185">
        <f t="shared" si="11"/>
        <v>12.45</v>
      </c>
      <c r="AI51" s="192">
        <f>ROUND(IF('Schuelereinst. Sinclair'!$N$4="Ja",Druck_Tabelle_Kugel!$AL$3,1) * VLOOKUP(AH51,Kugel_Schueler,2),1)</f>
        <v>80.400000000000006</v>
      </c>
      <c r="AJ51" s="180"/>
      <c r="AK51" s="185">
        <f t="shared" si="12"/>
        <v>13.45</v>
      </c>
      <c r="AL51" s="192">
        <f>ROUND(IF('Schuelereinst. Sinclair'!$N$4="Ja",Druck_Tabelle_Kugel!$AL$3,1) * VLOOKUP(AK51,Kugel_Schueler,2),1)</f>
        <v>88.1</v>
      </c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</row>
    <row r="52" spans="1:132" x14ac:dyDescent="0.2">
      <c r="A52" s="183">
        <f t="shared" si="13"/>
        <v>1.46</v>
      </c>
      <c r="B52" s="191">
        <f>ROUND(IF('Schuelereinst. Sinclair'!$N$4="Ja",Druck_Tabelle_Kugel!$AL$3,1) * VLOOKUP(A52,Kugel_Schueler,2),1)</f>
        <v>0</v>
      </c>
      <c r="C52" s="180"/>
      <c r="D52" s="183">
        <f t="shared" si="1"/>
        <v>2.46</v>
      </c>
      <c r="E52" s="191">
        <f>ROUND(IF('Schuelereinst. Sinclair'!$N$4="Ja",Druck_Tabelle_Kugel!$AL$3,1) * VLOOKUP(D52,Kugel_Schueler,2),1)</f>
        <v>3.5</v>
      </c>
      <c r="F52" s="180"/>
      <c r="G52" s="183">
        <f t="shared" si="2"/>
        <v>3.46</v>
      </c>
      <c r="H52" s="191">
        <f>ROUND(IF('Schuelereinst. Sinclair'!$N$4="Ja",Druck_Tabelle_Kugel!$AL$3,1) * VLOOKUP(G52,Kugel_Schueler,2),1)</f>
        <v>11.2</v>
      </c>
      <c r="I52" s="180"/>
      <c r="J52" s="183">
        <f t="shared" si="3"/>
        <v>4.46</v>
      </c>
      <c r="K52" s="191">
        <f>ROUND(IF('Schuelereinst. Sinclair'!$N$4="Ja",Druck_Tabelle_Kugel!$AL$3,1) * VLOOKUP(J52,Kugel_Schueler,2),1)</f>
        <v>18.899999999999999</v>
      </c>
      <c r="L52" s="180"/>
      <c r="M52" s="183">
        <f t="shared" si="4"/>
        <v>5.46</v>
      </c>
      <c r="N52" s="191">
        <f>ROUND(IF('Schuelereinst. Sinclair'!$N$4="Ja",Druck_Tabelle_Kugel!$AL$3,1) * VLOOKUP(M52,Kugel_Schueler,2),1)</f>
        <v>26.6</v>
      </c>
      <c r="O52" s="180"/>
      <c r="P52" s="183">
        <f t="shared" si="5"/>
        <v>6.46</v>
      </c>
      <c r="Q52" s="191">
        <f>ROUND(IF('Schuelereinst. Sinclair'!$N$4="Ja",Druck_Tabelle_Kugel!$AL$3,1) * VLOOKUP(P52,Kugel_Schueler,2),1)</f>
        <v>34.299999999999997</v>
      </c>
      <c r="R52" s="180"/>
      <c r="S52" s="183">
        <f t="shared" si="6"/>
        <v>7.46</v>
      </c>
      <c r="T52" s="191">
        <f>ROUND(IF('Schuelereinst. Sinclair'!$N$4="Ja",Druck_Tabelle_Kugel!$AL$3,1) * VLOOKUP(S52,Kugel_Schueler,2),1)</f>
        <v>42</v>
      </c>
      <c r="U52" s="180"/>
      <c r="V52" s="183">
        <f t="shared" si="7"/>
        <v>8.4600000000000009</v>
      </c>
      <c r="W52" s="191">
        <f>ROUND(IF('Schuelereinst. Sinclair'!$N$4="Ja",Druck_Tabelle_Kugel!$AL$3,1) * VLOOKUP(V52,Kugel_Schueler,2),1)</f>
        <v>49.7</v>
      </c>
      <c r="X52" s="180"/>
      <c r="Y52" s="183">
        <f t="shared" si="8"/>
        <v>9.4600000000000009</v>
      </c>
      <c r="Z52" s="191">
        <f>ROUND(IF('Schuelereinst. Sinclair'!$N$4="Ja",Druck_Tabelle_Kugel!$AL$3,1) * VLOOKUP(Y52,Kugel_Schueler,2),1)</f>
        <v>57.4</v>
      </c>
      <c r="AA52" s="180"/>
      <c r="AB52" s="183">
        <f t="shared" si="9"/>
        <v>10.46</v>
      </c>
      <c r="AC52" s="191">
        <f>ROUND(IF('Schuelereinst. Sinclair'!$N$4="Ja",Druck_Tabelle_Kugel!$AL$3,1) * VLOOKUP(AB52,Kugel_Schueler,2),1)</f>
        <v>65.099999999999994</v>
      </c>
      <c r="AD52" s="180"/>
      <c r="AE52" s="183">
        <f t="shared" si="10"/>
        <v>11.46</v>
      </c>
      <c r="AF52" s="191">
        <f>ROUND(IF('Schuelereinst. Sinclair'!$N$4="Ja",Druck_Tabelle_Kugel!$AL$3,1) * VLOOKUP(AE52,Kugel_Schueler,2),1)</f>
        <v>72.8</v>
      </c>
      <c r="AG52" s="180"/>
      <c r="AH52" s="183">
        <f t="shared" si="11"/>
        <v>12.46</v>
      </c>
      <c r="AI52" s="191">
        <f>ROUND(IF('Schuelereinst. Sinclair'!$N$4="Ja",Druck_Tabelle_Kugel!$AL$3,1) * VLOOKUP(AH52,Kugel_Schueler,2),1)</f>
        <v>80.5</v>
      </c>
      <c r="AJ52" s="180"/>
      <c r="AK52" s="183">
        <f t="shared" si="12"/>
        <v>13.46</v>
      </c>
      <c r="AL52" s="191">
        <f>ROUND(IF('Schuelereinst. Sinclair'!$N$4="Ja",Druck_Tabelle_Kugel!$AL$3,1) * VLOOKUP(AK52,Kugel_Schueler,2),1)</f>
        <v>88.2</v>
      </c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</row>
    <row r="53" spans="1:132" x14ac:dyDescent="0.2">
      <c r="A53" s="185">
        <f t="shared" si="13"/>
        <v>1.47</v>
      </c>
      <c r="B53" s="192">
        <f>ROUND(IF('Schuelereinst. Sinclair'!$N$4="Ja",Druck_Tabelle_Kugel!$AL$3,1) * VLOOKUP(A53,Kugel_Schueler,2),1)</f>
        <v>0</v>
      </c>
      <c r="C53" s="180"/>
      <c r="D53" s="185">
        <f t="shared" si="1"/>
        <v>2.4700000000000002</v>
      </c>
      <c r="E53" s="192">
        <f>ROUND(IF('Schuelereinst. Sinclair'!$N$4="Ja",Druck_Tabelle_Kugel!$AL$3,1) * VLOOKUP(D53,Kugel_Schueler,2),1)</f>
        <v>3.6</v>
      </c>
      <c r="F53" s="180"/>
      <c r="G53" s="185">
        <f t="shared" si="2"/>
        <v>3.47</v>
      </c>
      <c r="H53" s="192">
        <f>ROUND(IF('Schuelereinst. Sinclair'!$N$4="Ja",Druck_Tabelle_Kugel!$AL$3,1) * VLOOKUP(G53,Kugel_Schueler,2),1)</f>
        <v>11.3</v>
      </c>
      <c r="I53" s="180"/>
      <c r="J53" s="185">
        <f t="shared" si="3"/>
        <v>4.47</v>
      </c>
      <c r="K53" s="192">
        <f>ROUND(IF('Schuelereinst. Sinclair'!$N$4="Ja",Druck_Tabelle_Kugel!$AL$3,1) * VLOOKUP(J53,Kugel_Schueler,2),1)</f>
        <v>19</v>
      </c>
      <c r="L53" s="180"/>
      <c r="M53" s="185">
        <f t="shared" si="4"/>
        <v>5.47</v>
      </c>
      <c r="N53" s="192">
        <f>ROUND(IF('Schuelereinst. Sinclair'!$N$4="Ja",Druck_Tabelle_Kugel!$AL$3,1) * VLOOKUP(M53,Kugel_Schueler,2),1)</f>
        <v>26.7</v>
      </c>
      <c r="O53" s="180"/>
      <c r="P53" s="185">
        <f t="shared" si="5"/>
        <v>6.47</v>
      </c>
      <c r="Q53" s="192">
        <f>ROUND(IF('Schuelereinst. Sinclair'!$N$4="Ja",Druck_Tabelle_Kugel!$AL$3,1) * VLOOKUP(P53,Kugel_Schueler,2),1)</f>
        <v>34.4</v>
      </c>
      <c r="R53" s="180"/>
      <c r="S53" s="185">
        <f t="shared" si="6"/>
        <v>7.47</v>
      </c>
      <c r="T53" s="192">
        <f>ROUND(IF('Schuelereinst. Sinclair'!$N$4="Ja",Druck_Tabelle_Kugel!$AL$3,1) * VLOOKUP(S53,Kugel_Schueler,2),1)</f>
        <v>42.1</v>
      </c>
      <c r="U53" s="180"/>
      <c r="V53" s="185">
        <f t="shared" si="7"/>
        <v>8.4700000000000006</v>
      </c>
      <c r="W53" s="192">
        <f>ROUND(IF('Schuelereinst. Sinclair'!$N$4="Ja",Druck_Tabelle_Kugel!$AL$3,1) * VLOOKUP(V53,Kugel_Schueler,2),1)</f>
        <v>49.8</v>
      </c>
      <c r="X53" s="180"/>
      <c r="Y53" s="185">
        <f t="shared" si="8"/>
        <v>9.4700000000000006</v>
      </c>
      <c r="Z53" s="192">
        <f>ROUND(IF('Schuelereinst. Sinclair'!$N$4="Ja",Druck_Tabelle_Kugel!$AL$3,1) * VLOOKUP(Y53,Kugel_Schueler,2),1)</f>
        <v>57.5</v>
      </c>
      <c r="AA53" s="180"/>
      <c r="AB53" s="185">
        <f t="shared" si="9"/>
        <v>10.47</v>
      </c>
      <c r="AC53" s="192">
        <f>ROUND(IF('Schuelereinst. Sinclair'!$N$4="Ja",Druck_Tabelle_Kugel!$AL$3,1) * VLOOKUP(AB53,Kugel_Schueler,2),1)</f>
        <v>65.2</v>
      </c>
      <c r="AD53" s="180"/>
      <c r="AE53" s="185">
        <f t="shared" si="10"/>
        <v>11.47</v>
      </c>
      <c r="AF53" s="192">
        <f>ROUND(IF('Schuelereinst. Sinclair'!$N$4="Ja",Druck_Tabelle_Kugel!$AL$3,1) * VLOOKUP(AE53,Kugel_Schueler,2),1)</f>
        <v>72.900000000000006</v>
      </c>
      <c r="AG53" s="180"/>
      <c r="AH53" s="185">
        <f t="shared" si="11"/>
        <v>12.47</v>
      </c>
      <c r="AI53" s="192">
        <f>ROUND(IF('Schuelereinst. Sinclair'!$N$4="Ja",Druck_Tabelle_Kugel!$AL$3,1) * VLOOKUP(AH53,Kugel_Schueler,2),1)</f>
        <v>80.5</v>
      </c>
      <c r="AJ53" s="180"/>
      <c r="AK53" s="185">
        <f t="shared" si="12"/>
        <v>13.47</v>
      </c>
      <c r="AL53" s="192">
        <f>ROUND(IF('Schuelereinst. Sinclair'!$N$4="Ja",Druck_Tabelle_Kugel!$AL$3,1) * VLOOKUP(AK53,Kugel_Schueler,2),1)</f>
        <v>88.2</v>
      </c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</row>
    <row r="54" spans="1:132" x14ac:dyDescent="0.2">
      <c r="A54" s="183">
        <f t="shared" si="13"/>
        <v>1.48</v>
      </c>
      <c r="B54" s="191">
        <f>ROUND(IF('Schuelereinst. Sinclair'!$N$4="Ja",Druck_Tabelle_Kugel!$AL$3,1) * VLOOKUP(A54,Kugel_Schueler,2),1)</f>
        <v>0</v>
      </c>
      <c r="C54" s="180"/>
      <c r="D54" s="183">
        <f t="shared" si="1"/>
        <v>2.48</v>
      </c>
      <c r="E54" s="191">
        <f>ROUND(IF('Schuelereinst. Sinclair'!$N$4="Ja",Druck_Tabelle_Kugel!$AL$3,1) * VLOOKUP(D54,Kugel_Schueler,2),1)</f>
        <v>3.7</v>
      </c>
      <c r="F54" s="180"/>
      <c r="G54" s="183">
        <f t="shared" si="2"/>
        <v>3.48</v>
      </c>
      <c r="H54" s="191">
        <f>ROUND(IF('Schuelereinst. Sinclair'!$N$4="Ja",Druck_Tabelle_Kugel!$AL$3,1) * VLOOKUP(G54,Kugel_Schueler,2),1)</f>
        <v>11.4</v>
      </c>
      <c r="I54" s="180"/>
      <c r="J54" s="183">
        <f t="shared" si="3"/>
        <v>4.4800000000000004</v>
      </c>
      <c r="K54" s="191">
        <f>ROUND(IF('Schuelereinst. Sinclair'!$N$4="Ja",Druck_Tabelle_Kugel!$AL$3,1) * VLOOKUP(J54,Kugel_Schueler,2),1)</f>
        <v>19.100000000000001</v>
      </c>
      <c r="L54" s="180"/>
      <c r="M54" s="183">
        <f t="shared" si="4"/>
        <v>5.48</v>
      </c>
      <c r="N54" s="191">
        <f>ROUND(IF('Schuelereinst. Sinclair'!$N$4="Ja",Druck_Tabelle_Kugel!$AL$3,1) * VLOOKUP(M54,Kugel_Schueler,2),1)</f>
        <v>26.8</v>
      </c>
      <c r="O54" s="180"/>
      <c r="P54" s="183">
        <f t="shared" si="5"/>
        <v>6.48</v>
      </c>
      <c r="Q54" s="191">
        <f>ROUND(IF('Schuelereinst. Sinclair'!$N$4="Ja",Druck_Tabelle_Kugel!$AL$3,1) * VLOOKUP(P54,Kugel_Schueler,2),1)</f>
        <v>34.5</v>
      </c>
      <c r="R54" s="180"/>
      <c r="S54" s="183">
        <f t="shared" si="6"/>
        <v>7.48</v>
      </c>
      <c r="T54" s="191">
        <f>ROUND(IF('Schuelereinst. Sinclair'!$N$4="Ja",Druck_Tabelle_Kugel!$AL$3,1) * VLOOKUP(S54,Kugel_Schueler,2),1)</f>
        <v>42.2</v>
      </c>
      <c r="U54" s="180"/>
      <c r="V54" s="183">
        <f t="shared" si="7"/>
        <v>8.48</v>
      </c>
      <c r="W54" s="191">
        <f>ROUND(IF('Schuelereinst. Sinclair'!$N$4="Ja",Druck_Tabelle_Kugel!$AL$3,1) * VLOOKUP(V54,Kugel_Schueler,2),1)</f>
        <v>49.9</v>
      </c>
      <c r="X54" s="180"/>
      <c r="Y54" s="183">
        <f t="shared" si="8"/>
        <v>9.48</v>
      </c>
      <c r="Z54" s="191">
        <f>ROUND(IF('Schuelereinst. Sinclair'!$N$4="Ja",Druck_Tabelle_Kugel!$AL$3,1) * VLOOKUP(Y54,Kugel_Schueler,2),1)</f>
        <v>57.5</v>
      </c>
      <c r="AA54" s="180"/>
      <c r="AB54" s="183">
        <f t="shared" si="9"/>
        <v>10.48</v>
      </c>
      <c r="AC54" s="191">
        <f>ROUND(IF('Schuelereinst. Sinclair'!$N$4="Ja",Druck_Tabelle_Kugel!$AL$3,1) * VLOOKUP(AB54,Kugel_Schueler,2),1)</f>
        <v>65.2</v>
      </c>
      <c r="AD54" s="180"/>
      <c r="AE54" s="183">
        <f t="shared" si="10"/>
        <v>11.48</v>
      </c>
      <c r="AF54" s="191">
        <f>ROUND(IF('Schuelereinst. Sinclair'!$N$4="Ja",Druck_Tabelle_Kugel!$AL$3,1) * VLOOKUP(AE54,Kugel_Schueler,2),1)</f>
        <v>72.900000000000006</v>
      </c>
      <c r="AG54" s="180"/>
      <c r="AH54" s="183">
        <f t="shared" si="11"/>
        <v>12.48</v>
      </c>
      <c r="AI54" s="191">
        <f>ROUND(IF('Schuelereinst. Sinclair'!$N$4="Ja",Druck_Tabelle_Kugel!$AL$3,1) * VLOOKUP(AH54,Kugel_Schueler,2),1)</f>
        <v>80.599999999999994</v>
      </c>
      <c r="AJ54" s="180"/>
      <c r="AK54" s="183">
        <f t="shared" si="12"/>
        <v>13.48</v>
      </c>
      <c r="AL54" s="191">
        <f>ROUND(IF('Schuelereinst. Sinclair'!$N$4="Ja",Druck_Tabelle_Kugel!$AL$3,1) * VLOOKUP(AK54,Kugel_Schueler,2),1)</f>
        <v>88.3</v>
      </c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</row>
    <row r="55" spans="1:132" x14ac:dyDescent="0.2">
      <c r="A55" s="185">
        <f t="shared" si="13"/>
        <v>1.49</v>
      </c>
      <c r="B55" s="192">
        <f>ROUND(IF('Schuelereinst. Sinclair'!$N$4="Ja",Druck_Tabelle_Kugel!$AL$3,1) * VLOOKUP(A55,Kugel_Schueler,2),1)</f>
        <v>0</v>
      </c>
      <c r="C55" s="180"/>
      <c r="D55" s="185">
        <f t="shared" si="1"/>
        <v>2.4900000000000002</v>
      </c>
      <c r="E55" s="192">
        <f>ROUND(IF('Schuelereinst. Sinclair'!$N$4="Ja",Druck_Tabelle_Kugel!$AL$3,1) * VLOOKUP(D55,Kugel_Schueler,2),1)</f>
        <v>3.8</v>
      </c>
      <c r="F55" s="180"/>
      <c r="G55" s="185">
        <f t="shared" si="2"/>
        <v>3.49</v>
      </c>
      <c r="H55" s="192">
        <f>ROUND(IF('Schuelereinst. Sinclair'!$N$4="Ja",Druck_Tabelle_Kugel!$AL$3,1) * VLOOKUP(G55,Kugel_Schueler,2),1)</f>
        <v>11.5</v>
      </c>
      <c r="I55" s="180"/>
      <c r="J55" s="185">
        <f t="shared" si="3"/>
        <v>4.49</v>
      </c>
      <c r="K55" s="192">
        <f>ROUND(IF('Schuelereinst. Sinclair'!$N$4="Ja",Druck_Tabelle_Kugel!$AL$3,1) * VLOOKUP(J55,Kugel_Schueler,2),1)</f>
        <v>19.2</v>
      </c>
      <c r="L55" s="180"/>
      <c r="M55" s="185">
        <f t="shared" si="4"/>
        <v>5.49</v>
      </c>
      <c r="N55" s="192">
        <f>ROUND(IF('Schuelereinst. Sinclair'!$N$4="Ja",Druck_Tabelle_Kugel!$AL$3,1) * VLOOKUP(M55,Kugel_Schueler,2),1)</f>
        <v>26.9</v>
      </c>
      <c r="O55" s="180"/>
      <c r="P55" s="185">
        <f t="shared" si="5"/>
        <v>6.49</v>
      </c>
      <c r="Q55" s="192">
        <f>ROUND(IF('Schuelereinst. Sinclair'!$N$4="Ja",Druck_Tabelle_Kugel!$AL$3,1) * VLOOKUP(P55,Kugel_Schueler,2),1)</f>
        <v>34.5</v>
      </c>
      <c r="R55" s="180"/>
      <c r="S55" s="185">
        <f t="shared" si="6"/>
        <v>7.49</v>
      </c>
      <c r="T55" s="192">
        <f>ROUND(IF('Schuelereinst. Sinclair'!$N$4="Ja",Druck_Tabelle_Kugel!$AL$3,1) * VLOOKUP(S55,Kugel_Schueler,2),1)</f>
        <v>42.2</v>
      </c>
      <c r="U55" s="180"/>
      <c r="V55" s="185">
        <f t="shared" si="7"/>
        <v>8.49</v>
      </c>
      <c r="W55" s="192">
        <f>ROUND(IF('Schuelereinst. Sinclair'!$N$4="Ja",Druck_Tabelle_Kugel!$AL$3,1) * VLOOKUP(V55,Kugel_Schueler,2),1)</f>
        <v>49.9</v>
      </c>
      <c r="X55" s="180"/>
      <c r="Y55" s="185">
        <f t="shared" si="8"/>
        <v>9.49</v>
      </c>
      <c r="Z55" s="192">
        <f>ROUND(IF('Schuelereinst. Sinclair'!$N$4="Ja",Druck_Tabelle_Kugel!$AL$3,1) * VLOOKUP(Y55,Kugel_Schueler,2),1)</f>
        <v>57.6</v>
      </c>
      <c r="AA55" s="180"/>
      <c r="AB55" s="185">
        <f t="shared" si="9"/>
        <v>10.49</v>
      </c>
      <c r="AC55" s="192">
        <f>ROUND(IF('Schuelereinst. Sinclair'!$N$4="Ja",Druck_Tabelle_Kugel!$AL$3,1) * VLOOKUP(AB55,Kugel_Schueler,2),1)</f>
        <v>65.3</v>
      </c>
      <c r="AD55" s="180"/>
      <c r="AE55" s="185">
        <f t="shared" si="10"/>
        <v>11.49</v>
      </c>
      <c r="AF55" s="192">
        <f>ROUND(IF('Schuelereinst. Sinclair'!$N$4="Ja",Druck_Tabelle_Kugel!$AL$3,1) * VLOOKUP(AE55,Kugel_Schueler,2),1)</f>
        <v>73</v>
      </c>
      <c r="AG55" s="180"/>
      <c r="AH55" s="185">
        <f t="shared" si="11"/>
        <v>12.49</v>
      </c>
      <c r="AI55" s="192">
        <f>ROUND(IF('Schuelereinst. Sinclair'!$N$4="Ja",Druck_Tabelle_Kugel!$AL$3,1) * VLOOKUP(AH55,Kugel_Schueler,2),1)</f>
        <v>80.7</v>
      </c>
      <c r="AJ55" s="180"/>
      <c r="AK55" s="185">
        <f t="shared" si="12"/>
        <v>13.49</v>
      </c>
      <c r="AL55" s="192">
        <f>ROUND(IF('Schuelereinst. Sinclair'!$N$4="Ja",Druck_Tabelle_Kugel!$AL$3,1) * VLOOKUP(AK55,Kugel_Schueler,2),1)</f>
        <v>88.4</v>
      </c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  <c r="DZ55" s="180"/>
      <c r="EA55" s="180"/>
      <c r="EB55" s="180"/>
    </row>
    <row r="56" spans="1:132" x14ac:dyDescent="0.2">
      <c r="A56" s="183">
        <f t="shared" si="13"/>
        <v>1.5</v>
      </c>
      <c r="B56" s="191">
        <f>ROUND(IF('Schuelereinst. Sinclair'!$N$4="Ja",Druck_Tabelle_Kugel!$AL$3,1) * VLOOKUP(A56,Kugel_Schueler,2),1)</f>
        <v>0</v>
      </c>
      <c r="C56" s="180"/>
      <c r="D56" s="183">
        <f t="shared" si="1"/>
        <v>2.5</v>
      </c>
      <c r="E56" s="191">
        <f>ROUND(IF('Schuelereinst. Sinclair'!$N$4="Ja",Druck_Tabelle_Kugel!$AL$3,1) * VLOOKUP(D56,Kugel_Schueler,2),1)</f>
        <v>3.9</v>
      </c>
      <c r="F56" s="180"/>
      <c r="G56" s="183">
        <f t="shared" si="2"/>
        <v>3.5</v>
      </c>
      <c r="H56" s="191">
        <f>ROUND(IF('Schuelereinst. Sinclair'!$N$4="Ja",Druck_Tabelle_Kugel!$AL$3,1) * VLOOKUP(G56,Kugel_Schueler,2),1)</f>
        <v>11.5</v>
      </c>
      <c r="I56" s="180"/>
      <c r="J56" s="183">
        <f t="shared" si="3"/>
        <v>4.5</v>
      </c>
      <c r="K56" s="191">
        <f>ROUND(IF('Schuelereinst. Sinclair'!$N$4="Ja",Druck_Tabelle_Kugel!$AL$3,1) * VLOOKUP(J56,Kugel_Schueler,2),1)</f>
        <v>19.2</v>
      </c>
      <c r="L56" s="180"/>
      <c r="M56" s="183">
        <f t="shared" si="4"/>
        <v>5.5</v>
      </c>
      <c r="N56" s="191">
        <f>ROUND(IF('Schuelereinst. Sinclair'!$N$4="Ja",Druck_Tabelle_Kugel!$AL$3,1) * VLOOKUP(M56,Kugel_Schueler,2),1)</f>
        <v>26.9</v>
      </c>
      <c r="O56" s="180"/>
      <c r="P56" s="183">
        <f t="shared" si="5"/>
        <v>6.5</v>
      </c>
      <c r="Q56" s="191">
        <f>ROUND(IF('Schuelereinst. Sinclair'!$N$4="Ja",Druck_Tabelle_Kugel!$AL$3,1) * VLOOKUP(P56,Kugel_Schueler,2),1)</f>
        <v>34.6</v>
      </c>
      <c r="R56" s="180"/>
      <c r="S56" s="183">
        <f t="shared" si="6"/>
        <v>7.5</v>
      </c>
      <c r="T56" s="191">
        <f>ROUND(IF('Schuelereinst. Sinclair'!$N$4="Ja",Druck_Tabelle_Kugel!$AL$3,1) * VLOOKUP(S56,Kugel_Schueler,2),1)</f>
        <v>42.3</v>
      </c>
      <c r="U56" s="180"/>
      <c r="V56" s="183">
        <f t="shared" si="7"/>
        <v>8.5</v>
      </c>
      <c r="W56" s="191">
        <f>ROUND(IF('Schuelereinst. Sinclair'!$N$4="Ja",Druck_Tabelle_Kugel!$AL$3,1) * VLOOKUP(V56,Kugel_Schueler,2),1)</f>
        <v>50</v>
      </c>
      <c r="X56" s="180"/>
      <c r="Y56" s="183">
        <f t="shared" si="8"/>
        <v>9.5</v>
      </c>
      <c r="Z56" s="191">
        <f>ROUND(IF('Schuelereinst. Sinclair'!$N$4="Ja",Druck_Tabelle_Kugel!$AL$3,1) * VLOOKUP(Y56,Kugel_Schueler,2),1)</f>
        <v>57.7</v>
      </c>
      <c r="AA56" s="180"/>
      <c r="AB56" s="183">
        <f t="shared" si="9"/>
        <v>10.5</v>
      </c>
      <c r="AC56" s="191">
        <f>ROUND(IF('Schuelereinst. Sinclair'!$N$4="Ja",Druck_Tabelle_Kugel!$AL$3,1) * VLOOKUP(AB56,Kugel_Schueler,2),1)</f>
        <v>65.400000000000006</v>
      </c>
      <c r="AD56" s="180"/>
      <c r="AE56" s="183">
        <f t="shared" si="10"/>
        <v>11.5</v>
      </c>
      <c r="AF56" s="191">
        <f>ROUND(IF('Schuelereinst. Sinclair'!$N$4="Ja",Druck_Tabelle_Kugel!$AL$3,1) * VLOOKUP(AE56,Kugel_Schueler,2),1)</f>
        <v>73.099999999999994</v>
      </c>
      <c r="AG56" s="180"/>
      <c r="AH56" s="183">
        <f t="shared" si="11"/>
        <v>12.5</v>
      </c>
      <c r="AI56" s="191">
        <f>ROUND(IF('Schuelereinst. Sinclair'!$N$4="Ja",Druck_Tabelle_Kugel!$AL$3,1) * VLOOKUP(AH56,Kugel_Schueler,2),1)</f>
        <v>80.8</v>
      </c>
      <c r="AJ56" s="180"/>
      <c r="AK56" s="183">
        <f t="shared" si="12"/>
        <v>13.5</v>
      </c>
      <c r="AL56" s="191">
        <f>ROUND(IF('Schuelereinst. Sinclair'!$N$4="Ja",Druck_Tabelle_Kugel!$AL$3,1) * VLOOKUP(AK56,Kugel_Schueler,2),1)</f>
        <v>88.5</v>
      </c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</row>
    <row r="57" spans="1:132" x14ac:dyDescent="0.2">
      <c r="A57" s="185">
        <f t="shared" si="13"/>
        <v>1.51</v>
      </c>
      <c r="B57" s="192">
        <f>ROUND(IF('Schuelereinst. Sinclair'!$N$4="Ja",Druck_Tabelle_Kugel!$AL$3,1) * VLOOKUP(A57,Kugel_Schueler,2),1)</f>
        <v>0</v>
      </c>
      <c r="C57" s="180"/>
      <c r="D57" s="185">
        <f t="shared" si="1"/>
        <v>2.5099999999999998</v>
      </c>
      <c r="E57" s="192">
        <f>ROUND(IF('Schuelereinst. Sinclair'!$N$4="Ja",Druck_Tabelle_Kugel!$AL$3,1) * VLOOKUP(D57,Kugel_Schueler,2),1)</f>
        <v>3.9</v>
      </c>
      <c r="F57" s="180"/>
      <c r="G57" s="185">
        <f t="shared" si="2"/>
        <v>3.51</v>
      </c>
      <c r="H57" s="192">
        <f>ROUND(IF('Schuelereinst. Sinclair'!$N$4="Ja",Druck_Tabelle_Kugel!$AL$3,1) * VLOOKUP(G57,Kugel_Schueler,2),1)</f>
        <v>11.6</v>
      </c>
      <c r="I57" s="180"/>
      <c r="J57" s="185">
        <f t="shared" si="3"/>
        <v>4.51</v>
      </c>
      <c r="K57" s="192">
        <f>ROUND(IF('Schuelereinst. Sinclair'!$N$4="Ja",Druck_Tabelle_Kugel!$AL$3,1) * VLOOKUP(J57,Kugel_Schueler,2),1)</f>
        <v>19.3</v>
      </c>
      <c r="L57" s="180"/>
      <c r="M57" s="185">
        <f t="shared" si="4"/>
        <v>5.51</v>
      </c>
      <c r="N57" s="192">
        <f>ROUND(IF('Schuelereinst. Sinclair'!$N$4="Ja",Druck_Tabelle_Kugel!$AL$3,1) * VLOOKUP(M57,Kugel_Schueler,2),1)</f>
        <v>27</v>
      </c>
      <c r="O57" s="180"/>
      <c r="P57" s="185">
        <f t="shared" si="5"/>
        <v>6.51</v>
      </c>
      <c r="Q57" s="192">
        <f>ROUND(IF('Schuelereinst. Sinclair'!$N$4="Ja",Druck_Tabelle_Kugel!$AL$3,1) * VLOOKUP(P57,Kugel_Schueler,2),1)</f>
        <v>34.700000000000003</v>
      </c>
      <c r="R57" s="180"/>
      <c r="S57" s="185">
        <f t="shared" si="6"/>
        <v>7.51</v>
      </c>
      <c r="T57" s="192">
        <f>ROUND(IF('Schuelereinst. Sinclair'!$N$4="Ja",Druck_Tabelle_Kugel!$AL$3,1) * VLOOKUP(S57,Kugel_Schueler,2),1)</f>
        <v>42.4</v>
      </c>
      <c r="U57" s="180"/>
      <c r="V57" s="185">
        <f t="shared" si="7"/>
        <v>8.51</v>
      </c>
      <c r="W57" s="192">
        <f>ROUND(IF('Schuelereinst. Sinclair'!$N$4="Ja",Druck_Tabelle_Kugel!$AL$3,1) * VLOOKUP(V57,Kugel_Schueler,2),1)</f>
        <v>50.1</v>
      </c>
      <c r="X57" s="180"/>
      <c r="Y57" s="185">
        <f t="shared" si="8"/>
        <v>9.51</v>
      </c>
      <c r="Z57" s="192">
        <f>ROUND(IF('Schuelereinst. Sinclair'!$N$4="Ja",Druck_Tabelle_Kugel!$AL$3,1) * VLOOKUP(Y57,Kugel_Schueler,2),1)</f>
        <v>57.8</v>
      </c>
      <c r="AA57" s="180"/>
      <c r="AB57" s="185">
        <f t="shared" si="9"/>
        <v>10.51</v>
      </c>
      <c r="AC57" s="192">
        <f>ROUND(IF('Schuelereinst. Sinclair'!$N$4="Ja",Druck_Tabelle_Kugel!$AL$3,1) * VLOOKUP(AB57,Kugel_Schueler,2),1)</f>
        <v>65.5</v>
      </c>
      <c r="AD57" s="180"/>
      <c r="AE57" s="185">
        <f t="shared" si="10"/>
        <v>11.51</v>
      </c>
      <c r="AF57" s="192">
        <f>ROUND(IF('Schuelereinst. Sinclair'!$N$4="Ja",Druck_Tabelle_Kugel!$AL$3,1) * VLOOKUP(AE57,Kugel_Schueler,2),1)</f>
        <v>73.2</v>
      </c>
      <c r="AG57" s="180"/>
      <c r="AH57" s="185">
        <f t="shared" si="11"/>
        <v>12.51</v>
      </c>
      <c r="AI57" s="192">
        <f>ROUND(IF('Schuelereinst. Sinclair'!$N$4="Ja",Druck_Tabelle_Kugel!$AL$3,1) * VLOOKUP(AH57,Kugel_Schueler,2),1)</f>
        <v>80.900000000000006</v>
      </c>
      <c r="AJ57" s="180"/>
      <c r="AK57" s="185">
        <f t="shared" si="12"/>
        <v>13.51</v>
      </c>
      <c r="AL57" s="192">
        <f>ROUND(IF('Schuelereinst. Sinclair'!$N$4="Ja",Druck_Tabelle_Kugel!$AL$3,1) * VLOOKUP(AK57,Kugel_Schueler,2),1)</f>
        <v>88.5</v>
      </c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</row>
    <row r="58" spans="1:132" x14ac:dyDescent="0.2">
      <c r="A58" s="183">
        <f t="shared" si="13"/>
        <v>1.52</v>
      </c>
      <c r="B58" s="191">
        <f>ROUND(IF('Schuelereinst. Sinclair'!$N$4="Ja",Druck_Tabelle_Kugel!$AL$3,1) * VLOOKUP(A58,Kugel_Schueler,2),1)</f>
        <v>0</v>
      </c>
      <c r="C58" s="180"/>
      <c r="D58" s="183">
        <f t="shared" si="1"/>
        <v>2.52</v>
      </c>
      <c r="E58" s="191">
        <f>ROUND(IF('Schuelereinst. Sinclair'!$N$4="Ja",Druck_Tabelle_Kugel!$AL$3,1) * VLOOKUP(D58,Kugel_Schueler,2),1)</f>
        <v>4</v>
      </c>
      <c r="F58" s="180"/>
      <c r="G58" s="183">
        <f t="shared" si="2"/>
        <v>3.52</v>
      </c>
      <c r="H58" s="191">
        <f>ROUND(IF('Schuelereinst. Sinclair'!$N$4="Ja",Druck_Tabelle_Kugel!$AL$3,1) * VLOOKUP(G58,Kugel_Schueler,2),1)</f>
        <v>11.7</v>
      </c>
      <c r="I58" s="180"/>
      <c r="J58" s="183">
        <f t="shared" si="3"/>
        <v>4.5199999999999996</v>
      </c>
      <c r="K58" s="191">
        <f>ROUND(IF('Schuelereinst. Sinclair'!$N$4="Ja",Druck_Tabelle_Kugel!$AL$3,1) * VLOOKUP(J58,Kugel_Schueler,2),1)</f>
        <v>19.399999999999999</v>
      </c>
      <c r="L58" s="180"/>
      <c r="M58" s="183">
        <f t="shared" si="4"/>
        <v>5.52</v>
      </c>
      <c r="N58" s="191">
        <f>ROUND(IF('Schuelereinst. Sinclair'!$N$4="Ja",Druck_Tabelle_Kugel!$AL$3,1) * VLOOKUP(M58,Kugel_Schueler,2),1)</f>
        <v>27.1</v>
      </c>
      <c r="O58" s="180"/>
      <c r="P58" s="183">
        <f t="shared" si="5"/>
        <v>6.52</v>
      </c>
      <c r="Q58" s="191">
        <f>ROUND(IF('Schuelereinst. Sinclair'!$N$4="Ja",Druck_Tabelle_Kugel!$AL$3,1) * VLOOKUP(P58,Kugel_Schueler,2),1)</f>
        <v>34.799999999999997</v>
      </c>
      <c r="R58" s="180"/>
      <c r="S58" s="183">
        <f t="shared" si="6"/>
        <v>7.52</v>
      </c>
      <c r="T58" s="191">
        <f>ROUND(IF('Schuelereinst. Sinclair'!$N$4="Ja",Druck_Tabelle_Kugel!$AL$3,1) * VLOOKUP(S58,Kugel_Schueler,2),1)</f>
        <v>42.5</v>
      </c>
      <c r="U58" s="180"/>
      <c r="V58" s="183">
        <f t="shared" si="7"/>
        <v>8.52</v>
      </c>
      <c r="W58" s="191">
        <f>ROUND(IF('Schuelereinst. Sinclair'!$N$4="Ja",Druck_Tabelle_Kugel!$AL$3,1) * VLOOKUP(V58,Kugel_Schueler,2),1)</f>
        <v>50.2</v>
      </c>
      <c r="X58" s="180"/>
      <c r="Y58" s="183">
        <f t="shared" si="8"/>
        <v>9.52</v>
      </c>
      <c r="Z58" s="191">
        <f>ROUND(IF('Schuelereinst. Sinclair'!$N$4="Ja",Druck_Tabelle_Kugel!$AL$3,1) * VLOOKUP(Y58,Kugel_Schueler,2),1)</f>
        <v>57.9</v>
      </c>
      <c r="AA58" s="180"/>
      <c r="AB58" s="183">
        <f t="shared" si="9"/>
        <v>10.52</v>
      </c>
      <c r="AC58" s="191">
        <f>ROUND(IF('Schuelereinst. Sinclair'!$N$4="Ja",Druck_Tabelle_Kugel!$AL$3,1) * VLOOKUP(AB58,Kugel_Schueler,2),1)</f>
        <v>65.5</v>
      </c>
      <c r="AD58" s="180"/>
      <c r="AE58" s="183">
        <f t="shared" si="10"/>
        <v>11.52</v>
      </c>
      <c r="AF58" s="191">
        <f>ROUND(IF('Schuelereinst. Sinclair'!$N$4="Ja",Druck_Tabelle_Kugel!$AL$3,1) * VLOOKUP(AE58,Kugel_Schueler,2),1)</f>
        <v>73.2</v>
      </c>
      <c r="AG58" s="180"/>
      <c r="AH58" s="183">
        <f t="shared" si="11"/>
        <v>12.52</v>
      </c>
      <c r="AI58" s="191">
        <f>ROUND(IF('Schuelereinst. Sinclair'!$N$4="Ja",Druck_Tabelle_Kugel!$AL$3,1) * VLOOKUP(AH58,Kugel_Schueler,2),1)</f>
        <v>80.900000000000006</v>
      </c>
      <c r="AJ58" s="180"/>
      <c r="AK58" s="183">
        <f t="shared" si="12"/>
        <v>13.52</v>
      </c>
      <c r="AL58" s="191">
        <f>ROUND(IF('Schuelereinst. Sinclair'!$N$4="Ja",Druck_Tabelle_Kugel!$AL$3,1) * VLOOKUP(AK58,Kugel_Schueler,2),1)</f>
        <v>88.6</v>
      </c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  <c r="DZ58" s="180"/>
      <c r="EA58" s="180"/>
      <c r="EB58" s="180"/>
    </row>
    <row r="59" spans="1:132" x14ac:dyDescent="0.2">
      <c r="A59" s="185">
        <f t="shared" si="13"/>
        <v>1.53</v>
      </c>
      <c r="B59" s="192">
        <f>ROUND(IF('Schuelereinst. Sinclair'!$N$4="Ja",Druck_Tabelle_Kugel!$AL$3,1) * VLOOKUP(A59,Kugel_Schueler,2),1)</f>
        <v>0</v>
      </c>
      <c r="C59" s="180"/>
      <c r="D59" s="185">
        <f t="shared" si="1"/>
        <v>2.5299999999999998</v>
      </c>
      <c r="E59" s="192">
        <f>ROUND(IF('Schuelereinst. Sinclair'!$N$4="Ja",Druck_Tabelle_Kugel!$AL$3,1) * VLOOKUP(D59,Kugel_Schueler,2),1)</f>
        <v>4.0999999999999996</v>
      </c>
      <c r="F59" s="180"/>
      <c r="G59" s="185">
        <f t="shared" si="2"/>
        <v>3.53</v>
      </c>
      <c r="H59" s="192">
        <f>ROUND(IF('Schuelereinst. Sinclair'!$N$4="Ja",Druck_Tabelle_Kugel!$AL$3,1) * VLOOKUP(G59,Kugel_Schueler,2),1)</f>
        <v>11.8</v>
      </c>
      <c r="I59" s="180"/>
      <c r="J59" s="185">
        <f t="shared" si="3"/>
        <v>4.53</v>
      </c>
      <c r="K59" s="192">
        <f>ROUND(IF('Schuelereinst. Sinclair'!$N$4="Ja",Druck_Tabelle_Kugel!$AL$3,1) * VLOOKUP(J59,Kugel_Schueler,2),1)</f>
        <v>19.5</v>
      </c>
      <c r="L59" s="180"/>
      <c r="M59" s="185">
        <f t="shared" si="4"/>
        <v>5.53</v>
      </c>
      <c r="N59" s="192">
        <f>ROUND(IF('Schuelereinst. Sinclair'!$N$4="Ja",Druck_Tabelle_Kugel!$AL$3,1) * VLOOKUP(M59,Kugel_Schueler,2),1)</f>
        <v>27.2</v>
      </c>
      <c r="O59" s="180"/>
      <c r="P59" s="185">
        <f t="shared" si="5"/>
        <v>6.53</v>
      </c>
      <c r="Q59" s="192">
        <f>ROUND(IF('Schuelereinst. Sinclair'!$N$4="Ja",Druck_Tabelle_Kugel!$AL$3,1) * VLOOKUP(P59,Kugel_Schueler,2),1)</f>
        <v>34.9</v>
      </c>
      <c r="R59" s="180"/>
      <c r="S59" s="185">
        <f t="shared" si="6"/>
        <v>7.53</v>
      </c>
      <c r="T59" s="192">
        <f>ROUND(IF('Schuelereinst. Sinclair'!$N$4="Ja",Druck_Tabelle_Kugel!$AL$3,1) * VLOOKUP(S59,Kugel_Schueler,2),1)</f>
        <v>42.5</v>
      </c>
      <c r="U59" s="180"/>
      <c r="V59" s="185">
        <f t="shared" si="7"/>
        <v>8.5299999999999994</v>
      </c>
      <c r="W59" s="192">
        <f>ROUND(IF('Schuelereinst. Sinclair'!$N$4="Ja",Druck_Tabelle_Kugel!$AL$3,1) * VLOOKUP(V59,Kugel_Schueler,2),1)</f>
        <v>50.2</v>
      </c>
      <c r="X59" s="180"/>
      <c r="Y59" s="185">
        <f t="shared" si="8"/>
        <v>9.5299999999999994</v>
      </c>
      <c r="Z59" s="192">
        <f>ROUND(IF('Schuelereinst. Sinclair'!$N$4="Ja",Druck_Tabelle_Kugel!$AL$3,1) * VLOOKUP(Y59,Kugel_Schueler,2),1)</f>
        <v>57.9</v>
      </c>
      <c r="AA59" s="180"/>
      <c r="AB59" s="185">
        <f t="shared" si="9"/>
        <v>10.53</v>
      </c>
      <c r="AC59" s="192">
        <f>ROUND(IF('Schuelereinst. Sinclair'!$N$4="Ja",Druck_Tabelle_Kugel!$AL$3,1) * VLOOKUP(AB59,Kugel_Schueler,2),1)</f>
        <v>65.599999999999994</v>
      </c>
      <c r="AD59" s="180"/>
      <c r="AE59" s="185">
        <f t="shared" si="10"/>
        <v>11.53</v>
      </c>
      <c r="AF59" s="192">
        <f>ROUND(IF('Schuelereinst. Sinclair'!$N$4="Ja",Druck_Tabelle_Kugel!$AL$3,1) * VLOOKUP(AE59,Kugel_Schueler,2),1)</f>
        <v>73.3</v>
      </c>
      <c r="AG59" s="180"/>
      <c r="AH59" s="185">
        <f t="shared" si="11"/>
        <v>12.53</v>
      </c>
      <c r="AI59" s="192">
        <f>ROUND(IF('Schuelereinst. Sinclair'!$N$4="Ja",Druck_Tabelle_Kugel!$AL$3,1) * VLOOKUP(AH59,Kugel_Schueler,2),1)</f>
        <v>81</v>
      </c>
      <c r="AJ59" s="180"/>
      <c r="AK59" s="185">
        <f t="shared" si="12"/>
        <v>13.53</v>
      </c>
      <c r="AL59" s="192">
        <f>ROUND(IF('Schuelereinst. Sinclair'!$N$4="Ja",Druck_Tabelle_Kugel!$AL$3,1) * VLOOKUP(AK59,Kugel_Schueler,2),1)</f>
        <v>88.7</v>
      </c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BY59" s="180"/>
      <c r="BZ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0"/>
      <c r="DX59" s="180"/>
      <c r="DY59" s="180"/>
      <c r="DZ59" s="180"/>
      <c r="EA59" s="180"/>
      <c r="EB59" s="180"/>
    </row>
    <row r="60" spans="1:132" x14ac:dyDescent="0.2">
      <c r="A60" s="183">
        <f t="shared" si="13"/>
        <v>1.54</v>
      </c>
      <c r="B60" s="191">
        <f>ROUND(IF('Schuelereinst. Sinclair'!$N$4="Ja",Druck_Tabelle_Kugel!$AL$3,1) * VLOOKUP(A60,Kugel_Schueler,2),1)</f>
        <v>0</v>
      </c>
      <c r="C60" s="180"/>
      <c r="D60" s="183">
        <f t="shared" si="1"/>
        <v>2.54</v>
      </c>
      <c r="E60" s="191">
        <f>ROUND(IF('Schuelereinst. Sinclair'!$N$4="Ja",Druck_Tabelle_Kugel!$AL$3,1) * VLOOKUP(D60,Kugel_Schueler,2),1)</f>
        <v>4.2</v>
      </c>
      <c r="F60" s="180"/>
      <c r="G60" s="183">
        <f t="shared" si="2"/>
        <v>3.54</v>
      </c>
      <c r="H60" s="191">
        <f>ROUND(IF('Schuelereinst. Sinclair'!$N$4="Ja",Druck_Tabelle_Kugel!$AL$3,1) * VLOOKUP(G60,Kugel_Schueler,2),1)</f>
        <v>11.9</v>
      </c>
      <c r="I60" s="180"/>
      <c r="J60" s="183">
        <f t="shared" si="3"/>
        <v>4.54</v>
      </c>
      <c r="K60" s="191">
        <f>ROUND(IF('Schuelereinst. Sinclair'!$N$4="Ja",Druck_Tabelle_Kugel!$AL$3,1) * VLOOKUP(J60,Kugel_Schueler,2),1)</f>
        <v>19.5</v>
      </c>
      <c r="L60" s="180"/>
      <c r="M60" s="183">
        <f t="shared" si="4"/>
        <v>5.54</v>
      </c>
      <c r="N60" s="191">
        <f>ROUND(IF('Schuelereinst. Sinclair'!$N$4="Ja",Druck_Tabelle_Kugel!$AL$3,1) * VLOOKUP(M60,Kugel_Schueler,2),1)</f>
        <v>27.2</v>
      </c>
      <c r="O60" s="180"/>
      <c r="P60" s="183">
        <f t="shared" si="5"/>
        <v>6.54</v>
      </c>
      <c r="Q60" s="191">
        <f>ROUND(IF('Schuelereinst. Sinclair'!$N$4="Ja",Druck_Tabelle_Kugel!$AL$3,1) * VLOOKUP(P60,Kugel_Schueler,2),1)</f>
        <v>34.9</v>
      </c>
      <c r="R60" s="180"/>
      <c r="S60" s="183">
        <f t="shared" si="6"/>
        <v>7.54</v>
      </c>
      <c r="T60" s="191">
        <f>ROUND(IF('Schuelereinst. Sinclair'!$N$4="Ja",Druck_Tabelle_Kugel!$AL$3,1) * VLOOKUP(S60,Kugel_Schueler,2),1)</f>
        <v>42.6</v>
      </c>
      <c r="U60" s="180"/>
      <c r="V60" s="183">
        <f t="shared" si="7"/>
        <v>8.5399999999999991</v>
      </c>
      <c r="W60" s="191">
        <f>ROUND(IF('Schuelereinst. Sinclair'!$N$4="Ja",Druck_Tabelle_Kugel!$AL$3,1) * VLOOKUP(V60,Kugel_Schueler,2),1)</f>
        <v>50.3</v>
      </c>
      <c r="X60" s="180"/>
      <c r="Y60" s="183">
        <f t="shared" si="8"/>
        <v>9.5399999999999991</v>
      </c>
      <c r="Z60" s="191">
        <f>ROUND(IF('Schuelereinst. Sinclair'!$N$4="Ja",Druck_Tabelle_Kugel!$AL$3,1) * VLOOKUP(Y60,Kugel_Schueler,2),1)</f>
        <v>58</v>
      </c>
      <c r="AA60" s="180"/>
      <c r="AB60" s="183">
        <f t="shared" si="9"/>
        <v>10.54</v>
      </c>
      <c r="AC60" s="191">
        <f>ROUND(IF('Schuelereinst. Sinclair'!$N$4="Ja",Druck_Tabelle_Kugel!$AL$3,1) * VLOOKUP(AB60,Kugel_Schueler,2),1)</f>
        <v>65.7</v>
      </c>
      <c r="AD60" s="180"/>
      <c r="AE60" s="183">
        <f t="shared" si="10"/>
        <v>11.54</v>
      </c>
      <c r="AF60" s="191">
        <f>ROUND(IF('Schuelereinst. Sinclair'!$N$4="Ja",Druck_Tabelle_Kugel!$AL$3,1) * VLOOKUP(AE60,Kugel_Schueler,2),1)</f>
        <v>73.400000000000006</v>
      </c>
      <c r="AG60" s="180"/>
      <c r="AH60" s="183">
        <f t="shared" si="11"/>
        <v>12.54</v>
      </c>
      <c r="AI60" s="191">
        <f>ROUND(IF('Schuelereinst. Sinclair'!$N$4="Ja",Druck_Tabelle_Kugel!$AL$3,1) * VLOOKUP(AH60,Kugel_Schueler,2),1)</f>
        <v>81.099999999999994</v>
      </c>
      <c r="AJ60" s="180"/>
      <c r="AK60" s="183">
        <f t="shared" si="12"/>
        <v>13.54</v>
      </c>
      <c r="AL60" s="191">
        <f>ROUND(IF('Schuelereinst. Sinclair'!$N$4="Ja",Druck_Tabelle_Kugel!$AL$3,1) * VLOOKUP(AK60,Kugel_Schueler,2),1)</f>
        <v>88.8</v>
      </c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BY60" s="180"/>
      <c r="BZ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0"/>
      <c r="DX60" s="180"/>
      <c r="DY60" s="180"/>
      <c r="DZ60" s="180"/>
      <c r="EA60" s="180"/>
      <c r="EB60" s="180"/>
    </row>
    <row r="61" spans="1:132" x14ac:dyDescent="0.2">
      <c r="A61" s="185">
        <f t="shared" si="13"/>
        <v>1.55</v>
      </c>
      <c r="B61" s="192">
        <f>ROUND(IF('Schuelereinst. Sinclair'!$N$4="Ja",Druck_Tabelle_Kugel!$AL$3,1) * VLOOKUP(A61,Kugel_Schueler,2),1)</f>
        <v>0</v>
      </c>
      <c r="C61" s="180"/>
      <c r="D61" s="185">
        <f t="shared" si="1"/>
        <v>2.5499999999999998</v>
      </c>
      <c r="E61" s="192">
        <f>ROUND(IF('Schuelereinst. Sinclair'!$N$4="Ja",Druck_Tabelle_Kugel!$AL$3,1) * VLOOKUP(D61,Kugel_Schueler,2),1)</f>
        <v>4.2</v>
      </c>
      <c r="F61" s="180"/>
      <c r="G61" s="185">
        <f t="shared" si="2"/>
        <v>3.55</v>
      </c>
      <c r="H61" s="192">
        <f>ROUND(IF('Schuelereinst. Sinclair'!$N$4="Ja",Druck_Tabelle_Kugel!$AL$3,1) * VLOOKUP(G61,Kugel_Schueler,2),1)</f>
        <v>11.9</v>
      </c>
      <c r="I61" s="180"/>
      <c r="J61" s="185">
        <f t="shared" si="3"/>
        <v>4.55</v>
      </c>
      <c r="K61" s="192">
        <f>ROUND(IF('Schuelereinst. Sinclair'!$N$4="Ja",Druck_Tabelle_Kugel!$AL$3,1) * VLOOKUP(J61,Kugel_Schueler,2),1)</f>
        <v>19.600000000000001</v>
      </c>
      <c r="L61" s="180"/>
      <c r="M61" s="185">
        <f t="shared" si="4"/>
        <v>5.55</v>
      </c>
      <c r="N61" s="192">
        <f>ROUND(IF('Schuelereinst. Sinclair'!$N$4="Ja",Druck_Tabelle_Kugel!$AL$3,1) * VLOOKUP(M61,Kugel_Schueler,2),1)</f>
        <v>27.3</v>
      </c>
      <c r="O61" s="180"/>
      <c r="P61" s="185">
        <f t="shared" si="5"/>
        <v>6.55</v>
      </c>
      <c r="Q61" s="192">
        <f>ROUND(IF('Schuelereinst. Sinclair'!$N$4="Ja",Druck_Tabelle_Kugel!$AL$3,1) * VLOOKUP(P61,Kugel_Schueler,2),1)</f>
        <v>35</v>
      </c>
      <c r="R61" s="180"/>
      <c r="S61" s="185">
        <f t="shared" si="6"/>
        <v>7.55</v>
      </c>
      <c r="T61" s="192">
        <f>ROUND(IF('Schuelereinst. Sinclair'!$N$4="Ja",Druck_Tabelle_Kugel!$AL$3,1) * VLOOKUP(S61,Kugel_Schueler,2),1)</f>
        <v>42.7</v>
      </c>
      <c r="U61" s="180"/>
      <c r="V61" s="185">
        <f t="shared" si="7"/>
        <v>8.5500000000000007</v>
      </c>
      <c r="W61" s="192">
        <f>ROUND(IF('Schuelereinst. Sinclair'!$N$4="Ja",Druck_Tabelle_Kugel!$AL$3,1) * VLOOKUP(V61,Kugel_Schueler,2),1)</f>
        <v>50.4</v>
      </c>
      <c r="X61" s="180"/>
      <c r="Y61" s="185">
        <f t="shared" si="8"/>
        <v>9.5500000000000007</v>
      </c>
      <c r="Z61" s="192">
        <f>ROUND(IF('Schuelereinst. Sinclair'!$N$4="Ja",Druck_Tabelle_Kugel!$AL$3,1) * VLOOKUP(Y61,Kugel_Schueler,2),1)</f>
        <v>58.1</v>
      </c>
      <c r="AA61" s="180"/>
      <c r="AB61" s="185">
        <f t="shared" si="9"/>
        <v>10.55</v>
      </c>
      <c r="AC61" s="192">
        <f>ROUND(IF('Schuelereinst. Sinclair'!$N$4="Ja",Druck_Tabelle_Kugel!$AL$3,1) * VLOOKUP(AB61,Kugel_Schueler,2),1)</f>
        <v>65.8</v>
      </c>
      <c r="AD61" s="180"/>
      <c r="AE61" s="185">
        <f t="shared" si="10"/>
        <v>11.55</v>
      </c>
      <c r="AF61" s="192">
        <f>ROUND(IF('Schuelereinst. Sinclair'!$N$4="Ja",Druck_Tabelle_Kugel!$AL$3,1) * VLOOKUP(AE61,Kugel_Schueler,2),1)</f>
        <v>73.5</v>
      </c>
      <c r="AG61" s="180"/>
      <c r="AH61" s="185">
        <f t="shared" si="11"/>
        <v>12.55</v>
      </c>
      <c r="AI61" s="192">
        <f>ROUND(IF('Schuelereinst. Sinclair'!$N$4="Ja",Druck_Tabelle_Kugel!$AL$3,1) * VLOOKUP(AH61,Kugel_Schueler,2),1)</f>
        <v>81.2</v>
      </c>
      <c r="AJ61" s="180"/>
      <c r="AK61" s="185">
        <f t="shared" si="12"/>
        <v>13.55</v>
      </c>
      <c r="AL61" s="192">
        <f>ROUND(IF('Schuelereinst. Sinclair'!$N$4="Ja",Druck_Tabelle_Kugel!$AL$3,1) * VLOOKUP(AK61,Kugel_Schueler,2),1)</f>
        <v>88.9</v>
      </c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180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0"/>
      <c r="DX61" s="180"/>
      <c r="DY61" s="180"/>
      <c r="DZ61" s="180"/>
      <c r="EA61" s="180"/>
      <c r="EB61" s="180"/>
    </row>
    <row r="62" spans="1:132" x14ac:dyDescent="0.2">
      <c r="A62" s="183">
        <f t="shared" si="13"/>
        <v>1.56</v>
      </c>
      <c r="B62" s="191">
        <f>ROUND(IF('Schuelereinst. Sinclair'!$N$4="Ja",Druck_Tabelle_Kugel!$AL$3,1) * VLOOKUP(A62,Kugel_Schueler,2),1)</f>
        <v>0</v>
      </c>
      <c r="C62" s="180"/>
      <c r="D62" s="183">
        <f t="shared" si="1"/>
        <v>2.56</v>
      </c>
      <c r="E62" s="191">
        <f>ROUND(IF('Schuelereinst. Sinclair'!$N$4="Ja",Druck_Tabelle_Kugel!$AL$3,1) * VLOOKUP(D62,Kugel_Schueler,2),1)</f>
        <v>4.3</v>
      </c>
      <c r="F62" s="180"/>
      <c r="G62" s="183">
        <f t="shared" si="2"/>
        <v>3.56</v>
      </c>
      <c r="H62" s="191">
        <f>ROUND(IF('Schuelereinst. Sinclair'!$N$4="Ja",Druck_Tabelle_Kugel!$AL$3,1) * VLOOKUP(G62,Kugel_Schueler,2),1)</f>
        <v>12</v>
      </c>
      <c r="I62" s="180"/>
      <c r="J62" s="183">
        <f t="shared" si="3"/>
        <v>4.5599999999999996</v>
      </c>
      <c r="K62" s="191">
        <f>ROUND(IF('Schuelereinst. Sinclair'!$N$4="Ja",Druck_Tabelle_Kugel!$AL$3,1) * VLOOKUP(J62,Kugel_Schueler,2),1)</f>
        <v>19.7</v>
      </c>
      <c r="L62" s="180"/>
      <c r="M62" s="183">
        <f t="shared" si="4"/>
        <v>5.56</v>
      </c>
      <c r="N62" s="191">
        <f>ROUND(IF('Schuelereinst. Sinclair'!$N$4="Ja",Druck_Tabelle_Kugel!$AL$3,1) * VLOOKUP(M62,Kugel_Schueler,2),1)</f>
        <v>27.4</v>
      </c>
      <c r="O62" s="180"/>
      <c r="P62" s="183">
        <f t="shared" si="5"/>
        <v>6.56</v>
      </c>
      <c r="Q62" s="191">
        <f>ROUND(IF('Schuelereinst. Sinclair'!$N$4="Ja",Druck_Tabelle_Kugel!$AL$3,1) * VLOOKUP(P62,Kugel_Schueler,2),1)</f>
        <v>35.1</v>
      </c>
      <c r="R62" s="180"/>
      <c r="S62" s="183">
        <f t="shared" si="6"/>
        <v>7.56</v>
      </c>
      <c r="T62" s="191">
        <f>ROUND(IF('Schuelereinst. Sinclair'!$N$4="Ja",Druck_Tabelle_Kugel!$AL$3,1) * VLOOKUP(S62,Kugel_Schueler,2),1)</f>
        <v>42.8</v>
      </c>
      <c r="U62" s="180"/>
      <c r="V62" s="183">
        <f t="shared" si="7"/>
        <v>8.56</v>
      </c>
      <c r="W62" s="191">
        <f>ROUND(IF('Schuelereinst. Sinclair'!$N$4="Ja",Druck_Tabelle_Kugel!$AL$3,1) * VLOOKUP(V62,Kugel_Schueler,2),1)</f>
        <v>50.5</v>
      </c>
      <c r="X62" s="180"/>
      <c r="Y62" s="183">
        <f t="shared" si="8"/>
        <v>9.56</v>
      </c>
      <c r="Z62" s="191">
        <f>ROUND(IF('Schuelereinst. Sinclair'!$N$4="Ja",Druck_Tabelle_Kugel!$AL$3,1) * VLOOKUP(Y62,Kugel_Schueler,2),1)</f>
        <v>58.2</v>
      </c>
      <c r="AA62" s="180"/>
      <c r="AB62" s="183">
        <f t="shared" si="9"/>
        <v>10.56</v>
      </c>
      <c r="AC62" s="191">
        <f>ROUND(IF('Schuelereinst. Sinclair'!$N$4="Ja",Druck_Tabelle_Kugel!$AL$3,1) * VLOOKUP(AB62,Kugel_Schueler,2),1)</f>
        <v>65.900000000000006</v>
      </c>
      <c r="AD62" s="180"/>
      <c r="AE62" s="183">
        <f t="shared" si="10"/>
        <v>11.56</v>
      </c>
      <c r="AF62" s="191">
        <f>ROUND(IF('Schuelereinst. Sinclair'!$N$4="Ja",Druck_Tabelle_Kugel!$AL$3,1) * VLOOKUP(AE62,Kugel_Schueler,2),1)</f>
        <v>73.5</v>
      </c>
      <c r="AG62" s="180"/>
      <c r="AH62" s="183">
        <f t="shared" si="11"/>
        <v>12.56</v>
      </c>
      <c r="AI62" s="191">
        <f>ROUND(IF('Schuelereinst. Sinclair'!$N$4="Ja",Druck_Tabelle_Kugel!$AL$3,1) * VLOOKUP(AH62,Kugel_Schueler,2),1)</f>
        <v>81.2</v>
      </c>
      <c r="AJ62" s="180"/>
      <c r="AK62" s="183">
        <f t="shared" si="12"/>
        <v>13.56</v>
      </c>
      <c r="AL62" s="191">
        <f>ROUND(IF('Schuelereinst. Sinclair'!$N$4="Ja",Druck_Tabelle_Kugel!$AL$3,1) * VLOOKUP(AK62,Kugel_Schueler,2),1)</f>
        <v>88.9</v>
      </c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180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0"/>
      <c r="DX62" s="180"/>
      <c r="DY62" s="180"/>
      <c r="DZ62" s="180"/>
      <c r="EA62" s="180"/>
      <c r="EB62" s="180"/>
    </row>
    <row r="63" spans="1:132" x14ac:dyDescent="0.2">
      <c r="A63" s="185">
        <f t="shared" si="13"/>
        <v>1.57</v>
      </c>
      <c r="B63" s="192">
        <f>ROUND(IF('Schuelereinst. Sinclair'!$N$4="Ja",Druck_Tabelle_Kugel!$AL$3,1) * VLOOKUP(A63,Kugel_Schueler,2),1)</f>
        <v>0</v>
      </c>
      <c r="C63" s="180"/>
      <c r="D63" s="185">
        <f t="shared" si="1"/>
        <v>2.57</v>
      </c>
      <c r="E63" s="192">
        <f>ROUND(IF('Schuelereinst. Sinclair'!$N$4="Ja",Druck_Tabelle_Kugel!$AL$3,1) * VLOOKUP(D63,Kugel_Schueler,2),1)</f>
        <v>4.4000000000000004</v>
      </c>
      <c r="F63" s="180"/>
      <c r="G63" s="185">
        <f t="shared" si="2"/>
        <v>3.57</v>
      </c>
      <c r="H63" s="192">
        <f>ROUND(IF('Schuelereinst. Sinclair'!$N$4="Ja",Druck_Tabelle_Kugel!$AL$3,1) * VLOOKUP(G63,Kugel_Schueler,2),1)</f>
        <v>12.1</v>
      </c>
      <c r="I63" s="180"/>
      <c r="J63" s="185">
        <f t="shared" si="3"/>
        <v>4.57</v>
      </c>
      <c r="K63" s="192">
        <f>ROUND(IF('Schuelereinst. Sinclair'!$N$4="Ja",Druck_Tabelle_Kugel!$AL$3,1) * VLOOKUP(J63,Kugel_Schueler,2),1)</f>
        <v>19.8</v>
      </c>
      <c r="L63" s="180"/>
      <c r="M63" s="185">
        <f t="shared" si="4"/>
        <v>5.57</v>
      </c>
      <c r="N63" s="192">
        <f>ROUND(IF('Schuelereinst. Sinclair'!$N$4="Ja",Druck_Tabelle_Kugel!$AL$3,1) * VLOOKUP(M63,Kugel_Schueler,2),1)</f>
        <v>27.5</v>
      </c>
      <c r="O63" s="180"/>
      <c r="P63" s="185">
        <f t="shared" si="5"/>
        <v>6.57</v>
      </c>
      <c r="Q63" s="192">
        <f>ROUND(IF('Schuelereinst. Sinclair'!$N$4="Ja",Druck_Tabelle_Kugel!$AL$3,1) * VLOOKUP(P63,Kugel_Schueler,2),1)</f>
        <v>35.200000000000003</v>
      </c>
      <c r="R63" s="180"/>
      <c r="S63" s="185">
        <f t="shared" si="6"/>
        <v>7.57</v>
      </c>
      <c r="T63" s="192">
        <f>ROUND(IF('Schuelereinst. Sinclair'!$N$4="Ja",Druck_Tabelle_Kugel!$AL$3,1) * VLOOKUP(S63,Kugel_Schueler,2),1)</f>
        <v>42.9</v>
      </c>
      <c r="U63" s="180"/>
      <c r="V63" s="185">
        <f t="shared" si="7"/>
        <v>8.57</v>
      </c>
      <c r="W63" s="192">
        <f>ROUND(IF('Schuelereinst. Sinclair'!$N$4="Ja",Druck_Tabelle_Kugel!$AL$3,1) * VLOOKUP(V63,Kugel_Schueler,2),1)</f>
        <v>50.5</v>
      </c>
      <c r="X63" s="180"/>
      <c r="Y63" s="185">
        <f t="shared" si="8"/>
        <v>9.57</v>
      </c>
      <c r="Z63" s="192">
        <f>ROUND(IF('Schuelereinst. Sinclair'!$N$4="Ja",Druck_Tabelle_Kugel!$AL$3,1) * VLOOKUP(Y63,Kugel_Schueler,2),1)</f>
        <v>58.2</v>
      </c>
      <c r="AA63" s="180"/>
      <c r="AB63" s="185">
        <f t="shared" si="9"/>
        <v>10.57</v>
      </c>
      <c r="AC63" s="192">
        <f>ROUND(IF('Schuelereinst. Sinclair'!$N$4="Ja",Druck_Tabelle_Kugel!$AL$3,1) * VLOOKUP(AB63,Kugel_Schueler,2),1)</f>
        <v>65.900000000000006</v>
      </c>
      <c r="AD63" s="180"/>
      <c r="AE63" s="185">
        <f t="shared" si="10"/>
        <v>11.57</v>
      </c>
      <c r="AF63" s="192">
        <f>ROUND(IF('Schuelereinst. Sinclair'!$N$4="Ja",Druck_Tabelle_Kugel!$AL$3,1) * VLOOKUP(AE63,Kugel_Schueler,2),1)</f>
        <v>73.599999999999994</v>
      </c>
      <c r="AG63" s="180"/>
      <c r="AH63" s="185">
        <f t="shared" si="11"/>
        <v>12.57</v>
      </c>
      <c r="AI63" s="192">
        <f>ROUND(IF('Schuelereinst. Sinclair'!$N$4="Ja",Druck_Tabelle_Kugel!$AL$3,1) * VLOOKUP(AH63,Kugel_Schueler,2),1)</f>
        <v>81.3</v>
      </c>
      <c r="AJ63" s="180"/>
      <c r="AK63" s="185">
        <f t="shared" si="12"/>
        <v>13.57</v>
      </c>
      <c r="AL63" s="192">
        <f>ROUND(IF('Schuelereinst. Sinclair'!$N$4="Ja",Druck_Tabelle_Kugel!$AL$3,1) * VLOOKUP(AK63,Kugel_Schueler,2),1)</f>
        <v>89</v>
      </c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  <c r="CB63" s="180"/>
      <c r="CC63" s="180"/>
      <c r="CD63" s="180"/>
      <c r="CE63" s="180"/>
      <c r="CF63" s="180"/>
      <c r="CG63" s="180"/>
      <c r="CH63" s="180"/>
      <c r="CI63" s="180"/>
      <c r="CJ63" s="180"/>
      <c r="CK63" s="180"/>
      <c r="CL63" s="180"/>
      <c r="CM63" s="180"/>
      <c r="CN63" s="180"/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180"/>
      <c r="DW63" s="180"/>
      <c r="DX63" s="180"/>
      <c r="DY63" s="180"/>
      <c r="DZ63" s="180"/>
      <c r="EA63" s="180"/>
      <c r="EB63" s="180"/>
    </row>
    <row r="64" spans="1:132" x14ac:dyDescent="0.2">
      <c r="A64" s="183">
        <f t="shared" si="13"/>
        <v>1.58</v>
      </c>
      <c r="B64" s="191">
        <f>ROUND(IF('Schuelereinst. Sinclair'!$N$4="Ja",Druck_Tabelle_Kugel!$AL$3,1) * VLOOKUP(A64,Kugel_Schueler,2),1)</f>
        <v>0</v>
      </c>
      <c r="C64" s="180"/>
      <c r="D64" s="183">
        <f t="shared" si="1"/>
        <v>2.58</v>
      </c>
      <c r="E64" s="191">
        <f>ROUND(IF('Schuelereinst. Sinclair'!$N$4="Ja",Druck_Tabelle_Kugel!$AL$3,1) * VLOOKUP(D64,Kugel_Schueler,2),1)</f>
        <v>4.5</v>
      </c>
      <c r="F64" s="180"/>
      <c r="G64" s="183">
        <f t="shared" si="2"/>
        <v>3.58</v>
      </c>
      <c r="H64" s="191">
        <f>ROUND(IF('Schuelereinst. Sinclair'!$N$4="Ja",Druck_Tabelle_Kugel!$AL$3,1) * VLOOKUP(G64,Kugel_Schueler,2),1)</f>
        <v>12.2</v>
      </c>
      <c r="I64" s="180"/>
      <c r="J64" s="183">
        <f t="shared" si="3"/>
        <v>4.58</v>
      </c>
      <c r="K64" s="191">
        <f>ROUND(IF('Schuelereinst. Sinclair'!$N$4="Ja",Druck_Tabelle_Kugel!$AL$3,1) * VLOOKUP(J64,Kugel_Schueler,2),1)</f>
        <v>19.899999999999999</v>
      </c>
      <c r="L64" s="180"/>
      <c r="M64" s="183">
        <f t="shared" si="4"/>
        <v>5.58</v>
      </c>
      <c r="N64" s="191">
        <f>ROUND(IF('Schuelereinst. Sinclair'!$N$4="Ja",Druck_Tabelle_Kugel!$AL$3,1) * VLOOKUP(M64,Kugel_Schueler,2),1)</f>
        <v>27.5</v>
      </c>
      <c r="O64" s="180"/>
      <c r="P64" s="183">
        <f t="shared" si="5"/>
        <v>6.58</v>
      </c>
      <c r="Q64" s="191">
        <f>ROUND(IF('Schuelereinst. Sinclair'!$N$4="Ja",Druck_Tabelle_Kugel!$AL$3,1) * VLOOKUP(P64,Kugel_Schueler,2),1)</f>
        <v>35.200000000000003</v>
      </c>
      <c r="R64" s="180"/>
      <c r="S64" s="183">
        <f t="shared" si="6"/>
        <v>7.58</v>
      </c>
      <c r="T64" s="191">
        <f>ROUND(IF('Schuelereinst. Sinclair'!$N$4="Ja",Druck_Tabelle_Kugel!$AL$3,1) * VLOOKUP(S64,Kugel_Schueler,2),1)</f>
        <v>42.9</v>
      </c>
      <c r="U64" s="180"/>
      <c r="V64" s="183">
        <f t="shared" si="7"/>
        <v>8.58</v>
      </c>
      <c r="W64" s="191">
        <f>ROUND(IF('Schuelereinst. Sinclair'!$N$4="Ja",Druck_Tabelle_Kugel!$AL$3,1) * VLOOKUP(V64,Kugel_Schueler,2),1)</f>
        <v>50.6</v>
      </c>
      <c r="X64" s="180"/>
      <c r="Y64" s="183">
        <f t="shared" si="8"/>
        <v>9.58</v>
      </c>
      <c r="Z64" s="191">
        <f>ROUND(IF('Schuelereinst. Sinclair'!$N$4="Ja",Druck_Tabelle_Kugel!$AL$3,1) * VLOOKUP(Y64,Kugel_Schueler,2),1)</f>
        <v>58.3</v>
      </c>
      <c r="AA64" s="180"/>
      <c r="AB64" s="183">
        <f t="shared" si="9"/>
        <v>10.58</v>
      </c>
      <c r="AC64" s="191">
        <f>ROUND(IF('Schuelereinst. Sinclair'!$N$4="Ja",Druck_Tabelle_Kugel!$AL$3,1) * VLOOKUP(AB64,Kugel_Schueler,2),1)</f>
        <v>66</v>
      </c>
      <c r="AD64" s="180"/>
      <c r="AE64" s="183">
        <f t="shared" si="10"/>
        <v>11.58</v>
      </c>
      <c r="AF64" s="191">
        <f>ROUND(IF('Schuelereinst. Sinclair'!$N$4="Ja",Druck_Tabelle_Kugel!$AL$3,1) * VLOOKUP(AE64,Kugel_Schueler,2),1)</f>
        <v>73.7</v>
      </c>
      <c r="AG64" s="180"/>
      <c r="AH64" s="183">
        <f t="shared" si="11"/>
        <v>12.58</v>
      </c>
      <c r="AI64" s="191">
        <f>ROUND(IF('Schuelereinst. Sinclair'!$N$4="Ja",Druck_Tabelle_Kugel!$AL$3,1) * VLOOKUP(AH64,Kugel_Schueler,2),1)</f>
        <v>81.400000000000006</v>
      </c>
      <c r="AJ64" s="180"/>
      <c r="AK64" s="183">
        <f t="shared" si="12"/>
        <v>13.58</v>
      </c>
      <c r="AL64" s="191">
        <f>ROUND(IF('Schuelereinst. Sinclair'!$N$4="Ja",Druck_Tabelle_Kugel!$AL$3,1) * VLOOKUP(AK64,Kugel_Schueler,2),1)</f>
        <v>89.1</v>
      </c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0"/>
      <c r="DX64" s="180"/>
      <c r="DY64" s="180"/>
      <c r="DZ64" s="180"/>
      <c r="EA64" s="180"/>
      <c r="EB64" s="180"/>
    </row>
    <row r="65" spans="1:132" x14ac:dyDescent="0.2">
      <c r="A65" s="185">
        <f t="shared" si="13"/>
        <v>1.59</v>
      </c>
      <c r="B65" s="192">
        <f>ROUND(IF('Schuelereinst. Sinclair'!$N$4="Ja",Druck_Tabelle_Kugel!$AL$3,1) * VLOOKUP(A65,Kugel_Schueler,2),1)</f>
        <v>0</v>
      </c>
      <c r="C65" s="180"/>
      <c r="D65" s="185">
        <f t="shared" si="1"/>
        <v>2.59</v>
      </c>
      <c r="E65" s="192">
        <f>ROUND(IF('Schuelereinst. Sinclair'!$N$4="Ja",Druck_Tabelle_Kugel!$AL$3,1) * VLOOKUP(D65,Kugel_Schueler,2),1)</f>
        <v>4.5</v>
      </c>
      <c r="F65" s="180"/>
      <c r="G65" s="185">
        <f t="shared" si="2"/>
        <v>3.59</v>
      </c>
      <c r="H65" s="192">
        <f>ROUND(IF('Schuelereinst. Sinclair'!$N$4="Ja",Druck_Tabelle_Kugel!$AL$3,1) * VLOOKUP(G65,Kugel_Schueler,2),1)</f>
        <v>12.2</v>
      </c>
      <c r="I65" s="180"/>
      <c r="J65" s="185">
        <f t="shared" si="3"/>
        <v>4.59</v>
      </c>
      <c r="K65" s="192">
        <f>ROUND(IF('Schuelereinst. Sinclair'!$N$4="Ja",Druck_Tabelle_Kugel!$AL$3,1) * VLOOKUP(J65,Kugel_Schueler,2),1)</f>
        <v>19.899999999999999</v>
      </c>
      <c r="L65" s="180"/>
      <c r="M65" s="185">
        <f t="shared" si="4"/>
        <v>5.59</v>
      </c>
      <c r="N65" s="192">
        <f>ROUND(IF('Schuelereinst. Sinclair'!$N$4="Ja",Druck_Tabelle_Kugel!$AL$3,1) * VLOOKUP(M65,Kugel_Schueler,2),1)</f>
        <v>27.6</v>
      </c>
      <c r="O65" s="180"/>
      <c r="P65" s="185">
        <f t="shared" si="5"/>
        <v>6.59</v>
      </c>
      <c r="Q65" s="192">
        <f>ROUND(IF('Schuelereinst. Sinclair'!$N$4="Ja",Druck_Tabelle_Kugel!$AL$3,1) * VLOOKUP(P65,Kugel_Schueler,2),1)</f>
        <v>35.299999999999997</v>
      </c>
      <c r="R65" s="180"/>
      <c r="S65" s="185">
        <f t="shared" si="6"/>
        <v>7.59</v>
      </c>
      <c r="T65" s="192">
        <f>ROUND(IF('Schuelereinst. Sinclair'!$N$4="Ja",Druck_Tabelle_Kugel!$AL$3,1) * VLOOKUP(S65,Kugel_Schueler,2),1)</f>
        <v>43</v>
      </c>
      <c r="U65" s="180"/>
      <c r="V65" s="185">
        <f t="shared" si="7"/>
        <v>8.59</v>
      </c>
      <c r="W65" s="192">
        <f>ROUND(IF('Schuelereinst. Sinclair'!$N$4="Ja",Druck_Tabelle_Kugel!$AL$3,1) * VLOOKUP(V65,Kugel_Schueler,2),1)</f>
        <v>50.7</v>
      </c>
      <c r="X65" s="180"/>
      <c r="Y65" s="185">
        <f t="shared" si="8"/>
        <v>9.59</v>
      </c>
      <c r="Z65" s="192">
        <f>ROUND(IF('Schuelereinst. Sinclair'!$N$4="Ja",Druck_Tabelle_Kugel!$AL$3,1) * VLOOKUP(Y65,Kugel_Schueler,2),1)</f>
        <v>58.4</v>
      </c>
      <c r="AA65" s="180"/>
      <c r="AB65" s="185">
        <f t="shared" si="9"/>
        <v>10.59</v>
      </c>
      <c r="AC65" s="192">
        <f>ROUND(IF('Schuelereinst. Sinclair'!$N$4="Ja",Druck_Tabelle_Kugel!$AL$3,1) * VLOOKUP(AB65,Kugel_Schueler,2),1)</f>
        <v>66.099999999999994</v>
      </c>
      <c r="AD65" s="180"/>
      <c r="AE65" s="185">
        <f t="shared" si="10"/>
        <v>11.59</v>
      </c>
      <c r="AF65" s="192">
        <f>ROUND(IF('Schuelereinst. Sinclair'!$N$4="Ja",Druck_Tabelle_Kugel!$AL$3,1) * VLOOKUP(AE65,Kugel_Schueler,2),1)</f>
        <v>73.8</v>
      </c>
      <c r="AG65" s="180"/>
      <c r="AH65" s="185">
        <f t="shared" si="11"/>
        <v>12.59</v>
      </c>
      <c r="AI65" s="192">
        <f>ROUND(IF('Schuelereinst. Sinclair'!$N$4="Ja",Druck_Tabelle_Kugel!$AL$3,1) * VLOOKUP(AH65,Kugel_Schueler,2),1)</f>
        <v>81.5</v>
      </c>
      <c r="AJ65" s="180"/>
      <c r="AK65" s="185">
        <f t="shared" si="12"/>
        <v>13.59</v>
      </c>
      <c r="AL65" s="192">
        <f>ROUND(IF('Schuelereinst. Sinclair'!$N$4="Ja",Druck_Tabelle_Kugel!$AL$3,1) * VLOOKUP(AK65,Kugel_Schueler,2),1)</f>
        <v>89.2</v>
      </c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  <c r="CB65" s="180"/>
      <c r="CC65" s="180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0"/>
      <c r="DX65" s="180"/>
      <c r="DY65" s="180"/>
      <c r="DZ65" s="180"/>
      <c r="EA65" s="180"/>
      <c r="EB65" s="180"/>
    </row>
    <row r="66" spans="1:132" x14ac:dyDescent="0.2">
      <c r="A66" s="183">
        <f t="shared" si="13"/>
        <v>1.6</v>
      </c>
      <c r="B66" s="191">
        <f>ROUND(IF('Schuelereinst. Sinclair'!$N$4="Ja",Druck_Tabelle_Kugel!$AL$3,1) * VLOOKUP(A66,Kugel_Schueler,2),1)</f>
        <v>0</v>
      </c>
      <c r="C66" s="180"/>
      <c r="D66" s="183">
        <f t="shared" si="1"/>
        <v>2.6</v>
      </c>
      <c r="E66" s="191">
        <f>ROUND(IF('Schuelereinst. Sinclair'!$N$4="Ja",Druck_Tabelle_Kugel!$AL$3,1) * VLOOKUP(D66,Kugel_Schueler,2),1)</f>
        <v>4.5999999999999996</v>
      </c>
      <c r="F66" s="180"/>
      <c r="G66" s="183">
        <f t="shared" si="2"/>
        <v>3.6</v>
      </c>
      <c r="H66" s="191">
        <f>ROUND(IF('Schuelereinst. Sinclair'!$N$4="Ja",Druck_Tabelle_Kugel!$AL$3,1) * VLOOKUP(G66,Kugel_Schueler,2),1)</f>
        <v>12.3</v>
      </c>
      <c r="I66" s="180"/>
      <c r="J66" s="183">
        <f t="shared" si="3"/>
        <v>4.5999999999999996</v>
      </c>
      <c r="K66" s="191">
        <f>ROUND(IF('Schuelereinst. Sinclair'!$N$4="Ja",Druck_Tabelle_Kugel!$AL$3,1) * VLOOKUP(J66,Kugel_Schueler,2),1)</f>
        <v>20</v>
      </c>
      <c r="L66" s="180"/>
      <c r="M66" s="183">
        <f t="shared" si="4"/>
        <v>5.6</v>
      </c>
      <c r="N66" s="191">
        <f>ROUND(IF('Schuelereinst. Sinclair'!$N$4="Ja",Druck_Tabelle_Kugel!$AL$3,1) * VLOOKUP(M66,Kugel_Schueler,2),1)</f>
        <v>27.7</v>
      </c>
      <c r="O66" s="180"/>
      <c r="P66" s="183">
        <f t="shared" si="5"/>
        <v>6.6</v>
      </c>
      <c r="Q66" s="191">
        <f>ROUND(IF('Schuelereinst. Sinclair'!$N$4="Ja",Druck_Tabelle_Kugel!$AL$3,1) * VLOOKUP(P66,Kugel_Schueler,2),1)</f>
        <v>35.4</v>
      </c>
      <c r="R66" s="180"/>
      <c r="S66" s="183">
        <f t="shared" si="6"/>
        <v>7.6</v>
      </c>
      <c r="T66" s="191">
        <f>ROUND(IF('Schuelereinst. Sinclair'!$N$4="Ja",Druck_Tabelle_Kugel!$AL$3,1) * VLOOKUP(S66,Kugel_Schueler,2),1)</f>
        <v>43.1</v>
      </c>
      <c r="U66" s="180"/>
      <c r="V66" s="183">
        <f t="shared" si="7"/>
        <v>8.6</v>
      </c>
      <c r="W66" s="191">
        <f>ROUND(IF('Schuelereinst. Sinclair'!$N$4="Ja",Druck_Tabelle_Kugel!$AL$3,1) * VLOOKUP(V66,Kugel_Schueler,2),1)</f>
        <v>50.8</v>
      </c>
      <c r="X66" s="180"/>
      <c r="Y66" s="183">
        <f t="shared" si="8"/>
        <v>9.6</v>
      </c>
      <c r="Z66" s="191">
        <f>ROUND(IF('Schuelereinst. Sinclair'!$N$4="Ja",Druck_Tabelle_Kugel!$AL$3,1) * VLOOKUP(Y66,Kugel_Schueler,2),1)</f>
        <v>58.5</v>
      </c>
      <c r="AA66" s="180"/>
      <c r="AB66" s="183">
        <f t="shared" si="9"/>
        <v>10.6</v>
      </c>
      <c r="AC66" s="191">
        <f>ROUND(IF('Schuelereinst. Sinclair'!$N$4="Ja",Druck_Tabelle_Kugel!$AL$3,1) * VLOOKUP(AB66,Kugel_Schueler,2),1)</f>
        <v>66.2</v>
      </c>
      <c r="AD66" s="180"/>
      <c r="AE66" s="183">
        <f t="shared" si="10"/>
        <v>11.6</v>
      </c>
      <c r="AF66" s="191">
        <f>ROUND(IF('Schuelereinst. Sinclair'!$N$4="Ja",Druck_Tabelle_Kugel!$AL$3,1) * VLOOKUP(AE66,Kugel_Schueler,2),1)</f>
        <v>73.900000000000006</v>
      </c>
      <c r="AG66" s="180"/>
      <c r="AH66" s="183">
        <f t="shared" si="11"/>
        <v>12.6</v>
      </c>
      <c r="AI66" s="191">
        <f>ROUND(IF('Schuelereinst. Sinclair'!$N$4="Ja",Druck_Tabelle_Kugel!$AL$3,1) * VLOOKUP(AH66,Kugel_Schueler,2),1)</f>
        <v>81.5</v>
      </c>
      <c r="AJ66" s="180"/>
      <c r="AK66" s="183">
        <f t="shared" si="12"/>
        <v>13.6</v>
      </c>
      <c r="AL66" s="191">
        <f>ROUND(IF('Schuelereinst. Sinclair'!$N$4="Ja",Druck_Tabelle_Kugel!$AL$3,1) * VLOOKUP(AK66,Kugel_Schueler,2),1)</f>
        <v>89.2</v>
      </c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  <c r="CH66" s="180"/>
      <c r="CI66" s="180"/>
      <c r="CJ66" s="180"/>
      <c r="CK66" s="180"/>
      <c r="CL66" s="180"/>
      <c r="CM66" s="180"/>
      <c r="CN66" s="180"/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  <c r="DC66" s="180"/>
      <c r="DD66" s="180"/>
      <c r="DE66" s="180"/>
      <c r="DF66" s="180"/>
      <c r="DG66" s="180"/>
      <c r="DH66" s="180"/>
      <c r="DI66" s="180"/>
      <c r="DJ66" s="180"/>
      <c r="DK66" s="180"/>
      <c r="DL66" s="180"/>
      <c r="DM66" s="180"/>
      <c r="DN66" s="180"/>
      <c r="DO66" s="180"/>
      <c r="DP66" s="180"/>
      <c r="DQ66" s="180"/>
      <c r="DR66" s="180"/>
      <c r="DS66" s="180"/>
      <c r="DT66" s="180"/>
      <c r="DU66" s="180"/>
      <c r="DV66" s="180"/>
      <c r="DW66" s="180"/>
      <c r="DX66" s="180"/>
      <c r="DY66" s="180"/>
      <c r="DZ66" s="180"/>
      <c r="EA66" s="180"/>
      <c r="EB66" s="180"/>
    </row>
    <row r="67" spans="1:132" x14ac:dyDescent="0.2">
      <c r="A67" s="185">
        <f t="shared" si="13"/>
        <v>1.61</v>
      </c>
      <c r="B67" s="192">
        <f>ROUND(IF('Schuelereinst. Sinclair'!$N$4="Ja",Druck_Tabelle_Kugel!$AL$3,1) * VLOOKUP(A67,Kugel_Schueler,2),1)</f>
        <v>0</v>
      </c>
      <c r="C67" s="180"/>
      <c r="D67" s="185">
        <f t="shared" si="1"/>
        <v>2.61</v>
      </c>
      <c r="E67" s="192">
        <f>ROUND(IF('Schuelereinst. Sinclair'!$N$4="Ja",Druck_Tabelle_Kugel!$AL$3,1) * VLOOKUP(D67,Kugel_Schueler,2),1)</f>
        <v>4.7</v>
      </c>
      <c r="F67" s="180"/>
      <c r="G67" s="185">
        <f t="shared" si="2"/>
        <v>3.61</v>
      </c>
      <c r="H67" s="192">
        <f>ROUND(IF('Schuelereinst. Sinclair'!$N$4="Ja",Druck_Tabelle_Kugel!$AL$3,1) * VLOOKUP(G67,Kugel_Schueler,2),1)</f>
        <v>12.4</v>
      </c>
      <c r="I67" s="180"/>
      <c r="J67" s="185">
        <f t="shared" si="3"/>
        <v>4.6100000000000003</v>
      </c>
      <c r="K67" s="192">
        <f>ROUND(IF('Schuelereinst. Sinclair'!$N$4="Ja",Druck_Tabelle_Kugel!$AL$3,1) * VLOOKUP(J67,Kugel_Schueler,2),1)</f>
        <v>20.100000000000001</v>
      </c>
      <c r="L67" s="180"/>
      <c r="M67" s="185">
        <f t="shared" si="4"/>
        <v>5.61</v>
      </c>
      <c r="N67" s="192">
        <f>ROUND(IF('Schuelereinst. Sinclair'!$N$4="Ja",Druck_Tabelle_Kugel!$AL$3,1) * VLOOKUP(M67,Kugel_Schueler,2),1)</f>
        <v>27.8</v>
      </c>
      <c r="O67" s="180"/>
      <c r="P67" s="185">
        <f t="shared" si="5"/>
        <v>6.61</v>
      </c>
      <c r="Q67" s="192">
        <f>ROUND(IF('Schuelereinst. Sinclair'!$N$4="Ja",Druck_Tabelle_Kugel!$AL$3,1) * VLOOKUP(P67,Kugel_Schueler,2),1)</f>
        <v>35.5</v>
      </c>
      <c r="R67" s="180"/>
      <c r="S67" s="185">
        <f t="shared" si="6"/>
        <v>7.61</v>
      </c>
      <c r="T67" s="192">
        <f>ROUND(IF('Schuelereinst. Sinclair'!$N$4="Ja",Druck_Tabelle_Kugel!$AL$3,1) * VLOOKUP(S67,Kugel_Schueler,2),1)</f>
        <v>43.2</v>
      </c>
      <c r="U67" s="180"/>
      <c r="V67" s="185">
        <f t="shared" si="7"/>
        <v>8.61</v>
      </c>
      <c r="W67" s="192">
        <f>ROUND(IF('Schuelereinst. Sinclair'!$N$4="Ja",Druck_Tabelle_Kugel!$AL$3,1) * VLOOKUP(V67,Kugel_Schueler,2),1)</f>
        <v>50.9</v>
      </c>
      <c r="X67" s="180"/>
      <c r="Y67" s="185">
        <f t="shared" si="8"/>
        <v>9.61</v>
      </c>
      <c r="Z67" s="192">
        <f>ROUND(IF('Schuelereinst. Sinclair'!$N$4="Ja",Druck_Tabelle_Kugel!$AL$3,1) * VLOOKUP(Y67,Kugel_Schueler,2),1)</f>
        <v>58.5</v>
      </c>
      <c r="AA67" s="180"/>
      <c r="AB67" s="185">
        <f t="shared" si="9"/>
        <v>10.61</v>
      </c>
      <c r="AC67" s="192">
        <f>ROUND(IF('Schuelereinst. Sinclair'!$N$4="Ja",Druck_Tabelle_Kugel!$AL$3,1) * VLOOKUP(AB67,Kugel_Schueler,2),1)</f>
        <v>66.2</v>
      </c>
      <c r="AD67" s="180"/>
      <c r="AE67" s="185">
        <f t="shared" si="10"/>
        <v>11.61</v>
      </c>
      <c r="AF67" s="192">
        <f>ROUND(IF('Schuelereinst. Sinclair'!$N$4="Ja",Druck_Tabelle_Kugel!$AL$3,1) * VLOOKUP(AE67,Kugel_Schueler,2),1)</f>
        <v>73.900000000000006</v>
      </c>
      <c r="AG67" s="180"/>
      <c r="AH67" s="185">
        <f t="shared" si="11"/>
        <v>12.61</v>
      </c>
      <c r="AI67" s="192">
        <f>ROUND(IF('Schuelereinst. Sinclair'!$N$4="Ja",Druck_Tabelle_Kugel!$AL$3,1) * VLOOKUP(AH67,Kugel_Schueler,2),1)</f>
        <v>81.599999999999994</v>
      </c>
      <c r="AJ67" s="180"/>
      <c r="AK67" s="185">
        <f t="shared" si="12"/>
        <v>13.61</v>
      </c>
      <c r="AL67" s="192">
        <f>ROUND(IF('Schuelereinst. Sinclair'!$N$4="Ja",Druck_Tabelle_Kugel!$AL$3,1) * VLOOKUP(AK67,Kugel_Schueler,2),1)</f>
        <v>89.3</v>
      </c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  <c r="CB67" s="180"/>
      <c r="CC67" s="180"/>
      <c r="CD67" s="180"/>
      <c r="CE67" s="180"/>
      <c r="CF67" s="180"/>
      <c r="CG67" s="180"/>
      <c r="CH67" s="180"/>
      <c r="CI67" s="180"/>
      <c r="CJ67" s="180"/>
      <c r="CK67" s="180"/>
      <c r="CL67" s="180"/>
      <c r="CM67" s="180"/>
      <c r="CN67" s="180"/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  <c r="DC67" s="180"/>
      <c r="DD67" s="180"/>
      <c r="DE67" s="180"/>
      <c r="DF67" s="180"/>
      <c r="DG67" s="180"/>
      <c r="DH67" s="180"/>
      <c r="DI67" s="180"/>
      <c r="DJ67" s="180"/>
      <c r="DK67" s="180"/>
      <c r="DL67" s="180"/>
      <c r="DM67" s="180"/>
      <c r="DN67" s="180"/>
      <c r="DO67" s="180"/>
      <c r="DP67" s="180"/>
      <c r="DQ67" s="180"/>
      <c r="DR67" s="180"/>
      <c r="DS67" s="180"/>
      <c r="DT67" s="180"/>
      <c r="DU67" s="180"/>
      <c r="DV67" s="180"/>
      <c r="DW67" s="180"/>
      <c r="DX67" s="180"/>
      <c r="DY67" s="180"/>
      <c r="DZ67" s="180"/>
      <c r="EA67" s="180"/>
      <c r="EB67" s="180"/>
    </row>
    <row r="68" spans="1:132" x14ac:dyDescent="0.2">
      <c r="A68" s="183">
        <f t="shared" si="13"/>
        <v>1.62</v>
      </c>
      <c r="B68" s="191">
        <f>ROUND(IF('Schuelereinst. Sinclair'!$N$4="Ja",Druck_Tabelle_Kugel!$AL$3,1) * VLOOKUP(A68,Kugel_Schueler,2),1)</f>
        <v>0</v>
      </c>
      <c r="C68" s="180"/>
      <c r="D68" s="183">
        <f t="shared" si="1"/>
        <v>2.62</v>
      </c>
      <c r="E68" s="191">
        <f>ROUND(IF('Schuelereinst. Sinclair'!$N$4="Ja",Druck_Tabelle_Kugel!$AL$3,1) * VLOOKUP(D68,Kugel_Schueler,2),1)</f>
        <v>4.8</v>
      </c>
      <c r="F68" s="180"/>
      <c r="G68" s="183">
        <f t="shared" si="2"/>
        <v>3.62</v>
      </c>
      <c r="H68" s="191">
        <f>ROUND(IF('Schuelereinst. Sinclair'!$N$4="Ja",Druck_Tabelle_Kugel!$AL$3,1) * VLOOKUP(G68,Kugel_Schueler,2),1)</f>
        <v>12.5</v>
      </c>
      <c r="I68" s="180"/>
      <c r="J68" s="183">
        <f t="shared" si="3"/>
        <v>4.62</v>
      </c>
      <c r="K68" s="191">
        <f>ROUND(IF('Schuelereinst. Sinclair'!$N$4="Ja",Druck_Tabelle_Kugel!$AL$3,1) * VLOOKUP(J68,Kugel_Schueler,2),1)</f>
        <v>20.2</v>
      </c>
      <c r="L68" s="180"/>
      <c r="M68" s="183">
        <f t="shared" si="4"/>
        <v>5.62</v>
      </c>
      <c r="N68" s="191">
        <f>ROUND(IF('Schuelereinst. Sinclair'!$N$4="Ja",Druck_Tabelle_Kugel!$AL$3,1) * VLOOKUP(M68,Kugel_Schueler,2),1)</f>
        <v>27.9</v>
      </c>
      <c r="O68" s="180"/>
      <c r="P68" s="183">
        <f t="shared" si="5"/>
        <v>6.62</v>
      </c>
      <c r="Q68" s="191">
        <f>ROUND(IF('Schuelereinst. Sinclair'!$N$4="Ja",Druck_Tabelle_Kugel!$AL$3,1) * VLOOKUP(P68,Kugel_Schueler,2),1)</f>
        <v>35.5</v>
      </c>
      <c r="R68" s="180"/>
      <c r="S68" s="183">
        <f t="shared" si="6"/>
        <v>7.62</v>
      </c>
      <c r="T68" s="191">
        <f>ROUND(IF('Schuelereinst. Sinclair'!$N$4="Ja",Druck_Tabelle_Kugel!$AL$3,1) * VLOOKUP(S68,Kugel_Schueler,2),1)</f>
        <v>43.2</v>
      </c>
      <c r="U68" s="180"/>
      <c r="V68" s="183">
        <f t="shared" si="7"/>
        <v>8.6199999999999992</v>
      </c>
      <c r="W68" s="191">
        <f>ROUND(IF('Schuelereinst. Sinclair'!$N$4="Ja",Druck_Tabelle_Kugel!$AL$3,1) * VLOOKUP(V68,Kugel_Schueler,2),1)</f>
        <v>50.9</v>
      </c>
      <c r="X68" s="180"/>
      <c r="Y68" s="183">
        <f t="shared" si="8"/>
        <v>9.6199999999999992</v>
      </c>
      <c r="Z68" s="191">
        <f>ROUND(IF('Schuelereinst. Sinclair'!$N$4="Ja",Druck_Tabelle_Kugel!$AL$3,1) * VLOOKUP(Y68,Kugel_Schueler,2),1)</f>
        <v>58.6</v>
      </c>
      <c r="AA68" s="180"/>
      <c r="AB68" s="183">
        <f t="shared" si="9"/>
        <v>10.62</v>
      </c>
      <c r="AC68" s="191">
        <f>ROUND(IF('Schuelereinst. Sinclair'!$N$4="Ja",Druck_Tabelle_Kugel!$AL$3,1) * VLOOKUP(AB68,Kugel_Schueler,2),1)</f>
        <v>66.3</v>
      </c>
      <c r="AD68" s="180"/>
      <c r="AE68" s="183">
        <f t="shared" si="10"/>
        <v>11.62</v>
      </c>
      <c r="AF68" s="191">
        <f>ROUND(IF('Schuelereinst. Sinclair'!$N$4="Ja",Druck_Tabelle_Kugel!$AL$3,1) * VLOOKUP(AE68,Kugel_Schueler,2),1)</f>
        <v>74</v>
      </c>
      <c r="AG68" s="180"/>
      <c r="AH68" s="183">
        <f t="shared" si="11"/>
        <v>12.62</v>
      </c>
      <c r="AI68" s="191">
        <f>ROUND(IF('Schuelereinst. Sinclair'!$N$4="Ja",Druck_Tabelle_Kugel!$AL$3,1) * VLOOKUP(AH68,Kugel_Schueler,2),1)</f>
        <v>81.7</v>
      </c>
      <c r="AJ68" s="180"/>
      <c r="AK68" s="183">
        <f t="shared" si="12"/>
        <v>13.62</v>
      </c>
      <c r="AL68" s="191">
        <f>ROUND(IF('Schuelereinst. Sinclair'!$N$4="Ja",Druck_Tabelle_Kugel!$AL$3,1) * VLOOKUP(AK68,Kugel_Schueler,2),1)</f>
        <v>89.4</v>
      </c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  <c r="DD68" s="180"/>
      <c r="DE68" s="180"/>
      <c r="DF68" s="180"/>
      <c r="DG68" s="180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  <c r="DS68" s="180"/>
      <c r="DT68" s="180"/>
      <c r="DU68" s="180"/>
      <c r="DV68" s="180"/>
      <c r="DW68" s="180"/>
      <c r="DX68" s="180"/>
      <c r="DY68" s="180"/>
      <c r="DZ68" s="180"/>
      <c r="EA68" s="180"/>
      <c r="EB68" s="180"/>
    </row>
    <row r="69" spans="1:132" x14ac:dyDescent="0.2">
      <c r="A69" s="185">
        <f t="shared" si="13"/>
        <v>1.63</v>
      </c>
      <c r="B69" s="192">
        <f>ROUND(IF('Schuelereinst. Sinclair'!$N$4="Ja",Druck_Tabelle_Kugel!$AL$3,1) * VLOOKUP(A69,Kugel_Schueler,2),1)</f>
        <v>0</v>
      </c>
      <c r="C69" s="180"/>
      <c r="D69" s="185">
        <f t="shared" si="1"/>
        <v>2.63</v>
      </c>
      <c r="E69" s="192">
        <f>ROUND(IF('Schuelereinst. Sinclair'!$N$4="Ja",Druck_Tabelle_Kugel!$AL$3,1) * VLOOKUP(D69,Kugel_Schueler,2),1)</f>
        <v>4.9000000000000004</v>
      </c>
      <c r="F69" s="180"/>
      <c r="G69" s="185">
        <f t="shared" si="2"/>
        <v>3.63</v>
      </c>
      <c r="H69" s="192">
        <f>ROUND(IF('Schuelereinst. Sinclair'!$N$4="Ja",Druck_Tabelle_Kugel!$AL$3,1) * VLOOKUP(G69,Kugel_Schueler,2),1)</f>
        <v>12.5</v>
      </c>
      <c r="I69" s="180"/>
      <c r="J69" s="185">
        <f t="shared" si="3"/>
        <v>4.63</v>
      </c>
      <c r="K69" s="192">
        <f>ROUND(IF('Schuelereinst. Sinclair'!$N$4="Ja",Druck_Tabelle_Kugel!$AL$3,1) * VLOOKUP(J69,Kugel_Schueler,2),1)</f>
        <v>20.2</v>
      </c>
      <c r="L69" s="180"/>
      <c r="M69" s="185">
        <f t="shared" si="4"/>
        <v>5.63</v>
      </c>
      <c r="N69" s="192">
        <f>ROUND(IF('Schuelereinst. Sinclair'!$N$4="Ja",Druck_Tabelle_Kugel!$AL$3,1) * VLOOKUP(M69,Kugel_Schueler,2),1)</f>
        <v>27.9</v>
      </c>
      <c r="O69" s="180"/>
      <c r="P69" s="185">
        <f t="shared" si="5"/>
        <v>6.63</v>
      </c>
      <c r="Q69" s="192">
        <f>ROUND(IF('Schuelereinst. Sinclair'!$N$4="Ja",Druck_Tabelle_Kugel!$AL$3,1) * VLOOKUP(P69,Kugel_Schueler,2),1)</f>
        <v>35.6</v>
      </c>
      <c r="R69" s="180"/>
      <c r="S69" s="185">
        <f t="shared" si="6"/>
        <v>7.63</v>
      </c>
      <c r="T69" s="192">
        <f>ROUND(IF('Schuelereinst. Sinclair'!$N$4="Ja",Druck_Tabelle_Kugel!$AL$3,1) * VLOOKUP(S69,Kugel_Schueler,2),1)</f>
        <v>43.3</v>
      </c>
      <c r="U69" s="180"/>
      <c r="V69" s="185">
        <f t="shared" si="7"/>
        <v>8.6300000000000008</v>
      </c>
      <c r="W69" s="192">
        <f>ROUND(IF('Schuelereinst. Sinclair'!$N$4="Ja",Druck_Tabelle_Kugel!$AL$3,1) * VLOOKUP(V69,Kugel_Schueler,2),1)</f>
        <v>51</v>
      </c>
      <c r="X69" s="180"/>
      <c r="Y69" s="185">
        <f t="shared" si="8"/>
        <v>9.6300000000000008</v>
      </c>
      <c r="Z69" s="192">
        <f>ROUND(IF('Schuelereinst. Sinclair'!$N$4="Ja",Druck_Tabelle_Kugel!$AL$3,1) * VLOOKUP(Y69,Kugel_Schueler,2),1)</f>
        <v>58.7</v>
      </c>
      <c r="AA69" s="180"/>
      <c r="AB69" s="185">
        <f t="shared" si="9"/>
        <v>10.63</v>
      </c>
      <c r="AC69" s="192">
        <f>ROUND(IF('Schuelereinst. Sinclair'!$N$4="Ja",Druck_Tabelle_Kugel!$AL$3,1) * VLOOKUP(AB69,Kugel_Schueler,2),1)</f>
        <v>66.400000000000006</v>
      </c>
      <c r="AD69" s="180"/>
      <c r="AE69" s="185">
        <f t="shared" si="10"/>
        <v>11.63</v>
      </c>
      <c r="AF69" s="192">
        <f>ROUND(IF('Schuelereinst. Sinclair'!$N$4="Ja",Druck_Tabelle_Kugel!$AL$3,1) * VLOOKUP(AE69,Kugel_Schueler,2),1)</f>
        <v>74.099999999999994</v>
      </c>
      <c r="AG69" s="180"/>
      <c r="AH69" s="185">
        <f t="shared" si="11"/>
        <v>12.63</v>
      </c>
      <c r="AI69" s="192">
        <f>ROUND(IF('Schuelereinst. Sinclair'!$N$4="Ja",Druck_Tabelle_Kugel!$AL$3,1) * VLOOKUP(AH69,Kugel_Schueler,2),1)</f>
        <v>81.8</v>
      </c>
      <c r="AJ69" s="180"/>
      <c r="AK69" s="185">
        <f t="shared" si="12"/>
        <v>13.63</v>
      </c>
      <c r="AL69" s="192">
        <f>ROUND(IF('Schuelereinst. Sinclair'!$N$4="Ja",Druck_Tabelle_Kugel!$AL$3,1) * VLOOKUP(AK69,Kugel_Schueler,2),1)</f>
        <v>89.5</v>
      </c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  <c r="DD69" s="180"/>
      <c r="DE69" s="180"/>
      <c r="DF69" s="180"/>
      <c r="DG69" s="180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  <c r="DS69" s="180"/>
      <c r="DT69" s="180"/>
      <c r="DU69" s="180"/>
      <c r="DV69" s="180"/>
      <c r="DW69" s="180"/>
      <c r="DX69" s="180"/>
      <c r="DY69" s="180"/>
      <c r="DZ69" s="180"/>
      <c r="EA69" s="180"/>
      <c r="EB69" s="180"/>
    </row>
    <row r="70" spans="1:132" x14ac:dyDescent="0.2">
      <c r="A70" s="183">
        <f t="shared" si="13"/>
        <v>1.64</v>
      </c>
      <c r="B70" s="191">
        <f>ROUND(IF('Schuelereinst. Sinclair'!$N$4="Ja",Druck_Tabelle_Kugel!$AL$3,1) * VLOOKUP(A70,Kugel_Schueler,2),1)</f>
        <v>0</v>
      </c>
      <c r="C70" s="180"/>
      <c r="D70" s="183">
        <f t="shared" si="1"/>
        <v>2.64</v>
      </c>
      <c r="E70" s="191">
        <f>ROUND(IF('Schuelereinst. Sinclair'!$N$4="Ja",Druck_Tabelle_Kugel!$AL$3,1) * VLOOKUP(D70,Kugel_Schueler,2),1)</f>
        <v>4.9000000000000004</v>
      </c>
      <c r="F70" s="180"/>
      <c r="G70" s="183">
        <f t="shared" si="2"/>
        <v>3.64</v>
      </c>
      <c r="H70" s="191">
        <f>ROUND(IF('Schuelereinst. Sinclair'!$N$4="Ja",Druck_Tabelle_Kugel!$AL$3,1) * VLOOKUP(G70,Kugel_Schueler,2),1)</f>
        <v>12.6</v>
      </c>
      <c r="I70" s="180"/>
      <c r="J70" s="183">
        <f t="shared" si="3"/>
        <v>4.6399999999999997</v>
      </c>
      <c r="K70" s="191">
        <f>ROUND(IF('Schuelereinst. Sinclair'!$N$4="Ja",Druck_Tabelle_Kugel!$AL$3,1) * VLOOKUP(J70,Kugel_Schueler,2),1)</f>
        <v>20.3</v>
      </c>
      <c r="L70" s="180"/>
      <c r="M70" s="183">
        <f t="shared" si="4"/>
        <v>5.64</v>
      </c>
      <c r="N70" s="191">
        <f>ROUND(IF('Schuelereinst. Sinclair'!$N$4="Ja",Druck_Tabelle_Kugel!$AL$3,1) * VLOOKUP(M70,Kugel_Schueler,2),1)</f>
        <v>28</v>
      </c>
      <c r="O70" s="180"/>
      <c r="P70" s="183">
        <f t="shared" si="5"/>
        <v>6.64</v>
      </c>
      <c r="Q70" s="191">
        <f>ROUND(IF('Schuelereinst. Sinclair'!$N$4="Ja",Druck_Tabelle_Kugel!$AL$3,1) * VLOOKUP(P70,Kugel_Schueler,2),1)</f>
        <v>35.700000000000003</v>
      </c>
      <c r="R70" s="180"/>
      <c r="S70" s="183">
        <f t="shared" si="6"/>
        <v>7.64</v>
      </c>
      <c r="T70" s="191">
        <f>ROUND(IF('Schuelereinst. Sinclair'!$N$4="Ja",Druck_Tabelle_Kugel!$AL$3,1) * VLOOKUP(S70,Kugel_Schueler,2),1)</f>
        <v>43.4</v>
      </c>
      <c r="U70" s="180"/>
      <c r="V70" s="183">
        <f t="shared" si="7"/>
        <v>8.64</v>
      </c>
      <c r="W70" s="191">
        <f>ROUND(IF('Schuelereinst. Sinclair'!$N$4="Ja",Druck_Tabelle_Kugel!$AL$3,1) * VLOOKUP(V70,Kugel_Schueler,2),1)</f>
        <v>51.1</v>
      </c>
      <c r="X70" s="180"/>
      <c r="Y70" s="183">
        <f t="shared" si="8"/>
        <v>9.64</v>
      </c>
      <c r="Z70" s="191">
        <f>ROUND(IF('Schuelereinst. Sinclair'!$N$4="Ja",Druck_Tabelle_Kugel!$AL$3,1) * VLOOKUP(Y70,Kugel_Schueler,2),1)</f>
        <v>58.8</v>
      </c>
      <c r="AA70" s="180"/>
      <c r="AB70" s="183">
        <f t="shared" si="9"/>
        <v>10.64</v>
      </c>
      <c r="AC70" s="191">
        <f>ROUND(IF('Schuelereinst. Sinclair'!$N$4="Ja",Druck_Tabelle_Kugel!$AL$3,1) * VLOOKUP(AB70,Kugel_Schueler,2),1)</f>
        <v>66.5</v>
      </c>
      <c r="AD70" s="180"/>
      <c r="AE70" s="183">
        <f t="shared" si="10"/>
        <v>11.64</v>
      </c>
      <c r="AF70" s="191">
        <f>ROUND(IF('Schuelereinst. Sinclair'!$N$4="Ja",Druck_Tabelle_Kugel!$AL$3,1) * VLOOKUP(AE70,Kugel_Schueler,2),1)</f>
        <v>74.2</v>
      </c>
      <c r="AG70" s="180"/>
      <c r="AH70" s="183">
        <f t="shared" si="11"/>
        <v>12.64</v>
      </c>
      <c r="AI70" s="191">
        <f>ROUND(IF('Schuelereinst. Sinclair'!$N$4="Ja",Druck_Tabelle_Kugel!$AL$3,1) * VLOOKUP(AH70,Kugel_Schueler,2),1)</f>
        <v>81.900000000000006</v>
      </c>
      <c r="AJ70" s="180"/>
      <c r="AK70" s="183">
        <f t="shared" si="12"/>
        <v>13.64</v>
      </c>
      <c r="AL70" s="191">
        <f>ROUND(IF('Schuelereinst. Sinclair'!$N$4="Ja",Druck_Tabelle_Kugel!$AL$3,1) * VLOOKUP(AK70,Kugel_Schueler,2),1)</f>
        <v>89.5</v>
      </c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0"/>
      <c r="CJ70" s="180"/>
      <c r="CK70" s="180"/>
      <c r="CL70" s="180"/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  <c r="DC70" s="180"/>
      <c r="DD70" s="180"/>
      <c r="DE70" s="180"/>
      <c r="DF70" s="180"/>
      <c r="DG70" s="180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  <c r="DS70" s="180"/>
      <c r="DT70" s="180"/>
      <c r="DU70" s="180"/>
      <c r="DV70" s="180"/>
      <c r="DW70" s="180"/>
      <c r="DX70" s="180"/>
      <c r="DY70" s="180"/>
      <c r="DZ70" s="180"/>
      <c r="EA70" s="180"/>
      <c r="EB70" s="180"/>
    </row>
    <row r="71" spans="1:132" x14ac:dyDescent="0.2">
      <c r="A71" s="185">
        <f t="shared" si="13"/>
        <v>1.65</v>
      </c>
      <c r="B71" s="192">
        <f>ROUND(IF('Schuelereinst. Sinclair'!$N$4="Ja",Druck_Tabelle_Kugel!$AL$3,1) * VLOOKUP(A71,Kugel_Schueler,2),1)</f>
        <v>0</v>
      </c>
      <c r="C71" s="180"/>
      <c r="D71" s="185">
        <f t="shared" si="1"/>
        <v>2.65</v>
      </c>
      <c r="E71" s="192">
        <f>ROUND(IF('Schuelereinst. Sinclair'!$N$4="Ja",Druck_Tabelle_Kugel!$AL$3,1) * VLOOKUP(D71,Kugel_Schueler,2),1)</f>
        <v>5</v>
      </c>
      <c r="F71" s="180"/>
      <c r="G71" s="185">
        <f t="shared" si="2"/>
        <v>3.65</v>
      </c>
      <c r="H71" s="192">
        <f>ROUND(IF('Schuelereinst. Sinclair'!$N$4="Ja",Druck_Tabelle_Kugel!$AL$3,1) * VLOOKUP(G71,Kugel_Schueler,2),1)</f>
        <v>12.7</v>
      </c>
      <c r="I71" s="180"/>
      <c r="J71" s="185">
        <f t="shared" si="3"/>
        <v>4.6500000000000004</v>
      </c>
      <c r="K71" s="192">
        <f>ROUND(IF('Schuelereinst. Sinclair'!$N$4="Ja",Druck_Tabelle_Kugel!$AL$3,1) * VLOOKUP(J71,Kugel_Schueler,2),1)</f>
        <v>20.399999999999999</v>
      </c>
      <c r="L71" s="180"/>
      <c r="M71" s="185">
        <f t="shared" si="4"/>
        <v>5.65</v>
      </c>
      <c r="N71" s="192">
        <f>ROUND(IF('Schuelereinst. Sinclair'!$N$4="Ja",Druck_Tabelle_Kugel!$AL$3,1) * VLOOKUP(M71,Kugel_Schueler,2),1)</f>
        <v>28.1</v>
      </c>
      <c r="O71" s="180"/>
      <c r="P71" s="185">
        <f t="shared" si="5"/>
        <v>6.65</v>
      </c>
      <c r="Q71" s="192">
        <f>ROUND(IF('Schuelereinst. Sinclair'!$N$4="Ja",Druck_Tabelle_Kugel!$AL$3,1) * VLOOKUP(P71,Kugel_Schueler,2),1)</f>
        <v>35.799999999999997</v>
      </c>
      <c r="R71" s="180"/>
      <c r="S71" s="185">
        <f t="shared" si="6"/>
        <v>7.65</v>
      </c>
      <c r="T71" s="192">
        <f>ROUND(IF('Schuelereinst. Sinclair'!$N$4="Ja",Druck_Tabelle_Kugel!$AL$3,1) * VLOOKUP(S71,Kugel_Schueler,2),1)</f>
        <v>43.5</v>
      </c>
      <c r="U71" s="180"/>
      <c r="V71" s="185">
        <f t="shared" si="7"/>
        <v>8.65</v>
      </c>
      <c r="W71" s="192">
        <f>ROUND(IF('Schuelereinst. Sinclair'!$N$4="Ja",Druck_Tabelle_Kugel!$AL$3,1) * VLOOKUP(V71,Kugel_Schueler,2),1)</f>
        <v>51.2</v>
      </c>
      <c r="X71" s="180"/>
      <c r="Y71" s="185">
        <f t="shared" si="8"/>
        <v>9.65</v>
      </c>
      <c r="Z71" s="192">
        <f>ROUND(IF('Schuelereinst. Sinclair'!$N$4="Ja",Druck_Tabelle_Kugel!$AL$3,1) * VLOOKUP(Y71,Kugel_Schueler,2),1)</f>
        <v>58.9</v>
      </c>
      <c r="AA71" s="180"/>
      <c r="AB71" s="185">
        <f t="shared" si="9"/>
        <v>10.65</v>
      </c>
      <c r="AC71" s="192">
        <f>ROUND(IF('Schuelereinst. Sinclair'!$N$4="Ja",Druck_Tabelle_Kugel!$AL$3,1) * VLOOKUP(AB71,Kugel_Schueler,2),1)</f>
        <v>66.5</v>
      </c>
      <c r="AD71" s="180"/>
      <c r="AE71" s="185">
        <f t="shared" si="10"/>
        <v>11.65</v>
      </c>
      <c r="AF71" s="192">
        <f>ROUND(IF('Schuelereinst. Sinclair'!$N$4="Ja",Druck_Tabelle_Kugel!$AL$3,1) * VLOOKUP(AE71,Kugel_Schueler,2),1)</f>
        <v>74.2</v>
      </c>
      <c r="AG71" s="180"/>
      <c r="AH71" s="185">
        <f t="shared" si="11"/>
        <v>12.65</v>
      </c>
      <c r="AI71" s="192">
        <f>ROUND(IF('Schuelereinst. Sinclair'!$N$4="Ja",Druck_Tabelle_Kugel!$AL$3,1) * VLOOKUP(AH71,Kugel_Schueler,2),1)</f>
        <v>81.900000000000006</v>
      </c>
      <c r="AJ71" s="180"/>
      <c r="AK71" s="185">
        <f t="shared" si="12"/>
        <v>13.65</v>
      </c>
      <c r="AL71" s="192">
        <f>ROUND(IF('Schuelereinst. Sinclair'!$N$4="Ja",Druck_Tabelle_Kugel!$AL$3,1) * VLOOKUP(AK71,Kugel_Schueler,2),1)</f>
        <v>89.6</v>
      </c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</row>
    <row r="72" spans="1:132" x14ac:dyDescent="0.2">
      <c r="A72" s="183">
        <f t="shared" si="13"/>
        <v>1.66</v>
      </c>
      <c r="B72" s="191">
        <f>ROUND(IF('Schuelereinst. Sinclair'!$N$4="Ja",Druck_Tabelle_Kugel!$AL$3,1) * VLOOKUP(A72,Kugel_Schueler,2),1)</f>
        <v>0</v>
      </c>
      <c r="C72" s="180"/>
      <c r="D72" s="183">
        <f t="shared" ref="D72:D105" si="14">IF($D$3=0.1,ROUND(D71+$D$3,1),ROUND(D71+$D$3,2))</f>
        <v>2.66</v>
      </c>
      <c r="E72" s="191">
        <f>ROUND(IF('Schuelereinst. Sinclair'!$N$4="Ja",Druck_Tabelle_Kugel!$AL$3,1) * VLOOKUP(D72,Kugel_Schueler,2),1)</f>
        <v>5.0999999999999996</v>
      </c>
      <c r="F72" s="180"/>
      <c r="G72" s="183">
        <f t="shared" ref="G72:G105" si="15">IF($D$3=0.1,ROUND(G71+$D$3,1),ROUND(G71+$D$3,2))</f>
        <v>3.66</v>
      </c>
      <c r="H72" s="191">
        <f>ROUND(IF('Schuelereinst. Sinclair'!$N$4="Ja",Druck_Tabelle_Kugel!$AL$3,1) * VLOOKUP(G72,Kugel_Schueler,2),1)</f>
        <v>12.8</v>
      </c>
      <c r="I72" s="180"/>
      <c r="J72" s="183">
        <f t="shared" ref="J72:J105" si="16">IF($D$3=0.1,ROUND(J71+$D$3,1),ROUND(J71+$D$3,2))</f>
        <v>4.66</v>
      </c>
      <c r="K72" s="191">
        <f>ROUND(IF('Schuelereinst. Sinclair'!$N$4="Ja",Druck_Tabelle_Kugel!$AL$3,1) * VLOOKUP(J72,Kugel_Schueler,2),1)</f>
        <v>20.5</v>
      </c>
      <c r="L72" s="180"/>
      <c r="M72" s="183">
        <f t="shared" ref="M72:M105" si="17">IF($D$3=0.1,ROUND(M71+$D$3,1),ROUND(M71+$D$3,2))</f>
        <v>5.66</v>
      </c>
      <c r="N72" s="191">
        <f>ROUND(IF('Schuelereinst. Sinclair'!$N$4="Ja",Druck_Tabelle_Kugel!$AL$3,1) * VLOOKUP(M72,Kugel_Schueler,2),1)</f>
        <v>28.2</v>
      </c>
      <c r="O72" s="180"/>
      <c r="P72" s="183">
        <f t="shared" ref="P72:P105" si="18">IF($D$3=0.1,ROUND(P71+$D$3,1),ROUND(P71+$D$3,2))</f>
        <v>6.66</v>
      </c>
      <c r="Q72" s="191">
        <f>ROUND(IF('Schuelereinst. Sinclair'!$N$4="Ja",Druck_Tabelle_Kugel!$AL$3,1) * VLOOKUP(P72,Kugel_Schueler,2),1)</f>
        <v>35.9</v>
      </c>
      <c r="R72" s="180"/>
      <c r="S72" s="183">
        <f t="shared" ref="S72:S105" si="19">IF($D$3=0.1,ROUND(S71+$D$3,1),ROUND(S71+$D$3,2))</f>
        <v>7.66</v>
      </c>
      <c r="T72" s="191">
        <f>ROUND(IF('Schuelereinst. Sinclair'!$N$4="Ja",Druck_Tabelle_Kugel!$AL$3,1) * VLOOKUP(S72,Kugel_Schueler,2),1)</f>
        <v>43.5</v>
      </c>
      <c r="U72" s="180"/>
      <c r="V72" s="183">
        <f t="shared" ref="V72:V105" si="20">IF($D$3=0.1,ROUND(V71+$D$3,1),ROUND(V71+$D$3,2))</f>
        <v>8.66</v>
      </c>
      <c r="W72" s="191">
        <f>ROUND(IF('Schuelereinst. Sinclair'!$N$4="Ja",Druck_Tabelle_Kugel!$AL$3,1) * VLOOKUP(V72,Kugel_Schueler,2),1)</f>
        <v>51.2</v>
      </c>
      <c r="X72" s="180"/>
      <c r="Y72" s="183">
        <f t="shared" ref="Y72:Y105" si="21">IF($D$3=0.1,ROUND(Y71+$D$3,1),ROUND(Y71+$D$3,2))</f>
        <v>9.66</v>
      </c>
      <c r="Z72" s="191">
        <f>ROUND(IF('Schuelereinst. Sinclair'!$N$4="Ja",Druck_Tabelle_Kugel!$AL$3,1) * VLOOKUP(Y72,Kugel_Schueler,2),1)</f>
        <v>58.9</v>
      </c>
      <c r="AA72" s="180"/>
      <c r="AB72" s="183">
        <f t="shared" ref="AB72:AB105" si="22">IF($D$3=0.1,ROUND(AB71+$D$3,1),ROUND(AB71+$D$3,2))</f>
        <v>10.66</v>
      </c>
      <c r="AC72" s="191">
        <f>ROUND(IF('Schuelereinst. Sinclair'!$N$4="Ja",Druck_Tabelle_Kugel!$AL$3,1) * VLOOKUP(AB72,Kugel_Schueler,2),1)</f>
        <v>66.599999999999994</v>
      </c>
      <c r="AD72" s="180"/>
      <c r="AE72" s="183">
        <f t="shared" ref="AE72:AE105" si="23">IF($D$3=0.1,ROUND(AE71+$D$3,1),ROUND(AE71+$D$3,2))</f>
        <v>11.66</v>
      </c>
      <c r="AF72" s="191">
        <f>ROUND(IF('Schuelereinst. Sinclair'!$N$4="Ja",Druck_Tabelle_Kugel!$AL$3,1) * VLOOKUP(AE72,Kugel_Schueler,2),1)</f>
        <v>74.3</v>
      </c>
      <c r="AG72" s="180"/>
      <c r="AH72" s="183">
        <f t="shared" ref="AH72:AH105" si="24">IF($D$3=0.1,ROUND(AH71+$D$3,1),ROUND(AH71+$D$3,2))</f>
        <v>12.66</v>
      </c>
      <c r="AI72" s="191">
        <f>ROUND(IF('Schuelereinst. Sinclair'!$N$4="Ja",Druck_Tabelle_Kugel!$AL$3,1) * VLOOKUP(AH72,Kugel_Schueler,2),1)</f>
        <v>82</v>
      </c>
      <c r="AJ72" s="180"/>
      <c r="AK72" s="183">
        <f t="shared" ref="AK72:AK105" si="25">IF($D$3=0.1,ROUND(AK71+$D$3,1),ROUND(AK71+$D$3,2))</f>
        <v>13.66</v>
      </c>
      <c r="AL72" s="191">
        <f>ROUND(IF('Schuelereinst. Sinclair'!$N$4="Ja",Druck_Tabelle_Kugel!$AL$3,1) * VLOOKUP(AK72,Kugel_Schueler,2),1)</f>
        <v>89.7</v>
      </c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  <c r="DC72" s="180"/>
      <c r="DD72" s="180"/>
      <c r="DE72" s="180"/>
      <c r="DF72" s="180"/>
      <c r="DG72" s="180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0"/>
      <c r="DT72" s="180"/>
      <c r="DU72" s="180"/>
      <c r="DV72" s="180"/>
      <c r="DW72" s="180"/>
      <c r="DX72" s="180"/>
      <c r="DY72" s="180"/>
      <c r="DZ72" s="180"/>
      <c r="EA72" s="180"/>
      <c r="EB72" s="180"/>
    </row>
    <row r="73" spans="1:132" x14ac:dyDescent="0.2">
      <c r="A73" s="185">
        <f t="shared" si="13"/>
        <v>1.67</v>
      </c>
      <c r="B73" s="192">
        <f>ROUND(IF('Schuelereinst. Sinclair'!$N$4="Ja",Druck_Tabelle_Kugel!$AL$3,1) * VLOOKUP(A73,Kugel_Schueler,2),1)</f>
        <v>0</v>
      </c>
      <c r="C73" s="180"/>
      <c r="D73" s="185">
        <f t="shared" si="14"/>
        <v>2.67</v>
      </c>
      <c r="E73" s="192">
        <f>ROUND(IF('Schuelereinst. Sinclair'!$N$4="Ja",Druck_Tabelle_Kugel!$AL$3,1) * VLOOKUP(D73,Kugel_Schueler,2),1)</f>
        <v>5.2</v>
      </c>
      <c r="F73" s="180"/>
      <c r="G73" s="185">
        <f t="shared" si="15"/>
        <v>3.67</v>
      </c>
      <c r="H73" s="192">
        <f>ROUND(IF('Schuelereinst. Sinclair'!$N$4="Ja",Druck_Tabelle_Kugel!$AL$3,1) * VLOOKUP(G73,Kugel_Schueler,2),1)</f>
        <v>12.9</v>
      </c>
      <c r="I73" s="180"/>
      <c r="J73" s="185">
        <f t="shared" si="16"/>
        <v>4.67</v>
      </c>
      <c r="K73" s="192">
        <f>ROUND(IF('Schuelereinst. Sinclair'!$N$4="Ja",Druck_Tabelle_Kugel!$AL$3,1) * VLOOKUP(J73,Kugel_Schueler,2),1)</f>
        <v>20.5</v>
      </c>
      <c r="L73" s="180"/>
      <c r="M73" s="185">
        <f t="shared" si="17"/>
        <v>5.67</v>
      </c>
      <c r="N73" s="192">
        <f>ROUND(IF('Schuelereinst. Sinclair'!$N$4="Ja",Druck_Tabelle_Kugel!$AL$3,1) * VLOOKUP(M73,Kugel_Schueler,2),1)</f>
        <v>28.2</v>
      </c>
      <c r="O73" s="180"/>
      <c r="P73" s="185">
        <f t="shared" si="18"/>
        <v>6.67</v>
      </c>
      <c r="Q73" s="192">
        <f>ROUND(IF('Schuelereinst. Sinclair'!$N$4="Ja",Druck_Tabelle_Kugel!$AL$3,1) * VLOOKUP(P73,Kugel_Schueler,2),1)</f>
        <v>35.9</v>
      </c>
      <c r="R73" s="180"/>
      <c r="S73" s="185">
        <f t="shared" si="19"/>
        <v>7.67</v>
      </c>
      <c r="T73" s="192">
        <f>ROUND(IF('Schuelereinst. Sinclair'!$N$4="Ja",Druck_Tabelle_Kugel!$AL$3,1) * VLOOKUP(S73,Kugel_Schueler,2),1)</f>
        <v>43.6</v>
      </c>
      <c r="U73" s="180"/>
      <c r="V73" s="185">
        <f t="shared" si="20"/>
        <v>8.67</v>
      </c>
      <c r="W73" s="192">
        <f>ROUND(IF('Schuelereinst. Sinclair'!$N$4="Ja",Druck_Tabelle_Kugel!$AL$3,1) * VLOOKUP(V73,Kugel_Schueler,2),1)</f>
        <v>51.3</v>
      </c>
      <c r="X73" s="180"/>
      <c r="Y73" s="185">
        <f t="shared" si="21"/>
        <v>9.67</v>
      </c>
      <c r="Z73" s="192">
        <f>ROUND(IF('Schuelereinst. Sinclair'!$N$4="Ja",Druck_Tabelle_Kugel!$AL$3,1) * VLOOKUP(Y73,Kugel_Schueler,2),1)</f>
        <v>59</v>
      </c>
      <c r="AA73" s="180"/>
      <c r="AB73" s="185">
        <f t="shared" si="22"/>
        <v>10.67</v>
      </c>
      <c r="AC73" s="192">
        <f>ROUND(IF('Schuelereinst. Sinclair'!$N$4="Ja",Druck_Tabelle_Kugel!$AL$3,1) * VLOOKUP(AB73,Kugel_Schueler,2),1)</f>
        <v>66.7</v>
      </c>
      <c r="AD73" s="180"/>
      <c r="AE73" s="185">
        <f t="shared" si="23"/>
        <v>11.67</v>
      </c>
      <c r="AF73" s="192">
        <f>ROUND(IF('Schuelereinst. Sinclair'!$N$4="Ja",Druck_Tabelle_Kugel!$AL$3,1) * VLOOKUP(AE73,Kugel_Schueler,2),1)</f>
        <v>74.400000000000006</v>
      </c>
      <c r="AG73" s="180"/>
      <c r="AH73" s="185">
        <f t="shared" si="24"/>
        <v>12.67</v>
      </c>
      <c r="AI73" s="192">
        <f>ROUND(IF('Schuelereinst. Sinclair'!$N$4="Ja",Druck_Tabelle_Kugel!$AL$3,1) * VLOOKUP(AH73,Kugel_Schueler,2),1)</f>
        <v>82.1</v>
      </c>
      <c r="AJ73" s="180"/>
      <c r="AK73" s="185">
        <f t="shared" si="25"/>
        <v>13.67</v>
      </c>
      <c r="AL73" s="192">
        <f>ROUND(IF('Schuelereinst. Sinclair'!$N$4="Ja",Druck_Tabelle_Kugel!$AL$3,1) * VLOOKUP(AK73,Kugel_Schueler,2),1)</f>
        <v>89.8</v>
      </c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  <c r="CB73" s="180"/>
      <c r="CC73" s="180"/>
      <c r="CD73" s="180"/>
      <c r="CE73" s="180"/>
      <c r="CF73" s="180"/>
      <c r="CG73" s="180"/>
      <c r="CH73" s="180"/>
      <c r="CI73" s="180"/>
      <c r="CJ73" s="180"/>
      <c r="CK73" s="180"/>
      <c r="CL73" s="180"/>
      <c r="CM73" s="180"/>
      <c r="CN73" s="180"/>
      <c r="CO73" s="180"/>
      <c r="CP73" s="180"/>
      <c r="CQ73" s="180"/>
      <c r="CR73" s="180"/>
      <c r="CS73" s="180"/>
      <c r="CT73" s="180"/>
      <c r="CU73" s="180"/>
      <c r="CV73" s="180"/>
      <c r="CW73" s="180"/>
      <c r="CX73" s="180"/>
      <c r="CY73" s="180"/>
      <c r="CZ73" s="180"/>
      <c r="DA73" s="180"/>
      <c r="DB73" s="180"/>
      <c r="DC73" s="180"/>
      <c r="DD73" s="180"/>
      <c r="DE73" s="180"/>
      <c r="DF73" s="180"/>
      <c r="DG73" s="180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  <c r="DS73" s="180"/>
      <c r="DT73" s="180"/>
      <c r="DU73" s="180"/>
      <c r="DV73" s="180"/>
      <c r="DW73" s="180"/>
      <c r="DX73" s="180"/>
      <c r="DY73" s="180"/>
      <c r="DZ73" s="180"/>
      <c r="EA73" s="180"/>
      <c r="EB73" s="180"/>
    </row>
    <row r="74" spans="1:132" x14ac:dyDescent="0.2">
      <c r="A74" s="183">
        <f t="shared" si="13"/>
        <v>1.68</v>
      </c>
      <c r="B74" s="191">
        <f>ROUND(IF('Schuelereinst. Sinclair'!$N$4="Ja",Druck_Tabelle_Kugel!$AL$3,1) * VLOOKUP(A74,Kugel_Schueler,2),1)</f>
        <v>0</v>
      </c>
      <c r="C74" s="180"/>
      <c r="D74" s="183">
        <f t="shared" si="14"/>
        <v>2.68</v>
      </c>
      <c r="E74" s="191">
        <f>ROUND(IF('Schuelereinst. Sinclair'!$N$4="Ja",Druck_Tabelle_Kugel!$AL$3,1) * VLOOKUP(D74,Kugel_Schueler,2),1)</f>
        <v>5.2</v>
      </c>
      <c r="F74" s="180"/>
      <c r="G74" s="183">
        <f t="shared" si="15"/>
        <v>3.68</v>
      </c>
      <c r="H74" s="191">
        <f>ROUND(IF('Schuelereinst. Sinclair'!$N$4="Ja",Druck_Tabelle_Kugel!$AL$3,1) * VLOOKUP(G74,Kugel_Schueler,2),1)</f>
        <v>12.9</v>
      </c>
      <c r="I74" s="180"/>
      <c r="J74" s="183">
        <f t="shared" si="16"/>
        <v>4.68</v>
      </c>
      <c r="K74" s="191">
        <f>ROUND(IF('Schuelereinst. Sinclair'!$N$4="Ja",Druck_Tabelle_Kugel!$AL$3,1) * VLOOKUP(J74,Kugel_Schueler,2),1)</f>
        <v>20.6</v>
      </c>
      <c r="L74" s="180"/>
      <c r="M74" s="183">
        <f t="shared" si="17"/>
        <v>5.68</v>
      </c>
      <c r="N74" s="191">
        <f>ROUND(IF('Schuelereinst. Sinclair'!$N$4="Ja",Druck_Tabelle_Kugel!$AL$3,1) * VLOOKUP(M74,Kugel_Schueler,2),1)</f>
        <v>28.3</v>
      </c>
      <c r="O74" s="180"/>
      <c r="P74" s="183">
        <f t="shared" si="18"/>
        <v>6.68</v>
      </c>
      <c r="Q74" s="191">
        <f>ROUND(IF('Schuelereinst. Sinclair'!$N$4="Ja",Druck_Tabelle_Kugel!$AL$3,1) * VLOOKUP(P74,Kugel_Schueler,2),1)</f>
        <v>36</v>
      </c>
      <c r="R74" s="180"/>
      <c r="S74" s="183">
        <f t="shared" si="19"/>
        <v>7.68</v>
      </c>
      <c r="T74" s="191">
        <f>ROUND(IF('Schuelereinst. Sinclair'!$N$4="Ja",Druck_Tabelle_Kugel!$AL$3,1) * VLOOKUP(S74,Kugel_Schueler,2),1)</f>
        <v>43.7</v>
      </c>
      <c r="U74" s="180"/>
      <c r="V74" s="183">
        <f t="shared" si="20"/>
        <v>8.68</v>
      </c>
      <c r="W74" s="191">
        <f>ROUND(IF('Schuelereinst. Sinclair'!$N$4="Ja",Druck_Tabelle_Kugel!$AL$3,1) * VLOOKUP(V74,Kugel_Schueler,2),1)</f>
        <v>51.4</v>
      </c>
      <c r="X74" s="180"/>
      <c r="Y74" s="183">
        <f t="shared" si="21"/>
        <v>9.68</v>
      </c>
      <c r="Z74" s="191">
        <f>ROUND(IF('Schuelereinst. Sinclair'!$N$4="Ja",Druck_Tabelle_Kugel!$AL$3,1) * VLOOKUP(Y74,Kugel_Schueler,2),1)</f>
        <v>59.1</v>
      </c>
      <c r="AA74" s="180"/>
      <c r="AB74" s="183">
        <f t="shared" si="22"/>
        <v>10.68</v>
      </c>
      <c r="AC74" s="191">
        <f>ROUND(IF('Schuelereinst. Sinclair'!$N$4="Ja",Druck_Tabelle_Kugel!$AL$3,1) * VLOOKUP(AB74,Kugel_Schueler,2),1)</f>
        <v>66.8</v>
      </c>
      <c r="AD74" s="180"/>
      <c r="AE74" s="183">
        <f t="shared" si="23"/>
        <v>11.68</v>
      </c>
      <c r="AF74" s="191">
        <f>ROUND(IF('Schuelereinst. Sinclair'!$N$4="Ja",Druck_Tabelle_Kugel!$AL$3,1) * VLOOKUP(AE74,Kugel_Schueler,2),1)</f>
        <v>74.5</v>
      </c>
      <c r="AG74" s="180"/>
      <c r="AH74" s="183">
        <f t="shared" si="24"/>
        <v>12.68</v>
      </c>
      <c r="AI74" s="191">
        <f>ROUND(IF('Schuelereinst. Sinclair'!$N$4="Ja",Druck_Tabelle_Kugel!$AL$3,1) * VLOOKUP(AH74,Kugel_Schueler,2),1)</f>
        <v>82.2</v>
      </c>
      <c r="AJ74" s="180"/>
      <c r="AK74" s="183">
        <f t="shared" si="25"/>
        <v>13.68</v>
      </c>
      <c r="AL74" s="191">
        <f>ROUND(IF('Schuelereinst. Sinclair'!$N$4="Ja",Druck_Tabelle_Kugel!$AL$3,1) * VLOOKUP(AK74,Kugel_Schueler,2),1)</f>
        <v>89.9</v>
      </c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180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  <c r="DS74" s="180"/>
      <c r="DT74" s="180"/>
      <c r="DU74" s="180"/>
      <c r="DV74" s="180"/>
      <c r="DW74" s="180"/>
      <c r="DX74" s="180"/>
      <c r="DY74" s="180"/>
      <c r="DZ74" s="180"/>
      <c r="EA74" s="180"/>
      <c r="EB74" s="180"/>
    </row>
    <row r="75" spans="1:132" x14ac:dyDescent="0.2">
      <c r="A75" s="185">
        <f t="shared" si="13"/>
        <v>1.69</v>
      </c>
      <c r="B75" s="192">
        <f>ROUND(IF('Schuelereinst. Sinclair'!$N$4="Ja",Druck_Tabelle_Kugel!$AL$3,1) * VLOOKUP(A75,Kugel_Schueler,2),1)</f>
        <v>0</v>
      </c>
      <c r="C75" s="180"/>
      <c r="D75" s="185">
        <f t="shared" si="14"/>
        <v>2.69</v>
      </c>
      <c r="E75" s="192">
        <f>ROUND(IF('Schuelereinst. Sinclair'!$N$4="Ja",Druck_Tabelle_Kugel!$AL$3,1) * VLOOKUP(D75,Kugel_Schueler,2),1)</f>
        <v>5.3</v>
      </c>
      <c r="F75" s="180"/>
      <c r="G75" s="185">
        <f t="shared" si="15"/>
        <v>3.69</v>
      </c>
      <c r="H75" s="192">
        <f>ROUND(IF('Schuelereinst. Sinclair'!$N$4="Ja",Druck_Tabelle_Kugel!$AL$3,1) * VLOOKUP(G75,Kugel_Schueler,2),1)</f>
        <v>13</v>
      </c>
      <c r="I75" s="180"/>
      <c r="J75" s="185">
        <f t="shared" si="16"/>
        <v>4.6900000000000004</v>
      </c>
      <c r="K75" s="192">
        <f>ROUND(IF('Schuelereinst. Sinclair'!$N$4="Ja",Druck_Tabelle_Kugel!$AL$3,1) * VLOOKUP(J75,Kugel_Schueler,2),1)</f>
        <v>20.7</v>
      </c>
      <c r="L75" s="180"/>
      <c r="M75" s="185">
        <f t="shared" si="17"/>
        <v>5.69</v>
      </c>
      <c r="N75" s="192">
        <f>ROUND(IF('Schuelereinst. Sinclair'!$N$4="Ja",Druck_Tabelle_Kugel!$AL$3,1) * VLOOKUP(M75,Kugel_Schueler,2),1)</f>
        <v>28.4</v>
      </c>
      <c r="O75" s="180"/>
      <c r="P75" s="185">
        <f t="shared" si="18"/>
        <v>6.69</v>
      </c>
      <c r="Q75" s="192">
        <f>ROUND(IF('Schuelereinst. Sinclair'!$N$4="Ja",Druck_Tabelle_Kugel!$AL$3,1) * VLOOKUP(P75,Kugel_Schueler,2),1)</f>
        <v>36.1</v>
      </c>
      <c r="R75" s="180"/>
      <c r="S75" s="185">
        <f t="shared" si="19"/>
        <v>7.69</v>
      </c>
      <c r="T75" s="192">
        <f>ROUND(IF('Schuelereinst. Sinclair'!$N$4="Ja",Druck_Tabelle_Kugel!$AL$3,1) * VLOOKUP(S75,Kugel_Schueler,2),1)</f>
        <v>43.8</v>
      </c>
      <c r="U75" s="180"/>
      <c r="V75" s="185">
        <f t="shared" si="20"/>
        <v>8.69</v>
      </c>
      <c r="W75" s="192">
        <f>ROUND(IF('Schuelereinst. Sinclair'!$N$4="Ja",Druck_Tabelle_Kugel!$AL$3,1) * VLOOKUP(V75,Kugel_Schueler,2),1)</f>
        <v>51.5</v>
      </c>
      <c r="X75" s="180"/>
      <c r="Y75" s="185">
        <f t="shared" si="21"/>
        <v>9.69</v>
      </c>
      <c r="Z75" s="192">
        <f>ROUND(IF('Schuelereinst. Sinclair'!$N$4="Ja",Druck_Tabelle_Kugel!$AL$3,1) * VLOOKUP(Y75,Kugel_Schueler,2),1)</f>
        <v>59.2</v>
      </c>
      <c r="AA75" s="180"/>
      <c r="AB75" s="185">
        <f t="shared" si="22"/>
        <v>10.69</v>
      </c>
      <c r="AC75" s="192">
        <f>ROUND(IF('Schuelereinst. Sinclair'!$N$4="Ja",Druck_Tabelle_Kugel!$AL$3,1) * VLOOKUP(AB75,Kugel_Schueler,2),1)</f>
        <v>66.900000000000006</v>
      </c>
      <c r="AD75" s="180"/>
      <c r="AE75" s="185">
        <f t="shared" si="23"/>
        <v>11.69</v>
      </c>
      <c r="AF75" s="192">
        <f>ROUND(IF('Schuelereinst. Sinclair'!$N$4="Ja",Druck_Tabelle_Kugel!$AL$3,1) * VLOOKUP(AE75,Kugel_Schueler,2),1)</f>
        <v>74.5</v>
      </c>
      <c r="AG75" s="180"/>
      <c r="AH75" s="185">
        <f t="shared" si="24"/>
        <v>12.69</v>
      </c>
      <c r="AI75" s="192">
        <f>ROUND(IF('Schuelereinst. Sinclair'!$N$4="Ja",Druck_Tabelle_Kugel!$AL$3,1) * VLOOKUP(AH75,Kugel_Schueler,2),1)</f>
        <v>82.2</v>
      </c>
      <c r="AJ75" s="180"/>
      <c r="AK75" s="185">
        <f t="shared" si="25"/>
        <v>13.69</v>
      </c>
      <c r="AL75" s="192">
        <f>ROUND(IF('Schuelereinst. Sinclair'!$N$4="Ja",Druck_Tabelle_Kugel!$AL$3,1) * VLOOKUP(AK75,Kugel_Schueler,2),1)</f>
        <v>89.9</v>
      </c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180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  <c r="DS75" s="180"/>
      <c r="DT75" s="180"/>
      <c r="DU75" s="180"/>
      <c r="DV75" s="180"/>
      <c r="DW75" s="180"/>
      <c r="DX75" s="180"/>
      <c r="DY75" s="180"/>
      <c r="DZ75" s="180"/>
      <c r="EA75" s="180"/>
      <c r="EB75" s="180"/>
    </row>
    <row r="76" spans="1:132" x14ac:dyDescent="0.2">
      <c r="A76" s="183">
        <f t="shared" si="13"/>
        <v>1.7</v>
      </c>
      <c r="B76" s="191">
        <f>ROUND(IF('Schuelereinst. Sinclair'!$N$4="Ja",Druck_Tabelle_Kugel!$AL$3,1) * VLOOKUP(A76,Kugel_Schueler,2),1)</f>
        <v>0</v>
      </c>
      <c r="C76" s="180"/>
      <c r="D76" s="183">
        <f t="shared" si="14"/>
        <v>2.7</v>
      </c>
      <c r="E76" s="191">
        <f>ROUND(IF('Schuelereinst. Sinclair'!$N$4="Ja",Druck_Tabelle_Kugel!$AL$3,1) * VLOOKUP(D76,Kugel_Schueler,2),1)</f>
        <v>5.4</v>
      </c>
      <c r="F76" s="180"/>
      <c r="G76" s="183">
        <f t="shared" si="15"/>
        <v>3.7</v>
      </c>
      <c r="H76" s="191">
        <f>ROUND(IF('Schuelereinst. Sinclair'!$N$4="Ja",Druck_Tabelle_Kugel!$AL$3,1) * VLOOKUP(G76,Kugel_Schueler,2),1)</f>
        <v>13.1</v>
      </c>
      <c r="I76" s="180"/>
      <c r="J76" s="183">
        <f t="shared" si="16"/>
        <v>4.7</v>
      </c>
      <c r="K76" s="191">
        <f>ROUND(IF('Schuelereinst. Sinclair'!$N$4="Ja",Druck_Tabelle_Kugel!$AL$3,1) * VLOOKUP(J76,Kugel_Schueler,2),1)</f>
        <v>20.8</v>
      </c>
      <c r="L76" s="180"/>
      <c r="M76" s="183">
        <f t="shared" si="17"/>
        <v>5.7</v>
      </c>
      <c r="N76" s="191">
        <f>ROUND(IF('Schuelereinst. Sinclair'!$N$4="Ja",Druck_Tabelle_Kugel!$AL$3,1) * VLOOKUP(M76,Kugel_Schueler,2),1)</f>
        <v>28.5</v>
      </c>
      <c r="O76" s="180"/>
      <c r="P76" s="183">
        <f t="shared" si="18"/>
        <v>6.7</v>
      </c>
      <c r="Q76" s="191">
        <f>ROUND(IF('Schuelereinst. Sinclair'!$N$4="Ja",Druck_Tabelle_Kugel!$AL$3,1) * VLOOKUP(P76,Kugel_Schueler,2),1)</f>
        <v>36.200000000000003</v>
      </c>
      <c r="R76" s="180"/>
      <c r="S76" s="183">
        <f t="shared" si="19"/>
        <v>7.7</v>
      </c>
      <c r="T76" s="191">
        <f>ROUND(IF('Schuelereinst. Sinclair'!$N$4="Ja",Druck_Tabelle_Kugel!$AL$3,1) * VLOOKUP(S76,Kugel_Schueler,2),1)</f>
        <v>43.9</v>
      </c>
      <c r="U76" s="180"/>
      <c r="V76" s="183">
        <f t="shared" si="20"/>
        <v>8.6999999999999993</v>
      </c>
      <c r="W76" s="191">
        <f>ROUND(IF('Schuelereinst. Sinclair'!$N$4="Ja",Druck_Tabelle_Kugel!$AL$3,1) * VLOOKUP(V76,Kugel_Schueler,2),1)</f>
        <v>51.5</v>
      </c>
      <c r="X76" s="180"/>
      <c r="Y76" s="183">
        <f t="shared" si="21"/>
        <v>9.6999999999999993</v>
      </c>
      <c r="Z76" s="191">
        <f>ROUND(IF('Schuelereinst. Sinclair'!$N$4="Ja",Druck_Tabelle_Kugel!$AL$3,1) * VLOOKUP(Y76,Kugel_Schueler,2),1)</f>
        <v>59.2</v>
      </c>
      <c r="AA76" s="180"/>
      <c r="AB76" s="183">
        <f t="shared" si="22"/>
        <v>10.7</v>
      </c>
      <c r="AC76" s="191">
        <f>ROUND(IF('Schuelereinst. Sinclair'!$N$4="Ja",Druck_Tabelle_Kugel!$AL$3,1) * VLOOKUP(AB76,Kugel_Schueler,2),1)</f>
        <v>66.900000000000006</v>
      </c>
      <c r="AD76" s="180"/>
      <c r="AE76" s="183">
        <f t="shared" si="23"/>
        <v>11.7</v>
      </c>
      <c r="AF76" s="191">
        <f>ROUND(IF('Schuelereinst. Sinclair'!$N$4="Ja",Druck_Tabelle_Kugel!$AL$3,1) * VLOOKUP(AE76,Kugel_Schueler,2),1)</f>
        <v>74.599999999999994</v>
      </c>
      <c r="AG76" s="180"/>
      <c r="AH76" s="183">
        <f t="shared" si="24"/>
        <v>12.7</v>
      </c>
      <c r="AI76" s="191">
        <f>ROUND(IF('Schuelereinst. Sinclair'!$N$4="Ja",Druck_Tabelle_Kugel!$AL$3,1) * VLOOKUP(AH76,Kugel_Schueler,2),1)</f>
        <v>82.3</v>
      </c>
      <c r="AJ76" s="180"/>
      <c r="AK76" s="183">
        <f t="shared" si="25"/>
        <v>13.7</v>
      </c>
      <c r="AL76" s="191">
        <f>ROUND(IF('Schuelereinst. Sinclair'!$N$4="Ja",Druck_Tabelle_Kugel!$AL$3,1) * VLOOKUP(AK76,Kugel_Schueler,2),1)</f>
        <v>90</v>
      </c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180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  <c r="DS76" s="180"/>
      <c r="DT76" s="180"/>
      <c r="DU76" s="180"/>
      <c r="DV76" s="180"/>
      <c r="DW76" s="180"/>
      <c r="DX76" s="180"/>
      <c r="DY76" s="180"/>
      <c r="DZ76" s="180"/>
      <c r="EA76" s="180"/>
      <c r="EB76" s="180"/>
    </row>
    <row r="77" spans="1:132" x14ac:dyDescent="0.2">
      <c r="A77" s="185">
        <f t="shared" si="13"/>
        <v>1.71</v>
      </c>
      <c r="B77" s="192">
        <f>ROUND(IF('Schuelereinst. Sinclair'!$N$4="Ja",Druck_Tabelle_Kugel!$AL$3,1) * VLOOKUP(A77,Kugel_Schueler,2),1)</f>
        <v>0</v>
      </c>
      <c r="C77" s="180"/>
      <c r="D77" s="185">
        <f t="shared" si="14"/>
        <v>2.71</v>
      </c>
      <c r="E77" s="192">
        <f>ROUND(IF('Schuelereinst. Sinclair'!$N$4="Ja",Druck_Tabelle_Kugel!$AL$3,1) * VLOOKUP(D77,Kugel_Schueler,2),1)</f>
        <v>5.5</v>
      </c>
      <c r="F77" s="180"/>
      <c r="G77" s="185">
        <f t="shared" si="15"/>
        <v>3.71</v>
      </c>
      <c r="H77" s="192">
        <f>ROUND(IF('Schuelereinst. Sinclair'!$N$4="Ja",Druck_Tabelle_Kugel!$AL$3,1) * VLOOKUP(G77,Kugel_Schueler,2),1)</f>
        <v>13.2</v>
      </c>
      <c r="I77" s="180"/>
      <c r="J77" s="185">
        <f t="shared" si="16"/>
        <v>4.71</v>
      </c>
      <c r="K77" s="192">
        <f>ROUND(IF('Schuelereinst. Sinclair'!$N$4="Ja",Druck_Tabelle_Kugel!$AL$3,1) * VLOOKUP(J77,Kugel_Schueler,2),1)</f>
        <v>20.9</v>
      </c>
      <c r="L77" s="180"/>
      <c r="M77" s="185">
        <f t="shared" si="17"/>
        <v>5.71</v>
      </c>
      <c r="N77" s="192">
        <f>ROUND(IF('Schuelereinst. Sinclair'!$N$4="Ja",Druck_Tabelle_Kugel!$AL$3,1) * VLOOKUP(M77,Kugel_Schueler,2),1)</f>
        <v>28.5</v>
      </c>
      <c r="O77" s="180"/>
      <c r="P77" s="185">
        <f t="shared" si="18"/>
        <v>6.71</v>
      </c>
      <c r="Q77" s="192">
        <f>ROUND(IF('Schuelereinst. Sinclair'!$N$4="Ja",Druck_Tabelle_Kugel!$AL$3,1) * VLOOKUP(P77,Kugel_Schueler,2),1)</f>
        <v>36.200000000000003</v>
      </c>
      <c r="R77" s="180"/>
      <c r="S77" s="185">
        <f t="shared" si="19"/>
        <v>7.71</v>
      </c>
      <c r="T77" s="192">
        <f>ROUND(IF('Schuelereinst. Sinclair'!$N$4="Ja",Druck_Tabelle_Kugel!$AL$3,1) * VLOOKUP(S77,Kugel_Schueler,2),1)</f>
        <v>43.9</v>
      </c>
      <c r="U77" s="180"/>
      <c r="V77" s="185">
        <f t="shared" si="20"/>
        <v>8.7100000000000009</v>
      </c>
      <c r="W77" s="192">
        <f>ROUND(IF('Schuelereinst. Sinclair'!$N$4="Ja",Druck_Tabelle_Kugel!$AL$3,1) * VLOOKUP(V77,Kugel_Schueler,2),1)</f>
        <v>51.6</v>
      </c>
      <c r="X77" s="180"/>
      <c r="Y77" s="185">
        <f t="shared" si="21"/>
        <v>9.7100000000000009</v>
      </c>
      <c r="Z77" s="192">
        <f>ROUND(IF('Schuelereinst. Sinclair'!$N$4="Ja",Druck_Tabelle_Kugel!$AL$3,1) * VLOOKUP(Y77,Kugel_Schueler,2),1)</f>
        <v>59.3</v>
      </c>
      <c r="AA77" s="180"/>
      <c r="AB77" s="185">
        <f t="shared" si="22"/>
        <v>10.71</v>
      </c>
      <c r="AC77" s="192">
        <f>ROUND(IF('Schuelereinst. Sinclair'!$N$4="Ja",Druck_Tabelle_Kugel!$AL$3,1) * VLOOKUP(AB77,Kugel_Schueler,2),1)</f>
        <v>67</v>
      </c>
      <c r="AD77" s="180"/>
      <c r="AE77" s="185">
        <f t="shared" si="23"/>
        <v>11.71</v>
      </c>
      <c r="AF77" s="192">
        <f>ROUND(IF('Schuelereinst. Sinclair'!$N$4="Ja",Druck_Tabelle_Kugel!$AL$3,1) * VLOOKUP(AE77,Kugel_Schueler,2),1)</f>
        <v>74.7</v>
      </c>
      <c r="AG77" s="180"/>
      <c r="AH77" s="185">
        <f t="shared" si="24"/>
        <v>12.71</v>
      </c>
      <c r="AI77" s="192">
        <f>ROUND(IF('Schuelereinst. Sinclair'!$N$4="Ja",Druck_Tabelle_Kugel!$AL$3,1) * VLOOKUP(AH77,Kugel_Schueler,2),1)</f>
        <v>82.4</v>
      </c>
      <c r="AJ77" s="180"/>
      <c r="AK77" s="185">
        <f t="shared" si="25"/>
        <v>13.71</v>
      </c>
      <c r="AL77" s="192">
        <f>ROUND(IF('Schuelereinst. Sinclair'!$N$4="Ja",Druck_Tabelle_Kugel!$AL$3,1) * VLOOKUP(AK77,Kugel_Schueler,2),1)</f>
        <v>90.1</v>
      </c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0"/>
      <c r="DX77" s="180"/>
      <c r="DY77" s="180"/>
      <c r="DZ77" s="180"/>
      <c r="EA77" s="180"/>
      <c r="EB77" s="180"/>
    </row>
    <row r="78" spans="1:132" x14ac:dyDescent="0.2">
      <c r="A78" s="183">
        <f t="shared" ref="A78:A88" si="26">IF($D$3=0.1,ROUND(A77+$D$3,1),ROUND(A77+$D$3,2))</f>
        <v>1.72</v>
      </c>
      <c r="B78" s="191">
        <f>ROUND(IF('Schuelereinst. Sinclair'!$N$4="Ja",Druck_Tabelle_Kugel!$AL$3,1) * VLOOKUP(A78,Kugel_Schueler,2),1)</f>
        <v>0</v>
      </c>
      <c r="C78" s="180"/>
      <c r="D78" s="183">
        <f t="shared" si="14"/>
        <v>2.72</v>
      </c>
      <c r="E78" s="191">
        <f>ROUND(IF('Schuelereinst. Sinclair'!$N$4="Ja",Druck_Tabelle_Kugel!$AL$3,1) * VLOOKUP(D78,Kugel_Schueler,2),1)</f>
        <v>5.5</v>
      </c>
      <c r="F78" s="180"/>
      <c r="G78" s="183">
        <f t="shared" si="15"/>
        <v>3.72</v>
      </c>
      <c r="H78" s="191">
        <f>ROUND(IF('Schuelereinst. Sinclair'!$N$4="Ja",Druck_Tabelle_Kugel!$AL$3,1) * VLOOKUP(G78,Kugel_Schueler,2),1)</f>
        <v>13.2</v>
      </c>
      <c r="I78" s="180"/>
      <c r="J78" s="183">
        <f t="shared" si="16"/>
        <v>4.72</v>
      </c>
      <c r="K78" s="191">
        <f>ROUND(IF('Schuelereinst. Sinclair'!$N$4="Ja",Druck_Tabelle_Kugel!$AL$3,1) * VLOOKUP(J78,Kugel_Schueler,2),1)</f>
        <v>20.9</v>
      </c>
      <c r="L78" s="180"/>
      <c r="M78" s="183">
        <f t="shared" si="17"/>
        <v>5.72</v>
      </c>
      <c r="N78" s="191">
        <f>ROUND(IF('Schuelereinst. Sinclair'!$N$4="Ja",Druck_Tabelle_Kugel!$AL$3,1) * VLOOKUP(M78,Kugel_Schueler,2),1)</f>
        <v>28.6</v>
      </c>
      <c r="O78" s="180"/>
      <c r="P78" s="183">
        <f t="shared" si="18"/>
        <v>6.72</v>
      </c>
      <c r="Q78" s="191">
        <f>ROUND(IF('Schuelereinst. Sinclair'!$N$4="Ja",Druck_Tabelle_Kugel!$AL$3,1) * VLOOKUP(P78,Kugel_Schueler,2),1)</f>
        <v>36.299999999999997</v>
      </c>
      <c r="R78" s="180"/>
      <c r="S78" s="183">
        <f t="shared" si="19"/>
        <v>7.72</v>
      </c>
      <c r="T78" s="191">
        <f>ROUND(IF('Schuelereinst. Sinclair'!$N$4="Ja",Druck_Tabelle_Kugel!$AL$3,1) * VLOOKUP(S78,Kugel_Schueler,2),1)</f>
        <v>44</v>
      </c>
      <c r="U78" s="180"/>
      <c r="V78" s="183">
        <f t="shared" si="20"/>
        <v>8.7200000000000006</v>
      </c>
      <c r="W78" s="191">
        <f>ROUND(IF('Schuelereinst. Sinclair'!$N$4="Ja",Druck_Tabelle_Kugel!$AL$3,1) * VLOOKUP(V78,Kugel_Schueler,2),1)</f>
        <v>51.7</v>
      </c>
      <c r="X78" s="180"/>
      <c r="Y78" s="183">
        <f t="shared" si="21"/>
        <v>9.7200000000000006</v>
      </c>
      <c r="Z78" s="191">
        <f>ROUND(IF('Schuelereinst. Sinclair'!$N$4="Ja",Druck_Tabelle_Kugel!$AL$3,1) * VLOOKUP(Y78,Kugel_Schueler,2),1)</f>
        <v>59.4</v>
      </c>
      <c r="AA78" s="180"/>
      <c r="AB78" s="183">
        <f t="shared" si="22"/>
        <v>10.72</v>
      </c>
      <c r="AC78" s="191">
        <f>ROUND(IF('Schuelereinst. Sinclair'!$N$4="Ja",Druck_Tabelle_Kugel!$AL$3,1) * VLOOKUP(AB78,Kugel_Schueler,2),1)</f>
        <v>67.099999999999994</v>
      </c>
      <c r="AD78" s="180"/>
      <c r="AE78" s="183">
        <f t="shared" si="23"/>
        <v>11.72</v>
      </c>
      <c r="AF78" s="191">
        <f>ROUND(IF('Schuelereinst. Sinclair'!$N$4="Ja",Druck_Tabelle_Kugel!$AL$3,1) * VLOOKUP(AE78,Kugel_Schueler,2),1)</f>
        <v>74.8</v>
      </c>
      <c r="AG78" s="180"/>
      <c r="AH78" s="183">
        <f t="shared" si="24"/>
        <v>12.72</v>
      </c>
      <c r="AI78" s="191">
        <f>ROUND(IF('Schuelereinst. Sinclair'!$N$4="Ja",Druck_Tabelle_Kugel!$AL$3,1) * VLOOKUP(AH78,Kugel_Schueler,2),1)</f>
        <v>82.5</v>
      </c>
      <c r="AJ78" s="180"/>
      <c r="AK78" s="183">
        <f t="shared" si="25"/>
        <v>13.72</v>
      </c>
      <c r="AL78" s="191">
        <f>ROUND(IF('Schuelereinst. Sinclair'!$N$4="Ja",Druck_Tabelle_Kugel!$AL$3,1) * VLOOKUP(AK78,Kugel_Schueler,2),1)</f>
        <v>90.2</v>
      </c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</row>
    <row r="79" spans="1:132" x14ac:dyDescent="0.2">
      <c r="A79" s="185">
        <f t="shared" si="26"/>
        <v>1.73</v>
      </c>
      <c r="B79" s="192">
        <f>ROUND(IF('Schuelereinst. Sinclair'!$N$4="Ja",Druck_Tabelle_Kugel!$AL$3,1) * VLOOKUP(A79,Kugel_Schueler,2),1)</f>
        <v>0</v>
      </c>
      <c r="C79" s="180"/>
      <c r="D79" s="185">
        <f t="shared" si="14"/>
        <v>2.73</v>
      </c>
      <c r="E79" s="192">
        <f>ROUND(IF('Schuelereinst. Sinclair'!$N$4="Ja",Druck_Tabelle_Kugel!$AL$3,1) * VLOOKUP(D79,Kugel_Schueler,2),1)</f>
        <v>5.6</v>
      </c>
      <c r="F79" s="180"/>
      <c r="G79" s="185">
        <f t="shared" si="15"/>
        <v>3.73</v>
      </c>
      <c r="H79" s="192">
        <f>ROUND(IF('Schuelereinst. Sinclair'!$N$4="Ja",Druck_Tabelle_Kugel!$AL$3,1) * VLOOKUP(G79,Kugel_Schueler,2),1)</f>
        <v>13.3</v>
      </c>
      <c r="I79" s="180"/>
      <c r="J79" s="185">
        <f t="shared" si="16"/>
        <v>4.7300000000000004</v>
      </c>
      <c r="K79" s="192">
        <f>ROUND(IF('Schuelereinst. Sinclair'!$N$4="Ja",Druck_Tabelle_Kugel!$AL$3,1) * VLOOKUP(J79,Kugel_Schueler,2),1)</f>
        <v>21</v>
      </c>
      <c r="L79" s="180"/>
      <c r="M79" s="185">
        <f t="shared" si="17"/>
        <v>5.73</v>
      </c>
      <c r="N79" s="192">
        <f>ROUND(IF('Schuelereinst. Sinclair'!$N$4="Ja",Druck_Tabelle_Kugel!$AL$3,1) * VLOOKUP(M79,Kugel_Schueler,2),1)</f>
        <v>28.7</v>
      </c>
      <c r="O79" s="180"/>
      <c r="P79" s="185">
        <f t="shared" si="18"/>
        <v>6.73</v>
      </c>
      <c r="Q79" s="192">
        <f>ROUND(IF('Schuelereinst. Sinclair'!$N$4="Ja",Druck_Tabelle_Kugel!$AL$3,1) * VLOOKUP(P79,Kugel_Schueler,2),1)</f>
        <v>36.4</v>
      </c>
      <c r="R79" s="180"/>
      <c r="S79" s="185">
        <f t="shared" si="19"/>
        <v>7.73</v>
      </c>
      <c r="T79" s="192">
        <f>ROUND(IF('Schuelereinst. Sinclair'!$N$4="Ja",Druck_Tabelle_Kugel!$AL$3,1) * VLOOKUP(S79,Kugel_Schueler,2),1)</f>
        <v>44.1</v>
      </c>
      <c r="U79" s="180"/>
      <c r="V79" s="185">
        <f t="shared" si="20"/>
        <v>8.73</v>
      </c>
      <c r="W79" s="192">
        <f>ROUND(IF('Schuelereinst. Sinclair'!$N$4="Ja",Druck_Tabelle_Kugel!$AL$3,1) * VLOOKUP(V79,Kugel_Schueler,2),1)</f>
        <v>51.8</v>
      </c>
      <c r="X79" s="180"/>
      <c r="Y79" s="185">
        <f t="shared" si="21"/>
        <v>9.73</v>
      </c>
      <c r="Z79" s="192">
        <f>ROUND(IF('Schuelereinst. Sinclair'!$N$4="Ja",Druck_Tabelle_Kugel!$AL$3,1) * VLOOKUP(Y79,Kugel_Schueler,2),1)</f>
        <v>59.5</v>
      </c>
      <c r="AA79" s="180"/>
      <c r="AB79" s="185">
        <f t="shared" si="22"/>
        <v>10.73</v>
      </c>
      <c r="AC79" s="192">
        <f>ROUND(IF('Schuelereinst. Sinclair'!$N$4="Ja",Druck_Tabelle_Kugel!$AL$3,1) * VLOOKUP(AB79,Kugel_Schueler,2),1)</f>
        <v>67.2</v>
      </c>
      <c r="AD79" s="180"/>
      <c r="AE79" s="185">
        <f t="shared" si="23"/>
        <v>11.73</v>
      </c>
      <c r="AF79" s="192">
        <f>ROUND(IF('Schuelereinst. Sinclair'!$N$4="Ja",Druck_Tabelle_Kugel!$AL$3,1) * VLOOKUP(AE79,Kugel_Schueler,2),1)</f>
        <v>74.900000000000006</v>
      </c>
      <c r="AG79" s="180"/>
      <c r="AH79" s="185">
        <f t="shared" si="24"/>
        <v>12.73</v>
      </c>
      <c r="AI79" s="192">
        <f>ROUND(IF('Schuelereinst. Sinclair'!$N$4="Ja",Druck_Tabelle_Kugel!$AL$3,1) * VLOOKUP(AH79,Kugel_Schueler,2),1)</f>
        <v>82.5</v>
      </c>
      <c r="AJ79" s="180"/>
      <c r="AK79" s="185">
        <f t="shared" si="25"/>
        <v>13.73</v>
      </c>
      <c r="AL79" s="192">
        <f>ROUND(IF('Schuelereinst. Sinclair'!$N$4="Ja",Druck_Tabelle_Kugel!$AL$3,1) * VLOOKUP(AK79,Kugel_Schueler,2),1)</f>
        <v>90.2</v>
      </c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180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  <c r="DS79" s="180"/>
      <c r="DT79" s="180"/>
      <c r="DU79" s="180"/>
      <c r="DV79" s="180"/>
      <c r="DW79" s="180"/>
      <c r="DX79" s="180"/>
      <c r="DY79" s="180"/>
      <c r="DZ79" s="180"/>
      <c r="EA79" s="180"/>
      <c r="EB79" s="180"/>
    </row>
    <row r="80" spans="1:132" x14ac:dyDescent="0.2">
      <c r="A80" s="183">
        <f t="shared" si="26"/>
        <v>1.74</v>
      </c>
      <c r="B80" s="191">
        <f>ROUND(IF('Schuelereinst. Sinclair'!$N$4="Ja",Druck_Tabelle_Kugel!$AL$3,1) * VLOOKUP(A80,Kugel_Schueler,2),1)</f>
        <v>0</v>
      </c>
      <c r="C80" s="180"/>
      <c r="D80" s="183">
        <f t="shared" si="14"/>
        <v>2.74</v>
      </c>
      <c r="E80" s="191">
        <f>ROUND(IF('Schuelereinst. Sinclair'!$N$4="Ja",Druck_Tabelle_Kugel!$AL$3,1) * VLOOKUP(D80,Kugel_Schueler,2),1)</f>
        <v>5.7</v>
      </c>
      <c r="F80" s="180"/>
      <c r="G80" s="183">
        <f t="shared" si="15"/>
        <v>3.74</v>
      </c>
      <c r="H80" s="191">
        <f>ROUND(IF('Schuelereinst. Sinclair'!$N$4="Ja",Druck_Tabelle_Kugel!$AL$3,1) * VLOOKUP(G80,Kugel_Schueler,2),1)</f>
        <v>13.4</v>
      </c>
      <c r="I80" s="180"/>
      <c r="J80" s="183">
        <f t="shared" si="16"/>
        <v>4.74</v>
      </c>
      <c r="K80" s="191">
        <f>ROUND(IF('Schuelereinst. Sinclair'!$N$4="Ja",Druck_Tabelle_Kugel!$AL$3,1) * VLOOKUP(J80,Kugel_Schueler,2),1)</f>
        <v>21.1</v>
      </c>
      <c r="L80" s="180"/>
      <c r="M80" s="183">
        <f t="shared" si="17"/>
        <v>5.74</v>
      </c>
      <c r="N80" s="191">
        <f>ROUND(IF('Schuelereinst. Sinclair'!$N$4="Ja",Druck_Tabelle_Kugel!$AL$3,1) * VLOOKUP(M80,Kugel_Schueler,2),1)</f>
        <v>28.8</v>
      </c>
      <c r="O80" s="180"/>
      <c r="P80" s="183">
        <f t="shared" si="18"/>
        <v>6.74</v>
      </c>
      <c r="Q80" s="191">
        <f>ROUND(IF('Schuelereinst. Sinclair'!$N$4="Ja",Druck_Tabelle_Kugel!$AL$3,1) * VLOOKUP(P80,Kugel_Schueler,2),1)</f>
        <v>36.5</v>
      </c>
      <c r="R80" s="180"/>
      <c r="S80" s="183">
        <f t="shared" si="19"/>
        <v>7.74</v>
      </c>
      <c r="T80" s="191">
        <f>ROUND(IF('Schuelereinst. Sinclair'!$N$4="Ja",Druck_Tabelle_Kugel!$AL$3,1) * VLOOKUP(S80,Kugel_Schueler,2),1)</f>
        <v>44.2</v>
      </c>
      <c r="U80" s="180"/>
      <c r="V80" s="183">
        <f t="shared" si="20"/>
        <v>8.74</v>
      </c>
      <c r="W80" s="191">
        <f>ROUND(IF('Schuelereinst. Sinclair'!$N$4="Ja",Druck_Tabelle_Kugel!$AL$3,1) * VLOOKUP(V80,Kugel_Schueler,2),1)</f>
        <v>51.9</v>
      </c>
      <c r="X80" s="180"/>
      <c r="Y80" s="183">
        <f t="shared" si="21"/>
        <v>9.74</v>
      </c>
      <c r="Z80" s="191">
        <f>ROUND(IF('Schuelereinst. Sinclair'!$N$4="Ja",Druck_Tabelle_Kugel!$AL$3,1) * VLOOKUP(Y80,Kugel_Schueler,2),1)</f>
        <v>59.5</v>
      </c>
      <c r="AA80" s="180"/>
      <c r="AB80" s="183">
        <f t="shared" si="22"/>
        <v>10.74</v>
      </c>
      <c r="AC80" s="191">
        <f>ROUND(IF('Schuelereinst. Sinclair'!$N$4="Ja",Druck_Tabelle_Kugel!$AL$3,1) * VLOOKUP(AB80,Kugel_Schueler,2),1)</f>
        <v>67.2</v>
      </c>
      <c r="AD80" s="180"/>
      <c r="AE80" s="183">
        <f t="shared" si="23"/>
        <v>11.74</v>
      </c>
      <c r="AF80" s="191">
        <f>ROUND(IF('Schuelereinst. Sinclair'!$N$4="Ja",Druck_Tabelle_Kugel!$AL$3,1) * VLOOKUP(AE80,Kugel_Schueler,2),1)</f>
        <v>74.900000000000006</v>
      </c>
      <c r="AG80" s="180"/>
      <c r="AH80" s="183">
        <f t="shared" si="24"/>
        <v>12.74</v>
      </c>
      <c r="AI80" s="191">
        <f>ROUND(IF('Schuelereinst. Sinclair'!$N$4="Ja",Druck_Tabelle_Kugel!$AL$3,1) * VLOOKUP(AH80,Kugel_Schueler,2),1)</f>
        <v>82.6</v>
      </c>
      <c r="AJ80" s="180"/>
      <c r="AK80" s="183">
        <f t="shared" si="25"/>
        <v>13.74</v>
      </c>
      <c r="AL80" s="191">
        <f>ROUND(IF('Schuelereinst. Sinclair'!$N$4="Ja",Druck_Tabelle_Kugel!$AL$3,1) * VLOOKUP(AK80,Kugel_Schueler,2),1)</f>
        <v>90.3</v>
      </c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0"/>
      <c r="DX80" s="180"/>
      <c r="DY80" s="180"/>
      <c r="DZ80" s="180"/>
      <c r="EA80" s="180"/>
      <c r="EB80" s="180"/>
    </row>
    <row r="81" spans="1:132" x14ac:dyDescent="0.2">
      <c r="A81" s="185">
        <f t="shared" si="26"/>
        <v>1.75</v>
      </c>
      <c r="B81" s="192">
        <f>ROUND(IF('Schuelereinst. Sinclair'!$N$4="Ja",Druck_Tabelle_Kugel!$AL$3,1) * VLOOKUP(A81,Kugel_Schueler,2),1)</f>
        <v>0</v>
      </c>
      <c r="C81" s="180"/>
      <c r="D81" s="185">
        <f t="shared" si="14"/>
        <v>2.75</v>
      </c>
      <c r="E81" s="192">
        <f>ROUND(IF('Schuelereinst. Sinclair'!$N$4="Ja",Druck_Tabelle_Kugel!$AL$3,1) * VLOOKUP(D81,Kugel_Schueler,2),1)</f>
        <v>5.8</v>
      </c>
      <c r="F81" s="180"/>
      <c r="G81" s="185">
        <f t="shared" si="15"/>
        <v>3.75</v>
      </c>
      <c r="H81" s="192">
        <f>ROUND(IF('Schuelereinst. Sinclair'!$N$4="Ja",Druck_Tabelle_Kugel!$AL$3,1) * VLOOKUP(G81,Kugel_Schueler,2),1)</f>
        <v>13.5</v>
      </c>
      <c r="I81" s="180"/>
      <c r="J81" s="185">
        <f t="shared" si="16"/>
        <v>4.75</v>
      </c>
      <c r="K81" s="192">
        <f>ROUND(IF('Schuelereinst. Sinclair'!$N$4="Ja",Druck_Tabelle_Kugel!$AL$3,1) * VLOOKUP(J81,Kugel_Schueler,2),1)</f>
        <v>21.2</v>
      </c>
      <c r="L81" s="180"/>
      <c r="M81" s="185">
        <f t="shared" si="17"/>
        <v>5.75</v>
      </c>
      <c r="N81" s="192">
        <f>ROUND(IF('Schuelereinst. Sinclair'!$N$4="Ja",Druck_Tabelle_Kugel!$AL$3,1) * VLOOKUP(M81,Kugel_Schueler,2),1)</f>
        <v>28.9</v>
      </c>
      <c r="O81" s="180"/>
      <c r="P81" s="185">
        <f t="shared" si="18"/>
        <v>6.75</v>
      </c>
      <c r="Q81" s="192">
        <f>ROUND(IF('Schuelereinst. Sinclair'!$N$4="Ja",Druck_Tabelle_Kugel!$AL$3,1) * VLOOKUP(P81,Kugel_Schueler,2),1)</f>
        <v>36.5</v>
      </c>
      <c r="R81" s="180"/>
      <c r="S81" s="185">
        <f t="shared" si="19"/>
        <v>7.75</v>
      </c>
      <c r="T81" s="192">
        <f>ROUND(IF('Schuelereinst. Sinclair'!$N$4="Ja",Druck_Tabelle_Kugel!$AL$3,1) * VLOOKUP(S81,Kugel_Schueler,2),1)</f>
        <v>44.2</v>
      </c>
      <c r="U81" s="180"/>
      <c r="V81" s="185">
        <f t="shared" si="20"/>
        <v>8.75</v>
      </c>
      <c r="W81" s="192">
        <f>ROUND(IF('Schuelereinst. Sinclair'!$N$4="Ja",Druck_Tabelle_Kugel!$AL$3,1) * VLOOKUP(V81,Kugel_Schueler,2),1)</f>
        <v>51.9</v>
      </c>
      <c r="X81" s="180"/>
      <c r="Y81" s="185">
        <f t="shared" si="21"/>
        <v>9.75</v>
      </c>
      <c r="Z81" s="192">
        <f>ROUND(IF('Schuelereinst. Sinclair'!$N$4="Ja",Druck_Tabelle_Kugel!$AL$3,1) * VLOOKUP(Y81,Kugel_Schueler,2),1)</f>
        <v>59.6</v>
      </c>
      <c r="AA81" s="180"/>
      <c r="AB81" s="185">
        <f t="shared" si="22"/>
        <v>10.75</v>
      </c>
      <c r="AC81" s="192">
        <f>ROUND(IF('Schuelereinst. Sinclair'!$N$4="Ja",Druck_Tabelle_Kugel!$AL$3,1) * VLOOKUP(AB81,Kugel_Schueler,2),1)</f>
        <v>67.3</v>
      </c>
      <c r="AD81" s="180"/>
      <c r="AE81" s="185">
        <f t="shared" si="23"/>
        <v>11.75</v>
      </c>
      <c r="AF81" s="192">
        <f>ROUND(IF('Schuelereinst. Sinclair'!$N$4="Ja",Druck_Tabelle_Kugel!$AL$3,1) * VLOOKUP(AE81,Kugel_Schueler,2),1)</f>
        <v>75</v>
      </c>
      <c r="AG81" s="180"/>
      <c r="AH81" s="185">
        <f t="shared" si="24"/>
        <v>12.75</v>
      </c>
      <c r="AI81" s="192">
        <f>ROUND(IF('Schuelereinst. Sinclair'!$N$4="Ja",Druck_Tabelle_Kugel!$AL$3,1) * VLOOKUP(AH81,Kugel_Schueler,2),1)</f>
        <v>82.7</v>
      </c>
      <c r="AJ81" s="180"/>
      <c r="AK81" s="185">
        <f t="shared" si="25"/>
        <v>13.75</v>
      </c>
      <c r="AL81" s="192">
        <f>ROUND(IF('Schuelereinst. Sinclair'!$N$4="Ja",Druck_Tabelle_Kugel!$AL$3,1) * VLOOKUP(AK81,Kugel_Schueler,2),1)</f>
        <v>90.4</v>
      </c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180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  <c r="DS81" s="180"/>
      <c r="DT81" s="180"/>
      <c r="DU81" s="180"/>
      <c r="DV81" s="180"/>
      <c r="DW81" s="180"/>
      <c r="DX81" s="180"/>
      <c r="DY81" s="180"/>
      <c r="DZ81" s="180"/>
      <c r="EA81" s="180"/>
      <c r="EB81" s="180"/>
    </row>
    <row r="82" spans="1:132" x14ac:dyDescent="0.2">
      <c r="A82" s="183">
        <f t="shared" si="26"/>
        <v>1.76</v>
      </c>
      <c r="B82" s="191">
        <f>ROUND(IF('Schuelereinst. Sinclair'!$N$4="Ja",Druck_Tabelle_Kugel!$AL$3,1) * VLOOKUP(A82,Kugel_Schueler,2),1)</f>
        <v>0</v>
      </c>
      <c r="C82" s="180"/>
      <c r="D82" s="183">
        <f t="shared" si="14"/>
        <v>2.76</v>
      </c>
      <c r="E82" s="191">
        <f>ROUND(IF('Schuelereinst. Sinclair'!$N$4="Ja",Druck_Tabelle_Kugel!$AL$3,1) * VLOOKUP(D82,Kugel_Schueler,2),1)</f>
        <v>5.9</v>
      </c>
      <c r="F82" s="180"/>
      <c r="G82" s="183">
        <f t="shared" si="15"/>
        <v>3.76</v>
      </c>
      <c r="H82" s="191">
        <f>ROUND(IF('Schuelereinst. Sinclair'!$N$4="Ja",Druck_Tabelle_Kugel!$AL$3,1) * VLOOKUP(G82,Kugel_Schueler,2),1)</f>
        <v>13.5</v>
      </c>
      <c r="I82" s="180"/>
      <c r="J82" s="183">
        <f t="shared" si="16"/>
        <v>4.76</v>
      </c>
      <c r="K82" s="191">
        <f>ROUND(IF('Schuelereinst. Sinclair'!$N$4="Ja",Druck_Tabelle_Kugel!$AL$3,1) * VLOOKUP(J82,Kugel_Schueler,2),1)</f>
        <v>21.2</v>
      </c>
      <c r="L82" s="180"/>
      <c r="M82" s="183">
        <f t="shared" si="17"/>
        <v>5.76</v>
      </c>
      <c r="N82" s="191">
        <f>ROUND(IF('Schuelereinst. Sinclair'!$N$4="Ja",Druck_Tabelle_Kugel!$AL$3,1) * VLOOKUP(M82,Kugel_Schueler,2),1)</f>
        <v>28.9</v>
      </c>
      <c r="O82" s="180"/>
      <c r="P82" s="183">
        <f t="shared" si="18"/>
        <v>6.76</v>
      </c>
      <c r="Q82" s="191">
        <f>ROUND(IF('Schuelereinst. Sinclair'!$N$4="Ja",Druck_Tabelle_Kugel!$AL$3,1) * VLOOKUP(P82,Kugel_Schueler,2),1)</f>
        <v>36.6</v>
      </c>
      <c r="R82" s="180"/>
      <c r="S82" s="183">
        <f t="shared" si="19"/>
        <v>7.76</v>
      </c>
      <c r="T82" s="191">
        <f>ROUND(IF('Schuelereinst. Sinclair'!$N$4="Ja",Druck_Tabelle_Kugel!$AL$3,1) * VLOOKUP(S82,Kugel_Schueler,2),1)</f>
        <v>44.3</v>
      </c>
      <c r="U82" s="180"/>
      <c r="V82" s="183">
        <f t="shared" si="20"/>
        <v>8.76</v>
      </c>
      <c r="W82" s="191">
        <f>ROUND(IF('Schuelereinst. Sinclair'!$N$4="Ja",Druck_Tabelle_Kugel!$AL$3,1) * VLOOKUP(V82,Kugel_Schueler,2),1)</f>
        <v>52</v>
      </c>
      <c r="X82" s="180"/>
      <c r="Y82" s="183">
        <f t="shared" si="21"/>
        <v>9.76</v>
      </c>
      <c r="Z82" s="191">
        <f>ROUND(IF('Schuelereinst. Sinclair'!$N$4="Ja",Druck_Tabelle_Kugel!$AL$3,1) * VLOOKUP(Y82,Kugel_Schueler,2),1)</f>
        <v>59.7</v>
      </c>
      <c r="AA82" s="180"/>
      <c r="AB82" s="183">
        <f t="shared" si="22"/>
        <v>10.76</v>
      </c>
      <c r="AC82" s="191">
        <f>ROUND(IF('Schuelereinst. Sinclair'!$N$4="Ja",Druck_Tabelle_Kugel!$AL$3,1) * VLOOKUP(AB82,Kugel_Schueler,2),1)</f>
        <v>67.400000000000006</v>
      </c>
      <c r="AD82" s="180"/>
      <c r="AE82" s="183">
        <f t="shared" si="23"/>
        <v>11.76</v>
      </c>
      <c r="AF82" s="191">
        <f>ROUND(IF('Schuelereinst. Sinclair'!$N$4="Ja",Druck_Tabelle_Kugel!$AL$3,1) * VLOOKUP(AE82,Kugel_Schueler,2),1)</f>
        <v>75.099999999999994</v>
      </c>
      <c r="AG82" s="180"/>
      <c r="AH82" s="183">
        <f t="shared" si="24"/>
        <v>12.76</v>
      </c>
      <c r="AI82" s="191">
        <f>ROUND(IF('Schuelereinst. Sinclair'!$N$4="Ja",Druck_Tabelle_Kugel!$AL$3,1) * VLOOKUP(AH82,Kugel_Schueler,2),1)</f>
        <v>82.8</v>
      </c>
      <c r="AJ82" s="180"/>
      <c r="AK82" s="183">
        <f t="shared" si="25"/>
        <v>13.76</v>
      </c>
      <c r="AL82" s="191">
        <f>ROUND(IF('Schuelereinst. Sinclair'!$N$4="Ja",Druck_Tabelle_Kugel!$AL$3,1) * VLOOKUP(AK82,Kugel_Schueler,2),1)</f>
        <v>90.5</v>
      </c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</row>
    <row r="83" spans="1:132" x14ac:dyDescent="0.2">
      <c r="A83" s="185">
        <f t="shared" si="26"/>
        <v>1.77</v>
      </c>
      <c r="B83" s="192">
        <f>ROUND(IF('Schuelereinst. Sinclair'!$N$4="Ja",Druck_Tabelle_Kugel!$AL$3,1) * VLOOKUP(A83,Kugel_Schueler,2),1)</f>
        <v>0</v>
      </c>
      <c r="C83" s="180"/>
      <c r="D83" s="185">
        <f t="shared" si="14"/>
        <v>2.77</v>
      </c>
      <c r="E83" s="192">
        <f>ROUND(IF('Schuelereinst. Sinclair'!$N$4="Ja",Druck_Tabelle_Kugel!$AL$3,1) * VLOOKUP(D83,Kugel_Schueler,2),1)</f>
        <v>5.9</v>
      </c>
      <c r="F83" s="180"/>
      <c r="G83" s="185">
        <f t="shared" si="15"/>
        <v>3.77</v>
      </c>
      <c r="H83" s="192">
        <f>ROUND(IF('Schuelereinst. Sinclair'!$N$4="Ja",Druck_Tabelle_Kugel!$AL$3,1) * VLOOKUP(G83,Kugel_Schueler,2),1)</f>
        <v>13.6</v>
      </c>
      <c r="I83" s="180"/>
      <c r="J83" s="185">
        <f t="shared" si="16"/>
        <v>4.7699999999999996</v>
      </c>
      <c r="K83" s="192">
        <f>ROUND(IF('Schuelereinst. Sinclair'!$N$4="Ja",Druck_Tabelle_Kugel!$AL$3,1) * VLOOKUP(J83,Kugel_Schueler,2),1)</f>
        <v>21.3</v>
      </c>
      <c r="L83" s="180"/>
      <c r="M83" s="185">
        <f t="shared" si="17"/>
        <v>5.77</v>
      </c>
      <c r="N83" s="192">
        <f>ROUND(IF('Schuelereinst. Sinclair'!$N$4="Ja",Druck_Tabelle_Kugel!$AL$3,1) * VLOOKUP(M83,Kugel_Schueler,2),1)</f>
        <v>29</v>
      </c>
      <c r="O83" s="180"/>
      <c r="P83" s="185">
        <f t="shared" si="18"/>
        <v>6.77</v>
      </c>
      <c r="Q83" s="192">
        <f>ROUND(IF('Schuelereinst. Sinclair'!$N$4="Ja",Druck_Tabelle_Kugel!$AL$3,1) * VLOOKUP(P83,Kugel_Schueler,2),1)</f>
        <v>36.700000000000003</v>
      </c>
      <c r="R83" s="180"/>
      <c r="S83" s="185">
        <f t="shared" si="19"/>
        <v>7.77</v>
      </c>
      <c r="T83" s="192">
        <f>ROUND(IF('Schuelereinst. Sinclair'!$N$4="Ja",Druck_Tabelle_Kugel!$AL$3,1) * VLOOKUP(S83,Kugel_Schueler,2),1)</f>
        <v>44.4</v>
      </c>
      <c r="U83" s="180"/>
      <c r="V83" s="185">
        <f t="shared" si="20"/>
        <v>8.77</v>
      </c>
      <c r="W83" s="192">
        <f>ROUND(IF('Schuelereinst. Sinclair'!$N$4="Ja",Druck_Tabelle_Kugel!$AL$3,1) * VLOOKUP(V83,Kugel_Schueler,2),1)</f>
        <v>52.1</v>
      </c>
      <c r="X83" s="180"/>
      <c r="Y83" s="185">
        <f t="shared" si="21"/>
        <v>9.77</v>
      </c>
      <c r="Z83" s="192">
        <f>ROUND(IF('Schuelereinst. Sinclair'!$N$4="Ja",Druck_Tabelle_Kugel!$AL$3,1) * VLOOKUP(Y83,Kugel_Schueler,2),1)</f>
        <v>59.8</v>
      </c>
      <c r="AA83" s="180"/>
      <c r="AB83" s="185">
        <f t="shared" si="22"/>
        <v>10.77</v>
      </c>
      <c r="AC83" s="192">
        <f>ROUND(IF('Schuelereinst. Sinclair'!$N$4="Ja",Druck_Tabelle_Kugel!$AL$3,1) * VLOOKUP(AB83,Kugel_Schueler,2),1)</f>
        <v>67.5</v>
      </c>
      <c r="AD83" s="180"/>
      <c r="AE83" s="185">
        <f t="shared" si="23"/>
        <v>11.77</v>
      </c>
      <c r="AF83" s="192">
        <f>ROUND(IF('Schuelereinst. Sinclair'!$N$4="Ja",Druck_Tabelle_Kugel!$AL$3,1) * VLOOKUP(AE83,Kugel_Schueler,2),1)</f>
        <v>75.2</v>
      </c>
      <c r="AG83" s="180"/>
      <c r="AH83" s="185">
        <f t="shared" si="24"/>
        <v>12.77</v>
      </c>
      <c r="AI83" s="192">
        <f>ROUND(IF('Schuelereinst. Sinclair'!$N$4="Ja",Druck_Tabelle_Kugel!$AL$3,1) * VLOOKUP(AH83,Kugel_Schueler,2),1)</f>
        <v>82.9</v>
      </c>
      <c r="AJ83" s="180"/>
      <c r="AK83" s="185">
        <f t="shared" si="25"/>
        <v>13.77</v>
      </c>
      <c r="AL83" s="192">
        <f>ROUND(IF('Schuelereinst. Sinclair'!$N$4="Ja",Druck_Tabelle_Kugel!$AL$3,1) * VLOOKUP(AK83,Kugel_Schueler,2),1)</f>
        <v>90.5</v>
      </c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0"/>
      <c r="DX83" s="180"/>
      <c r="DY83" s="180"/>
      <c r="DZ83" s="180"/>
      <c r="EA83" s="180"/>
      <c r="EB83" s="180"/>
    </row>
    <row r="84" spans="1:132" x14ac:dyDescent="0.2">
      <c r="A84" s="183">
        <f t="shared" si="26"/>
        <v>1.78</v>
      </c>
      <c r="B84" s="191">
        <f>ROUND(IF('Schuelereinst. Sinclair'!$N$4="Ja",Druck_Tabelle_Kugel!$AL$3,1) * VLOOKUP(A84,Kugel_Schueler,2),1)</f>
        <v>0</v>
      </c>
      <c r="C84" s="180"/>
      <c r="D84" s="183">
        <f t="shared" si="14"/>
        <v>2.78</v>
      </c>
      <c r="E84" s="191">
        <f>ROUND(IF('Schuelereinst. Sinclair'!$N$4="Ja",Druck_Tabelle_Kugel!$AL$3,1) * VLOOKUP(D84,Kugel_Schueler,2),1)</f>
        <v>6</v>
      </c>
      <c r="F84" s="180"/>
      <c r="G84" s="183">
        <f t="shared" si="15"/>
        <v>3.78</v>
      </c>
      <c r="H84" s="191">
        <f>ROUND(IF('Schuelereinst. Sinclair'!$N$4="Ja",Druck_Tabelle_Kugel!$AL$3,1) * VLOOKUP(G84,Kugel_Schueler,2),1)</f>
        <v>13.7</v>
      </c>
      <c r="I84" s="180"/>
      <c r="J84" s="183">
        <f t="shared" si="16"/>
        <v>4.78</v>
      </c>
      <c r="K84" s="191">
        <f>ROUND(IF('Schuelereinst. Sinclair'!$N$4="Ja",Druck_Tabelle_Kugel!$AL$3,1) * VLOOKUP(J84,Kugel_Schueler,2),1)</f>
        <v>21.4</v>
      </c>
      <c r="L84" s="180"/>
      <c r="M84" s="183">
        <f t="shared" si="17"/>
        <v>5.78</v>
      </c>
      <c r="N84" s="191">
        <f>ROUND(IF('Schuelereinst. Sinclair'!$N$4="Ja",Druck_Tabelle_Kugel!$AL$3,1) * VLOOKUP(M84,Kugel_Schueler,2),1)</f>
        <v>29.1</v>
      </c>
      <c r="O84" s="180"/>
      <c r="P84" s="183">
        <f t="shared" si="18"/>
        <v>6.78</v>
      </c>
      <c r="Q84" s="191">
        <f>ROUND(IF('Schuelereinst. Sinclair'!$N$4="Ja",Druck_Tabelle_Kugel!$AL$3,1) * VLOOKUP(P84,Kugel_Schueler,2),1)</f>
        <v>36.799999999999997</v>
      </c>
      <c r="R84" s="180"/>
      <c r="S84" s="183">
        <f t="shared" si="19"/>
        <v>7.78</v>
      </c>
      <c r="T84" s="191">
        <f>ROUND(IF('Schuelereinst. Sinclair'!$N$4="Ja",Druck_Tabelle_Kugel!$AL$3,1) * VLOOKUP(S84,Kugel_Schueler,2),1)</f>
        <v>44.5</v>
      </c>
      <c r="U84" s="180"/>
      <c r="V84" s="183">
        <f t="shared" si="20"/>
        <v>8.7799999999999994</v>
      </c>
      <c r="W84" s="191">
        <f>ROUND(IF('Schuelereinst. Sinclair'!$N$4="Ja",Druck_Tabelle_Kugel!$AL$3,1) * VLOOKUP(V84,Kugel_Schueler,2),1)</f>
        <v>52.2</v>
      </c>
      <c r="X84" s="180"/>
      <c r="Y84" s="183">
        <f t="shared" si="21"/>
        <v>9.7799999999999994</v>
      </c>
      <c r="Z84" s="191">
        <f>ROUND(IF('Schuelereinst. Sinclair'!$N$4="Ja",Druck_Tabelle_Kugel!$AL$3,1) * VLOOKUP(Y84,Kugel_Schueler,2),1)</f>
        <v>59.9</v>
      </c>
      <c r="AA84" s="180"/>
      <c r="AB84" s="183">
        <f t="shared" si="22"/>
        <v>10.78</v>
      </c>
      <c r="AC84" s="191">
        <f>ROUND(IF('Schuelereinst. Sinclair'!$N$4="Ja",Druck_Tabelle_Kugel!$AL$3,1) * VLOOKUP(AB84,Kugel_Schueler,2),1)</f>
        <v>67.5</v>
      </c>
      <c r="AD84" s="180"/>
      <c r="AE84" s="183">
        <f t="shared" si="23"/>
        <v>11.78</v>
      </c>
      <c r="AF84" s="191">
        <f>ROUND(IF('Schuelereinst. Sinclair'!$N$4="Ja",Druck_Tabelle_Kugel!$AL$3,1) * VLOOKUP(AE84,Kugel_Schueler,2),1)</f>
        <v>75.2</v>
      </c>
      <c r="AG84" s="180"/>
      <c r="AH84" s="183">
        <f t="shared" si="24"/>
        <v>12.78</v>
      </c>
      <c r="AI84" s="191">
        <f>ROUND(IF('Schuelereinst. Sinclair'!$N$4="Ja",Druck_Tabelle_Kugel!$AL$3,1) * VLOOKUP(AH84,Kugel_Schueler,2),1)</f>
        <v>82.9</v>
      </c>
      <c r="AJ84" s="180"/>
      <c r="AK84" s="183">
        <f t="shared" si="25"/>
        <v>13.78</v>
      </c>
      <c r="AL84" s="191">
        <f>ROUND(IF('Schuelereinst. Sinclair'!$N$4="Ja",Druck_Tabelle_Kugel!$AL$3,1) * VLOOKUP(AK84,Kugel_Schueler,2),1)</f>
        <v>90.6</v>
      </c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180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  <c r="DS84" s="180"/>
      <c r="DT84" s="180"/>
      <c r="DU84" s="180"/>
      <c r="DV84" s="180"/>
      <c r="DW84" s="180"/>
      <c r="DX84" s="180"/>
      <c r="DY84" s="180"/>
      <c r="DZ84" s="180"/>
      <c r="EA84" s="180"/>
      <c r="EB84" s="180"/>
    </row>
    <row r="85" spans="1:132" x14ac:dyDescent="0.2">
      <c r="A85" s="185">
        <f t="shared" si="26"/>
        <v>1.79</v>
      </c>
      <c r="B85" s="192">
        <f>ROUND(IF('Schuelereinst. Sinclair'!$N$4="Ja",Druck_Tabelle_Kugel!$AL$3,1) * VLOOKUP(A85,Kugel_Schueler,2),1)</f>
        <v>0</v>
      </c>
      <c r="C85" s="180"/>
      <c r="D85" s="185">
        <f t="shared" si="14"/>
        <v>2.79</v>
      </c>
      <c r="E85" s="192">
        <f>ROUND(IF('Schuelereinst. Sinclair'!$N$4="Ja",Druck_Tabelle_Kugel!$AL$3,1) * VLOOKUP(D85,Kugel_Schueler,2),1)</f>
        <v>6.1</v>
      </c>
      <c r="F85" s="180"/>
      <c r="G85" s="185">
        <f t="shared" si="15"/>
        <v>3.79</v>
      </c>
      <c r="H85" s="192">
        <f>ROUND(IF('Schuelereinst. Sinclair'!$N$4="Ja",Druck_Tabelle_Kugel!$AL$3,1) * VLOOKUP(G85,Kugel_Schueler,2),1)</f>
        <v>13.8</v>
      </c>
      <c r="I85" s="180"/>
      <c r="J85" s="185">
        <f t="shared" si="16"/>
        <v>4.79</v>
      </c>
      <c r="K85" s="192">
        <f>ROUND(IF('Schuelereinst. Sinclair'!$N$4="Ja",Druck_Tabelle_Kugel!$AL$3,1) * VLOOKUP(J85,Kugel_Schueler,2),1)</f>
        <v>21.5</v>
      </c>
      <c r="L85" s="180"/>
      <c r="M85" s="185">
        <f t="shared" si="17"/>
        <v>5.79</v>
      </c>
      <c r="N85" s="192">
        <f>ROUND(IF('Schuelereinst. Sinclair'!$N$4="Ja",Druck_Tabelle_Kugel!$AL$3,1) * VLOOKUP(M85,Kugel_Schueler,2),1)</f>
        <v>29.2</v>
      </c>
      <c r="O85" s="180"/>
      <c r="P85" s="185">
        <f t="shared" si="18"/>
        <v>6.79</v>
      </c>
      <c r="Q85" s="192">
        <f>ROUND(IF('Schuelereinst. Sinclair'!$N$4="Ja",Druck_Tabelle_Kugel!$AL$3,1) * VLOOKUP(P85,Kugel_Schueler,2),1)</f>
        <v>36.9</v>
      </c>
      <c r="R85" s="180"/>
      <c r="S85" s="185">
        <f t="shared" si="19"/>
        <v>7.79</v>
      </c>
      <c r="T85" s="192">
        <f>ROUND(IF('Schuelereinst. Sinclair'!$N$4="Ja",Druck_Tabelle_Kugel!$AL$3,1) * VLOOKUP(S85,Kugel_Schueler,2),1)</f>
        <v>44.5</v>
      </c>
      <c r="U85" s="180"/>
      <c r="V85" s="185">
        <f t="shared" si="20"/>
        <v>8.7899999999999991</v>
      </c>
      <c r="W85" s="192">
        <f>ROUND(IF('Schuelereinst. Sinclair'!$N$4="Ja",Druck_Tabelle_Kugel!$AL$3,1) * VLOOKUP(V85,Kugel_Schueler,2),1)</f>
        <v>52.2</v>
      </c>
      <c r="X85" s="180"/>
      <c r="Y85" s="185">
        <f t="shared" si="21"/>
        <v>9.7899999999999991</v>
      </c>
      <c r="Z85" s="192">
        <f>ROUND(IF('Schuelereinst. Sinclair'!$N$4="Ja",Druck_Tabelle_Kugel!$AL$3,1) * VLOOKUP(Y85,Kugel_Schueler,2),1)</f>
        <v>59.9</v>
      </c>
      <c r="AA85" s="180"/>
      <c r="AB85" s="185">
        <f t="shared" si="22"/>
        <v>10.79</v>
      </c>
      <c r="AC85" s="192">
        <f>ROUND(IF('Schuelereinst. Sinclair'!$N$4="Ja",Druck_Tabelle_Kugel!$AL$3,1) * VLOOKUP(AB85,Kugel_Schueler,2),1)</f>
        <v>67.599999999999994</v>
      </c>
      <c r="AD85" s="180"/>
      <c r="AE85" s="185">
        <f t="shared" si="23"/>
        <v>11.79</v>
      </c>
      <c r="AF85" s="192">
        <f>ROUND(IF('Schuelereinst. Sinclair'!$N$4="Ja",Druck_Tabelle_Kugel!$AL$3,1) * VLOOKUP(AE85,Kugel_Schueler,2),1)</f>
        <v>75.3</v>
      </c>
      <c r="AG85" s="180"/>
      <c r="AH85" s="185">
        <f t="shared" si="24"/>
        <v>12.79</v>
      </c>
      <c r="AI85" s="192">
        <f>ROUND(IF('Schuelereinst. Sinclair'!$N$4="Ja",Druck_Tabelle_Kugel!$AL$3,1) * VLOOKUP(AH85,Kugel_Schueler,2),1)</f>
        <v>83</v>
      </c>
      <c r="AJ85" s="180"/>
      <c r="AK85" s="185">
        <f t="shared" si="25"/>
        <v>13.79</v>
      </c>
      <c r="AL85" s="192">
        <f>ROUND(IF('Schuelereinst. Sinclair'!$N$4="Ja",Druck_Tabelle_Kugel!$AL$3,1) * VLOOKUP(AK85,Kugel_Schueler,2),1)</f>
        <v>90.7</v>
      </c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</row>
    <row r="86" spans="1:132" x14ac:dyDescent="0.2">
      <c r="A86" s="183">
        <f t="shared" si="26"/>
        <v>1.8</v>
      </c>
      <c r="B86" s="191">
        <f>ROUND(IF('Schuelereinst. Sinclair'!$N$4="Ja",Druck_Tabelle_Kugel!$AL$3,1) * VLOOKUP(A86,Kugel_Schueler,2),1)</f>
        <v>0</v>
      </c>
      <c r="C86" s="180"/>
      <c r="D86" s="183">
        <f t="shared" si="14"/>
        <v>2.8</v>
      </c>
      <c r="E86" s="191">
        <f>ROUND(IF('Schuelereinst. Sinclair'!$N$4="Ja",Druck_Tabelle_Kugel!$AL$3,1) * VLOOKUP(D86,Kugel_Schueler,2),1)</f>
        <v>6.2</v>
      </c>
      <c r="F86" s="180"/>
      <c r="G86" s="183">
        <f t="shared" si="15"/>
        <v>3.8</v>
      </c>
      <c r="H86" s="191">
        <f>ROUND(IF('Schuelereinst. Sinclair'!$N$4="Ja",Druck_Tabelle_Kugel!$AL$3,1) * VLOOKUP(G86,Kugel_Schueler,2),1)</f>
        <v>13.9</v>
      </c>
      <c r="I86" s="180"/>
      <c r="J86" s="183">
        <f t="shared" si="16"/>
        <v>4.8</v>
      </c>
      <c r="K86" s="191">
        <f>ROUND(IF('Schuelereinst. Sinclair'!$N$4="Ja",Druck_Tabelle_Kugel!$AL$3,1) * VLOOKUP(J86,Kugel_Schueler,2),1)</f>
        <v>21.5</v>
      </c>
      <c r="L86" s="180"/>
      <c r="M86" s="183">
        <f t="shared" si="17"/>
        <v>5.8</v>
      </c>
      <c r="N86" s="191">
        <f>ROUND(IF('Schuelereinst. Sinclair'!$N$4="Ja",Druck_Tabelle_Kugel!$AL$3,1) * VLOOKUP(M86,Kugel_Schueler,2),1)</f>
        <v>29.2</v>
      </c>
      <c r="O86" s="180"/>
      <c r="P86" s="183">
        <f t="shared" si="18"/>
        <v>6.8</v>
      </c>
      <c r="Q86" s="191">
        <f>ROUND(IF('Schuelereinst. Sinclair'!$N$4="Ja",Druck_Tabelle_Kugel!$AL$3,1) * VLOOKUP(P86,Kugel_Schueler,2),1)</f>
        <v>36.9</v>
      </c>
      <c r="R86" s="180"/>
      <c r="S86" s="183">
        <f t="shared" si="19"/>
        <v>7.8</v>
      </c>
      <c r="T86" s="191">
        <f>ROUND(IF('Schuelereinst. Sinclair'!$N$4="Ja",Druck_Tabelle_Kugel!$AL$3,1) * VLOOKUP(S86,Kugel_Schueler,2),1)</f>
        <v>44.6</v>
      </c>
      <c r="U86" s="180"/>
      <c r="V86" s="183">
        <f t="shared" si="20"/>
        <v>8.8000000000000007</v>
      </c>
      <c r="W86" s="191">
        <f>ROUND(IF('Schuelereinst. Sinclair'!$N$4="Ja",Druck_Tabelle_Kugel!$AL$3,1) * VLOOKUP(V86,Kugel_Schueler,2),1)</f>
        <v>52.3</v>
      </c>
      <c r="X86" s="180"/>
      <c r="Y86" s="183">
        <f t="shared" si="21"/>
        <v>9.8000000000000007</v>
      </c>
      <c r="Z86" s="191">
        <f>ROUND(IF('Schuelereinst. Sinclair'!$N$4="Ja",Druck_Tabelle_Kugel!$AL$3,1) * VLOOKUP(Y86,Kugel_Schueler,2),1)</f>
        <v>60</v>
      </c>
      <c r="AA86" s="180"/>
      <c r="AB86" s="183">
        <f t="shared" si="22"/>
        <v>10.8</v>
      </c>
      <c r="AC86" s="191">
        <f>ROUND(IF('Schuelereinst. Sinclair'!$N$4="Ja",Druck_Tabelle_Kugel!$AL$3,1) * VLOOKUP(AB86,Kugel_Schueler,2),1)</f>
        <v>67.7</v>
      </c>
      <c r="AD86" s="180"/>
      <c r="AE86" s="183">
        <f t="shared" si="23"/>
        <v>11.8</v>
      </c>
      <c r="AF86" s="191">
        <f>ROUND(IF('Schuelereinst. Sinclair'!$N$4="Ja",Druck_Tabelle_Kugel!$AL$3,1) * VLOOKUP(AE86,Kugel_Schueler,2),1)</f>
        <v>75.400000000000006</v>
      </c>
      <c r="AG86" s="180"/>
      <c r="AH86" s="183">
        <f t="shared" si="24"/>
        <v>12.8</v>
      </c>
      <c r="AI86" s="191">
        <f>ROUND(IF('Schuelereinst. Sinclair'!$N$4="Ja",Druck_Tabelle_Kugel!$AL$3,1) * VLOOKUP(AH86,Kugel_Schueler,2),1)</f>
        <v>83.1</v>
      </c>
      <c r="AJ86" s="180"/>
      <c r="AK86" s="183">
        <f t="shared" si="25"/>
        <v>13.8</v>
      </c>
      <c r="AL86" s="191">
        <f>ROUND(IF('Schuelereinst. Sinclair'!$N$4="Ja",Druck_Tabelle_Kugel!$AL$3,1) * VLOOKUP(AK86,Kugel_Schueler,2),1)</f>
        <v>90.8</v>
      </c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  <c r="DZ86" s="180"/>
      <c r="EA86" s="180"/>
      <c r="EB86" s="180"/>
    </row>
    <row r="87" spans="1:132" x14ac:dyDescent="0.2">
      <c r="A87" s="185">
        <f t="shared" si="26"/>
        <v>1.81</v>
      </c>
      <c r="B87" s="192">
        <f>ROUND(IF('Schuelereinst. Sinclair'!$N$4="Ja",Druck_Tabelle_Kugel!$AL$3,1) * VLOOKUP(A87,Kugel_Schueler,2),1)</f>
        <v>0</v>
      </c>
      <c r="C87" s="180"/>
      <c r="D87" s="185">
        <f t="shared" si="14"/>
        <v>2.81</v>
      </c>
      <c r="E87" s="192">
        <f>ROUND(IF('Schuelereinst. Sinclair'!$N$4="Ja",Druck_Tabelle_Kugel!$AL$3,1) * VLOOKUP(D87,Kugel_Schueler,2),1)</f>
        <v>6.2</v>
      </c>
      <c r="F87" s="180"/>
      <c r="G87" s="185">
        <f t="shared" si="15"/>
        <v>3.81</v>
      </c>
      <c r="H87" s="192">
        <f>ROUND(IF('Schuelereinst. Sinclair'!$N$4="Ja",Druck_Tabelle_Kugel!$AL$3,1) * VLOOKUP(G87,Kugel_Schueler,2),1)</f>
        <v>13.9</v>
      </c>
      <c r="I87" s="180"/>
      <c r="J87" s="185">
        <f t="shared" si="16"/>
        <v>4.8099999999999996</v>
      </c>
      <c r="K87" s="192">
        <f>ROUND(IF('Schuelereinst. Sinclair'!$N$4="Ja",Druck_Tabelle_Kugel!$AL$3,1) * VLOOKUP(J87,Kugel_Schueler,2),1)</f>
        <v>21.6</v>
      </c>
      <c r="L87" s="180"/>
      <c r="M87" s="185">
        <f t="shared" si="17"/>
        <v>5.81</v>
      </c>
      <c r="N87" s="192">
        <f>ROUND(IF('Schuelereinst. Sinclair'!$N$4="Ja",Druck_Tabelle_Kugel!$AL$3,1) * VLOOKUP(M87,Kugel_Schueler,2),1)</f>
        <v>29.3</v>
      </c>
      <c r="O87" s="180"/>
      <c r="P87" s="185">
        <f t="shared" si="18"/>
        <v>6.81</v>
      </c>
      <c r="Q87" s="192">
        <f>ROUND(IF('Schuelereinst. Sinclair'!$N$4="Ja",Druck_Tabelle_Kugel!$AL$3,1) * VLOOKUP(P87,Kugel_Schueler,2),1)</f>
        <v>37</v>
      </c>
      <c r="R87" s="180"/>
      <c r="S87" s="185">
        <f t="shared" si="19"/>
        <v>7.81</v>
      </c>
      <c r="T87" s="192">
        <f>ROUND(IF('Schuelereinst. Sinclair'!$N$4="Ja",Druck_Tabelle_Kugel!$AL$3,1) * VLOOKUP(S87,Kugel_Schueler,2),1)</f>
        <v>44.7</v>
      </c>
      <c r="U87" s="180"/>
      <c r="V87" s="185">
        <f t="shared" si="20"/>
        <v>8.81</v>
      </c>
      <c r="W87" s="192">
        <f>ROUND(IF('Schuelereinst. Sinclair'!$N$4="Ja",Druck_Tabelle_Kugel!$AL$3,1) * VLOOKUP(V87,Kugel_Schueler,2),1)</f>
        <v>52.4</v>
      </c>
      <c r="X87" s="180"/>
      <c r="Y87" s="185">
        <f t="shared" si="21"/>
        <v>9.81</v>
      </c>
      <c r="Z87" s="192">
        <f>ROUND(IF('Schuelereinst. Sinclair'!$N$4="Ja",Druck_Tabelle_Kugel!$AL$3,1) * VLOOKUP(Y87,Kugel_Schueler,2),1)</f>
        <v>60.1</v>
      </c>
      <c r="AA87" s="180"/>
      <c r="AB87" s="185">
        <f t="shared" si="22"/>
        <v>10.81</v>
      </c>
      <c r="AC87" s="192">
        <f>ROUND(IF('Schuelereinst. Sinclair'!$N$4="Ja",Druck_Tabelle_Kugel!$AL$3,1) * VLOOKUP(AB87,Kugel_Schueler,2),1)</f>
        <v>67.8</v>
      </c>
      <c r="AD87" s="180"/>
      <c r="AE87" s="185">
        <f t="shared" si="23"/>
        <v>11.81</v>
      </c>
      <c r="AF87" s="192">
        <f>ROUND(IF('Schuelereinst. Sinclair'!$N$4="Ja",Druck_Tabelle_Kugel!$AL$3,1) * VLOOKUP(AE87,Kugel_Schueler,2),1)</f>
        <v>75.5</v>
      </c>
      <c r="AG87" s="180"/>
      <c r="AH87" s="185">
        <f t="shared" si="24"/>
        <v>12.81</v>
      </c>
      <c r="AI87" s="192">
        <f>ROUND(IF('Schuelereinst. Sinclair'!$N$4="Ja",Druck_Tabelle_Kugel!$AL$3,1) * VLOOKUP(AH87,Kugel_Schueler,2),1)</f>
        <v>83.2</v>
      </c>
      <c r="AJ87" s="180"/>
      <c r="AK87" s="185">
        <f t="shared" si="25"/>
        <v>13.81</v>
      </c>
      <c r="AL87" s="192">
        <f>ROUND(IF('Schuelereinst. Sinclair'!$N$4="Ja",Druck_Tabelle_Kugel!$AL$3,1) * VLOOKUP(AK87,Kugel_Schueler,2),1)</f>
        <v>90.9</v>
      </c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</row>
    <row r="88" spans="1:132" x14ac:dyDescent="0.2">
      <c r="A88" s="183">
        <f t="shared" si="26"/>
        <v>1.82</v>
      </c>
      <c r="B88" s="191">
        <f>ROUND(IF('Schuelereinst. Sinclair'!$N$4="Ja",Druck_Tabelle_Kugel!$AL$3,1) * VLOOKUP(A88,Kugel_Schueler,2),1)</f>
        <v>0</v>
      </c>
      <c r="C88" s="180"/>
      <c r="D88" s="183">
        <f t="shared" si="14"/>
        <v>2.82</v>
      </c>
      <c r="E88" s="191">
        <f>ROUND(IF('Schuelereinst. Sinclair'!$N$4="Ja",Druck_Tabelle_Kugel!$AL$3,1) * VLOOKUP(D88,Kugel_Schueler,2),1)</f>
        <v>6.3</v>
      </c>
      <c r="F88" s="180"/>
      <c r="G88" s="183">
        <f t="shared" si="15"/>
        <v>3.82</v>
      </c>
      <c r="H88" s="191">
        <f>ROUND(IF('Schuelereinst. Sinclair'!$N$4="Ja",Druck_Tabelle_Kugel!$AL$3,1) * VLOOKUP(G88,Kugel_Schueler,2),1)</f>
        <v>14</v>
      </c>
      <c r="I88" s="180"/>
      <c r="J88" s="183">
        <f t="shared" si="16"/>
        <v>4.82</v>
      </c>
      <c r="K88" s="191">
        <f>ROUND(IF('Schuelereinst. Sinclair'!$N$4="Ja",Druck_Tabelle_Kugel!$AL$3,1) * VLOOKUP(J88,Kugel_Schueler,2),1)</f>
        <v>21.7</v>
      </c>
      <c r="L88" s="180"/>
      <c r="M88" s="183">
        <f t="shared" si="17"/>
        <v>5.82</v>
      </c>
      <c r="N88" s="191">
        <f>ROUND(IF('Schuelereinst. Sinclair'!$N$4="Ja",Druck_Tabelle_Kugel!$AL$3,1) * VLOOKUP(M88,Kugel_Schueler,2),1)</f>
        <v>29.4</v>
      </c>
      <c r="O88" s="180"/>
      <c r="P88" s="183">
        <f t="shared" si="18"/>
        <v>6.82</v>
      </c>
      <c r="Q88" s="191">
        <f>ROUND(IF('Schuelereinst. Sinclair'!$N$4="Ja",Druck_Tabelle_Kugel!$AL$3,1) * VLOOKUP(P88,Kugel_Schueler,2),1)</f>
        <v>37.1</v>
      </c>
      <c r="R88" s="180"/>
      <c r="S88" s="183">
        <f t="shared" si="19"/>
        <v>7.82</v>
      </c>
      <c r="T88" s="191">
        <f>ROUND(IF('Schuelereinst. Sinclair'!$N$4="Ja",Druck_Tabelle_Kugel!$AL$3,1) * VLOOKUP(S88,Kugel_Schueler,2),1)</f>
        <v>44.8</v>
      </c>
      <c r="U88" s="180"/>
      <c r="V88" s="183">
        <f t="shared" si="20"/>
        <v>8.82</v>
      </c>
      <c r="W88" s="191">
        <f>ROUND(IF('Schuelereinst. Sinclair'!$N$4="Ja",Druck_Tabelle_Kugel!$AL$3,1) * VLOOKUP(V88,Kugel_Schueler,2),1)</f>
        <v>52.5</v>
      </c>
      <c r="X88" s="180"/>
      <c r="Y88" s="183">
        <f t="shared" si="21"/>
        <v>9.82</v>
      </c>
      <c r="Z88" s="191">
        <f>ROUND(IF('Schuelereinst. Sinclair'!$N$4="Ja",Druck_Tabelle_Kugel!$AL$3,1) * VLOOKUP(Y88,Kugel_Schueler,2),1)</f>
        <v>60.2</v>
      </c>
      <c r="AA88" s="180"/>
      <c r="AB88" s="183">
        <f t="shared" si="22"/>
        <v>10.82</v>
      </c>
      <c r="AC88" s="191">
        <f>ROUND(IF('Schuelereinst. Sinclair'!$N$4="Ja",Druck_Tabelle_Kugel!$AL$3,1) * VLOOKUP(AB88,Kugel_Schueler,2),1)</f>
        <v>67.900000000000006</v>
      </c>
      <c r="AD88" s="180"/>
      <c r="AE88" s="183">
        <f t="shared" si="23"/>
        <v>11.82</v>
      </c>
      <c r="AF88" s="191">
        <f>ROUND(IF('Schuelereinst. Sinclair'!$N$4="Ja",Druck_Tabelle_Kugel!$AL$3,1) * VLOOKUP(AE88,Kugel_Schueler,2),1)</f>
        <v>75.5</v>
      </c>
      <c r="AG88" s="180"/>
      <c r="AH88" s="183">
        <f t="shared" si="24"/>
        <v>12.82</v>
      </c>
      <c r="AI88" s="191">
        <f>ROUND(IF('Schuelereinst. Sinclair'!$N$4="Ja",Druck_Tabelle_Kugel!$AL$3,1) * VLOOKUP(AH88,Kugel_Schueler,2),1)</f>
        <v>83.2</v>
      </c>
      <c r="AJ88" s="180"/>
      <c r="AK88" s="183">
        <f t="shared" si="25"/>
        <v>13.82</v>
      </c>
      <c r="AL88" s="191">
        <f>ROUND(IF('Schuelereinst. Sinclair'!$N$4="Ja",Druck_Tabelle_Kugel!$AL$3,1) * VLOOKUP(AK88,Kugel_Schueler,2),1)</f>
        <v>90.9</v>
      </c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</row>
    <row r="89" spans="1:132" x14ac:dyDescent="0.2">
      <c r="A89" s="185">
        <f t="shared" ref="A89:A105" si="27">IF($D$3=0.1,ROUND(A88+$D$3,1),ROUND(A88+$D$3,2))</f>
        <v>1.83</v>
      </c>
      <c r="B89" s="192">
        <f>ROUND(IF('Schuelereinst. Sinclair'!$N$4="Ja",Druck_Tabelle_Kugel!$AL$3,1) * VLOOKUP(A89,Kugel_Schueler,2),1)</f>
        <v>0</v>
      </c>
      <c r="C89" s="180"/>
      <c r="D89" s="185">
        <f t="shared" si="14"/>
        <v>2.83</v>
      </c>
      <c r="E89" s="192">
        <f>ROUND(IF('Schuelereinst. Sinclair'!$N$4="Ja",Druck_Tabelle_Kugel!$AL$3,1) * VLOOKUP(D89,Kugel_Schueler,2),1)</f>
        <v>6.4</v>
      </c>
      <c r="F89" s="180"/>
      <c r="G89" s="185">
        <f t="shared" si="15"/>
        <v>3.83</v>
      </c>
      <c r="H89" s="192">
        <f>ROUND(IF('Schuelereinst. Sinclair'!$N$4="Ja",Druck_Tabelle_Kugel!$AL$3,1) * VLOOKUP(G89,Kugel_Schueler,2),1)</f>
        <v>14.1</v>
      </c>
      <c r="I89" s="180"/>
      <c r="J89" s="185">
        <f t="shared" si="16"/>
        <v>4.83</v>
      </c>
      <c r="K89" s="192">
        <f>ROUND(IF('Schuelereinst. Sinclair'!$N$4="Ja",Druck_Tabelle_Kugel!$AL$3,1) * VLOOKUP(J89,Kugel_Schueler,2),1)</f>
        <v>21.8</v>
      </c>
      <c r="L89" s="180"/>
      <c r="M89" s="185">
        <f t="shared" si="17"/>
        <v>5.83</v>
      </c>
      <c r="N89" s="192">
        <f>ROUND(IF('Schuelereinst. Sinclair'!$N$4="Ja",Druck_Tabelle_Kugel!$AL$3,1) * VLOOKUP(M89,Kugel_Schueler,2),1)</f>
        <v>29.5</v>
      </c>
      <c r="O89" s="180"/>
      <c r="P89" s="185">
        <f t="shared" si="18"/>
        <v>6.83</v>
      </c>
      <c r="Q89" s="192">
        <f>ROUND(IF('Schuelereinst. Sinclair'!$N$4="Ja",Druck_Tabelle_Kugel!$AL$3,1) * VLOOKUP(P89,Kugel_Schueler,2),1)</f>
        <v>37.200000000000003</v>
      </c>
      <c r="R89" s="180"/>
      <c r="S89" s="185">
        <f t="shared" si="19"/>
        <v>7.83</v>
      </c>
      <c r="T89" s="192">
        <f>ROUND(IF('Schuelereinst. Sinclair'!$N$4="Ja",Druck_Tabelle_Kugel!$AL$3,1) * VLOOKUP(S89,Kugel_Schueler,2),1)</f>
        <v>44.9</v>
      </c>
      <c r="U89" s="180"/>
      <c r="V89" s="185">
        <f t="shared" si="20"/>
        <v>8.83</v>
      </c>
      <c r="W89" s="192">
        <f>ROUND(IF('Schuelereinst. Sinclair'!$N$4="Ja",Druck_Tabelle_Kugel!$AL$3,1) * VLOOKUP(V89,Kugel_Schueler,2),1)</f>
        <v>52.5</v>
      </c>
      <c r="X89" s="180"/>
      <c r="Y89" s="185">
        <f t="shared" si="21"/>
        <v>9.83</v>
      </c>
      <c r="Z89" s="192">
        <f>ROUND(IF('Schuelereinst. Sinclair'!$N$4="Ja",Druck_Tabelle_Kugel!$AL$3,1) * VLOOKUP(Y89,Kugel_Schueler,2),1)</f>
        <v>60.2</v>
      </c>
      <c r="AA89" s="180"/>
      <c r="AB89" s="185">
        <f t="shared" si="22"/>
        <v>10.83</v>
      </c>
      <c r="AC89" s="192">
        <f>ROUND(IF('Schuelereinst. Sinclair'!$N$4="Ja",Druck_Tabelle_Kugel!$AL$3,1) * VLOOKUP(AB89,Kugel_Schueler,2),1)</f>
        <v>67.900000000000006</v>
      </c>
      <c r="AD89" s="180"/>
      <c r="AE89" s="185">
        <f t="shared" si="23"/>
        <v>11.83</v>
      </c>
      <c r="AF89" s="192">
        <f>ROUND(IF('Schuelereinst. Sinclair'!$N$4="Ja",Druck_Tabelle_Kugel!$AL$3,1) * VLOOKUP(AE89,Kugel_Schueler,2),1)</f>
        <v>75.599999999999994</v>
      </c>
      <c r="AG89" s="180"/>
      <c r="AH89" s="185">
        <f t="shared" si="24"/>
        <v>12.83</v>
      </c>
      <c r="AI89" s="192">
        <f>ROUND(IF('Schuelereinst. Sinclair'!$N$4="Ja",Druck_Tabelle_Kugel!$AL$3,1) * VLOOKUP(AH89,Kugel_Schueler,2),1)</f>
        <v>83.3</v>
      </c>
      <c r="AJ89" s="180"/>
      <c r="AK89" s="185">
        <f t="shared" si="25"/>
        <v>13.83</v>
      </c>
      <c r="AL89" s="192">
        <f>ROUND(IF('Schuelereinst. Sinclair'!$N$4="Ja",Druck_Tabelle_Kugel!$AL$3,1) * VLOOKUP(AK89,Kugel_Schueler,2),1)</f>
        <v>91</v>
      </c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0"/>
      <c r="DX89" s="180"/>
      <c r="DY89" s="180"/>
      <c r="DZ89" s="180"/>
      <c r="EA89" s="180"/>
      <c r="EB89" s="180"/>
    </row>
    <row r="90" spans="1:132" x14ac:dyDescent="0.2">
      <c r="A90" s="183">
        <f t="shared" si="27"/>
        <v>1.84</v>
      </c>
      <c r="B90" s="191">
        <f>ROUND(IF('Schuelereinst. Sinclair'!$N$4="Ja",Druck_Tabelle_Kugel!$AL$3,1) * VLOOKUP(A90,Kugel_Schueler,2),1)</f>
        <v>0</v>
      </c>
      <c r="C90" s="180"/>
      <c r="D90" s="183">
        <f t="shared" si="14"/>
        <v>2.84</v>
      </c>
      <c r="E90" s="191">
        <f>ROUND(IF('Schuelereinst. Sinclair'!$N$4="Ja",Druck_Tabelle_Kugel!$AL$3,1) * VLOOKUP(D90,Kugel_Schueler,2),1)</f>
        <v>6.5</v>
      </c>
      <c r="F90" s="180"/>
      <c r="G90" s="183">
        <f t="shared" si="15"/>
        <v>3.84</v>
      </c>
      <c r="H90" s="191">
        <f>ROUND(IF('Schuelereinst. Sinclair'!$N$4="Ja",Druck_Tabelle_Kugel!$AL$3,1) * VLOOKUP(G90,Kugel_Schueler,2),1)</f>
        <v>14.2</v>
      </c>
      <c r="I90" s="180"/>
      <c r="J90" s="183">
        <f t="shared" si="16"/>
        <v>4.84</v>
      </c>
      <c r="K90" s="191">
        <f>ROUND(IF('Schuelereinst. Sinclair'!$N$4="Ja",Druck_Tabelle_Kugel!$AL$3,1) * VLOOKUP(J90,Kugel_Schueler,2),1)</f>
        <v>21.9</v>
      </c>
      <c r="L90" s="180"/>
      <c r="M90" s="183">
        <f t="shared" si="17"/>
        <v>5.84</v>
      </c>
      <c r="N90" s="191">
        <f>ROUND(IF('Schuelereinst. Sinclair'!$N$4="Ja",Druck_Tabelle_Kugel!$AL$3,1) * VLOOKUP(M90,Kugel_Schueler,2),1)</f>
        <v>29.5</v>
      </c>
      <c r="O90" s="180"/>
      <c r="P90" s="183">
        <f t="shared" si="18"/>
        <v>6.84</v>
      </c>
      <c r="Q90" s="191">
        <f>ROUND(IF('Schuelereinst. Sinclair'!$N$4="Ja",Druck_Tabelle_Kugel!$AL$3,1) * VLOOKUP(P90,Kugel_Schueler,2),1)</f>
        <v>37.200000000000003</v>
      </c>
      <c r="R90" s="180"/>
      <c r="S90" s="183">
        <f t="shared" si="19"/>
        <v>7.84</v>
      </c>
      <c r="T90" s="191">
        <f>ROUND(IF('Schuelereinst. Sinclair'!$N$4="Ja",Druck_Tabelle_Kugel!$AL$3,1) * VLOOKUP(S90,Kugel_Schueler,2),1)</f>
        <v>44.9</v>
      </c>
      <c r="U90" s="180"/>
      <c r="V90" s="183">
        <f t="shared" si="20"/>
        <v>8.84</v>
      </c>
      <c r="W90" s="191">
        <f>ROUND(IF('Schuelereinst. Sinclair'!$N$4="Ja",Druck_Tabelle_Kugel!$AL$3,1) * VLOOKUP(V90,Kugel_Schueler,2),1)</f>
        <v>52.6</v>
      </c>
      <c r="X90" s="180"/>
      <c r="Y90" s="183">
        <f t="shared" si="21"/>
        <v>9.84</v>
      </c>
      <c r="Z90" s="191">
        <f>ROUND(IF('Schuelereinst. Sinclair'!$N$4="Ja",Druck_Tabelle_Kugel!$AL$3,1) * VLOOKUP(Y90,Kugel_Schueler,2),1)</f>
        <v>60.3</v>
      </c>
      <c r="AA90" s="180"/>
      <c r="AB90" s="183">
        <f t="shared" si="22"/>
        <v>10.84</v>
      </c>
      <c r="AC90" s="191">
        <f>ROUND(IF('Schuelereinst. Sinclair'!$N$4="Ja",Druck_Tabelle_Kugel!$AL$3,1) * VLOOKUP(AB90,Kugel_Schueler,2),1)</f>
        <v>68</v>
      </c>
      <c r="AD90" s="180"/>
      <c r="AE90" s="183">
        <f t="shared" si="23"/>
        <v>11.84</v>
      </c>
      <c r="AF90" s="191">
        <f>ROUND(IF('Schuelereinst. Sinclair'!$N$4="Ja",Druck_Tabelle_Kugel!$AL$3,1) * VLOOKUP(AE90,Kugel_Schueler,2),1)</f>
        <v>75.7</v>
      </c>
      <c r="AG90" s="180"/>
      <c r="AH90" s="183">
        <f t="shared" si="24"/>
        <v>12.84</v>
      </c>
      <c r="AI90" s="191">
        <f>ROUND(IF('Schuelereinst. Sinclair'!$N$4="Ja",Druck_Tabelle_Kugel!$AL$3,1) * VLOOKUP(AH90,Kugel_Schueler,2),1)</f>
        <v>83.4</v>
      </c>
      <c r="AJ90" s="180"/>
      <c r="AK90" s="183">
        <f t="shared" si="25"/>
        <v>13.84</v>
      </c>
      <c r="AL90" s="191">
        <f>ROUND(IF('Schuelereinst. Sinclair'!$N$4="Ja",Druck_Tabelle_Kugel!$AL$3,1) * VLOOKUP(AK90,Kugel_Schueler,2),1)</f>
        <v>91.1</v>
      </c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0"/>
      <c r="DX90" s="180"/>
      <c r="DY90" s="180"/>
      <c r="DZ90" s="180"/>
      <c r="EA90" s="180"/>
      <c r="EB90" s="180"/>
    </row>
    <row r="91" spans="1:132" x14ac:dyDescent="0.2">
      <c r="A91" s="185">
        <f t="shared" si="27"/>
        <v>1.85</v>
      </c>
      <c r="B91" s="192">
        <f>ROUND(IF('Schuelereinst. Sinclair'!$N$4="Ja",Druck_Tabelle_Kugel!$AL$3,1) * VLOOKUP(A91,Kugel_Schueler,2),1)</f>
        <v>0</v>
      </c>
      <c r="C91" s="180"/>
      <c r="D91" s="185">
        <f t="shared" si="14"/>
        <v>2.85</v>
      </c>
      <c r="E91" s="192">
        <f>ROUND(IF('Schuelereinst. Sinclair'!$N$4="Ja",Druck_Tabelle_Kugel!$AL$3,1) * VLOOKUP(D91,Kugel_Schueler,2),1)</f>
        <v>6.5</v>
      </c>
      <c r="F91" s="180"/>
      <c r="G91" s="185">
        <f t="shared" si="15"/>
        <v>3.85</v>
      </c>
      <c r="H91" s="192">
        <f>ROUND(IF('Schuelereinst. Sinclair'!$N$4="Ja",Druck_Tabelle_Kugel!$AL$3,1) * VLOOKUP(G91,Kugel_Schueler,2),1)</f>
        <v>14.2</v>
      </c>
      <c r="I91" s="180"/>
      <c r="J91" s="185">
        <f t="shared" si="16"/>
        <v>4.8499999999999996</v>
      </c>
      <c r="K91" s="192">
        <f>ROUND(IF('Schuelereinst. Sinclair'!$N$4="Ja",Druck_Tabelle_Kugel!$AL$3,1) * VLOOKUP(J91,Kugel_Schueler,2),1)</f>
        <v>21.9</v>
      </c>
      <c r="L91" s="180"/>
      <c r="M91" s="185">
        <f t="shared" si="17"/>
        <v>5.85</v>
      </c>
      <c r="N91" s="192">
        <f>ROUND(IF('Schuelereinst. Sinclair'!$N$4="Ja",Druck_Tabelle_Kugel!$AL$3,1) * VLOOKUP(M91,Kugel_Schueler,2),1)</f>
        <v>29.6</v>
      </c>
      <c r="O91" s="180"/>
      <c r="P91" s="185">
        <f t="shared" si="18"/>
        <v>6.85</v>
      </c>
      <c r="Q91" s="192">
        <f>ROUND(IF('Schuelereinst. Sinclair'!$N$4="Ja",Druck_Tabelle_Kugel!$AL$3,1) * VLOOKUP(P91,Kugel_Schueler,2),1)</f>
        <v>37.299999999999997</v>
      </c>
      <c r="R91" s="180"/>
      <c r="S91" s="185">
        <f t="shared" si="19"/>
        <v>7.85</v>
      </c>
      <c r="T91" s="192">
        <f>ROUND(IF('Schuelereinst. Sinclair'!$N$4="Ja",Druck_Tabelle_Kugel!$AL$3,1) * VLOOKUP(S91,Kugel_Schueler,2),1)</f>
        <v>45</v>
      </c>
      <c r="U91" s="180"/>
      <c r="V91" s="185">
        <f t="shared" si="20"/>
        <v>8.85</v>
      </c>
      <c r="W91" s="192">
        <f>ROUND(IF('Schuelereinst. Sinclair'!$N$4="Ja",Druck_Tabelle_Kugel!$AL$3,1) * VLOOKUP(V91,Kugel_Schueler,2),1)</f>
        <v>52.7</v>
      </c>
      <c r="X91" s="180"/>
      <c r="Y91" s="185">
        <f t="shared" si="21"/>
        <v>9.85</v>
      </c>
      <c r="Z91" s="192">
        <f>ROUND(IF('Schuelereinst. Sinclair'!$N$4="Ja",Druck_Tabelle_Kugel!$AL$3,1) * VLOOKUP(Y91,Kugel_Schueler,2),1)</f>
        <v>60.4</v>
      </c>
      <c r="AA91" s="180"/>
      <c r="AB91" s="185">
        <f t="shared" si="22"/>
        <v>10.85</v>
      </c>
      <c r="AC91" s="192">
        <f>ROUND(IF('Schuelereinst. Sinclair'!$N$4="Ja",Druck_Tabelle_Kugel!$AL$3,1) * VLOOKUP(AB91,Kugel_Schueler,2),1)</f>
        <v>68.099999999999994</v>
      </c>
      <c r="AD91" s="180"/>
      <c r="AE91" s="185">
        <f t="shared" si="23"/>
        <v>11.85</v>
      </c>
      <c r="AF91" s="192">
        <f>ROUND(IF('Schuelereinst. Sinclair'!$N$4="Ja",Druck_Tabelle_Kugel!$AL$3,1) * VLOOKUP(AE91,Kugel_Schueler,2),1)</f>
        <v>75.8</v>
      </c>
      <c r="AG91" s="180"/>
      <c r="AH91" s="185">
        <f t="shared" si="24"/>
        <v>12.85</v>
      </c>
      <c r="AI91" s="192">
        <f>ROUND(IF('Schuelereinst. Sinclair'!$N$4="Ja",Druck_Tabelle_Kugel!$AL$3,1) * VLOOKUP(AH91,Kugel_Schueler,2),1)</f>
        <v>83.5</v>
      </c>
      <c r="AJ91" s="180"/>
      <c r="AK91" s="185">
        <f t="shared" si="25"/>
        <v>13.85</v>
      </c>
      <c r="AL91" s="192">
        <f>ROUND(IF('Schuelereinst. Sinclair'!$N$4="Ja",Druck_Tabelle_Kugel!$AL$3,1) * VLOOKUP(AK91,Kugel_Schueler,2),1)</f>
        <v>91.2</v>
      </c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180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  <c r="DS91" s="180"/>
      <c r="DT91" s="180"/>
      <c r="DU91" s="180"/>
      <c r="DV91" s="180"/>
      <c r="DW91" s="180"/>
      <c r="DX91" s="180"/>
      <c r="DY91" s="180"/>
      <c r="DZ91" s="180"/>
      <c r="EA91" s="180"/>
      <c r="EB91" s="180"/>
    </row>
    <row r="92" spans="1:132" x14ac:dyDescent="0.2">
      <c r="A92" s="183">
        <f t="shared" si="27"/>
        <v>1.86</v>
      </c>
      <c r="B92" s="191">
        <f>ROUND(IF('Schuelereinst. Sinclair'!$N$4="Ja",Druck_Tabelle_Kugel!$AL$3,1) * VLOOKUP(A92,Kugel_Schueler,2),1)</f>
        <v>0</v>
      </c>
      <c r="C92" s="180"/>
      <c r="D92" s="183">
        <f t="shared" si="14"/>
        <v>2.86</v>
      </c>
      <c r="E92" s="191">
        <f>ROUND(IF('Schuelereinst. Sinclair'!$N$4="Ja",Druck_Tabelle_Kugel!$AL$3,1) * VLOOKUP(D92,Kugel_Schueler,2),1)</f>
        <v>6.6</v>
      </c>
      <c r="F92" s="180"/>
      <c r="G92" s="183">
        <f t="shared" si="15"/>
        <v>3.86</v>
      </c>
      <c r="H92" s="191">
        <f>ROUND(IF('Schuelereinst. Sinclair'!$N$4="Ja",Druck_Tabelle_Kugel!$AL$3,1) * VLOOKUP(G92,Kugel_Schueler,2),1)</f>
        <v>14.3</v>
      </c>
      <c r="I92" s="180"/>
      <c r="J92" s="183">
        <f t="shared" si="16"/>
        <v>4.8600000000000003</v>
      </c>
      <c r="K92" s="191">
        <f>ROUND(IF('Schuelereinst. Sinclair'!$N$4="Ja",Druck_Tabelle_Kugel!$AL$3,1) * VLOOKUP(J92,Kugel_Schueler,2),1)</f>
        <v>22</v>
      </c>
      <c r="L92" s="180"/>
      <c r="M92" s="183">
        <f t="shared" si="17"/>
        <v>5.86</v>
      </c>
      <c r="N92" s="191">
        <f>ROUND(IF('Schuelereinst. Sinclair'!$N$4="Ja",Druck_Tabelle_Kugel!$AL$3,1) * VLOOKUP(M92,Kugel_Schueler,2),1)</f>
        <v>29.7</v>
      </c>
      <c r="O92" s="180"/>
      <c r="P92" s="183">
        <f t="shared" si="18"/>
        <v>6.86</v>
      </c>
      <c r="Q92" s="191">
        <f>ROUND(IF('Schuelereinst. Sinclair'!$N$4="Ja",Druck_Tabelle_Kugel!$AL$3,1) * VLOOKUP(P92,Kugel_Schueler,2),1)</f>
        <v>37.4</v>
      </c>
      <c r="R92" s="180"/>
      <c r="S92" s="183">
        <f t="shared" si="19"/>
        <v>7.86</v>
      </c>
      <c r="T92" s="191">
        <f>ROUND(IF('Schuelereinst. Sinclair'!$N$4="Ja",Druck_Tabelle_Kugel!$AL$3,1) * VLOOKUP(S92,Kugel_Schueler,2),1)</f>
        <v>45.1</v>
      </c>
      <c r="U92" s="180"/>
      <c r="V92" s="183">
        <f t="shared" si="20"/>
        <v>8.86</v>
      </c>
      <c r="W92" s="191">
        <f>ROUND(IF('Schuelereinst. Sinclair'!$N$4="Ja",Druck_Tabelle_Kugel!$AL$3,1) * VLOOKUP(V92,Kugel_Schueler,2),1)</f>
        <v>52.8</v>
      </c>
      <c r="X92" s="180"/>
      <c r="Y92" s="183">
        <f t="shared" si="21"/>
        <v>9.86</v>
      </c>
      <c r="Z92" s="191">
        <f>ROUND(IF('Schuelereinst. Sinclair'!$N$4="Ja",Druck_Tabelle_Kugel!$AL$3,1) * VLOOKUP(Y92,Kugel_Schueler,2),1)</f>
        <v>60.5</v>
      </c>
      <c r="AA92" s="180"/>
      <c r="AB92" s="183">
        <f t="shared" si="22"/>
        <v>10.86</v>
      </c>
      <c r="AC92" s="191">
        <f>ROUND(IF('Schuelereinst. Sinclair'!$N$4="Ja",Druck_Tabelle_Kugel!$AL$3,1) * VLOOKUP(AB92,Kugel_Schueler,2),1)</f>
        <v>68.2</v>
      </c>
      <c r="AD92" s="180"/>
      <c r="AE92" s="183">
        <f t="shared" si="23"/>
        <v>11.86</v>
      </c>
      <c r="AF92" s="191">
        <f>ROUND(IF('Schuelereinst. Sinclair'!$N$4="Ja",Druck_Tabelle_Kugel!$AL$3,1) * VLOOKUP(AE92,Kugel_Schueler,2),1)</f>
        <v>75.900000000000006</v>
      </c>
      <c r="AG92" s="180"/>
      <c r="AH92" s="183">
        <f t="shared" si="24"/>
        <v>12.86</v>
      </c>
      <c r="AI92" s="191">
        <f>ROUND(IF('Schuelereinst. Sinclair'!$N$4="Ja",Druck_Tabelle_Kugel!$AL$3,1) * VLOOKUP(AH92,Kugel_Schueler,2),1)</f>
        <v>83.5</v>
      </c>
      <c r="AJ92" s="180"/>
      <c r="AK92" s="183">
        <f t="shared" si="25"/>
        <v>13.86</v>
      </c>
      <c r="AL92" s="191">
        <f>ROUND(IF('Schuelereinst. Sinclair'!$N$4="Ja",Druck_Tabelle_Kugel!$AL$3,1) * VLOOKUP(AK92,Kugel_Schueler,2),1)</f>
        <v>91.2</v>
      </c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180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  <c r="DS92" s="180"/>
      <c r="DT92" s="180"/>
      <c r="DU92" s="180"/>
      <c r="DV92" s="180"/>
      <c r="DW92" s="180"/>
      <c r="DX92" s="180"/>
      <c r="DY92" s="180"/>
      <c r="DZ92" s="180"/>
      <c r="EA92" s="180"/>
      <c r="EB92" s="180"/>
    </row>
    <row r="93" spans="1:132" x14ac:dyDescent="0.2">
      <c r="A93" s="185">
        <f t="shared" si="27"/>
        <v>1.87</v>
      </c>
      <c r="B93" s="192">
        <f>ROUND(IF('Schuelereinst. Sinclair'!$N$4="Ja",Druck_Tabelle_Kugel!$AL$3,1) * VLOOKUP(A93,Kugel_Schueler,2),1)</f>
        <v>0</v>
      </c>
      <c r="C93" s="180"/>
      <c r="D93" s="185">
        <f t="shared" si="14"/>
        <v>2.87</v>
      </c>
      <c r="E93" s="192">
        <f>ROUND(IF('Schuelereinst. Sinclair'!$N$4="Ja",Druck_Tabelle_Kugel!$AL$3,1) * VLOOKUP(D93,Kugel_Schueler,2),1)</f>
        <v>6.7</v>
      </c>
      <c r="F93" s="180"/>
      <c r="G93" s="185">
        <f t="shared" si="15"/>
        <v>3.87</v>
      </c>
      <c r="H93" s="192">
        <f>ROUND(IF('Schuelereinst. Sinclair'!$N$4="Ja",Druck_Tabelle_Kugel!$AL$3,1) * VLOOKUP(G93,Kugel_Schueler,2),1)</f>
        <v>14.4</v>
      </c>
      <c r="I93" s="180"/>
      <c r="J93" s="185">
        <f t="shared" si="16"/>
        <v>4.87</v>
      </c>
      <c r="K93" s="192">
        <f>ROUND(IF('Schuelereinst. Sinclair'!$N$4="Ja",Druck_Tabelle_Kugel!$AL$3,1) * VLOOKUP(J93,Kugel_Schueler,2),1)</f>
        <v>22.1</v>
      </c>
      <c r="L93" s="180"/>
      <c r="M93" s="185">
        <f t="shared" si="17"/>
        <v>5.87</v>
      </c>
      <c r="N93" s="192">
        <f>ROUND(IF('Schuelereinst. Sinclair'!$N$4="Ja",Druck_Tabelle_Kugel!$AL$3,1) * VLOOKUP(M93,Kugel_Schueler,2),1)</f>
        <v>29.8</v>
      </c>
      <c r="O93" s="180"/>
      <c r="P93" s="185">
        <f t="shared" si="18"/>
        <v>6.87</v>
      </c>
      <c r="Q93" s="192">
        <f>ROUND(IF('Schuelereinst. Sinclair'!$N$4="Ja",Druck_Tabelle_Kugel!$AL$3,1) * VLOOKUP(P93,Kugel_Schueler,2),1)</f>
        <v>37.5</v>
      </c>
      <c r="R93" s="180"/>
      <c r="S93" s="185">
        <f t="shared" si="19"/>
        <v>7.87</v>
      </c>
      <c r="T93" s="192">
        <f>ROUND(IF('Schuelereinst. Sinclair'!$N$4="Ja",Druck_Tabelle_Kugel!$AL$3,1) * VLOOKUP(S93,Kugel_Schueler,2),1)</f>
        <v>45.2</v>
      </c>
      <c r="U93" s="180"/>
      <c r="V93" s="185">
        <f t="shared" si="20"/>
        <v>8.8699999999999992</v>
      </c>
      <c r="W93" s="192">
        <f>ROUND(IF('Schuelereinst. Sinclair'!$N$4="Ja",Druck_Tabelle_Kugel!$AL$3,1) * VLOOKUP(V93,Kugel_Schueler,2),1)</f>
        <v>52.9</v>
      </c>
      <c r="X93" s="180"/>
      <c r="Y93" s="185">
        <f t="shared" si="21"/>
        <v>9.8699999999999992</v>
      </c>
      <c r="Z93" s="192">
        <f>ROUND(IF('Schuelereinst. Sinclair'!$N$4="Ja",Druck_Tabelle_Kugel!$AL$3,1) * VLOOKUP(Y93,Kugel_Schueler,2),1)</f>
        <v>60.5</v>
      </c>
      <c r="AA93" s="180"/>
      <c r="AB93" s="185">
        <f t="shared" si="22"/>
        <v>10.87</v>
      </c>
      <c r="AC93" s="192">
        <f>ROUND(IF('Schuelereinst. Sinclair'!$N$4="Ja",Druck_Tabelle_Kugel!$AL$3,1) * VLOOKUP(AB93,Kugel_Schueler,2),1)</f>
        <v>68.2</v>
      </c>
      <c r="AD93" s="180"/>
      <c r="AE93" s="185">
        <f t="shared" si="23"/>
        <v>11.87</v>
      </c>
      <c r="AF93" s="192">
        <f>ROUND(IF('Schuelereinst. Sinclair'!$N$4="Ja",Druck_Tabelle_Kugel!$AL$3,1) * VLOOKUP(AE93,Kugel_Schueler,2),1)</f>
        <v>75.900000000000006</v>
      </c>
      <c r="AG93" s="180"/>
      <c r="AH93" s="185">
        <f t="shared" si="24"/>
        <v>12.87</v>
      </c>
      <c r="AI93" s="192">
        <f>ROUND(IF('Schuelereinst. Sinclair'!$N$4="Ja",Druck_Tabelle_Kugel!$AL$3,1) * VLOOKUP(AH93,Kugel_Schueler,2),1)</f>
        <v>83.6</v>
      </c>
      <c r="AJ93" s="180"/>
      <c r="AK93" s="185">
        <f t="shared" si="25"/>
        <v>13.87</v>
      </c>
      <c r="AL93" s="192">
        <f>ROUND(IF('Schuelereinst. Sinclair'!$N$4="Ja",Druck_Tabelle_Kugel!$AL$3,1) * VLOOKUP(AK93,Kugel_Schueler,2),1)</f>
        <v>91.3</v>
      </c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180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  <c r="DS93" s="180"/>
      <c r="DT93" s="180"/>
      <c r="DU93" s="180"/>
      <c r="DV93" s="180"/>
      <c r="DW93" s="180"/>
      <c r="DX93" s="180"/>
      <c r="DY93" s="180"/>
      <c r="DZ93" s="180"/>
      <c r="EA93" s="180"/>
      <c r="EB93" s="180"/>
    </row>
    <row r="94" spans="1:132" x14ac:dyDescent="0.2">
      <c r="A94" s="183">
        <f t="shared" si="27"/>
        <v>1.88</v>
      </c>
      <c r="B94" s="191">
        <f>ROUND(IF('Schuelereinst. Sinclair'!$N$4="Ja",Druck_Tabelle_Kugel!$AL$3,1) * VLOOKUP(A94,Kugel_Schueler,2),1)</f>
        <v>0</v>
      </c>
      <c r="C94" s="180"/>
      <c r="D94" s="183">
        <f t="shared" si="14"/>
        <v>2.88</v>
      </c>
      <c r="E94" s="191">
        <f>ROUND(IF('Schuelereinst. Sinclair'!$N$4="Ja",Druck_Tabelle_Kugel!$AL$3,1) * VLOOKUP(D94,Kugel_Schueler,2),1)</f>
        <v>6.8</v>
      </c>
      <c r="F94" s="180"/>
      <c r="G94" s="183">
        <f t="shared" si="15"/>
        <v>3.88</v>
      </c>
      <c r="H94" s="191">
        <f>ROUND(IF('Schuelereinst. Sinclair'!$N$4="Ja",Druck_Tabelle_Kugel!$AL$3,1) * VLOOKUP(G94,Kugel_Schueler,2),1)</f>
        <v>14.5</v>
      </c>
      <c r="I94" s="180"/>
      <c r="J94" s="183">
        <f t="shared" si="16"/>
        <v>4.88</v>
      </c>
      <c r="K94" s="191">
        <f>ROUND(IF('Schuelereinst. Sinclair'!$N$4="Ja",Druck_Tabelle_Kugel!$AL$3,1) * VLOOKUP(J94,Kugel_Schueler,2),1)</f>
        <v>22.2</v>
      </c>
      <c r="L94" s="180"/>
      <c r="M94" s="183">
        <f t="shared" si="17"/>
        <v>5.88</v>
      </c>
      <c r="N94" s="191">
        <f>ROUND(IF('Schuelereinst. Sinclair'!$N$4="Ja",Druck_Tabelle_Kugel!$AL$3,1) * VLOOKUP(M94,Kugel_Schueler,2),1)</f>
        <v>29.9</v>
      </c>
      <c r="O94" s="180"/>
      <c r="P94" s="183">
        <f t="shared" si="18"/>
        <v>6.88</v>
      </c>
      <c r="Q94" s="191">
        <f>ROUND(IF('Schuelereinst. Sinclair'!$N$4="Ja",Druck_Tabelle_Kugel!$AL$3,1) * VLOOKUP(P94,Kugel_Schueler,2),1)</f>
        <v>37.5</v>
      </c>
      <c r="R94" s="180"/>
      <c r="S94" s="183">
        <f t="shared" si="19"/>
        <v>7.88</v>
      </c>
      <c r="T94" s="191">
        <f>ROUND(IF('Schuelereinst. Sinclair'!$N$4="Ja",Druck_Tabelle_Kugel!$AL$3,1) * VLOOKUP(S94,Kugel_Schueler,2),1)</f>
        <v>45.2</v>
      </c>
      <c r="U94" s="180"/>
      <c r="V94" s="183">
        <f t="shared" si="20"/>
        <v>8.8800000000000008</v>
      </c>
      <c r="W94" s="191">
        <f>ROUND(IF('Schuelereinst. Sinclair'!$N$4="Ja",Druck_Tabelle_Kugel!$AL$3,1) * VLOOKUP(V94,Kugel_Schueler,2),1)</f>
        <v>52.9</v>
      </c>
      <c r="X94" s="180"/>
      <c r="Y94" s="183">
        <f t="shared" si="21"/>
        <v>9.8800000000000008</v>
      </c>
      <c r="Z94" s="191">
        <f>ROUND(IF('Schuelereinst. Sinclair'!$N$4="Ja",Druck_Tabelle_Kugel!$AL$3,1) * VLOOKUP(Y94,Kugel_Schueler,2),1)</f>
        <v>60.6</v>
      </c>
      <c r="AA94" s="180"/>
      <c r="AB94" s="183">
        <f t="shared" si="22"/>
        <v>10.88</v>
      </c>
      <c r="AC94" s="191">
        <f>ROUND(IF('Schuelereinst. Sinclair'!$N$4="Ja",Druck_Tabelle_Kugel!$AL$3,1) * VLOOKUP(AB94,Kugel_Schueler,2),1)</f>
        <v>68.3</v>
      </c>
      <c r="AD94" s="180"/>
      <c r="AE94" s="183">
        <f t="shared" si="23"/>
        <v>11.88</v>
      </c>
      <c r="AF94" s="191">
        <f>ROUND(IF('Schuelereinst. Sinclair'!$N$4="Ja",Druck_Tabelle_Kugel!$AL$3,1) * VLOOKUP(AE94,Kugel_Schueler,2),1)</f>
        <v>76</v>
      </c>
      <c r="AG94" s="180"/>
      <c r="AH94" s="183">
        <f t="shared" si="24"/>
        <v>12.88</v>
      </c>
      <c r="AI94" s="191">
        <f>ROUND(IF('Schuelereinst. Sinclair'!$N$4="Ja",Druck_Tabelle_Kugel!$AL$3,1) * VLOOKUP(AH94,Kugel_Schueler,2),1)</f>
        <v>83.7</v>
      </c>
      <c r="AJ94" s="180"/>
      <c r="AK94" s="183">
        <f t="shared" si="25"/>
        <v>13.88</v>
      </c>
      <c r="AL94" s="191">
        <f>ROUND(IF('Schuelereinst. Sinclair'!$N$4="Ja",Druck_Tabelle_Kugel!$AL$3,1) * VLOOKUP(AK94,Kugel_Schueler,2),1)</f>
        <v>91.4</v>
      </c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180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  <c r="DS94" s="180"/>
      <c r="DT94" s="180"/>
      <c r="DU94" s="180"/>
      <c r="DV94" s="180"/>
      <c r="DW94" s="180"/>
      <c r="DX94" s="180"/>
      <c r="DY94" s="180"/>
      <c r="DZ94" s="180"/>
      <c r="EA94" s="180"/>
      <c r="EB94" s="180"/>
    </row>
    <row r="95" spans="1:132" x14ac:dyDescent="0.2">
      <c r="A95" s="185">
        <f t="shared" si="27"/>
        <v>1.89</v>
      </c>
      <c r="B95" s="192">
        <f>ROUND(IF('Schuelereinst. Sinclair'!$N$4="Ja",Druck_Tabelle_Kugel!$AL$3,1) * VLOOKUP(A95,Kugel_Schueler,2),1)</f>
        <v>0</v>
      </c>
      <c r="C95" s="180"/>
      <c r="D95" s="185">
        <f t="shared" si="14"/>
        <v>2.89</v>
      </c>
      <c r="E95" s="192">
        <f>ROUND(IF('Schuelereinst. Sinclair'!$N$4="Ja",Druck_Tabelle_Kugel!$AL$3,1) * VLOOKUP(D95,Kugel_Schueler,2),1)</f>
        <v>6.9</v>
      </c>
      <c r="F95" s="180"/>
      <c r="G95" s="185">
        <f t="shared" si="15"/>
        <v>3.89</v>
      </c>
      <c r="H95" s="192">
        <f>ROUND(IF('Schuelereinst. Sinclair'!$N$4="Ja",Druck_Tabelle_Kugel!$AL$3,1) * VLOOKUP(G95,Kugel_Schueler,2),1)</f>
        <v>14.5</v>
      </c>
      <c r="I95" s="180"/>
      <c r="J95" s="185">
        <f t="shared" si="16"/>
        <v>4.8899999999999997</v>
      </c>
      <c r="K95" s="192">
        <f>ROUND(IF('Schuelereinst. Sinclair'!$N$4="Ja",Druck_Tabelle_Kugel!$AL$3,1) * VLOOKUP(J95,Kugel_Schueler,2),1)</f>
        <v>22.2</v>
      </c>
      <c r="L95" s="180"/>
      <c r="M95" s="185">
        <f t="shared" si="17"/>
        <v>5.89</v>
      </c>
      <c r="N95" s="192">
        <f>ROUND(IF('Schuelereinst. Sinclair'!$N$4="Ja",Druck_Tabelle_Kugel!$AL$3,1) * VLOOKUP(M95,Kugel_Schueler,2),1)</f>
        <v>29.9</v>
      </c>
      <c r="O95" s="180"/>
      <c r="P95" s="185">
        <f t="shared" si="18"/>
        <v>6.89</v>
      </c>
      <c r="Q95" s="192">
        <f>ROUND(IF('Schuelereinst. Sinclair'!$N$4="Ja",Druck_Tabelle_Kugel!$AL$3,1) * VLOOKUP(P95,Kugel_Schueler,2),1)</f>
        <v>37.6</v>
      </c>
      <c r="R95" s="180"/>
      <c r="S95" s="185">
        <f t="shared" si="19"/>
        <v>7.89</v>
      </c>
      <c r="T95" s="192">
        <f>ROUND(IF('Schuelereinst. Sinclair'!$N$4="Ja",Druck_Tabelle_Kugel!$AL$3,1) * VLOOKUP(S95,Kugel_Schueler,2),1)</f>
        <v>45.3</v>
      </c>
      <c r="U95" s="180"/>
      <c r="V95" s="185">
        <f t="shared" si="20"/>
        <v>8.89</v>
      </c>
      <c r="W95" s="192">
        <f>ROUND(IF('Schuelereinst. Sinclair'!$N$4="Ja",Druck_Tabelle_Kugel!$AL$3,1) * VLOOKUP(V95,Kugel_Schueler,2),1)</f>
        <v>53</v>
      </c>
      <c r="X95" s="180"/>
      <c r="Y95" s="185">
        <f t="shared" si="21"/>
        <v>9.89</v>
      </c>
      <c r="Z95" s="192">
        <f>ROUND(IF('Schuelereinst. Sinclair'!$N$4="Ja",Druck_Tabelle_Kugel!$AL$3,1) * VLOOKUP(Y95,Kugel_Schueler,2),1)</f>
        <v>60.7</v>
      </c>
      <c r="AA95" s="180"/>
      <c r="AB95" s="185">
        <f t="shared" si="22"/>
        <v>10.89</v>
      </c>
      <c r="AC95" s="192">
        <f>ROUND(IF('Schuelereinst. Sinclair'!$N$4="Ja",Druck_Tabelle_Kugel!$AL$3,1) * VLOOKUP(AB95,Kugel_Schueler,2),1)</f>
        <v>68.400000000000006</v>
      </c>
      <c r="AD95" s="180"/>
      <c r="AE95" s="185">
        <f t="shared" si="23"/>
        <v>11.89</v>
      </c>
      <c r="AF95" s="192">
        <f>ROUND(IF('Schuelereinst. Sinclair'!$N$4="Ja",Druck_Tabelle_Kugel!$AL$3,1) * VLOOKUP(AE95,Kugel_Schueler,2),1)</f>
        <v>76.099999999999994</v>
      </c>
      <c r="AG95" s="180"/>
      <c r="AH95" s="185">
        <f t="shared" si="24"/>
        <v>12.89</v>
      </c>
      <c r="AI95" s="192">
        <f>ROUND(IF('Schuelereinst. Sinclair'!$N$4="Ja",Druck_Tabelle_Kugel!$AL$3,1) * VLOOKUP(AH95,Kugel_Schueler,2),1)</f>
        <v>83.8</v>
      </c>
      <c r="AJ95" s="180"/>
      <c r="AK95" s="185">
        <f t="shared" si="25"/>
        <v>13.89</v>
      </c>
      <c r="AL95" s="192">
        <f>ROUND(IF('Schuelereinst. Sinclair'!$N$4="Ja",Druck_Tabelle_Kugel!$AL$3,1) * VLOOKUP(AK95,Kugel_Schueler,2),1)</f>
        <v>91.5</v>
      </c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180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  <c r="DS95" s="180"/>
      <c r="DT95" s="180"/>
      <c r="DU95" s="180"/>
      <c r="DV95" s="180"/>
      <c r="DW95" s="180"/>
      <c r="DX95" s="180"/>
      <c r="DY95" s="180"/>
      <c r="DZ95" s="180"/>
      <c r="EA95" s="180"/>
      <c r="EB95" s="180"/>
    </row>
    <row r="96" spans="1:132" x14ac:dyDescent="0.2">
      <c r="A96" s="183">
        <f t="shared" si="27"/>
        <v>1.9</v>
      </c>
      <c r="B96" s="191">
        <f>ROUND(IF('Schuelereinst. Sinclair'!$N$4="Ja",Druck_Tabelle_Kugel!$AL$3,1) * VLOOKUP(A96,Kugel_Schueler,2),1)</f>
        <v>0</v>
      </c>
      <c r="C96" s="180"/>
      <c r="D96" s="183">
        <f t="shared" si="14"/>
        <v>2.9</v>
      </c>
      <c r="E96" s="191">
        <f>ROUND(IF('Schuelereinst. Sinclair'!$N$4="Ja",Druck_Tabelle_Kugel!$AL$3,1) * VLOOKUP(D96,Kugel_Schueler,2),1)</f>
        <v>6.9</v>
      </c>
      <c r="F96" s="180"/>
      <c r="G96" s="183">
        <f t="shared" si="15"/>
        <v>3.9</v>
      </c>
      <c r="H96" s="191">
        <f>ROUND(IF('Schuelereinst. Sinclair'!$N$4="Ja",Druck_Tabelle_Kugel!$AL$3,1) * VLOOKUP(G96,Kugel_Schueler,2),1)</f>
        <v>14.6</v>
      </c>
      <c r="I96" s="180"/>
      <c r="J96" s="183">
        <f t="shared" si="16"/>
        <v>4.9000000000000004</v>
      </c>
      <c r="K96" s="191">
        <f>ROUND(IF('Schuelereinst. Sinclair'!$N$4="Ja",Druck_Tabelle_Kugel!$AL$3,1) * VLOOKUP(J96,Kugel_Schueler,2),1)</f>
        <v>22.3</v>
      </c>
      <c r="L96" s="180"/>
      <c r="M96" s="183">
        <f t="shared" si="17"/>
        <v>5.9</v>
      </c>
      <c r="N96" s="191">
        <f>ROUND(IF('Schuelereinst. Sinclair'!$N$4="Ja",Druck_Tabelle_Kugel!$AL$3,1) * VLOOKUP(M96,Kugel_Schueler,2),1)</f>
        <v>30</v>
      </c>
      <c r="O96" s="180"/>
      <c r="P96" s="183">
        <f t="shared" si="18"/>
        <v>6.9</v>
      </c>
      <c r="Q96" s="191">
        <f>ROUND(IF('Schuelereinst. Sinclair'!$N$4="Ja",Druck_Tabelle_Kugel!$AL$3,1) * VLOOKUP(P96,Kugel_Schueler,2),1)</f>
        <v>37.700000000000003</v>
      </c>
      <c r="R96" s="180"/>
      <c r="S96" s="183">
        <f t="shared" si="19"/>
        <v>7.9</v>
      </c>
      <c r="T96" s="191">
        <f>ROUND(IF('Schuelereinst. Sinclair'!$N$4="Ja",Druck_Tabelle_Kugel!$AL$3,1) * VLOOKUP(S96,Kugel_Schueler,2),1)</f>
        <v>45.4</v>
      </c>
      <c r="U96" s="180"/>
      <c r="V96" s="183">
        <f t="shared" si="20"/>
        <v>8.9</v>
      </c>
      <c r="W96" s="191">
        <f>ROUND(IF('Schuelereinst. Sinclair'!$N$4="Ja",Druck_Tabelle_Kugel!$AL$3,1) * VLOOKUP(V96,Kugel_Schueler,2),1)</f>
        <v>53.1</v>
      </c>
      <c r="X96" s="180"/>
      <c r="Y96" s="183">
        <f t="shared" si="21"/>
        <v>9.9</v>
      </c>
      <c r="Z96" s="191">
        <f>ROUND(IF('Schuelereinst. Sinclair'!$N$4="Ja",Druck_Tabelle_Kugel!$AL$3,1) * VLOOKUP(Y96,Kugel_Schueler,2),1)</f>
        <v>60.8</v>
      </c>
      <c r="AA96" s="180"/>
      <c r="AB96" s="183">
        <f t="shared" si="22"/>
        <v>10.9</v>
      </c>
      <c r="AC96" s="191">
        <f>ROUND(IF('Schuelereinst. Sinclair'!$N$4="Ja",Druck_Tabelle_Kugel!$AL$3,1) * VLOOKUP(AB96,Kugel_Schueler,2),1)</f>
        <v>68.5</v>
      </c>
      <c r="AD96" s="180"/>
      <c r="AE96" s="183">
        <f t="shared" si="23"/>
        <v>11.9</v>
      </c>
      <c r="AF96" s="191">
        <f>ROUND(IF('Schuelereinst. Sinclair'!$N$4="Ja",Druck_Tabelle_Kugel!$AL$3,1) * VLOOKUP(AE96,Kugel_Schueler,2),1)</f>
        <v>76.2</v>
      </c>
      <c r="AG96" s="180"/>
      <c r="AH96" s="183">
        <f t="shared" si="24"/>
        <v>12.9</v>
      </c>
      <c r="AI96" s="191">
        <f>ROUND(IF('Schuelereinst. Sinclair'!$N$4="Ja",Druck_Tabelle_Kugel!$AL$3,1) * VLOOKUP(AH96,Kugel_Schueler,2),1)</f>
        <v>83.9</v>
      </c>
      <c r="AJ96" s="180"/>
      <c r="AK96" s="183">
        <f t="shared" si="25"/>
        <v>13.9</v>
      </c>
      <c r="AL96" s="191">
        <f>ROUND(IF('Schuelereinst. Sinclair'!$N$4="Ja",Druck_Tabelle_Kugel!$AL$3,1) * VLOOKUP(AK96,Kugel_Schueler,2),1)</f>
        <v>91.5</v>
      </c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180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  <c r="DS96" s="180"/>
      <c r="DT96" s="180"/>
      <c r="DU96" s="180"/>
      <c r="DV96" s="180"/>
      <c r="DW96" s="180"/>
      <c r="DX96" s="180"/>
      <c r="DY96" s="180"/>
      <c r="DZ96" s="180"/>
      <c r="EA96" s="180"/>
      <c r="EB96" s="180"/>
    </row>
    <row r="97" spans="1:132" x14ac:dyDescent="0.2">
      <c r="A97" s="185">
        <f t="shared" si="27"/>
        <v>1.91</v>
      </c>
      <c r="B97" s="192">
        <f>ROUND(IF('Schuelereinst. Sinclair'!$N$4="Ja",Druck_Tabelle_Kugel!$AL$3,1) * VLOOKUP(A97,Kugel_Schueler,2),1)</f>
        <v>0</v>
      </c>
      <c r="C97" s="180"/>
      <c r="D97" s="185">
        <f t="shared" si="14"/>
        <v>2.91</v>
      </c>
      <c r="E97" s="192">
        <f>ROUND(IF('Schuelereinst. Sinclair'!$N$4="Ja",Druck_Tabelle_Kugel!$AL$3,1) * VLOOKUP(D97,Kugel_Schueler,2),1)</f>
        <v>7</v>
      </c>
      <c r="F97" s="180"/>
      <c r="G97" s="185">
        <f t="shared" si="15"/>
        <v>3.91</v>
      </c>
      <c r="H97" s="192">
        <f>ROUND(IF('Schuelereinst. Sinclair'!$N$4="Ja",Druck_Tabelle_Kugel!$AL$3,1) * VLOOKUP(G97,Kugel_Schueler,2),1)</f>
        <v>14.7</v>
      </c>
      <c r="I97" s="180"/>
      <c r="J97" s="185">
        <f t="shared" si="16"/>
        <v>4.91</v>
      </c>
      <c r="K97" s="192">
        <f>ROUND(IF('Schuelereinst. Sinclair'!$N$4="Ja",Druck_Tabelle_Kugel!$AL$3,1) * VLOOKUP(J97,Kugel_Schueler,2),1)</f>
        <v>22.4</v>
      </c>
      <c r="L97" s="180"/>
      <c r="M97" s="185">
        <f t="shared" si="17"/>
        <v>5.91</v>
      </c>
      <c r="N97" s="192">
        <f>ROUND(IF('Schuelereinst. Sinclair'!$N$4="Ja",Druck_Tabelle_Kugel!$AL$3,1) * VLOOKUP(M97,Kugel_Schueler,2),1)</f>
        <v>30.1</v>
      </c>
      <c r="O97" s="180"/>
      <c r="P97" s="185">
        <f t="shared" si="18"/>
        <v>6.91</v>
      </c>
      <c r="Q97" s="192">
        <f>ROUND(IF('Schuelereinst. Sinclair'!$N$4="Ja",Druck_Tabelle_Kugel!$AL$3,1) * VLOOKUP(P97,Kugel_Schueler,2),1)</f>
        <v>37.799999999999997</v>
      </c>
      <c r="R97" s="180"/>
      <c r="S97" s="185">
        <f t="shared" si="19"/>
        <v>7.91</v>
      </c>
      <c r="T97" s="192">
        <f>ROUND(IF('Schuelereinst. Sinclair'!$N$4="Ja",Druck_Tabelle_Kugel!$AL$3,1) * VLOOKUP(S97,Kugel_Schueler,2),1)</f>
        <v>45.5</v>
      </c>
      <c r="U97" s="180"/>
      <c r="V97" s="185">
        <f t="shared" si="20"/>
        <v>8.91</v>
      </c>
      <c r="W97" s="192">
        <f>ROUND(IF('Schuelereinst. Sinclair'!$N$4="Ja",Druck_Tabelle_Kugel!$AL$3,1) * VLOOKUP(V97,Kugel_Schueler,2),1)</f>
        <v>53.2</v>
      </c>
      <c r="X97" s="180"/>
      <c r="Y97" s="185">
        <f t="shared" si="21"/>
        <v>9.91</v>
      </c>
      <c r="Z97" s="192">
        <f>ROUND(IF('Schuelereinst. Sinclair'!$N$4="Ja",Druck_Tabelle_Kugel!$AL$3,1) * VLOOKUP(Y97,Kugel_Schueler,2),1)</f>
        <v>60.9</v>
      </c>
      <c r="AA97" s="180"/>
      <c r="AB97" s="185">
        <f t="shared" si="22"/>
        <v>10.91</v>
      </c>
      <c r="AC97" s="192">
        <f>ROUND(IF('Schuelereinst. Sinclair'!$N$4="Ja",Druck_Tabelle_Kugel!$AL$3,1) * VLOOKUP(AB97,Kugel_Schueler,2),1)</f>
        <v>68.5</v>
      </c>
      <c r="AD97" s="180"/>
      <c r="AE97" s="185">
        <f t="shared" si="23"/>
        <v>11.91</v>
      </c>
      <c r="AF97" s="192">
        <f>ROUND(IF('Schuelereinst. Sinclair'!$N$4="Ja",Druck_Tabelle_Kugel!$AL$3,1) * VLOOKUP(AE97,Kugel_Schueler,2),1)</f>
        <v>76.2</v>
      </c>
      <c r="AG97" s="180"/>
      <c r="AH97" s="185">
        <f t="shared" si="24"/>
        <v>12.91</v>
      </c>
      <c r="AI97" s="192">
        <f>ROUND(IF('Schuelereinst. Sinclair'!$N$4="Ja",Druck_Tabelle_Kugel!$AL$3,1) * VLOOKUP(AH97,Kugel_Schueler,2),1)</f>
        <v>83.9</v>
      </c>
      <c r="AJ97" s="180"/>
      <c r="AK97" s="185">
        <f t="shared" si="25"/>
        <v>13.91</v>
      </c>
      <c r="AL97" s="192">
        <f>ROUND(IF('Schuelereinst. Sinclair'!$N$4="Ja",Druck_Tabelle_Kugel!$AL$3,1) * VLOOKUP(AK97,Kugel_Schueler,2),1)</f>
        <v>91.6</v>
      </c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</row>
    <row r="98" spans="1:132" x14ac:dyDescent="0.2">
      <c r="A98" s="183">
        <f t="shared" si="27"/>
        <v>1.92</v>
      </c>
      <c r="B98" s="191">
        <f>ROUND(IF('Schuelereinst. Sinclair'!$N$4="Ja",Druck_Tabelle_Kugel!$AL$3,1) * VLOOKUP(A98,Kugel_Schueler,2),1)</f>
        <v>0</v>
      </c>
      <c r="C98" s="180"/>
      <c r="D98" s="183">
        <f t="shared" si="14"/>
        <v>2.92</v>
      </c>
      <c r="E98" s="191">
        <f>ROUND(IF('Schuelereinst. Sinclair'!$N$4="Ja",Druck_Tabelle_Kugel!$AL$3,1) * VLOOKUP(D98,Kugel_Schueler,2),1)</f>
        <v>7.1</v>
      </c>
      <c r="F98" s="180"/>
      <c r="G98" s="183">
        <f t="shared" si="15"/>
        <v>3.92</v>
      </c>
      <c r="H98" s="191">
        <f>ROUND(IF('Schuelereinst. Sinclair'!$N$4="Ja",Druck_Tabelle_Kugel!$AL$3,1) * VLOOKUP(G98,Kugel_Schueler,2),1)</f>
        <v>14.8</v>
      </c>
      <c r="I98" s="180"/>
      <c r="J98" s="183">
        <f t="shared" si="16"/>
        <v>4.92</v>
      </c>
      <c r="K98" s="191">
        <f>ROUND(IF('Schuelereinst. Sinclair'!$N$4="Ja",Druck_Tabelle_Kugel!$AL$3,1) * VLOOKUP(J98,Kugel_Schueler,2),1)</f>
        <v>22.5</v>
      </c>
      <c r="L98" s="180"/>
      <c r="M98" s="183">
        <f t="shared" si="17"/>
        <v>5.92</v>
      </c>
      <c r="N98" s="191">
        <f>ROUND(IF('Schuelereinst. Sinclair'!$N$4="Ja",Druck_Tabelle_Kugel!$AL$3,1) * VLOOKUP(M98,Kugel_Schueler,2),1)</f>
        <v>30.2</v>
      </c>
      <c r="O98" s="180"/>
      <c r="P98" s="183">
        <f t="shared" si="18"/>
        <v>6.92</v>
      </c>
      <c r="Q98" s="191">
        <f>ROUND(IF('Schuelereinst. Sinclair'!$N$4="Ja",Druck_Tabelle_Kugel!$AL$3,1) * VLOOKUP(P98,Kugel_Schueler,2),1)</f>
        <v>37.9</v>
      </c>
      <c r="R98" s="180"/>
      <c r="S98" s="183">
        <f t="shared" si="19"/>
        <v>7.92</v>
      </c>
      <c r="T98" s="191">
        <f>ROUND(IF('Schuelereinst. Sinclair'!$N$4="Ja",Druck_Tabelle_Kugel!$AL$3,1) * VLOOKUP(S98,Kugel_Schueler,2),1)</f>
        <v>45.5</v>
      </c>
      <c r="U98" s="180"/>
      <c r="V98" s="183">
        <f t="shared" si="20"/>
        <v>8.92</v>
      </c>
      <c r="W98" s="191">
        <f>ROUND(IF('Schuelereinst. Sinclair'!$N$4="Ja",Druck_Tabelle_Kugel!$AL$3,1) * VLOOKUP(V98,Kugel_Schueler,2),1)</f>
        <v>53.2</v>
      </c>
      <c r="X98" s="180"/>
      <c r="Y98" s="183">
        <f t="shared" si="21"/>
        <v>9.92</v>
      </c>
      <c r="Z98" s="191">
        <f>ROUND(IF('Schuelereinst. Sinclair'!$N$4="Ja",Druck_Tabelle_Kugel!$AL$3,1) * VLOOKUP(Y98,Kugel_Schueler,2),1)</f>
        <v>60.9</v>
      </c>
      <c r="AA98" s="180"/>
      <c r="AB98" s="183">
        <f t="shared" si="22"/>
        <v>10.92</v>
      </c>
      <c r="AC98" s="191">
        <f>ROUND(IF('Schuelereinst. Sinclair'!$N$4="Ja",Druck_Tabelle_Kugel!$AL$3,1) * VLOOKUP(AB98,Kugel_Schueler,2),1)</f>
        <v>68.599999999999994</v>
      </c>
      <c r="AD98" s="180"/>
      <c r="AE98" s="183">
        <f t="shared" si="23"/>
        <v>11.92</v>
      </c>
      <c r="AF98" s="191">
        <f>ROUND(IF('Schuelereinst. Sinclair'!$N$4="Ja",Druck_Tabelle_Kugel!$AL$3,1) * VLOOKUP(AE98,Kugel_Schueler,2),1)</f>
        <v>76.3</v>
      </c>
      <c r="AG98" s="180"/>
      <c r="AH98" s="183">
        <f t="shared" si="24"/>
        <v>12.92</v>
      </c>
      <c r="AI98" s="191">
        <f>ROUND(IF('Schuelereinst. Sinclair'!$N$4="Ja",Druck_Tabelle_Kugel!$AL$3,1) * VLOOKUP(AH98,Kugel_Schueler,2),1)</f>
        <v>84</v>
      </c>
      <c r="AJ98" s="180"/>
      <c r="AK98" s="183">
        <f t="shared" si="25"/>
        <v>13.92</v>
      </c>
      <c r="AL98" s="191">
        <f>ROUND(IF('Schuelereinst. Sinclair'!$N$4="Ja",Druck_Tabelle_Kugel!$AL$3,1) * VLOOKUP(AK98,Kugel_Schueler,2),1)</f>
        <v>91.7</v>
      </c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180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  <c r="DS98" s="180"/>
      <c r="DT98" s="180"/>
      <c r="DU98" s="180"/>
      <c r="DV98" s="180"/>
      <c r="DW98" s="180"/>
      <c r="DX98" s="180"/>
      <c r="DY98" s="180"/>
      <c r="DZ98" s="180"/>
      <c r="EA98" s="180"/>
      <c r="EB98" s="180"/>
    </row>
    <row r="99" spans="1:132" x14ac:dyDescent="0.2">
      <c r="A99" s="185">
        <f t="shared" si="27"/>
        <v>1.93</v>
      </c>
      <c r="B99" s="192">
        <f>ROUND(IF('Schuelereinst. Sinclair'!$N$4="Ja",Druck_Tabelle_Kugel!$AL$3,1) * VLOOKUP(A99,Kugel_Schueler,2),1)</f>
        <v>0</v>
      </c>
      <c r="C99" s="180"/>
      <c r="D99" s="185">
        <f t="shared" si="14"/>
        <v>2.93</v>
      </c>
      <c r="E99" s="192">
        <f>ROUND(IF('Schuelereinst. Sinclair'!$N$4="Ja",Druck_Tabelle_Kugel!$AL$3,1) * VLOOKUP(D99,Kugel_Schueler,2),1)</f>
        <v>7.2</v>
      </c>
      <c r="F99" s="180"/>
      <c r="G99" s="185">
        <f t="shared" si="15"/>
        <v>3.93</v>
      </c>
      <c r="H99" s="192">
        <f>ROUND(IF('Schuelereinst. Sinclair'!$N$4="Ja",Druck_Tabelle_Kugel!$AL$3,1) * VLOOKUP(G99,Kugel_Schueler,2),1)</f>
        <v>14.9</v>
      </c>
      <c r="I99" s="180"/>
      <c r="J99" s="185">
        <f t="shared" si="16"/>
        <v>4.93</v>
      </c>
      <c r="K99" s="192">
        <f>ROUND(IF('Schuelereinst. Sinclair'!$N$4="Ja",Druck_Tabelle_Kugel!$AL$3,1) * VLOOKUP(J99,Kugel_Schueler,2),1)</f>
        <v>22.5</v>
      </c>
      <c r="L99" s="180"/>
      <c r="M99" s="185">
        <f t="shared" si="17"/>
        <v>5.93</v>
      </c>
      <c r="N99" s="192">
        <f>ROUND(IF('Schuelereinst. Sinclair'!$N$4="Ja",Druck_Tabelle_Kugel!$AL$3,1) * VLOOKUP(M99,Kugel_Schueler,2),1)</f>
        <v>30.2</v>
      </c>
      <c r="O99" s="180"/>
      <c r="P99" s="185">
        <f t="shared" si="18"/>
        <v>6.93</v>
      </c>
      <c r="Q99" s="192">
        <f>ROUND(IF('Schuelereinst. Sinclair'!$N$4="Ja",Druck_Tabelle_Kugel!$AL$3,1) * VLOOKUP(P99,Kugel_Schueler,2),1)</f>
        <v>37.9</v>
      </c>
      <c r="R99" s="180"/>
      <c r="S99" s="185">
        <f t="shared" si="19"/>
        <v>7.93</v>
      </c>
      <c r="T99" s="192">
        <f>ROUND(IF('Schuelereinst. Sinclair'!$N$4="Ja",Druck_Tabelle_Kugel!$AL$3,1) * VLOOKUP(S99,Kugel_Schueler,2),1)</f>
        <v>45.6</v>
      </c>
      <c r="U99" s="180"/>
      <c r="V99" s="185">
        <f t="shared" si="20"/>
        <v>8.93</v>
      </c>
      <c r="W99" s="192">
        <f>ROUND(IF('Schuelereinst. Sinclair'!$N$4="Ja",Druck_Tabelle_Kugel!$AL$3,1) * VLOOKUP(V99,Kugel_Schueler,2),1)</f>
        <v>53.3</v>
      </c>
      <c r="X99" s="180"/>
      <c r="Y99" s="185">
        <f t="shared" si="21"/>
        <v>9.93</v>
      </c>
      <c r="Z99" s="192">
        <f>ROUND(IF('Schuelereinst. Sinclair'!$N$4="Ja",Druck_Tabelle_Kugel!$AL$3,1) * VLOOKUP(Y99,Kugel_Schueler,2),1)</f>
        <v>61</v>
      </c>
      <c r="AA99" s="180"/>
      <c r="AB99" s="185">
        <f t="shared" si="22"/>
        <v>10.93</v>
      </c>
      <c r="AC99" s="192">
        <f>ROUND(IF('Schuelereinst. Sinclair'!$N$4="Ja",Druck_Tabelle_Kugel!$AL$3,1) * VLOOKUP(AB99,Kugel_Schueler,2),1)</f>
        <v>68.7</v>
      </c>
      <c r="AD99" s="180"/>
      <c r="AE99" s="185">
        <f t="shared" si="23"/>
        <v>11.93</v>
      </c>
      <c r="AF99" s="192">
        <f>ROUND(IF('Schuelereinst. Sinclair'!$N$4="Ja",Druck_Tabelle_Kugel!$AL$3,1) * VLOOKUP(AE99,Kugel_Schueler,2),1)</f>
        <v>76.400000000000006</v>
      </c>
      <c r="AG99" s="180"/>
      <c r="AH99" s="185">
        <f t="shared" si="24"/>
        <v>12.93</v>
      </c>
      <c r="AI99" s="192">
        <f>ROUND(IF('Schuelereinst. Sinclair'!$N$4="Ja",Druck_Tabelle_Kugel!$AL$3,1) * VLOOKUP(AH99,Kugel_Schueler,2),1)</f>
        <v>84.1</v>
      </c>
      <c r="AJ99" s="180"/>
      <c r="AK99" s="185">
        <f t="shared" si="25"/>
        <v>13.93</v>
      </c>
      <c r="AL99" s="192">
        <f>ROUND(IF('Schuelereinst. Sinclair'!$N$4="Ja",Druck_Tabelle_Kugel!$AL$3,1) * VLOOKUP(AK99,Kugel_Schueler,2),1)</f>
        <v>91.8</v>
      </c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180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  <c r="DS99" s="180"/>
      <c r="DT99" s="180"/>
      <c r="DU99" s="180"/>
      <c r="DV99" s="180"/>
      <c r="DW99" s="180"/>
      <c r="DX99" s="180"/>
      <c r="DY99" s="180"/>
      <c r="DZ99" s="180"/>
      <c r="EA99" s="180"/>
      <c r="EB99" s="180"/>
    </row>
    <row r="100" spans="1:132" x14ac:dyDescent="0.2">
      <c r="A100" s="183">
        <f t="shared" si="27"/>
        <v>1.94</v>
      </c>
      <c r="B100" s="191">
        <f>ROUND(IF('Schuelereinst. Sinclair'!$N$4="Ja",Druck_Tabelle_Kugel!$AL$3,1) * VLOOKUP(A100,Kugel_Schueler,2),1)</f>
        <v>0</v>
      </c>
      <c r="C100" s="180"/>
      <c r="D100" s="183">
        <f t="shared" si="14"/>
        <v>2.94</v>
      </c>
      <c r="E100" s="191">
        <f>ROUND(IF('Schuelereinst. Sinclair'!$N$4="Ja",Druck_Tabelle_Kugel!$AL$3,1) * VLOOKUP(D100,Kugel_Schueler,2),1)</f>
        <v>7.2</v>
      </c>
      <c r="F100" s="180"/>
      <c r="G100" s="183">
        <f t="shared" si="15"/>
        <v>3.94</v>
      </c>
      <c r="H100" s="191">
        <f>ROUND(IF('Schuelereinst. Sinclair'!$N$4="Ja",Druck_Tabelle_Kugel!$AL$3,1) * VLOOKUP(G100,Kugel_Schueler,2),1)</f>
        <v>14.9</v>
      </c>
      <c r="I100" s="180"/>
      <c r="J100" s="183">
        <f t="shared" si="16"/>
        <v>4.9400000000000004</v>
      </c>
      <c r="K100" s="191">
        <f>ROUND(IF('Schuelereinst. Sinclair'!$N$4="Ja",Druck_Tabelle_Kugel!$AL$3,1) * VLOOKUP(J100,Kugel_Schueler,2),1)</f>
        <v>22.6</v>
      </c>
      <c r="L100" s="180"/>
      <c r="M100" s="183">
        <f t="shared" si="17"/>
        <v>5.94</v>
      </c>
      <c r="N100" s="191">
        <f>ROUND(IF('Schuelereinst. Sinclair'!$N$4="Ja",Druck_Tabelle_Kugel!$AL$3,1) * VLOOKUP(M100,Kugel_Schueler,2),1)</f>
        <v>30.3</v>
      </c>
      <c r="O100" s="180"/>
      <c r="P100" s="183">
        <f t="shared" si="18"/>
        <v>6.94</v>
      </c>
      <c r="Q100" s="191">
        <f>ROUND(IF('Schuelereinst. Sinclair'!$N$4="Ja",Druck_Tabelle_Kugel!$AL$3,1) * VLOOKUP(P100,Kugel_Schueler,2),1)</f>
        <v>38</v>
      </c>
      <c r="R100" s="180"/>
      <c r="S100" s="183">
        <f t="shared" si="19"/>
        <v>7.94</v>
      </c>
      <c r="T100" s="191">
        <f>ROUND(IF('Schuelereinst. Sinclair'!$N$4="Ja",Druck_Tabelle_Kugel!$AL$3,1) * VLOOKUP(S100,Kugel_Schueler,2),1)</f>
        <v>45.7</v>
      </c>
      <c r="U100" s="180"/>
      <c r="V100" s="183">
        <f t="shared" si="20"/>
        <v>8.94</v>
      </c>
      <c r="W100" s="191">
        <f>ROUND(IF('Schuelereinst. Sinclair'!$N$4="Ja",Druck_Tabelle_Kugel!$AL$3,1) * VLOOKUP(V100,Kugel_Schueler,2),1)</f>
        <v>53.4</v>
      </c>
      <c r="X100" s="180"/>
      <c r="Y100" s="183">
        <f t="shared" si="21"/>
        <v>9.94</v>
      </c>
      <c r="Z100" s="191">
        <f>ROUND(IF('Schuelereinst. Sinclair'!$N$4="Ja",Druck_Tabelle_Kugel!$AL$3,1) * VLOOKUP(Y100,Kugel_Schueler,2),1)</f>
        <v>61.1</v>
      </c>
      <c r="AA100" s="180"/>
      <c r="AB100" s="183">
        <f t="shared" si="22"/>
        <v>10.94</v>
      </c>
      <c r="AC100" s="191">
        <f>ROUND(IF('Schuelereinst. Sinclair'!$N$4="Ja",Druck_Tabelle_Kugel!$AL$3,1) * VLOOKUP(AB100,Kugel_Schueler,2),1)</f>
        <v>68.8</v>
      </c>
      <c r="AD100" s="180"/>
      <c r="AE100" s="183">
        <f t="shared" si="23"/>
        <v>11.94</v>
      </c>
      <c r="AF100" s="191">
        <f>ROUND(IF('Schuelereinst. Sinclair'!$N$4="Ja",Druck_Tabelle_Kugel!$AL$3,1) * VLOOKUP(AE100,Kugel_Schueler,2),1)</f>
        <v>76.5</v>
      </c>
      <c r="AG100" s="180"/>
      <c r="AH100" s="183">
        <f t="shared" si="24"/>
        <v>12.94</v>
      </c>
      <c r="AI100" s="191">
        <f>ROUND(IF('Schuelereinst. Sinclair'!$N$4="Ja",Druck_Tabelle_Kugel!$AL$3,1) * VLOOKUP(AH100,Kugel_Schueler,2),1)</f>
        <v>84.2</v>
      </c>
      <c r="AJ100" s="180"/>
      <c r="AK100" s="183">
        <f t="shared" si="25"/>
        <v>13.94</v>
      </c>
      <c r="AL100" s="191">
        <f>ROUND(IF('Schuelereinst. Sinclair'!$N$4="Ja",Druck_Tabelle_Kugel!$AL$3,1) * VLOOKUP(AK100,Kugel_Schueler,2),1)</f>
        <v>91.9</v>
      </c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</row>
    <row r="101" spans="1:132" x14ac:dyDescent="0.2">
      <c r="A101" s="185">
        <f t="shared" si="27"/>
        <v>1.95</v>
      </c>
      <c r="B101" s="192">
        <f>ROUND(IF('Schuelereinst. Sinclair'!$N$4="Ja",Druck_Tabelle_Kugel!$AL$3,1) * VLOOKUP(A101,Kugel_Schueler,2),1)</f>
        <v>0</v>
      </c>
      <c r="C101" s="180"/>
      <c r="D101" s="185">
        <f t="shared" si="14"/>
        <v>2.95</v>
      </c>
      <c r="E101" s="192">
        <f>ROUND(IF('Schuelereinst. Sinclair'!$N$4="Ja",Druck_Tabelle_Kugel!$AL$3,1) * VLOOKUP(D101,Kugel_Schueler,2),1)</f>
        <v>7.3</v>
      </c>
      <c r="F101" s="180"/>
      <c r="G101" s="185">
        <f t="shared" si="15"/>
        <v>3.95</v>
      </c>
      <c r="H101" s="192">
        <f>ROUND(IF('Schuelereinst. Sinclair'!$N$4="Ja",Druck_Tabelle_Kugel!$AL$3,1) * VLOOKUP(G101,Kugel_Schueler,2),1)</f>
        <v>15</v>
      </c>
      <c r="I101" s="180"/>
      <c r="J101" s="185">
        <f t="shared" si="16"/>
        <v>4.95</v>
      </c>
      <c r="K101" s="192">
        <f>ROUND(IF('Schuelereinst. Sinclair'!$N$4="Ja",Druck_Tabelle_Kugel!$AL$3,1) * VLOOKUP(J101,Kugel_Schueler,2),1)</f>
        <v>22.7</v>
      </c>
      <c r="L101" s="180"/>
      <c r="M101" s="185">
        <f t="shared" si="17"/>
        <v>5.95</v>
      </c>
      <c r="N101" s="192">
        <f>ROUND(IF('Schuelereinst. Sinclair'!$N$4="Ja",Druck_Tabelle_Kugel!$AL$3,1) * VLOOKUP(M101,Kugel_Schueler,2),1)</f>
        <v>30.4</v>
      </c>
      <c r="O101" s="180"/>
      <c r="P101" s="185">
        <f t="shared" si="18"/>
        <v>6.95</v>
      </c>
      <c r="Q101" s="192">
        <f>ROUND(IF('Schuelereinst. Sinclair'!$N$4="Ja",Druck_Tabelle_Kugel!$AL$3,1) * VLOOKUP(P101,Kugel_Schueler,2),1)</f>
        <v>38.1</v>
      </c>
      <c r="R101" s="180"/>
      <c r="S101" s="185">
        <f t="shared" si="19"/>
        <v>7.95</v>
      </c>
      <c r="T101" s="192">
        <f>ROUND(IF('Schuelereinst. Sinclair'!$N$4="Ja",Druck_Tabelle_Kugel!$AL$3,1) * VLOOKUP(S101,Kugel_Schueler,2),1)</f>
        <v>45.8</v>
      </c>
      <c r="U101" s="180"/>
      <c r="V101" s="185">
        <f t="shared" si="20"/>
        <v>8.9499999999999993</v>
      </c>
      <c r="W101" s="192">
        <f>ROUND(IF('Schuelereinst. Sinclair'!$N$4="Ja",Druck_Tabelle_Kugel!$AL$3,1) * VLOOKUP(V101,Kugel_Schueler,2),1)</f>
        <v>53.5</v>
      </c>
      <c r="X101" s="180"/>
      <c r="Y101" s="185">
        <f t="shared" si="21"/>
        <v>9.9499999999999993</v>
      </c>
      <c r="Z101" s="192">
        <f>ROUND(IF('Schuelereinst. Sinclair'!$N$4="Ja",Druck_Tabelle_Kugel!$AL$3,1) * VLOOKUP(Y101,Kugel_Schueler,2),1)</f>
        <v>61.2</v>
      </c>
      <c r="AA101" s="180"/>
      <c r="AB101" s="185">
        <f t="shared" si="22"/>
        <v>10.95</v>
      </c>
      <c r="AC101" s="192">
        <f>ROUND(IF('Schuelereinst. Sinclair'!$N$4="Ja",Druck_Tabelle_Kugel!$AL$3,1) * VLOOKUP(AB101,Kugel_Schueler,2),1)</f>
        <v>68.900000000000006</v>
      </c>
      <c r="AD101" s="180"/>
      <c r="AE101" s="185">
        <f t="shared" si="23"/>
        <v>11.95</v>
      </c>
      <c r="AF101" s="192">
        <f>ROUND(IF('Schuelereinst. Sinclair'!$N$4="Ja",Druck_Tabelle_Kugel!$AL$3,1) * VLOOKUP(AE101,Kugel_Schueler,2),1)</f>
        <v>76.5</v>
      </c>
      <c r="AG101" s="180"/>
      <c r="AH101" s="185">
        <f t="shared" si="24"/>
        <v>12.95</v>
      </c>
      <c r="AI101" s="192">
        <f>ROUND(IF('Schuelereinst. Sinclair'!$N$4="Ja",Druck_Tabelle_Kugel!$AL$3,1) * VLOOKUP(AH101,Kugel_Schueler,2),1)</f>
        <v>84.2</v>
      </c>
      <c r="AJ101" s="180"/>
      <c r="AK101" s="185">
        <f t="shared" si="25"/>
        <v>13.95</v>
      </c>
      <c r="AL101" s="192">
        <f>ROUND(IF('Schuelereinst. Sinclair'!$N$4="Ja",Druck_Tabelle_Kugel!$AL$3,1) * VLOOKUP(AK101,Kugel_Schueler,2),1)</f>
        <v>91.9</v>
      </c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180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  <c r="DS101" s="180"/>
      <c r="DT101" s="180"/>
      <c r="DU101" s="180"/>
      <c r="DV101" s="180"/>
      <c r="DW101" s="180"/>
      <c r="DX101" s="180"/>
      <c r="DY101" s="180"/>
      <c r="DZ101" s="180"/>
      <c r="EA101" s="180"/>
      <c r="EB101" s="180"/>
    </row>
    <row r="102" spans="1:132" x14ac:dyDescent="0.2">
      <c r="A102" s="183">
        <f t="shared" si="27"/>
        <v>1.96</v>
      </c>
      <c r="B102" s="191">
        <f>ROUND(IF('Schuelereinst. Sinclair'!$N$4="Ja",Druck_Tabelle_Kugel!$AL$3,1) * VLOOKUP(A102,Kugel_Schueler,2),1)</f>
        <v>0</v>
      </c>
      <c r="C102" s="180"/>
      <c r="D102" s="183">
        <f t="shared" si="14"/>
        <v>2.96</v>
      </c>
      <c r="E102" s="191">
        <f>ROUND(IF('Schuelereinst. Sinclair'!$N$4="Ja",Druck_Tabelle_Kugel!$AL$3,1) * VLOOKUP(D102,Kugel_Schueler,2),1)</f>
        <v>7.4</v>
      </c>
      <c r="F102" s="180"/>
      <c r="G102" s="183">
        <f t="shared" si="15"/>
        <v>3.96</v>
      </c>
      <c r="H102" s="191">
        <f>ROUND(IF('Schuelereinst. Sinclair'!$N$4="Ja",Druck_Tabelle_Kugel!$AL$3,1) * VLOOKUP(G102,Kugel_Schueler,2),1)</f>
        <v>15.1</v>
      </c>
      <c r="I102" s="180"/>
      <c r="J102" s="183">
        <f t="shared" si="16"/>
        <v>4.96</v>
      </c>
      <c r="K102" s="191">
        <f>ROUND(IF('Schuelereinst. Sinclair'!$N$4="Ja",Druck_Tabelle_Kugel!$AL$3,1) * VLOOKUP(J102,Kugel_Schueler,2),1)</f>
        <v>22.8</v>
      </c>
      <c r="L102" s="180"/>
      <c r="M102" s="183">
        <f t="shared" si="17"/>
        <v>5.96</v>
      </c>
      <c r="N102" s="191">
        <f>ROUND(IF('Schuelereinst. Sinclair'!$N$4="Ja",Druck_Tabelle_Kugel!$AL$3,1) * VLOOKUP(M102,Kugel_Schueler,2),1)</f>
        <v>30.5</v>
      </c>
      <c r="O102" s="180"/>
      <c r="P102" s="183">
        <f t="shared" si="18"/>
        <v>6.96</v>
      </c>
      <c r="Q102" s="191">
        <f>ROUND(IF('Schuelereinst. Sinclair'!$N$4="Ja",Druck_Tabelle_Kugel!$AL$3,1) * VLOOKUP(P102,Kugel_Schueler,2),1)</f>
        <v>38.200000000000003</v>
      </c>
      <c r="R102" s="180"/>
      <c r="S102" s="183">
        <f t="shared" si="19"/>
        <v>7.96</v>
      </c>
      <c r="T102" s="191">
        <f>ROUND(IF('Schuelereinst. Sinclair'!$N$4="Ja",Druck_Tabelle_Kugel!$AL$3,1) * VLOOKUP(S102,Kugel_Schueler,2),1)</f>
        <v>45.9</v>
      </c>
      <c r="U102" s="180"/>
      <c r="V102" s="183">
        <f t="shared" si="20"/>
        <v>8.9600000000000009</v>
      </c>
      <c r="W102" s="191">
        <f>ROUND(IF('Schuelereinst. Sinclair'!$N$4="Ja",Druck_Tabelle_Kugel!$AL$3,1) * VLOOKUP(V102,Kugel_Schueler,2),1)</f>
        <v>53.5</v>
      </c>
      <c r="X102" s="180"/>
      <c r="Y102" s="183">
        <f t="shared" si="21"/>
        <v>9.9600000000000009</v>
      </c>
      <c r="Z102" s="191">
        <f>ROUND(IF('Schuelereinst. Sinclair'!$N$4="Ja",Druck_Tabelle_Kugel!$AL$3,1) * VLOOKUP(Y102,Kugel_Schueler,2),1)</f>
        <v>61.2</v>
      </c>
      <c r="AA102" s="180"/>
      <c r="AB102" s="183">
        <f t="shared" si="22"/>
        <v>10.96</v>
      </c>
      <c r="AC102" s="191">
        <f>ROUND(IF('Schuelereinst. Sinclair'!$N$4="Ja",Druck_Tabelle_Kugel!$AL$3,1) * VLOOKUP(AB102,Kugel_Schueler,2),1)</f>
        <v>68.900000000000006</v>
      </c>
      <c r="AD102" s="180"/>
      <c r="AE102" s="183">
        <f t="shared" si="23"/>
        <v>11.96</v>
      </c>
      <c r="AF102" s="191">
        <f>ROUND(IF('Schuelereinst. Sinclair'!$N$4="Ja",Druck_Tabelle_Kugel!$AL$3,1) * VLOOKUP(AE102,Kugel_Schueler,2),1)</f>
        <v>76.599999999999994</v>
      </c>
      <c r="AG102" s="180"/>
      <c r="AH102" s="183">
        <f t="shared" si="24"/>
        <v>12.96</v>
      </c>
      <c r="AI102" s="191">
        <f>ROUND(IF('Schuelereinst. Sinclair'!$N$4="Ja",Druck_Tabelle_Kugel!$AL$3,1) * VLOOKUP(AH102,Kugel_Schueler,2),1)</f>
        <v>84.3</v>
      </c>
      <c r="AJ102" s="180"/>
      <c r="AK102" s="183">
        <f t="shared" si="25"/>
        <v>13.96</v>
      </c>
      <c r="AL102" s="191">
        <f>ROUND(IF('Schuelereinst. Sinclair'!$N$4="Ja",Druck_Tabelle_Kugel!$AL$3,1) * VLOOKUP(AK102,Kugel_Schueler,2),1)</f>
        <v>92</v>
      </c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180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  <c r="DS102" s="180"/>
      <c r="DT102" s="180"/>
      <c r="DU102" s="180"/>
      <c r="DV102" s="180"/>
      <c r="DW102" s="180"/>
      <c r="DX102" s="180"/>
      <c r="DY102" s="180"/>
      <c r="DZ102" s="180"/>
      <c r="EA102" s="180"/>
      <c r="EB102" s="180"/>
    </row>
    <row r="103" spans="1:132" x14ac:dyDescent="0.2">
      <c r="A103" s="185">
        <f t="shared" si="27"/>
        <v>1.97</v>
      </c>
      <c r="B103" s="192">
        <f>ROUND(IF('Schuelereinst. Sinclair'!$N$4="Ja",Druck_Tabelle_Kugel!$AL$3,1) * VLOOKUP(A103,Kugel_Schueler,2),1)</f>
        <v>0</v>
      </c>
      <c r="C103" s="180"/>
      <c r="D103" s="185">
        <f t="shared" si="14"/>
        <v>2.97</v>
      </c>
      <c r="E103" s="192">
        <f>ROUND(IF('Schuelereinst. Sinclair'!$N$4="Ja",Druck_Tabelle_Kugel!$AL$3,1) * VLOOKUP(D103,Kugel_Schueler,2),1)</f>
        <v>7.5</v>
      </c>
      <c r="F103" s="180"/>
      <c r="G103" s="185">
        <f t="shared" si="15"/>
        <v>3.97</v>
      </c>
      <c r="H103" s="192">
        <f>ROUND(IF('Schuelereinst. Sinclair'!$N$4="Ja",Druck_Tabelle_Kugel!$AL$3,1) * VLOOKUP(G103,Kugel_Schueler,2),1)</f>
        <v>15.2</v>
      </c>
      <c r="I103" s="180"/>
      <c r="J103" s="185">
        <f t="shared" si="16"/>
        <v>4.97</v>
      </c>
      <c r="K103" s="192">
        <f>ROUND(IF('Schuelereinst. Sinclair'!$N$4="Ja",Druck_Tabelle_Kugel!$AL$3,1) * VLOOKUP(J103,Kugel_Schueler,2),1)</f>
        <v>22.9</v>
      </c>
      <c r="L103" s="180"/>
      <c r="M103" s="185">
        <f t="shared" si="17"/>
        <v>5.97</v>
      </c>
      <c r="N103" s="192">
        <f>ROUND(IF('Schuelereinst. Sinclair'!$N$4="Ja",Druck_Tabelle_Kugel!$AL$3,1) * VLOOKUP(M103,Kugel_Schueler,2),1)</f>
        <v>30.5</v>
      </c>
      <c r="O103" s="180"/>
      <c r="P103" s="185">
        <f t="shared" si="18"/>
        <v>6.97</v>
      </c>
      <c r="Q103" s="192">
        <f>ROUND(IF('Schuelereinst. Sinclair'!$N$4="Ja",Druck_Tabelle_Kugel!$AL$3,1) * VLOOKUP(P103,Kugel_Schueler,2),1)</f>
        <v>38.200000000000003</v>
      </c>
      <c r="R103" s="180"/>
      <c r="S103" s="185">
        <f t="shared" si="19"/>
        <v>7.97</v>
      </c>
      <c r="T103" s="192">
        <f>ROUND(IF('Schuelereinst. Sinclair'!$N$4="Ja",Druck_Tabelle_Kugel!$AL$3,1) * VLOOKUP(S103,Kugel_Schueler,2),1)</f>
        <v>45.9</v>
      </c>
      <c r="U103" s="180"/>
      <c r="V103" s="185">
        <f t="shared" si="20"/>
        <v>8.9700000000000006</v>
      </c>
      <c r="W103" s="192">
        <f>ROUND(IF('Schuelereinst. Sinclair'!$N$4="Ja",Druck_Tabelle_Kugel!$AL$3,1) * VLOOKUP(V103,Kugel_Schueler,2),1)</f>
        <v>53.6</v>
      </c>
      <c r="X103" s="180"/>
      <c r="Y103" s="185">
        <f t="shared" si="21"/>
        <v>9.9700000000000006</v>
      </c>
      <c r="Z103" s="192">
        <f>ROUND(IF('Schuelereinst. Sinclair'!$N$4="Ja",Druck_Tabelle_Kugel!$AL$3,1) * VLOOKUP(Y103,Kugel_Schueler,2),1)</f>
        <v>61.3</v>
      </c>
      <c r="AA103" s="180"/>
      <c r="AB103" s="185">
        <f t="shared" si="22"/>
        <v>10.97</v>
      </c>
      <c r="AC103" s="192">
        <f>ROUND(IF('Schuelereinst. Sinclair'!$N$4="Ja",Druck_Tabelle_Kugel!$AL$3,1) * VLOOKUP(AB103,Kugel_Schueler,2),1)</f>
        <v>69</v>
      </c>
      <c r="AD103" s="180"/>
      <c r="AE103" s="185">
        <f t="shared" si="23"/>
        <v>11.97</v>
      </c>
      <c r="AF103" s="192">
        <f>ROUND(IF('Schuelereinst. Sinclair'!$N$4="Ja",Druck_Tabelle_Kugel!$AL$3,1) * VLOOKUP(AE103,Kugel_Schueler,2),1)</f>
        <v>76.7</v>
      </c>
      <c r="AG103" s="180"/>
      <c r="AH103" s="185">
        <f t="shared" si="24"/>
        <v>12.97</v>
      </c>
      <c r="AI103" s="192">
        <f>ROUND(IF('Schuelereinst. Sinclair'!$N$4="Ja",Druck_Tabelle_Kugel!$AL$3,1) * VLOOKUP(AH103,Kugel_Schueler,2),1)</f>
        <v>84.4</v>
      </c>
      <c r="AJ103" s="180"/>
      <c r="AK103" s="185">
        <f t="shared" si="25"/>
        <v>13.97</v>
      </c>
      <c r="AL103" s="192">
        <f>ROUND(IF('Schuelereinst. Sinclair'!$N$4="Ja",Druck_Tabelle_Kugel!$AL$3,1) * VLOOKUP(AK103,Kugel_Schueler,2),1)</f>
        <v>92.1</v>
      </c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180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  <c r="DS103" s="180"/>
      <c r="DT103" s="180"/>
      <c r="DU103" s="180"/>
      <c r="DV103" s="180"/>
      <c r="DW103" s="180"/>
      <c r="DX103" s="180"/>
      <c r="DY103" s="180"/>
      <c r="DZ103" s="180"/>
      <c r="EA103" s="180"/>
      <c r="EB103" s="180"/>
    </row>
    <row r="104" spans="1:132" x14ac:dyDescent="0.2">
      <c r="A104" s="183">
        <f t="shared" si="27"/>
        <v>1.98</v>
      </c>
      <c r="B104" s="191">
        <f>ROUND(IF('Schuelereinst. Sinclair'!$N$4="Ja",Druck_Tabelle_Kugel!$AL$3,1) * VLOOKUP(A104,Kugel_Schueler,2),1)</f>
        <v>0</v>
      </c>
      <c r="C104" s="180"/>
      <c r="D104" s="183">
        <f t="shared" si="14"/>
        <v>2.98</v>
      </c>
      <c r="E104" s="191">
        <f>ROUND(IF('Schuelereinst. Sinclair'!$N$4="Ja",Druck_Tabelle_Kugel!$AL$3,1) * VLOOKUP(D104,Kugel_Schueler,2),1)</f>
        <v>7.5</v>
      </c>
      <c r="F104" s="180"/>
      <c r="G104" s="183">
        <f t="shared" si="15"/>
        <v>3.98</v>
      </c>
      <c r="H104" s="191">
        <f>ROUND(IF('Schuelereinst. Sinclair'!$N$4="Ja",Druck_Tabelle_Kugel!$AL$3,1) * VLOOKUP(G104,Kugel_Schueler,2),1)</f>
        <v>15.2</v>
      </c>
      <c r="I104" s="180"/>
      <c r="J104" s="183">
        <f t="shared" si="16"/>
        <v>4.9800000000000004</v>
      </c>
      <c r="K104" s="191">
        <f>ROUND(IF('Schuelereinst. Sinclair'!$N$4="Ja",Druck_Tabelle_Kugel!$AL$3,1) * VLOOKUP(J104,Kugel_Schueler,2),1)</f>
        <v>22.9</v>
      </c>
      <c r="L104" s="180"/>
      <c r="M104" s="183">
        <f t="shared" si="17"/>
        <v>5.98</v>
      </c>
      <c r="N104" s="191">
        <f>ROUND(IF('Schuelereinst. Sinclair'!$N$4="Ja",Druck_Tabelle_Kugel!$AL$3,1) * VLOOKUP(M104,Kugel_Schueler,2),1)</f>
        <v>30.6</v>
      </c>
      <c r="O104" s="180"/>
      <c r="P104" s="183">
        <f t="shared" si="18"/>
        <v>6.98</v>
      </c>
      <c r="Q104" s="191">
        <f>ROUND(IF('Schuelereinst. Sinclair'!$N$4="Ja",Druck_Tabelle_Kugel!$AL$3,1) * VLOOKUP(P104,Kugel_Schueler,2),1)</f>
        <v>38.299999999999997</v>
      </c>
      <c r="R104" s="180"/>
      <c r="S104" s="183">
        <f t="shared" si="19"/>
        <v>7.98</v>
      </c>
      <c r="T104" s="191">
        <f>ROUND(IF('Schuelereinst. Sinclair'!$N$4="Ja",Druck_Tabelle_Kugel!$AL$3,1) * VLOOKUP(S104,Kugel_Schueler,2),1)</f>
        <v>46</v>
      </c>
      <c r="U104" s="180"/>
      <c r="V104" s="183">
        <f t="shared" si="20"/>
        <v>8.98</v>
      </c>
      <c r="W104" s="191">
        <f>ROUND(IF('Schuelereinst. Sinclair'!$N$4="Ja",Druck_Tabelle_Kugel!$AL$3,1) * VLOOKUP(V104,Kugel_Schueler,2),1)</f>
        <v>53.7</v>
      </c>
      <c r="X104" s="180"/>
      <c r="Y104" s="183">
        <f t="shared" si="21"/>
        <v>9.98</v>
      </c>
      <c r="Z104" s="191">
        <f>ROUND(IF('Schuelereinst. Sinclair'!$N$4="Ja",Druck_Tabelle_Kugel!$AL$3,1) * VLOOKUP(Y104,Kugel_Schueler,2),1)</f>
        <v>61.4</v>
      </c>
      <c r="AA104" s="180"/>
      <c r="AB104" s="183">
        <f t="shared" si="22"/>
        <v>10.98</v>
      </c>
      <c r="AC104" s="191">
        <f>ROUND(IF('Schuelereinst. Sinclair'!$N$4="Ja",Druck_Tabelle_Kugel!$AL$3,1) * VLOOKUP(AB104,Kugel_Schueler,2),1)</f>
        <v>69.099999999999994</v>
      </c>
      <c r="AD104" s="180"/>
      <c r="AE104" s="183">
        <f t="shared" si="23"/>
        <v>11.98</v>
      </c>
      <c r="AF104" s="191">
        <f>ROUND(IF('Schuelereinst. Sinclair'!$N$4="Ja",Druck_Tabelle_Kugel!$AL$3,1) * VLOOKUP(AE104,Kugel_Schueler,2),1)</f>
        <v>76.8</v>
      </c>
      <c r="AG104" s="180"/>
      <c r="AH104" s="183">
        <f t="shared" si="24"/>
        <v>12.98</v>
      </c>
      <c r="AI104" s="191">
        <f>ROUND(IF('Schuelereinst. Sinclair'!$N$4="Ja",Druck_Tabelle_Kugel!$AL$3,1) * VLOOKUP(AH104,Kugel_Schueler,2),1)</f>
        <v>84.5</v>
      </c>
      <c r="AJ104" s="180"/>
      <c r="AK104" s="183">
        <f t="shared" si="25"/>
        <v>13.98</v>
      </c>
      <c r="AL104" s="191">
        <f>ROUND(IF('Schuelereinst. Sinclair'!$N$4="Ja",Druck_Tabelle_Kugel!$AL$3,1) * VLOOKUP(AK104,Kugel_Schueler,2),1)</f>
        <v>92.2</v>
      </c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180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  <c r="DS104" s="180"/>
      <c r="DT104" s="180"/>
      <c r="DU104" s="180"/>
      <c r="DV104" s="180"/>
      <c r="DW104" s="180"/>
      <c r="DX104" s="180"/>
      <c r="DY104" s="180"/>
      <c r="DZ104" s="180"/>
      <c r="EA104" s="180"/>
      <c r="EB104" s="180"/>
    </row>
    <row r="105" spans="1:132" ht="13.5" thickBot="1" x14ac:dyDescent="0.25">
      <c r="A105" s="187">
        <f t="shared" si="27"/>
        <v>1.99</v>
      </c>
      <c r="B105" s="193">
        <f>ROUND(IF('Schuelereinst. Sinclair'!$N$4="Ja",Druck_Tabelle_Kugel!$AL$3,1) * VLOOKUP(A105,Kugel_Schueler,2),1)</f>
        <v>0</v>
      </c>
      <c r="C105" s="180"/>
      <c r="D105" s="187">
        <f t="shared" si="14"/>
        <v>2.99</v>
      </c>
      <c r="E105" s="193">
        <f>ROUND(IF('Schuelereinst. Sinclair'!$N$4="Ja",Druck_Tabelle_Kugel!$AL$3,1) * VLOOKUP(D105,Kugel_Schueler,2),1)</f>
        <v>7.6</v>
      </c>
      <c r="F105" s="180"/>
      <c r="G105" s="187">
        <f t="shared" si="15"/>
        <v>3.99</v>
      </c>
      <c r="H105" s="193">
        <f>ROUND(IF('Schuelereinst. Sinclair'!$N$4="Ja",Druck_Tabelle_Kugel!$AL$3,1) * VLOOKUP(G105,Kugel_Schueler,2),1)</f>
        <v>15.3</v>
      </c>
      <c r="I105" s="180"/>
      <c r="J105" s="187">
        <f t="shared" si="16"/>
        <v>4.99</v>
      </c>
      <c r="K105" s="193">
        <f>ROUND(IF('Schuelereinst. Sinclair'!$N$4="Ja",Druck_Tabelle_Kugel!$AL$3,1) * VLOOKUP(J105,Kugel_Schueler,2),1)</f>
        <v>23</v>
      </c>
      <c r="L105" s="180"/>
      <c r="M105" s="187">
        <f t="shared" si="17"/>
        <v>5.99</v>
      </c>
      <c r="N105" s="193">
        <f>ROUND(IF('Schuelereinst. Sinclair'!$N$4="Ja",Druck_Tabelle_Kugel!$AL$3,1) * VLOOKUP(M105,Kugel_Schueler,2),1)</f>
        <v>30.7</v>
      </c>
      <c r="O105" s="180"/>
      <c r="P105" s="187">
        <f t="shared" si="18"/>
        <v>6.99</v>
      </c>
      <c r="Q105" s="193">
        <f>ROUND(IF('Schuelereinst. Sinclair'!$N$4="Ja",Druck_Tabelle_Kugel!$AL$3,1) * VLOOKUP(P105,Kugel_Schueler,2),1)</f>
        <v>38.4</v>
      </c>
      <c r="R105" s="180"/>
      <c r="S105" s="187">
        <f t="shared" si="19"/>
        <v>7.99</v>
      </c>
      <c r="T105" s="193">
        <f>ROUND(IF('Schuelereinst. Sinclair'!$N$4="Ja",Druck_Tabelle_Kugel!$AL$3,1) * VLOOKUP(S105,Kugel_Schueler,2),1)</f>
        <v>46.1</v>
      </c>
      <c r="U105" s="180"/>
      <c r="V105" s="187">
        <f t="shared" si="20"/>
        <v>8.99</v>
      </c>
      <c r="W105" s="193">
        <f>ROUND(IF('Schuelereinst. Sinclair'!$N$4="Ja",Druck_Tabelle_Kugel!$AL$3,1) * VLOOKUP(V105,Kugel_Schueler,2),1)</f>
        <v>53.8</v>
      </c>
      <c r="X105" s="180"/>
      <c r="Y105" s="187">
        <f t="shared" si="21"/>
        <v>9.99</v>
      </c>
      <c r="Z105" s="193">
        <f>ROUND(IF('Schuelereinst. Sinclair'!$N$4="Ja",Druck_Tabelle_Kugel!$AL$3,1) * VLOOKUP(Y105,Kugel_Schueler,2),1)</f>
        <v>61.5</v>
      </c>
      <c r="AA105" s="180"/>
      <c r="AB105" s="187">
        <f t="shared" si="22"/>
        <v>10.99</v>
      </c>
      <c r="AC105" s="193">
        <f>ROUND(IF('Schuelereinst. Sinclair'!$N$4="Ja",Druck_Tabelle_Kugel!$AL$3,1) * VLOOKUP(AB105,Kugel_Schueler,2),1)</f>
        <v>69.2</v>
      </c>
      <c r="AD105" s="180"/>
      <c r="AE105" s="187">
        <f t="shared" si="23"/>
        <v>11.99</v>
      </c>
      <c r="AF105" s="193">
        <f>ROUND(IF('Schuelereinst. Sinclair'!$N$4="Ja",Druck_Tabelle_Kugel!$AL$3,1) * VLOOKUP(AE105,Kugel_Schueler,2),1)</f>
        <v>76.900000000000006</v>
      </c>
      <c r="AG105" s="180"/>
      <c r="AH105" s="187">
        <f t="shared" si="24"/>
        <v>12.99</v>
      </c>
      <c r="AI105" s="193">
        <f>ROUND(IF('Schuelereinst. Sinclair'!$N$4="Ja",Druck_Tabelle_Kugel!$AL$3,1) * VLOOKUP(AH105,Kugel_Schueler,2),1)</f>
        <v>84.5</v>
      </c>
      <c r="AJ105" s="180"/>
      <c r="AK105" s="187">
        <f t="shared" si="25"/>
        <v>13.99</v>
      </c>
      <c r="AL105" s="193">
        <f>ROUND(IF('Schuelereinst. Sinclair'!$N$4="Ja",Druck_Tabelle_Kugel!$AL$3,1) * VLOOKUP(AK105,Kugel_Schueler,2),1)</f>
        <v>92.2</v>
      </c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180"/>
      <c r="DH105" s="180"/>
      <c r="DI105" s="180"/>
      <c r="DJ105" s="180"/>
      <c r="DK105" s="180"/>
      <c r="DL105" s="180"/>
      <c r="DM105" s="180"/>
      <c r="DN105" s="180"/>
      <c r="DO105" s="180"/>
      <c r="DP105" s="180"/>
      <c r="DQ105" s="180"/>
      <c r="DR105" s="180"/>
      <c r="DS105" s="180"/>
      <c r="DT105" s="180"/>
      <c r="DU105" s="180"/>
      <c r="DV105" s="180"/>
      <c r="DW105" s="180"/>
      <c r="DX105" s="180"/>
      <c r="DY105" s="180"/>
      <c r="DZ105" s="180"/>
      <c r="EA105" s="180"/>
      <c r="EB105" s="180"/>
    </row>
    <row r="106" spans="1:132" x14ac:dyDescent="0.2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180"/>
      <c r="DH106" s="180"/>
      <c r="DI106" s="180"/>
      <c r="DJ106" s="180"/>
      <c r="DK106" s="180"/>
      <c r="DL106" s="180"/>
      <c r="DM106" s="180"/>
      <c r="DN106" s="180"/>
      <c r="DO106" s="180"/>
      <c r="DP106" s="180"/>
      <c r="DQ106" s="180"/>
      <c r="DR106" s="180"/>
      <c r="DS106" s="180"/>
      <c r="DT106" s="180"/>
      <c r="DU106" s="180"/>
      <c r="DV106" s="180"/>
      <c r="DW106" s="180"/>
      <c r="DX106" s="180"/>
      <c r="DY106" s="180"/>
      <c r="DZ106" s="180"/>
      <c r="EA106" s="180"/>
      <c r="EB106" s="180"/>
    </row>
    <row r="107" spans="1:132" x14ac:dyDescent="0.2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180"/>
      <c r="DH107" s="180"/>
      <c r="DI107" s="180"/>
      <c r="DJ107" s="180"/>
      <c r="DK107" s="180"/>
      <c r="DL107" s="180"/>
      <c r="DM107" s="180"/>
      <c r="DN107" s="180"/>
      <c r="DO107" s="180"/>
      <c r="DP107" s="180"/>
      <c r="DQ107" s="180"/>
      <c r="DR107" s="180"/>
      <c r="DS107" s="180"/>
      <c r="DT107" s="180"/>
      <c r="DU107" s="180"/>
      <c r="DV107" s="180"/>
      <c r="DW107" s="180"/>
      <c r="DX107" s="180"/>
      <c r="DY107" s="180"/>
      <c r="DZ107" s="180"/>
      <c r="EA107" s="180"/>
      <c r="EB107" s="180"/>
    </row>
    <row r="108" spans="1:132" x14ac:dyDescent="0.2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180"/>
      <c r="DH108" s="180"/>
      <c r="DI108" s="180"/>
      <c r="DJ108" s="180"/>
      <c r="DK108" s="180"/>
      <c r="DL108" s="180"/>
      <c r="DM108" s="180"/>
      <c r="DN108" s="180"/>
      <c r="DO108" s="180"/>
      <c r="DP108" s="180"/>
      <c r="DQ108" s="180"/>
      <c r="DR108" s="180"/>
      <c r="DS108" s="180"/>
      <c r="DT108" s="180"/>
      <c r="DU108" s="180"/>
      <c r="DV108" s="180"/>
      <c r="DW108" s="180"/>
      <c r="DX108" s="180"/>
      <c r="DY108" s="180"/>
      <c r="DZ108" s="180"/>
      <c r="EA108" s="180"/>
      <c r="EB108" s="180"/>
    </row>
    <row r="109" spans="1:132" x14ac:dyDescent="0.2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180"/>
      <c r="DH109" s="180"/>
      <c r="DI109" s="180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0"/>
      <c r="DT109" s="180"/>
      <c r="DU109" s="180"/>
      <c r="DV109" s="180"/>
      <c r="DW109" s="180"/>
      <c r="DX109" s="180"/>
      <c r="DY109" s="180"/>
      <c r="DZ109" s="180"/>
      <c r="EA109" s="180"/>
      <c r="EB109" s="180"/>
    </row>
    <row r="110" spans="1:132" x14ac:dyDescent="0.2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</row>
    <row r="111" spans="1:132" x14ac:dyDescent="0.2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180"/>
      <c r="DH111" s="180"/>
      <c r="DI111" s="180"/>
      <c r="DJ111" s="180"/>
      <c r="DK111" s="180"/>
      <c r="DL111" s="180"/>
      <c r="DM111" s="180"/>
      <c r="DN111" s="180"/>
      <c r="DO111" s="180"/>
      <c r="DP111" s="180"/>
      <c r="DQ111" s="180"/>
      <c r="DR111" s="180"/>
      <c r="DS111" s="180"/>
      <c r="DT111" s="180"/>
      <c r="DU111" s="180"/>
      <c r="DV111" s="180"/>
      <c r="DW111" s="180"/>
      <c r="DX111" s="180"/>
      <c r="DY111" s="180"/>
      <c r="DZ111" s="180"/>
      <c r="EA111" s="180"/>
      <c r="EB111" s="180"/>
    </row>
    <row r="112" spans="1:132" x14ac:dyDescent="0.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</row>
    <row r="113" spans="1:132" x14ac:dyDescent="0.2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  <c r="DZ113" s="180"/>
      <c r="EA113" s="180"/>
      <c r="EB113" s="180"/>
    </row>
    <row r="114" spans="1:132" x14ac:dyDescent="0.2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</row>
    <row r="115" spans="1:132" x14ac:dyDescent="0.2">
      <c r="B115" s="180"/>
      <c r="C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180"/>
      <c r="DH115" s="180"/>
      <c r="DI115" s="180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0"/>
      <c r="DT115" s="180"/>
      <c r="DU115" s="180"/>
      <c r="DV115" s="180"/>
      <c r="DW115" s="180"/>
      <c r="DX115" s="180"/>
      <c r="DY115" s="180"/>
      <c r="DZ115" s="180"/>
      <c r="EA115" s="180"/>
      <c r="EB115" s="180"/>
    </row>
    <row r="116" spans="1:132" x14ac:dyDescent="0.2">
      <c r="B116" s="180"/>
      <c r="C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180"/>
      <c r="DH116" s="180"/>
      <c r="DI116" s="180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0"/>
      <c r="DT116" s="180"/>
      <c r="DU116" s="180"/>
      <c r="DV116" s="180"/>
      <c r="DW116" s="180"/>
      <c r="DX116" s="180"/>
      <c r="DY116" s="180"/>
      <c r="DZ116" s="180"/>
      <c r="EA116" s="180"/>
      <c r="EB116" s="180"/>
    </row>
    <row r="117" spans="1:132" x14ac:dyDescent="0.2">
      <c r="B117" s="180"/>
      <c r="C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180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0"/>
      <c r="DT117" s="180"/>
      <c r="DU117" s="180"/>
      <c r="DV117" s="180"/>
      <c r="DW117" s="180"/>
      <c r="DX117" s="180"/>
      <c r="DY117" s="180"/>
      <c r="DZ117" s="180"/>
      <c r="EA117" s="180"/>
      <c r="EB117" s="180"/>
    </row>
    <row r="118" spans="1:132" x14ac:dyDescent="0.2">
      <c r="B118" s="180"/>
      <c r="C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180"/>
      <c r="DH118" s="180"/>
      <c r="DI118" s="180"/>
      <c r="DJ118" s="180"/>
      <c r="DK118" s="180"/>
      <c r="DL118" s="180"/>
      <c r="DM118" s="180"/>
      <c r="DN118" s="180"/>
      <c r="DO118" s="180"/>
      <c r="DP118" s="180"/>
      <c r="DQ118" s="180"/>
      <c r="DR118" s="180"/>
      <c r="DS118" s="180"/>
      <c r="DT118" s="180"/>
      <c r="DU118" s="180"/>
      <c r="DV118" s="180"/>
      <c r="DW118" s="180"/>
      <c r="DX118" s="180"/>
      <c r="DY118" s="180"/>
      <c r="DZ118" s="180"/>
      <c r="EA118" s="180"/>
      <c r="EB118" s="180"/>
    </row>
    <row r="119" spans="1:132" x14ac:dyDescent="0.2">
      <c r="B119" s="180"/>
      <c r="C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180"/>
      <c r="DH119" s="180"/>
      <c r="DI119" s="180"/>
      <c r="DJ119" s="180"/>
      <c r="DK119" s="180"/>
      <c r="DL119" s="180"/>
      <c r="DM119" s="180"/>
      <c r="DN119" s="180"/>
      <c r="DO119" s="180"/>
      <c r="DP119" s="180"/>
      <c r="DQ119" s="180"/>
      <c r="DR119" s="180"/>
      <c r="DS119" s="180"/>
      <c r="DT119" s="180"/>
      <c r="DU119" s="180"/>
      <c r="DV119" s="180"/>
      <c r="DW119" s="180"/>
      <c r="DX119" s="180"/>
      <c r="DY119" s="180"/>
      <c r="DZ119" s="180"/>
      <c r="EA119" s="180"/>
      <c r="EB119" s="180"/>
    </row>
    <row r="120" spans="1:132" x14ac:dyDescent="0.2">
      <c r="B120" s="180"/>
      <c r="C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180"/>
      <c r="DH120" s="180"/>
      <c r="DI120" s="180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0"/>
      <c r="DT120" s="180"/>
      <c r="DU120" s="180"/>
      <c r="DV120" s="180"/>
      <c r="DW120" s="180"/>
      <c r="DX120" s="180"/>
      <c r="DY120" s="180"/>
      <c r="DZ120" s="180"/>
      <c r="EA120" s="180"/>
      <c r="EB120" s="180"/>
    </row>
    <row r="121" spans="1:132" x14ac:dyDescent="0.2">
      <c r="B121" s="180"/>
      <c r="C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</row>
    <row r="122" spans="1:132" x14ac:dyDescent="0.2">
      <c r="B122" s="180"/>
      <c r="C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0"/>
      <c r="DX122" s="180"/>
      <c r="DY122" s="180"/>
      <c r="DZ122" s="180"/>
      <c r="EA122" s="180"/>
      <c r="EB122" s="180"/>
    </row>
    <row r="123" spans="1:132" x14ac:dyDescent="0.2">
      <c r="B123" s="180"/>
      <c r="C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</row>
    <row r="124" spans="1:132" x14ac:dyDescent="0.2">
      <c r="B124" s="180"/>
      <c r="C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180"/>
      <c r="DH124" s="180"/>
      <c r="DI124" s="180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0"/>
      <c r="DT124" s="180"/>
      <c r="DU124" s="180"/>
      <c r="DV124" s="180"/>
      <c r="DW124" s="180"/>
      <c r="DX124" s="180"/>
      <c r="DY124" s="180"/>
      <c r="DZ124" s="180"/>
      <c r="EA124" s="180"/>
      <c r="EB124" s="180"/>
    </row>
    <row r="125" spans="1:132" x14ac:dyDescent="0.2">
      <c r="B125" s="180"/>
      <c r="C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180"/>
      <c r="DH125" s="180"/>
      <c r="DI125" s="180"/>
      <c r="DJ125" s="180"/>
      <c r="DK125" s="180"/>
      <c r="DL125" s="180"/>
      <c r="DM125" s="180"/>
      <c r="DN125" s="180"/>
      <c r="DO125" s="180"/>
      <c r="DP125" s="180"/>
      <c r="DQ125" s="180"/>
      <c r="DR125" s="180"/>
      <c r="DS125" s="180"/>
      <c r="DT125" s="180"/>
      <c r="DU125" s="180"/>
      <c r="DV125" s="180"/>
      <c r="DW125" s="180"/>
      <c r="DX125" s="180"/>
      <c r="DY125" s="180"/>
      <c r="DZ125" s="180"/>
      <c r="EA125" s="180"/>
      <c r="EB125" s="180"/>
    </row>
    <row r="126" spans="1:132" x14ac:dyDescent="0.2">
      <c r="B126" s="180"/>
      <c r="C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  <c r="DZ126" s="180"/>
      <c r="EA126" s="180"/>
      <c r="EB126" s="180"/>
    </row>
    <row r="127" spans="1:132" x14ac:dyDescent="0.2">
      <c r="B127" s="180"/>
      <c r="C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</row>
    <row r="128" spans="1:132" x14ac:dyDescent="0.2">
      <c r="B128" s="180"/>
      <c r="C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180"/>
      <c r="DH128" s="180"/>
      <c r="DI128" s="180"/>
      <c r="DJ128" s="180"/>
      <c r="DK128" s="180"/>
      <c r="DL128" s="180"/>
      <c r="DM128" s="180"/>
      <c r="DN128" s="180"/>
      <c r="DO128" s="180"/>
      <c r="DP128" s="180"/>
      <c r="DQ128" s="180"/>
      <c r="DR128" s="180"/>
      <c r="DS128" s="180"/>
      <c r="DT128" s="180"/>
      <c r="DU128" s="180"/>
      <c r="DV128" s="180"/>
      <c r="DW128" s="180"/>
      <c r="DX128" s="180"/>
      <c r="DY128" s="180"/>
      <c r="DZ128" s="180"/>
      <c r="EA128" s="180"/>
      <c r="EB128" s="180"/>
    </row>
    <row r="129" spans="2:132" x14ac:dyDescent="0.2">
      <c r="B129" s="180"/>
      <c r="C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180"/>
      <c r="DH129" s="180"/>
      <c r="DI129" s="180"/>
      <c r="DJ129" s="180"/>
      <c r="DK129" s="180"/>
      <c r="DL129" s="180"/>
      <c r="DM129" s="180"/>
      <c r="DN129" s="180"/>
      <c r="DO129" s="180"/>
      <c r="DP129" s="180"/>
      <c r="DQ129" s="180"/>
      <c r="DR129" s="180"/>
      <c r="DS129" s="180"/>
      <c r="DT129" s="180"/>
      <c r="DU129" s="180"/>
      <c r="DV129" s="180"/>
      <c r="DW129" s="180"/>
      <c r="DX129" s="180"/>
      <c r="DY129" s="180"/>
      <c r="DZ129" s="180"/>
      <c r="EA129" s="180"/>
      <c r="EB129" s="180"/>
    </row>
    <row r="130" spans="2:132" x14ac:dyDescent="0.2">
      <c r="B130" s="180"/>
      <c r="C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180"/>
      <c r="DH130" s="180"/>
      <c r="DI130" s="180"/>
      <c r="DJ130" s="180"/>
      <c r="DK130" s="180"/>
      <c r="DL130" s="180"/>
      <c r="DM130" s="180"/>
      <c r="DN130" s="180"/>
      <c r="DO130" s="180"/>
      <c r="DP130" s="180"/>
      <c r="DQ130" s="180"/>
      <c r="DR130" s="180"/>
      <c r="DS130" s="180"/>
      <c r="DT130" s="180"/>
      <c r="DU130" s="180"/>
      <c r="DV130" s="180"/>
      <c r="DW130" s="180"/>
      <c r="DX130" s="180"/>
      <c r="DY130" s="180"/>
      <c r="DZ130" s="180"/>
      <c r="EA130" s="180"/>
      <c r="EB130" s="180"/>
    </row>
    <row r="131" spans="2:132" x14ac:dyDescent="0.2">
      <c r="B131" s="180"/>
      <c r="C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180"/>
      <c r="DH131" s="180"/>
      <c r="DI131" s="180"/>
      <c r="DJ131" s="180"/>
      <c r="DK131" s="180"/>
      <c r="DL131" s="180"/>
      <c r="DM131" s="180"/>
      <c r="DN131" s="180"/>
      <c r="DO131" s="180"/>
      <c r="DP131" s="180"/>
      <c r="DQ131" s="180"/>
      <c r="DR131" s="180"/>
      <c r="DS131" s="180"/>
      <c r="DT131" s="180"/>
      <c r="DU131" s="180"/>
      <c r="DV131" s="180"/>
      <c r="DW131" s="180"/>
      <c r="DX131" s="180"/>
      <c r="DY131" s="180"/>
      <c r="DZ131" s="180"/>
      <c r="EA131" s="180"/>
      <c r="EB131" s="180"/>
    </row>
    <row r="132" spans="2:132" x14ac:dyDescent="0.2">
      <c r="B132" s="180"/>
      <c r="C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</row>
    <row r="133" spans="2:132" x14ac:dyDescent="0.2">
      <c r="B133" s="180"/>
      <c r="C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</row>
    <row r="134" spans="2:132" x14ac:dyDescent="0.2">
      <c r="B134" s="180"/>
      <c r="C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180"/>
      <c r="DH134" s="180"/>
      <c r="DI134" s="180"/>
      <c r="DJ134" s="180"/>
      <c r="DK134" s="180"/>
      <c r="DL134" s="180"/>
      <c r="DM134" s="180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0"/>
      <c r="DX134" s="180"/>
      <c r="DY134" s="180"/>
      <c r="DZ134" s="180"/>
      <c r="EA134" s="180"/>
      <c r="EB134" s="180"/>
    </row>
    <row r="135" spans="2:132" x14ac:dyDescent="0.2">
      <c r="B135" s="180"/>
      <c r="C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180"/>
      <c r="DH135" s="180"/>
      <c r="DI135" s="180"/>
      <c r="DJ135" s="180"/>
      <c r="DK135" s="180"/>
      <c r="DL135" s="180"/>
      <c r="DM135" s="180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0"/>
      <c r="DZ135" s="180"/>
      <c r="EA135" s="180"/>
      <c r="EB135" s="180"/>
    </row>
    <row r="136" spans="2:132" x14ac:dyDescent="0.2">
      <c r="B136" s="180"/>
      <c r="C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180"/>
      <c r="DH136" s="180"/>
      <c r="DI136" s="180"/>
      <c r="DJ136" s="180"/>
      <c r="DK136" s="180"/>
      <c r="DL136" s="180"/>
      <c r="DM136" s="180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0"/>
      <c r="DZ136" s="180"/>
      <c r="EA136" s="180"/>
      <c r="EB136" s="180"/>
    </row>
    <row r="137" spans="2:132" x14ac:dyDescent="0.2">
      <c r="B137" s="180"/>
      <c r="C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0"/>
      <c r="DZ137" s="180"/>
      <c r="EA137" s="180"/>
      <c r="EB137" s="180"/>
    </row>
    <row r="138" spans="2:132" x14ac:dyDescent="0.2">
      <c r="B138" s="180"/>
      <c r="C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180"/>
      <c r="DH138" s="180"/>
      <c r="DI138" s="180"/>
      <c r="DJ138" s="180"/>
      <c r="DK138" s="180"/>
      <c r="DL138" s="180"/>
      <c r="DM138" s="180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0"/>
      <c r="DZ138" s="180"/>
      <c r="EA138" s="180"/>
      <c r="EB138" s="180"/>
    </row>
    <row r="139" spans="2:132" x14ac:dyDescent="0.2">
      <c r="B139" s="180"/>
      <c r="C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180"/>
      <c r="DH139" s="180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0"/>
      <c r="DT139" s="180"/>
      <c r="DU139" s="180"/>
      <c r="DV139" s="180"/>
      <c r="DW139" s="180"/>
      <c r="DX139" s="180"/>
      <c r="DY139" s="180"/>
      <c r="DZ139" s="180"/>
      <c r="EA139" s="180"/>
      <c r="EB139" s="180"/>
    </row>
    <row r="140" spans="2:132" x14ac:dyDescent="0.2">
      <c r="B140" s="180"/>
      <c r="C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180"/>
      <c r="DH140" s="180"/>
      <c r="DI140" s="180"/>
      <c r="DJ140" s="180"/>
      <c r="DK140" s="180"/>
      <c r="DL140" s="180"/>
      <c r="DM140" s="180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0"/>
      <c r="DZ140" s="180"/>
      <c r="EA140" s="180"/>
      <c r="EB140" s="180"/>
    </row>
    <row r="141" spans="2:132" x14ac:dyDescent="0.2">
      <c r="B141" s="180"/>
      <c r="C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180"/>
      <c r="DH141" s="180"/>
      <c r="DI141" s="180"/>
      <c r="DJ141" s="180"/>
      <c r="DK141" s="180"/>
      <c r="DL141" s="180"/>
      <c r="DM141" s="180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0"/>
      <c r="DZ141" s="180"/>
      <c r="EA141" s="180"/>
      <c r="EB141" s="180"/>
    </row>
    <row r="142" spans="2:132" x14ac:dyDescent="0.2">
      <c r="B142" s="180"/>
      <c r="C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180"/>
      <c r="DH142" s="180"/>
      <c r="DI142" s="180"/>
      <c r="DJ142" s="180"/>
      <c r="DK142" s="180"/>
      <c r="DL142" s="180"/>
      <c r="DM142" s="180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0"/>
      <c r="DZ142" s="180"/>
      <c r="EA142" s="180"/>
      <c r="EB142" s="180"/>
    </row>
    <row r="143" spans="2:132" x14ac:dyDescent="0.2">
      <c r="B143" s="180"/>
      <c r="C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180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0"/>
      <c r="DZ143" s="180"/>
      <c r="EA143" s="180"/>
      <c r="EB143" s="180"/>
    </row>
    <row r="144" spans="2:132" x14ac:dyDescent="0.2">
      <c r="B144" s="180"/>
      <c r="C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180"/>
      <c r="DH144" s="180"/>
      <c r="DI144" s="180"/>
      <c r="DJ144" s="180"/>
      <c r="DK144" s="180"/>
      <c r="DL144" s="180"/>
      <c r="DM144" s="180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0"/>
      <c r="DZ144" s="180"/>
      <c r="EA144" s="180"/>
      <c r="EB144" s="180"/>
    </row>
    <row r="145" spans="2:132" x14ac:dyDescent="0.2">
      <c r="B145" s="180"/>
      <c r="C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</row>
    <row r="146" spans="2:132" x14ac:dyDescent="0.2">
      <c r="B146" s="180"/>
      <c r="C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</row>
    <row r="147" spans="2:132" x14ac:dyDescent="0.2">
      <c r="B147" s="180"/>
      <c r="C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180"/>
      <c r="DH147" s="180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0"/>
      <c r="DT147" s="180"/>
      <c r="DU147" s="180"/>
      <c r="DV147" s="180"/>
      <c r="DW147" s="180"/>
      <c r="DX147" s="180"/>
      <c r="DY147" s="180"/>
      <c r="DZ147" s="180"/>
      <c r="EA147" s="180"/>
      <c r="EB147" s="180"/>
    </row>
    <row r="148" spans="2:132" x14ac:dyDescent="0.2">
      <c r="B148" s="180"/>
      <c r="C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</row>
    <row r="149" spans="2:132" x14ac:dyDescent="0.2">
      <c r="B149" s="180"/>
      <c r="C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180"/>
      <c r="DH149" s="180"/>
      <c r="DI149" s="180"/>
      <c r="DJ149" s="180"/>
      <c r="DK149" s="180"/>
      <c r="DL149" s="180"/>
      <c r="DM149" s="180"/>
      <c r="DN149" s="180"/>
      <c r="DO149" s="180"/>
      <c r="DP149" s="180"/>
      <c r="DQ149" s="180"/>
      <c r="DR149" s="180"/>
      <c r="DS149" s="180"/>
      <c r="DT149" s="180"/>
      <c r="DU149" s="180"/>
      <c r="DV149" s="180"/>
      <c r="DW149" s="180"/>
      <c r="DX149" s="180"/>
      <c r="DY149" s="180"/>
      <c r="DZ149" s="180"/>
      <c r="EA149" s="180"/>
      <c r="EB149" s="180"/>
    </row>
    <row r="150" spans="2:132" x14ac:dyDescent="0.2">
      <c r="B150" s="180"/>
      <c r="C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180"/>
      <c r="DH150" s="180"/>
      <c r="DI150" s="180"/>
      <c r="DJ150" s="180"/>
      <c r="DK150" s="180"/>
      <c r="DL150" s="180"/>
      <c r="DM150" s="180"/>
      <c r="DN150" s="180"/>
      <c r="DO150" s="180"/>
      <c r="DP150" s="180"/>
      <c r="DQ150" s="180"/>
      <c r="DR150" s="180"/>
      <c r="DS150" s="180"/>
      <c r="DT150" s="180"/>
      <c r="DU150" s="180"/>
      <c r="DV150" s="180"/>
      <c r="DW150" s="180"/>
      <c r="DX150" s="180"/>
      <c r="DY150" s="180"/>
      <c r="DZ150" s="180"/>
      <c r="EA150" s="180"/>
      <c r="EB150" s="180"/>
    </row>
    <row r="151" spans="2:132" x14ac:dyDescent="0.2">
      <c r="B151" s="180"/>
      <c r="C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180"/>
      <c r="DH151" s="180"/>
      <c r="DI151" s="180"/>
      <c r="DJ151" s="180"/>
      <c r="DK151" s="180"/>
      <c r="DL151" s="180"/>
      <c r="DM151" s="180"/>
      <c r="DN151" s="180"/>
      <c r="DO151" s="180"/>
      <c r="DP151" s="180"/>
      <c r="DQ151" s="180"/>
      <c r="DR151" s="180"/>
      <c r="DS151" s="180"/>
      <c r="DT151" s="180"/>
      <c r="DU151" s="180"/>
      <c r="DV151" s="180"/>
      <c r="DW151" s="180"/>
      <c r="DX151" s="180"/>
      <c r="DY151" s="180"/>
      <c r="DZ151" s="180"/>
      <c r="EA151" s="180"/>
      <c r="EB151" s="180"/>
    </row>
    <row r="152" spans="2:132" x14ac:dyDescent="0.2">
      <c r="B152" s="180"/>
      <c r="C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180"/>
      <c r="DH152" s="180"/>
      <c r="DI152" s="180"/>
      <c r="DJ152" s="180"/>
      <c r="DK152" s="180"/>
      <c r="DL152" s="180"/>
      <c r="DM152" s="180"/>
      <c r="DN152" s="180"/>
      <c r="DO152" s="180"/>
      <c r="DP152" s="180"/>
      <c r="DQ152" s="180"/>
      <c r="DR152" s="180"/>
      <c r="DS152" s="180"/>
      <c r="DT152" s="180"/>
      <c r="DU152" s="180"/>
      <c r="DV152" s="180"/>
      <c r="DW152" s="180"/>
      <c r="DX152" s="180"/>
      <c r="DY152" s="180"/>
      <c r="DZ152" s="180"/>
      <c r="EA152" s="180"/>
      <c r="EB152" s="180"/>
    </row>
    <row r="153" spans="2:132" x14ac:dyDescent="0.2">
      <c r="B153" s="180"/>
      <c r="C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180"/>
      <c r="DH153" s="180"/>
      <c r="DI153" s="180"/>
      <c r="DJ153" s="180"/>
      <c r="DK153" s="180"/>
      <c r="DL153" s="180"/>
      <c r="DM153" s="180"/>
      <c r="DN153" s="180"/>
      <c r="DO153" s="180"/>
      <c r="DP153" s="180"/>
      <c r="DQ153" s="180"/>
      <c r="DR153" s="180"/>
      <c r="DS153" s="180"/>
      <c r="DT153" s="180"/>
      <c r="DU153" s="180"/>
      <c r="DV153" s="180"/>
      <c r="DW153" s="180"/>
      <c r="DX153" s="180"/>
      <c r="DY153" s="180"/>
      <c r="DZ153" s="180"/>
      <c r="EA153" s="180"/>
      <c r="EB153" s="180"/>
    </row>
    <row r="154" spans="2:132" x14ac:dyDescent="0.2">
      <c r="B154" s="180"/>
      <c r="C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0"/>
      <c r="DX154" s="180"/>
      <c r="DY154" s="180"/>
      <c r="DZ154" s="180"/>
      <c r="EA154" s="180"/>
      <c r="EB154" s="180"/>
    </row>
    <row r="155" spans="2:132" x14ac:dyDescent="0.2">
      <c r="B155" s="180"/>
      <c r="C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0"/>
      <c r="DM155" s="180"/>
      <c r="DN155" s="180"/>
      <c r="DO155" s="180"/>
      <c r="DP155" s="180"/>
      <c r="DQ155" s="180"/>
      <c r="DR155" s="180"/>
      <c r="DS155" s="180"/>
      <c r="DT155" s="180"/>
      <c r="DU155" s="180"/>
      <c r="DV155" s="180"/>
      <c r="DW155" s="180"/>
      <c r="DX155" s="180"/>
      <c r="DY155" s="180"/>
      <c r="DZ155" s="180"/>
      <c r="EA155" s="180"/>
      <c r="EB155" s="180"/>
    </row>
    <row r="156" spans="2:132" x14ac:dyDescent="0.2">
      <c r="B156" s="180"/>
      <c r="C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180"/>
      <c r="DH156" s="180"/>
      <c r="DI156" s="180"/>
      <c r="DJ156" s="180"/>
      <c r="DK156" s="180"/>
      <c r="DL156" s="180"/>
      <c r="DM156" s="180"/>
      <c r="DN156" s="180"/>
      <c r="DO156" s="180"/>
      <c r="DP156" s="180"/>
      <c r="DQ156" s="180"/>
      <c r="DR156" s="180"/>
      <c r="DS156" s="180"/>
      <c r="DT156" s="180"/>
      <c r="DU156" s="180"/>
      <c r="DV156" s="180"/>
      <c r="DW156" s="180"/>
      <c r="DX156" s="180"/>
      <c r="DY156" s="180"/>
      <c r="DZ156" s="180"/>
      <c r="EA156" s="180"/>
      <c r="EB156" s="180"/>
    </row>
    <row r="157" spans="2:132" x14ac:dyDescent="0.2">
      <c r="B157" s="180"/>
      <c r="C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180"/>
      <c r="DH157" s="180"/>
      <c r="DI157" s="180"/>
      <c r="DJ157" s="180"/>
      <c r="DK157" s="180"/>
      <c r="DL157" s="180"/>
      <c r="DM157" s="180"/>
      <c r="DN157" s="180"/>
      <c r="DO157" s="180"/>
      <c r="DP157" s="180"/>
      <c r="DQ157" s="180"/>
      <c r="DR157" s="180"/>
      <c r="DS157" s="180"/>
      <c r="DT157" s="180"/>
      <c r="DU157" s="180"/>
      <c r="DV157" s="180"/>
      <c r="DW157" s="180"/>
      <c r="DX157" s="180"/>
      <c r="DY157" s="180"/>
      <c r="DZ157" s="180"/>
      <c r="EA157" s="180"/>
      <c r="EB157" s="180"/>
    </row>
    <row r="158" spans="2:132" x14ac:dyDescent="0.2">
      <c r="B158" s="180"/>
      <c r="C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180"/>
      <c r="DH158" s="180"/>
      <c r="DI158" s="180"/>
      <c r="DJ158" s="180"/>
      <c r="DK158" s="180"/>
      <c r="DL158" s="180"/>
      <c r="DM158" s="180"/>
      <c r="DN158" s="180"/>
      <c r="DO158" s="180"/>
      <c r="DP158" s="180"/>
      <c r="DQ158" s="180"/>
      <c r="DR158" s="180"/>
      <c r="DS158" s="180"/>
      <c r="DT158" s="180"/>
      <c r="DU158" s="180"/>
      <c r="DV158" s="180"/>
      <c r="DW158" s="180"/>
      <c r="DX158" s="180"/>
      <c r="DY158" s="180"/>
      <c r="DZ158" s="180"/>
      <c r="EA158" s="180"/>
      <c r="EB158" s="180"/>
    </row>
    <row r="159" spans="2:132" x14ac:dyDescent="0.2">
      <c r="B159" s="180"/>
      <c r="C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180"/>
      <c r="DH159" s="180"/>
      <c r="DI159" s="180"/>
      <c r="DJ159" s="180"/>
      <c r="DK159" s="180"/>
      <c r="DL159" s="180"/>
      <c r="DM159" s="180"/>
      <c r="DN159" s="180"/>
      <c r="DO159" s="180"/>
      <c r="DP159" s="180"/>
      <c r="DQ159" s="180"/>
      <c r="DR159" s="180"/>
      <c r="DS159" s="180"/>
      <c r="DT159" s="180"/>
      <c r="DU159" s="180"/>
      <c r="DV159" s="180"/>
      <c r="DW159" s="180"/>
      <c r="DX159" s="180"/>
      <c r="DY159" s="180"/>
      <c r="DZ159" s="180"/>
      <c r="EA159" s="180"/>
      <c r="EB159" s="180"/>
    </row>
    <row r="160" spans="2:132" x14ac:dyDescent="0.2">
      <c r="B160" s="180"/>
      <c r="C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0"/>
      <c r="DX160" s="180"/>
      <c r="DY160" s="180"/>
      <c r="DZ160" s="180"/>
      <c r="EA160" s="180"/>
      <c r="EB160" s="180"/>
    </row>
    <row r="161" spans="2:132" x14ac:dyDescent="0.2">
      <c r="B161" s="180"/>
      <c r="C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180"/>
      <c r="DH161" s="180"/>
      <c r="DI161" s="180"/>
      <c r="DJ161" s="180"/>
      <c r="DK161" s="180"/>
      <c r="DL161" s="180"/>
      <c r="DM161" s="180"/>
      <c r="DN161" s="180"/>
      <c r="DO161" s="180"/>
      <c r="DP161" s="180"/>
      <c r="DQ161" s="180"/>
      <c r="DR161" s="180"/>
      <c r="DS161" s="180"/>
      <c r="DT161" s="180"/>
      <c r="DU161" s="180"/>
      <c r="DV161" s="180"/>
      <c r="DW161" s="180"/>
      <c r="DX161" s="180"/>
      <c r="DY161" s="180"/>
      <c r="DZ161" s="180"/>
      <c r="EA161" s="180"/>
      <c r="EB161" s="180"/>
    </row>
    <row r="162" spans="2:132" x14ac:dyDescent="0.2">
      <c r="B162" s="180"/>
      <c r="C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180"/>
      <c r="DH162" s="180"/>
      <c r="DI162" s="180"/>
      <c r="DJ162" s="180"/>
      <c r="DK162" s="180"/>
      <c r="DL162" s="180"/>
      <c r="DM162" s="180"/>
      <c r="DN162" s="180"/>
      <c r="DO162" s="180"/>
      <c r="DP162" s="180"/>
      <c r="DQ162" s="180"/>
      <c r="DR162" s="180"/>
      <c r="DS162" s="180"/>
      <c r="DT162" s="180"/>
      <c r="DU162" s="180"/>
      <c r="DV162" s="180"/>
      <c r="DW162" s="180"/>
      <c r="DX162" s="180"/>
      <c r="DY162" s="180"/>
      <c r="DZ162" s="180"/>
      <c r="EA162" s="180"/>
      <c r="EB162" s="180"/>
    </row>
    <row r="163" spans="2:132" x14ac:dyDescent="0.2">
      <c r="B163" s="180"/>
      <c r="C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180"/>
      <c r="DH163" s="180"/>
      <c r="DI163" s="180"/>
      <c r="DJ163" s="180"/>
      <c r="DK163" s="180"/>
      <c r="DL163" s="180"/>
      <c r="DM163" s="180"/>
      <c r="DN163" s="180"/>
      <c r="DO163" s="180"/>
      <c r="DP163" s="180"/>
      <c r="DQ163" s="180"/>
      <c r="DR163" s="180"/>
      <c r="DS163" s="180"/>
      <c r="DT163" s="180"/>
      <c r="DU163" s="180"/>
      <c r="DV163" s="180"/>
      <c r="DW163" s="180"/>
      <c r="DX163" s="180"/>
      <c r="DY163" s="180"/>
      <c r="DZ163" s="180"/>
      <c r="EA163" s="180"/>
      <c r="EB163" s="180"/>
    </row>
    <row r="164" spans="2:132" x14ac:dyDescent="0.2">
      <c r="B164" s="180"/>
      <c r="C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180"/>
      <c r="DH164" s="180"/>
      <c r="DI164" s="180"/>
      <c r="DJ164" s="180"/>
      <c r="DK164" s="180"/>
      <c r="DL164" s="180"/>
      <c r="DM164" s="180"/>
      <c r="DN164" s="180"/>
      <c r="DO164" s="180"/>
      <c r="DP164" s="180"/>
      <c r="DQ164" s="180"/>
      <c r="DR164" s="180"/>
      <c r="DS164" s="180"/>
      <c r="DT164" s="180"/>
      <c r="DU164" s="180"/>
      <c r="DV164" s="180"/>
      <c r="DW164" s="180"/>
      <c r="DX164" s="180"/>
      <c r="DY164" s="180"/>
      <c r="DZ164" s="180"/>
      <c r="EA164" s="180"/>
      <c r="EB164" s="180"/>
    </row>
    <row r="165" spans="2:132" x14ac:dyDescent="0.2">
      <c r="B165" s="180"/>
      <c r="C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180"/>
      <c r="DH165" s="180"/>
      <c r="DI165" s="180"/>
      <c r="DJ165" s="180"/>
      <c r="DK165" s="180"/>
      <c r="DL165" s="180"/>
      <c r="DM165" s="180"/>
      <c r="DN165" s="180"/>
      <c r="DO165" s="180"/>
      <c r="DP165" s="180"/>
      <c r="DQ165" s="180"/>
      <c r="DR165" s="180"/>
      <c r="DS165" s="180"/>
      <c r="DT165" s="180"/>
      <c r="DU165" s="180"/>
      <c r="DV165" s="180"/>
      <c r="DW165" s="180"/>
      <c r="DX165" s="180"/>
      <c r="DY165" s="180"/>
      <c r="DZ165" s="180"/>
      <c r="EA165" s="180"/>
      <c r="EB165" s="180"/>
    </row>
    <row r="166" spans="2:132" x14ac:dyDescent="0.2">
      <c r="B166" s="180"/>
      <c r="C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180"/>
      <c r="DH166" s="180"/>
      <c r="DI166" s="180"/>
      <c r="DJ166" s="180"/>
      <c r="DK166" s="180"/>
      <c r="DL166" s="180"/>
      <c r="DM166" s="180"/>
      <c r="DN166" s="180"/>
      <c r="DO166" s="180"/>
      <c r="DP166" s="180"/>
      <c r="DQ166" s="180"/>
      <c r="DR166" s="180"/>
      <c r="DS166" s="180"/>
      <c r="DT166" s="180"/>
      <c r="DU166" s="180"/>
      <c r="DV166" s="180"/>
      <c r="DW166" s="180"/>
      <c r="DX166" s="180"/>
      <c r="DY166" s="180"/>
      <c r="DZ166" s="180"/>
      <c r="EA166" s="180"/>
      <c r="EB166" s="180"/>
    </row>
    <row r="167" spans="2:132" x14ac:dyDescent="0.2">
      <c r="B167" s="180"/>
      <c r="C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180"/>
      <c r="DH167" s="180"/>
      <c r="DI167" s="180"/>
      <c r="DJ167" s="180"/>
      <c r="DK167" s="180"/>
      <c r="DL167" s="180"/>
      <c r="DM167" s="180"/>
      <c r="DN167" s="180"/>
      <c r="DO167" s="180"/>
      <c r="DP167" s="180"/>
      <c r="DQ167" s="180"/>
      <c r="DR167" s="180"/>
      <c r="DS167" s="180"/>
      <c r="DT167" s="180"/>
      <c r="DU167" s="180"/>
      <c r="DV167" s="180"/>
      <c r="DW167" s="180"/>
      <c r="DX167" s="180"/>
      <c r="DY167" s="180"/>
      <c r="DZ167" s="180"/>
      <c r="EA167" s="180"/>
      <c r="EB167" s="180"/>
    </row>
    <row r="168" spans="2:132" x14ac:dyDescent="0.2">
      <c r="B168" s="180"/>
      <c r="C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180"/>
      <c r="DH168" s="180"/>
      <c r="DI168" s="180"/>
      <c r="DJ168" s="180"/>
      <c r="DK168" s="180"/>
      <c r="DL168" s="180"/>
      <c r="DM168" s="180"/>
      <c r="DN168" s="180"/>
      <c r="DO168" s="180"/>
      <c r="DP168" s="180"/>
      <c r="DQ168" s="180"/>
      <c r="DR168" s="180"/>
      <c r="DS168" s="180"/>
      <c r="DT168" s="180"/>
      <c r="DU168" s="180"/>
      <c r="DV168" s="180"/>
      <c r="DW168" s="180"/>
      <c r="DX168" s="180"/>
      <c r="DY168" s="180"/>
      <c r="DZ168" s="180"/>
      <c r="EA168" s="180"/>
      <c r="EB168" s="180"/>
    </row>
    <row r="169" spans="2:132" x14ac:dyDescent="0.2">
      <c r="B169" s="180"/>
      <c r="C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180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  <c r="DS169" s="180"/>
      <c r="DT169" s="180"/>
      <c r="DU169" s="180"/>
      <c r="DV169" s="180"/>
      <c r="DW169" s="180"/>
      <c r="DX169" s="180"/>
      <c r="DY169" s="180"/>
      <c r="DZ169" s="180"/>
      <c r="EA169" s="180"/>
      <c r="EB169" s="180"/>
    </row>
    <row r="170" spans="2:132" x14ac:dyDescent="0.2">
      <c r="B170" s="180"/>
      <c r="C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180"/>
      <c r="DH170" s="180"/>
      <c r="DI170" s="180"/>
      <c r="DJ170" s="180"/>
      <c r="DK170" s="180"/>
      <c r="DL170" s="180"/>
      <c r="DM170" s="180"/>
      <c r="DN170" s="180"/>
      <c r="DO170" s="180"/>
      <c r="DP170" s="180"/>
      <c r="DQ170" s="180"/>
      <c r="DR170" s="180"/>
      <c r="DS170" s="180"/>
      <c r="DT170" s="180"/>
      <c r="DU170" s="180"/>
      <c r="DV170" s="180"/>
      <c r="DW170" s="180"/>
      <c r="DX170" s="180"/>
      <c r="DY170" s="180"/>
      <c r="DZ170" s="180"/>
      <c r="EA170" s="180"/>
      <c r="EB170" s="180"/>
    </row>
    <row r="171" spans="2:132" x14ac:dyDescent="0.2">
      <c r="B171" s="180"/>
      <c r="C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180"/>
      <c r="DH171" s="180"/>
      <c r="DI171" s="180"/>
      <c r="DJ171" s="180"/>
      <c r="DK171" s="180"/>
      <c r="DL171" s="180"/>
      <c r="DM171" s="180"/>
      <c r="DN171" s="180"/>
      <c r="DO171" s="180"/>
      <c r="DP171" s="180"/>
      <c r="DQ171" s="180"/>
      <c r="DR171" s="180"/>
      <c r="DS171" s="180"/>
      <c r="DT171" s="180"/>
      <c r="DU171" s="180"/>
      <c r="DV171" s="180"/>
      <c r="DW171" s="180"/>
      <c r="DX171" s="180"/>
      <c r="DY171" s="180"/>
      <c r="DZ171" s="180"/>
      <c r="EA171" s="180"/>
      <c r="EB171" s="180"/>
    </row>
    <row r="172" spans="2:132" x14ac:dyDescent="0.2">
      <c r="B172" s="180"/>
      <c r="C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  <c r="CB172" s="180"/>
      <c r="CC172" s="180"/>
      <c r="CD172" s="180"/>
      <c r="CE172" s="180"/>
      <c r="CF172" s="180"/>
      <c r="CG172" s="180"/>
      <c r="CH172" s="180"/>
      <c r="CI172" s="180"/>
      <c r="CJ172" s="180"/>
      <c r="CK172" s="180"/>
      <c r="CL172" s="180"/>
      <c r="CM172" s="180"/>
      <c r="CN172" s="180"/>
      <c r="CO172" s="180"/>
      <c r="CP172" s="180"/>
      <c r="CQ172" s="180"/>
      <c r="CR172" s="180"/>
      <c r="CS172" s="180"/>
      <c r="CT172" s="180"/>
      <c r="CU172" s="180"/>
      <c r="CV172" s="180"/>
      <c r="CW172" s="180"/>
      <c r="CX172" s="180"/>
      <c r="CY172" s="180"/>
      <c r="CZ172" s="180"/>
      <c r="DA172" s="180"/>
      <c r="DB172" s="180"/>
      <c r="DC172" s="180"/>
      <c r="DD172" s="180"/>
      <c r="DE172" s="180"/>
      <c r="DF172" s="180"/>
      <c r="DG172" s="180"/>
      <c r="DH172" s="180"/>
      <c r="DI172" s="180"/>
      <c r="DJ172" s="180"/>
      <c r="DK172" s="180"/>
      <c r="DL172" s="180"/>
      <c r="DM172" s="180"/>
      <c r="DN172" s="180"/>
      <c r="DO172" s="180"/>
      <c r="DP172" s="180"/>
      <c r="DQ172" s="180"/>
      <c r="DR172" s="180"/>
      <c r="DS172" s="180"/>
      <c r="DT172" s="180"/>
      <c r="DU172" s="180"/>
      <c r="DV172" s="180"/>
      <c r="DW172" s="180"/>
      <c r="DX172" s="180"/>
      <c r="DY172" s="180"/>
      <c r="DZ172" s="180"/>
      <c r="EA172" s="180"/>
      <c r="EB172" s="180"/>
    </row>
    <row r="173" spans="2:132" x14ac:dyDescent="0.2">
      <c r="B173" s="180"/>
      <c r="C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  <c r="DC173" s="180"/>
      <c r="DD173" s="180"/>
      <c r="DE173" s="180"/>
      <c r="DF173" s="180"/>
      <c r="DG173" s="180"/>
      <c r="DH173" s="180"/>
      <c r="DI173" s="180"/>
      <c r="DJ173" s="180"/>
      <c r="DK173" s="180"/>
      <c r="DL173" s="180"/>
      <c r="DM173" s="180"/>
      <c r="DN173" s="180"/>
      <c r="DO173" s="180"/>
      <c r="DP173" s="180"/>
      <c r="DQ173" s="180"/>
      <c r="DR173" s="180"/>
      <c r="DS173" s="180"/>
      <c r="DT173" s="180"/>
      <c r="DU173" s="180"/>
      <c r="DV173" s="180"/>
      <c r="DW173" s="180"/>
      <c r="DX173" s="180"/>
      <c r="DY173" s="180"/>
      <c r="DZ173" s="180"/>
      <c r="EA173" s="180"/>
      <c r="EB173" s="180"/>
    </row>
    <row r="174" spans="2:132" x14ac:dyDescent="0.2">
      <c r="B174" s="180"/>
      <c r="C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  <c r="CB174" s="180"/>
      <c r="CC174" s="180"/>
      <c r="CD174" s="180"/>
      <c r="CE174" s="180"/>
      <c r="CF174" s="180"/>
      <c r="CG174" s="180"/>
      <c r="CH174" s="180"/>
      <c r="CI174" s="180"/>
      <c r="CJ174" s="180"/>
      <c r="CK174" s="180"/>
      <c r="CL174" s="180"/>
      <c r="CM174" s="180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180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0"/>
      <c r="DX174" s="180"/>
      <c r="DY174" s="180"/>
      <c r="DZ174" s="180"/>
      <c r="EA174" s="180"/>
      <c r="EB174" s="180"/>
    </row>
    <row r="175" spans="2:132" x14ac:dyDescent="0.2">
      <c r="B175" s="180"/>
      <c r="C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  <c r="CB175" s="180"/>
      <c r="CC175" s="180"/>
      <c r="CD175" s="180"/>
      <c r="CE175" s="180"/>
      <c r="CF175" s="180"/>
      <c r="CG175" s="180"/>
      <c r="CH175" s="180"/>
      <c r="CI175" s="180"/>
      <c r="CJ175" s="180"/>
      <c r="CK175" s="180"/>
      <c r="CL175" s="180"/>
      <c r="CM175" s="180"/>
      <c r="CN175" s="180"/>
      <c r="CO175" s="180"/>
      <c r="CP175" s="180"/>
      <c r="CQ175" s="180"/>
      <c r="CR175" s="180"/>
      <c r="CS175" s="180"/>
      <c r="CT175" s="180"/>
      <c r="CU175" s="180"/>
      <c r="CV175" s="180"/>
      <c r="CW175" s="180"/>
      <c r="CX175" s="180"/>
      <c r="CY175" s="180"/>
      <c r="CZ175" s="180"/>
      <c r="DA175" s="180"/>
      <c r="DB175" s="180"/>
      <c r="DC175" s="180"/>
      <c r="DD175" s="180"/>
      <c r="DE175" s="180"/>
      <c r="DF175" s="180"/>
      <c r="DG175" s="180"/>
      <c r="DH175" s="180"/>
      <c r="DI175" s="180"/>
      <c r="DJ175" s="180"/>
      <c r="DK175" s="180"/>
      <c r="DL175" s="180"/>
      <c r="DM175" s="180"/>
      <c r="DN175" s="180"/>
      <c r="DO175" s="180"/>
      <c r="DP175" s="180"/>
      <c r="DQ175" s="180"/>
      <c r="DR175" s="180"/>
      <c r="DS175" s="180"/>
      <c r="DT175" s="180"/>
      <c r="DU175" s="180"/>
      <c r="DV175" s="180"/>
      <c r="DW175" s="180"/>
      <c r="DX175" s="180"/>
      <c r="DY175" s="180"/>
      <c r="DZ175" s="180"/>
      <c r="EA175" s="180"/>
      <c r="EB175" s="180"/>
    </row>
    <row r="176" spans="2:132" x14ac:dyDescent="0.2">
      <c r="B176" s="180"/>
      <c r="C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  <c r="CD176" s="180"/>
      <c r="CE176" s="180"/>
      <c r="CF176" s="180"/>
      <c r="CG176" s="180"/>
      <c r="CH176" s="180"/>
      <c r="CI176" s="180"/>
      <c r="CJ176" s="180"/>
      <c r="CK176" s="180"/>
      <c r="CL176" s="180"/>
      <c r="CM176" s="180"/>
      <c r="CN176" s="180"/>
      <c r="CO176" s="180"/>
      <c r="CP176" s="180"/>
      <c r="CQ176" s="180"/>
      <c r="CR176" s="180"/>
      <c r="CS176" s="180"/>
      <c r="CT176" s="180"/>
      <c r="CU176" s="180"/>
      <c r="CV176" s="180"/>
      <c r="CW176" s="180"/>
      <c r="CX176" s="180"/>
      <c r="CY176" s="180"/>
      <c r="CZ176" s="180"/>
      <c r="DA176" s="180"/>
      <c r="DB176" s="180"/>
      <c r="DC176" s="180"/>
      <c r="DD176" s="180"/>
      <c r="DE176" s="180"/>
      <c r="DF176" s="180"/>
      <c r="DG176" s="180"/>
      <c r="DH176" s="180"/>
      <c r="DI176" s="180"/>
      <c r="DJ176" s="180"/>
      <c r="DK176" s="180"/>
      <c r="DL176" s="180"/>
      <c r="DM176" s="180"/>
      <c r="DN176" s="180"/>
      <c r="DO176" s="180"/>
      <c r="DP176" s="180"/>
      <c r="DQ176" s="180"/>
      <c r="DR176" s="180"/>
      <c r="DS176" s="180"/>
      <c r="DT176" s="180"/>
      <c r="DU176" s="180"/>
      <c r="DV176" s="180"/>
      <c r="DW176" s="180"/>
      <c r="DX176" s="180"/>
      <c r="DY176" s="180"/>
      <c r="DZ176" s="180"/>
      <c r="EA176" s="180"/>
      <c r="EB176" s="180"/>
    </row>
    <row r="177" spans="2:132" x14ac:dyDescent="0.2">
      <c r="B177" s="180"/>
      <c r="C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180"/>
      <c r="CE177" s="180"/>
      <c r="CF177" s="180"/>
      <c r="CG177" s="180"/>
      <c r="CH177" s="180"/>
      <c r="CI177" s="180"/>
      <c r="CJ177" s="180"/>
      <c r="CK177" s="180"/>
      <c r="CL177" s="180"/>
      <c r="CM177" s="180"/>
      <c r="CN177" s="180"/>
      <c r="CO177" s="180"/>
      <c r="CP177" s="180"/>
      <c r="CQ177" s="180"/>
      <c r="CR177" s="180"/>
      <c r="CS177" s="180"/>
      <c r="CT177" s="180"/>
      <c r="CU177" s="180"/>
      <c r="CV177" s="180"/>
      <c r="CW177" s="180"/>
      <c r="CX177" s="180"/>
      <c r="CY177" s="180"/>
      <c r="CZ177" s="180"/>
      <c r="DA177" s="180"/>
      <c r="DB177" s="180"/>
      <c r="DC177" s="180"/>
      <c r="DD177" s="180"/>
      <c r="DE177" s="180"/>
      <c r="DF177" s="180"/>
      <c r="DG177" s="180"/>
      <c r="DH177" s="180"/>
      <c r="DI177" s="180"/>
      <c r="DJ177" s="180"/>
      <c r="DK177" s="180"/>
      <c r="DL177" s="180"/>
      <c r="DM177" s="180"/>
      <c r="DN177" s="180"/>
      <c r="DO177" s="180"/>
      <c r="DP177" s="180"/>
      <c r="DQ177" s="180"/>
      <c r="DR177" s="180"/>
      <c r="DS177" s="180"/>
      <c r="DT177" s="180"/>
      <c r="DU177" s="180"/>
      <c r="DV177" s="180"/>
      <c r="DW177" s="180"/>
      <c r="DX177" s="180"/>
      <c r="DY177" s="180"/>
      <c r="DZ177" s="180"/>
      <c r="EA177" s="180"/>
      <c r="EB177" s="180"/>
    </row>
    <row r="178" spans="2:132" x14ac:dyDescent="0.2">
      <c r="B178" s="180"/>
      <c r="C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</row>
    <row r="179" spans="2:132" x14ac:dyDescent="0.2">
      <c r="B179" s="180"/>
      <c r="C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180"/>
      <c r="CE179" s="180"/>
      <c r="CF179" s="180"/>
      <c r="CG179" s="180"/>
      <c r="CH179" s="180"/>
      <c r="CI179" s="180"/>
      <c r="CJ179" s="180"/>
      <c r="CK179" s="180"/>
      <c r="CL179" s="180"/>
      <c r="CM179" s="180"/>
      <c r="CN179" s="180"/>
      <c r="CO179" s="180"/>
      <c r="CP179" s="180"/>
      <c r="CQ179" s="180"/>
      <c r="CR179" s="180"/>
      <c r="CS179" s="180"/>
      <c r="CT179" s="180"/>
      <c r="CU179" s="180"/>
      <c r="CV179" s="180"/>
      <c r="CW179" s="180"/>
      <c r="CX179" s="180"/>
      <c r="CY179" s="180"/>
      <c r="CZ179" s="180"/>
      <c r="DA179" s="180"/>
      <c r="DB179" s="180"/>
      <c r="DC179" s="180"/>
      <c r="DD179" s="180"/>
      <c r="DE179" s="180"/>
      <c r="DF179" s="180"/>
      <c r="DG179" s="180"/>
      <c r="DH179" s="180"/>
      <c r="DI179" s="180"/>
      <c r="DJ179" s="180"/>
      <c r="DK179" s="180"/>
      <c r="DL179" s="180"/>
      <c r="DM179" s="180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0"/>
      <c r="DZ179" s="180"/>
      <c r="EA179" s="180"/>
      <c r="EB179" s="180"/>
    </row>
    <row r="180" spans="2:132" x14ac:dyDescent="0.2">
      <c r="B180" s="180"/>
      <c r="C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180"/>
      <c r="CE180" s="180"/>
      <c r="CF180" s="180"/>
      <c r="CG180" s="180"/>
      <c r="CH180" s="180"/>
      <c r="CI180" s="180"/>
      <c r="CJ180" s="180"/>
      <c r="CK180" s="180"/>
      <c r="CL180" s="180"/>
      <c r="CM180" s="180"/>
      <c r="CN180" s="180"/>
      <c r="CO180" s="180"/>
      <c r="CP180" s="180"/>
      <c r="CQ180" s="180"/>
      <c r="CR180" s="180"/>
      <c r="CS180" s="180"/>
      <c r="CT180" s="180"/>
      <c r="CU180" s="180"/>
      <c r="CV180" s="180"/>
      <c r="CW180" s="180"/>
      <c r="CX180" s="180"/>
      <c r="CY180" s="180"/>
      <c r="CZ180" s="180"/>
      <c r="DA180" s="180"/>
      <c r="DB180" s="180"/>
      <c r="DC180" s="180"/>
      <c r="DD180" s="180"/>
      <c r="DE180" s="180"/>
      <c r="DF180" s="180"/>
      <c r="DG180" s="180"/>
      <c r="DH180" s="180"/>
      <c r="DI180" s="180"/>
      <c r="DJ180" s="180"/>
      <c r="DK180" s="180"/>
      <c r="DL180" s="180"/>
      <c r="DM180" s="180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0"/>
      <c r="DZ180" s="180"/>
      <c r="EA180" s="180"/>
      <c r="EB180" s="180"/>
    </row>
    <row r="181" spans="2:132" x14ac:dyDescent="0.2">
      <c r="B181" s="180"/>
      <c r="C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  <c r="DC181" s="180"/>
      <c r="DD181" s="180"/>
      <c r="DE181" s="180"/>
      <c r="DF181" s="180"/>
      <c r="DG181" s="180"/>
      <c r="DH181" s="180"/>
      <c r="DI181" s="180"/>
      <c r="DJ181" s="180"/>
      <c r="DK181" s="180"/>
      <c r="DL181" s="180"/>
      <c r="DM181" s="180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  <c r="DZ181" s="180"/>
      <c r="EA181" s="180"/>
      <c r="EB181" s="180"/>
    </row>
    <row r="182" spans="2:132" x14ac:dyDescent="0.2">
      <c r="B182" s="180"/>
      <c r="C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180"/>
      <c r="CE182" s="180"/>
      <c r="CF182" s="180"/>
      <c r="CG182" s="180"/>
      <c r="CH182" s="180"/>
      <c r="CI182" s="180"/>
      <c r="CJ182" s="180"/>
      <c r="CK182" s="180"/>
      <c r="CL182" s="180"/>
      <c r="CM182" s="180"/>
      <c r="CN182" s="180"/>
      <c r="CO182" s="180"/>
      <c r="CP182" s="180"/>
      <c r="CQ182" s="180"/>
      <c r="CR182" s="180"/>
      <c r="CS182" s="180"/>
      <c r="CT182" s="180"/>
      <c r="CU182" s="180"/>
      <c r="CV182" s="180"/>
      <c r="CW182" s="180"/>
      <c r="CX182" s="180"/>
      <c r="CY182" s="180"/>
      <c r="CZ182" s="180"/>
      <c r="DA182" s="180"/>
      <c r="DB182" s="180"/>
      <c r="DC182" s="180"/>
      <c r="DD182" s="180"/>
      <c r="DE182" s="180"/>
      <c r="DF182" s="180"/>
      <c r="DG182" s="180"/>
      <c r="DH182" s="180"/>
      <c r="DI182" s="180"/>
      <c r="DJ182" s="180"/>
      <c r="DK182" s="180"/>
      <c r="DL182" s="180"/>
      <c r="DM182" s="180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0"/>
      <c r="DZ182" s="180"/>
      <c r="EA182" s="180"/>
      <c r="EB182" s="180"/>
    </row>
    <row r="183" spans="2:132" x14ac:dyDescent="0.2">
      <c r="B183" s="180"/>
      <c r="C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180"/>
      <c r="CE183" s="180"/>
      <c r="CF183" s="180"/>
      <c r="CG183" s="180"/>
      <c r="CH183" s="180"/>
      <c r="CI183" s="180"/>
      <c r="CJ183" s="180"/>
      <c r="CK183" s="180"/>
      <c r="CL183" s="180"/>
      <c r="CM183" s="180"/>
      <c r="CN183" s="180"/>
      <c r="CO183" s="180"/>
      <c r="CP183" s="180"/>
      <c r="CQ183" s="180"/>
      <c r="CR183" s="180"/>
      <c r="CS183" s="180"/>
      <c r="CT183" s="180"/>
      <c r="CU183" s="180"/>
      <c r="CV183" s="180"/>
      <c r="CW183" s="180"/>
      <c r="CX183" s="180"/>
      <c r="CY183" s="180"/>
      <c r="CZ183" s="180"/>
      <c r="DA183" s="180"/>
      <c r="DB183" s="180"/>
      <c r="DC183" s="180"/>
      <c r="DD183" s="180"/>
      <c r="DE183" s="180"/>
      <c r="DF183" s="180"/>
      <c r="DG183" s="180"/>
      <c r="DH183" s="180"/>
      <c r="DI183" s="180"/>
      <c r="DJ183" s="180"/>
      <c r="DK183" s="180"/>
      <c r="DL183" s="180"/>
      <c r="DM183" s="180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0"/>
      <c r="DZ183" s="180"/>
      <c r="EA183" s="180"/>
      <c r="EB183" s="180"/>
    </row>
    <row r="184" spans="2:132" x14ac:dyDescent="0.2">
      <c r="B184" s="180"/>
      <c r="C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80"/>
      <c r="EA184" s="180"/>
      <c r="EB184" s="180"/>
    </row>
    <row r="185" spans="2:132" x14ac:dyDescent="0.2">
      <c r="B185" s="180"/>
      <c r="C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180"/>
      <c r="CE185" s="180"/>
      <c r="CF185" s="180"/>
      <c r="CG185" s="180"/>
      <c r="CH185" s="180"/>
      <c r="CI185" s="180"/>
      <c r="CJ185" s="180"/>
      <c r="CK185" s="180"/>
      <c r="CL185" s="180"/>
      <c r="CM185" s="180"/>
      <c r="CN185" s="180"/>
      <c r="CO185" s="180"/>
      <c r="CP185" s="180"/>
      <c r="CQ185" s="180"/>
      <c r="CR185" s="180"/>
      <c r="CS185" s="180"/>
      <c r="CT185" s="180"/>
      <c r="CU185" s="180"/>
      <c r="CV185" s="180"/>
      <c r="CW185" s="180"/>
      <c r="CX185" s="180"/>
      <c r="CY185" s="180"/>
      <c r="CZ185" s="180"/>
      <c r="DA185" s="180"/>
      <c r="DB185" s="180"/>
      <c r="DC185" s="180"/>
      <c r="DD185" s="180"/>
      <c r="DE185" s="180"/>
      <c r="DF185" s="180"/>
      <c r="DG185" s="180"/>
      <c r="DH185" s="180"/>
      <c r="DI185" s="180"/>
      <c r="DJ185" s="180"/>
      <c r="DK185" s="180"/>
      <c r="DL185" s="180"/>
      <c r="DM185" s="180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0"/>
      <c r="DX185" s="180"/>
      <c r="DY185" s="180"/>
      <c r="DZ185" s="180"/>
      <c r="EA185" s="180"/>
      <c r="EB185" s="180"/>
    </row>
    <row r="186" spans="2:132" x14ac:dyDescent="0.2">
      <c r="B186" s="180"/>
      <c r="C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180"/>
      <c r="CE186" s="180"/>
      <c r="CF186" s="180"/>
      <c r="CG186" s="180"/>
      <c r="CH186" s="180"/>
      <c r="CI186" s="180"/>
      <c r="CJ186" s="180"/>
      <c r="CK186" s="180"/>
      <c r="CL186" s="180"/>
      <c r="CM186" s="180"/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0"/>
      <c r="DB186" s="180"/>
      <c r="DC186" s="180"/>
      <c r="DD186" s="180"/>
      <c r="DE186" s="180"/>
      <c r="DF186" s="180"/>
      <c r="DG186" s="180"/>
      <c r="DH186" s="180"/>
      <c r="DI186" s="180"/>
      <c r="DJ186" s="180"/>
      <c r="DK186" s="180"/>
      <c r="DL186" s="180"/>
      <c r="DM186" s="180"/>
      <c r="DN186" s="180"/>
      <c r="DO186" s="180"/>
      <c r="DP186" s="180"/>
      <c r="DQ186" s="180"/>
      <c r="DR186" s="180"/>
      <c r="DS186" s="180"/>
      <c r="DT186" s="180"/>
      <c r="DU186" s="180"/>
      <c r="DV186" s="180"/>
      <c r="DW186" s="180"/>
      <c r="DX186" s="180"/>
      <c r="DY186" s="180"/>
      <c r="DZ186" s="180"/>
      <c r="EA186" s="180"/>
      <c r="EB186" s="180"/>
    </row>
    <row r="187" spans="2:132" x14ac:dyDescent="0.2">
      <c r="B187" s="180"/>
      <c r="C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180"/>
      <c r="CE187" s="180"/>
      <c r="CF187" s="180"/>
      <c r="CG187" s="180"/>
      <c r="CH187" s="180"/>
      <c r="CI187" s="180"/>
      <c r="CJ187" s="180"/>
      <c r="CK187" s="180"/>
      <c r="CL187" s="180"/>
      <c r="CM187" s="180"/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0"/>
      <c r="DB187" s="180"/>
      <c r="DC187" s="180"/>
      <c r="DD187" s="180"/>
      <c r="DE187" s="180"/>
      <c r="DF187" s="180"/>
      <c r="DG187" s="180"/>
      <c r="DH187" s="180"/>
      <c r="DI187" s="180"/>
      <c r="DJ187" s="180"/>
      <c r="DK187" s="180"/>
      <c r="DL187" s="180"/>
      <c r="DM187" s="180"/>
      <c r="DN187" s="180"/>
      <c r="DO187" s="180"/>
      <c r="DP187" s="180"/>
      <c r="DQ187" s="180"/>
      <c r="DR187" s="180"/>
      <c r="DS187" s="180"/>
      <c r="DT187" s="180"/>
      <c r="DU187" s="180"/>
      <c r="DV187" s="180"/>
      <c r="DW187" s="180"/>
      <c r="DX187" s="180"/>
      <c r="DY187" s="180"/>
      <c r="DZ187" s="180"/>
      <c r="EA187" s="180"/>
      <c r="EB187" s="180"/>
    </row>
    <row r="188" spans="2:132" x14ac:dyDescent="0.2">
      <c r="B188" s="180"/>
      <c r="C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180"/>
      <c r="CE188" s="180"/>
      <c r="CF188" s="180"/>
      <c r="CG188" s="180"/>
      <c r="CH188" s="180"/>
      <c r="CI188" s="180"/>
      <c r="CJ188" s="180"/>
      <c r="CK188" s="180"/>
      <c r="CL188" s="180"/>
      <c r="CM188" s="180"/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0"/>
      <c r="DB188" s="180"/>
      <c r="DC188" s="180"/>
      <c r="DD188" s="180"/>
      <c r="DE188" s="180"/>
      <c r="DF188" s="180"/>
      <c r="DG188" s="180"/>
      <c r="DH188" s="180"/>
      <c r="DI188" s="180"/>
      <c r="DJ188" s="180"/>
      <c r="DK188" s="180"/>
      <c r="DL188" s="180"/>
      <c r="DM188" s="180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0"/>
      <c r="DZ188" s="180"/>
      <c r="EA188" s="180"/>
      <c r="EB188" s="180"/>
    </row>
    <row r="189" spans="2:132" x14ac:dyDescent="0.2">
      <c r="B189" s="180"/>
      <c r="C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180"/>
      <c r="CE189" s="180"/>
      <c r="CF189" s="180"/>
      <c r="CG189" s="180"/>
      <c r="CH189" s="180"/>
      <c r="CI189" s="180"/>
      <c r="CJ189" s="180"/>
      <c r="CK189" s="180"/>
      <c r="CL189" s="180"/>
      <c r="CM189" s="180"/>
      <c r="CN189" s="180"/>
      <c r="CO189" s="180"/>
      <c r="CP189" s="180"/>
      <c r="CQ189" s="180"/>
      <c r="CR189" s="180"/>
      <c r="CS189" s="180"/>
      <c r="CT189" s="180"/>
      <c r="CU189" s="180"/>
      <c r="CV189" s="180"/>
      <c r="CW189" s="180"/>
      <c r="CX189" s="180"/>
      <c r="CY189" s="180"/>
      <c r="CZ189" s="180"/>
      <c r="DA189" s="180"/>
      <c r="DB189" s="180"/>
      <c r="DC189" s="180"/>
      <c r="DD189" s="180"/>
      <c r="DE189" s="180"/>
      <c r="DF189" s="180"/>
      <c r="DG189" s="180"/>
      <c r="DH189" s="180"/>
      <c r="DI189" s="180"/>
      <c r="DJ189" s="180"/>
      <c r="DK189" s="180"/>
      <c r="DL189" s="180"/>
      <c r="DM189" s="180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0"/>
      <c r="DZ189" s="180"/>
      <c r="EA189" s="180"/>
      <c r="EB189" s="180"/>
    </row>
    <row r="190" spans="2:132" x14ac:dyDescent="0.2">
      <c r="B190" s="180"/>
      <c r="C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</row>
    <row r="191" spans="2:132" x14ac:dyDescent="0.2">
      <c r="B191" s="180"/>
      <c r="C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180"/>
      <c r="CE191" s="180"/>
      <c r="CF191" s="180"/>
      <c r="CG191" s="180"/>
      <c r="CH191" s="180"/>
      <c r="CI191" s="180"/>
      <c r="CJ191" s="180"/>
      <c r="CK191" s="180"/>
      <c r="CL191" s="180"/>
      <c r="CM191" s="180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180"/>
      <c r="CZ191" s="180"/>
      <c r="DA191" s="180"/>
      <c r="DB191" s="180"/>
      <c r="DC191" s="180"/>
      <c r="DD191" s="180"/>
      <c r="DE191" s="180"/>
      <c r="DF191" s="180"/>
      <c r="DG191" s="180"/>
      <c r="DH191" s="180"/>
      <c r="DI191" s="180"/>
      <c r="DJ191" s="180"/>
      <c r="DK191" s="180"/>
      <c r="DL191" s="180"/>
      <c r="DM191" s="180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0"/>
      <c r="DZ191" s="180"/>
      <c r="EA191" s="180"/>
      <c r="EB191" s="180"/>
    </row>
    <row r="192" spans="2:132" x14ac:dyDescent="0.2">
      <c r="B192" s="180"/>
      <c r="C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180"/>
      <c r="CE192" s="180"/>
      <c r="CF192" s="180"/>
      <c r="CG192" s="180"/>
      <c r="CH192" s="180"/>
      <c r="CI192" s="180"/>
      <c r="CJ192" s="180"/>
      <c r="CK192" s="180"/>
      <c r="CL192" s="180"/>
      <c r="CM192" s="180"/>
      <c r="CN192" s="180"/>
      <c r="CO192" s="180"/>
      <c r="CP192" s="180"/>
      <c r="CQ192" s="180"/>
      <c r="CR192" s="180"/>
      <c r="CS192" s="180"/>
      <c r="CT192" s="180"/>
      <c r="CU192" s="180"/>
      <c r="CV192" s="180"/>
      <c r="CW192" s="180"/>
      <c r="CX192" s="180"/>
      <c r="CY192" s="180"/>
      <c r="CZ192" s="180"/>
      <c r="DA192" s="180"/>
      <c r="DB192" s="180"/>
      <c r="DC192" s="180"/>
      <c r="DD192" s="180"/>
      <c r="DE192" s="180"/>
      <c r="DF192" s="180"/>
      <c r="DG192" s="180"/>
      <c r="DH192" s="180"/>
      <c r="DI192" s="180"/>
      <c r="DJ192" s="180"/>
      <c r="DK192" s="180"/>
      <c r="DL192" s="180"/>
      <c r="DM192" s="180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0"/>
      <c r="DZ192" s="180"/>
      <c r="EA192" s="180"/>
      <c r="EB192" s="180"/>
    </row>
    <row r="193" spans="2:132" x14ac:dyDescent="0.2">
      <c r="B193" s="180"/>
      <c r="C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</row>
    <row r="194" spans="2:132" x14ac:dyDescent="0.2">
      <c r="B194" s="180"/>
      <c r="C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180"/>
      <c r="CE194" s="180"/>
      <c r="CF194" s="180"/>
      <c r="CG194" s="180"/>
      <c r="CH194" s="180"/>
      <c r="CI194" s="180"/>
      <c r="CJ194" s="180"/>
      <c r="CK194" s="180"/>
      <c r="CL194" s="180"/>
      <c r="CM194" s="180"/>
      <c r="CN194" s="180"/>
      <c r="CO194" s="180"/>
      <c r="CP194" s="180"/>
      <c r="CQ194" s="180"/>
      <c r="CR194" s="180"/>
      <c r="CS194" s="180"/>
      <c r="CT194" s="180"/>
      <c r="CU194" s="180"/>
      <c r="CV194" s="180"/>
      <c r="CW194" s="180"/>
      <c r="CX194" s="180"/>
      <c r="CY194" s="180"/>
      <c r="CZ194" s="180"/>
      <c r="DA194" s="180"/>
      <c r="DB194" s="180"/>
      <c r="DC194" s="180"/>
      <c r="DD194" s="180"/>
      <c r="DE194" s="180"/>
      <c r="DF194" s="180"/>
      <c r="DG194" s="180"/>
      <c r="DH194" s="180"/>
      <c r="DI194" s="180"/>
      <c r="DJ194" s="180"/>
      <c r="DK194" s="180"/>
      <c r="DL194" s="180"/>
      <c r="DM194" s="180"/>
      <c r="DN194" s="180"/>
      <c r="DO194" s="180"/>
      <c r="DP194" s="180"/>
      <c r="DQ194" s="180"/>
      <c r="DR194" s="180"/>
      <c r="DS194" s="180"/>
      <c r="DT194" s="180"/>
      <c r="DU194" s="180"/>
      <c r="DV194" s="180"/>
      <c r="DW194" s="180"/>
      <c r="DX194" s="180"/>
      <c r="DY194" s="180"/>
      <c r="DZ194" s="180"/>
      <c r="EA194" s="180"/>
      <c r="EB194" s="180"/>
    </row>
    <row r="195" spans="2:132" x14ac:dyDescent="0.2">
      <c r="B195" s="180"/>
      <c r="C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  <c r="CF195" s="180"/>
      <c r="CG195" s="180"/>
      <c r="CH195" s="180"/>
      <c r="CI195" s="180"/>
      <c r="CJ195" s="180"/>
      <c r="CK195" s="180"/>
      <c r="CL195" s="180"/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0"/>
      <c r="DA195" s="180"/>
      <c r="DB195" s="180"/>
      <c r="DC195" s="180"/>
      <c r="DD195" s="180"/>
      <c r="DE195" s="180"/>
      <c r="DF195" s="180"/>
      <c r="DG195" s="180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0"/>
      <c r="DT195" s="180"/>
      <c r="DU195" s="180"/>
      <c r="DV195" s="180"/>
      <c r="DW195" s="180"/>
      <c r="DX195" s="180"/>
      <c r="DY195" s="180"/>
      <c r="DZ195" s="180"/>
      <c r="EA195" s="180"/>
      <c r="EB195" s="180"/>
    </row>
    <row r="196" spans="2:132" x14ac:dyDescent="0.2">
      <c r="B196" s="180"/>
      <c r="C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  <c r="CF196" s="180"/>
      <c r="CG196" s="180"/>
      <c r="CH196" s="180"/>
      <c r="CI196" s="180"/>
      <c r="CJ196" s="180"/>
      <c r="CK196" s="180"/>
      <c r="CL196" s="180"/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0"/>
      <c r="DA196" s="180"/>
      <c r="DB196" s="180"/>
      <c r="DC196" s="180"/>
      <c r="DD196" s="180"/>
      <c r="DE196" s="180"/>
      <c r="DF196" s="180"/>
      <c r="DG196" s="180"/>
      <c r="DH196" s="180"/>
      <c r="DI196" s="180"/>
      <c r="DJ196" s="180"/>
      <c r="DK196" s="180"/>
      <c r="DL196" s="180"/>
      <c r="DM196" s="180"/>
      <c r="DN196" s="180"/>
      <c r="DO196" s="180"/>
      <c r="DP196" s="180"/>
      <c r="DQ196" s="180"/>
      <c r="DR196" s="180"/>
      <c r="DS196" s="180"/>
      <c r="DT196" s="180"/>
      <c r="DU196" s="180"/>
      <c r="DV196" s="180"/>
      <c r="DW196" s="180"/>
      <c r="DX196" s="180"/>
      <c r="DY196" s="180"/>
      <c r="DZ196" s="180"/>
      <c r="EA196" s="180"/>
      <c r="EB196" s="180"/>
    </row>
    <row r="197" spans="2:132" x14ac:dyDescent="0.2">
      <c r="B197" s="180"/>
      <c r="C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180"/>
      <c r="CE197" s="180"/>
      <c r="CF197" s="180"/>
      <c r="CG197" s="180"/>
      <c r="CH197" s="180"/>
      <c r="CI197" s="180"/>
      <c r="CJ197" s="180"/>
      <c r="CK197" s="180"/>
      <c r="CL197" s="180"/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0"/>
      <c r="DA197" s="180"/>
      <c r="DB197" s="180"/>
      <c r="DC197" s="180"/>
      <c r="DD197" s="180"/>
      <c r="DE197" s="180"/>
      <c r="DF197" s="180"/>
      <c r="DG197" s="180"/>
      <c r="DH197" s="180"/>
      <c r="DI197" s="180"/>
      <c r="DJ197" s="180"/>
      <c r="DK197" s="180"/>
      <c r="DL197" s="180"/>
      <c r="DM197" s="180"/>
      <c r="DN197" s="180"/>
      <c r="DO197" s="180"/>
      <c r="DP197" s="180"/>
      <c r="DQ197" s="180"/>
      <c r="DR197" s="180"/>
      <c r="DS197" s="180"/>
      <c r="DT197" s="180"/>
      <c r="DU197" s="180"/>
      <c r="DV197" s="180"/>
      <c r="DW197" s="180"/>
      <c r="DX197" s="180"/>
      <c r="DY197" s="180"/>
      <c r="DZ197" s="180"/>
      <c r="EA197" s="180"/>
      <c r="EB197" s="180"/>
    </row>
    <row r="198" spans="2:132" x14ac:dyDescent="0.2">
      <c r="B198" s="180"/>
      <c r="C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180"/>
      <c r="CE198" s="180"/>
      <c r="CF198" s="180"/>
      <c r="CG198" s="180"/>
      <c r="CH198" s="180"/>
      <c r="CI198" s="180"/>
      <c r="CJ198" s="180"/>
      <c r="CK198" s="180"/>
      <c r="CL198" s="180"/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0"/>
      <c r="DA198" s="180"/>
      <c r="DB198" s="180"/>
      <c r="DC198" s="180"/>
      <c r="DD198" s="180"/>
      <c r="DE198" s="180"/>
      <c r="DF198" s="180"/>
      <c r="DG198" s="180"/>
      <c r="DH198" s="180"/>
      <c r="DI198" s="180"/>
      <c r="DJ198" s="180"/>
      <c r="DK198" s="180"/>
      <c r="DL198" s="180"/>
      <c r="DM198" s="180"/>
      <c r="DN198" s="180"/>
      <c r="DO198" s="180"/>
      <c r="DP198" s="180"/>
      <c r="DQ198" s="180"/>
      <c r="DR198" s="180"/>
      <c r="DS198" s="180"/>
      <c r="DT198" s="180"/>
      <c r="DU198" s="180"/>
      <c r="DV198" s="180"/>
      <c r="DW198" s="180"/>
      <c r="DX198" s="180"/>
      <c r="DY198" s="180"/>
      <c r="DZ198" s="180"/>
      <c r="EA198" s="180"/>
      <c r="EB198" s="180"/>
    </row>
    <row r="199" spans="2:132" x14ac:dyDescent="0.2">
      <c r="B199" s="180"/>
      <c r="C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  <c r="DC199" s="180"/>
      <c r="DD199" s="180"/>
      <c r="DE199" s="180"/>
      <c r="DF199" s="180"/>
      <c r="DG199" s="180"/>
      <c r="DH199" s="180"/>
      <c r="DI199" s="180"/>
      <c r="DJ199" s="180"/>
      <c r="DK199" s="180"/>
      <c r="DL199" s="180"/>
      <c r="DM199" s="180"/>
      <c r="DN199" s="180"/>
      <c r="DO199" s="180"/>
      <c r="DP199" s="180"/>
      <c r="DQ199" s="180"/>
      <c r="DR199" s="180"/>
      <c r="DS199" s="180"/>
      <c r="DT199" s="180"/>
      <c r="DU199" s="180"/>
      <c r="DV199" s="180"/>
      <c r="DW199" s="180"/>
      <c r="DX199" s="180"/>
      <c r="DY199" s="180"/>
      <c r="DZ199" s="180"/>
      <c r="EA199" s="180"/>
      <c r="EB199" s="180"/>
    </row>
    <row r="200" spans="2:132" x14ac:dyDescent="0.2">
      <c r="B200" s="180"/>
      <c r="C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  <c r="DC200" s="180"/>
      <c r="DD200" s="180"/>
      <c r="DE200" s="180"/>
      <c r="DF200" s="180"/>
      <c r="DG200" s="180"/>
      <c r="DH200" s="180"/>
      <c r="DI200" s="180"/>
      <c r="DJ200" s="180"/>
      <c r="DK200" s="180"/>
      <c r="DL200" s="180"/>
      <c r="DM200" s="180"/>
      <c r="DN200" s="180"/>
      <c r="DO200" s="180"/>
      <c r="DP200" s="180"/>
      <c r="DQ200" s="180"/>
      <c r="DR200" s="180"/>
      <c r="DS200" s="180"/>
      <c r="DT200" s="180"/>
      <c r="DU200" s="180"/>
      <c r="DV200" s="180"/>
      <c r="DW200" s="180"/>
      <c r="DX200" s="180"/>
      <c r="DY200" s="180"/>
      <c r="DZ200" s="180"/>
      <c r="EA200" s="180"/>
      <c r="EB200" s="180"/>
    </row>
    <row r="201" spans="2:132" x14ac:dyDescent="0.2">
      <c r="B201" s="180"/>
      <c r="C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0"/>
      <c r="DX201" s="180"/>
      <c r="DY201" s="180"/>
      <c r="DZ201" s="180"/>
      <c r="EA201" s="180"/>
      <c r="EB201" s="180"/>
    </row>
    <row r="202" spans="2:132" x14ac:dyDescent="0.2">
      <c r="B202" s="180"/>
      <c r="C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  <c r="CB202" s="180"/>
      <c r="CC202" s="180"/>
      <c r="CD202" s="180"/>
      <c r="CE202" s="180"/>
      <c r="CF202" s="180"/>
      <c r="CG202" s="180"/>
      <c r="CH202" s="180"/>
      <c r="CI202" s="180"/>
      <c r="CJ202" s="180"/>
      <c r="CK202" s="180"/>
      <c r="CL202" s="180"/>
      <c r="CM202" s="180"/>
      <c r="CN202" s="180"/>
      <c r="CO202" s="180"/>
      <c r="CP202" s="180"/>
      <c r="CQ202" s="180"/>
      <c r="CR202" s="180"/>
      <c r="CS202" s="180"/>
      <c r="CT202" s="180"/>
      <c r="CU202" s="180"/>
      <c r="CV202" s="180"/>
      <c r="CW202" s="180"/>
      <c r="CX202" s="180"/>
      <c r="CY202" s="180"/>
      <c r="CZ202" s="180"/>
      <c r="DA202" s="180"/>
      <c r="DB202" s="180"/>
      <c r="DC202" s="180"/>
      <c r="DD202" s="180"/>
      <c r="DE202" s="180"/>
      <c r="DF202" s="180"/>
      <c r="DG202" s="180"/>
      <c r="DH202" s="180"/>
      <c r="DI202" s="180"/>
      <c r="DJ202" s="180"/>
      <c r="DK202" s="180"/>
      <c r="DL202" s="180"/>
      <c r="DM202" s="180"/>
      <c r="DN202" s="180"/>
      <c r="DO202" s="180"/>
      <c r="DP202" s="180"/>
      <c r="DQ202" s="180"/>
      <c r="DR202" s="180"/>
      <c r="DS202" s="180"/>
      <c r="DT202" s="180"/>
      <c r="DU202" s="180"/>
      <c r="DV202" s="180"/>
      <c r="DW202" s="180"/>
      <c r="DX202" s="180"/>
      <c r="DY202" s="180"/>
      <c r="DZ202" s="180"/>
      <c r="EA202" s="180"/>
      <c r="EB202" s="180"/>
    </row>
    <row r="203" spans="2:132" x14ac:dyDescent="0.2">
      <c r="B203" s="180"/>
      <c r="C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  <c r="DC203" s="180"/>
      <c r="DD203" s="180"/>
      <c r="DE203" s="180"/>
      <c r="DF203" s="180"/>
      <c r="DG203" s="180"/>
      <c r="DH203" s="180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0"/>
      <c r="DT203" s="180"/>
      <c r="DU203" s="180"/>
      <c r="DV203" s="180"/>
      <c r="DW203" s="180"/>
      <c r="DX203" s="180"/>
      <c r="DY203" s="180"/>
      <c r="DZ203" s="180"/>
      <c r="EA203" s="180"/>
      <c r="EB203" s="180"/>
    </row>
    <row r="204" spans="2:132" x14ac:dyDescent="0.2">
      <c r="B204" s="180"/>
      <c r="C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  <c r="DZ204" s="180"/>
      <c r="EA204" s="180"/>
      <c r="EB204" s="180"/>
    </row>
    <row r="205" spans="2:132" x14ac:dyDescent="0.2">
      <c r="B205" s="180"/>
      <c r="C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  <c r="CB205" s="180"/>
      <c r="CC205" s="180"/>
      <c r="CD205" s="180"/>
      <c r="CE205" s="180"/>
      <c r="CF205" s="180"/>
      <c r="CG205" s="180"/>
      <c r="CH205" s="180"/>
      <c r="CI205" s="180"/>
      <c r="CJ205" s="180"/>
      <c r="CK205" s="180"/>
      <c r="CL205" s="180"/>
      <c r="CM205" s="180"/>
      <c r="CN205" s="180"/>
      <c r="CO205" s="180"/>
      <c r="CP205" s="180"/>
      <c r="CQ205" s="180"/>
      <c r="CR205" s="180"/>
      <c r="CS205" s="180"/>
      <c r="CT205" s="180"/>
      <c r="CU205" s="180"/>
      <c r="CV205" s="180"/>
      <c r="CW205" s="180"/>
      <c r="CX205" s="180"/>
      <c r="CY205" s="180"/>
      <c r="CZ205" s="180"/>
      <c r="DA205" s="180"/>
      <c r="DB205" s="180"/>
      <c r="DC205" s="180"/>
      <c r="DD205" s="180"/>
      <c r="DE205" s="180"/>
      <c r="DF205" s="180"/>
      <c r="DG205" s="180"/>
      <c r="DH205" s="180"/>
      <c r="DI205" s="180"/>
      <c r="DJ205" s="180"/>
      <c r="DK205" s="180"/>
      <c r="DL205" s="180"/>
      <c r="DM205" s="180"/>
      <c r="DN205" s="180"/>
      <c r="DO205" s="180"/>
      <c r="DP205" s="180"/>
      <c r="DQ205" s="180"/>
      <c r="DR205" s="180"/>
      <c r="DS205" s="180"/>
      <c r="DT205" s="180"/>
      <c r="DU205" s="180"/>
      <c r="DV205" s="180"/>
      <c r="DW205" s="180"/>
      <c r="DX205" s="180"/>
      <c r="DY205" s="180"/>
      <c r="DZ205" s="180"/>
      <c r="EA205" s="180"/>
      <c r="EB205" s="180"/>
    </row>
    <row r="206" spans="2:132" x14ac:dyDescent="0.2">
      <c r="B206" s="180"/>
      <c r="C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</row>
    <row r="207" spans="2:132" x14ac:dyDescent="0.2">
      <c r="B207" s="180"/>
      <c r="C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  <c r="CB207" s="180"/>
      <c r="CC207" s="180"/>
      <c r="CD207" s="180"/>
      <c r="CE207" s="180"/>
      <c r="CF207" s="180"/>
      <c r="CG207" s="180"/>
      <c r="CH207" s="180"/>
      <c r="CI207" s="180"/>
      <c r="CJ207" s="180"/>
      <c r="CK207" s="180"/>
      <c r="CL207" s="180"/>
      <c r="CM207" s="180"/>
      <c r="CN207" s="180"/>
      <c r="CO207" s="180"/>
      <c r="CP207" s="180"/>
      <c r="CQ207" s="180"/>
      <c r="CR207" s="180"/>
      <c r="CS207" s="180"/>
      <c r="CT207" s="180"/>
      <c r="CU207" s="180"/>
      <c r="CV207" s="180"/>
      <c r="CW207" s="180"/>
      <c r="CX207" s="180"/>
      <c r="CY207" s="180"/>
      <c r="CZ207" s="180"/>
      <c r="DA207" s="180"/>
      <c r="DB207" s="180"/>
      <c r="DC207" s="180"/>
      <c r="DD207" s="180"/>
      <c r="DE207" s="180"/>
      <c r="DF207" s="180"/>
      <c r="DG207" s="180"/>
      <c r="DH207" s="180"/>
      <c r="DI207" s="180"/>
      <c r="DJ207" s="180"/>
      <c r="DK207" s="180"/>
      <c r="DL207" s="180"/>
      <c r="DM207" s="180"/>
      <c r="DN207" s="180"/>
      <c r="DO207" s="180"/>
      <c r="DP207" s="180"/>
      <c r="DQ207" s="180"/>
      <c r="DR207" s="180"/>
      <c r="DS207" s="180"/>
      <c r="DT207" s="180"/>
      <c r="DU207" s="180"/>
      <c r="DV207" s="180"/>
      <c r="DW207" s="180"/>
      <c r="DX207" s="180"/>
      <c r="DY207" s="180"/>
      <c r="DZ207" s="180"/>
      <c r="EA207" s="180"/>
      <c r="EB207" s="180"/>
    </row>
    <row r="208" spans="2:132" x14ac:dyDescent="0.2">
      <c r="B208" s="180"/>
      <c r="C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0"/>
      <c r="DM208" s="180"/>
      <c r="DN208" s="180"/>
      <c r="DO208" s="180"/>
      <c r="DP208" s="180"/>
      <c r="DQ208" s="180"/>
      <c r="DR208" s="180"/>
      <c r="DS208" s="180"/>
      <c r="DT208" s="180"/>
      <c r="DU208" s="180"/>
      <c r="DV208" s="180"/>
      <c r="DW208" s="180"/>
      <c r="DX208" s="180"/>
      <c r="DY208" s="180"/>
      <c r="DZ208" s="180"/>
      <c r="EA208" s="180"/>
      <c r="EB208" s="180"/>
    </row>
    <row r="209" spans="2:132" x14ac:dyDescent="0.2">
      <c r="B209" s="180"/>
      <c r="C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</row>
    <row r="210" spans="2:132" x14ac:dyDescent="0.2">
      <c r="B210" s="180"/>
      <c r="C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  <c r="CB210" s="180"/>
      <c r="CC210" s="180"/>
      <c r="CD210" s="180"/>
      <c r="CE210" s="180"/>
      <c r="CF210" s="180"/>
      <c r="CG210" s="180"/>
      <c r="CH210" s="180"/>
      <c r="CI210" s="180"/>
      <c r="CJ210" s="180"/>
      <c r="CK210" s="180"/>
      <c r="CL210" s="180"/>
      <c r="CM210" s="180"/>
      <c r="CN210" s="180"/>
      <c r="CO210" s="180"/>
      <c r="CP210" s="180"/>
      <c r="CQ210" s="180"/>
      <c r="CR210" s="180"/>
      <c r="CS210" s="180"/>
      <c r="CT210" s="180"/>
      <c r="CU210" s="180"/>
      <c r="CV210" s="180"/>
      <c r="CW210" s="180"/>
      <c r="CX210" s="180"/>
      <c r="CY210" s="180"/>
      <c r="CZ210" s="180"/>
      <c r="DA210" s="180"/>
      <c r="DB210" s="180"/>
      <c r="DC210" s="180"/>
      <c r="DD210" s="180"/>
      <c r="DE210" s="180"/>
      <c r="DF210" s="180"/>
      <c r="DG210" s="180"/>
      <c r="DH210" s="180"/>
      <c r="DI210" s="180"/>
      <c r="DJ210" s="180"/>
      <c r="DK210" s="180"/>
      <c r="DL210" s="180"/>
      <c r="DM210" s="180"/>
      <c r="DN210" s="180"/>
      <c r="DO210" s="180"/>
      <c r="DP210" s="180"/>
      <c r="DQ210" s="180"/>
      <c r="DR210" s="180"/>
      <c r="DS210" s="180"/>
      <c r="DT210" s="180"/>
      <c r="DU210" s="180"/>
      <c r="DV210" s="180"/>
      <c r="DW210" s="180"/>
      <c r="DX210" s="180"/>
      <c r="DY210" s="180"/>
      <c r="DZ210" s="180"/>
      <c r="EA210" s="180"/>
      <c r="EB210" s="180"/>
    </row>
    <row r="211" spans="2:132" x14ac:dyDescent="0.2">
      <c r="B211" s="180"/>
      <c r="C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  <c r="CF211" s="180"/>
      <c r="CG211" s="180"/>
      <c r="CH211" s="180"/>
      <c r="CI211" s="180"/>
      <c r="CJ211" s="180"/>
      <c r="CK211" s="180"/>
      <c r="CL211" s="180"/>
      <c r="CM211" s="180"/>
      <c r="CN211" s="180"/>
      <c r="CO211" s="180"/>
      <c r="CP211" s="180"/>
      <c r="CQ211" s="180"/>
      <c r="CR211" s="180"/>
      <c r="CS211" s="180"/>
      <c r="CT211" s="180"/>
      <c r="CU211" s="180"/>
      <c r="CV211" s="180"/>
      <c r="CW211" s="180"/>
      <c r="CX211" s="180"/>
      <c r="CY211" s="180"/>
      <c r="CZ211" s="180"/>
      <c r="DA211" s="180"/>
      <c r="DB211" s="180"/>
      <c r="DC211" s="180"/>
      <c r="DD211" s="180"/>
      <c r="DE211" s="180"/>
      <c r="DF211" s="180"/>
      <c r="DG211" s="180"/>
      <c r="DH211" s="180"/>
      <c r="DI211" s="180"/>
      <c r="DJ211" s="180"/>
      <c r="DK211" s="180"/>
      <c r="DL211" s="180"/>
      <c r="DM211" s="180"/>
      <c r="DN211" s="180"/>
      <c r="DO211" s="180"/>
      <c r="DP211" s="180"/>
      <c r="DQ211" s="180"/>
      <c r="DR211" s="180"/>
      <c r="DS211" s="180"/>
      <c r="DT211" s="180"/>
      <c r="DU211" s="180"/>
      <c r="DV211" s="180"/>
      <c r="DW211" s="180"/>
      <c r="DX211" s="180"/>
      <c r="DY211" s="180"/>
      <c r="DZ211" s="180"/>
      <c r="EA211" s="180"/>
      <c r="EB211" s="180"/>
    </row>
    <row r="212" spans="2:132" x14ac:dyDescent="0.2">
      <c r="B212" s="180"/>
      <c r="C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  <c r="CF212" s="180"/>
      <c r="CG212" s="180"/>
      <c r="CH212" s="180"/>
      <c r="CI212" s="180"/>
      <c r="CJ212" s="180"/>
      <c r="CK212" s="180"/>
      <c r="CL212" s="180"/>
      <c r="CM212" s="180"/>
      <c r="CN212" s="180"/>
      <c r="CO212" s="180"/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0"/>
      <c r="DB212" s="180"/>
      <c r="DC212" s="180"/>
      <c r="DD212" s="180"/>
      <c r="DE212" s="180"/>
      <c r="DF212" s="180"/>
      <c r="DG212" s="180"/>
      <c r="DH212" s="180"/>
      <c r="DI212" s="180"/>
      <c r="DJ212" s="180"/>
      <c r="DK212" s="180"/>
      <c r="DL212" s="180"/>
      <c r="DM212" s="180"/>
      <c r="DN212" s="180"/>
      <c r="DO212" s="180"/>
      <c r="DP212" s="180"/>
      <c r="DQ212" s="180"/>
      <c r="DR212" s="180"/>
      <c r="DS212" s="180"/>
      <c r="DT212" s="180"/>
      <c r="DU212" s="180"/>
      <c r="DV212" s="180"/>
      <c r="DW212" s="180"/>
      <c r="DX212" s="180"/>
      <c r="DY212" s="180"/>
      <c r="DZ212" s="180"/>
      <c r="EA212" s="180"/>
      <c r="EB212" s="180"/>
    </row>
    <row r="213" spans="2:132" x14ac:dyDescent="0.2">
      <c r="B213" s="180"/>
      <c r="C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  <c r="CB213" s="180"/>
      <c r="CC213" s="180"/>
      <c r="CD213" s="180"/>
      <c r="CE213" s="180"/>
      <c r="CF213" s="180"/>
      <c r="CG213" s="180"/>
      <c r="CH213" s="180"/>
      <c r="CI213" s="180"/>
      <c r="CJ213" s="180"/>
      <c r="CK213" s="180"/>
      <c r="CL213" s="180"/>
      <c r="CM213" s="180"/>
      <c r="CN213" s="180"/>
      <c r="CO213" s="180"/>
      <c r="CP213" s="180"/>
      <c r="CQ213" s="180"/>
      <c r="CR213" s="180"/>
      <c r="CS213" s="180"/>
      <c r="CT213" s="180"/>
      <c r="CU213" s="180"/>
      <c r="CV213" s="180"/>
      <c r="CW213" s="180"/>
      <c r="CX213" s="180"/>
      <c r="CY213" s="180"/>
      <c r="CZ213" s="180"/>
      <c r="DA213" s="180"/>
      <c r="DB213" s="180"/>
      <c r="DC213" s="180"/>
      <c r="DD213" s="180"/>
      <c r="DE213" s="180"/>
      <c r="DF213" s="180"/>
      <c r="DG213" s="180"/>
      <c r="DH213" s="180"/>
      <c r="DI213" s="180"/>
      <c r="DJ213" s="180"/>
      <c r="DK213" s="180"/>
      <c r="DL213" s="180"/>
      <c r="DM213" s="180"/>
      <c r="DN213" s="180"/>
      <c r="DO213" s="180"/>
      <c r="DP213" s="180"/>
      <c r="DQ213" s="180"/>
      <c r="DR213" s="180"/>
      <c r="DS213" s="180"/>
      <c r="DT213" s="180"/>
      <c r="DU213" s="180"/>
      <c r="DV213" s="180"/>
      <c r="DW213" s="180"/>
      <c r="DX213" s="180"/>
      <c r="DY213" s="180"/>
      <c r="DZ213" s="180"/>
      <c r="EA213" s="180"/>
      <c r="EB213" s="180"/>
    </row>
    <row r="214" spans="2:132" x14ac:dyDescent="0.2">
      <c r="B214" s="180"/>
      <c r="C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  <c r="DC214" s="180"/>
      <c r="DD214" s="180"/>
      <c r="DE214" s="180"/>
      <c r="DF214" s="180"/>
      <c r="DG214" s="180"/>
      <c r="DH214" s="180"/>
      <c r="DI214" s="180"/>
      <c r="DJ214" s="180"/>
      <c r="DK214" s="180"/>
      <c r="DL214" s="180"/>
      <c r="DM214" s="180"/>
      <c r="DN214" s="180"/>
      <c r="DO214" s="180"/>
      <c r="DP214" s="180"/>
      <c r="DQ214" s="180"/>
      <c r="DR214" s="180"/>
      <c r="DS214" s="180"/>
      <c r="DT214" s="180"/>
      <c r="DU214" s="180"/>
      <c r="DV214" s="180"/>
      <c r="DW214" s="180"/>
      <c r="DX214" s="180"/>
      <c r="DY214" s="180"/>
      <c r="DZ214" s="180"/>
      <c r="EA214" s="180"/>
      <c r="EB214" s="180"/>
    </row>
    <row r="215" spans="2:132" x14ac:dyDescent="0.2">
      <c r="B215" s="180"/>
      <c r="C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  <c r="CB215" s="180"/>
      <c r="CC215" s="180"/>
      <c r="CD215" s="180"/>
      <c r="CE215" s="180"/>
      <c r="CF215" s="180"/>
      <c r="CG215" s="180"/>
      <c r="CH215" s="180"/>
      <c r="CI215" s="180"/>
      <c r="CJ215" s="180"/>
      <c r="CK215" s="180"/>
      <c r="CL215" s="180"/>
      <c r="CM215" s="180"/>
      <c r="CN215" s="180"/>
      <c r="CO215" s="180"/>
      <c r="CP215" s="180"/>
      <c r="CQ215" s="180"/>
      <c r="CR215" s="180"/>
      <c r="CS215" s="180"/>
      <c r="CT215" s="180"/>
      <c r="CU215" s="180"/>
      <c r="CV215" s="180"/>
      <c r="CW215" s="180"/>
      <c r="CX215" s="180"/>
      <c r="CY215" s="180"/>
      <c r="CZ215" s="180"/>
      <c r="DA215" s="180"/>
      <c r="DB215" s="180"/>
      <c r="DC215" s="180"/>
      <c r="DD215" s="180"/>
      <c r="DE215" s="180"/>
      <c r="DF215" s="180"/>
      <c r="DG215" s="180"/>
      <c r="DH215" s="180"/>
      <c r="DI215" s="180"/>
      <c r="DJ215" s="180"/>
      <c r="DK215" s="180"/>
      <c r="DL215" s="180"/>
      <c r="DM215" s="180"/>
      <c r="DN215" s="180"/>
      <c r="DO215" s="180"/>
      <c r="DP215" s="180"/>
      <c r="DQ215" s="180"/>
      <c r="DR215" s="180"/>
      <c r="DS215" s="180"/>
      <c r="DT215" s="180"/>
      <c r="DU215" s="180"/>
      <c r="DV215" s="180"/>
      <c r="DW215" s="180"/>
      <c r="DX215" s="180"/>
      <c r="DY215" s="180"/>
      <c r="DZ215" s="180"/>
      <c r="EA215" s="180"/>
      <c r="EB215" s="180"/>
    </row>
    <row r="216" spans="2:132" x14ac:dyDescent="0.2">
      <c r="B216" s="180"/>
      <c r="C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  <c r="CB216" s="180"/>
      <c r="CC216" s="180"/>
      <c r="CD216" s="180"/>
      <c r="CE216" s="180"/>
      <c r="CF216" s="180"/>
      <c r="CG216" s="180"/>
      <c r="CH216" s="180"/>
      <c r="CI216" s="180"/>
      <c r="CJ216" s="180"/>
      <c r="CK216" s="180"/>
      <c r="CL216" s="180"/>
      <c r="CM216" s="180"/>
      <c r="CN216" s="180"/>
      <c r="CO216" s="180"/>
      <c r="CP216" s="180"/>
      <c r="CQ216" s="180"/>
      <c r="CR216" s="180"/>
      <c r="CS216" s="180"/>
      <c r="CT216" s="180"/>
      <c r="CU216" s="180"/>
      <c r="CV216" s="180"/>
      <c r="CW216" s="180"/>
      <c r="CX216" s="180"/>
      <c r="CY216" s="180"/>
      <c r="CZ216" s="180"/>
      <c r="DA216" s="180"/>
      <c r="DB216" s="180"/>
      <c r="DC216" s="180"/>
      <c r="DD216" s="180"/>
      <c r="DE216" s="180"/>
      <c r="DF216" s="180"/>
      <c r="DG216" s="180"/>
      <c r="DH216" s="180"/>
      <c r="DI216" s="180"/>
      <c r="DJ216" s="180"/>
      <c r="DK216" s="180"/>
      <c r="DL216" s="180"/>
      <c r="DM216" s="180"/>
      <c r="DN216" s="180"/>
      <c r="DO216" s="180"/>
      <c r="DP216" s="180"/>
      <c r="DQ216" s="180"/>
      <c r="DR216" s="180"/>
      <c r="DS216" s="180"/>
      <c r="DT216" s="180"/>
      <c r="DU216" s="180"/>
      <c r="DV216" s="180"/>
      <c r="DW216" s="180"/>
      <c r="DX216" s="180"/>
      <c r="DY216" s="180"/>
      <c r="DZ216" s="180"/>
      <c r="EA216" s="180"/>
      <c r="EB216" s="180"/>
    </row>
    <row r="217" spans="2:132" x14ac:dyDescent="0.2">
      <c r="B217" s="180"/>
      <c r="C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/>
      <c r="CI217" s="180"/>
      <c r="CJ217" s="180"/>
      <c r="CK217" s="180"/>
      <c r="CL217" s="180"/>
      <c r="CM217" s="180"/>
      <c r="CN217" s="180"/>
      <c r="CO217" s="180"/>
      <c r="CP217" s="180"/>
      <c r="CQ217" s="180"/>
      <c r="CR217" s="180"/>
      <c r="CS217" s="180"/>
      <c r="CT217" s="180"/>
      <c r="CU217" s="180"/>
      <c r="CV217" s="180"/>
      <c r="CW217" s="180"/>
      <c r="CX217" s="180"/>
      <c r="CY217" s="180"/>
      <c r="CZ217" s="180"/>
      <c r="DA217" s="180"/>
      <c r="DB217" s="180"/>
      <c r="DC217" s="180"/>
      <c r="DD217" s="180"/>
      <c r="DE217" s="180"/>
      <c r="DF217" s="180"/>
      <c r="DG217" s="180"/>
      <c r="DH217" s="180"/>
      <c r="DI217" s="180"/>
      <c r="DJ217" s="180"/>
      <c r="DK217" s="180"/>
      <c r="DL217" s="180"/>
      <c r="DM217" s="180"/>
      <c r="DN217" s="180"/>
      <c r="DO217" s="180"/>
      <c r="DP217" s="180"/>
      <c r="DQ217" s="180"/>
      <c r="DR217" s="180"/>
      <c r="DS217" s="180"/>
      <c r="DT217" s="180"/>
      <c r="DU217" s="180"/>
      <c r="DV217" s="180"/>
      <c r="DW217" s="180"/>
      <c r="DX217" s="180"/>
      <c r="DY217" s="180"/>
      <c r="DZ217" s="180"/>
      <c r="EA217" s="180"/>
      <c r="EB217" s="180"/>
    </row>
    <row r="218" spans="2:132" x14ac:dyDescent="0.2">
      <c r="B218" s="180"/>
      <c r="C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180"/>
      <c r="CW218" s="180"/>
      <c r="CX218" s="180"/>
      <c r="CY218" s="180"/>
      <c r="CZ218" s="180"/>
      <c r="DA218" s="180"/>
      <c r="DB218" s="180"/>
      <c r="DC218" s="180"/>
      <c r="DD218" s="180"/>
      <c r="DE218" s="180"/>
      <c r="DF218" s="180"/>
      <c r="DG218" s="180"/>
      <c r="DH218" s="180"/>
      <c r="DI218" s="180"/>
      <c r="DJ218" s="180"/>
      <c r="DK218" s="180"/>
      <c r="DL218" s="180"/>
      <c r="DM218" s="180"/>
      <c r="DN218" s="180"/>
      <c r="DO218" s="180"/>
      <c r="DP218" s="180"/>
      <c r="DQ218" s="180"/>
      <c r="DR218" s="180"/>
      <c r="DS218" s="180"/>
      <c r="DT218" s="180"/>
      <c r="DU218" s="180"/>
      <c r="DV218" s="180"/>
      <c r="DW218" s="180"/>
      <c r="DX218" s="180"/>
      <c r="DY218" s="180"/>
      <c r="DZ218" s="180"/>
      <c r="EA218" s="180"/>
      <c r="EB218" s="180"/>
    </row>
    <row r="219" spans="2:132" x14ac:dyDescent="0.2">
      <c r="B219" s="180"/>
      <c r="C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  <c r="CB219" s="180"/>
      <c r="CC219" s="180"/>
      <c r="CD219" s="180"/>
      <c r="CE219" s="180"/>
      <c r="CF219" s="180"/>
      <c r="CG219" s="180"/>
      <c r="CH219" s="180"/>
      <c r="CI219" s="180"/>
      <c r="CJ219" s="180"/>
      <c r="CK219" s="180"/>
      <c r="CL219" s="180"/>
      <c r="CM219" s="180"/>
      <c r="CN219" s="180"/>
      <c r="CO219" s="180"/>
      <c r="CP219" s="180"/>
      <c r="CQ219" s="180"/>
      <c r="CR219" s="180"/>
      <c r="CS219" s="180"/>
      <c r="CT219" s="180"/>
      <c r="CU219" s="180"/>
      <c r="CV219" s="180"/>
      <c r="CW219" s="180"/>
      <c r="CX219" s="180"/>
      <c r="CY219" s="180"/>
      <c r="CZ219" s="180"/>
      <c r="DA219" s="180"/>
      <c r="DB219" s="180"/>
      <c r="DC219" s="180"/>
      <c r="DD219" s="180"/>
      <c r="DE219" s="180"/>
      <c r="DF219" s="180"/>
      <c r="DG219" s="180"/>
      <c r="DH219" s="180"/>
      <c r="DI219" s="180"/>
      <c r="DJ219" s="180"/>
      <c r="DK219" s="180"/>
      <c r="DL219" s="180"/>
      <c r="DM219" s="180"/>
      <c r="DN219" s="180"/>
      <c r="DO219" s="180"/>
      <c r="DP219" s="180"/>
      <c r="DQ219" s="180"/>
      <c r="DR219" s="180"/>
      <c r="DS219" s="180"/>
      <c r="DT219" s="180"/>
      <c r="DU219" s="180"/>
      <c r="DV219" s="180"/>
      <c r="DW219" s="180"/>
      <c r="DX219" s="180"/>
      <c r="DY219" s="180"/>
      <c r="DZ219" s="180"/>
      <c r="EA219" s="180"/>
      <c r="EB219" s="180"/>
    </row>
    <row r="220" spans="2:132" x14ac:dyDescent="0.2">
      <c r="B220" s="180"/>
      <c r="C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  <c r="CF220" s="180"/>
      <c r="CG220" s="180"/>
      <c r="CH220" s="180"/>
      <c r="CI220" s="180"/>
      <c r="CJ220" s="180"/>
      <c r="CK220" s="180"/>
      <c r="CL220" s="180"/>
      <c r="CM220" s="180"/>
      <c r="CN220" s="180"/>
      <c r="CO220" s="180"/>
      <c r="CP220" s="180"/>
      <c r="CQ220" s="180"/>
      <c r="CR220" s="180"/>
      <c r="CS220" s="180"/>
      <c r="CT220" s="180"/>
      <c r="CU220" s="180"/>
      <c r="CV220" s="180"/>
      <c r="CW220" s="180"/>
      <c r="CX220" s="180"/>
      <c r="CY220" s="180"/>
      <c r="CZ220" s="180"/>
      <c r="DA220" s="180"/>
      <c r="DB220" s="180"/>
      <c r="DC220" s="180"/>
      <c r="DD220" s="180"/>
      <c r="DE220" s="180"/>
      <c r="DF220" s="180"/>
      <c r="DG220" s="180"/>
      <c r="DH220" s="180"/>
      <c r="DI220" s="180"/>
      <c r="DJ220" s="180"/>
      <c r="DK220" s="180"/>
      <c r="DL220" s="180"/>
      <c r="DM220" s="180"/>
      <c r="DN220" s="180"/>
      <c r="DO220" s="180"/>
      <c r="DP220" s="180"/>
      <c r="DQ220" s="180"/>
      <c r="DR220" s="180"/>
      <c r="DS220" s="180"/>
      <c r="DT220" s="180"/>
      <c r="DU220" s="180"/>
      <c r="DV220" s="180"/>
      <c r="DW220" s="180"/>
      <c r="DX220" s="180"/>
      <c r="DY220" s="180"/>
      <c r="DZ220" s="180"/>
      <c r="EA220" s="180"/>
      <c r="EB220" s="180"/>
    </row>
    <row r="221" spans="2:132" x14ac:dyDescent="0.2">
      <c r="B221" s="180"/>
      <c r="C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  <c r="CF221" s="180"/>
      <c r="CG221" s="180"/>
      <c r="CH221" s="180"/>
      <c r="CI221" s="180"/>
      <c r="CJ221" s="180"/>
      <c r="CK221" s="180"/>
      <c r="CL221" s="180"/>
      <c r="CM221" s="180"/>
      <c r="CN221" s="180"/>
      <c r="CO221" s="180"/>
      <c r="CP221" s="180"/>
      <c r="CQ221" s="180"/>
      <c r="CR221" s="180"/>
      <c r="CS221" s="180"/>
      <c r="CT221" s="180"/>
      <c r="CU221" s="180"/>
      <c r="CV221" s="180"/>
      <c r="CW221" s="180"/>
      <c r="CX221" s="180"/>
      <c r="CY221" s="180"/>
      <c r="CZ221" s="180"/>
      <c r="DA221" s="180"/>
      <c r="DB221" s="180"/>
      <c r="DC221" s="180"/>
      <c r="DD221" s="180"/>
      <c r="DE221" s="180"/>
      <c r="DF221" s="180"/>
      <c r="DG221" s="180"/>
      <c r="DH221" s="180"/>
      <c r="DI221" s="180"/>
      <c r="DJ221" s="180"/>
      <c r="DK221" s="180"/>
      <c r="DL221" s="180"/>
      <c r="DM221" s="180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0"/>
      <c r="DX221" s="180"/>
      <c r="DY221" s="180"/>
      <c r="DZ221" s="180"/>
      <c r="EA221" s="180"/>
      <c r="EB221" s="180"/>
    </row>
    <row r="222" spans="2:132" x14ac:dyDescent="0.2">
      <c r="B222" s="180"/>
      <c r="C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  <c r="CB222" s="180"/>
      <c r="CC222" s="180"/>
      <c r="CD222" s="180"/>
      <c r="CE222" s="180"/>
      <c r="CF222" s="180"/>
      <c r="CG222" s="180"/>
      <c r="CH222" s="180"/>
      <c r="CI222" s="180"/>
      <c r="CJ222" s="180"/>
      <c r="CK222" s="180"/>
      <c r="CL222" s="180"/>
      <c r="CM222" s="180"/>
      <c r="CN222" s="180"/>
      <c r="CO222" s="180"/>
      <c r="CP222" s="180"/>
      <c r="CQ222" s="180"/>
      <c r="CR222" s="180"/>
      <c r="CS222" s="180"/>
      <c r="CT222" s="180"/>
      <c r="CU222" s="180"/>
      <c r="CV222" s="180"/>
      <c r="CW222" s="180"/>
      <c r="CX222" s="180"/>
      <c r="CY222" s="180"/>
      <c r="CZ222" s="180"/>
      <c r="DA222" s="180"/>
      <c r="DB222" s="180"/>
      <c r="DC222" s="180"/>
      <c r="DD222" s="180"/>
      <c r="DE222" s="180"/>
      <c r="DF222" s="180"/>
      <c r="DG222" s="180"/>
      <c r="DH222" s="180"/>
      <c r="DI222" s="180"/>
      <c r="DJ222" s="180"/>
      <c r="DK222" s="180"/>
      <c r="DL222" s="180"/>
      <c r="DM222" s="180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0"/>
      <c r="DZ222" s="180"/>
      <c r="EA222" s="180"/>
      <c r="EB222" s="180"/>
    </row>
    <row r="223" spans="2:132" x14ac:dyDescent="0.2">
      <c r="B223" s="180"/>
      <c r="C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  <c r="DC223" s="180"/>
      <c r="DD223" s="180"/>
      <c r="DE223" s="180"/>
      <c r="DF223" s="180"/>
      <c r="DG223" s="180"/>
      <c r="DH223" s="180"/>
      <c r="DI223" s="180"/>
      <c r="DJ223" s="180"/>
      <c r="DK223" s="180"/>
      <c r="DL223" s="180"/>
      <c r="DM223" s="180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  <c r="DZ223" s="180"/>
      <c r="EA223" s="180"/>
      <c r="EB223" s="180"/>
    </row>
    <row r="224" spans="2:132" x14ac:dyDescent="0.2">
      <c r="B224" s="180"/>
      <c r="C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  <c r="DC224" s="180"/>
      <c r="DD224" s="180"/>
      <c r="DE224" s="180"/>
      <c r="DF224" s="180"/>
      <c r="DG224" s="180"/>
      <c r="DH224" s="180"/>
      <c r="DI224" s="180"/>
      <c r="DJ224" s="180"/>
      <c r="DK224" s="180"/>
      <c r="DL224" s="180"/>
      <c r="DM224" s="180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  <c r="DZ224" s="180"/>
      <c r="EA224" s="180"/>
      <c r="EB224" s="180"/>
    </row>
    <row r="225" spans="2:132" x14ac:dyDescent="0.2">
      <c r="B225" s="180"/>
      <c r="C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  <c r="DC225" s="180"/>
      <c r="DD225" s="180"/>
      <c r="DE225" s="180"/>
      <c r="DF225" s="180"/>
      <c r="DG225" s="180"/>
      <c r="DH225" s="180"/>
      <c r="DI225" s="180"/>
      <c r="DJ225" s="180"/>
      <c r="DK225" s="180"/>
      <c r="DL225" s="180"/>
      <c r="DM225" s="180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  <c r="DZ225" s="180"/>
      <c r="EA225" s="180"/>
      <c r="EB225" s="180"/>
    </row>
    <row r="226" spans="2:132" x14ac:dyDescent="0.2">
      <c r="B226" s="180"/>
      <c r="C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  <c r="CB226" s="180"/>
      <c r="CC226" s="180"/>
      <c r="CD226" s="180"/>
      <c r="CE226" s="180"/>
      <c r="CF226" s="180"/>
      <c r="CG226" s="180"/>
      <c r="CH226" s="180"/>
      <c r="CI226" s="180"/>
      <c r="CJ226" s="180"/>
      <c r="CK226" s="180"/>
      <c r="CL226" s="180"/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0"/>
      <c r="DA226" s="180"/>
      <c r="DB226" s="180"/>
      <c r="DC226" s="180"/>
      <c r="DD226" s="180"/>
      <c r="DE226" s="180"/>
      <c r="DF226" s="180"/>
      <c r="DG226" s="180"/>
      <c r="DH226" s="180"/>
      <c r="DI226" s="180"/>
      <c r="DJ226" s="180"/>
      <c r="DK226" s="180"/>
      <c r="DL226" s="180"/>
      <c r="DM226" s="180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0"/>
      <c r="DZ226" s="180"/>
      <c r="EA226" s="180"/>
      <c r="EB226" s="180"/>
    </row>
    <row r="227" spans="2:132" x14ac:dyDescent="0.2">
      <c r="B227" s="180"/>
      <c r="C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  <c r="CF227" s="180"/>
      <c r="CG227" s="180"/>
      <c r="CH227" s="180"/>
      <c r="CI227" s="180"/>
      <c r="CJ227" s="180"/>
      <c r="CK227" s="180"/>
      <c r="CL227" s="180"/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0"/>
      <c r="DA227" s="180"/>
      <c r="DB227" s="180"/>
      <c r="DC227" s="180"/>
      <c r="DD227" s="180"/>
      <c r="DE227" s="180"/>
      <c r="DF227" s="180"/>
      <c r="DG227" s="180"/>
      <c r="DH227" s="180"/>
      <c r="DI227" s="180"/>
      <c r="DJ227" s="180"/>
      <c r="DK227" s="180"/>
      <c r="DL227" s="180"/>
      <c r="DM227" s="180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0"/>
      <c r="DX227" s="180"/>
      <c r="DY227" s="180"/>
      <c r="DZ227" s="180"/>
      <c r="EA227" s="180"/>
      <c r="EB227" s="180"/>
    </row>
    <row r="228" spans="2:132" x14ac:dyDescent="0.2">
      <c r="B228" s="180"/>
      <c r="C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0"/>
      <c r="CU228" s="180"/>
      <c r="CV228" s="180"/>
      <c r="CW228" s="180"/>
      <c r="CX228" s="180"/>
      <c r="CY228" s="180"/>
      <c r="CZ228" s="180"/>
      <c r="DA228" s="180"/>
      <c r="DB228" s="180"/>
      <c r="DC228" s="180"/>
      <c r="DD228" s="180"/>
      <c r="DE228" s="180"/>
      <c r="DF228" s="180"/>
      <c r="DG228" s="180"/>
      <c r="DH228" s="180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  <c r="DZ228" s="180"/>
      <c r="EA228" s="180"/>
      <c r="EB228" s="180"/>
    </row>
    <row r="229" spans="2:132" x14ac:dyDescent="0.2">
      <c r="B229" s="180"/>
      <c r="C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  <c r="DC229" s="180"/>
      <c r="DD229" s="180"/>
      <c r="DE229" s="180"/>
      <c r="DF229" s="180"/>
      <c r="DG229" s="180"/>
      <c r="DH229" s="180"/>
      <c r="DI229" s="180"/>
      <c r="DJ229" s="180"/>
      <c r="DK229" s="180"/>
      <c r="DL229" s="180"/>
      <c r="DM229" s="180"/>
      <c r="DN229" s="180"/>
      <c r="DO229" s="180"/>
      <c r="DP229" s="180"/>
      <c r="DQ229" s="180"/>
      <c r="DR229" s="180"/>
      <c r="DS229" s="180"/>
      <c r="DT229" s="180"/>
      <c r="DU229" s="180"/>
      <c r="DV229" s="180"/>
      <c r="DW229" s="180"/>
      <c r="DX229" s="180"/>
      <c r="DY229" s="180"/>
      <c r="DZ229" s="180"/>
      <c r="EA229" s="180"/>
      <c r="EB229" s="180"/>
    </row>
    <row r="230" spans="2:132" x14ac:dyDescent="0.2">
      <c r="B230" s="180"/>
      <c r="C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  <c r="CF230" s="180"/>
      <c r="CG230" s="180"/>
      <c r="CH230" s="180"/>
      <c r="CI230" s="180"/>
      <c r="CJ230" s="180"/>
      <c r="CK230" s="180"/>
      <c r="CL230" s="180"/>
      <c r="CM230" s="180"/>
      <c r="CN230" s="180"/>
      <c r="CO230" s="180"/>
      <c r="CP230" s="180"/>
      <c r="CQ230" s="180"/>
      <c r="CR230" s="180"/>
      <c r="CS230" s="180"/>
      <c r="CT230" s="180"/>
      <c r="CU230" s="180"/>
      <c r="CV230" s="180"/>
      <c r="CW230" s="180"/>
      <c r="CX230" s="180"/>
      <c r="CY230" s="180"/>
      <c r="CZ230" s="180"/>
      <c r="DA230" s="180"/>
      <c r="DB230" s="180"/>
      <c r="DC230" s="180"/>
      <c r="DD230" s="180"/>
      <c r="DE230" s="180"/>
      <c r="DF230" s="180"/>
      <c r="DG230" s="180"/>
      <c r="DH230" s="180"/>
      <c r="DI230" s="180"/>
      <c r="DJ230" s="180"/>
      <c r="DK230" s="180"/>
      <c r="DL230" s="180"/>
      <c r="DM230" s="180"/>
      <c r="DN230" s="180"/>
      <c r="DO230" s="180"/>
      <c r="DP230" s="180"/>
      <c r="DQ230" s="180"/>
      <c r="DR230" s="180"/>
      <c r="DS230" s="180"/>
      <c r="DT230" s="180"/>
      <c r="DU230" s="180"/>
      <c r="DV230" s="180"/>
      <c r="DW230" s="180"/>
      <c r="DX230" s="180"/>
      <c r="DY230" s="180"/>
      <c r="DZ230" s="180"/>
      <c r="EA230" s="180"/>
      <c r="EB230" s="180"/>
    </row>
    <row r="231" spans="2:132" x14ac:dyDescent="0.2">
      <c r="B231" s="180"/>
      <c r="C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  <c r="CB231" s="180"/>
      <c r="CC231" s="180"/>
      <c r="CD231" s="180"/>
      <c r="CE231" s="180"/>
      <c r="CF231" s="180"/>
      <c r="CG231" s="180"/>
      <c r="CH231" s="180"/>
      <c r="CI231" s="180"/>
      <c r="CJ231" s="180"/>
      <c r="CK231" s="180"/>
      <c r="CL231" s="180"/>
      <c r="CM231" s="180"/>
      <c r="CN231" s="180"/>
      <c r="CO231" s="180"/>
      <c r="CP231" s="180"/>
      <c r="CQ231" s="180"/>
      <c r="CR231" s="180"/>
      <c r="CS231" s="180"/>
      <c r="CT231" s="180"/>
      <c r="CU231" s="180"/>
      <c r="CV231" s="180"/>
      <c r="CW231" s="180"/>
      <c r="CX231" s="180"/>
      <c r="CY231" s="180"/>
      <c r="CZ231" s="180"/>
      <c r="DA231" s="180"/>
      <c r="DB231" s="180"/>
      <c r="DC231" s="180"/>
      <c r="DD231" s="180"/>
      <c r="DE231" s="180"/>
      <c r="DF231" s="180"/>
      <c r="DG231" s="180"/>
      <c r="DH231" s="180"/>
      <c r="DI231" s="180"/>
      <c r="DJ231" s="180"/>
      <c r="DK231" s="180"/>
      <c r="DL231" s="180"/>
      <c r="DM231" s="180"/>
      <c r="DN231" s="180"/>
      <c r="DO231" s="180"/>
      <c r="DP231" s="180"/>
      <c r="DQ231" s="180"/>
      <c r="DR231" s="180"/>
      <c r="DS231" s="180"/>
      <c r="DT231" s="180"/>
      <c r="DU231" s="180"/>
      <c r="DV231" s="180"/>
      <c r="DW231" s="180"/>
      <c r="DX231" s="180"/>
      <c r="DY231" s="180"/>
      <c r="DZ231" s="180"/>
      <c r="EA231" s="180"/>
      <c r="EB231" s="180"/>
    </row>
    <row r="232" spans="2:132" x14ac:dyDescent="0.2">
      <c r="B232" s="180"/>
      <c r="C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  <c r="CB232" s="180"/>
      <c r="CC232" s="180"/>
      <c r="CD232" s="180"/>
      <c r="CE232" s="180"/>
      <c r="CF232" s="180"/>
      <c r="CG232" s="180"/>
      <c r="CH232" s="180"/>
      <c r="CI232" s="180"/>
      <c r="CJ232" s="180"/>
      <c r="CK232" s="180"/>
      <c r="CL232" s="180"/>
      <c r="CM232" s="180"/>
      <c r="CN232" s="180"/>
      <c r="CO232" s="180"/>
      <c r="CP232" s="180"/>
      <c r="CQ232" s="180"/>
      <c r="CR232" s="180"/>
      <c r="CS232" s="180"/>
      <c r="CT232" s="180"/>
      <c r="CU232" s="180"/>
      <c r="CV232" s="180"/>
      <c r="CW232" s="180"/>
      <c r="CX232" s="180"/>
      <c r="CY232" s="180"/>
      <c r="CZ232" s="180"/>
      <c r="DA232" s="180"/>
      <c r="DB232" s="180"/>
      <c r="DC232" s="180"/>
      <c r="DD232" s="180"/>
      <c r="DE232" s="180"/>
      <c r="DF232" s="180"/>
      <c r="DG232" s="180"/>
      <c r="DH232" s="180"/>
      <c r="DI232" s="180"/>
      <c r="DJ232" s="180"/>
      <c r="DK232" s="180"/>
      <c r="DL232" s="180"/>
      <c r="DM232" s="180"/>
      <c r="DN232" s="180"/>
      <c r="DO232" s="180"/>
      <c r="DP232" s="180"/>
      <c r="DQ232" s="180"/>
      <c r="DR232" s="180"/>
      <c r="DS232" s="180"/>
      <c r="DT232" s="180"/>
      <c r="DU232" s="180"/>
      <c r="DV232" s="180"/>
      <c r="DW232" s="180"/>
      <c r="DX232" s="180"/>
      <c r="DY232" s="180"/>
      <c r="DZ232" s="180"/>
      <c r="EA232" s="180"/>
      <c r="EB232" s="180"/>
    </row>
    <row r="233" spans="2:132" x14ac:dyDescent="0.2">
      <c r="B233" s="180"/>
      <c r="C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  <c r="CB233" s="180"/>
      <c r="CC233" s="180"/>
      <c r="CD233" s="180"/>
      <c r="CE233" s="180"/>
      <c r="CF233" s="180"/>
      <c r="CG233" s="180"/>
      <c r="CH233" s="180"/>
      <c r="CI233" s="180"/>
      <c r="CJ233" s="180"/>
      <c r="CK233" s="180"/>
      <c r="CL233" s="180"/>
      <c r="CM233" s="180"/>
      <c r="CN233" s="180"/>
      <c r="CO233" s="180"/>
      <c r="CP233" s="180"/>
      <c r="CQ233" s="180"/>
      <c r="CR233" s="180"/>
      <c r="CS233" s="180"/>
      <c r="CT233" s="180"/>
      <c r="CU233" s="180"/>
      <c r="CV233" s="180"/>
      <c r="CW233" s="180"/>
      <c r="CX233" s="180"/>
      <c r="CY233" s="180"/>
      <c r="CZ233" s="180"/>
      <c r="DA233" s="180"/>
      <c r="DB233" s="180"/>
      <c r="DC233" s="180"/>
      <c r="DD233" s="180"/>
      <c r="DE233" s="180"/>
      <c r="DF233" s="180"/>
      <c r="DG233" s="180"/>
      <c r="DH233" s="180"/>
      <c r="DI233" s="180"/>
      <c r="DJ233" s="180"/>
      <c r="DK233" s="180"/>
      <c r="DL233" s="180"/>
      <c r="DM233" s="180"/>
      <c r="DN233" s="180"/>
      <c r="DO233" s="180"/>
      <c r="DP233" s="180"/>
      <c r="DQ233" s="180"/>
      <c r="DR233" s="180"/>
      <c r="DS233" s="180"/>
      <c r="DT233" s="180"/>
      <c r="DU233" s="180"/>
      <c r="DV233" s="180"/>
      <c r="DW233" s="180"/>
      <c r="DX233" s="180"/>
      <c r="DY233" s="180"/>
      <c r="DZ233" s="180"/>
      <c r="EA233" s="180"/>
      <c r="EB233" s="180"/>
    </row>
    <row r="234" spans="2:132" x14ac:dyDescent="0.2">
      <c r="B234" s="180"/>
      <c r="C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  <c r="CB234" s="180"/>
      <c r="CC234" s="180"/>
      <c r="CD234" s="180"/>
      <c r="CE234" s="180"/>
      <c r="CF234" s="180"/>
      <c r="CG234" s="180"/>
      <c r="CH234" s="180"/>
      <c r="CI234" s="180"/>
      <c r="CJ234" s="180"/>
      <c r="CK234" s="180"/>
      <c r="CL234" s="180"/>
      <c r="CM234" s="180"/>
      <c r="CN234" s="180"/>
      <c r="CO234" s="180"/>
      <c r="CP234" s="180"/>
      <c r="CQ234" s="180"/>
      <c r="CR234" s="180"/>
      <c r="CS234" s="180"/>
      <c r="CT234" s="180"/>
      <c r="CU234" s="180"/>
      <c r="CV234" s="180"/>
      <c r="CW234" s="180"/>
      <c r="CX234" s="180"/>
      <c r="CY234" s="180"/>
      <c r="CZ234" s="180"/>
      <c r="DA234" s="180"/>
      <c r="DB234" s="180"/>
      <c r="DC234" s="180"/>
      <c r="DD234" s="180"/>
      <c r="DE234" s="180"/>
      <c r="DF234" s="180"/>
      <c r="DG234" s="180"/>
      <c r="DH234" s="180"/>
      <c r="DI234" s="180"/>
      <c r="DJ234" s="180"/>
      <c r="DK234" s="180"/>
      <c r="DL234" s="180"/>
      <c r="DM234" s="180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0"/>
      <c r="DZ234" s="180"/>
      <c r="EA234" s="180"/>
      <c r="EB234" s="180"/>
    </row>
    <row r="235" spans="2:132" x14ac:dyDescent="0.2">
      <c r="B235" s="180"/>
      <c r="C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  <c r="CB235" s="180"/>
      <c r="CC235" s="180"/>
      <c r="CD235" s="180"/>
      <c r="CE235" s="180"/>
      <c r="CF235" s="180"/>
      <c r="CG235" s="180"/>
      <c r="CH235" s="180"/>
      <c r="CI235" s="180"/>
      <c r="CJ235" s="180"/>
      <c r="CK235" s="180"/>
      <c r="CL235" s="180"/>
      <c r="CM235" s="180"/>
      <c r="CN235" s="180"/>
      <c r="CO235" s="180"/>
      <c r="CP235" s="180"/>
      <c r="CQ235" s="180"/>
      <c r="CR235" s="180"/>
      <c r="CS235" s="180"/>
      <c r="CT235" s="180"/>
      <c r="CU235" s="180"/>
      <c r="CV235" s="180"/>
      <c r="CW235" s="180"/>
      <c r="CX235" s="180"/>
      <c r="CY235" s="180"/>
      <c r="CZ235" s="180"/>
      <c r="DA235" s="180"/>
      <c r="DB235" s="180"/>
      <c r="DC235" s="180"/>
      <c r="DD235" s="180"/>
      <c r="DE235" s="180"/>
      <c r="DF235" s="180"/>
      <c r="DG235" s="180"/>
      <c r="DH235" s="180"/>
      <c r="DI235" s="180"/>
      <c r="DJ235" s="180"/>
      <c r="DK235" s="180"/>
      <c r="DL235" s="180"/>
      <c r="DM235" s="180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0"/>
      <c r="DZ235" s="180"/>
      <c r="EA235" s="180"/>
      <c r="EB235" s="180"/>
    </row>
    <row r="236" spans="2:132" x14ac:dyDescent="0.2">
      <c r="B236" s="180"/>
      <c r="C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  <c r="CB236" s="180"/>
      <c r="CC236" s="180"/>
      <c r="CD236" s="180"/>
      <c r="CE236" s="180"/>
      <c r="CF236" s="180"/>
      <c r="CG236" s="180"/>
      <c r="CH236" s="180"/>
      <c r="CI236" s="180"/>
      <c r="CJ236" s="180"/>
      <c r="CK236" s="180"/>
      <c r="CL236" s="180"/>
      <c r="CM236" s="180"/>
      <c r="CN236" s="180"/>
      <c r="CO236" s="180"/>
      <c r="CP236" s="180"/>
      <c r="CQ236" s="180"/>
      <c r="CR236" s="180"/>
      <c r="CS236" s="180"/>
      <c r="CT236" s="180"/>
      <c r="CU236" s="180"/>
      <c r="CV236" s="180"/>
      <c r="CW236" s="180"/>
      <c r="CX236" s="180"/>
      <c r="CY236" s="180"/>
      <c r="CZ236" s="180"/>
      <c r="DA236" s="180"/>
      <c r="DB236" s="180"/>
      <c r="DC236" s="180"/>
      <c r="DD236" s="180"/>
      <c r="DE236" s="180"/>
      <c r="DF236" s="180"/>
      <c r="DG236" s="180"/>
      <c r="DH236" s="180"/>
      <c r="DI236" s="180"/>
      <c r="DJ236" s="180"/>
      <c r="DK236" s="180"/>
      <c r="DL236" s="180"/>
      <c r="DM236" s="180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0"/>
      <c r="DZ236" s="180"/>
      <c r="EA236" s="180"/>
      <c r="EB236" s="180"/>
    </row>
    <row r="237" spans="2:132" x14ac:dyDescent="0.2">
      <c r="B237" s="180"/>
      <c r="C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0"/>
      <c r="DH237" s="180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0"/>
      <c r="DZ237" s="180"/>
      <c r="EA237" s="180"/>
      <c r="EB237" s="180"/>
    </row>
    <row r="238" spans="2:132" x14ac:dyDescent="0.2">
      <c r="B238" s="180"/>
      <c r="C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  <c r="CB238" s="180"/>
      <c r="CC238" s="180"/>
      <c r="CD238" s="180"/>
      <c r="CE238" s="180"/>
      <c r="CF238" s="180"/>
      <c r="CG238" s="180"/>
      <c r="CH238" s="180"/>
      <c r="CI238" s="180"/>
      <c r="CJ238" s="180"/>
      <c r="CK238" s="180"/>
      <c r="CL238" s="180"/>
      <c r="CM238" s="180"/>
      <c r="CN238" s="180"/>
      <c r="CO238" s="180"/>
      <c r="CP238" s="180"/>
      <c r="CQ238" s="180"/>
      <c r="CR238" s="180"/>
      <c r="CS238" s="180"/>
      <c r="CT238" s="180"/>
      <c r="CU238" s="180"/>
      <c r="CV238" s="180"/>
      <c r="CW238" s="180"/>
      <c r="CX238" s="180"/>
      <c r="CY238" s="180"/>
      <c r="CZ238" s="180"/>
      <c r="DA238" s="180"/>
      <c r="DB238" s="180"/>
      <c r="DC238" s="180"/>
      <c r="DD238" s="180"/>
      <c r="DE238" s="180"/>
      <c r="DF238" s="180"/>
      <c r="DG238" s="180"/>
      <c r="DH238" s="180"/>
      <c r="DI238" s="180"/>
      <c r="DJ238" s="180"/>
      <c r="DK238" s="180"/>
      <c r="DL238" s="180"/>
      <c r="DM238" s="180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0"/>
      <c r="DZ238" s="180"/>
      <c r="EA238" s="180"/>
      <c r="EB238" s="180"/>
    </row>
    <row r="239" spans="2:132" x14ac:dyDescent="0.2">
      <c r="B239" s="180"/>
      <c r="C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  <c r="CB239" s="180"/>
      <c r="CC239" s="180"/>
      <c r="CD239" s="180"/>
      <c r="CE239" s="180"/>
      <c r="CF239" s="180"/>
      <c r="CG239" s="180"/>
      <c r="CH239" s="180"/>
      <c r="CI239" s="180"/>
      <c r="CJ239" s="180"/>
      <c r="CK239" s="180"/>
      <c r="CL239" s="180"/>
      <c r="CM239" s="180"/>
      <c r="CN239" s="180"/>
      <c r="CO239" s="180"/>
      <c r="CP239" s="180"/>
      <c r="CQ239" s="180"/>
      <c r="CR239" s="180"/>
      <c r="CS239" s="180"/>
      <c r="CT239" s="180"/>
      <c r="CU239" s="180"/>
      <c r="CV239" s="180"/>
      <c r="CW239" s="180"/>
      <c r="CX239" s="180"/>
      <c r="CY239" s="180"/>
      <c r="CZ239" s="180"/>
      <c r="DA239" s="180"/>
      <c r="DB239" s="180"/>
      <c r="DC239" s="180"/>
      <c r="DD239" s="180"/>
      <c r="DE239" s="180"/>
      <c r="DF239" s="180"/>
      <c r="DG239" s="180"/>
      <c r="DH239" s="180"/>
      <c r="DI239" s="180"/>
      <c r="DJ239" s="180"/>
      <c r="DK239" s="180"/>
      <c r="DL239" s="180"/>
      <c r="DM239" s="180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0"/>
      <c r="DZ239" s="180"/>
      <c r="EA239" s="180"/>
      <c r="EB239" s="180"/>
    </row>
    <row r="240" spans="2:132" x14ac:dyDescent="0.2">
      <c r="B240" s="180"/>
      <c r="C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0"/>
      <c r="CM240" s="180"/>
      <c r="CN240" s="180"/>
      <c r="CO240" s="180"/>
      <c r="CP240" s="180"/>
      <c r="CQ240" s="180"/>
      <c r="CR240" s="180"/>
      <c r="CS240" s="180"/>
      <c r="CT240" s="180"/>
      <c r="CU240" s="180"/>
      <c r="CV240" s="180"/>
      <c r="CW240" s="180"/>
      <c r="CX240" s="180"/>
      <c r="CY240" s="180"/>
      <c r="CZ240" s="180"/>
      <c r="DA240" s="180"/>
      <c r="DB240" s="180"/>
      <c r="DC240" s="180"/>
      <c r="DD240" s="180"/>
      <c r="DE240" s="180"/>
      <c r="DF240" s="180"/>
      <c r="DG240" s="180"/>
      <c r="DH240" s="180"/>
      <c r="DI240" s="180"/>
      <c r="DJ240" s="180"/>
      <c r="DK240" s="180"/>
      <c r="DL240" s="180"/>
      <c r="DM240" s="180"/>
      <c r="DN240" s="180"/>
      <c r="DO240" s="180"/>
      <c r="DP240" s="180"/>
      <c r="DQ240" s="180"/>
      <c r="DR240" s="180"/>
      <c r="DS240" s="180"/>
      <c r="DT240" s="180"/>
      <c r="DU240" s="180"/>
      <c r="DV240" s="180"/>
      <c r="DW240" s="180"/>
      <c r="DX240" s="180"/>
      <c r="DY240" s="180"/>
      <c r="DZ240" s="180"/>
      <c r="EA240" s="180"/>
      <c r="EB240" s="180"/>
    </row>
    <row r="241" spans="2:132" x14ac:dyDescent="0.2">
      <c r="B241" s="180"/>
      <c r="C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0"/>
      <c r="CM241" s="180"/>
      <c r="CN241" s="180"/>
      <c r="CO241" s="180"/>
      <c r="CP241" s="180"/>
      <c r="CQ241" s="180"/>
      <c r="CR241" s="180"/>
      <c r="CS241" s="180"/>
      <c r="CT241" s="180"/>
      <c r="CU241" s="180"/>
      <c r="CV241" s="180"/>
      <c r="CW241" s="180"/>
      <c r="CX241" s="180"/>
      <c r="CY241" s="180"/>
      <c r="CZ241" s="180"/>
      <c r="DA241" s="180"/>
      <c r="DB241" s="180"/>
      <c r="DC241" s="180"/>
      <c r="DD241" s="180"/>
      <c r="DE241" s="180"/>
      <c r="DF241" s="180"/>
      <c r="DG241" s="180"/>
      <c r="DH241" s="180"/>
      <c r="DI241" s="180"/>
      <c r="DJ241" s="180"/>
      <c r="DK241" s="180"/>
      <c r="DL241" s="180"/>
      <c r="DM241" s="180"/>
      <c r="DN241" s="180"/>
      <c r="DO241" s="180"/>
      <c r="DP241" s="180"/>
      <c r="DQ241" s="180"/>
      <c r="DR241" s="180"/>
      <c r="DS241" s="180"/>
      <c r="DT241" s="180"/>
      <c r="DU241" s="180"/>
      <c r="DV241" s="180"/>
      <c r="DW241" s="180"/>
      <c r="DX241" s="180"/>
      <c r="DY241" s="180"/>
      <c r="DZ241" s="180"/>
      <c r="EA241" s="180"/>
      <c r="EB241" s="180"/>
    </row>
    <row r="242" spans="2:132" x14ac:dyDescent="0.2">
      <c r="B242" s="180"/>
      <c r="C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  <c r="CB242" s="180"/>
      <c r="CC242" s="180"/>
      <c r="CD242" s="180"/>
      <c r="CE242" s="180"/>
      <c r="CF242" s="180"/>
      <c r="CG242" s="180"/>
      <c r="CH242" s="180"/>
      <c r="CI242" s="180"/>
      <c r="CJ242" s="180"/>
      <c r="CK242" s="180"/>
      <c r="CL242" s="180"/>
      <c r="CM242" s="180"/>
      <c r="CN242" s="180"/>
      <c r="CO242" s="180"/>
      <c r="CP242" s="180"/>
      <c r="CQ242" s="180"/>
      <c r="CR242" s="180"/>
      <c r="CS242" s="180"/>
      <c r="CT242" s="180"/>
      <c r="CU242" s="180"/>
      <c r="CV242" s="180"/>
      <c r="CW242" s="180"/>
      <c r="CX242" s="180"/>
      <c r="CY242" s="180"/>
      <c r="CZ242" s="180"/>
      <c r="DA242" s="180"/>
      <c r="DB242" s="180"/>
      <c r="DC242" s="180"/>
      <c r="DD242" s="180"/>
      <c r="DE242" s="180"/>
      <c r="DF242" s="180"/>
      <c r="DG242" s="180"/>
      <c r="DH242" s="180"/>
      <c r="DI242" s="180"/>
      <c r="DJ242" s="180"/>
      <c r="DK242" s="180"/>
      <c r="DL242" s="180"/>
      <c r="DM242" s="180"/>
      <c r="DN242" s="180"/>
      <c r="DO242" s="180"/>
      <c r="DP242" s="180"/>
      <c r="DQ242" s="180"/>
      <c r="DR242" s="180"/>
      <c r="DS242" s="180"/>
      <c r="DT242" s="180"/>
      <c r="DU242" s="180"/>
      <c r="DV242" s="180"/>
      <c r="DW242" s="180"/>
      <c r="DX242" s="180"/>
      <c r="DY242" s="180"/>
      <c r="DZ242" s="180"/>
      <c r="EA242" s="180"/>
      <c r="EB242" s="180"/>
    </row>
    <row r="243" spans="2:132" x14ac:dyDescent="0.2">
      <c r="B243" s="180"/>
      <c r="C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  <c r="CB243" s="180"/>
      <c r="CC243" s="180"/>
      <c r="CD243" s="180"/>
      <c r="CE243" s="180"/>
      <c r="CF243" s="180"/>
      <c r="CG243" s="180"/>
      <c r="CH243" s="180"/>
      <c r="CI243" s="180"/>
      <c r="CJ243" s="180"/>
      <c r="CK243" s="180"/>
      <c r="CL243" s="180"/>
      <c r="CM243" s="180"/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0"/>
      <c r="DB243" s="180"/>
      <c r="DC243" s="180"/>
      <c r="DD243" s="180"/>
      <c r="DE243" s="180"/>
      <c r="DF243" s="180"/>
      <c r="DG243" s="180"/>
      <c r="DH243" s="180"/>
      <c r="DI243" s="180"/>
      <c r="DJ243" s="180"/>
      <c r="DK243" s="180"/>
      <c r="DL243" s="180"/>
      <c r="DM243" s="180"/>
      <c r="DN243" s="180"/>
      <c r="DO243" s="180"/>
      <c r="DP243" s="180"/>
      <c r="DQ243" s="180"/>
      <c r="DR243" s="180"/>
      <c r="DS243" s="180"/>
      <c r="DT243" s="180"/>
      <c r="DU243" s="180"/>
      <c r="DV243" s="180"/>
      <c r="DW243" s="180"/>
      <c r="DX243" s="180"/>
      <c r="DY243" s="180"/>
      <c r="DZ243" s="180"/>
      <c r="EA243" s="180"/>
      <c r="EB243" s="180"/>
    </row>
    <row r="244" spans="2:132" x14ac:dyDescent="0.2">
      <c r="B244" s="180"/>
      <c r="C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  <c r="CB244" s="180"/>
      <c r="CC244" s="180"/>
      <c r="CD244" s="180"/>
      <c r="CE244" s="180"/>
      <c r="CF244" s="180"/>
      <c r="CG244" s="180"/>
      <c r="CH244" s="180"/>
      <c r="CI244" s="180"/>
      <c r="CJ244" s="180"/>
      <c r="CK244" s="180"/>
      <c r="CL244" s="180"/>
      <c r="CM244" s="180"/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0"/>
      <c r="DB244" s="180"/>
      <c r="DC244" s="180"/>
      <c r="DD244" s="180"/>
      <c r="DE244" s="180"/>
      <c r="DF244" s="180"/>
      <c r="DG244" s="180"/>
      <c r="DH244" s="180"/>
      <c r="DI244" s="180"/>
      <c r="DJ244" s="180"/>
      <c r="DK244" s="180"/>
      <c r="DL244" s="180"/>
      <c r="DM244" s="180"/>
      <c r="DN244" s="180"/>
      <c r="DO244" s="180"/>
      <c r="DP244" s="180"/>
      <c r="DQ244" s="180"/>
      <c r="DR244" s="180"/>
      <c r="DS244" s="180"/>
      <c r="DT244" s="180"/>
      <c r="DU244" s="180"/>
      <c r="DV244" s="180"/>
      <c r="DW244" s="180"/>
      <c r="DX244" s="180"/>
      <c r="DY244" s="180"/>
      <c r="DZ244" s="180"/>
      <c r="EA244" s="180"/>
      <c r="EB244" s="180"/>
    </row>
    <row r="245" spans="2:132" x14ac:dyDescent="0.2">
      <c r="B245" s="180"/>
      <c r="C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  <c r="CF245" s="180"/>
      <c r="CG245" s="180"/>
      <c r="CH245" s="180"/>
      <c r="CI245" s="180"/>
      <c r="CJ245" s="180"/>
      <c r="CK245" s="180"/>
      <c r="CL245" s="180"/>
      <c r="CM245" s="180"/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0"/>
      <c r="DB245" s="180"/>
      <c r="DC245" s="180"/>
      <c r="DD245" s="180"/>
      <c r="DE245" s="180"/>
      <c r="DF245" s="180"/>
      <c r="DG245" s="180"/>
      <c r="DH245" s="180"/>
      <c r="DI245" s="180"/>
      <c r="DJ245" s="180"/>
      <c r="DK245" s="180"/>
      <c r="DL245" s="180"/>
      <c r="DM245" s="180"/>
      <c r="DN245" s="180"/>
      <c r="DO245" s="180"/>
      <c r="DP245" s="180"/>
      <c r="DQ245" s="180"/>
      <c r="DR245" s="180"/>
      <c r="DS245" s="180"/>
      <c r="DT245" s="180"/>
      <c r="DU245" s="180"/>
      <c r="DV245" s="180"/>
      <c r="DW245" s="180"/>
      <c r="DX245" s="180"/>
      <c r="DY245" s="180"/>
      <c r="DZ245" s="180"/>
      <c r="EA245" s="180"/>
      <c r="EB245" s="180"/>
    </row>
    <row r="246" spans="2:132" x14ac:dyDescent="0.2">
      <c r="B246" s="180"/>
      <c r="C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  <c r="CB246" s="180"/>
      <c r="CC246" s="180"/>
      <c r="CD246" s="180"/>
      <c r="CE246" s="180"/>
      <c r="CF246" s="180"/>
      <c r="CG246" s="180"/>
      <c r="CH246" s="180"/>
      <c r="CI246" s="180"/>
      <c r="CJ246" s="180"/>
      <c r="CK246" s="180"/>
      <c r="CL246" s="180"/>
      <c r="CM246" s="180"/>
      <c r="CN246" s="180"/>
      <c r="CO246" s="180"/>
      <c r="CP246" s="180"/>
      <c r="CQ246" s="180"/>
      <c r="CR246" s="180"/>
      <c r="CS246" s="180"/>
      <c r="CT246" s="180"/>
      <c r="CU246" s="180"/>
      <c r="CV246" s="180"/>
      <c r="CW246" s="180"/>
      <c r="CX246" s="180"/>
      <c r="CY246" s="180"/>
      <c r="CZ246" s="180"/>
      <c r="DA246" s="180"/>
      <c r="DB246" s="180"/>
      <c r="DC246" s="180"/>
      <c r="DD246" s="180"/>
      <c r="DE246" s="180"/>
      <c r="DF246" s="180"/>
      <c r="DG246" s="180"/>
      <c r="DH246" s="180"/>
      <c r="DI246" s="180"/>
      <c r="DJ246" s="180"/>
      <c r="DK246" s="180"/>
      <c r="DL246" s="180"/>
      <c r="DM246" s="180"/>
      <c r="DN246" s="180"/>
      <c r="DO246" s="180"/>
      <c r="DP246" s="180"/>
      <c r="DQ246" s="180"/>
      <c r="DR246" s="180"/>
      <c r="DS246" s="180"/>
      <c r="DT246" s="180"/>
      <c r="DU246" s="180"/>
      <c r="DV246" s="180"/>
      <c r="DW246" s="180"/>
      <c r="DX246" s="180"/>
      <c r="DY246" s="180"/>
      <c r="DZ246" s="180"/>
      <c r="EA246" s="180"/>
      <c r="EB246" s="180"/>
    </row>
    <row r="247" spans="2:132" x14ac:dyDescent="0.2">
      <c r="B247" s="180"/>
      <c r="C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  <c r="CB247" s="180"/>
      <c r="CC247" s="180"/>
      <c r="CD247" s="180"/>
      <c r="CE247" s="180"/>
      <c r="CF247" s="180"/>
      <c r="CG247" s="180"/>
      <c r="CH247" s="180"/>
      <c r="CI247" s="180"/>
      <c r="CJ247" s="180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180"/>
      <c r="CZ247" s="180"/>
      <c r="DA247" s="180"/>
      <c r="DB247" s="180"/>
      <c r="DC247" s="180"/>
      <c r="DD247" s="180"/>
      <c r="DE247" s="180"/>
      <c r="DF247" s="180"/>
      <c r="DG247" s="180"/>
      <c r="DH247" s="180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0"/>
      <c r="DT247" s="180"/>
      <c r="DU247" s="180"/>
      <c r="DV247" s="180"/>
      <c r="DW247" s="180"/>
      <c r="DX247" s="180"/>
      <c r="DY247" s="180"/>
      <c r="DZ247" s="180"/>
      <c r="EA247" s="180"/>
      <c r="EB247" s="180"/>
    </row>
    <row r="248" spans="2:132" x14ac:dyDescent="0.2">
      <c r="B248" s="180"/>
      <c r="C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  <c r="CF248" s="180"/>
      <c r="CG248" s="180"/>
      <c r="CH248" s="180"/>
      <c r="CI248" s="180"/>
      <c r="CJ248" s="180"/>
      <c r="CK248" s="180"/>
      <c r="CL248" s="180"/>
      <c r="CM248" s="180"/>
      <c r="CN248" s="180"/>
      <c r="CO248" s="180"/>
      <c r="CP248" s="180"/>
      <c r="CQ248" s="180"/>
      <c r="CR248" s="180"/>
      <c r="CS248" s="180"/>
      <c r="CT248" s="180"/>
      <c r="CU248" s="180"/>
      <c r="CV248" s="180"/>
      <c r="CW248" s="180"/>
      <c r="CX248" s="180"/>
      <c r="CY248" s="180"/>
      <c r="CZ248" s="180"/>
      <c r="DA248" s="180"/>
      <c r="DB248" s="180"/>
      <c r="DC248" s="180"/>
      <c r="DD248" s="180"/>
      <c r="DE248" s="180"/>
      <c r="DF248" s="180"/>
      <c r="DG248" s="180"/>
      <c r="DH248" s="180"/>
      <c r="DI248" s="180"/>
      <c r="DJ248" s="180"/>
      <c r="DK248" s="180"/>
      <c r="DL248" s="180"/>
      <c r="DM248" s="180"/>
      <c r="DN248" s="180"/>
      <c r="DO248" s="180"/>
      <c r="DP248" s="180"/>
      <c r="DQ248" s="180"/>
      <c r="DR248" s="180"/>
      <c r="DS248" s="180"/>
      <c r="DT248" s="180"/>
      <c r="DU248" s="180"/>
      <c r="DV248" s="180"/>
      <c r="DW248" s="180"/>
      <c r="DX248" s="180"/>
      <c r="DY248" s="180"/>
      <c r="DZ248" s="180"/>
      <c r="EA248" s="180"/>
      <c r="EB248" s="180"/>
    </row>
    <row r="249" spans="2:132" x14ac:dyDescent="0.2">
      <c r="B249" s="180"/>
      <c r="C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  <c r="CB249" s="180"/>
      <c r="CC249" s="180"/>
      <c r="CD249" s="180"/>
      <c r="CE249" s="180"/>
      <c r="CF249" s="180"/>
      <c r="CG249" s="180"/>
      <c r="CH249" s="180"/>
      <c r="CI249" s="180"/>
      <c r="CJ249" s="180"/>
      <c r="CK249" s="180"/>
      <c r="CL249" s="180"/>
      <c r="CM249" s="180"/>
      <c r="CN249" s="180"/>
      <c r="CO249" s="180"/>
      <c r="CP249" s="180"/>
      <c r="CQ249" s="180"/>
      <c r="CR249" s="180"/>
      <c r="CS249" s="180"/>
      <c r="CT249" s="180"/>
      <c r="CU249" s="180"/>
      <c r="CV249" s="180"/>
      <c r="CW249" s="180"/>
      <c r="CX249" s="180"/>
      <c r="CY249" s="180"/>
      <c r="CZ249" s="180"/>
      <c r="DA249" s="180"/>
      <c r="DB249" s="180"/>
      <c r="DC249" s="180"/>
      <c r="DD249" s="180"/>
      <c r="DE249" s="180"/>
      <c r="DF249" s="180"/>
      <c r="DG249" s="180"/>
      <c r="DH249" s="180"/>
      <c r="DI249" s="180"/>
      <c r="DJ249" s="180"/>
      <c r="DK249" s="180"/>
      <c r="DL249" s="180"/>
      <c r="DM249" s="180"/>
      <c r="DN249" s="180"/>
      <c r="DO249" s="180"/>
      <c r="DP249" s="180"/>
      <c r="DQ249" s="180"/>
      <c r="DR249" s="180"/>
      <c r="DS249" s="180"/>
      <c r="DT249" s="180"/>
      <c r="DU249" s="180"/>
      <c r="DV249" s="180"/>
      <c r="DW249" s="180"/>
      <c r="DX249" s="180"/>
      <c r="DY249" s="180"/>
      <c r="DZ249" s="180"/>
      <c r="EA249" s="180"/>
      <c r="EB249" s="180"/>
    </row>
    <row r="250" spans="2:132" x14ac:dyDescent="0.2">
      <c r="B250" s="180"/>
      <c r="C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  <c r="CB250" s="180"/>
      <c r="CC250" s="180"/>
      <c r="CD250" s="180"/>
      <c r="CE250" s="180"/>
      <c r="CF250" s="180"/>
      <c r="CG250" s="180"/>
      <c r="CH250" s="180"/>
      <c r="CI250" s="180"/>
      <c r="CJ250" s="180"/>
      <c r="CK250" s="180"/>
      <c r="CL250" s="180"/>
      <c r="CM250" s="180"/>
      <c r="CN250" s="180"/>
      <c r="CO250" s="180"/>
      <c r="CP250" s="180"/>
      <c r="CQ250" s="180"/>
      <c r="CR250" s="180"/>
      <c r="CS250" s="180"/>
      <c r="CT250" s="180"/>
      <c r="CU250" s="180"/>
      <c r="CV250" s="180"/>
      <c r="CW250" s="180"/>
      <c r="CX250" s="180"/>
      <c r="CY250" s="180"/>
      <c r="CZ250" s="180"/>
      <c r="DA250" s="180"/>
      <c r="DB250" s="180"/>
      <c r="DC250" s="180"/>
      <c r="DD250" s="180"/>
      <c r="DE250" s="180"/>
      <c r="DF250" s="180"/>
      <c r="DG250" s="180"/>
      <c r="DH250" s="180"/>
      <c r="DI250" s="180"/>
      <c r="DJ250" s="180"/>
      <c r="DK250" s="180"/>
      <c r="DL250" s="180"/>
      <c r="DM250" s="180"/>
      <c r="DN250" s="180"/>
      <c r="DO250" s="180"/>
      <c r="DP250" s="180"/>
      <c r="DQ250" s="180"/>
      <c r="DR250" s="180"/>
      <c r="DS250" s="180"/>
      <c r="DT250" s="180"/>
      <c r="DU250" s="180"/>
      <c r="DV250" s="180"/>
      <c r="DW250" s="180"/>
      <c r="DX250" s="180"/>
      <c r="DY250" s="180"/>
      <c r="DZ250" s="180"/>
      <c r="EA250" s="180"/>
      <c r="EB250" s="180"/>
    </row>
    <row r="251" spans="2:132" x14ac:dyDescent="0.2">
      <c r="B251" s="180"/>
      <c r="C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  <c r="CB251" s="180"/>
      <c r="CC251" s="180"/>
      <c r="CD251" s="180"/>
      <c r="CE251" s="180"/>
      <c r="CF251" s="180"/>
      <c r="CG251" s="180"/>
      <c r="CH251" s="180"/>
      <c r="CI251" s="180"/>
      <c r="CJ251" s="180"/>
      <c r="CK251" s="180"/>
      <c r="CL251" s="180"/>
      <c r="CM251" s="180"/>
      <c r="CN251" s="180"/>
      <c r="CO251" s="180"/>
      <c r="CP251" s="180"/>
      <c r="CQ251" s="180"/>
      <c r="CR251" s="180"/>
      <c r="CS251" s="180"/>
      <c r="CT251" s="180"/>
      <c r="CU251" s="180"/>
      <c r="CV251" s="180"/>
      <c r="CW251" s="180"/>
      <c r="CX251" s="180"/>
      <c r="CY251" s="180"/>
      <c r="CZ251" s="180"/>
      <c r="DA251" s="180"/>
      <c r="DB251" s="180"/>
      <c r="DC251" s="180"/>
      <c r="DD251" s="180"/>
      <c r="DE251" s="180"/>
      <c r="DF251" s="180"/>
      <c r="DG251" s="180"/>
      <c r="DH251" s="180"/>
      <c r="DI251" s="180"/>
      <c r="DJ251" s="180"/>
      <c r="DK251" s="180"/>
      <c r="DL251" s="180"/>
      <c r="DM251" s="180"/>
      <c r="DN251" s="180"/>
      <c r="DO251" s="180"/>
      <c r="DP251" s="180"/>
      <c r="DQ251" s="180"/>
      <c r="DR251" s="180"/>
      <c r="DS251" s="180"/>
      <c r="DT251" s="180"/>
      <c r="DU251" s="180"/>
      <c r="DV251" s="180"/>
      <c r="DW251" s="180"/>
      <c r="DX251" s="180"/>
      <c r="DY251" s="180"/>
      <c r="DZ251" s="180"/>
      <c r="EA251" s="180"/>
      <c r="EB251" s="180"/>
    </row>
    <row r="252" spans="2:132" x14ac:dyDescent="0.2">
      <c r="B252" s="180"/>
      <c r="C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  <c r="CF252" s="180"/>
      <c r="CG252" s="180"/>
      <c r="CH252" s="180"/>
      <c r="CI252" s="180"/>
      <c r="CJ252" s="180"/>
      <c r="CK252" s="180"/>
      <c r="CL252" s="180"/>
      <c r="CM252" s="180"/>
      <c r="CN252" s="180"/>
      <c r="CO252" s="180"/>
      <c r="CP252" s="180"/>
      <c r="CQ252" s="180"/>
      <c r="CR252" s="180"/>
      <c r="CS252" s="180"/>
      <c r="CT252" s="180"/>
      <c r="CU252" s="180"/>
      <c r="CV252" s="180"/>
      <c r="CW252" s="180"/>
      <c r="CX252" s="180"/>
      <c r="CY252" s="180"/>
      <c r="CZ252" s="180"/>
      <c r="DA252" s="180"/>
      <c r="DB252" s="180"/>
      <c r="DC252" s="180"/>
      <c r="DD252" s="180"/>
      <c r="DE252" s="180"/>
      <c r="DF252" s="180"/>
      <c r="DG252" s="180"/>
      <c r="DH252" s="180"/>
      <c r="DI252" s="180"/>
      <c r="DJ252" s="180"/>
      <c r="DK252" s="180"/>
      <c r="DL252" s="180"/>
      <c r="DM252" s="180"/>
      <c r="DN252" s="180"/>
      <c r="DO252" s="180"/>
      <c r="DP252" s="180"/>
      <c r="DQ252" s="180"/>
      <c r="DR252" s="180"/>
      <c r="DS252" s="180"/>
      <c r="DT252" s="180"/>
      <c r="DU252" s="180"/>
      <c r="DV252" s="180"/>
      <c r="DW252" s="180"/>
      <c r="DX252" s="180"/>
      <c r="DY252" s="180"/>
      <c r="DZ252" s="180"/>
      <c r="EA252" s="180"/>
      <c r="EB252" s="180"/>
    </row>
    <row r="253" spans="2:132" x14ac:dyDescent="0.2">
      <c r="B253" s="180"/>
      <c r="C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  <c r="CB253" s="180"/>
      <c r="CC253" s="180"/>
      <c r="CD253" s="180"/>
      <c r="CE253" s="180"/>
      <c r="CF253" s="180"/>
      <c r="CG253" s="180"/>
      <c r="CH253" s="180"/>
      <c r="CI253" s="180"/>
      <c r="CJ253" s="180"/>
      <c r="CK253" s="180"/>
      <c r="CL253" s="180"/>
      <c r="CM253" s="180"/>
      <c r="CN253" s="180"/>
      <c r="CO253" s="180"/>
      <c r="CP253" s="180"/>
      <c r="CQ253" s="180"/>
      <c r="CR253" s="180"/>
      <c r="CS253" s="180"/>
      <c r="CT253" s="180"/>
      <c r="CU253" s="180"/>
      <c r="CV253" s="180"/>
      <c r="CW253" s="180"/>
      <c r="CX253" s="180"/>
      <c r="CY253" s="180"/>
      <c r="CZ253" s="180"/>
      <c r="DA253" s="180"/>
      <c r="DB253" s="180"/>
      <c r="DC253" s="180"/>
      <c r="DD253" s="180"/>
      <c r="DE253" s="180"/>
      <c r="DF253" s="180"/>
      <c r="DG253" s="180"/>
      <c r="DH253" s="180"/>
      <c r="DI253" s="180"/>
      <c r="DJ253" s="180"/>
      <c r="DK253" s="180"/>
      <c r="DL253" s="180"/>
      <c r="DM253" s="180"/>
      <c r="DN253" s="180"/>
      <c r="DO253" s="180"/>
      <c r="DP253" s="180"/>
      <c r="DQ253" s="180"/>
      <c r="DR253" s="180"/>
      <c r="DS253" s="180"/>
      <c r="DT253" s="180"/>
      <c r="DU253" s="180"/>
      <c r="DV253" s="180"/>
      <c r="DW253" s="180"/>
      <c r="DX253" s="180"/>
      <c r="DY253" s="180"/>
      <c r="DZ253" s="180"/>
      <c r="EA253" s="180"/>
      <c r="EB253" s="180"/>
    </row>
    <row r="254" spans="2:132" x14ac:dyDescent="0.2">
      <c r="B254" s="180"/>
      <c r="C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  <c r="CF254" s="180"/>
      <c r="CG254" s="180"/>
      <c r="CH254" s="180"/>
      <c r="CI254" s="180"/>
      <c r="CJ254" s="180"/>
      <c r="CK254" s="180"/>
      <c r="CL254" s="180"/>
      <c r="CM254" s="180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0"/>
      <c r="DH254" s="180"/>
      <c r="DI254" s="180"/>
      <c r="DJ254" s="180"/>
      <c r="DK254" s="180"/>
      <c r="DL254" s="180"/>
      <c r="DM254" s="180"/>
      <c r="DN254" s="180"/>
      <c r="DO254" s="180"/>
      <c r="DP254" s="180"/>
      <c r="DQ254" s="180"/>
      <c r="DR254" s="180"/>
      <c r="DS254" s="180"/>
      <c r="DT254" s="180"/>
      <c r="DU254" s="180"/>
      <c r="DV254" s="180"/>
      <c r="DW254" s="180"/>
      <c r="DX254" s="180"/>
      <c r="DY254" s="180"/>
      <c r="DZ254" s="180"/>
      <c r="EA254" s="180"/>
      <c r="EB254" s="180"/>
    </row>
    <row r="255" spans="2:132" x14ac:dyDescent="0.2">
      <c r="B255" s="180"/>
      <c r="C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  <c r="CF255" s="180"/>
      <c r="CG255" s="180"/>
      <c r="CH255" s="180"/>
      <c r="CI255" s="180"/>
      <c r="CJ255" s="180"/>
      <c r="CK255" s="180"/>
      <c r="CL255" s="180"/>
      <c r="CM255" s="180"/>
      <c r="CN255" s="180"/>
      <c r="CO255" s="180"/>
      <c r="CP255" s="180"/>
      <c r="CQ255" s="180"/>
      <c r="CR255" s="180"/>
      <c r="CS255" s="180"/>
      <c r="CT255" s="180"/>
      <c r="CU255" s="180"/>
      <c r="CV255" s="180"/>
      <c r="CW255" s="180"/>
      <c r="CX255" s="180"/>
      <c r="CY255" s="180"/>
      <c r="CZ255" s="180"/>
      <c r="DA255" s="180"/>
      <c r="DB255" s="180"/>
      <c r="DC255" s="180"/>
      <c r="DD255" s="180"/>
      <c r="DE255" s="180"/>
      <c r="DF255" s="180"/>
      <c r="DG255" s="180"/>
      <c r="DH255" s="180"/>
      <c r="DI255" s="180"/>
      <c r="DJ255" s="180"/>
      <c r="DK255" s="180"/>
      <c r="DL255" s="180"/>
      <c r="DM255" s="180"/>
      <c r="DN255" s="180"/>
      <c r="DO255" s="180"/>
      <c r="DP255" s="180"/>
      <c r="DQ255" s="180"/>
      <c r="DR255" s="180"/>
      <c r="DS255" s="180"/>
      <c r="DT255" s="180"/>
      <c r="DU255" s="180"/>
      <c r="DV255" s="180"/>
      <c r="DW255" s="180"/>
      <c r="DX255" s="180"/>
      <c r="DY255" s="180"/>
      <c r="DZ255" s="180"/>
      <c r="EA255" s="180"/>
      <c r="EB255" s="180"/>
    </row>
    <row r="256" spans="2:132" x14ac:dyDescent="0.2">
      <c r="B256" s="180"/>
      <c r="C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  <c r="CB256" s="180"/>
      <c r="CC256" s="180"/>
      <c r="CD256" s="180"/>
      <c r="CE256" s="180"/>
      <c r="CF256" s="180"/>
      <c r="CG256" s="180"/>
      <c r="CH256" s="180"/>
      <c r="CI256" s="180"/>
      <c r="CJ256" s="180"/>
      <c r="CK256" s="180"/>
      <c r="CL256" s="180"/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0"/>
      <c r="DA256" s="180"/>
      <c r="DB256" s="180"/>
      <c r="DC256" s="180"/>
      <c r="DD256" s="180"/>
      <c r="DE256" s="180"/>
      <c r="DF256" s="180"/>
      <c r="DG256" s="180"/>
      <c r="DH256" s="180"/>
      <c r="DI256" s="180"/>
      <c r="DJ256" s="180"/>
      <c r="DK256" s="180"/>
      <c r="DL256" s="180"/>
      <c r="DM256" s="180"/>
      <c r="DN256" s="180"/>
      <c r="DO256" s="180"/>
      <c r="DP256" s="180"/>
      <c r="DQ256" s="180"/>
      <c r="DR256" s="180"/>
      <c r="DS256" s="180"/>
      <c r="DT256" s="180"/>
      <c r="DU256" s="180"/>
      <c r="DV256" s="180"/>
      <c r="DW256" s="180"/>
      <c r="DX256" s="180"/>
      <c r="DY256" s="180"/>
      <c r="DZ256" s="180"/>
      <c r="EA256" s="180"/>
      <c r="EB256" s="180"/>
    </row>
    <row r="257" spans="2:132" x14ac:dyDescent="0.2">
      <c r="B257" s="180"/>
      <c r="C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  <c r="CB257" s="180"/>
      <c r="CC257" s="180"/>
      <c r="CD257" s="180"/>
      <c r="CE257" s="180"/>
      <c r="CF257" s="180"/>
      <c r="CG257" s="180"/>
      <c r="CH257" s="180"/>
      <c r="CI257" s="180"/>
      <c r="CJ257" s="180"/>
      <c r="CK257" s="180"/>
      <c r="CL257" s="180"/>
      <c r="CM257" s="180"/>
      <c r="CN257" s="180"/>
      <c r="CO257" s="180"/>
      <c r="CP257" s="180"/>
      <c r="CQ257" s="180"/>
      <c r="CR257" s="180"/>
      <c r="CS257" s="180"/>
      <c r="CT257" s="180"/>
      <c r="CU257" s="180"/>
      <c r="CV257" s="180"/>
      <c r="CW257" s="180"/>
      <c r="CX257" s="180"/>
      <c r="CY257" s="180"/>
      <c r="CZ257" s="180"/>
      <c r="DA257" s="180"/>
      <c r="DB257" s="180"/>
      <c r="DC257" s="180"/>
      <c r="DD257" s="180"/>
      <c r="DE257" s="180"/>
      <c r="DF257" s="180"/>
      <c r="DG257" s="180"/>
      <c r="DH257" s="180"/>
      <c r="DI257" s="180"/>
      <c r="DJ257" s="180"/>
      <c r="DK257" s="180"/>
      <c r="DL257" s="180"/>
      <c r="DM257" s="180"/>
      <c r="DN257" s="180"/>
      <c r="DO257" s="180"/>
      <c r="DP257" s="180"/>
      <c r="DQ257" s="180"/>
      <c r="DR257" s="180"/>
      <c r="DS257" s="180"/>
      <c r="DT257" s="180"/>
      <c r="DU257" s="180"/>
      <c r="DV257" s="180"/>
      <c r="DW257" s="180"/>
      <c r="DX257" s="180"/>
      <c r="DY257" s="180"/>
      <c r="DZ257" s="180"/>
      <c r="EA257" s="180"/>
      <c r="EB257" s="180"/>
    </row>
    <row r="258" spans="2:132" x14ac:dyDescent="0.2">
      <c r="B258" s="180"/>
      <c r="C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  <c r="CB258" s="180"/>
      <c r="CC258" s="180"/>
      <c r="CD258" s="180"/>
      <c r="CE258" s="180"/>
      <c r="CF258" s="180"/>
      <c r="CG258" s="180"/>
      <c r="CH258" s="180"/>
      <c r="CI258" s="180"/>
      <c r="CJ258" s="180"/>
      <c r="CK258" s="180"/>
      <c r="CL258" s="180"/>
      <c r="CM258" s="180"/>
      <c r="CN258" s="180"/>
      <c r="CO258" s="180"/>
      <c r="CP258" s="180"/>
      <c r="CQ258" s="180"/>
      <c r="CR258" s="180"/>
      <c r="CS258" s="180"/>
      <c r="CT258" s="180"/>
      <c r="CU258" s="180"/>
      <c r="CV258" s="180"/>
      <c r="CW258" s="180"/>
      <c r="CX258" s="180"/>
      <c r="CY258" s="180"/>
      <c r="CZ258" s="180"/>
      <c r="DA258" s="180"/>
      <c r="DB258" s="180"/>
      <c r="DC258" s="180"/>
      <c r="DD258" s="180"/>
      <c r="DE258" s="180"/>
      <c r="DF258" s="180"/>
      <c r="DG258" s="180"/>
      <c r="DH258" s="180"/>
      <c r="DI258" s="180"/>
      <c r="DJ258" s="180"/>
      <c r="DK258" s="180"/>
      <c r="DL258" s="180"/>
      <c r="DM258" s="180"/>
      <c r="DN258" s="180"/>
      <c r="DO258" s="180"/>
      <c r="DP258" s="180"/>
      <c r="DQ258" s="180"/>
      <c r="DR258" s="180"/>
      <c r="DS258" s="180"/>
      <c r="DT258" s="180"/>
      <c r="DU258" s="180"/>
      <c r="DV258" s="180"/>
      <c r="DW258" s="180"/>
      <c r="DX258" s="180"/>
      <c r="DY258" s="180"/>
      <c r="DZ258" s="180"/>
      <c r="EA258" s="180"/>
      <c r="EB258" s="180"/>
    </row>
    <row r="259" spans="2:132" x14ac:dyDescent="0.2">
      <c r="B259" s="180"/>
      <c r="C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  <c r="CB259" s="180"/>
      <c r="CC259" s="180"/>
      <c r="CD259" s="180"/>
      <c r="CE259" s="180"/>
      <c r="CF259" s="180"/>
      <c r="CG259" s="180"/>
      <c r="CH259" s="180"/>
      <c r="CI259" s="180"/>
      <c r="CJ259" s="180"/>
      <c r="CK259" s="180"/>
      <c r="CL259" s="180"/>
      <c r="CM259" s="180"/>
      <c r="CN259" s="180"/>
      <c r="CO259" s="180"/>
      <c r="CP259" s="180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  <c r="DC259" s="180"/>
      <c r="DD259" s="180"/>
      <c r="DE259" s="180"/>
      <c r="DF259" s="180"/>
      <c r="DG259" s="180"/>
      <c r="DH259" s="180"/>
      <c r="DI259" s="180"/>
      <c r="DJ259" s="180"/>
      <c r="DK259" s="180"/>
      <c r="DL259" s="180"/>
      <c r="DM259" s="180"/>
      <c r="DN259" s="180"/>
      <c r="DO259" s="180"/>
      <c r="DP259" s="180"/>
      <c r="DQ259" s="180"/>
      <c r="DR259" s="180"/>
      <c r="DS259" s="180"/>
      <c r="DT259" s="180"/>
      <c r="DU259" s="180"/>
      <c r="DV259" s="180"/>
      <c r="DW259" s="180"/>
      <c r="DX259" s="180"/>
      <c r="DY259" s="180"/>
      <c r="DZ259" s="180"/>
      <c r="EA259" s="180"/>
      <c r="EB259" s="180"/>
    </row>
    <row r="260" spans="2:132" x14ac:dyDescent="0.2">
      <c r="B260" s="180"/>
      <c r="C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  <c r="CD260" s="180"/>
      <c r="CE260" s="180"/>
      <c r="CF260" s="180"/>
      <c r="CG260" s="180"/>
      <c r="CH260" s="180"/>
      <c r="CI260" s="180"/>
      <c r="CJ260" s="180"/>
      <c r="CK260" s="180"/>
      <c r="CL260" s="180"/>
      <c r="CM260" s="180"/>
      <c r="CN260" s="180"/>
      <c r="CO260" s="180"/>
      <c r="CP260" s="180"/>
      <c r="CQ260" s="180"/>
      <c r="CR260" s="180"/>
      <c r="CS260" s="180"/>
      <c r="CT260" s="180"/>
      <c r="CU260" s="180"/>
      <c r="CV260" s="180"/>
      <c r="CW260" s="180"/>
      <c r="CX260" s="180"/>
      <c r="CY260" s="180"/>
      <c r="CZ260" s="180"/>
      <c r="DA260" s="180"/>
      <c r="DB260" s="180"/>
      <c r="DC260" s="180"/>
      <c r="DD260" s="180"/>
      <c r="DE260" s="180"/>
      <c r="DF260" s="180"/>
      <c r="DG260" s="180"/>
      <c r="DH260" s="180"/>
      <c r="DI260" s="180"/>
      <c r="DJ260" s="180"/>
      <c r="DK260" s="180"/>
      <c r="DL260" s="180"/>
      <c r="DM260" s="180"/>
      <c r="DN260" s="180"/>
      <c r="DO260" s="180"/>
      <c r="DP260" s="180"/>
      <c r="DQ260" s="180"/>
      <c r="DR260" s="180"/>
      <c r="DS260" s="180"/>
      <c r="DT260" s="180"/>
      <c r="DU260" s="180"/>
      <c r="DV260" s="180"/>
      <c r="DW260" s="180"/>
      <c r="DX260" s="180"/>
      <c r="DY260" s="180"/>
      <c r="DZ260" s="180"/>
      <c r="EA260" s="180"/>
      <c r="EB260" s="180"/>
    </row>
    <row r="261" spans="2:132" x14ac:dyDescent="0.2">
      <c r="B261" s="180"/>
      <c r="C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  <c r="CB261" s="180"/>
      <c r="CC261" s="180"/>
      <c r="CD261" s="180"/>
      <c r="CE261" s="180"/>
      <c r="CF261" s="180"/>
      <c r="CG261" s="180"/>
      <c r="CH261" s="180"/>
      <c r="CI261" s="180"/>
      <c r="CJ261" s="180"/>
      <c r="CK261" s="180"/>
      <c r="CL261" s="180"/>
      <c r="CM261" s="180"/>
      <c r="CN261" s="180"/>
      <c r="CO261" s="180"/>
      <c r="CP261" s="180"/>
      <c r="CQ261" s="180"/>
      <c r="CR261" s="180"/>
      <c r="CS261" s="180"/>
      <c r="CT261" s="180"/>
      <c r="CU261" s="180"/>
      <c r="CV261" s="180"/>
      <c r="CW261" s="180"/>
      <c r="CX261" s="180"/>
      <c r="CY261" s="180"/>
      <c r="CZ261" s="180"/>
      <c r="DA261" s="180"/>
      <c r="DB261" s="180"/>
      <c r="DC261" s="180"/>
      <c r="DD261" s="180"/>
      <c r="DE261" s="180"/>
      <c r="DF261" s="180"/>
      <c r="DG261" s="180"/>
      <c r="DH261" s="180"/>
      <c r="DI261" s="180"/>
      <c r="DJ261" s="180"/>
      <c r="DK261" s="180"/>
      <c r="DL261" s="180"/>
      <c r="DM261" s="180"/>
      <c r="DN261" s="180"/>
      <c r="DO261" s="180"/>
      <c r="DP261" s="180"/>
      <c r="DQ261" s="180"/>
      <c r="DR261" s="180"/>
      <c r="DS261" s="180"/>
      <c r="DT261" s="180"/>
      <c r="DU261" s="180"/>
      <c r="DV261" s="180"/>
      <c r="DW261" s="180"/>
      <c r="DX261" s="180"/>
      <c r="DY261" s="180"/>
      <c r="DZ261" s="180"/>
      <c r="EA261" s="180"/>
      <c r="EB261" s="180"/>
    </row>
    <row r="262" spans="2:132" x14ac:dyDescent="0.2">
      <c r="B262" s="180"/>
      <c r="C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  <c r="CD262" s="180"/>
      <c r="CE262" s="180"/>
      <c r="CF262" s="180"/>
      <c r="CG262" s="180"/>
      <c r="CH262" s="180"/>
      <c r="CI262" s="180"/>
      <c r="CJ262" s="180"/>
      <c r="CK262" s="180"/>
      <c r="CL262" s="180"/>
      <c r="CM262" s="180"/>
      <c r="CN262" s="180"/>
      <c r="CO262" s="180"/>
      <c r="CP262" s="180"/>
      <c r="CQ262" s="180"/>
      <c r="CR262" s="180"/>
      <c r="CS262" s="180"/>
      <c r="CT262" s="180"/>
      <c r="CU262" s="180"/>
      <c r="CV262" s="180"/>
      <c r="CW262" s="180"/>
      <c r="CX262" s="180"/>
      <c r="CY262" s="180"/>
      <c r="CZ262" s="180"/>
      <c r="DA262" s="180"/>
      <c r="DB262" s="180"/>
      <c r="DC262" s="180"/>
      <c r="DD262" s="180"/>
      <c r="DE262" s="180"/>
      <c r="DF262" s="180"/>
      <c r="DG262" s="180"/>
      <c r="DH262" s="180"/>
      <c r="DI262" s="180"/>
      <c r="DJ262" s="180"/>
      <c r="DK262" s="180"/>
      <c r="DL262" s="180"/>
      <c r="DM262" s="180"/>
      <c r="DN262" s="180"/>
      <c r="DO262" s="180"/>
      <c r="DP262" s="180"/>
      <c r="DQ262" s="180"/>
      <c r="DR262" s="180"/>
      <c r="DS262" s="180"/>
      <c r="DT262" s="180"/>
      <c r="DU262" s="180"/>
      <c r="DV262" s="180"/>
      <c r="DW262" s="180"/>
      <c r="DX262" s="180"/>
      <c r="DY262" s="180"/>
      <c r="DZ262" s="180"/>
      <c r="EA262" s="180"/>
      <c r="EB262" s="180"/>
    </row>
    <row r="263" spans="2:132" x14ac:dyDescent="0.2">
      <c r="B263" s="180"/>
      <c r="C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  <c r="CB263" s="180"/>
      <c r="CC263" s="180"/>
      <c r="CD263" s="180"/>
      <c r="CE263" s="180"/>
      <c r="CF263" s="180"/>
      <c r="CG263" s="180"/>
      <c r="CH263" s="180"/>
      <c r="CI263" s="180"/>
      <c r="CJ263" s="180"/>
      <c r="CK263" s="180"/>
      <c r="CL263" s="180"/>
      <c r="CM263" s="180"/>
      <c r="CN263" s="180"/>
      <c r="CO263" s="180"/>
      <c r="CP263" s="180"/>
      <c r="CQ263" s="180"/>
      <c r="CR263" s="180"/>
      <c r="CS263" s="180"/>
      <c r="CT263" s="180"/>
      <c r="CU263" s="180"/>
      <c r="CV263" s="180"/>
      <c r="CW263" s="180"/>
      <c r="CX263" s="180"/>
      <c r="CY263" s="180"/>
      <c r="CZ263" s="180"/>
      <c r="DA263" s="180"/>
      <c r="DB263" s="180"/>
      <c r="DC263" s="180"/>
      <c r="DD263" s="180"/>
      <c r="DE263" s="180"/>
      <c r="DF263" s="180"/>
      <c r="DG263" s="180"/>
      <c r="DH263" s="180"/>
      <c r="DI263" s="180"/>
      <c r="DJ263" s="180"/>
      <c r="DK263" s="180"/>
      <c r="DL263" s="180"/>
      <c r="DM263" s="180"/>
      <c r="DN263" s="180"/>
      <c r="DO263" s="180"/>
      <c r="DP263" s="180"/>
      <c r="DQ263" s="180"/>
      <c r="DR263" s="180"/>
      <c r="DS263" s="180"/>
      <c r="DT263" s="180"/>
      <c r="DU263" s="180"/>
      <c r="DV263" s="180"/>
      <c r="DW263" s="180"/>
      <c r="DX263" s="180"/>
      <c r="DY263" s="180"/>
      <c r="DZ263" s="180"/>
      <c r="EA263" s="180"/>
      <c r="EB263" s="180"/>
    </row>
    <row r="264" spans="2:132" x14ac:dyDescent="0.2">
      <c r="B264" s="180"/>
      <c r="C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  <c r="CD264" s="180"/>
      <c r="CE264" s="180"/>
      <c r="CF264" s="180"/>
      <c r="CG264" s="180"/>
      <c r="CH264" s="180"/>
      <c r="CI264" s="180"/>
      <c r="CJ264" s="180"/>
      <c r="CK264" s="180"/>
      <c r="CL264" s="180"/>
      <c r="CM264" s="180"/>
      <c r="CN264" s="180"/>
      <c r="CO264" s="180"/>
      <c r="CP264" s="180"/>
      <c r="CQ264" s="180"/>
      <c r="CR264" s="180"/>
      <c r="CS264" s="180"/>
      <c r="CT264" s="180"/>
      <c r="CU264" s="180"/>
      <c r="CV264" s="180"/>
      <c r="CW264" s="180"/>
      <c r="CX264" s="180"/>
      <c r="CY264" s="180"/>
      <c r="CZ264" s="180"/>
      <c r="DA264" s="180"/>
      <c r="DB264" s="180"/>
      <c r="DC264" s="180"/>
      <c r="DD264" s="180"/>
      <c r="DE264" s="180"/>
      <c r="DF264" s="180"/>
      <c r="DG264" s="180"/>
      <c r="DH264" s="180"/>
      <c r="DI264" s="180"/>
      <c r="DJ264" s="180"/>
      <c r="DK264" s="180"/>
      <c r="DL264" s="180"/>
      <c r="DM264" s="180"/>
      <c r="DN264" s="180"/>
      <c r="DO264" s="180"/>
      <c r="DP264" s="180"/>
      <c r="DQ264" s="180"/>
      <c r="DR264" s="180"/>
      <c r="DS264" s="180"/>
      <c r="DT264" s="180"/>
      <c r="DU264" s="180"/>
      <c r="DV264" s="180"/>
      <c r="DW264" s="180"/>
      <c r="DX264" s="180"/>
      <c r="DY264" s="180"/>
      <c r="DZ264" s="180"/>
      <c r="EA264" s="180"/>
      <c r="EB264" s="180"/>
    </row>
    <row r="265" spans="2:132" x14ac:dyDescent="0.2">
      <c r="B265" s="180"/>
      <c r="C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  <c r="CD265" s="180"/>
      <c r="CE265" s="180"/>
      <c r="CF265" s="180"/>
      <c r="CG265" s="180"/>
      <c r="CH265" s="180"/>
      <c r="CI265" s="180"/>
      <c r="CJ265" s="180"/>
      <c r="CK265" s="180"/>
      <c r="CL265" s="180"/>
      <c r="CM265" s="180"/>
      <c r="CN265" s="180"/>
      <c r="CO265" s="180"/>
      <c r="CP265" s="180"/>
      <c r="CQ265" s="180"/>
      <c r="CR265" s="180"/>
      <c r="CS265" s="180"/>
      <c r="CT265" s="180"/>
      <c r="CU265" s="180"/>
      <c r="CV265" s="180"/>
      <c r="CW265" s="180"/>
      <c r="CX265" s="180"/>
      <c r="CY265" s="180"/>
      <c r="CZ265" s="180"/>
      <c r="DA265" s="180"/>
      <c r="DB265" s="180"/>
      <c r="DC265" s="180"/>
      <c r="DD265" s="180"/>
      <c r="DE265" s="180"/>
      <c r="DF265" s="180"/>
      <c r="DG265" s="180"/>
      <c r="DH265" s="180"/>
      <c r="DI265" s="180"/>
      <c r="DJ265" s="180"/>
      <c r="DK265" s="180"/>
      <c r="DL265" s="180"/>
      <c r="DM265" s="180"/>
      <c r="DN265" s="180"/>
      <c r="DO265" s="180"/>
      <c r="DP265" s="180"/>
      <c r="DQ265" s="180"/>
      <c r="DR265" s="180"/>
      <c r="DS265" s="180"/>
      <c r="DT265" s="180"/>
      <c r="DU265" s="180"/>
      <c r="DV265" s="180"/>
      <c r="DW265" s="180"/>
      <c r="DX265" s="180"/>
      <c r="DY265" s="180"/>
      <c r="DZ265" s="180"/>
      <c r="EA265" s="180"/>
      <c r="EB265" s="180"/>
    </row>
    <row r="266" spans="2:132" x14ac:dyDescent="0.2">
      <c r="B266" s="180"/>
      <c r="C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  <c r="CD266" s="180"/>
      <c r="CE266" s="180"/>
      <c r="CF266" s="180"/>
      <c r="CG266" s="180"/>
      <c r="CH266" s="180"/>
      <c r="CI266" s="180"/>
      <c r="CJ266" s="180"/>
      <c r="CK266" s="180"/>
      <c r="CL266" s="180"/>
      <c r="CM266" s="180"/>
      <c r="CN266" s="180"/>
      <c r="CO266" s="180"/>
      <c r="CP266" s="180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  <c r="DC266" s="180"/>
      <c r="DD266" s="180"/>
      <c r="DE266" s="180"/>
      <c r="DF266" s="180"/>
      <c r="DG266" s="180"/>
      <c r="DH266" s="180"/>
      <c r="DI266" s="180"/>
      <c r="DJ266" s="180"/>
      <c r="DK266" s="180"/>
      <c r="DL266" s="180"/>
      <c r="DM266" s="180"/>
      <c r="DN266" s="180"/>
      <c r="DO266" s="180"/>
      <c r="DP266" s="180"/>
      <c r="DQ266" s="180"/>
      <c r="DR266" s="180"/>
      <c r="DS266" s="180"/>
      <c r="DT266" s="180"/>
      <c r="DU266" s="180"/>
      <c r="DV266" s="180"/>
      <c r="DW266" s="180"/>
      <c r="DX266" s="180"/>
      <c r="DY266" s="180"/>
      <c r="DZ266" s="180"/>
      <c r="EA266" s="180"/>
      <c r="EB266" s="180"/>
    </row>
    <row r="267" spans="2:132" x14ac:dyDescent="0.2">
      <c r="B267" s="180"/>
      <c r="C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  <c r="CB267" s="180"/>
      <c r="CC267" s="180"/>
      <c r="CD267" s="180"/>
      <c r="CE267" s="180"/>
      <c r="CF267" s="180"/>
      <c r="CG267" s="180"/>
      <c r="CH267" s="180"/>
      <c r="CI267" s="180"/>
      <c r="CJ267" s="180"/>
      <c r="CK267" s="180"/>
      <c r="CL267" s="180"/>
      <c r="CM267" s="180"/>
      <c r="CN267" s="180"/>
      <c r="CO267" s="180"/>
      <c r="CP267" s="180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0"/>
      <c r="DH267" s="180"/>
      <c r="DI267" s="180"/>
      <c r="DJ267" s="180"/>
      <c r="DK267" s="180"/>
      <c r="DL267" s="180"/>
      <c r="DM267" s="180"/>
      <c r="DN267" s="180"/>
      <c r="DO267" s="180"/>
      <c r="DP267" s="180"/>
      <c r="DQ267" s="180"/>
      <c r="DR267" s="180"/>
      <c r="DS267" s="180"/>
      <c r="DT267" s="180"/>
      <c r="DU267" s="180"/>
      <c r="DV267" s="180"/>
      <c r="DW267" s="180"/>
      <c r="DX267" s="180"/>
      <c r="DY267" s="180"/>
      <c r="DZ267" s="180"/>
      <c r="EA267" s="180"/>
      <c r="EB267" s="180"/>
    </row>
    <row r="268" spans="2:132" x14ac:dyDescent="0.2">
      <c r="B268" s="180"/>
      <c r="C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  <c r="CB268" s="180"/>
      <c r="CC268" s="180"/>
      <c r="CD268" s="180"/>
      <c r="CE268" s="180"/>
      <c r="CF268" s="180"/>
      <c r="CG268" s="180"/>
      <c r="CH268" s="180"/>
      <c r="CI268" s="180"/>
      <c r="CJ268" s="180"/>
      <c r="CK268" s="180"/>
      <c r="CL268" s="180"/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0"/>
      <c r="DB268" s="180"/>
      <c r="DC268" s="180"/>
      <c r="DD268" s="180"/>
      <c r="DE268" s="180"/>
      <c r="DF268" s="180"/>
      <c r="DG268" s="180"/>
      <c r="DH268" s="180"/>
      <c r="DI268" s="180"/>
      <c r="DJ268" s="180"/>
      <c r="DK268" s="180"/>
      <c r="DL268" s="180"/>
      <c r="DM268" s="180"/>
      <c r="DN268" s="180"/>
      <c r="DO268" s="180"/>
      <c r="DP268" s="180"/>
      <c r="DQ268" s="180"/>
      <c r="DR268" s="180"/>
      <c r="DS268" s="180"/>
      <c r="DT268" s="180"/>
      <c r="DU268" s="180"/>
      <c r="DV268" s="180"/>
      <c r="DW268" s="180"/>
      <c r="DX268" s="180"/>
      <c r="DY268" s="180"/>
      <c r="DZ268" s="180"/>
      <c r="EA268" s="180"/>
      <c r="EB268" s="180"/>
    </row>
    <row r="269" spans="2:132" x14ac:dyDescent="0.2">
      <c r="B269" s="180"/>
      <c r="C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  <c r="CB269" s="180"/>
      <c r="CC269" s="180"/>
      <c r="CD269" s="180"/>
      <c r="CE269" s="180"/>
      <c r="CF269" s="180"/>
      <c r="CG269" s="180"/>
      <c r="CH269" s="180"/>
      <c r="CI269" s="180"/>
      <c r="CJ269" s="180"/>
      <c r="CK269" s="180"/>
      <c r="CL269" s="180"/>
      <c r="CM269" s="180"/>
      <c r="CN269" s="180"/>
      <c r="CO269" s="180"/>
      <c r="CP269" s="180"/>
      <c r="CQ269" s="180"/>
      <c r="CR269" s="180"/>
      <c r="CS269" s="180"/>
      <c r="CT269" s="180"/>
      <c r="CU269" s="180"/>
      <c r="CV269" s="180"/>
      <c r="CW269" s="180"/>
      <c r="CX269" s="180"/>
      <c r="CY269" s="180"/>
      <c r="CZ269" s="180"/>
      <c r="DA269" s="180"/>
      <c r="DB269" s="180"/>
      <c r="DC269" s="180"/>
      <c r="DD269" s="180"/>
      <c r="DE269" s="180"/>
      <c r="DF269" s="180"/>
      <c r="DG269" s="180"/>
      <c r="DH269" s="180"/>
      <c r="DI269" s="180"/>
      <c r="DJ269" s="180"/>
      <c r="DK269" s="180"/>
      <c r="DL269" s="180"/>
      <c r="DM269" s="180"/>
      <c r="DN269" s="180"/>
      <c r="DO269" s="180"/>
      <c r="DP269" s="180"/>
      <c r="DQ269" s="180"/>
      <c r="DR269" s="180"/>
      <c r="DS269" s="180"/>
      <c r="DT269" s="180"/>
      <c r="DU269" s="180"/>
      <c r="DV269" s="180"/>
      <c r="DW269" s="180"/>
      <c r="DX269" s="180"/>
      <c r="DY269" s="180"/>
      <c r="DZ269" s="180"/>
      <c r="EA269" s="180"/>
      <c r="EB269" s="180"/>
    </row>
    <row r="270" spans="2:132" x14ac:dyDescent="0.2">
      <c r="B270" s="180"/>
      <c r="C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  <c r="CB270" s="180"/>
      <c r="CC270" s="180"/>
      <c r="CD270" s="180"/>
      <c r="CE270" s="180"/>
      <c r="CF270" s="180"/>
      <c r="CG270" s="180"/>
      <c r="CH270" s="180"/>
      <c r="CI270" s="180"/>
      <c r="CJ270" s="180"/>
      <c r="CK270" s="180"/>
      <c r="CL270" s="180"/>
      <c r="CM270" s="180"/>
      <c r="CN270" s="180"/>
      <c r="CO270" s="180"/>
      <c r="CP270" s="180"/>
      <c r="CQ270" s="180"/>
      <c r="CR270" s="180"/>
      <c r="CS270" s="180"/>
      <c r="CT270" s="180"/>
      <c r="CU270" s="180"/>
      <c r="CV270" s="180"/>
      <c r="CW270" s="180"/>
      <c r="CX270" s="180"/>
      <c r="CY270" s="180"/>
      <c r="CZ270" s="180"/>
      <c r="DA270" s="180"/>
      <c r="DB270" s="180"/>
      <c r="DC270" s="180"/>
      <c r="DD270" s="180"/>
      <c r="DE270" s="180"/>
      <c r="DF270" s="180"/>
      <c r="DG270" s="180"/>
      <c r="DH270" s="180"/>
      <c r="DI270" s="180"/>
      <c r="DJ270" s="180"/>
      <c r="DK270" s="180"/>
      <c r="DL270" s="180"/>
      <c r="DM270" s="180"/>
      <c r="DN270" s="180"/>
      <c r="DO270" s="180"/>
      <c r="DP270" s="180"/>
      <c r="DQ270" s="180"/>
      <c r="DR270" s="180"/>
      <c r="DS270" s="180"/>
      <c r="DT270" s="180"/>
      <c r="DU270" s="180"/>
      <c r="DV270" s="180"/>
      <c r="DW270" s="180"/>
      <c r="DX270" s="180"/>
      <c r="DY270" s="180"/>
      <c r="DZ270" s="180"/>
      <c r="EA270" s="180"/>
      <c r="EB270" s="180"/>
    </row>
    <row r="271" spans="2:132" x14ac:dyDescent="0.2">
      <c r="B271" s="180"/>
      <c r="C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  <c r="CB271" s="180"/>
      <c r="CC271" s="180"/>
      <c r="CD271" s="180"/>
      <c r="CE271" s="180"/>
      <c r="CF271" s="180"/>
      <c r="CG271" s="180"/>
      <c r="CH271" s="180"/>
      <c r="CI271" s="180"/>
      <c r="CJ271" s="180"/>
      <c r="CK271" s="180"/>
      <c r="CL271" s="180"/>
      <c r="CM271" s="180"/>
      <c r="CN271" s="180"/>
      <c r="CO271" s="180"/>
      <c r="CP271" s="180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0"/>
      <c r="DH271" s="180"/>
      <c r="DI271" s="180"/>
      <c r="DJ271" s="180"/>
      <c r="DK271" s="180"/>
      <c r="DL271" s="180"/>
      <c r="DM271" s="180"/>
      <c r="DN271" s="180"/>
      <c r="DO271" s="180"/>
      <c r="DP271" s="180"/>
      <c r="DQ271" s="180"/>
      <c r="DR271" s="180"/>
      <c r="DS271" s="180"/>
      <c r="DT271" s="180"/>
      <c r="DU271" s="180"/>
      <c r="DV271" s="180"/>
      <c r="DW271" s="180"/>
      <c r="DX271" s="180"/>
      <c r="DY271" s="180"/>
      <c r="DZ271" s="180"/>
      <c r="EA271" s="180"/>
      <c r="EB271" s="180"/>
    </row>
    <row r="272" spans="2:132" x14ac:dyDescent="0.2">
      <c r="B272" s="180"/>
      <c r="C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  <c r="CB272" s="180"/>
      <c r="CC272" s="180"/>
      <c r="CD272" s="180"/>
      <c r="CE272" s="180"/>
      <c r="CF272" s="180"/>
      <c r="CG272" s="180"/>
      <c r="CH272" s="180"/>
      <c r="CI272" s="180"/>
      <c r="CJ272" s="180"/>
      <c r="CK272" s="180"/>
      <c r="CL272" s="180"/>
      <c r="CM272" s="180"/>
      <c r="CN272" s="180"/>
      <c r="CO272" s="180"/>
      <c r="CP272" s="180"/>
      <c r="CQ272" s="180"/>
      <c r="CR272" s="180"/>
      <c r="CS272" s="180"/>
      <c r="CT272" s="180"/>
      <c r="CU272" s="180"/>
      <c r="CV272" s="180"/>
      <c r="CW272" s="180"/>
      <c r="CX272" s="180"/>
      <c r="CY272" s="180"/>
      <c r="CZ272" s="180"/>
      <c r="DA272" s="180"/>
      <c r="DB272" s="180"/>
      <c r="DC272" s="180"/>
      <c r="DD272" s="180"/>
      <c r="DE272" s="180"/>
      <c r="DF272" s="180"/>
      <c r="DG272" s="180"/>
      <c r="DH272" s="180"/>
      <c r="DI272" s="180"/>
      <c r="DJ272" s="180"/>
      <c r="DK272" s="180"/>
      <c r="DL272" s="180"/>
      <c r="DM272" s="180"/>
      <c r="DN272" s="180"/>
      <c r="DO272" s="180"/>
      <c r="DP272" s="180"/>
      <c r="DQ272" s="180"/>
      <c r="DR272" s="180"/>
      <c r="DS272" s="180"/>
      <c r="DT272" s="180"/>
      <c r="DU272" s="180"/>
      <c r="DV272" s="180"/>
      <c r="DW272" s="180"/>
      <c r="DX272" s="180"/>
      <c r="DY272" s="180"/>
      <c r="DZ272" s="180"/>
      <c r="EA272" s="180"/>
      <c r="EB272" s="180"/>
    </row>
    <row r="273" spans="2:132" x14ac:dyDescent="0.2">
      <c r="B273" s="180"/>
      <c r="C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  <c r="CB273" s="180"/>
      <c r="CC273" s="180"/>
      <c r="CD273" s="180"/>
      <c r="CE273" s="180"/>
      <c r="CF273" s="180"/>
      <c r="CG273" s="180"/>
      <c r="CH273" s="180"/>
      <c r="CI273" s="180"/>
      <c r="CJ273" s="180"/>
      <c r="CK273" s="180"/>
      <c r="CL273" s="180"/>
      <c r="CM273" s="180"/>
      <c r="CN273" s="180"/>
      <c r="CO273" s="180"/>
      <c r="CP273" s="180"/>
      <c r="CQ273" s="180"/>
      <c r="CR273" s="180"/>
      <c r="CS273" s="180"/>
      <c r="CT273" s="180"/>
      <c r="CU273" s="180"/>
      <c r="CV273" s="180"/>
      <c r="CW273" s="180"/>
      <c r="CX273" s="180"/>
      <c r="CY273" s="180"/>
      <c r="CZ273" s="180"/>
      <c r="DA273" s="180"/>
      <c r="DB273" s="180"/>
      <c r="DC273" s="180"/>
      <c r="DD273" s="180"/>
      <c r="DE273" s="180"/>
      <c r="DF273" s="180"/>
      <c r="DG273" s="180"/>
      <c r="DH273" s="180"/>
      <c r="DI273" s="180"/>
      <c r="DJ273" s="180"/>
      <c r="DK273" s="180"/>
      <c r="DL273" s="180"/>
      <c r="DM273" s="180"/>
      <c r="DN273" s="180"/>
      <c r="DO273" s="180"/>
      <c r="DP273" s="180"/>
      <c r="DQ273" s="180"/>
      <c r="DR273" s="180"/>
      <c r="DS273" s="180"/>
      <c r="DT273" s="180"/>
      <c r="DU273" s="180"/>
      <c r="DV273" s="180"/>
      <c r="DW273" s="180"/>
      <c r="DX273" s="180"/>
      <c r="DY273" s="180"/>
      <c r="DZ273" s="180"/>
      <c r="EA273" s="180"/>
      <c r="EB273" s="180"/>
    </row>
    <row r="274" spans="2:132" x14ac:dyDescent="0.2">
      <c r="B274" s="180"/>
      <c r="C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  <c r="CB274" s="180"/>
      <c r="CC274" s="180"/>
      <c r="CD274" s="180"/>
      <c r="CE274" s="180"/>
      <c r="CF274" s="180"/>
      <c r="CG274" s="180"/>
      <c r="CH274" s="180"/>
      <c r="CI274" s="180"/>
      <c r="CJ274" s="180"/>
      <c r="CK274" s="180"/>
      <c r="CL274" s="180"/>
      <c r="CM274" s="180"/>
      <c r="CN274" s="180"/>
      <c r="CO274" s="180"/>
      <c r="CP274" s="180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  <c r="DC274" s="180"/>
      <c r="DD274" s="180"/>
      <c r="DE274" s="180"/>
      <c r="DF274" s="180"/>
      <c r="DG274" s="180"/>
      <c r="DH274" s="180"/>
      <c r="DI274" s="180"/>
      <c r="DJ274" s="180"/>
      <c r="DK274" s="180"/>
      <c r="DL274" s="180"/>
      <c r="DM274" s="180"/>
      <c r="DN274" s="180"/>
      <c r="DO274" s="180"/>
      <c r="DP274" s="180"/>
      <c r="DQ274" s="180"/>
      <c r="DR274" s="180"/>
      <c r="DS274" s="180"/>
      <c r="DT274" s="180"/>
      <c r="DU274" s="180"/>
      <c r="DV274" s="180"/>
      <c r="DW274" s="180"/>
      <c r="DX274" s="180"/>
      <c r="DY274" s="180"/>
      <c r="DZ274" s="180"/>
      <c r="EA274" s="180"/>
      <c r="EB274" s="180"/>
    </row>
    <row r="275" spans="2:132" x14ac:dyDescent="0.2">
      <c r="B275" s="180"/>
      <c r="C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0"/>
      <c r="CJ275" s="180"/>
      <c r="CK275" s="180"/>
      <c r="CL275" s="180"/>
      <c r="CM275" s="180"/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  <c r="DC275" s="180"/>
      <c r="DD275" s="180"/>
      <c r="DE275" s="180"/>
      <c r="DF275" s="180"/>
      <c r="DG275" s="180"/>
      <c r="DH275" s="180"/>
      <c r="DI275" s="180"/>
      <c r="DJ275" s="180"/>
      <c r="DK275" s="180"/>
      <c r="DL275" s="180"/>
      <c r="DM275" s="180"/>
      <c r="DN275" s="180"/>
      <c r="DO275" s="180"/>
      <c r="DP275" s="180"/>
      <c r="DQ275" s="180"/>
      <c r="DR275" s="180"/>
      <c r="DS275" s="180"/>
      <c r="DT275" s="180"/>
      <c r="DU275" s="180"/>
      <c r="DV275" s="180"/>
      <c r="DW275" s="180"/>
      <c r="DX275" s="180"/>
      <c r="DY275" s="180"/>
      <c r="DZ275" s="180"/>
      <c r="EA275" s="180"/>
      <c r="EB275" s="180"/>
    </row>
    <row r="276" spans="2:132" x14ac:dyDescent="0.2">
      <c r="B276" s="180"/>
      <c r="C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  <c r="CB276" s="180"/>
      <c r="CC276" s="180"/>
      <c r="CD276" s="180"/>
      <c r="CE276" s="180"/>
      <c r="CF276" s="180"/>
      <c r="CG276" s="180"/>
      <c r="CH276" s="180"/>
      <c r="CI276" s="180"/>
      <c r="CJ276" s="180"/>
      <c r="CK276" s="180"/>
      <c r="CL276" s="180"/>
      <c r="CM276" s="180"/>
      <c r="CN276" s="180"/>
      <c r="CO276" s="180"/>
      <c r="CP276" s="180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  <c r="DC276" s="180"/>
      <c r="DD276" s="180"/>
      <c r="DE276" s="180"/>
      <c r="DF276" s="180"/>
      <c r="DG276" s="180"/>
      <c r="DH276" s="180"/>
      <c r="DI276" s="180"/>
      <c r="DJ276" s="180"/>
      <c r="DK276" s="180"/>
      <c r="DL276" s="180"/>
      <c r="DM276" s="180"/>
      <c r="DN276" s="180"/>
      <c r="DO276" s="180"/>
      <c r="DP276" s="180"/>
      <c r="DQ276" s="180"/>
      <c r="DR276" s="180"/>
      <c r="DS276" s="180"/>
      <c r="DT276" s="180"/>
      <c r="DU276" s="180"/>
      <c r="DV276" s="180"/>
      <c r="DW276" s="180"/>
      <c r="DX276" s="180"/>
      <c r="DY276" s="180"/>
      <c r="DZ276" s="180"/>
      <c r="EA276" s="180"/>
      <c r="EB276" s="180"/>
    </row>
    <row r="277" spans="2:132" x14ac:dyDescent="0.2">
      <c r="B277" s="180"/>
      <c r="C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  <c r="CB277" s="180"/>
      <c r="CC277" s="180"/>
      <c r="CD277" s="180"/>
      <c r="CE277" s="180"/>
      <c r="CF277" s="180"/>
      <c r="CG277" s="180"/>
      <c r="CH277" s="180"/>
      <c r="CI277" s="180"/>
      <c r="CJ277" s="180"/>
      <c r="CK277" s="180"/>
      <c r="CL277" s="180"/>
      <c r="CM277" s="180"/>
      <c r="CN277" s="180"/>
      <c r="CO277" s="180"/>
      <c r="CP277" s="180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180"/>
      <c r="DH277" s="180"/>
      <c r="DI277" s="180"/>
      <c r="DJ277" s="180"/>
      <c r="DK277" s="180"/>
      <c r="DL277" s="180"/>
      <c r="DM277" s="180"/>
      <c r="DN277" s="180"/>
      <c r="DO277" s="180"/>
      <c r="DP277" s="180"/>
      <c r="DQ277" s="180"/>
      <c r="DR277" s="180"/>
      <c r="DS277" s="180"/>
      <c r="DT277" s="180"/>
      <c r="DU277" s="180"/>
      <c r="DV277" s="180"/>
      <c r="DW277" s="180"/>
      <c r="DX277" s="180"/>
      <c r="DY277" s="180"/>
      <c r="DZ277" s="180"/>
      <c r="EA277" s="180"/>
      <c r="EB277" s="180"/>
    </row>
    <row r="278" spans="2:132" x14ac:dyDescent="0.2">
      <c r="B278" s="180"/>
      <c r="C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  <c r="CB278" s="180"/>
      <c r="CC278" s="180"/>
      <c r="CD278" s="180"/>
      <c r="CE278" s="180"/>
      <c r="CF278" s="180"/>
      <c r="CG278" s="180"/>
      <c r="CH278" s="180"/>
      <c r="CI278" s="180"/>
      <c r="CJ278" s="180"/>
      <c r="CK278" s="180"/>
      <c r="CL278" s="180"/>
      <c r="CM278" s="180"/>
      <c r="CN278" s="180"/>
      <c r="CO278" s="180"/>
      <c r="CP278" s="180"/>
      <c r="CQ278" s="180"/>
      <c r="CR278" s="180"/>
      <c r="CS278" s="180"/>
      <c r="CT278" s="180"/>
      <c r="CU278" s="180"/>
      <c r="CV278" s="180"/>
      <c r="CW278" s="180"/>
      <c r="CX278" s="180"/>
      <c r="CY278" s="180"/>
      <c r="CZ278" s="180"/>
      <c r="DA278" s="180"/>
      <c r="DB278" s="180"/>
      <c r="DC278" s="180"/>
      <c r="DD278" s="180"/>
      <c r="DE278" s="180"/>
      <c r="DF278" s="180"/>
      <c r="DG278" s="180"/>
      <c r="DH278" s="180"/>
      <c r="DI278" s="180"/>
      <c r="DJ278" s="180"/>
      <c r="DK278" s="180"/>
      <c r="DL278" s="180"/>
      <c r="DM278" s="180"/>
      <c r="DN278" s="180"/>
      <c r="DO278" s="180"/>
      <c r="DP278" s="180"/>
      <c r="DQ278" s="180"/>
      <c r="DR278" s="180"/>
      <c r="DS278" s="180"/>
      <c r="DT278" s="180"/>
      <c r="DU278" s="180"/>
      <c r="DV278" s="180"/>
      <c r="DW278" s="180"/>
      <c r="DX278" s="180"/>
      <c r="DY278" s="180"/>
      <c r="DZ278" s="180"/>
      <c r="EA278" s="180"/>
      <c r="EB278" s="180"/>
    </row>
    <row r="279" spans="2:132" x14ac:dyDescent="0.2">
      <c r="B279" s="180"/>
      <c r="C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  <c r="CB279" s="180"/>
      <c r="CC279" s="180"/>
      <c r="CD279" s="180"/>
      <c r="CE279" s="180"/>
      <c r="CF279" s="180"/>
      <c r="CG279" s="180"/>
      <c r="CH279" s="180"/>
      <c r="CI279" s="180"/>
      <c r="CJ279" s="180"/>
      <c r="CK279" s="180"/>
      <c r="CL279" s="180"/>
      <c r="CM279" s="180"/>
      <c r="CN279" s="180"/>
      <c r="CO279" s="180"/>
      <c r="CP279" s="180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180"/>
      <c r="DH279" s="180"/>
      <c r="DI279" s="180"/>
      <c r="DJ279" s="180"/>
      <c r="DK279" s="180"/>
      <c r="DL279" s="180"/>
      <c r="DM279" s="180"/>
      <c r="DN279" s="180"/>
      <c r="DO279" s="180"/>
      <c r="DP279" s="180"/>
      <c r="DQ279" s="180"/>
      <c r="DR279" s="180"/>
      <c r="DS279" s="180"/>
      <c r="DT279" s="180"/>
      <c r="DU279" s="180"/>
      <c r="DV279" s="180"/>
      <c r="DW279" s="180"/>
      <c r="DX279" s="180"/>
      <c r="DY279" s="180"/>
      <c r="DZ279" s="180"/>
      <c r="EA279" s="180"/>
      <c r="EB279" s="180"/>
    </row>
    <row r="280" spans="2:132" x14ac:dyDescent="0.2">
      <c r="B280" s="180"/>
      <c r="C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  <c r="CB280" s="180"/>
      <c r="CC280" s="180"/>
      <c r="CD280" s="180"/>
      <c r="CE280" s="180"/>
      <c r="CF280" s="180"/>
      <c r="CG280" s="180"/>
      <c r="CH280" s="180"/>
      <c r="CI280" s="180"/>
      <c r="CJ280" s="180"/>
      <c r="CK280" s="180"/>
      <c r="CL280" s="180"/>
      <c r="CM280" s="180"/>
      <c r="CN280" s="180"/>
      <c r="CO280" s="180"/>
      <c r="CP280" s="180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180"/>
      <c r="DH280" s="180"/>
      <c r="DI280" s="180"/>
      <c r="DJ280" s="180"/>
      <c r="DK280" s="180"/>
      <c r="DL280" s="180"/>
      <c r="DM280" s="180"/>
      <c r="DN280" s="180"/>
      <c r="DO280" s="180"/>
      <c r="DP280" s="180"/>
      <c r="DQ280" s="180"/>
      <c r="DR280" s="180"/>
      <c r="DS280" s="180"/>
      <c r="DT280" s="180"/>
      <c r="DU280" s="180"/>
      <c r="DV280" s="180"/>
      <c r="DW280" s="180"/>
      <c r="DX280" s="180"/>
      <c r="DY280" s="180"/>
      <c r="DZ280" s="180"/>
      <c r="EA280" s="180"/>
      <c r="EB280" s="180"/>
    </row>
    <row r="281" spans="2:132" x14ac:dyDescent="0.2">
      <c r="B281" s="180"/>
      <c r="C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  <c r="CB281" s="180"/>
      <c r="CC281" s="180"/>
      <c r="CD281" s="180"/>
      <c r="CE281" s="180"/>
      <c r="CF281" s="180"/>
      <c r="CG281" s="180"/>
      <c r="CH281" s="180"/>
      <c r="CI281" s="180"/>
      <c r="CJ281" s="180"/>
      <c r="CK281" s="180"/>
      <c r="CL281" s="180"/>
      <c r="CM281" s="180"/>
      <c r="CN281" s="180"/>
      <c r="CO281" s="180"/>
      <c r="CP281" s="180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  <c r="DC281" s="180"/>
      <c r="DD281" s="180"/>
      <c r="DE281" s="180"/>
      <c r="DF281" s="180"/>
      <c r="DG281" s="180"/>
      <c r="DH281" s="180"/>
      <c r="DI281" s="180"/>
      <c r="DJ281" s="180"/>
      <c r="DK281" s="180"/>
      <c r="DL281" s="180"/>
      <c r="DM281" s="180"/>
      <c r="DN281" s="180"/>
      <c r="DO281" s="180"/>
      <c r="DP281" s="180"/>
      <c r="DQ281" s="180"/>
      <c r="DR281" s="180"/>
      <c r="DS281" s="180"/>
      <c r="DT281" s="180"/>
      <c r="DU281" s="180"/>
      <c r="DV281" s="180"/>
      <c r="DW281" s="180"/>
      <c r="DX281" s="180"/>
      <c r="DY281" s="180"/>
      <c r="DZ281" s="180"/>
      <c r="EA281" s="180"/>
      <c r="EB281" s="180"/>
    </row>
    <row r="282" spans="2:132" x14ac:dyDescent="0.2">
      <c r="B282" s="180"/>
      <c r="C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  <c r="CB282" s="180"/>
      <c r="CC282" s="180"/>
      <c r="CD282" s="180"/>
      <c r="CE282" s="180"/>
      <c r="CF282" s="180"/>
      <c r="CG282" s="180"/>
      <c r="CH282" s="180"/>
      <c r="CI282" s="180"/>
      <c r="CJ282" s="180"/>
      <c r="CK282" s="180"/>
      <c r="CL282" s="180"/>
      <c r="CM282" s="180"/>
      <c r="CN282" s="180"/>
      <c r="CO282" s="180"/>
      <c r="CP282" s="180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  <c r="DC282" s="180"/>
      <c r="DD282" s="180"/>
      <c r="DE282" s="180"/>
      <c r="DF282" s="180"/>
      <c r="DG282" s="180"/>
      <c r="DH282" s="180"/>
      <c r="DI282" s="180"/>
      <c r="DJ282" s="180"/>
      <c r="DK282" s="180"/>
      <c r="DL282" s="180"/>
      <c r="DM282" s="180"/>
      <c r="DN282" s="180"/>
      <c r="DO282" s="180"/>
      <c r="DP282" s="180"/>
      <c r="DQ282" s="180"/>
      <c r="DR282" s="180"/>
      <c r="DS282" s="180"/>
      <c r="DT282" s="180"/>
      <c r="DU282" s="180"/>
      <c r="DV282" s="180"/>
      <c r="DW282" s="180"/>
      <c r="DX282" s="180"/>
      <c r="DY282" s="180"/>
      <c r="DZ282" s="180"/>
      <c r="EA282" s="180"/>
      <c r="EB282" s="180"/>
    </row>
    <row r="283" spans="2:132" x14ac:dyDescent="0.2">
      <c r="B283" s="180"/>
      <c r="C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</row>
    <row r="284" spans="2:132" x14ac:dyDescent="0.2">
      <c r="B284" s="180"/>
      <c r="C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  <c r="CB284" s="180"/>
      <c r="CC284" s="180"/>
      <c r="CD284" s="180"/>
      <c r="CE284" s="180"/>
      <c r="CF284" s="180"/>
      <c r="CG284" s="180"/>
      <c r="CH284" s="180"/>
      <c r="CI284" s="180"/>
      <c r="CJ284" s="180"/>
      <c r="CK284" s="180"/>
      <c r="CL284" s="180"/>
      <c r="CM284" s="180"/>
      <c r="CN284" s="180"/>
      <c r="CO284" s="180"/>
      <c r="CP284" s="180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  <c r="DC284" s="180"/>
      <c r="DD284" s="180"/>
      <c r="DE284" s="180"/>
      <c r="DF284" s="180"/>
      <c r="DG284" s="180"/>
      <c r="DH284" s="180"/>
      <c r="DI284" s="180"/>
      <c r="DJ284" s="180"/>
      <c r="DK284" s="180"/>
      <c r="DL284" s="180"/>
      <c r="DM284" s="180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0"/>
      <c r="DZ284" s="180"/>
      <c r="EA284" s="180"/>
      <c r="EB284" s="180"/>
    </row>
    <row r="285" spans="2:132" x14ac:dyDescent="0.2">
      <c r="B285" s="180"/>
      <c r="C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  <c r="CB285" s="180"/>
      <c r="CC285" s="180"/>
      <c r="CD285" s="180"/>
      <c r="CE285" s="180"/>
      <c r="CF285" s="180"/>
      <c r="CG285" s="180"/>
      <c r="CH285" s="180"/>
      <c r="CI285" s="180"/>
      <c r="CJ285" s="180"/>
      <c r="CK285" s="180"/>
      <c r="CL285" s="180"/>
      <c r="CM285" s="180"/>
      <c r="CN285" s="180"/>
      <c r="CO285" s="180"/>
      <c r="CP285" s="180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180"/>
      <c r="DH285" s="180"/>
      <c r="DI285" s="180"/>
      <c r="DJ285" s="180"/>
      <c r="DK285" s="180"/>
      <c r="DL285" s="180"/>
      <c r="DM285" s="180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0"/>
      <c r="DZ285" s="180"/>
      <c r="EA285" s="180"/>
      <c r="EB285" s="180"/>
    </row>
    <row r="286" spans="2:132" x14ac:dyDescent="0.2">
      <c r="B286" s="180"/>
      <c r="C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  <c r="CB286" s="180"/>
      <c r="CC286" s="180"/>
      <c r="CD286" s="180"/>
      <c r="CE286" s="180"/>
      <c r="CF286" s="180"/>
      <c r="CG286" s="180"/>
      <c r="CH286" s="180"/>
      <c r="CI286" s="180"/>
      <c r="CJ286" s="180"/>
      <c r="CK286" s="180"/>
      <c r="CL286" s="180"/>
      <c r="CM286" s="180"/>
      <c r="CN286" s="180"/>
      <c r="CO286" s="180"/>
      <c r="CP286" s="180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  <c r="DC286" s="180"/>
      <c r="DD286" s="180"/>
      <c r="DE286" s="180"/>
      <c r="DF286" s="180"/>
      <c r="DG286" s="180"/>
      <c r="DH286" s="180"/>
      <c r="DI286" s="180"/>
      <c r="DJ286" s="180"/>
      <c r="DK286" s="180"/>
      <c r="DL286" s="180"/>
      <c r="DM286" s="180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0"/>
      <c r="DZ286" s="180"/>
      <c r="EA286" s="180"/>
      <c r="EB286" s="180"/>
    </row>
    <row r="287" spans="2:132" x14ac:dyDescent="0.2">
      <c r="B287" s="180"/>
      <c r="C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  <c r="CB287" s="180"/>
      <c r="CC287" s="180"/>
      <c r="CD287" s="180"/>
      <c r="CE287" s="180"/>
      <c r="CF287" s="180"/>
      <c r="CG287" s="180"/>
      <c r="CH287" s="180"/>
      <c r="CI287" s="180"/>
      <c r="CJ287" s="180"/>
      <c r="CK287" s="180"/>
      <c r="CL287" s="180"/>
      <c r="CM287" s="180"/>
      <c r="CN287" s="180"/>
      <c r="CO287" s="180"/>
      <c r="CP287" s="180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180"/>
      <c r="DH287" s="180"/>
      <c r="DI287" s="180"/>
      <c r="DJ287" s="180"/>
      <c r="DK287" s="180"/>
      <c r="DL287" s="180"/>
      <c r="DM287" s="180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0"/>
      <c r="DZ287" s="180"/>
      <c r="EA287" s="180"/>
      <c r="EB287" s="180"/>
    </row>
    <row r="288" spans="2:132" x14ac:dyDescent="0.2">
      <c r="B288" s="180"/>
      <c r="C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  <c r="CB288" s="180"/>
      <c r="CC288" s="180"/>
      <c r="CD288" s="180"/>
      <c r="CE288" s="180"/>
      <c r="CF288" s="180"/>
      <c r="CG288" s="180"/>
      <c r="CH288" s="180"/>
      <c r="CI288" s="180"/>
      <c r="CJ288" s="180"/>
      <c r="CK288" s="180"/>
      <c r="CL288" s="180"/>
      <c r="CM288" s="180"/>
      <c r="CN288" s="180"/>
      <c r="CO288" s="180"/>
      <c r="CP288" s="180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180"/>
      <c r="DH288" s="180"/>
      <c r="DI288" s="180"/>
      <c r="DJ288" s="180"/>
      <c r="DK288" s="180"/>
      <c r="DL288" s="180"/>
      <c r="DM288" s="180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0"/>
      <c r="DZ288" s="180"/>
      <c r="EA288" s="180"/>
      <c r="EB288" s="180"/>
    </row>
    <row r="289" spans="2:132" x14ac:dyDescent="0.2">
      <c r="B289" s="180"/>
      <c r="C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  <c r="CB289" s="180"/>
      <c r="CC289" s="180"/>
      <c r="CD289" s="180"/>
      <c r="CE289" s="180"/>
      <c r="CF289" s="180"/>
      <c r="CG289" s="180"/>
      <c r="CH289" s="180"/>
      <c r="CI289" s="180"/>
      <c r="CJ289" s="180"/>
      <c r="CK289" s="180"/>
      <c r="CL289" s="180"/>
      <c r="CM289" s="180"/>
      <c r="CN289" s="180"/>
      <c r="CO289" s="180"/>
      <c r="CP289" s="180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180"/>
      <c r="DH289" s="180"/>
      <c r="DI289" s="180"/>
      <c r="DJ289" s="180"/>
      <c r="DK289" s="180"/>
      <c r="DL289" s="180"/>
      <c r="DM289" s="180"/>
      <c r="DN289" s="180"/>
      <c r="DO289" s="180"/>
      <c r="DP289" s="180"/>
      <c r="DQ289" s="180"/>
      <c r="DR289" s="180"/>
      <c r="DS289" s="180"/>
      <c r="DT289" s="180"/>
      <c r="DU289" s="180"/>
      <c r="DV289" s="180"/>
      <c r="DW289" s="180"/>
      <c r="DX289" s="180"/>
      <c r="DY289" s="180"/>
      <c r="DZ289" s="180"/>
      <c r="EA289" s="180"/>
      <c r="EB289" s="180"/>
    </row>
    <row r="290" spans="2:132" x14ac:dyDescent="0.2">
      <c r="B290" s="180"/>
      <c r="C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  <c r="CB290" s="180"/>
      <c r="CC290" s="180"/>
      <c r="CD290" s="180"/>
      <c r="CE290" s="180"/>
      <c r="CF290" s="180"/>
      <c r="CG290" s="180"/>
      <c r="CH290" s="180"/>
      <c r="CI290" s="180"/>
      <c r="CJ290" s="180"/>
      <c r="CK290" s="180"/>
      <c r="CL290" s="180"/>
      <c r="CM290" s="180"/>
      <c r="CN290" s="180"/>
      <c r="CO290" s="180"/>
      <c r="CP290" s="180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  <c r="DC290" s="180"/>
      <c r="DD290" s="180"/>
      <c r="DE290" s="180"/>
      <c r="DF290" s="180"/>
      <c r="DG290" s="180"/>
      <c r="DH290" s="180"/>
      <c r="DI290" s="180"/>
      <c r="DJ290" s="180"/>
      <c r="DK290" s="180"/>
      <c r="DL290" s="180"/>
      <c r="DM290" s="180"/>
      <c r="DN290" s="180"/>
      <c r="DO290" s="180"/>
      <c r="DP290" s="180"/>
      <c r="DQ290" s="180"/>
      <c r="DR290" s="180"/>
      <c r="DS290" s="180"/>
      <c r="DT290" s="180"/>
      <c r="DU290" s="180"/>
      <c r="DV290" s="180"/>
      <c r="DW290" s="180"/>
      <c r="DX290" s="180"/>
      <c r="DY290" s="180"/>
      <c r="DZ290" s="180"/>
      <c r="EA290" s="180"/>
      <c r="EB290" s="180"/>
    </row>
    <row r="291" spans="2:132" x14ac:dyDescent="0.2">
      <c r="B291" s="180"/>
      <c r="C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  <c r="CB291" s="180"/>
      <c r="CC291" s="180"/>
      <c r="CD291" s="180"/>
      <c r="CE291" s="180"/>
      <c r="CF291" s="180"/>
      <c r="CG291" s="180"/>
      <c r="CH291" s="180"/>
      <c r="CI291" s="180"/>
      <c r="CJ291" s="180"/>
      <c r="CK291" s="180"/>
      <c r="CL291" s="180"/>
      <c r="CM291" s="180"/>
      <c r="CN291" s="180"/>
      <c r="CO291" s="180"/>
      <c r="CP291" s="180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  <c r="DC291" s="180"/>
      <c r="DD291" s="180"/>
      <c r="DE291" s="180"/>
      <c r="DF291" s="180"/>
      <c r="DG291" s="180"/>
      <c r="DH291" s="180"/>
      <c r="DI291" s="180"/>
      <c r="DJ291" s="180"/>
      <c r="DK291" s="180"/>
      <c r="DL291" s="180"/>
      <c r="DM291" s="180"/>
      <c r="DN291" s="180"/>
      <c r="DO291" s="180"/>
      <c r="DP291" s="180"/>
      <c r="DQ291" s="180"/>
      <c r="DR291" s="180"/>
      <c r="DS291" s="180"/>
      <c r="DT291" s="180"/>
      <c r="DU291" s="180"/>
      <c r="DV291" s="180"/>
      <c r="DW291" s="180"/>
      <c r="DX291" s="180"/>
      <c r="DY291" s="180"/>
      <c r="DZ291" s="180"/>
      <c r="EA291" s="180"/>
      <c r="EB291" s="180"/>
    </row>
    <row r="292" spans="2:132" x14ac:dyDescent="0.2">
      <c r="B292" s="180"/>
      <c r="C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  <c r="CB292" s="180"/>
      <c r="CC292" s="180"/>
      <c r="CD292" s="180"/>
      <c r="CE292" s="180"/>
      <c r="CF292" s="180"/>
      <c r="CG292" s="180"/>
      <c r="CH292" s="180"/>
      <c r="CI292" s="180"/>
      <c r="CJ292" s="180"/>
      <c r="CK292" s="180"/>
      <c r="CL292" s="180"/>
      <c r="CM292" s="180"/>
      <c r="CN292" s="180"/>
      <c r="CO292" s="180"/>
      <c r="CP292" s="180"/>
      <c r="CQ292" s="180"/>
      <c r="CR292" s="180"/>
      <c r="CS292" s="180"/>
      <c r="CT292" s="180"/>
      <c r="CU292" s="180"/>
      <c r="CV292" s="180"/>
      <c r="CW292" s="180"/>
      <c r="CX292" s="180"/>
      <c r="CY292" s="180"/>
      <c r="CZ292" s="180"/>
      <c r="DA292" s="180"/>
      <c r="DB292" s="180"/>
      <c r="DC292" s="180"/>
      <c r="DD292" s="180"/>
      <c r="DE292" s="180"/>
      <c r="DF292" s="180"/>
      <c r="DG292" s="180"/>
      <c r="DH292" s="180"/>
      <c r="DI292" s="180"/>
      <c r="DJ292" s="180"/>
      <c r="DK292" s="180"/>
      <c r="DL292" s="180"/>
      <c r="DM292" s="180"/>
      <c r="DN292" s="180"/>
      <c r="DO292" s="180"/>
      <c r="DP292" s="180"/>
      <c r="DQ292" s="180"/>
      <c r="DR292" s="180"/>
      <c r="DS292" s="180"/>
      <c r="DT292" s="180"/>
      <c r="DU292" s="180"/>
      <c r="DV292" s="180"/>
      <c r="DW292" s="180"/>
      <c r="DX292" s="180"/>
      <c r="DY292" s="180"/>
      <c r="DZ292" s="180"/>
      <c r="EA292" s="180"/>
      <c r="EB292" s="180"/>
    </row>
    <row r="293" spans="2:132" x14ac:dyDescent="0.2">
      <c r="B293" s="180"/>
      <c r="C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  <c r="CB293" s="180"/>
      <c r="CC293" s="180"/>
      <c r="CD293" s="180"/>
      <c r="CE293" s="180"/>
      <c r="CF293" s="180"/>
      <c r="CG293" s="180"/>
      <c r="CH293" s="180"/>
      <c r="CI293" s="180"/>
      <c r="CJ293" s="180"/>
      <c r="CK293" s="180"/>
      <c r="CL293" s="180"/>
      <c r="CM293" s="180"/>
      <c r="CN293" s="180"/>
      <c r="CO293" s="180"/>
      <c r="CP293" s="180"/>
      <c r="CQ293" s="180"/>
      <c r="CR293" s="180"/>
      <c r="CS293" s="180"/>
      <c r="CT293" s="180"/>
      <c r="CU293" s="180"/>
      <c r="CV293" s="180"/>
      <c r="CW293" s="180"/>
      <c r="CX293" s="180"/>
      <c r="CY293" s="180"/>
      <c r="CZ293" s="180"/>
      <c r="DA293" s="180"/>
      <c r="DB293" s="180"/>
      <c r="DC293" s="180"/>
      <c r="DD293" s="180"/>
      <c r="DE293" s="180"/>
      <c r="DF293" s="180"/>
      <c r="DG293" s="180"/>
      <c r="DH293" s="180"/>
      <c r="DI293" s="180"/>
      <c r="DJ293" s="180"/>
      <c r="DK293" s="180"/>
      <c r="DL293" s="180"/>
      <c r="DM293" s="180"/>
      <c r="DN293" s="180"/>
      <c r="DO293" s="180"/>
      <c r="DP293" s="180"/>
      <c r="DQ293" s="180"/>
      <c r="DR293" s="180"/>
      <c r="DS293" s="180"/>
      <c r="DT293" s="180"/>
      <c r="DU293" s="180"/>
      <c r="DV293" s="180"/>
      <c r="DW293" s="180"/>
      <c r="DX293" s="180"/>
      <c r="DY293" s="180"/>
      <c r="DZ293" s="180"/>
      <c r="EA293" s="180"/>
      <c r="EB293" s="180"/>
    </row>
    <row r="294" spans="2:132" x14ac:dyDescent="0.2">
      <c r="B294" s="180"/>
      <c r="C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  <c r="CB294" s="180"/>
      <c r="CC294" s="180"/>
      <c r="CD294" s="180"/>
      <c r="CE294" s="180"/>
      <c r="CF294" s="180"/>
      <c r="CG294" s="180"/>
      <c r="CH294" s="180"/>
      <c r="CI294" s="180"/>
      <c r="CJ294" s="180"/>
      <c r="CK294" s="180"/>
      <c r="CL294" s="180"/>
      <c r="CM294" s="180"/>
      <c r="CN294" s="180"/>
      <c r="CO294" s="180"/>
      <c r="CP294" s="180"/>
      <c r="CQ294" s="180"/>
      <c r="CR294" s="180"/>
      <c r="CS294" s="180"/>
      <c r="CT294" s="180"/>
      <c r="CU294" s="180"/>
      <c r="CV294" s="180"/>
      <c r="CW294" s="180"/>
      <c r="CX294" s="180"/>
      <c r="CY294" s="180"/>
      <c r="CZ294" s="180"/>
      <c r="DA294" s="180"/>
      <c r="DB294" s="180"/>
      <c r="DC294" s="180"/>
      <c r="DD294" s="180"/>
      <c r="DE294" s="180"/>
      <c r="DF294" s="180"/>
      <c r="DG294" s="180"/>
      <c r="DH294" s="180"/>
      <c r="DI294" s="180"/>
      <c r="DJ294" s="180"/>
      <c r="DK294" s="180"/>
      <c r="DL294" s="180"/>
      <c r="DM294" s="180"/>
      <c r="DN294" s="180"/>
      <c r="DO294" s="180"/>
      <c r="DP294" s="180"/>
      <c r="DQ294" s="180"/>
      <c r="DR294" s="180"/>
      <c r="DS294" s="180"/>
      <c r="DT294" s="180"/>
      <c r="DU294" s="180"/>
      <c r="DV294" s="180"/>
      <c r="DW294" s="180"/>
      <c r="DX294" s="180"/>
      <c r="DY294" s="180"/>
      <c r="DZ294" s="180"/>
      <c r="EA294" s="180"/>
      <c r="EB294" s="180"/>
    </row>
    <row r="295" spans="2:132" x14ac:dyDescent="0.2">
      <c r="B295" s="180"/>
      <c r="C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  <c r="CB295" s="180"/>
      <c r="CC295" s="180"/>
      <c r="CD295" s="180"/>
      <c r="CE295" s="180"/>
      <c r="CF295" s="180"/>
      <c r="CG295" s="180"/>
      <c r="CH295" s="180"/>
      <c r="CI295" s="180"/>
      <c r="CJ295" s="180"/>
      <c r="CK295" s="180"/>
      <c r="CL295" s="180"/>
      <c r="CM295" s="180"/>
      <c r="CN295" s="180"/>
      <c r="CO295" s="180"/>
      <c r="CP295" s="180"/>
      <c r="CQ295" s="180"/>
      <c r="CR295" s="180"/>
      <c r="CS295" s="180"/>
      <c r="CT295" s="180"/>
      <c r="CU295" s="180"/>
      <c r="CV295" s="180"/>
      <c r="CW295" s="180"/>
      <c r="CX295" s="180"/>
      <c r="CY295" s="180"/>
      <c r="CZ295" s="180"/>
      <c r="DA295" s="180"/>
      <c r="DB295" s="180"/>
      <c r="DC295" s="180"/>
      <c r="DD295" s="180"/>
      <c r="DE295" s="180"/>
      <c r="DF295" s="180"/>
      <c r="DG295" s="180"/>
      <c r="DH295" s="180"/>
      <c r="DI295" s="180"/>
      <c r="DJ295" s="180"/>
      <c r="DK295" s="180"/>
      <c r="DL295" s="180"/>
      <c r="DM295" s="180"/>
      <c r="DN295" s="180"/>
      <c r="DO295" s="180"/>
      <c r="DP295" s="180"/>
      <c r="DQ295" s="180"/>
      <c r="DR295" s="180"/>
      <c r="DS295" s="180"/>
      <c r="DT295" s="180"/>
      <c r="DU295" s="180"/>
      <c r="DV295" s="180"/>
      <c r="DW295" s="180"/>
      <c r="DX295" s="180"/>
      <c r="DY295" s="180"/>
      <c r="DZ295" s="180"/>
      <c r="EA295" s="180"/>
      <c r="EB295" s="180"/>
    </row>
    <row r="296" spans="2:132" x14ac:dyDescent="0.2">
      <c r="B296" s="180"/>
      <c r="C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  <c r="CB296" s="180"/>
      <c r="CC296" s="180"/>
      <c r="CD296" s="180"/>
      <c r="CE296" s="180"/>
      <c r="CF296" s="180"/>
      <c r="CG296" s="180"/>
      <c r="CH296" s="180"/>
      <c r="CI296" s="180"/>
      <c r="CJ296" s="180"/>
      <c r="CK296" s="180"/>
      <c r="CL296" s="180"/>
      <c r="CM296" s="180"/>
      <c r="CN296" s="180"/>
      <c r="CO296" s="180"/>
      <c r="CP296" s="180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  <c r="DC296" s="180"/>
      <c r="DD296" s="180"/>
      <c r="DE296" s="180"/>
      <c r="DF296" s="180"/>
      <c r="DG296" s="180"/>
      <c r="DH296" s="180"/>
      <c r="DI296" s="180"/>
      <c r="DJ296" s="180"/>
      <c r="DK296" s="180"/>
      <c r="DL296" s="180"/>
      <c r="DM296" s="180"/>
      <c r="DN296" s="180"/>
      <c r="DO296" s="180"/>
      <c r="DP296" s="180"/>
      <c r="DQ296" s="180"/>
      <c r="DR296" s="180"/>
      <c r="DS296" s="180"/>
      <c r="DT296" s="180"/>
      <c r="DU296" s="180"/>
      <c r="DV296" s="180"/>
      <c r="DW296" s="180"/>
      <c r="DX296" s="180"/>
      <c r="DY296" s="180"/>
      <c r="DZ296" s="180"/>
      <c r="EA296" s="180"/>
      <c r="EB296" s="180"/>
    </row>
    <row r="297" spans="2:132" x14ac:dyDescent="0.2">
      <c r="B297" s="180"/>
      <c r="C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  <c r="CB297" s="180"/>
      <c r="CC297" s="180"/>
      <c r="CD297" s="180"/>
      <c r="CE297" s="180"/>
      <c r="CF297" s="180"/>
      <c r="CG297" s="180"/>
      <c r="CH297" s="180"/>
      <c r="CI297" s="180"/>
      <c r="CJ297" s="180"/>
      <c r="CK297" s="180"/>
      <c r="CL297" s="180"/>
      <c r="CM297" s="180"/>
      <c r="CN297" s="180"/>
      <c r="CO297" s="180"/>
      <c r="CP297" s="180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  <c r="DC297" s="180"/>
      <c r="DD297" s="180"/>
      <c r="DE297" s="180"/>
      <c r="DF297" s="180"/>
      <c r="DG297" s="180"/>
      <c r="DH297" s="180"/>
      <c r="DI297" s="180"/>
      <c r="DJ297" s="180"/>
      <c r="DK297" s="180"/>
      <c r="DL297" s="180"/>
      <c r="DM297" s="180"/>
      <c r="DN297" s="180"/>
      <c r="DO297" s="180"/>
      <c r="DP297" s="180"/>
      <c r="DQ297" s="180"/>
      <c r="DR297" s="180"/>
      <c r="DS297" s="180"/>
      <c r="DT297" s="180"/>
      <c r="DU297" s="180"/>
      <c r="DV297" s="180"/>
      <c r="DW297" s="180"/>
      <c r="DX297" s="180"/>
      <c r="DY297" s="180"/>
      <c r="DZ297" s="180"/>
      <c r="EA297" s="180"/>
      <c r="EB297" s="180"/>
    </row>
    <row r="298" spans="2:132" x14ac:dyDescent="0.2">
      <c r="B298" s="180"/>
      <c r="C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  <c r="CB298" s="180"/>
      <c r="CC298" s="180"/>
      <c r="CD298" s="180"/>
      <c r="CE298" s="180"/>
      <c r="CF298" s="180"/>
      <c r="CG298" s="180"/>
      <c r="CH298" s="180"/>
      <c r="CI298" s="180"/>
      <c r="CJ298" s="180"/>
      <c r="CK298" s="180"/>
      <c r="CL298" s="180"/>
      <c r="CM298" s="180"/>
      <c r="CN298" s="180"/>
      <c r="CO298" s="180"/>
      <c r="CP298" s="180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180"/>
      <c r="DH298" s="180"/>
      <c r="DI298" s="180"/>
      <c r="DJ298" s="180"/>
      <c r="DK298" s="180"/>
      <c r="DL298" s="180"/>
      <c r="DM298" s="180"/>
      <c r="DN298" s="180"/>
      <c r="DO298" s="180"/>
      <c r="DP298" s="180"/>
      <c r="DQ298" s="180"/>
      <c r="DR298" s="180"/>
      <c r="DS298" s="180"/>
      <c r="DT298" s="180"/>
      <c r="DU298" s="180"/>
      <c r="DV298" s="180"/>
      <c r="DW298" s="180"/>
      <c r="DX298" s="180"/>
      <c r="DY298" s="180"/>
      <c r="DZ298" s="180"/>
      <c r="EA298" s="180"/>
      <c r="EB298" s="180"/>
    </row>
    <row r="299" spans="2:132" x14ac:dyDescent="0.2">
      <c r="B299" s="180"/>
      <c r="C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  <c r="CB299" s="180"/>
      <c r="CC299" s="180"/>
      <c r="CD299" s="180"/>
      <c r="CE299" s="180"/>
      <c r="CF299" s="180"/>
      <c r="CG299" s="180"/>
      <c r="CH299" s="180"/>
      <c r="CI299" s="180"/>
      <c r="CJ299" s="180"/>
      <c r="CK299" s="180"/>
      <c r="CL299" s="180"/>
      <c r="CM299" s="180"/>
      <c r="CN299" s="180"/>
      <c r="CO299" s="180"/>
      <c r="CP299" s="180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  <c r="DC299" s="180"/>
      <c r="DD299" s="180"/>
      <c r="DE299" s="180"/>
      <c r="DF299" s="180"/>
      <c r="DG299" s="180"/>
      <c r="DH299" s="180"/>
      <c r="DI299" s="180"/>
      <c r="DJ299" s="180"/>
      <c r="DK299" s="180"/>
      <c r="DL299" s="180"/>
      <c r="DM299" s="180"/>
      <c r="DN299" s="180"/>
      <c r="DO299" s="180"/>
      <c r="DP299" s="180"/>
      <c r="DQ299" s="180"/>
      <c r="DR299" s="180"/>
      <c r="DS299" s="180"/>
      <c r="DT299" s="180"/>
      <c r="DU299" s="180"/>
      <c r="DV299" s="180"/>
      <c r="DW299" s="180"/>
      <c r="DX299" s="180"/>
      <c r="DY299" s="180"/>
      <c r="DZ299" s="180"/>
      <c r="EA299" s="180"/>
      <c r="EB299" s="180"/>
    </row>
    <row r="300" spans="2:132" x14ac:dyDescent="0.2">
      <c r="B300" s="180"/>
      <c r="C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  <c r="CB300" s="180"/>
      <c r="CC300" s="180"/>
      <c r="CD300" s="180"/>
      <c r="CE300" s="180"/>
      <c r="CF300" s="180"/>
      <c r="CG300" s="180"/>
      <c r="CH300" s="180"/>
      <c r="CI300" s="180"/>
      <c r="CJ300" s="180"/>
      <c r="CK300" s="180"/>
      <c r="CL300" s="180"/>
      <c r="CM300" s="180"/>
      <c r="CN300" s="180"/>
      <c r="CO300" s="180"/>
      <c r="CP300" s="180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  <c r="DC300" s="180"/>
      <c r="DD300" s="180"/>
      <c r="DE300" s="180"/>
      <c r="DF300" s="180"/>
      <c r="DG300" s="180"/>
      <c r="DH300" s="180"/>
      <c r="DI300" s="180"/>
      <c r="DJ300" s="180"/>
      <c r="DK300" s="180"/>
      <c r="DL300" s="180"/>
      <c r="DM300" s="180"/>
      <c r="DN300" s="180"/>
      <c r="DO300" s="180"/>
      <c r="DP300" s="180"/>
      <c r="DQ300" s="180"/>
      <c r="DR300" s="180"/>
      <c r="DS300" s="180"/>
      <c r="DT300" s="180"/>
      <c r="DU300" s="180"/>
      <c r="DV300" s="180"/>
      <c r="DW300" s="180"/>
      <c r="DX300" s="180"/>
      <c r="DY300" s="180"/>
      <c r="DZ300" s="180"/>
      <c r="EA300" s="180"/>
      <c r="EB300" s="180"/>
    </row>
    <row r="301" spans="2:132" x14ac:dyDescent="0.2">
      <c r="B301" s="180"/>
      <c r="C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  <c r="CB301" s="180"/>
      <c r="CC301" s="180"/>
      <c r="CD301" s="180"/>
      <c r="CE301" s="180"/>
      <c r="CF301" s="180"/>
      <c r="CG301" s="180"/>
      <c r="CH301" s="180"/>
      <c r="CI301" s="180"/>
      <c r="CJ301" s="180"/>
      <c r="CK301" s="180"/>
      <c r="CL301" s="180"/>
      <c r="CM301" s="180"/>
      <c r="CN301" s="180"/>
      <c r="CO301" s="180"/>
      <c r="CP301" s="180"/>
      <c r="CQ301" s="180"/>
      <c r="CR301" s="180"/>
      <c r="CS301" s="180"/>
      <c r="CT301" s="180"/>
      <c r="CU301" s="180"/>
      <c r="CV301" s="180"/>
      <c r="CW301" s="180"/>
      <c r="CX301" s="180"/>
      <c r="CY301" s="180"/>
      <c r="CZ301" s="180"/>
      <c r="DA301" s="180"/>
      <c r="DB301" s="180"/>
      <c r="DC301" s="180"/>
      <c r="DD301" s="180"/>
      <c r="DE301" s="180"/>
      <c r="DF301" s="180"/>
      <c r="DG301" s="180"/>
      <c r="DH301" s="180"/>
      <c r="DI301" s="180"/>
      <c r="DJ301" s="180"/>
      <c r="DK301" s="180"/>
      <c r="DL301" s="180"/>
      <c r="DM301" s="180"/>
      <c r="DN301" s="180"/>
      <c r="DO301" s="180"/>
      <c r="DP301" s="180"/>
      <c r="DQ301" s="180"/>
      <c r="DR301" s="180"/>
      <c r="DS301" s="180"/>
      <c r="DT301" s="180"/>
      <c r="DU301" s="180"/>
      <c r="DV301" s="180"/>
      <c r="DW301" s="180"/>
      <c r="DX301" s="180"/>
      <c r="DY301" s="180"/>
      <c r="DZ301" s="180"/>
      <c r="EA301" s="180"/>
      <c r="EB301" s="180"/>
    </row>
    <row r="302" spans="2:132" x14ac:dyDescent="0.2">
      <c r="B302" s="180"/>
      <c r="C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  <c r="CB302" s="180"/>
      <c r="CC302" s="180"/>
      <c r="CD302" s="180"/>
      <c r="CE302" s="180"/>
      <c r="CF302" s="180"/>
      <c r="CG302" s="180"/>
      <c r="CH302" s="180"/>
      <c r="CI302" s="180"/>
      <c r="CJ302" s="180"/>
      <c r="CK302" s="180"/>
      <c r="CL302" s="180"/>
      <c r="CM302" s="180"/>
      <c r="CN302" s="180"/>
      <c r="CO302" s="180"/>
      <c r="CP302" s="180"/>
      <c r="CQ302" s="180"/>
      <c r="CR302" s="180"/>
      <c r="CS302" s="180"/>
      <c r="CT302" s="180"/>
      <c r="CU302" s="180"/>
      <c r="CV302" s="180"/>
      <c r="CW302" s="180"/>
      <c r="CX302" s="180"/>
      <c r="CY302" s="180"/>
      <c r="CZ302" s="180"/>
      <c r="DA302" s="180"/>
      <c r="DB302" s="180"/>
      <c r="DC302" s="180"/>
      <c r="DD302" s="180"/>
      <c r="DE302" s="180"/>
      <c r="DF302" s="180"/>
      <c r="DG302" s="180"/>
      <c r="DH302" s="180"/>
      <c r="DI302" s="180"/>
      <c r="DJ302" s="180"/>
      <c r="DK302" s="180"/>
      <c r="DL302" s="180"/>
      <c r="DM302" s="180"/>
      <c r="DN302" s="180"/>
      <c r="DO302" s="180"/>
      <c r="DP302" s="180"/>
      <c r="DQ302" s="180"/>
      <c r="DR302" s="180"/>
      <c r="DS302" s="180"/>
      <c r="DT302" s="180"/>
      <c r="DU302" s="180"/>
      <c r="DV302" s="180"/>
      <c r="DW302" s="180"/>
      <c r="DX302" s="180"/>
      <c r="DY302" s="180"/>
      <c r="DZ302" s="180"/>
      <c r="EA302" s="180"/>
      <c r="EB302" s="180"/>
    </row>
    <row r="303" spans="2:132" x14ac:dyDescent="0.2">
      <c r="B303" s="180"/>
      <c r="C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  <c r="CB303" s="180"/>
      <c r="CC303" s="180"/>
      <c r="CD303" s="180"/>
      <c r="CE303" s="180"/>
      <c r="CF303" s="180"/>
      <c r="CG303" s="180"/>
      <c r="CH303" s="180"/>
      <c r="CI303" s="180"/>
      <c r="CJ303" s="180"/>
      <c r="CK303" s="180"/>
      <c r="CL303" s="180"/>
      <c r="CM303" s="180"/>
      <c r="CN303" s="180"/>
      <c r="CO303" s="180"/>
      <c r="CP303" s="180"/>
      <c r="CQ303" s="180"/>
      <c r="CR303" s="180"/>
      <c r="CS303" s="180"/>
      <c r="CT303" s="180"/>
      <c r="CU303" s="180"/>
      <c r="CV303" s="180"/>
      <c r="CW303" s="180"/>
      <c r="CX303" s="180"/>
      <c r="CY303" s="180"/>
      <c r="CZ303" s="180"/>
      <c r="DA303" s="180"/>
      <c r="DB303" s="180"/>
      <c r="DC303" s="180"/>
      <c r="DD303" s="180"/>
      <c r="DE303" s="180"/>
      <c r="DF303" s="180"/>
      <c r="DG303" s="180"/>
      <c r="DH303" s="180"/>
      <c r="DI303" s="180"/>
      <c r="DJ303" s="180"/>
      <c r="DK303" s="180"/>
      <c r="DL303" s="180"/>
      <c r="DM303" s="180"/>
      <c r="DN303" s="180"/>
      <c r="DO303" s="180"/>
      <c r="DP303" s="180"/>
      <c r="DQ303" s="180"/>
      <c r="DR303" s="180"/>
      <c r="DS303" s="180"/>
      <c r="DT303" s="180"/>
      <c r="DU303" s="180"/>
      <c r="DV303" s="180"/>
      <c r="DW303" s="180"/>
      <c r="DX303" s="180"/>
      <c r="DY303" s="180"/>
      <c r="DZ303" s="180"/>
      <c r="EA303" s="180"/>
      <c r="EB303" s="180"/>
    </row>
    <row r="304" spans="2:132" x14ac:dyDescent="0.2">
      <c r="B304" s="180"/>
      <c r="C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  <c r="CB304" s="180"/>
      <c r="CC304" s="180"/>
      <c r="CD304" s="180"/>
      <c r="CE304" s="180"/>
      <c r="CF304" s="180"/>
      <c r="CG304" s="180"/>
      <c r="CH304" s="180"/>
      <c r="CI304" s="180"/>
      <c r="CJ304" s="180"/>
      <c r="CK304" s="180"/>
      <c r="CL304" s="180"/>
      <c r="CM304" s="180"/>
      <c r="CN304" s="180"/>
      <c r="CO304" s="180"/>
      <c r="CP304" s="180"/>
      <c r="CQ304" s="180"/>
      <c r="CR304" s="180"/>
      <c r="CS304" s="180"/>
      <c r="CT304" s="180"/>
      <c r="CU304" s="180"/>
      <c r="CV304" s="180"/>
      <c r="CW304" s="180"/>
      <c r="CX304" s="180"/>
      <c r="CY304" s="180"/>
      <c r="CZ304" s="180"/>
      <c r="DA304" s="180"/>
      <c r="DB304" s="180"/>
      <c r="DC304" s="180"/>
      <c r="DD304" s="180"/>
      <c r="DE304" s="180"/>
      <c r="DF304" s="180"/>
      <c r="DG304" s="180"/>
      <c r="DH304" s="180"/>
      <c r="DI304" s="180"/>
      <c r="DJ304" s="180"/>
      <c r="DK304" s="180"/>
      <c r="DL304" s="180"/>
      <c r="DM304" s="180"/>
      <c r="DN304" s="180"/>
      <c r="DO304" s="180"/>
      <c r="DP304" s="180"/>
      <c r="DQ304" s="180"/>
      <c r="DR304" s="180"/>
      <c r="DS304" s="180"/>
      <c r="DT304" s="180"/>
      <c r="DU304" s="180"/>
      <c r="DV304" s="180"/>
      <c r="DW304" s="180"/>
      <c r="DX304" s="180"/>
      <c r="DY304" s="180"/>
      <c r="DZ304" s="180"/>
      <c r="EA304" s="180"/>
      <c r="EB304" s="180"/>
    </row>
    <row r="305" spans="2:132" x14ac:dyDescent="0.2">
      <c r="B305" s="180"/>
      <c r="C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  <c r="CB305" s="180"/>
      <c r="CC305" s="180"/>
      <c r="CD305" s="180"/>
      <c r="CE305" s="180"/>
      <c r="CF305" s="180"/>
      <c r="CG305" s="180"/>
      <c r="CH305" s="180"/>
      <c r="CI305" s="180"/>
      <c r="CJ305" s="180"/>
      <c r="CK305" s="180"/>
      <c r="CL305" s="180"/>
      <c r="CM305" s="180"/>
      <c r="CN305" s="180"/>
      <c r="CO305" s="180"/>
      <c r="CP305" s="180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  <c r="DC305" s="180"/>
      <c r="DD305" s="180"/>
      <c r="DE305" s="180"/>
      <c r="DF305" s="180"/>
      <c r="DG305" s="180"/>
      <c r="DH305" s="180"/>
      <c r="DI305" s="180"/>
      <c r="DJ305" s="180"/>
      <c r="DK305" s="180"/>
      <c r="DL305" s="180"/>
      <c r="DM305" s="180"/>
      <c r="DN305" s="180"/>
      <c r="DO305" s="180"/>
      <c r="DP305" s="180"/>
      <c r="DQ305" s="180"/>
      <c r="DR305" s="180"/>
      <c r="DS305" s="180"/>
      <c r="DT305" s="180"/>
      <c r="DU305" s="180"/>
      <c r="DV305" s="180"/>
      <c r="DW305" s="180"/>
      <c r="DX305" s="180"/>
      <c r="DY305" s="180"/>
      <c r="DZ305" s="180"/>
      <c r="EA305" s="180"/>
      <c r="EB305" s="180"/>
    </row>
    <row r="306" spans="2:132" x14ac:dyDescent="0.2">
      <c r="B306" s="180"/>
      <c r="C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  <c r="CB306" s="180"/>
      <c r="CC306" s="180"/>
      <c r="CD306" s="180"/>
      <c r="CE306" s="180"/>
      <c r="CF306" s="180"/>
      <c r="CG306" s="180"/>
      <c r="CH306" s="180"/>
      <c r="CI306" s="180"/>
      <c r="CJ306" s="180"/>
      <c r="CK306" s="180"/>
      <c r="CL306" s="180"/>
      <c r="CM306" s="180"/>
      <c r="CN306" s="180"/>
      <c r="CO306" s="180"/>
      <c r="CP306" s="180"/>
      <c r="CQ306" s="180"/>
      <c r="CR306" s="180"/>
      <c r="CS306" s="180"/>
      <c r="CT306" s="180"/>
      <c r="CU306" s="180"/>
      <c r="CV306" s="180"/>
      <c r="CW306" s="180"/>
      <c r="CX306" s="180"/>
      <c r="CY306" s="180"/>
      <c r="CZ306" s="180"/>
      <c r="DA306" s="180"/>
      <c r="DB306" s="180"/>
      <c r="DC306" s="180"/>
      <c r="DD306" s="180"/>
      <c r="DE306" s="180"/>
      <c r="DF306" s="180"/>
      <c r="DG306" s="180"/>
      <c r="DH306" s="180"/>
      <c r="DI306" s="180"/>
      <c r="DJ306" s="180"/>
      <c r="DK306" s="180"/>
      <c r="DL306" s="180"/>
      <c r="DM306" s="180"/>
      <c r="DN306" s="180"/>
      <c r="DO306" s="180"/>
      <c r="DP306" s="180"/>
      <c r="DQ306" s="180"/>
      <c r="DR306" s="180"/>
      <c r="DS306" s="180"/>
      <c r="DT306" s="180"/>
      <c r="DU306" s="180"/>
      <c r="DV306" s="180"/>
      <c r="DW306" s="180"/>
      <c r="DX306" s="180"/>
      <c r="DY306" s="180"/>
      <c r="DZ306" s="180"/>
      <c r="EA306" s="180"/>
      <c r="EB306" s="180"/>
    </row>
    <row r="307" spans="2:132" x14ac:dyDescent="0.2">
      <c r="B307" s="180"/>
      <c r="C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  <c r="CB307" s="180"/>
      <c r="CC307" s="180"/>
      <c r="CD307" s="180"/>
      <c r="CE307" s="180"/>
      <c r="CF307" s="180"/>
      <c r="CG307" s="180"/>
      <c r="CH307" s="180"/>
      <c r="CI307" s="180"/>
      <c r="CJ307" s="180"/>
      <c r="CK307" s="180"/>
      <c r="CL307" s="180"/>
      <c r="CM307" s="180"/>
      <c r="CN307" s="180"/>
      <c r="CO307" s="180"/>
      <c r="CP307" s="180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  <c r="DC307" s="180"/>
      <c r="DD307" s="180"/>
      <c r="DE307" s="180"/>
      <c r="DF307" s="180"/>
      <c r="DG307" s="180"/>
      <c r="DH307" s="180"/>
      <c r="DI307" s="180"/>
      <c r="DJ307" s="180"/>
      <c r="DK307" s="180"/>
      <c r="DL307" s="180"/>
      <c r="DM307" s="180"/>
      <c r="DN307" s="180"/>
      <c r="DO307" s="180"/>
      <c r="DP307" s="180"/>
      <c r="DQ307" s="180"/>
      <c r="DR307" s="180"/>
      <c r="DS307" s="180"/>
      <c r="DT307" s="180"/>
      <c r="DU307" s="180"/>
      <c r="DV307" s="180"/>
      <c r="DW307" s="180"/>
      <c r="DX307" s="180"/>
      <c r="DY307" s="180"/>
      <c r="DZ307" s="180"/>
      <c r="EA307" s="180"/>
      <c r="EB307" s="180"/>
    </row>
    <row r="308" spans="2:132" x14ac:dyDescent="0.2">
      <c r="B308" s="180"/>
      <c r="C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  <c r="CB308" s="180"/>
      <c r="CC308" s="180"/>
      <c r="CD308" s="180"/>
      <c r="CE308" s="180"/>
      <c r="CF308" s="180"/>
      <c r="CG308" s="180"/>
      <c r="CH308" s="180"/>
      <c r="CI308" s="180"/>
      <c r="CJ308" s="180"/>
      <c r="CK308" s="180"/>
      <c r="CL308" s="180"/>
      <c r="CM308" s="180"/>
      <c r="CN308" s="180"/>
      <c r="CO308" s="180"/>
      <c r="CP308" s="180"/>
      <c r="CQ308" s="180"/>
      <c r="CR308" s="180"/>
      <c r="CS308" s="180"/>
      <c r="CT308" s="180"/>
      <c r="CU308" s="180"/>
      <c r="CV308" s="180"/>
      <c r="CW308" s="180"/>
      <c r="CX308" s="180"/>
      <c r="CY308" s="180"/>
      <c r="CZ308" s="180"/>
      <c r="DA308" s="180"/>
      <c r="DB308" s="180"/>
      <c r="DC308" s="180"/>
      <c r="DD308" s="180"/>
      <c r="DE308" s="180"/>
      <c r="DF308" s="180"/>
      <c r="DG308" s="180"/>
      <c r="DH308" s="180"/>
      <c r="DI308" s="180"/>
      <c r="DJ308" s="180"/>
      <c r="DK308" s="180"/>
      <c r="DL308" s="180"/>
      <c r="DM308" s="180"/>
      <c r="DN308" s="180"/>
      <c r="DO308" s="180"/>
      <c r="DP308" s="180"/>
      <c r="DQ308" s="180"/>
      <c r="DR308" s="180"/>
      <c r="DS308" s="180"/>
      <c r="DT308" s="180"/>
      <c r="DU308" s="180"/>
      <c r="DV308" s="180"/>
      <c r="DW308" s="180"/>
      <c r="DX308" s="180"/>
      <c r="DY308" s="180"/>
      <c r="DZ308" s="180"/>
      <c r="EA308" s="180"/>
      <c r="EB308" s="180"/>
    </row>
    <row r="309" spans="2:132" x14ac:dyDescent="0.2">
      <c r="B309" s="180"/>
      <c r="C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  <c r="CB309" s="180"/>
      <c r="CC309" s="180"/>
      <c r="CD309" s="180"/>
      <c r="CE309" s="180"/>
      <c r="CF309" s="180"/>
      <c r="CG309" s="180"/>
      <c r="CH309" s="180"/>
      <c r="CI309" s="180"/>
      <c r="CJ309" s="180"/>
      <c r="CK309" s="180"/>
      <c r="CL309" s="180"/>
      <c r="CM309" s="180"/>
      <c r="CN309" s="180"/>
      <c r="CO309" s="180"/>
      <c r="CP309" s="180"/>
      <c r="CQ309" s="180"/>
      <c r="CR309" s="180"/>
      <c r="CS309" s="180"/>
      <c r="CT309" s="180"/>
      <c r="CU309" s="180"/>
      <c r="CV309" s="180"/>
      <c r="CW309" s="180"/>
      <c r="CX309" s="180"/>
      <c r="CY309" s="180"/>
      <c r="CZ309" s="180"/>
      <c r="DA309" s="180"/>
      <c r="DB309" s="180"/>
      <c r="DC309" s="180"/>
      <c r="DD309" s="180"/>
      <c r="DE309" s="180"/>
      <c r="DF309" s="180"/>
      <c r="DG309" s="180"/>
      <c r="DH309" s="180"/>
      <c r="DI309" s="180"/>
      <c r="DJ309" s="180"/>
      <c r="DK309" s="180"/>
      <c r="DL309" s="180"/>
      <c r="DM309" s="180"/>
      <c r="DN309" s="180"/>
      <c r="DO309" s="180"/>
      <c r="DP309" s="180"/>
      <c r="DQ309" s="180"/>
      <c r="DR309" s="180"/>
      <c r="DS309" s="180"/>
      <c r="DT309" s="180"/>
      <c r="DU309" s="180"/>
      <c r="DV309" s="180"/>
      <c r="DW309" s="180"/>
      <c r="DX309" s="180"/>
      <c r="DY309" s="180"/>
      <c r="DZ309" s="180"/>
      <c r="EA309" s="180"/>
      <c r="EB309" s="180"/>
    </row>
    <row r="310" spans="2:132" x14ac:dyDescent="0.2">
      <c r="B310" s="180"/>
      <c r="C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  <c r="CB310" s="180"/>
      <c r="CC310" s="180"/>
      <c r="CD310" s="180"/>
      <c r="CE310" s="180"/>
      <c r="CF310" s="180"/>
      <c r="CG310" s="180"/>
      <c r="CH310" s="180"/>
      <c r="CI310" s="180"/>
      <c r="CJ310" s="180"/>
      <c r="CK310" s="180"/>
      <c r="CL310" s="180"/>
      <c r="CM310" s="180"/>
      <c r="CN310" s="180"/>
      <c r="CO310" s="180"/>
      <c r="CP310" s="180"/>
      <c r="CQ310" s="180"/>
      <c r="CR310" s="180"/>
      <c r="CS310" s="180"/>
      <c r="CT310" s="180"/>
      <c r="CU310" s="180"/>
      <c r="CV310" s="180"/>
      <c r="CW310" s="180"/>
      <c r="CX310" s="180"/>
      <c r="CY310" s="180"/>
      <c r="CZ310" s="180"/>
      <c r="DA310" s="180"/>
      <c r="DB310" s="180"/>
      <c r="DC310" s="180"/>
      <c r="DD310" s="180"/>
      <c r="DE310" s="180"/>
      <c r="DF310" s="180"/>
      <c r="DG310" s="180"/>
      <c r="DH310" s="180"/>
      <c r="DI310" s="180"/>
      <c r="DJ310" s="180"/>
      <c r="DK310" s="180"/>
      <c r="DL310" s="180"/>
      <c r="DM310" s="180"/>
      <c r="DN310" s="180"/>
      <c r="DO310" s="180"/>
      <c r="DP310" s="180"/>
      <c r="DQ310" s="180"/>
      <c r="DR310" s="180"/>
      <c r="DS310" s="180"/>
      <c r="DT310" s="180"/>
      <c r="DU310" s="180"/>
      <c r="DV310" s="180"/>
      <c r="DW310" s="180"/>
      <c r="DX310" s="180"/>
      <c r="DY310" s="180"/>
      <c r="DZ310" s="180"/>
      <c r="EA310" s="180"/>
      <c r="EB310" s="180"/>
    </row>
    <row r="311" spans="2:132" x14ac:dyDescent="0.2">
      <c r="B311" s="180"/>
      <c r="C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  <c r="CB311" s="180"/>
      <c r="CC311" s="180"/>
      <c r="CD311" s="180"/>
      <c r="CE311" s="180"/>
      <c r="CF311" s="180"/>
      <c r="CG311" s="180"/>
      <c r="CH311" s="180"/>
      <c r="CI311" s="180"/>
      <c r="CJ311" s="180"/>
      <c r="CK311" s="180"/>
      <c r="CL311" s="180"/>
      <c r="CM311" s="180"/>
      <c r="CN311" s="180"/>
      <c r="CO311" s="180"/>
      <c r="CP311" s="180"/>
      <c r="CQ311" s="180"/>
      <c r="CR311" s="180"/>
      <c r="CS311" s="180"/>
      <c r="CT311" s="180"/>
      <c r="CU311" s="180"/>
      <c r="CV311" s="180"/>
      <c r="CW311" s="180"/>
      <c r="CX311" s="180"/>
      <c r="CY311" s="180"/>
      <c r="CZ311" s="180"/>
      <c r="DA311" s="180"/>
      <c r="DB311" s="180"/>
      <c r="DC311" s="180"/>
      <c r="DD311" s="180"/>
      <c r="DE311" s="180"/>
      <c r="DF311" s="180"/>
      <c r="DG311" s="180"/>
      <c r="DH311" s="180"/>
      <c r="DI311" s="180"/>
      <c r="DJ311" s="180"/>
      <c r="DK311" s="180"/>
      <c r="DL311" s="180"/>
      <c r="DM311" s="180"/>
      <c r="DN311" s="180"/>
      <c r="DO311" s="180"/>
      <c r="DP311" s="180"/>
      <c r="DQ311" s="180"/>
      <c r="DR311" s="180"/>
      <c r="DS311" s="180"/>
      <c r="DT311" s="180"/>
      <c r="DU311" s="180"/>
      <c r="DV311" s="180"/>
      <c r="DW311" s="180"/>
      <c r="DX311" s="180"/>
      <c r="DY311" s="180"/>
      <c r="DZ311" s="180"/>
      <c r="EA311" s="180"/>
      <c r="EB311" s="180"/>
    </row>
    <row r="312" spans="2:132" x14ac:dyDescent="0.2">
      <c r="B312" s="180"/>
      <c r="C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  <c r="CB312" s="180"/>
      <c r="CC312" s="180"/>
      <c r="CD312" s="180"/>
      <c r="CE312" s="180"/>
      <c r="CF312" s="180"/>
      <c r="CG312" s="180"/>
      <c r="CH312" s="180"/>
      <c r="CI312" s="180"/>
      <c r="CJ312" s="180"/>
      <c r="CK312" s="180"/>
      <c r="CL312" s="180"/>
      <c r="CM312" s="180"/>
      <c r="CN312" s="180"/>
      <c r="CO312" s="180"/>
      <c r="CP312" s="180"/>
      <c r="CQ312" s="180"/>
      <c r="CR312" s="180"/>
      <c r="CS312" s="180"/>
      <c r="CT312" s="180"/>
      <c r="CU312" s="180"/>
      <c r="CV312" s="180"/>
      <c r="CW312" s="180"/>
      <c r="CX312" s="180"/>
      <c r="CY312" s="180"/>
      <c r="CZ312" s="180"/>
      <c r="DA312" s="180"/>
      <c r="DB312" s="180"/>
      <c r="DC312" s="180"/>
      <c r="DD312" s="180"/>
      <c r="DE312" s="180"/>
      <c r="DF312" s="180"/>
      <c r="DG312" s="180"/>
      <c r="DH312" s="180"/>
      <c r="DI312" s="180"/>
      <c r="DJ312" s="180"/>
      <c r="DK312" s="180"/>
      <c r="DL312" s="180"/>
      <c r="DM312" s="180"/>
      <c r="DN312" s="180"/>
      <c r="DO312" s="180"/>
      <c r="DP312" s="180"/>
      <c r="DQ312" s="180"/>
      <c r="DR312" s="180"/>
      <c r="DS312" s="180"/>
      <c r="DT312" s="180"/>
      <c r="DU312" s="180"/>
      <c r="DV312" s="180"/>
      <c r="DW312" s="180"/>
      <c r="DX312" s="180"/>
      <c r="DY312" s="180"/>
      <c r="DZ312" s="180"/>
      <c r="EA312" s="180"/>
      <c r="EB312" s="180"/>
    </row>
    <row r="313" spans="2:132" x14ac:dyDescent="0.2">
      <c r="B313" s="180"/>
      <c r="C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  <c r="CB313" s="180"/>
      <c r="CC313" s="180"/>
      <c r="CD313" s="180"/>
      <c r="CE313" s="180"/>
      <c r="CF313" s="180"/>
      <c r="CG313" s="180"/>
      <c r="CH313" s="180"/>
      <c r="CI313" s="180"/>
      <c r="CJ313" s="180"/>
      <c r="CK313" s="180"/>
      <c r="CL313" s="180"/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0"/>
      <c r="DA313" s="180"/>
      <c r="DB313" s="180"/>
      <c r="DC313" s="180"/>
      <c r="DD313" s="180"/>
      <c r="DE313" s="180"/>
      <c r="DF313" s="180"/>
      <c r="DG313" s="180"/>
      <c r="DH313" s="180"/>
      <c r="DI313" s="180"/>
      <c r="DJ313" s="180"/>
      <c r="DK313" s="180"/>
      <c r="DL313" s="180"/>
      <c r="DM313" s="180"/>
      <c r="DN313" s="180"/>
      <c r="DO313" s="180"/>
      <c r="DP313" s="180"/>
      <c r="DQ313" s="180"/>
      <c r="DR313" s="180"/>
      <c r="DS313" s="180"/>
      <c r="DT313" s="180"/>
      <c r="DU313" s="180"/>
      <c r="DV313" s="180"/>
      <c r="DW313" s="180"/>
      <c r="DX313" s="180"/>
      <c r="DY313" s="180"/>
      <c r="DZ313" s="180"/>
      <c r="EA313" s="180"/>
      <c r="EB313" s="180"/>
    </row>
    <row r="314" spans="2:132" x14ac:dyDescent="0.2">
      <c r="B314" s="180"/>
      <c r="C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  <c r="CB314" s="180"/>
      <c r="CC314" s="180"/>
      <c r="CD314" s="180"/>
      <c r="CE314" s="180"/>
      <c r="CF314" s="180"/>
      <c r="CG314" s="180"/>
      <c r="CH314" s="180"/>
      <c r="CI314" s="180"/>
      <c r="CJ314" s="180"/>
      <c r="CK314" s="180"/>
      <c r="CL314" s="180"/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0"/>
      <c r="DA314" s="180"/>
      <c r="DB314" s="180"/>
      <c r="DC314" s="180"/>
      <c r="DD314" s="180"/>
      <c r="DE314" s="180"/>
      <c r="DF314" s="180"/>
      <c r="DG314" s="180"/>
      <c r="DH314" s="180"/>
      <c r="DI314" s="180"/>
      <c r="DJ314" s="180"/>
      <c r="DK314" s="180"/>
      <c r="DL314" s="180"/>
      <c r="DM314" s="180"/>
      <c r="DN314" s="180"/>
      <c r="DO314" s="180"/>
      <c r="DP314" s="180"/>
      <c r="DQ314" s="180"/>
      <c r="DR314" s="180"/>
      <c r="DS314" s="180"/>
      <c r="DT314" s="180"/>
      <c r="DU314" s="180"/>
      <c r="DV314" s="180"/>
      <c r="DW314" s="180"/>
      <c r="DX314" s="180"/>
      <c r="DY314" s="180"/>
      <c r="DZ314" s="180"/>
      <c r="EA314" s="180"/>
      <c r="EB314" s="180"/>
    </row>
    <row r="315" spans="2:132" x14ac:dyDescent="0.2">
      <c r="B315" s="180"/>
      <c r="C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  <c r="CB315" s="180"/>
      <c r="CC315" s="180"/>
      <c r="CD315" s="180"/>
      <c r="CE315" s="180"/>
      <c r="CF315" s="180"/>
      <c r="CG315" s="180"/>
      <c r="CH315" s="180"/>
      <c r="CI315" s="180"/>
      <c r="CJ315" s="180"/>
      <c r="CK315" s="180"/>
      <c r="CL315" s="180"/>
      <c r="CM315" s="180"/>
      <c r="CN315" s="180"/>
      <c r="CO315" s="180"/>
      <c r="CP315" s="180"/>
      <c r="CQ315" s="180"/>
      <c r="CR315" s="180"/>
      <c r="CS315" s="180"/>
      <c r="CT315" s="180"/>
      <c r="CU315" s="180"/>
      <c r="CV315" s="180"/>
      <c r="CW315" s="180"/>
      <c r="CX315" s="180"/>
      <c r="CY315" s="180"/>
      <c r="CZ315" s="180"/>
      <c r="DA315" s="180"/>
      <c r="DB315" s="180"/>
      <c r="DC315" s="180"/>
      <c r="DD315" s="180"/>
      <c r="DE315" s="180"/>
      <c r="DF315" s="180"/>
      <c r="DG315" s="180"/>
      <c r="DH315" s="180"/>
      <c r="DI315" s="180"/>
      <c r="DJ315" s="180"/>
      <c r="DK315" s="180"/>
      <c r="DL315" s="180"/>
      <c r="DM315" s="180"/>
      <c r="DN315" s="180"/>
      <c r="DO315" s="180"/>
      <c r="DP315" s="180"/>
      <c r="DQ315" s="180"/>
      <c r="DR315" s="180"/>
      <c r="DS315" s="180"/>
      <c r="DT315" s="180"/>
      <c r="DU315" s="180"/>
      <c r="DV315" s="180"/>
      <c r="DW315" s="180"/>
      <c r="DX315" s="180"/>
      <c r="DY315" s="180"/>
      <c r="DZ315" s="180"/>
      <c r="EA315" s="180"/>
      <c r="EB315" s="180"/>
    </row>
    <row r="316" spans="2:132" x14ac:dyDescent="0.2">
      <c r="B316" s="180"/>
      <c r="C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  <c r="CB316" s="180"/>
      <c r="CC316" s="180"/>
      <c r="CD316" s="180"/>
      <c r="CE316" s="180"/>
      <c r="CF316" s="180"/>
      <c r="CG316" s="180"/>
      <c r="CH316" s="180"/>
      <c r="CI316" s="180"/>
      <c r="CJ316" s="180"/>
      <c r="CK316" s="180"/>
      <c r="CL316" s="180"/>
      <c r="CM316" s="180"/>
      <c r="CN316" s="180"/>
      <c r="CO316" s="180"/>
      <c r="CP316" s="180"/>
      <c r="CQ316" s="180"/>
      <c r="CR316" s="180"/>
      <c r="CS316" s="180"/>
      <c r="CT316" s="180"/>
      <c r="CU316" s="180"/>
      <c r="CV316" s="180"/>
      <c r="CW316" s="180"/>
      <c r="CX316" s="180"/>
      <c r="CY316" s="180"/>
      <c r="CZ316" s="180"/>
      <c r="DA316" s="180"/>
      <c r="DB316" s="180"/>
      <c r="DC316" s="180"/>
      <c r="DD316" s="180"/>
      <c r="DE316" s="180"/>
      <c r="DF316" s="180"/>
      <c r="DG316" s="180"/>
      <c r="DH316" s="180"/>
      <c r="DI316" s="180"/>
      <c r="DJ316" s="180"/>
      <c r="DK316" s="180"/>
      <c r="DL316" s="180"/>
      <c r="DM316" s="180"/>
      <c r="DN316" s="180"/>
      <c r="DO316" s="180"/>
      <c r="DP316" s="180"/>
      <c r="DQ316" s="180"/>
      <c r="DR316" s="180"/>
      <c r="DS316" s="180"/>
      <c r="DT316" s="180"/>
      <c r="DU316" s="180"/>
      <c r="DV316" s="180"/>
      <c r="DW316" s="180"/>
      <c r="DX316" s="180"/>
      <c r="DY316" s="180"/>
      <c r="DZ316" s="180"/>
      <c r="EA316" s="180"/>
      <c r="EB316" s="180"/>
    </row>
    <row r="317" spans="2:132" x14ac:dyDescent="0.2">
      <c r="B317" s="180"/>
      <c r="C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  <c r="CB317" s="180"/>
      <c r="CC317" s="180"/>
      <c r="CD317" s="180"/>
      <c r="CE317" s="180"/>
      <c r="CF317" s="180"/>
      <c r="CG317" s="180"/>
      <c r="CH317" s="180"/>
      <c r="CI317" s="180"/>
      <c r="CJ317" s="180"/>
      <c r="CK317" s="180"/>
      <c r="CL317" s="180"/>
      <c r="CM317" s="180"/>
      <c r="CN317" s="180"/>
      <c r="CO317" s="180"/>
      <c r="CP317" s="180"/>
      <c r="CQ317" s="180"/>
      <c r="CR317" s="180"/>
      <c r="CS317" s="180"/>
      <c r="CT317" s="180"/>
      <c r="CU317" s="180"/>
      <c r="CV317" s="180"/>
      <c r="CW317" s="180"/>
      <c r="CX317" s="180"/>
      <c r="CY317" s="180"/>
      <c r="CZ317" s="180"/>
      <c r="DA317" s="180"/>
      <c r="DB317" s="180"/>
      <c r="DC317" s="180"/>
      <c r="DD317" s="180"/>
      <c r="DE317" s="180"/>
      <c r="DF317" s="180"/>
      <c r="DG317" s="180"/>
      <c r="DH317" s="180"/>
      <c r="DI317" s="180"/>
      <c r="DJ317" s="180"/>
      <c r="DK317" s="180"/>
      <c r="DL317" s="180"/>
      <c r="DM317" s="180"/>
      <c r="DN317" s="180"/>
      <c r="DO317" s="180"/>
      <c r="DP317" s="180"/>
      <c r="DQ317" s="180"/>
      <c r="DR317" s="180"/>
      <c r="DS317" s="180"/>
      <c r="DT317" s="180"/>
      <c r="DU317" s="180"/>
      <c r="DV317" s="180"/>
      <c r="DW317" s="180"/>
      <c r="DX317" s="180"/>
      <c r="DY317" s="180"/>
      <c r="DZ317" s="180"/>
      <c r="EA317" s="180"/>
      <c r="EB317" s="180"/>
    </row>
    <row r="318" spans="2:132" x14ac:dyDescent="0.2">
      <c r="B318" s="180"/>
      <c r="C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  <c r="CB318" s="180"/>
      <c r="CC318" s="180"/>
      <c r="CD318" s="180"/>
      <c r="CE318" s="180"/>
      <c r="CF318" s="180"/>
      <c r="CG318" s="180"/>
      <c r="CH318" s="180"/>
      <c r="CI318" s="180"/>
      <c r="CJ318" s="180"/>
      <c r="CK318" s="180"/>
      <c r="CL318" s="180"/>
      <c r="CM318" s="180"/>
      <c r="CN318" s="180"/>
      <c r="CO318" s="180"/>
      <c r="CP318" s="180"/>
      <c r="CQ318" s="180"/>
      <c r="CR318" s="180"/>
      <c r="CS318" s="180"/>
      <c r="CT318" s="180"/>
      <c r="CU318" s="180"/>
      <c r="CV318" s="180"/>
      <c r="CW318" s="180"/>
      <c r="CX318" s="180"/>
      <c r="CY318" s="180"/>
      <c r="CZ318" s="180"/>
      <c r="DA318" s="180"/>
      <c r="DB318" s="180"/>
      <c r="DC318" s="180"/>
      <c r="DD318" s="180"/>
      <c r="DE318" s="180"/>
      <c r="DF318" s="180"/>
      <c r="DG318" s="180"/>
      <c r="DH318" s="180"/>
      <c r="DI318" s="180"/>
      <c r="DJ318" s="180"/>
      <c r="DK318" s="180"/>
      <c r="DL318" s="180"/>
      <c r="DM318" s="180"/>
      <c r="DN318" s="180"/>
      <c r="DO318" s="180"/>
      <c r="DP318" s="180"/>
      <c r="DQ318" s="180"/>
      <c r="DR318" s="180"/>
      <c r="DS318" s="180"/>
      <c r="DT318" s="180"/>
      <c r="DU318" s="180"/>
      <c r="DV318" s="180"/>
      <c r="DW318" s="180"/>
      <c r="DX318" s="180"/>
      <c r="DY318" s="180"/>
      <c r="DZ318" s="180"/>
      <c r="EA318" s="180"/>
      <c r="EB318" s="180"/>
    </row>
    <row r="319" spans="2:132" x14ac:dyDescent="0.2">
      <c r="B319" s="180"/>
      <c r="C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  <c r="CB319" s="180"/>
      <c r="CC319" s="180"/>
      <c r="CD319" s="180"/>
      <c r="CE319" s="180"/>
      <c r="CF319" s="180"/>
      <c r="CG319" s="180"/>
      <c r="CH319" s="180"/>
      <c r="CI319" s="180"/>
      <c r="CJ319" s="180"/>
      <c r="CK319" s="180"/>
      <c r="CL319" s="180"/>
      <c r="CM319" s="180"/>
      <c r="CN319" s="180"/>
      <c r="CO319" s="180"/>
      <c r="CP319" s="180"/>
      <c r="CQ319" s="180"/>
      <c r="CR319" s="180"/>
      <c r="CS319" s="180"/>
      <c r="CT319" s="180"/>
      <c r="CU319" s="180"/>
      <c r="CV319" s="180"/>
      <c r="CW319" s="180"/>
      <c r="CX319" s="180"/>
      <c r="CY319" s="180"/>
      <c r="CZ319" s="180"/>
      <c r="DA319" s="180"/>
      <c r="DB319" s="180"/>
      <c r="DC319" s="180"/>
      <c r="DD319" s="180"/>
      <c r="DE319" s="180"/>
      <c r="DF319" s="180"/>
      <c r="DG319" s="180"/>
      <c r="DH319" s="180"/>
      <c r="DI319" s="180"/>
      <c r="DJ319" s="180"/>
      <c r="DK319" s="180"/>
      <c r="DL319" s="180"/>
      <c r="DM319" s="180"/>
      <c r="DN319" s="180"/>
      <c r="DO319" s="180"/>
      <c r="DP319" s="180"/>
      <c r="DQ319" s="180"/>
      <c r="DR319" s="180"/>
      <c r="DS319" s="180"/>
      <c r="DT319" s="180"/>
      <c r="DU319" s="180"/>
      <c r="DV319" s="180"/>
      <c r="DW319" s="180"/>
      <c r="DX319" s="180"/>
      <c r="DY319" s="180"/>
      <c r="DZ319" s="180"/>
      <c r="EA319" s="180"/>
      <c r="EB319" s="180"/>
    </row>
    <row r="320" spans="2:132" x14ac:dyDescent="0.2">
      <c r="B320" s="180"/>
      <c r="C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  <c r="CB320" s="180"/>
      <c r="CC320" s="180"/>
      <c r="CD320" s="180"/>
      <c r="CE320" s="180"/>
      <c r="CF320" s="180"/>
      <c r="CG320" s="180"/>
      <c r="CH320" s="180"/>
      <c r="CI320" s="180"/>
      <c r="CJ320" s="180"/>
      <c r="CK320" s="180"/>
      <c r="CL320" s="180"/>
      <c r="CM320" s="180"/>
      <c r="CN320" s="180"/>
      <c r="CO320" s="180"/>
      <c r="CP320" s="180"/>
      <c r="CQ320" s="180"/>
      <c r="CR320" s="180"/>
      <c r="CS320" s="180"/>
      <c r="CT320" s="180"/>
      <c r="CU320" s="180"/>
      <c r="CV320" s="180"/>
      <c r="CW320" s="180"/>
      <c r="CX320" s="180"/>
      <c r="CY320" s="180"/>
      <c r="CZ320" s="180"/>
      <c r="DA320" s="180"/>
      <c r="DB320" s="180"/>
      <c r="DC320" s="180"/>
      <c r="DD320" s="180"/>
      <c r="DE320" s="180"/>
      <c r="DF320" s="180"/>
      <c r="DG320" s="180"/>
      <c r="DH320" s="180"/>
      <c r="DI320" s="180"/>
      <c r="DJ320" s="180"/>
      <c r="DK320" s="180"/>
      <c r="DL320" s="180"/>
      <c r="DM320" s="180"/>
      <c r="DN320" s="180"/>
      <c r="DO320" s="180"/>
      <c r="DP320" s="180"/>
      <c r="DQ320" s="180"/>
      <c r="DR320" s="180"/>
      <c r="DS320" s="180"/>
      <c r="DT320" s="180"/>
      <c r="DU320" s="180"/>
      <c r="DV320" s="180"/>
      <c r="DW320" s="180"/>
      <c r="DX320" s="180"/>
      <c r="DY320" s="180"/>
      <c r="DZ320" s="180"/>
      <c r="EA320" s="180"/>
      <c r="EB320" s="180"/>
    </row>
    <row r="321" spans="2:132" x14ac:dyDescent="0.2">
      <c r="B321" s="180"/>
      <c r="C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  <c r="CB321" s="180"/>
      <c r="CC321" s="180"/>
      <c r="CD321" s="180"/>
      <c r="CE321" s="180"/>
      <c r="CF321" s="180"/>
      <c r="CG321" s="180"/>
      <c r="CH321" s="180"/>
      <c r="CI321" s="180"/>
      <c r="CJ321" s="180"/>
      <c r="CK321" s="180"/>
      <c r="CL321" s="180"/>
      <c r="CM321" s="180"/>
      <c r="CN321" s="180"/>
      <c r="CO321" s="180"/>
      <c r="CP321" s="180"/>
      <c r="CQ321" s="180"/>
      <c r="CR321" s="180"/>
      <c r="CS321" s="180"/>
      <c r="CT321" s="180"/>
      <c r="CU321" s="180"/>
      <c r="CV321" s="180"/>
      <c r="CW321" s="180"/>
      <c r="CX321" s="180"/>
      <c r="CY321" s="180"/>
      <c r="CZ321" s="180"/>
      <c r="DA321" s="180"/>
      <c r="DB321" s="180"/>
      <c r="DC321" s="180"/>
      <c r="DD321" s="180"/>
      <c r="DE321" s="180"/>
      <c r="DF321" s="180"/>
      <c r="DG321" s="180"/>
      <c r="DH321" s="180"/>
      <c r="DI321" s="180"/>
      <c r="DJ321" s="180"/>
      <c r="DK321" s="180"/>
      <c r="DL321" s="180"/>
      <c r="DM321" s="180"/>
      <c r="DN321" s="180"/>
      <c r="DO321" s="180"/>
      <c r="DP321" s="180"/>
      <c r="DQ321" s="180"/>
      <c r="DR321" s="180"/>
      <c r="DS321" s="180"/>
      <c r="DT321" s="180"/>
      <c r="DU321" s="180"/>
      <c r="DV321" s="180"/>
      <c r="DW321" s="180"/>
      <c r="DX321" s="180"/>
      <c r="DY321" s="180"/>
      <c r="DZ321" s="180"/>
      <c r="EA321" s="180"/>
      <c r="EB321" s="180"/>
    </row>
    <row r="322" spans="2:132" x14ac:dyDescent="0.2">
      <c r="B322" s="180"/>
      <c r="C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  <c r="CB322" s="180"/>
      <c r="CC322" s="180"/>
      <c r="CD322" s="180"/>
      <c r="CE322" s="180"/>
      <c r="CF322" s="180"/>
      <c r="CG322" s="180"/>
      <c r="CH322" s="180"/>
      <c r="CI322" s="180"/>
      <c r="CJ322" s="180"/>
      <c r="CK322" s="180"/>
      <c r="CL322" s="180"/>
      <c r="CM322" s="180"/>
      <c r="CN322" s="180"/>
      <c r="CO322" s="180"/>
      <c r="CP322" s="180"/>
      <c r="CQ322" s="180"/>
      <c r="CR322" s="180"/>
      <c r="CS322" s="180"/>
      <c r="CT322" s="180"/>
      <c r="CU322" s="180"/>
      <c r="CV322" s="180"/>
      <c r="CW322" s="180"/>
      <c r="CX322" s="180"/>
      <c r="CY322" s="180"/>
      <c r="CZ322" s="180"/>
      <c r="DA322" s="180"/>
      <c r="DB322" s="180"/>
      <c r="DC322" s="180"/>
      <c r="DD322" s="180"/>
      <c r="DE322" s="180"/>
      <c r="DF322" s="180"/>
      <c r="DG322" s="180"/>
      <c r="DH322" s="180"/>
      <c r="DI322" s="180"/>
      <c r="DJ322" s="180"/>
      <c r="DK322" s="180"/>
      <c r="DL322" s="180"/>
      <c r="DM322" s="180"/>
      <c r="DN322" s="180"/>
      <c r="DO322" s="180"/>
      <c r="DP322" s="180"/>
      <c r="DQ322" s="180"/>
      <c r="DR322" s="180"/>
      <c r="DS322" s="180"/>
      <c r="DT322" s="180"/>
      <c r="DU322" s="180"/>
      <c r="DV322" s="180"/>
      <c r="DW322" s="180"/>
      <c r="DX322" s="180"/>
      <c r="DY322" s="180"/>
      <c r="DZ322" s="180"/>
      <c r="EA322" s="180"/>
      <c r="EB322" s="180"/>
    </row>
    <row r="323" spans="2:132" x14ac:dyDescent="0.2">
      <c r="B323" s="180"/>
      <c r="C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  <c r="CB323" s="180"/>
      <c r="CC323" s="180"/>
      <c r="CD323" s="180"/>
      <c r="CE323" s="180"/>
      <c r="CF323" s="180"/>
      <c r="CG323" s="180"/>
      <c r="CH323" s="180"/>
      <c r="CI323" s="180"/>
      <c r="CJ323" s="180"/>
      <c r="CK323" s="180"/>
      <c r="CL323" s="180"/>
      <c r="CM323" s="180"/>
      <c r="CN323" s="180"/>
      <c r="CO323" s="180"/>
      <c r="CP323" s="180"/>
      <c r="CQ323" s="180"/>
      <c r="CR323" s="180"/>
      <c r="CS323" s="180"/>
      <c r="CT323" s="180"/>
      <c r="CU323" s="180"/>
      <c r="CV323" s="180"/>
      <c r="CW323" s="180"/>
      <c r="CX323" s="180"/>
      <c r="CY323" s="180"/>
      <c r="CZ323" s="180"/>
      <c r="DA323" s="180"/>
      <c r="DB323" s="180"/>
      <c r="DC323" s="180"/>
      <c r="DD323" s="180"/>
      <c r="DE323" s="180"/>
      <c r="DF323" s="180"/>
      <c r="DG323" s="180"/>
      <c r="DH323" s="180"/>
      <c r="DI323" s="180"/>
      <c r="DJ323" s="180"/>
      <c r="DK323" s="180"/>
      <c r="DL323" s="180"/>
      <c r="DM323" s="180"/>
      <c r="DN323" s="180"/>
      <c r="DO323" s="180"/>
      <c r="DP323" s="180"/>
      <c r="DQ323" s="180"/>
      <c r="DR323" s="180"/>
      <c r="DS323" s="180"/>
      <c r="DT323" s="180"/>
      <c r="DU323" s="180"/>
      <c r="DV323" s="180"/>
      <c r="DW323" s="180"/>
      <c r="DX323" s="180"/>
      <c r="DY323" s="180"/>
      <c r="DZ323" s="180"/>
      <c r="EA323" s="180"/>
      <c r="EB323" s="180"/>
    </row>
    <row r="324" spans="2:132" x14ac:dyDescent="0.2">
      <c r="B324" s="180"/>
      <c r="C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  <c r="CB324" s="180"/>
      <c r="CC324" s="180"/>
      <c r="CD324" s="180"/>
      <c r="CE324" s="180"/>
      <c r="CF324" s="180"/>
      <c r="CG324" s="180"/>
      <c r="CH324" s="180"/>
      <c r="CI324" s="180"/>
      <c r="CJ324" s="180"/>
      <c r="CK324" s="180"/>
      <c r="CL324" s="180"/>
      <c r="CM324" s="180"/>
      <c r="CN324" s="180"/>
      <c r="CO324" s="180"/>
      <c r="CP324" s="180"/>
      <c r="CQ324" s="180"/>
      <c r="CR324" s="180"/>
      <c r="CS324" s="180"/>
      <c r="CT324" s="180"/>
      <c r="CU324" s="180"/>
      <c r="CV324" s="180"/>
      <c r="CW324" s="180"/>
      <c r="CX324" s="180"/>
      <c r="CY324" s="180"/>
      <c r="CZ324" s="180"/>
      <c r="DA324" s="180"/>
      <c r="DB324" s="180"/>
      <c r="DC324" s="180"/>
      <c r="DD324" s="180"/>
      <c r="DE324" s="180"/>
      <c r="DF324" s="180"/>
      <c r="DG324" s="180"/>
      <c r="DH324" s="180"/>
      <c r="DI324" s="180"/>
      <c r="DJ324" s="180"/>
      <c r="DK324" s="180"/>
      <c r="DL324" s="180"/>
      <c r="DM324" s="180"/>
      <c r="DN324" s="180"/>
      <c r="DO324" s="180"/>
      <c r="DP324" s="180"/>
      <c r="DQ324" s="180"/>
      <c r="DR324" s="180"/>
      <c r="DS324" s="180"/>
      <c r="DT324" s="180"/>
      <c r="DU324" s="180"/>
      <c r="DV324" s="180"/>
      <c r="DW324" s="180"/>
      <c r="DX324" s="180"/>
      <c r="DY324" s="180"/>
      <c r="DZ324" s="180"/>
      <c r="EA324" s="180"/>
      <c r="EB324" s="180"/>
    </row>
    <row r="325" spans="2:132" x14ac:dyDescent="0.2">
      <c r="B325" s="180"/>
      <c r="C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  <c r="CB325" s="180"/>
      <c r="CC325" s="180"/>
      <c r="CD325" s="180"/>
      <c r="CE325" s="180"/>
      <c r="CF325" s="180"/>
      <c r="CG325" s="180"/>
      <c r="CH325" s="180"/>
      <c r="CI325" s="180"/>
      <c r="CJ325" s="180"/>
      <c r="CK325" s="180"/>
      <c r="CL325" s="180"/>
      <c r="CM325" s="180"/>
      <c r="CN325" s="180"/>
      <c r="CO325" s="180"/>
      <c r="CP325" s="180"/>
      <c r="CQ325" s="180"/>
      <c r="CR325" s="180"/>
      <c r="CS325" s="180"/>
      <c r="CT325" s="180"/>
      <c r="CU325" s="180"/>
      <c r="CV325" s="180"/>
      <c r="CW325" s="180"/>
      <c r="CX325" s="180"/>
      <c r="CY325" s="180"/>
      <c r="CZ325" s="180"/>
      <c r="DA325" s="180"/>
      <c r="DB325" s="180"/>
      <c r="DC325" s="180"/>
      <c r="DD325" s="180"/>
      <c r="DE325" s="180"/>
      <c r="DF325" s="180"/>
      <c r="DG325" s="180"/>
      <c r="DH325" s="180"/>
      <c r="DI325" s="180"/>
      <c r="DJ325" s="180"/>
      <c r="DK325" s="180"/>
      <c r="DL325" s="180"/>
      <c r="DM325" s="180"/>
      <c r="DN325" s="180"/>
      <c r="DO325" s="180"/>
      <c r="DP325" s="180"/>
      <c r="DQ325" s="180"/>
      <c r="DR325" s="180"/>
      <c r="DS325" s="180"/>
      <c r="DT325" s="180"/>
      <c r="DU325" s="180"/>
      <c r="DV325" s="180"/>
      <c r="DW325" s="180"/>
      <c r="DX325" s="180"/>
      <c r="DY325" s="180"/>
      <c r="DZ325" s="180"/>
      <c r="EA325" s="180"/>
      <c r="EB325" s="180"/>
    </row>
    <row r="326" spans="2:132" x14ac:dyDescent="0.2">
      <c r="B326" s="180"/>
      <c r="C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  <c r="CB326" s="180"/>
      <c r="CC326" s="180"/>
      <c r="CD326" s="180"/>
      <c r="CE326" s="180"/>
      <c r="CF326" s="180"/>
      <c r="CG326" s="180"/>
      <c r="CH326" s="180"/>
      <c r="CI326" s="180"/>
      <c r="CJ326" s="180"/>
      <c r="CK326" s="180"/>
      <c r="CL326" s="180"/>
      <c r="CM326" s="180"/>
      <c r="CN326" s="180"/>
      <c r="CO326" s="180"/>
      <c r="CP326" s="180"/>
      <c r="CQ326" s="180"/>
      <c r="CR326" s="180"/>
      <c r="CS326" s="180"/>
      <c r="CT326" s="180"/>
      <c r="CU326" s="180"/>
      <c r="CV326" s="180"/>
      <c r="CW326" s="180"/>
      <c r="CX326" s="180"/>
      <c r="CY326" s="180"/>
      <c r="CZ326" s="180"/>
      <c r="DA326" s="180"/>
      <c r="DB326" s="180"/>
      <c r="DC326" s="180"/>
      <c r="DD326" s="180"/>
      <c r="DE326" s="180"/>
      <c r="DF326" s="180"/>
      <c r="DG326" s="180"/>
      <c r="DH326" s="180"/>
      <c r="DI326" s="180"/>
      <c r="DJ326" s="180"/>
      <c r="DK326" s="180"/>
      <c r="DL326" s="180"/>
      <c r="DM326" s="180"/>
      <c r="DN326" s="180"/>
      <c r="DO326" s="180"/>
      <c r="DP326" s="180"/>
      <c r="DQ326" s="180"/>
      <c r="DR326" s="180"/>
      <c r="DS326" s="180"/>
      <c r="DT326" s="180"/>
      <c r="DU326" s="180"/>
      <c r="DV326" s="180"/>
      <c r="DW326" s="180"/>
      <c r="DX326" s="180"/>
      <c r="DY326" s="180"/>
      <c r="DZ326" s="180"/>
      <c r="EA326" s="180"/>
      <c r="EB326" s="180"/>
    </row>
    <row r="327" spans="2:132" x14ac:dyDescent="0.2">
      <c r="B327" s="180"/>
      <c r="C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  <c r="CB327" s="180"/>
      <c r="CC327" s="180"/>
      <c r="CD327" s="180"/>
      <c r="CE327" s="180"/>
      <c r="CF327" s="180"/>
      <c r="CG327" s="180"/>
      <c r="CH327" s="180"/>
      <c r="CI327" s="180"/>
      <c r="CJ327" s="180"/>
      <c r="CK327" s="180"/>
      <c r="CL327" s="180"/>
      <c r="CM327" s="180"/>
      <c r="CN327" s="180"/>
      <c r="CO327" s="180"/>
      <c r="CP327" s="180"/>
      <c r="CQ327" s="180"/>
      <c r="CR327" s="180"/>
      <c r="CS327" s="180"/>
      <c r="CT327" s="180"/>
      <c r="CU327" s="180"/>
      <c r="CV327" s="180"/>
      <c r="CW327" s="180"/>
      <c r="CX327" s="180"/>
      <c r="CY327" s="180"/>
      <c r="CZ327" s="180"/>
      <c r="DA327" s="180"/>
      <c r="DB327" s="180"/>
      <c r="DC327" s="180"/>
      <c r="DD327" s="180"/>
      <c r="DE327" s="180"/>
      <c r="DF327" s="180"/>
      <c r="DG327" s="180"/>
      <c r="DH327" s="180"/>
      <c r="DI327" s="180"/>
      <c r="DJ327" s="180"/>
      <c r="DK327" s="180"/>
      <c r="DL327" s="180"/>
      <c r="DM327" s="180"/>
      <c r="DN327" s="180"/>
      <c r="DO327" s="180"/>
      <c r="DP327" s="180"/>
      <c r="DQ327" s="180"/>
      <c r="DR327" s="180"/>
      <c r="DS327" s="180"/>
      <c r="DT327" s="180"/>
      <c r="DU327" s="180"/>
      <c r="DV327" s="180"/>
      <c r="DW327" s="180"/>
      <c r="DX327" s="180"/>
      <c r="DY327" s="180"/>
      <c r="DZ327" s="180"/>
      <c r="EA327" s="180"/>
      <c r="EB327" s="180"/>
    </row>
    <row r="328" spans="2:132" x14ac:dyDescent="0.2">
      <c r="B328" s="180"/>
      <c r="C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  <c r="CB328" s="180"/>
      <c r="CC328" s="180"/>
      <c r="CD328" s="180"/>
      <c r="CE328" s="180"/>
      <c r="CF328" s="180"/>
      <c r="CG328" s="180"/>
      <c r="CH328" s="180"/>
      <c r="CI328" s="180"/>
      <c r="CJ328" s="180"/>
      <c r="CK328" s="180"/>
      <c r="CL328" s="180"/>
      <c r="CM328" s="180"/>
      <c r="CN328" s="180"/>
      <c r="CO328" s="180"/>
      <c r="CP328" s="180"/>
      <c r="CQ328" s="180"/>
      <c r="CR328" s="180"/>
      <c r="CS328" s="180"/>
      <c r="CT328" s="180"/>
      <c r="CU328" s="180"/>
      <c r="CV328" s="180"/>
      <c r="CW328" s="180"/>
      <c r="CX328" s="180"/>
      <c r="CY328" s="180"/>
      <c r="CZ328" s="180"/>
      <c r="DA328" s="180"/>
      <c r="DB328" s="180"/>
      <c r="DC328" s="180"/>
      <c r="DD328" s="180"/>
      <c r="DE328" s="180"/>
      <c r="DF328" s="180"/>
      <c r="DG328" s="180"/>
      <c r="DH328" s="180"/>
      <c r="DI328" s="180"/>
      <c r="DJ328" s="180"/>
      <c r="DK328" s="180"/>
      <c r="DL328" s="180"/>
      <c r="DM328" s="180"/>
      <c r="DN328" s="180"/>
      <c r="DO328" s="180"/>
      <c r="DP328" s="180"/>
      <c r="DQ328" s="180"/>
      <c r="DR328" s="180"/>
      <c r="DS328" s="180"/>
      <c r="DT328" s="180"/>
      <c r="DU328" s="180"/>
      <c r="DV328" s="180"/>
      <c r="DW328" s="180"/>
      <c r="DX328" s="180"/>
      <c r="DY328" s="180"/>
      <c r="DZ328" s="180"/>
      <c r="EA328" s="180"/>
      <c r="EB328" s="180"/>
    </row>
    <row r="329" spans="2:132" x14ac:dyDescent="0.2">
      <c r="B329" s="180"/>
      <c r="C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  <c r="CB329" s="180"/>
      <c r="CC329" s="180"/>
      <c r="CD329" s="180"/>
      <c r="CE329" s="180"/>
      <c r="CF329" s="180"/>
      <c r="CG329" s="180"/>
      <c r="CH329" s="180"/>
      <c r="CI329" s="180"/>
      <c r="CJ329" s="180"/>
      <c r="CK329" s="180"/>
      <c r="CL329" s="180"/>
      <c r="CM329" s="180"/>
      <c r="CN329" s="180"/>
      <c r="CO329" s="180"/>
      <c r="CP329" s="180"/>
      <c r="CQ329" s="180"/>
      <c r="CR329" s="180"/>
      <c r="CS329" s="180"/>
      <c r="CT329" s="180"/>
      <c r="CU329" s="180"/>
      <c r="CV329" s="180"/>
      <c r="CW329" s="180"/>
      <c r="CX329" s="180"/>
      <c r="CY329" s="180"/>
      <c r="CZ329" s="180"/>
      <c r="DA329" s="180"/>
      <c r="DB329" s="180"/>
      <c r="DC329" s="180"/>
      <c r="DD329" s="180"/>
      <c r="DE329" s="180"/>
      <c r="DF329" s="180"/>
      <c r="DG329" s="180"/>
      <c r="DH329" s="180"/>
      <c r="DI329" s="180"/>
      <c r="DJ329" s="180"/>
      <c r="DK329" s="180"/>
      <c r="DL329" s="180"/>
      <c r="DM329" s="180"/>
      <c r="DN329" s="180"/>
      <c r="DO329" s="180"/>
      <c r="DP329" s="180"/>
      <c r="DQ329" s="180"/>
      <c r="DR329" s="180"/>
      <c r="DS329" s="180"/>
      <c r="DT329" s="180"/>
      <c r="DU329" s="180"/>
      <c r="DV329" s="180"/>
      <c r="DW329" s="180"/>
      <c r="DX329" s="180"/>
      <c r="DY329" s="180"/>
      <c r="DZ329" s="180"/>
      <c r="EA329" s="180"/>
      <c r="EB329" s="180"/>
    </row>
    <row r="330" spans="2:132" x14ac:dyDescent="0.2">
      <c r="B330" s="180"/>
      <c r="C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  <c r="CB330" s="180"/>
      <c r="CC330" s="180"/>
      <c r="CD330" s="180"/>
      <c r="CE330" s="180"/>
      <c r="CF330" s="180"/>
      <c r="CG330" s="180"/>
      <c r="CH330" s="180"/>
      <c r="CI330" s="180"/>
      <c r="CJ330" s="180"/>
      <c r="CK330" s="180"/>
      <c r="CL330" s="180"/>
      <c r="CM330" s="180"/>
      <c r="CN330" s="180"/>
      <c r="CO330" s="180"/>
      <c r="CP330" s="180"/>
      <c r="CQ330" s="180"/>
      <c r="CR330" s="180"/>
      <c r="CS330" s="180"/>
      <c r="CT330" s="180"/>
      <c r="CU330" s="180"/>
      <c r="CV330" s="180"/>
      <c r="CW330" s="180"/>
      <c r="CX330" s="180"/>
      <c r="CY330" s="180"/>
      <c r="CZ330" s="180"/>
      <c r="DA330" s="180"/>
      <c r="DB330" s="180"/>
      <c r="DC330" s="180"/>
      <c r="DD330" s="180"/>
      <c r="DE330" s="180"/>
      <c r="DF330" s="180"/>
      <c r="DG330" s="180"/>
      <c r="DH330" s="180"/>
      <c r="DI330" s="180"/>
      <c r="DJ330" s="180"/>
      <c r="DK330" s="180"/>
      <c r="DL330" s="180"/>
      <c r="DM330" s="180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0"/>
      <c r="DZ330" s="180"/>
      <c r="EA330" s="180"/>
      <c r="EB330" s="180"/>
    </row>
    <row r="331" spans="2:132" x14ac:dyDescent="0.2">
      <c r="B331" s="180"/>
      <c r="C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  <c r="CB331" s="180"/>
      <c r="CC331" s="180"/>
      <c r="CD331" s="180"/>
      <c r="CE331" s="180"/>
      <c r="CF331" s="180"/>
      <c r="CG331" s="180"/>
      <c r="CH331" s="180"/>
      <c r="CI331" s="180"/>
      <c r="CJ331" s="180"/>
      <c r="CK331" s="180"/>
      <c r="CL331" s="180"/>
      <c r="CM331" s="180"/>
      <c r="CN331" s="180"/>
      <c r="CO331" s="180"/>
      <c r="CP331" s="180"/>
      <c r="CQ331" s="180"/>
      <c r="CR331" s="180"/>
      <c r="CS331" s="180"/>
      <c r="CT331" s="180"/>
      <c r="CU331" s="180"/>
      <c r="CV331" s="180"/>
      <c r="CW331" s="180"/>
      <c r="CX331" s="180"/>
      <c r="CY331" s="180"/>
      <c r="CZ331" s="180"/>
      <c r="DA331" s="180"/>
      <c r="DB331" s="180"/>
      <c r="DC331" s="180"/>
      <c r="DD331" s="180"/>
      <c r="DE331" s="180"/>
      <c r="DF331" s="180"/>
      <c r="DG331" s="180"/>
      <c r="DH331" s="180"/>
      <c r="DI331" s="180"/>
      <c r="DJ331" s="180"/>
      <c r="DK331" s="180"/>
      <c r="DL331" s="180"/>
      <c r="DM331" s="180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0"/>
      <c r="DZ331" s="180"/>
      <c r="EA331" s="180"/>
      <c r="EB331" s="180"/>
    </row>
    <row r="332" spans="2:132" x14ac:dyDescent="0.2">
      <c r="B332" s="180"/>
      <c r="C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  <c r="CB332" s="180"/>
      <c r="CC332" s="180"/>
      <c r="CD332" s="180"/>
      <c r="CE332" s="180"/>
      <c r="CF332" s="180"/>
      <c r="CG332" s="180"/>
      <c r="CH332" s="180"/>
      <c r="CI332" s="180"/>
      <c r="CJ332" s="180"/>
      <c r="CK332" s="180"/>
      <c r="CL332" s="180"/>
      <c r="CM332" s="180"/>
      <c r="CN332" s="180"/>
      <c r="CO332" s="180"/>
      <c r="CP332" s="180"/>
      <c r="CQ332" s="180"/>
      <c r="CR332" s="180"/>
      <c r="CS332" s="180"/>
      <c r="CT332" s="180"/>
      <c r="CU332" s="180"/>
      <c r="CV332" s="180"/>
      <c r="CW332" s="180"/>
      <c r="CX332" s="180"/>
      <c r="CY332" s="180"/>
      <c r="CZ332" s="180"/>
      <c r="DA332" s="180"/>
      <c r="DB332" s="180"/>
      <c r="DC332" s="180"/>
      <c r="DD332" s="180"/>
      <c r="DE332" s="180"/>
      <c r="DF332" s="180"/>
      <c r="DG332" s="180"/>
      <c r="DH332" s="180"/>
      <c r="DI332" s="180"/>
      <c r="DJ332" s="180"/>
      <c r="DK332" s="180"/>
      <c r="DL332" s="180"/>
      <c r="DM332" s="180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0"/>
      <c r="DZ332" s="180"/>
      <c r="EA332" s="180"/>
      <c r="EB332" s="180"/>
    </row>
    <row r="333" spans="2:132" x14ac:dyDescent="0.2">
      <c r="B333" s="180"/>
      <c r="C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  <c r="CB333" s="180"/>
      <c r="CC333" s="180"/>
      <c r="CD333" s="180"/>
      <c r="CE333" s="180"/>
      <c r="CF333" s="180"/>
      <c r="CG333" s="180"/>
      <c r="CH333" s="180"/>
      <c r="CI333" s="180"/>
      <c r="CJ333" s="180"/>
      <c r="CK333" s="180"/>
      <c r="CL333" s="180"/>
      <c r="CM333" s="180"/>
      <c r="CN333" s="180"/>
      <c r="CO333" s="180"/>
      <c r="CP333" s="180"/>
      <c r="CQ333" s="180"/>
      <c r="CR333" s="180"/>
      <c r="CS333" s="180"/>
      <c r="CT333" s="180"/>
      <c r="CU333" s="180"/>
      <c r="CV333" s="180"/>
      <c r="CW333" s="180"/>
      <c r="CX333" s="180"/>
      <c r="CY333" s="180"/>
      <c r="CZ333" s="180"/>
      <c r="DA333" s="180"/>
      <c r="DB333" s="180"/>
      <c r="DC333" s="180"/>
      <c r="DD333" s="180"/>
      <c r="DE333" s="180"/>
      <c r="DF333" s="180"/>
      <c r="DG333" s="180"/>
      <c r="DH333" s="180"/>
      <c r="DI333" s="180"/>
      <c r="DJ333" s="180"/>
      <c r="DK333" s="180"/>
      <c r="DL333" s="180"/>
      <c r="DM333" s="180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0"/>
      <c r="DZ333" s="180"/>
      <c r="EA333" s="180"/>
      <c r="EB333" s="180"/>
    </row>
    <row r="334" spans="2:132" x14ac:dyDescent="0.2">
      <c r="B334" s="180"/>
      <c r="C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  <c r="CB334" s="180"/>
      <c r="CC334" s="180"/>
      <c r="CD334" s="180"/>
      <c r="CE334" s="180"/>
      <c r="CF334" s="180"/>
      <c r="CG334" s="180"/>
      <c r="CH334" s="180"/>
      <c r="CI334" s="180"/>
      <c r="CJ334" s="180"/>
      <c r="CK334" s="180"/>
      <c r="CL334" s="180"/>
      <c r="CM334" s="180"/>
      <c r="CN334" s="180"/>
      <c r="CO334" s="180"/>
      <c r="CP334" s="180"/>
      <c r="CQ334" s="180"/>
      <c r="CR334" s="180"/>
      <c r="CS334" s="180"/>
      <c r="CT334" s="180"/>
      <c r="CU334" s="180"/>
      <c r="CV334" s="180"/>
      <c r="CW334" s="180"/>
      <c r="CX334" s="180"/>
      <c r="CY334" s="180"/>
      <c r="CZ334" s="180"/>
      <c r="DA334" s="180"/>
      <c r="DB334" s="180"/>
      <c r="DC334" s="180"/>
      <c r="DD334" s="180"/>
      <c r="DE334" s="180"/>
      <c r="DF334" s="180"/>
      <c r="DG334" s="180"/>
      <c r="DH334" s="180"/>
      <c r="DI334" s="180"/>
      <c r="DJ334" s="180"/>
      <c r="DK334" s="180"/>
      <c r="DL334" s="180"/>
      <c r="DM334" s="180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0"/>
      <c r="DZ334" s="180"/>
      <c r="EA334" s="180"/>
      <c r="EB334" s="180"/>
    </row>
    <row r="335" spans="2:132" x14ac:dyDescent="0.2">
      <c r="B335" s="180"/>
      <c r="C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  <c r="CB335" s="180"/>
      <c r="CC335" s="180"/>
      <c r="CD335" s="180"/>
      <c r="CE335" s="180"/>
      <c r="CF335" s="180"/>
      <c r="CG335" s="180"/>
      <c r="CH335" s="180"/>
      <c r="CI335" s="180"/>
      <c r="CJ335" s="180"/>
      <c r="CK335" s="180"/>
      <c r="CL335" s="180"/>
      <c r="CM335" s="180"/>
      <c r="CN335" s="180"/>
      <c r="CO335" s="180"/>
      <c r="CP335" s="180"/>
      <c r="CQ335" s="180"/>
      <c r="CR335" s="180"/>
      <c r="CS335" s="180"/>
      <c r="CT335" s="180"/>
      <c r="CU335" s="180"/>
      <c r="CV335" s="180"/>
      <c r="CW335" s="180"/>
      <c r="CX335" s="180"/>
      <c r="CY335" s="180"/>
      <c r="CZ335" s="180"/>
      <c r="DA335" s="180"/>
      <c r="DB335" s="180"/>
      <c r="DC335" s="180"/>
      <c r="DD335" s="180"/>
      <c r="DE335" s="180"/>
      <c r="DF335" s="180"/>
      <c r="DG335" s="180"/>
      <c r="DH335" s="180"/>
      <c r="DI335" s="180"/>
      <c r="DJ335" s="180"/>
      <c r="DK335" s="180"/>
      <c r="DL335" s="180"/>
      <c r="DM335" s="180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0"/>
      <c r="DZ335" s="180"/>
      <c r="EA335" s="180"/>
      <c r="EB335" s="180"/>
    </row>
    <row r="336" spans="2:132" x14ac:dyDescent="0.2">
      <c r="B336" s="180"/>
      <c r="C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  <c r="CB336" s="180"/>
      <c r="CC336" s="180"/>
      <c r="CD336" s="180"/>
      <c r="CE336" s="180"/>
      <c r="CF336" s="180"/>
      <c r="CG336" s="180"/>
      <c r="CH336" s="180"/>
      <c r="CI336" s="180"/>
      <c r="CJ336" s="180"/>
      <c r="CK336" s="180"/>
      <c r="CL336" s="180"/>
      <c r="CM336" s="180"/>
      <c r="CN336" s="180"/>
      <c r="CO336" s="180"/>
      <c r="CP336" s="180"/>
      <c r="CQ336" s="180"/>
      <c r="CR336" s="180"/>
      <c r="CS336" s="180"/>
      <c r="CT336" s="180"/>
      <c r="CU336" s="180"/>
      <c r="CV336" s="180"/>
      <c r="CW336" s="180"/>
      <c r="CX336" s="180"/>
      <c r="CY336" s="180"/>
      <c r="CZ336" s="180"/>
      <c r="DA336" s="180"/>
      <c r="DB336" s="180"/>
      <c r="DC336" s="180"/>
      <c r="DD336" s="180"/>
      <c r="DE336" s="180"/>
      <c r="DF336" s="180"/>
      <c r="DG336" s="180"/>
      <c r="DH336" s="180"/>
      <c r="DI336" s="180"/>
      <c r="DJ336" s="180"/>
      <c r="DK336" s="180"/>
      <c r="DL336" s="180"/>
      <c r="DM336" s="180"/>
      <c r="DN336" s="180"/>
      <c r="DO336" s="180"/>
      <c r="DP336" s="180"/>
      <c r="DQ336" s="180"/>
      <c r="DR336" s="180"/>
      <c r="DS336" s="180"/>
      <c r="DT336" s="180"/>
      <c r="DU336" s="180"/>
      <c r="DV336" s="180"/>
      <c r="DW336" s="180"/>
      <c r="DX336" s="180"/>
      <c r="DY336" s="180"/>
      <c r="DZ336" s="180"/>
      <c r="EA336" s="180"/>
      <c r="EB336" s="180"/>
    </row>
    <row r="337" spans="2:132" x14ac:dyDescent="0.2">
      <c r="B337" s="180"/>
      <c r="C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  <c r="CB337" s="180"/>
      <c r="CC337" s="180"/>
      <c r="CD337" s="180"/>
      <c r="CE337" s="180"/>
      <c r="CF337" s="180"/>
      <c r="CG337" s="180"/>
      <c r="CH337" s="180"/>
      <c r="CI337" s="180"/>
      <c r="CJ337" s="180"/>
      <c r="CK337" s="180"/>
      <c r="CL337" s="180"/>
      <c r="CM337" s="180"/>
      <c r="CN337" s="180"/>
      <c r="CO337" s="180"/>
      <c r="CP337" s="180"/>
      <c r="CQ337" s="180"/>
      <c r="CR337" s="180"/>
      <c r="CS337" s="180"/>
      <c r="CT337" s="180"/>
      <c r="CU337" s="180"/>
      <c r="CV337" s="180"/>
      <c r="CW337" s="180"/>
      <c r="CX337" s="180"/>
      <c r="CY337" s="180"/>
      <c r="CZ337" s="180"/>
      <c r="DA337" s="180"/>
      <c r="DB337" s="180"/>
      <c r="DC337" s="180"/>
      <c r="DD337" s="180"/>
      <c r="DE337" s="180"/>
      <c r="DF337" s="180"/>
      <c r="DG337" s="180"/>
      <c r="DH337" s="180"/>
      <c r="DI337" s="180"/>
      <c r="DJ337" s="180"/>
      <c r="DK337" s="180"/>
      <c r="DL337" s="180"/>
      <c r="DM337" s="180"/>
      <c r="DN337" s="180"/>
      <c r="DO337" s="180"/>
      <c r="DP337" s="180"/>
      <c r="DQ337" s="180"/>
      <c r="DR337" s="180"/>
      <c r="DS337" s="180"/>
      <c r="DT337" s="180"/>
      <c r="DU337" s="180"/>
      <c r="DV337" s="180"/>
      <c r="DW337" s="180"/>
      <c r="DX337" s="180"/>
      <c r="DY337" s="180"/>
      <c r="DZ337" s="180"/>
      <c r="EA337" s="180"/>
      <c r="EB337" s="180"/>
    </row>
    <row r="338" spans="2:132" x14ac:dyDescent="0.2">
      <c r="B338" s="180"/>
      <c r="C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  <c r="CB338" s="180"/>
      <c r="CC338" s="180"/>
      <c r="CD338" s="180"/>
      <c r="CE338" s="180"/>
      <c r="CF338" s="180"/>
      <c r="CG338" s="180"/>
      <c r="CH338" s="180"/>
      <c r="CI338" s="180"/>
      <c r="CJ338" s="180"/>
      <c r="CK338" s="180"/>
      <c r="CL338" s="180"/>
      <c r="CM338" s="180"/>
      <c r="CN338" s="180"/>
      <c r="CO338" s="180"/>
      <c r="CP338" s="180"/>
      <c r="CQ338" s="180"/>
      <c r="CR338" s="180"/>
      <c r="CS338" s="180"/>
      <c r="CT338" s="180"/>
      <c r="CU338" s="180"/>
      <c r="CV338" s="180"/>
      <c r="CW338" s="180"/>
      <c r="CX338" s="180"/>
      <c r="CY338" s="180"/>
      <c r="CZ338" s="180"/>
      <c r="DA338" s="180"/>
      <c r="DB338" s="180"/>
      <c r="DC338" s="180"/>
      <c r="DD338" s="180"/>
      <c r="DE338" s="180"/>
      <c r="DF338" s="180"/>
      <c r="DG338" s="180"/>
      <c r="DH338" s="180"/>
      <c r="DI338" s="180"/>
      <c r="DJ338" s="180"/>
      <c r="DK338" s="180"/>
      <c r="DL338" s="180"/>
      <c r="DM338" s="180"/>
      <c r="DN338" s="180"/>
      <c r="DO338" s="180"/>
      <c r="DP338" s="180"/>
      <c r="DQ338" s="180"/>
      <c r="DR338" s="180"/>
      <c r="DS338" s="180"/>
      <c r="DT338" s="180"/>
      <c r="DU338" s="180"/>
      <c r="DV338" s="180"/>
      <c r="DW338" s="180"/>
      <c r="DX338" s="180"/>
      <c r="DY338" s="180"/>
      <c r="DZ338" s="180"/>
      <c r="EA338" s="180"/>
      <c r="EB338" s="180"/>
    </row>
    <row r="339" spans="2:132" x14ac:dyDescent="0.2">
      <c r="B339" s="180"/>
      <c r="C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  <c r="CB339" s="180"/>
      <c r="CC339" s="180"/>
      <c r="CD339" s="180"/>
      <c r="CE339" s="180"/>
      <c r="CF339" s="180"/>
      <c r="CG339" s="180"/>
      <c r="CH339" s="180"/>
      <c r="CI339" s="180"/>
      <c r="CJ339" s="180"/>
      <c r="CK339" s="180"/>
      <c r="CL339" s="180"/>
      <c r="CM339" s="180"/>
      <c r="CN339" s="180"/>
      <c r="CO339" s="180"/>
      <c r="CP339" s="180"/>
      <c r="CQ339" s="180"/>
      <c r="CR339" s="180"/>
      <c r="CS339" s="180"/>
      <c r="CT339" s="180"/>
      <c r="CU339" s="180"/>
      <c r="CV339" s="180"/>
      <c r="CW339" s="180"/>
      <c r="CX339" s="180"/>
      <c r="CY339" s="180"/>
      <c r="CZ339" s="180"/>
      <c r="DA339" s="180"/>
      <c r="DB339" s="180"/>
      <c r="DC339" s="180"/>
      <c r="DD339" s="180"/>
      <c r="DE339" s="180"/>
      <c r="DF339" s="180"/>
      <c r="DG339" s="180"/>
      <c r="DH339" s="180"/>
      <c r="DI339" s="180"/>
      <c r="DJ339" s="180"/>
      <c r="DK339" s="180"/>
      <c r="DL339" s="180"/>
      <c r="DM339" s="180"/>
      <c r="DN339" s="180"/>
      <c r="DO339" s="180"/>
      <c r="DP339" s="180"/>
      <c r="DQ339" s="180"/>
      <c r="DR339" s="180"/>
      <c r="DS339" s="180"/>
      <c r="DT339" s="180"/>
      <c r="DU339" s="180"/>
      <c r="DV339" s="180"/>
      <c r="DW339" s="180"/>
      <c r="DX339" s="180"/>
      <c r="DY339" s="180"/>
      <c r="DZ339" s="180"/>
      <c r="EA339" s="180"/>
      <c r="EB339" s="180"/>
    </row>
    <row r="340" spans="2:132" x14ac:dyDescent="0.2">
      <c r="B340" s="180"/>
      <c r="C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  <c r="CB340" s="180"/>
      <c r="CC340" s="180"/>
      <c r="CD340" s="180"/>
      <c r="CE340" s="180"/>
      <c r="CF340" s="180"/>
      <c r="CG340" s="180"/>
      <c r="CH340" s="180"/>
      <c r="CI340" s="180"/>
      <c r="CJ340" s="180"/>
      <c r="CK340" s="180"/>
      <c r="CL340" s="180"/>
      <c r="CM340" s="180"/>
      <c r="CN340" s="180"/>
      <c r="CO340" s="180"/>
      <c r="CP340" s="180"/>
      <c r="CQ340" s="180"/>
      <c r="CR340" s="180"/>
      <c r="CS340" s="180"/>
      <c r="CT340" s="180"/>
      <c r="CU340" s="180"/>
      <c r="CV340" s="180"/>
      <c r="CW340" s="180"/>
      <c r="CX340" s="180"/>
      <c r="CY340" s="180"/>
      <c r="CZ340" s="180"/>
      <c r="DA340" s="180"/>
      <c r="DB340" s="180"/>
      <c r="DC340" s="180"/>
      <c r="DD340" s="180"/>
      <c r="DE340" s="180"/>
      <c r="DF340" s="180"/>
      <c r="DG340" s="180"/>
      <c r="DH340" s="180"/>
      <c r="DI340" s="180"/>
      <c r="DJ340" s="180"/>
      <c r="DK340" s="180"/>
      <c r="DL340" s="180"/>
      <c r="DM340" s="180"/>
      <c r="DN340" s="180"/>
      <c r="DO340" s="180"/>
      <c r="DP340" s="180"/>
      <c r="DQ340" s="180"/>
      <c r="DR340" s="180"/>
      <c r="DS340" s="180"/>
      <c r="DT340" s="180"/>
      <c r="DU340" s="180"/>
      <c r="DV340" s="180"/>
      <c r="DW340" s="180"/>
      <c r="DX340" s="180"/>
      <c r="DY340" s="180"/>
      <c r="DZ340" s="180"/>
      <c r="EA340" s="180"/>
      <c r="EB340" s="180"/>
    </row>
    <row r="341" spans="2:132" x14ac:dyDescent="0.2">
      <c r="B341" s="180"/>
      <c r="C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  <c r="CB341" s="180"/>
      <c r="CC341" s="180"/>
      <c r="CD341" s="180"/>
      <c r="CE341" s="180"/>
      <c r="CF341" s="180"/>
      <c r="CG341" s="180"/>
      <c r="CH341" s="180"/>
      <c r="CI341" s="180"/>
      <c r="CJ341" s="180"/>
      <c r="CK341" s="180"/>
      <c r="CL341" s="180"/>
      <c r="CM341" s="180"/>
      <c r="CN341" s="180"/>
      <c r="CO341" s="180"/>
      <c r="CP341" s="180"/>
      <c r="CQ341" s="180"/>
      <c r="CR341" s="180"/>
      <c r="CS341" s="180"/>
      <c r="CT341" s="180"/>
      <c r="CU341" s="180"/>
      <c r="CV341" s="180"/>
      <c r="CW341" s="180"/>
      <c r="CX341" s="180"/>
      <c r="CY341" s="180"/>
      <c r="CZ341" s="180"/>
      <c r="DA341" s="180"/>
      <c r="DB341" s="180"/>
      <c r="DC341" s="180"/>
      <c r="DD341" s="180"/>
      <c r="DE341" s="180"/>
      <c r="DF341" s="180"/>
      <c r="DG341" s="180"/>
      <c r="DH341" s="180"/>
      <c r="DI341" s="180"/>
      <c r="DJ341" s="180"/>
      <c r="DK341" s="180"/>
      <c r="DL341" s="180"/>
      <c r="DM341" s="180"/>
      <c r="DN341" s="180"/>
      <c r="DO341" s="180"/>
      <c r="DP341" s="180"/>
      <c r="DQ341" s="180"/>
      <c r="DR341" s="180"/>
      <c r="DS341" s="180"/>
      <c r="DT341" s="180"/>
      <c r="DU341" s="180"/>
      <c r="DV341" s="180"/>
      <c r="DW341" s="180"/>
      <c r="DX341" s="180"/>
      <c r="DY341" s="180"/>
      <c r="DZ341" s="180"/>
      <c r="EA341" s="180"/>
      <c r="EB341" s="180"/>
    </row>
    <row r="342" spans="2:132" x14ac:dyDescent="0.2">
      <c r="B342" s="180"/>
      <c r="C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  <c r="CB342" s="180"/>
      <c r="CC342" s="180"/>
      <c r="CD342" s="180"/>
      <c r="CE342" s="180"/>
      <c r="CF342" s="180"/>
      <c r="CG342" s="180"/>
      <c r="CH342" s="180"/>
      <c r="CI342" s="180"/>
      <c r="CJ342" s="180"/>
      <c r="CK342" s="180"/>
      <c r="CL342" s="180"/>
      <c r="CM342" s="180"/>
      <c r="CN342" s="180"/>
      <c r="CO342" s="180"/>
      <c r="CP342" s="180"/>
      <c r="CQ342" s="180"/>
      <c r="CR342" s="180"/>
      <c r="CS342" s="180"/>
      <c r="CT342" s="180"/>
      <c r="CU342" s="180"/>
      <c r="CV342" s="180"/>
      <c r="CW342" s="180"/>
      <c r="CX342" s="180"/>
      <c r="CY342" s="180"/>
      <c r="CZ342" s="180"/>
      <c r="DA342" s="180"/>
      <c r="DB342" s="180"/>
      <c r="DC342" s="180"/>
      <c r="DD342" s="180"/>
      <c r="DE342" s="180"/>
      <c r="DF342" s="180"/>
      <c r="DG342" s="180"/>
      <c r="DH342" s="180"/>
      <c r="DI342" s="180"/>
      <c r="DJ342" s="180"/>
      <c r="DK342" s="180"/>
      <c r="DL342" s="180"/>
      <c r="DM342" s="180"/>
      <c r="DN342" s="180"/>
      <c r="DO342" s="180"/>
      <c r="DP342" s="180"/>
      <c r="DQ342" s="180"/>
      <c r="DR342" s="180"/>
      <c r="DS342" s="180"/>
      <c r="DT342" s="180"/>
      <c r="DU342" s="180"/>
      <c r="DV342" s="180"/>
      <c r="DW342" s="180"/>
      <c r="DX342" s="180"/>
      <c r="DY342" s="180"/>
      <c r="DZ342" s="180"/>
      <c r="EA342" s="180"/>
      <c r="EB342" s="180"/>
    </row>
    <row r="343" spans="2:132" x14ac:dyDescent="0.2">
      <c r="B343" s="180"/>
      <c r="C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  <c r="CB343" s="180"/>
      <c r="CC343" s="180"/>
      <c r="CD343" s="180"/>
      <c r="CE343" s="180"/>
      <c r="CF343" s="180"/>
      <c r="CG343" s="180"/>
      <c r="CH343" s="180"/>
      <c r="CI343" s="180"/>
      <c r="CJ343" s="180"/>
      <c r="CK343" s="180"/>
      <c r="CL343" s="180"/>
      <c r="CM343" s="180"/>
      <c r="CN343" s="180"/>
      <c r="CO343" s="180"/>
      <c r="CP343" s="180"/>
      <c r="CQ343" s="180"/>
      <c r="CR343" s="180"/>
      <c r="CS343" s="180"/>
      <c r="CT343" s="180"/>
      <c r="CU343" s="180"/>
      <c r="CV343" s="180"/>
      <c r="CW343" s="180"/>
      <c r="CX343" s="180"/>
      <c r="CY343" s="180"/>
      <c r="CZ343" s="180"/>
      <c r="DA343" s="180"/>
      <c r="DB343" s="180"/>
      <c r="DC343" s="180"/>
      <c r="DD343" s="180"/>
      <c r="DE343" s="180"/>
      <c r="DF343" s="180"/>
      <c r="DG343" s="180"/>
      <c r="DH343" s="180"/>
      <c r="DI343" s="180"/>
      <c r="DJ343" s="180"/>
      <c r="DK343" s="180"/>
      <c r="DL343" s="180"/>
      <c r="DM343" s="180"/>
      <c r="DN343" s="180"/>
      <c r="DO343" s="180"/>
      <c r="DP343" s="180"/>
      <c r="DQ343" s="180"/>
      <c r="DR343" s="180"/>
      <c r="DS343" s="180"/>
      <c r="DT343" s="180"/>
      <c r="DU343" s="180"/>
      <c r="DV343" s="180"/>
      <c r="DW343" s="180"/>
      <c r="DX343" s="180"/>
      <c r="DY343" s="180"/>
      <c r="DZ343" s="180"/>
      <c r="EA343" s="180"/>
      <c r="EB343" s="180"/>
    </row>
    <row r="344" spans="2:132" x14ac:dyDescent="0.2">
      <c r="B344" s="180"/>
      <c r="C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  <c r="CB344" s="180"/>
      <c r="CC344" s="180"/>
      <c r="CD344" s="180"/>
      <c r="CE344" s="180"/>
      <c r="CF344" s="180"/>
      <c r="CG344" s="180"/>
      <c r="CH344" s="180"/>
      <c r="CI344" s="180"/>
      <c r="CJ344" s="180"/>
      <c r="CK344" s="180"/>
      <c r="CL344" s="180"/>
      <c r="CM344" s="180"/>
      <c r="CN344" s="180"/>
      <c r="CO344" s="180"/>
      <c r="CP344" s="180"/>
      <c r="CQ344" s="180"/>
      <c r="CR344" s="180"/>
      <c r="CS344" s="180"/>
      <c r="CT344" s="180"/>
      <c r="CU344" s="180"/>
      <c r="CV344" s="180"/>
      <c r="CW344" s="180"/>
      <c r="CX344" s="180"/>
      <c r="CY344" s="180"/>
      <c r="CZ344" s="180"/>
      <c r="DA344" s="180"/>
      <c r="DB344" s="180"/>
      <c r="DC344" s="180"/>
      <c r="DD344" s="180"/>
      <c r="DE344" s="180"/>
      <c r="DF344" s="180"/>
      <c r="DG344" s="180"/>
      <c r="DH344" s="180"/>
      <c r="DI344" s="180"/>
      <c r="DJ344" s="180"/>
      <c r="DK344" s="180"/>
      <c r="DL344" s="180"/>
      <c r="DM344" s="180"/>
      <c r="DN344" s="180"/>
      <c r="DO344" s="180"/>
      <c r="DP344" s="180"/>
      <c r="DQ344" s="180"/>
      <c r="DR344" s="180"/>
      <c r="DS344" s="180"/>
      <c r="DT344" s="180"/>
      <c r="DU344" s="180"/>
      <c r="DV344" s="180"/>
      <c r="DW344" s="180"/>
      <c r="DX344" s="180"/>
      <c r="DY344" s="180"/>
      <c r="DZ344" s="180"/>
      <c r="EA344" s="180"/>
      <c r="EB344" s="180"/>
    </row>
    <row r="345" spans="2:132" x14ac:dyDescent="0.2">
      <c r="B345" s="180"/>
      <c r="C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  <c r="CB345" s="180"/>
      <c r="CC345" s="180"/>
      <c r="CD345" s="180"/>
      <c r="CE345" s="180"/>
      <c r="CF345" s="180"/>
      <c r="CG345" s="180"/>
      <c r="CH345" s="180"/>
      <c r="CI345" s="180"/>
      <c r="CJ345" s="180"/>
      <c r="CK345" s="180"/>
      <c r="CL345" s="180"/>
      <c r="CM345" s="180"/>
      <c r="CN345" s="180"/>
      <c r="CO345" s="180"/>
      <c r="CP345" s="180"/>
      <c r="CQ345" s="180"/>
      <c r="CR345" s="180"/>
      <c r="CS345" s="180"/>
      <c r="CT345" s="180"/>
      <c r="CU345" s="180"/>
      <c r="CV345" s="180"/>
      <c r="CW345" s="180"/>
      <c r="CX345" s="180"/>
      <c r="CY345" s="180"/>
      <c r="CZ345" s="180"/>
      <c r="DA345" s="180"/>
      <c r="DB345" s="180"/>
      <c r="DC345" s="180"/>
      <c r="DD345" s="180"/>
      <c r="DE345" s="180"/>
      <c r="DF345" s="180"/>
      <c r="DG345" s="180"/>
      <c r="DH345" s="180"/>
      <c r="DI345" s="180"/>
      <c r="DJ345" s="180"/>
      <c r="DK345" s="180"/>
      <c r="DL345" s="180"/>
      <c r="DM345" s="180"/>
      <c r="DN345" s="180"/>
      <c r="DO345" s="180"/>
      <c r="DP345" s="180"/>
      <c r="DQ345" s="180"/>
      <c r="DR345" s="180"/>
      <c r="DS345" s="180"/>
      <c r="DT345" s="180"/>
      <c r="DU345" s="180"/>
      <c r="DV345" s="180"/>
      <c r="DW345" s="180"/>
      <c r="DX345" s="180"/>
      <c r="DY345" s="180"/>
      <c r="DZ345" s="180"/>
      <c r="EA345" s="180"/>
      <c r="EB345" s="180"/>
    </row>
    <row r="346" spans="2:132" x14ac:dyDescent="0.2">
      <c r="B346" s="180"/>
      <c r="C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  <c r="CB346" s="180"/>
      <c r="CC346" s="180"/>
      <c r="CD346" s="180"/>
      <c r="CE346" s="180"/>
      <c r="CF346" s="180"/>
      <c r="CG346" s="180"/>
      <c r="CH346" s="180"/>
      <c r="CI346" s="180"/>
      <c r="CJ346" s="180"/>
      <c r="CK346" s="180"/>
      <c r="CL346" s="180"/>
      <c r="CM346" s="180"/>
      <c r="CN346" s="180"/>
      <c r="CO346" s="180"/>
      <c r="CP346" s="180"/>
      <c r="CQ346" s="180"/>
      <c r="CR346" s="180"/>
      <c r="CS346" s="180"/>
      <c r="CT346" s="180"/>
      <c r="CU346" s="180"/>
      <c r="CV346" s="180"/>
      <c r="CW346" s="180"/>
      <c r="CX346" s="180"/>
      <c r="CY346" s="180"/>
      <c r="CZ346" s="180"/>
      <c r="DA346" s="180"/>
      <c r="DB346" s="180"/>
      <c r="DC346" s="180"/>
      <c r="DD346" s="180"/>
      <c r="DE346" s="180"/>
      <c r="DF346" s="180"/>
      <c r="DG346" s="180"/>
      <c r="DH346" s="180"/>
      <c r="DI346" s="180"/>
      <c r="DJ346" s="180"/>
      <c r="DK346" s="180"/>
      <c r="DL346" s="180"/>
      <c r="DM346" s="180"/>
      <c r="DN346" s="180"/>
      <c r="DO346" s="180"/>
      <c r="DP346" s="180"/>
      <c r="DQ346" s="180"/>
      <c r="DR346" s="180"/>
      <c r="DS346" s="180"/>
      <c r="DT346" s="180"/>
      <c r="DU346" s="180"/>
      <c r="DV346" s="180"/>
      <c r="DW346" s="180"/>
      <c r="DX346" s="180"/>
      <c r="DY346" s="180"/>
      <c r="DZ346" s="180"/>
      <c r="EA346" s="180"/>
      <c r="EB346" s="180"/>
    </row>
    <row r="347" spans="2:132" x14ac:dyDescent="0.2">
      <c r="B347" s="180"/>
      <c r="C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  <c r="CB347" s="180"/>
      <c r="CC347" s="180"/>
      <c r="CD347" s="180"/>
      <c r="CE347" s="180"/>
      <c r="CF347" s="180"/>
      <c r="CG347" s="180"/>
      <c r="CH347" s="180"/>
      <c r="CI347" s="180"/>
      <c r="CJ347" s="180"/>
      <c r="CK347" s="180"/>
      <c r="CL347" s="180"/>
      <c r="CM347" s="180"/>
      <c r="CN347" s="180"/>
      <c r="CO347" s="180"/>
      <c r="CP347" s="180"/>
      <c r="CQ347" s="180"/>
      <c r="CR347" s="180"/>
      <c r="CS347" s="180"/>
      <c r="CT347" s="180"/>
      <c r="CU347" s="180"/>
      <c r="CV347" s="180"/>
      <c r="CW347" s="180"/>
      <c r="CX347" s="180"/>
      <c r="CY347" s="180"/>
      <c r="CZ347" s="180"/>
      <c r="DA347" s="180"/>
      <c r="DB347" s="180"/>
      <c r="DC347" s="180"/>
      <c r="DD347" s="180"/>
      <c r="DE347" s="180"/>
      <c r="DF347" s="180"/>
      <c r="DG347" s="180"/>
      <c r="DH347" s="180"/>
      <c r="DI347" s="180"/>
      <c r="DJ347" s="180"/>
      <c r="DK347" s="180"/>
      <c r="DL347" s="180"/>
      <c r="DM347" s="180"/>
      <c r="DN347" s="180"/>
      <c r="DO347" s="180"/>
      <c r="DP347" s="180"/>
      <c r="DQ347" s="180"/>
      <c r="DR347" s="180"/>
      <c r="DS347" s="180"/>
      <c r="DT347" s="180"/>
      <c r="DU347" s="180"/>
      <c r="DV347" s="180"/>
      <c r="DW347" s="180"/>
      <c r="DX347" s="180"/>
      <c r="DY347" s="180"/>
      <c r="DZ347" s="180"/>
      <c r="EA347" s="180"/>
      <c r="EB347" s="180"/>
    </row>
    <row r="348" spans="2:132" x14ac:dyDescent="0.2">
      <c r="B348" s="180"/>
      <c r="C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  <c r="CB348" s="180"/>
      <c r="CC348" s="180"/>
      <c r="CD348" s="180"/>
      <c r="CE348" s="180"/>
      <c r="CF348" s="180"/>
      <c r="CG348" s="180"/>
      <c r="CH348" s="180"/>
      <c r="CI348" s="180"/>
      <c r="CJ348" s="180"/>
      <c r="CK348" s="180"/>
      <c r="CL348" s="180"/>
      <c r="CM348" s="180"/>
      <c r="CN348" s="180"/>
      <c r="CO348" s="180"/>
      <c r="CP348" s="180"/>
      <c r="CQ348" s="180"/>
      <c r="CR348" s="180"/>
      <c r="CS348" s="180"/>
      <c r="CT348" s="180"/>
      <c r="CU348" s="180"/>
      <c r="CV348" s="180"/>
      <c r="CW348" s="180"/>
      <c r="CX348" s="180"/>
      <c r="CY348" s="180"/>
      <c r="CZ348" s="180"/>
      <c r="DA348" s="180"/>
      <c r="DB348" s="180"/>
      <c r="DC348" s="180"/>
      <c r="DD348" s="180"/>
      <c r="DE348" s="180"/>
      <c r="DF348" s="180"/>
      <c r="DG348" s="180"/>
      <c r="DH348" s="180"/>
      <c r="DI348" s="180"/>
      <c r="DJ348" s="180"/>
      <c r="DK348" s="180"/>
      <c r="DL348" s="180"/>
      <c r="DM348" s="180"/>
      <c r="DN348" s="180"/>
      <c r="DO348" s="180"/>
      <c r="DP348" s="180"/>
      <c r="DQ348" s="180"/>
      <c r="DR348" s="180"/>
      <c r="DS348" s="180"/>
      <c r="DT348" s="180"/>
      <c r="DU348" s="180"/>
      <c r="DV348" s="180"/>
      <c r="DW348" s="180"/>
      <c r="DX348" s="180"/>
      <c r="DY348" s="180"/>
      <c r="DZ348" s="180"/>
      <c r="EA348" s="180"/>
      <c r="EB348" s="180"/>
    </row>
    <row r="349" spans="2:132" x14ac:dyDescent="0.2">
      <c r="B349" s="180"/>
      <c r="C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  <c r="CB349" s="180"/>
      <c r="CC349" s="180"/>
      <c r="CD349" s="180"/>
      <c r="CE349" s="180"/>
      <c r="CF349" s="180"/>
      <c r="CG349" s="180"/>
      <c r="CH349" s="180"/>
      <c r="CI349" s="180"/>
      <c r="CJ349" s="180"/>
      <c r="CK349" s="180"/>
      <c r="CL349" s="180"/>
      <c r="CM349" s="180"/>
      <c r="CN349" s="180"/>
      <c r="CO349" s="180"/>
      <c r="CP349" s="180"/>
      <c r="CQ349" s="180"/>
      <c r="CR349" s="180"/>
      <c r="CS349" s="180"/>
      <c r="CT349" s="180"/>
      <c r="CU349" s="180"/>
      <c r="CV349" s="180"/>
      <c r="CW349" s="180"/>
      <c r="CX349" s="180"/>
      <c r="CY349" s="180"/>
      <c r="CZ349" s="180"/>
      <c r="DA349" s="180"/>
      <c r="DB349" s="180"/>
      <c r="DC349" s="180"/>
      <c r="DD349" s="180"/>
      <c r="DE349" s="180"/>
      <c r="DF349" s="180"/>
      <c r="DG349" s="180"/>
      <c r="DH349" s="180"/>
      <c r="DI349" s="180"/>
      <c r="DJ349" s="180"/>
      <c r="DK349" s="180"/>
      <c r="DL349" s="180"/>
      <c r="DM349" s="180"/>
      <c r="DN349" s="180"/>
      <c r="DO349" s="180"/>
      <c r="DP349" s="180"/>
      <c r="DQ349" s="180"/>
      <c r="DR349" s="180"/>
      <c r="DS349" s="180"/>
      <c r="DT349" s="180"/>
      <c r="DU349" s="180"/>
      <c r="DV349" s="180"/>
      <c r="DW349" s="180"/>
      <c r="DX349" s="180"/>
      <c r="DY349" s="180"/>
      <c r="DZ349" s="180"/>
      <c r="EA349" s="180"/>
      <c r="EB349" s="180"/>
    </row>
    <row r="350" spans="2:132" x14ac:dyDescent="0.2">
      <c r="B350" s="180"/>
      <c r="C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  <c r="CB350" s="180"/>
      <c r="CC350" s="180"/>
      <c r="CD350" s="180"/>
      <c r="CE350" s="180"/>
      <c r="CF350" s="180"/>
      <c r="CG350" s="180"/>
      <c r="CH350" s="180"/>
      <c r="CI350" s="180"/>
      <c r="CJ350" s="180"/>
      <c r="CK350" s="180"/>
      <c r="CL350" s="180"/>
      <c r="CM350" s="180"/>
      <c r="CN350" s="180"/>
      <c r="CO350" s="180"/>
      <c r="CP350" s="180"/>
      <c r="CQ350" s="180"/>
      <c r="CR350" s="180"/>
      <c r="CS350" s="180"/>
      <c r="CT350" s="180"/>
      <c r="CU350" s="180"/>
      <c r="CV350" s="180"/>
      <c r="CW350" s="180"/>
      <c r="CX350" s="180"/>
      <c r="CY350" s="180"/>
      <c r="CZ350" s="180"/>
      <c r="DA350" s="180"/>
      <c r="DB350" s="180"/>
      <c r="DC350" s="180"/>
      <c r="DD350" s="180"/>
      <c r="DE350" s="180"/>
      <c r="DF350" s="180"/>
      <c r="DG350" s="180"/>
      <c r="DH350" s="180"/>
      <c r="DI350" s="180"/>
      <c r="DJ350" s="180"/>
      <c r="DK350" s="180"/>
      <c r="DL350" s="180"/>
      <c r="DM350" s="180"/>
      <c r="DN350" s="180"/>
      <c r="DO350" s="180"/>
      <c r="DP350" s="180"/>
      <c r="DQ350" s="180"/>
      <c r="DR350" s="180"/>
      <c r="DS350" s="180"/>
      <c r="DT350" s="180"/>
      <c r="DU350" s="180"/>
      <c r="DV350" s="180"/>
      <c r="DW350" s="180"/>
      <c r="DX350" s="180"/>
      <c r="DY350" s="180"/>
      <c r="DZ350" s="180"/>
      <c r="EA350" s="180"/>
      <c r="EB350" s="180"/>
    </row>
    <row r="351" spans="2:132" x14ac:dyDescent="0.2">
      <c r="B351" s="180"/>
      <c r="C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  <c r="CB351" s="180"/>
      <c r="CC351" s="180"/>
      <c r="CD351" s="180"/>
      <c r="CE351" s="180"/>
      <c r="CF351" s="180"/>
      <c r="CG351" s="180"/>
      <c r="CH351" s="180"/>
      <c r="CI351" s="180"/>
      <c r="CJ351" s="180"/>
      <c r="CK351" s="180"/>
      <c r="CL351" s="180"/>
      <c r="CM351" s="180"/>
      <c r="CN351" s="180"/>
      <c r="CO351" s="180"/>
      <c r="CP351" s="180"/>
      <c r="CQ351" s="180"/>
      <c r="CR351" s="180"/>
      <c r="CS351" s="180"/>
      <c r="CT351" s="180"/>
      <c r="CU351" s="180"/>
      <c r="CV351" s="180"/>
      <c r="CW351" s="180"/>
      <c r="CX351" s="180"/>
      <c r="CY351" s="180"/>
      <c r="CZ351" s="180"/>
      <c r="DA351" s="180"/>
      <c r="DB351" s="180"/>
      <c r="DC351" s="180"/>
      <c r="DD351" s="180"/>
      <c r="DE351" s="180"/>
      <c r="DF351" s="180"/>
      <c r="DG351" s="180"/>
      <c r="DH351" s="180"/>
      <c r="DI351" s="180"/>
      <c r="DJ351" s="180"/>
      <c r="DK351" s="180"/>
      <c r="DL351" s="180"/>
      <c r="DM351" s="180"/>
      <c r="DN351" s="180"/>
      <c r="DO351" s="180"/>
      <c r="DP351" s="180"/>
      <c r="DQ351" s="180"/>
      <c r="DR351" s="180"/>
      <c r="DS351" s="180"/>
      <c r="DT351" s="180"/>
      <c r="DU351" s="180"/>
      <c r="DV351" s="180"/>
      <c r="DW351" s="180"/>
      <c r="DX351" s="180"/>
      <c r="DY351" s="180"/>
      <c r="DZ351" s="180"/>
      <c r="EA351" s="180"/>
      <c r="EB351" s="180"/>
    </row>
    <row r="352" spans="2:132" x14ac:dyDescent="0.2">
      <c r="B352" s="180"/>
      <c r="C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  <c r="CB352" s="180"/>
      <c r="CC352" s="180"/>
      <c r="CD352" s="180"/>
      <c r="CE352" s="180"/>
      <c r="CF352" s="180"/>
      <c r="CG352" s="180"/>
      <c r="CH352" s="180"/>
      <c r="CI352" s="180"/>
      <c r="CJ352" s="180"/>
      <c r="CK352" s="180"/>
      <c r="CL352" s="180"/>
      <c r="CM352" s="180"/>
      <c r="CN352" s="180"/>
      <c r="CO352" s="180"/>
      <c r="CP352" s="180"/>
      <c r="CQ352" s="180"/>
      <c r="CR352" s="180"/>
      <c r="CS352" s="180"/>
      <c r="CT352" s="180"/>
      <c r="CU352" s="180"/>
      <c r="CV352" s="180"/>
      <c r="CW352" s="180"/>
      <c r="CX352" s="180"/>
      <c r="CY352" s="180"/>
      <c r="CZ352" s="180"/>
      <c r="DA352" s="180"/>
      <c r="DB352" s="180"/>
      <c r="DC352" s="180"/>
      <c r="DD352" s="180"/>
      <c r="DE352" s="180"/>
      <c r="DF352" s="180"/>
      <c r="DG352" s="180"/>
      <c r="DH352" s="180"/>
      <c r="DI352" s="180"/>
      <c r="DJ352" s="180"/>
      <c r="DK352" s="180"/>
      <c r="DL352" s="180"/>
      <c r="DM352" s="180"/>
      <c r="DN352" s="180"/>
      <c r="DO352" s="180"/>
      <c r="DP352" s="180"/>
      <c r="DQ352" s="180"/>
      <c r="DR352" s="180"/>
      <c r="DS352" s="180"/>
      <c r="DT352" s="180"/>
      <c r="DU352" s="180"/>
      <c r="DV352" s="180"/>
      <c r="DW352" s="180"/>
      <c r="DX352" s="180"/>
      <c r="DY352" s="180"/>
      <c r="DZ352" s="180"/>
      <c r="EA352" s="180"/>
      <c r="EB352" s="180"/>
    </row>
    <row r="353" spans="2:132" x14ac:dyDescent="0.2">
      <c r="B353" s="180"/>
      <c r="C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  <c r="CB353" s="180"/>
      <c r="CC353" s="180"/>
      <c r="CD353" s="180"/>
      <c r="CE353" s="180"/>
      <c r="CF353" s="180"/>
      <c r="CG353" s="180"/>
      <c r="CH353" s="180"/>
      <c r="CI353" s="180"/>
      <c r="CJ353" s="180"/>
      <c r="CK353" s="180"/>
      <c r="CL353" s="180"/>
      <c r="CM353" s="180"/>
      <c r="CN353" s="180"/>
      <c r="CO353" s="180"/>
      <c r="CP353" s="180"/>
      <c r="CQ353" s="180"/>
      <c r="CR353" s="180"/>
      <c r="CS353" s="180"/>
      <c r="CT353" s="180"/>
      <c r="CU353" s="180"/>
      <c r="CV353" s="180"/>
      <c r="CW353" s="180"/>
      <c r="CX353" s="180"/>
      <c r="CY353" s="180"/>
      <c r="CZ353" s="180"/>
      <c r="DA353" s="180"/>
      <c r="DB353" s="180"/>
      <c r="DC353" s="180"/>
      <c r="DD353" s="180"/>
      <c r="DE353" s="180"/>
      <c r="DF353" s="180"/>
      <c r="DG353" s="180"/>
      <c r="DH353" s="180"/>
      <c r="DI353" s="180"/>
      <c r="DJ353" s="180"/>
      <c r="DK353" s="180"/>
      <c r="DL353" s="180"/>
      <c r="DM353" s="180"/>
      <c r="DN353" s="180"/>
      <c r="DO353" s="180"/>
      <c r="DP353" s="180"/>
      <c r="DQ353" s="180"/>
      <c r="DR353" s="180"/>
      <c r="DS353" s="180"/>
      <c r="DT353" s="180"/>
      <c r="DU353" s="180"/>
      <c r="DV353" s="180"/>
      <c r="DW353" s="180"/>
      <c r="DX353" s="180"/>
      <c r="DY353" s="180"/>
      <c r="DZ353" s="180"/>
      <c r="EA353" s="180"/>
      <c r="EB353" s="180"/>
    </row>
    <row r="354" spans="2:132" x14ac:dyDescent="0.2">
      <c r="B354" s="180"/>
      <c r="C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  <c r="CB354" s="180"/>
      <c r="CC354" s="180"/>
      <c r="CD354" s="180"/>
      <c r="CE354" s="180"/>
      <c r="CF354" s="180"/>
      <c r="CG354" s="180"/>
      <c r="CH354" s="180"/>
      <c r="CI354" s="180"/>
      <c r="CJ354" s="180"/>
      <c r="CK354" s="180"/>
      <c r="CL354" s="180"/>
      <c r="CM354" s="180"/>
      <c r="CN354" s="180"/>
      <c r="CO354" s="180"/>
      <c r="CP354" s="180"/>
      <c r="CQ354" s="180"/>
      <c r="CR354" s="180"/>
      <c r="CS354" s="180"/>
      <c r="CT354" s="180"/>
      <c r="CU354" s="180"/>
      <c r="CV354" s="180"/>
      <c r="CW354" s="180"/>
      <c r="CX354" s="180"/>
      <c r="CY354" s="180"/>
      <c r="CZ354" s="180"/>
      <c r="DA354" s="180"/>
      <c r="DB354" s="180"/>
      <c r="DC354" s="180"/>
      <c r="DD354" s="180"/>
      <c r="DE354" s="180"/>
      <c r="DF354" s="180"/>
      <c r="DG354" s="180"/>
      <c r="DH354" s="180"/>
      <c r="DI354" s="180"/>
      <c r="DJ354" s="180"/>
      <c r="DK354" s="180"/>
      <c r="DL354" s="180"/>
      <c r="DM354" s="180"/>
      <c r="DN354" s="180"/>
      <c r="DO354" s="180"/>
      <c r="DP354" s="180"/>
      <c r="DQ354" s="180"/>
      <c r="DR354" s="180"/>
      <c r="DS354" s="180"/>
      <c r="DT354" s="180"/>
      <c r="DU354" s="180"/>
      <c r="DV354" s="180"/>
      <c r="DW354" s="180"/>
      <c r="DX354" s="180"/>
      <c r="DY354" s="180"/>
      <c r="DZ354" s="180"/>
      <c r="EA354" s="180"/>
      <c r="EB354" s="180"/>
    </row>
    <row r="355" spans="2:132" x14ac:dyDescent="0.2">
      <c r="B355" s="180"/>
      <c r="C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  <c r="CB355" s="180"/>
      <c r="CC355" s="180"/>
      <c r="CD355" s="180"/>
      <c r="CE355" s="180"/>
      <c r="CF355" s="180"/>
      <c r="CG355" s="180"/>
      <c r="CH355" s="180"/>
      <c r="CI355" s="180"/>
      <c r="CJ355" s="180"/>
      <c r="CK355" s="180"/>
      <c r="CL355" s="180"/>
      <c r="CM355" s="180"/>
      <c r="CN355" s="180"/>
      <c r="CO355" s="180"/>
      <c r="CP355" s="180"/>
      <c r="CQ355" s="180"/>
      <c r="CR355" s="180"/>
      <c r="CS355" s="180"/>
      <c r="CT355" s="180"/>
      <c r="CU355" s="180"/>
      <c r="CV355" s="180"/>
      <c r="CW355" s="180"/>
      <c r="CX355" s="180"/>
      <c r="CY355" s="180"/>
      <c r="CZ355" s="180"/>
      <c r="DA355" s="180"/>
      <c r="DB355" s="180"/>
      <c r="DC355" s="180"/>
      <c r="DD355" s="180"/>
      <c r="DE355" s="180"/>
      <c r="DF355" s="180"/>
      <c r="DG355" s="180"/>
      <c r="DH355" s="180"/>
      <c r="DI355" s="180"/>
      <c r="DJ355" s="180"/>
      <c r="DK355" s="180"/>
      <c r="DL355" s="180"/>
      <c r="DM355" s="180"/>
      <c r="DN355" s="180"/>
      <c r="DO355" s="180"/>
      <c r="DP355" s="180"/>
      <c r="DQ355" s="180"/>
      <c r="DR355" s="180"/>
      <c r="DS355" s="180"/>
      <c r="DT355" s="180"/>
      <c r="DU355" s="180"/>
      <c r="DV355" s="180"/>
      <c r="DW355" s="180"/>
      <c r="DX355" s="180"/>
      <c r="DY355" s="180"/>
      <c r="DZ355" s="180"/>
      <c r="EA355" s="180"/>
      <c r="EB355" s="180"/>
    </row>
    <row r="356" spans="2:132" x14ac:dyDescent="0.2">
      <c r="B356" s="180"/>
      <c r="C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  <c r="CB356" s="180"/>
      <c r="CC356" s="180"/>
      <c r="CD356" s="180"/>
      <c r="CE356" s="180"/>
      <c r="CF356" s="180"/>
      <c r="CG356" s="180"/>
      <c r="CH356" s="180"/>
      <c r="CI356" s="180"/>
      <c r="CJ356" s="180"/>
      <c r="CK356" s="180"/>
      <c r="CL356" s="180"/>
      <c r="CM356" s="180"/>
      <c r="CN356" s="180"/>
      <c r="CO356" s="180"/>
      <c r="CP356" s="180"/>
      <c r="CQ356" s="180"/>
      <c r="CR356" s="180"/>
      <c r="CS356" s="180"/>
      <c r="CT356" s="180"/>
      <c r="CU356" s="180"/>
      <c r="CV356" s="180"/>
      <c r="CW356" s="180"/>
      <c r="CX356" s="180"/>
      <c r="CY356" s="180"/>
      <c r="CZ356" s="180"/>
      <c r="DA356" s="180"/>
      <c r="DB356" s="180"/>
      <c r="DC356" s="180"/>
      <c r="DD356" s="180"/>
      <c r="DE356" s="180"/>
      <c r="DF356" s="180"/>
      <c r="DG356" s="180"/>
      <c r="DH356" s="180"/>
      <c r="DI356" s="180"/>
      <c r="DJ356" s="180"/>
      <c r="DK356" s="180"/>
      <c r="DL356" s="180"/>
      <c r="DM356" s="180"/>
      <c r="DN356" s="180"/>
      <c r="DO356" s="180"/>
      <c r="DP356" s="180"/>
      <c r="DQ356" s="180"/>
      <c r="DR356" s="180"/>
      <c r="DS356" s="180"/>
      <c r="DT356" s="180"/>
      <c r="DU356" s="180"/>
      <c r="DV356" s="180"/>
      <c r="DW356" s="180"/>
      <c r="DX356" s="180"/>
      <c r="DY356" s="180"/>
      <c r="DZ356" s="180"/>
      <c r="EA356" s="180"/>
      <c r="EB356" s="180"/>
    </row>
    <row r="357" spans="2:132" x14ac:dyDescent="0.2">
      <c r="B357" s="180"/>
      <c r="C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  <c r="CB357" s="180"/>
      <c r="CC357" s="180"/>
      <c r="CD357" s="180"/>
      <c r="CE357" s="180"/>
      <c r="CF357" s="180"/>
      <c r="CG357" s="180"/>
      <c r="CH357" s="180"/>
      <c r="CI357" s="180"/>
      <c r="CJ357" s="180"/>
      <c r="CK357" s="180"/>
      <c r="CL357" s="180"/>
      <c r="CM357" s="180"/>
      <c r="CN357" s="180"/>
      <c r="CO357" s="180"/>
      <c r="CP357" s="180"/>
      <c r="CQ357" s="180"/>
      <c r="CR357" s="180"/>
      <c r="CS357" s="180"/>
      <c r="CT357" s="180"/>
      <c r="CU357" s="180"/>
      <c r="CV357" s="180"/>
      <c r="CW357" s="180"/>
      <c r="CX357" s="180"/>
      <c r="CY357" s="180"/>
      <c r="CZ357" s="180"/>
      <c r="DA357" s="180"/>
      <c r="DB357" s="180"/>
      <c r="DC357" s="180"/>
      <c r="DD357" s="180"/>
      <c r="DE357" s="180"/>
      <c r="DF357" s="180"/>
      <c r="DG357" s="180"/>
      <c r="DH357" s="180"/>
      <c r="DI357" s="180"/>
      <c r="DJ357" s="180"/>
      <c r="DK357" s="180"/>
      <c r="DL357" s="180"/>
      <c r="DM357" s="180"/>
      <c r="DN357" s="180"/>
      <c r="DO357" s="180"/>
      <c r="DP357" s="180"/>
      <c r="DQ357" s="180"/>
      <c r="DR357" s="180"/>
      <c r="DS357" s="180"/>
      <c r="DT357" s="180"/>
      <c r="DU357" s="180"/>
      <c r="DV357" s="180"/>
      <c r="DW357" s="180"/>
      <c r="DX357" s="180"/>
      <c r="DY357" s="180"/>
      <c r="DZ357" s="180"/>
      <c r="EA357" s="180"/>
      <c r="EB357" s="180"/>
    </row>
    <row r="358" spans="2:132" x14ac:dyDescent="0.2">
      <c r="B358" s="180"/>
      <c r="C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  <c r="CB358" s="180"/>
      <c r="CC358" s="180"/>
      <c r="CD358" s="180"/>
      <c r="CE358" s="180"/>
      <c r="CF358" s="180"/>
      <c r="CG358" s="180"/>
      <c r="CH358" s="180"/>
      <c r="CI358" s="180"/>
      <c r="CJ358" s="180"/>
      <c r="CK358" s="180"/>
      <c r="CL358" s="180"/>
      <c r="CM358" s="180"/>
      <c r="CN358" s="180"/>
      <c r="CO358" s="180"/>
      <c r="CP358" s="180"/>
      <c r="CQ358" s="180"/>
      <c r="CR358" s="180"/>
      <c r="CS358" s="180"/>
      <c r="CT358" s="180"/>
      <c r="CU358" s="180"/>
      <c r="CV358" s="180"/>
      <c r="CW358" s="180"/>
      <c r="CX358" s="180"/>
      <c r="CY358" s="180"/>
      <c r="CZ358" s="180"/>
      <c r="DA358" s="180"/>
      <c r="DB358" s="180"/>
      <c r="DC358" s="180"/>
      <c r="DD358" s="180"/>
      <c r="DE358" s="180"/>
      <c r="DF358" s="180"/>
      <c r="DG358" s="180"/>
      <c r="DH358" s="180"/>
      <c r="DI358" s="180"/>
      <c r="DJ358" s="180"/>
      <c r="DK358" s="180"/>
      <c r="DL358" s="180"/>
      <c r="DM358" s="180"/>
      <c r="DN358" s="180"/>
      <c r="DO358" s="180"/>
      <c r="DP358" s="180"/>
      <c r="DQ358" s="180"/>
      <c r="DR358" s="180"/>
      <c r="DS358" s="180"/>
      <c r="DT358" s="180"/>
      <c r="DU358" s="180"/>
      <c r="DV358" s="180"/>
      <c r="DW358" s="180"/>
      <c r="DX358" s="180"/>
      <c r="DY358" s="180"/>
      <c r="DZ358" s="180"/>
      <c r="EA358" s="180"/>
      <c r="EB358" s="180"/>
    </row>
    <row r="359" spans="2:132" x14ac:dyDescent="0.2">
      <c r="B359" s="180"/>
      <c r="C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  <c r="CB359" s="180"/>
      <c r="CC359" s="180"/>
      <c r="CD359" s="180"/>
      <c r="CE359" s="180"/>
      <c r="CF359" s="180"/>
      <c r="CG359" s="180"/>
      <c r="CH359" s="180"/>
      <c r="CI359" s="180"/>
      <c r="CJ359" s="180"/>
      <c r="CK359" s="180"/>
      <c r="CL359" s="180"/>
      <c r="CM359" s="180"/>
      <c r="CN359" s="180"/>
      <c r="CO359" s="180"/>
      <c r="CP359" s="180"/>
      <c r="CQ359" s="180"/>
      <c r="CR359" s="180"/>
      <c r="CS359" s="180"/>
      <c r="CT359" s="180"/>
      <c r="CU359" s="180"/>
      <c r="CV359" s="180"/>
      <c r="CW359" s="180"/>
      <c r="CX359" s="180"/>
      <c r="CY359" s="180"/>
      <c r="CZ359" s="180"/>
      <c r="DA359" s="180"/>
      <c r="DB359" s="180"/>
      <c r="DC359" s="180"/>
      <c r="DD359" s="180"/>
      <c r="DE359" s="180"/>
      <c r="DF359" s="180"/>
      <c r="DG359" s="180"/>
      <c r="DH359" s="180"/>
      <c r="DI359" s="180"/>
      <c r="DJ359" s="180"/>
      <c r="DK359" s="180"/>
      <c r="DL359" s="180"/>
      <c r="DM359" s="180"/>
      <c r="DN359" s="180"/>
      <c r="DO359" s="180"/>
      <c r="DP359" s="180"/>
      <c r="DQ359" s="180"/>
      <c r="DR359" s="180"/>
      <c r="DS359" s="180"/>
      <c r="DT359" s="180"/>
      <c r="DU359" s="180"/>
      <c r="DV359" s="180"/>
      <c r="DW359" s="180"/>
      <c r="DX359" s="180"/>
      <c r="DY359" s="180"/>
      <c r="DZ359" s="180"/>
      <c r="EA359" s="180"/>
      <c r="EB359" s="180"/>
    </row>
    <row r="360" spans="2:132" x14ac:dyDescent="0.2">
      <c r="B360" s="180"/>
      <c r="C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  <c r="CB360" s="180"/>
      <c r="CC360" s="180"/>
      <c r="CD360" s="180"/>
      <c r="CE360" s="180"/>
      <c r="CF360" s="180"/>
      <c r="CG360" s="180"/>
      <c r="CH360" s="180"/>
      <c r="CI360" s="180"/>
      <c r="CJ360" s="180"/>
      <c r="CK360" s="180"/>
      <c r="CL360" s="180"/>
      <c r="CM360" s="180"/>
      <c r="CN360" s="180"/>
      <c r="CO360" s="180"/>
      <c r="CP360" s="180"/>
      <c r="CQ360" s="180"/>
      <c r="CR360" s="180"/>
      <c r="CS360" s="180"/>
      <c r="CT360" s="180"/>
      <c r="CU360" s="180"/>
      <c r="CV360" s="180"/>
      <c r="CW360" s="180"/>
      <c r="CX360" s="180"/>
      <c r="CY360" s="180"/>
      <c r="CZ360" s="180"/>
      <c r="DA360" s="180"/>
      <c r="DB360" s="180"/>
      <c r="DC360" s="180"/>
      <c r="DD360" s="180"/>
      <c r="DE360" s="180"/>
      <c r="DF360" s="180"/>
      <c r="DG360" s="180"/>
      <c r="DH360" s="180"/>
      <c r="DI360" s="180"/>
      <c r="DJ360" s="180"/>
      <c r="DK360" s="180"/>
      <c r="DL360" s="180"/>
      <c r="DM360" s="180"/>
      <c r="DN360" s="180"/>
      <c r="DO360" s="180"/>
      <c r="DP360" s="180"/>
      <c r="DQ360" s="180"/>
      <c r="DR360" s="180"/>
      <c r="DS360" s="180"/>
      <c r="DT360" s="180"/>
      <c r="DU360" s="180"/>
      <c r="DV360" s="180"/>
      <c r="DW360" s="180"/>
      <c r="DX360" s="180"/>
      <c r="DY360" s="180"/>
      <c r="DZ360" s="180"/>
      <c r="EA360" s="180"/>
      <c r="EB360" s="180"/>
    </row>
    <row r="361" spans="2:132" x14ac:dyDescent="0.2">
      <c r="B361" s="180"/>
      <c r="C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  <c r="CB361" s="180"/>
      <c r="CC361" s="180"/>
      <c r="CD361" s="180"/>
      <c r="CE361" s="180"/>
      <c r="CF361" s="180"/>
      <c r="CG361" s="180"/>
      <c r="CH361" s="180"/>
      <c r="CI361" s="180"/>
      <c r="CJ361" s="180"/>
      <c r="CK361" s="180"/>
      <c r="CL361" s="180"/>
      <c r="CM361" s="180"/>
      <c r="CN361" s="180"/>
      <c r="CO361" s="180"/>
      <c r="CP361" s="180"/>
      <c r="CQ361" s="180"/>
      <c r="CR361" s="180"/>
      <c r="CS361" s="180"/>
      <c r="CT361" s="180"/>
      <c r="CU361" s="180"/>
      <c r="CV361" s="180"/>
      <c r="CW361" s="180"/>
      <c r="CX361" s="180"/>
      <c r="CY361" s="180"/>
      <c r="CZ361" s="180"/>
      <c r="DA361" s="180"/>
      <c r="DB361" s="180"/>
      <c r="DC361" s="180"/>
      <c r="DD361" s="180"/>
      <c r="DE361" s="180"/>
      <c r="DF361" s="180"/>
      <c r="DG361" s="180"/>
      <c r="DH361" s="180"/>
      <c r="DI361" s="180"/>
      <c r="DJ361" s="180"/>
      <c r="DK361" s="180"/>
      <c r="DL361" s="180"/>
      <c r="DM361" s="180"/>
      <c r="DN361" s="180"/>
      <c r="DO361" s="180"/>
      <c r="DP361" s="180"/>
      <c r="DQ361" s="180"/>
      <c r="DR361" s="180"/>
      <c r="DS361" s="180"/>
      <c r="DT361" s="180"/>
      <c r="DU361" s="180"/>
      <c r="DV361" s="180"/>
      <c r="DW361" s="180"/>
      <c r="DX361" s="180"/>
      <c r="DY361" s="180"/>
      <c r="DZ361" s="180"/>
      <c r="EA361" s="180"/>
      <c r="EB361" s="180"/>
    </row>
    <row r="362" spans="2:132" x14ac:dyDescent="0.2">
      <c r="B362" s="180"/>
      <c r="C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  <c r="CB362" s="180"/>
      <c r="CC362" s="180"/>
      <c r="CD362" s="180"/>
      <c r="CE362" s="180"/>
      <c r="CF362" s="180"/>
      <c r="CG362" s="180"/>
      <c r="CH362" s="180"/>
      <c r="CI362" s="180"/>
      <c r="CJ362" s="180"/>
      <c r="CK362" s="180"/>
      <c r="CL362" s="180"/>
      <c r="CM362" s="180"/>
      <c r="CN362" s="180"/>
      <c r="CO362" s="180"/>
      <c r="CP362" s="180"/>
      <c r="CQ362" s="180"/>
      <c r="CR362" s="180"/>
      <c r="CS362" s="180"/>
      <c r="CT362" s="180"/>
      <c r="CU362" s="180"/>
      <c r="CV362" s="180"/>
      <c r="CW362" s="180"/>
      <c r="CX362" s="180"/>
      <c r="CY362" s="180"/>
      <c r="CZ362" s="180"/>
      <c r="DA362" s="180"/>
      <c r="DB362" s="180"/>
      <c r="DC362" s="180"/>
      <c r="DD362" s="180"/>
      <c r="DE362" s="180"/>
      <c r="DF362" s="180"/>
      <c r="DG362" s="180"/>
      <c r="DH362" s="180"/>
      <c r="DI362" s="180"/>
      <c r="DJ362" s="180"/>
      <c r="DK362" s="180"/>
      <c r="DL362" s="180"/>
      <c r="DM362" s="180"/>
      <c r="DN362" s="180"/>
      <c r="DO362" s="180"/>
      <c r="DP362" s="180"/>
      <c r="DQ362" s="180"/>
      <c r="DR362" s="180"/>
      <c r="DS362" s="180"/>
      <c r="DT362" s="180"/>
      <c r="DU362" s="180"/>
      <c r="DV362" s="180"/>
      <c r="DW362" s="180"/>
      <c r="DX362" s="180"/>
      <c r="DY362" s="180"/>
      <c r="DZ362" s="180"/>
      <c r="EA362" s="180"/>
      <c r="EB362" s="180"/>
    </row>
    <row r="363" spans="2:132" x14ac:dyDescent="0.2">
      <c r="B363" s="180"/>
      <c r="C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  <c r="CB363" s="180"/>
      <c r="CC363" s="180"/>
      <c r="CD363" s="180"/>
      <c r="CE363" s="180"/>
      <c r="CF363" s="180"/>
      <c r="CG363" s="180"/>
      <c r="CH363" s="180"/>
      <c r="CI363" s="180"/>
      <c r="CJ363" s="180"/>
      <c r="CK363" s="180"/>
      <c r="CL363" s="180"/>
      <c r="CM363" s="180"/>
      <c r="CN363" s="180"/>
      <c r="CO363" s="180"/>
      <c r="CP363" s="180"/>
      <c r="CQ363" s="180"/>
      <c r="CR363" s="180"/>
      <c r="CS363" s="180"/>
      <c r="CT363" s="180"/>
      <c r="CU363" s="180"/>
      <c r="CV363" s="180"/>
      <c r="CW363" s="180"/>
      <c r="CX363" s="180"/>
      <c r="CY363" s="180"/>
      <c r="CZ363" s="180"/>
      <c r="DA363" s="180"/>
      <c r="DB363" s="180"/>
      <c r="DC363" s="180"/>
      <c r="DD363" s="180"/>
      <c r="DE363" s="180"/>
      <c r="DF363" s="180"/>
      <c r="DG363" s="180"/>
      <c r="DH363" s="180"/>
      <c r="DI363" s="180"/>
      <c r="DJ363" s="180"/>
      <c r="DK363" s="180"/>
      <c r="DL363" s="180"/>
      <c r="DM363" s="180"/>
      <c r="DN363" s="180"/>
      <c r="DO363" s="180"/>
      <c r="DP363" s="180"/>
      <c r="DQ363" s="180"/>
      <c r="DR363" s="180"/>
      <c r="DS363" s="180"/>
      <c r="DT363" s="180"/>
      <c r="DU363" s="180"/>
      <c r="DV363" s="180"/>
      <c r="DW363" s="180"/>
      <c r="DX363" s="180"/>
      <c r="DY363" s="180"/>
      <c r="DZ363" s="180"/>
      <c r="EA363" s="180"/>
      <c r="EB363" s="180"/>
    </row>
    <row r="364" spans="2:132" x14ac:dyDescent="0.2">
      <c r="B364" s="180"/>
      <c r="C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  <c r="CB364" s="180"/>
      <c r="CC364" s="180"/>
      <c r="CD364" s="180"/>
      <c r="CE364" s="180"/>
      <c r="CF364" s="180"/>
      <c r="CG364" s="180"/>
      <c r="CH364" s="180"/>
      <c r="CI364" s="180"/>
      <c r="CJ364" s="180"/>
      <c r="CK364" s="180"/>
      <c r="CL364" s="180"/>
      <c r="CM364" s="180"/>
      <c r="CN364" s="180"/>
      <c r="CO364" s="180"/>
      <c r="CP364" s="180"/>
      <c r="CQ364" s="180"/>
      <c r="CR364" s="180"/>
      <c r="CS364" s="180"/>
      <c r="CT364" s="180"/>
      <c r="CU364" s="180"/>
      <c r="CV364" s="180"/>
      <c r="CW364" s="180"/>
      <c r="CX364" s="180"/>
      <c r="CY364" s="180"/>
      <c r="CZ364" s="180"/>
      <c r="DA364" s="180"/>
      <c r="DB364" s="180"/>
      <c r="DC364" s="180"/>
      <c r="DD364" s="180"/>
      <c r="DE364" s="180"/>
      <c r="DF364" s="180"/>
      <c r="DG364" s="180"/>
      <c r="DH364" s="180"/>
      <c r="DI364" s="180"/>
      <c r="DJ364" s="180"/>
      <c r="DK364" s="180"/>
      <c r="DL364" s="180"/>
      <c r="DM364" s="180"/>
      <c r="DN364" s="180"/>
      <c r="DO364" s="180"/>
      <c r="DP364" s="180"/>
      <c r="DQ364" s="180"/>
      <c r="DR364" s="180"/>
      <c r="DS364" s="180"/>
      <c r="DT364" s="180"/>
      <c r="DU364" s="180"/>
      <c r="DV364" s="180"/>
      <c r="DW364" s="180"/>
      <c r="DX364" s="180"/>
      <c r="DY364" s="180"/>
      <c r="DZ364" s="180"/>
      <c r="EA364" s="180"/>
      <c r="EB364" s="180"/>
    </row>
    <row r="365" spans="2:132" x14ac:dyDescent="0.2">
      <c r="B365" s="180"/>
      <c r="C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  <c r="CB365" s="180"/>
      <c r="CC365" s="180"/>
      <c r="CD365" s="180"/>
      <c r="CE365" s="180"/>
      <c r="CF365" s="180"/>
      <c r="CG365" s="180"/>
      <c r="CH365" s="180"/>
      <c r="CI365" s="180"/>
      <c r="CJ365" s="180"/>
      <c r="CK365" s="180"/>
      <c r="CL365" s="180"/>
      <c r="CM365" s="180"/>
      <c r="CN365" s="180"/>
      <c r="CO365" s="180"/>
      <c r="CP365" s="180"/>
      <c r="CQ365" s="180"/>
      <c r="CR365" s="180"/>
      <c r="CS365" s="180"/>
      <c r="CT365" s="180"/>
      <c r="CU365" s="180"/>
      <c r="CV365" s="180"/>
      <c r="CW365" s="180"/>
      <c r="CX365" s="180"/>
      <c r="CY365" s="180"/>
      <c r="CZ365" s="180"/>
      <c r="DA365" s="180"/>
      <c r="DB365" s="180"/>
      <c r="DC365" s="180"/>
      <c r="DD365" s="180"/>
      <c r="DE365" s="180"/>
      <c r="DF365" s="180"/>
      <c r="DG365" s="180"/>
      <c r="DH365" s="180"/>
      <c r="DI365" s="180"/>
      <c r="DJ365" s="180"/>
      <c r="DK365" s="180"/>
      <c r="DL365" s="180"/>
      <c r="DM365" s="180"/>
      <c r="DN365" s="180"/>
      <c r="DO365" s="180"/>
      <c r="DP365" s="180"/>
      <c r="DQ365" s="180"/>
      <c r="DR365" s="180"/>
      <c r="DS365" s="180"/>
      <c r="DT365" s="180"/>
      <c r="DU365" s="180"/>
      <c r="DV365" s="180"/>
      <c r="DW365" s="180"/>
      <c r="DX365" s="180"/>
      <c r="DY365" s="180"/>
      <c r="DZ365" s="180"/>
      <c r="EA365" s="180"/>
      <c r="EB365" s="180"/>
    </row>
    <row r="366" spans="2:132" x14ac:dyDescent="0.2">
      <c r="B366" s="180"/>
      <c r="C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  <c r="CB366" s="180"/>
      <c r="CC366" s="180"/>
      <c r="CD366" s="180"/>
      <c r="CE366" s="180"/>
      <c r="CF366" s="180"/>
      <c r="CG366" s="180"/>
      <c r="CH366" s="180"/>
      <c r="CI366" s="180"/>
      <c r="CJ366" s="180"/>
      <c r="CK366" s="180"/>
      <c r="CL366" s="180"/>
      <c r="CM366" s="180"/>
      <c r="CN366" s="180"/>
      <c r="CO366" s="180"/>
      <c r="CP366" s="180"/>
      <c r="CQ366" s="180"/>
      <c r="CR366" s="180"/>
      <c r="CS366" s="180"/>
      <c r="CT366" s="180"/>
      <c r="CU366" s="180"/>
      <c r="CV366" s="180"/>
      <c r="CW366" s="180"/>
      <c r="CX366" s="180"/>
      <c r="CY366" s="180"/>
      <c r="CZ366" s="180"/>
      <c r="DA366" s="180"/>
      <c r="DB366" s="180"/>
      <c r="DC366" s="180"/>
      <c r="DD366" s="180"/>
      <c r="DE366" s="180"/>
      <c r="DF366" s="180"/>
      <c r="DG366" s="180"/>
      <c r="DH366" s="180"/>
      <c r="DI366" s="180"/>
      <c r="DJ366" s="180"/>
      <c r="DK366" s="180"/>
      <c r="DL366" s="180"/>
      <c r="DM366" s="180"/>
      <c r="DN366" s="180"/>
      <c r="DO366" s="180"/>
      <c r="DP366" s="180"/>
      <c r="DQ366" s="180"/>
      <c r="DR366" s="180"/>
      <c r="DS366" s="180"/>
      <c r="DT366" s="180"/>
      <c r="DU366" s="180"/>
      <c r="DV366" s="180"/>
      <c r="DW366" s="180"/>
      <c r="DX366" s="180"/>
      <c r="DY366" s="180"/>
      <c r="DZ366" s="180"/>
      <c r="EA366" s="180"/>
      <c r="EB366" s="180"/>
    </row>
    <row r="367" spans="2:132" x14ac:dyDescent="0.2">
      <c r="B367" s="180"/>
      <c r="C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  <c r="CB367" s="180"/>
      <c r="CC367" s="180"/>
      <c r="CD367" s="180"/>
      <c r="CE367" s="180"/>
      <c r="CF367" s="180"/>
      <c r="CG367" s="180"/>
      <c r="CH367" s="180"/>
      <c r="CI367" s="180"/>
      <c r="CJ367" s="180"/>
      <c r="CK367" s="180"/>
      <c r="CL367" s="180"/>
      <c r="CM367" s="180"/>
      <c r="CN367" s="180"/>
      <c r="CO367" s="180"/>
      <c r="CP367" s="180"/>
      <c r="CQ367" s="180"/>
      <c r="CR367" s="180"/>
      <c r="CS367" s="180"/>
      <c r="CT367" s="180"/>
      <c r="CU367" s="180"/>
      <c r="CV367" s="180"/>
      <c r="CW367" s="180"/>
      <c r="CX367" s="180"/>
      <c r="CY367" s="180"/>
      <c r="CZ367" s="180"/>
      <c r="DA367" s="180"/>
      <c r="DB367" s="180"/>
      <c r="DC367" s="180"/>
      <c r="DD367" s="180"/>
      <c r="DE367" s="180"/>
      <c r="DF367" s="180"/>
      <c r="DG367" s="180"/>
      <c r="DH367" s="180"/>
      <c r="DI367" s="180"/>
      <c r="DJ367" s="180"/>
      <c r="DK367" s="180"/>
      <c r="DL367" s="180"/>
      <c r="DM367" s="180"/>
      <c r="DN367" s="180"/>
      <c r="DO367" s="180"/>
      <c r="DP367" s="180"/>
      <c r="DQ367" s="180"/>
      <c r="DR367" s="180"/>
      <c r="DS367" s="180"/>
      <c r="DT367" s="180"/>
      <c r="DU367" s="180"/>
      <c r="DV367" s="180"/>
      <c r="DW367" s="180"/>
      <c r="DX367" s="180"/>
      <c r="DY367" s="180"/>
      <c r="DZ367" s="180"/>
      <c r="EA367" s="180"/>
      <c r="EB367" s="180"/>
    </row>
    <row r="368" spans="2:132" x14ac:dyDescent="0.2">
      <c r="B368" s="180"/>
      <c r="C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  <c r="CB368" s="180"/>
      <c r="CC368" s="180"/>
      <c r="CD368" s="180"/>
      <c r="CE368" s="180"/>
      <c r="CF368" s="180"/>
      <c r="CG368" s="180"/>
      <c r="CH368" s="180"/>
      <c r="CI368" s="180"/>
      <c r="CJ368" s="180"/>
      <c r="CK368" s="180"/>
      <c r="CL368" s="180"/>
      <c r="CM368" s="180"/>
      <c r="CN368" s="180"/>
      <c r="CO368" s="180"/>
      <c r="CP368" s="180"/>
      <c r="CQ368" s="180"/>
      <c r="CR368" s="180"/>
      <c r="CS368" s="180"/>
      <c r="CT368" s="180"/>
      <c r="CU368" s="180"/>
      <c r="CV368" s="180"/>
      <c r="CW368" s="180"/>
      <c r="CX368" s="180"/>
      <c r="CY368" s="180"/>
      <c r="CZ368" s="180"/>
      <c r="DA368" s="180"/>
      <c r="DB368" s="180"/>
      <c r="DC368" s="180"/>
      <c r="DD368" s="180"/>
      <c r="DE368" s="180"/>
      <c r="DF368" s="180"/>
      <c r="DG368" s="180"/>
      <c r="DH368" s="180"/>
      <c r="DI368" s="180"/>
      <c r="DJ368" s="180"/>
      <c r="DK368" s="180"/>
      <c r="DL368" s="180"/>
      <c r="DM368" s="180"/>
      <c r="DN368" s="180"/>
      <c r="DO368" s="180"/>
      <c r="DP368" s="180"/>
      <c r="DQ368" s="180"/>
      <c r="DR368" s="180"/>
      <c r="DS368" s="180"/>
      <c r="DT368" s="180"/>
      <c r="DU368" s="180"/>
      <c r="DV368" s="180"/>
      <c r="DW368" s="180"/>
      <c r="DX368" s="180"/>
      <c r="DY368" s="180"/>
      <c r="DZ368" s="180"/>
      <c r="EA368" s="180"/>
      <c r="EB368" s="180"/>
    </row>
    <row r="369" spans="2:132" x14ac:dyDescent="0.2">
      <c r="B369" s="180"/>
      <c r="C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  <c r="CB369" s="180"/>
      <c r="CC369" s="180"/>
      <c r="CD369" s="180"/>
      <c r="CE369" s="180"/>
      <c r="CF369" s="180"/>
      <c r="CG369" s="180"/>
      <c r="CH369" s="180"/>
      <c r="CI369" s="180"/>
      <c r="CJ369" s="180"/>
      <c r="CK369" s="180"/>
      <c r="CL369" s="180"/>
      <c r="CM369" s="180"/>
      <c r="CN369" s="180"/>
      <c r="CO369" s="180"/>
      <c r="CP369" s="180"/>
      <c r="CQ369" s="180"/>
      <c r="CR369" s="180"/>
      <c r="CS369" s="180"/>
      <c r="CT369" s="180"/>
      <c r="CU369" s="180"/>
      <c r="CV369" s="180"/>
      <c r="CW369" s="180"/>
      <c r="CX369" s="180"/>
      <c r="CY369" s="180"/>
      <c r="CZ369" s="180"/>
      <c r="DA369" s="180"/>
      <c r="DB369" s="180"/>
      <c r="DC369" s="180"/>
      <c r="DD369" s="180"/>
      <c r="DE369" s="180"/>
      <c r="DF369" s="180"/>
      <c r="DG369" s="180"/>
      <c r="DH369" s="180"/>
      <c r="DI369" s="180"/>
      <c r="DJ369" s="180"/>
      <c r="DK369" s="180"/>
      <c r="DL369" s="180"/>
      <c r="DM369" s="180"/>
      <c r="DN369" s="180"/>
      <c r="DO369" s="180"/>
      <c r="DP369" s="180"/>
      <c r="DQ369" s="180"/>
      <c r="DR369" s="180"/>
      <c r="DS369" s="180"/>
      <c r="DT369" s="180"/>
      <c r="DU369" s="180"/>
      <c r="DV369" s="180"/>
      <c r="DW369" s="180"/>
      <c r="DX369" s="180"/>
      <c r="DY369" s="180"/>
      <c r="DZ369" s="180"/>
      <c r="EA369" s="180"/>
      <c r="EB369" s="180"/>
    </row>
    <row r="370" spans="2:132" x14ac:dyDescent="0.2">
      <c r="B370" s="180"/>
      <c r="C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  <c r="CB370" s="180"/>
      <c r="CC370" s="180"/>
      <c r="CD370" s="180"/>
      <c r="CE370" s="180"/>
      <c r="CF370" s="180"/>
      <c r="CG370" s="180"/>
      <c r="CH370" s="180"/>
      <c r="CI370" s="180"/>
      <c r="CJ370" s="180"/>
      <c r="CK370" s="180"/>
      <c r="CL370" s="180"/>
      <c r="CM370" s="180"/>
      <c r="CN370" s="180"/>
      <c r="CO370" s="180"/>
      <c r="CP370" s="180"/>
      <c r="CQ370" s="180"/>
      <c r="CR370" s="180"/>
      <c r="CS370" s="180"/>
      <c r="CT370" s="180"/>
      <c r="CU370" s="180"/>
      <c r="CV370" s="180"/>
      <c r="CW370" s="180"/>
      <c r="CX370" s="180"/>
      <c r="CY370" s="180"/>
      <c r="CZ370" s="180"/>
      <c r="DA370" s="180"/>
      <c r="DB370" s="180"/>
      <c r="DC370" s="180"/>
      <c r="DD370" s="180"/>
      <c r="DE370" s="180"/>
      <c r="DF370" s="180"/>
      <c r="DG370" s="180"/>
      <c r="DH370" s="180"/>
      <c r="DI370" s="180"/>
      <c r="DJ370" s="180"/>
      <c r="DK370" s="180"/>
      <c r="DL370" s="180"/>
      <c r="DM370" s="180"/>
      <c r="DN370" s="180"/>
      <c r="DO370" s="180"/>
      <c r="DP370" s="180"/>
      <c r="DQ370" s="180"/>
      <c r="DR370" s="180"/>
      <c r="DS370" s="180"/>
      <c r="DT370" s="180"/>
      <c r="DU370" s="180"/>
      <c r="DV370" s="180"/>
      <c r="DW370" s="180"/>
      <c r="DX370" s="180"/>
      <c r="DY370" s="180"/>
      <c r="DZ370" s="180"/>
      <c r="EA370" s="180"/>
      <c r="EB370" s="180"/>
    </row>
    <row r="371" spans="2:132" x14ac:dyDescent="0.2">
      <c r="B371" s="180"/>
      <c r="C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  <c r="CB371" s="180"/>
      <c r="CC371" s="180"/>
      <c r="CD371" s="180"/>
      <c r="CE371" s="180"/>
      <c r="CF371" s="180"/>
      <c r="CG371" s="180"/>
      <c r="CH371" s="180"/>
      <c r="CI371" s="180"/>
      <c r="CJ371" s="180"/>
      <c r="CK371" s="180"/>
      <c r="CL371" s="180"/>
      <c r="CM371" s="180"/>
      <c r="CN371" s="180"/>
      <c r="CO371" s="180"/>
      <c r="CP371" s="180"/>
      <c r="CQ371" s="180"/>
      <c r="CR371" s="180"/>
      <c r="CS371" s="180"/>
      <c r="CT371" s="180"/>
      <c r="CU371" s="180"/>
      <c r="CV371" s="180"/>
      <c r="CW371" s="180"/>
      <c r="CX371" s="180"/>
      <c r="CY371" s="180"/>
      <c r="CZ371" s="180"/>
      <c r="DA371" s="180"/>
      <c r="DB371" s="180"/>
      <c r="DC371" s="180"/>
      <c r="DD371" s="180"/>
      <c r="DE371" s="180"/>
      <c r="DF371" s="180"/>
      <c r="DG371" s="180"/>
      <c r="DH371" s="180"/>
      <c r="DI371" s="180"/>
      <c r="DJ371" s="180"/>
      <c r="DK371" s="180"/>
      <c r="DL371" s="180"/>
      <c r="DM371" s="180"/>
      <c r="DN371" s="180"/>
      <c r="DO371" s="180"/>
      <c r="DP371" s="180"/>
      <c r="DQ371" s="180"/>
      <c r="DR371" s="180"/>
      <c r="DS371" s="180"/>
      <c r="DT371" s="180"/>
      <c r="DU371" s="180"/>
      <c r="DV371" s="180"/>
      <c r="DW371" s="180"/>
      <c r="DX371" s="180"/>
      <c r="DY371" s="180"/>
      <c r="DZ371" s="180"/>
      <c r="EA371" s="180"/>
      <c r="EB371" s="180"/>
    </row>
    <row r="372" spans="2:132" x14ac:dyDescent="0.2">
      <c r="B372" s="180"/>
      <c r="C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  <c r="CB372" s="180"/>
      <c r="CC372" s="180"/>
      <c r="CD372" s="180"/>
      <c r="CE372" s="180"/>
      <c r="CF372" s="180"/>
      <c r="CG372" s="180"/>
      <c r="CH372" s="180"/>
      <c r="CI372" s="180"/>
      <c r="CJ372" s="180"/>
      <c r="CK372" s="180"/>
      <c r="CL372" s="180"/>
      <c r="CM372" s="180"/>
      <c r="CN372" s="180"/>
      <c r="CO372" s="180"/>
      <c r="CP372" s="180"/>
      <c r="CQ372" s="180"/>
      <c r="CR372" s="180"/>
      <c r="CS372" s="180"/>
      <c r="CT372" s="180"/>
      <c r="CU372" s="180"/>
      <c r="CV372" s="180"/>
      <c r="CW372" s="180"/>
      <c r="CX372" s="180"/>
      <c r="CY372" s="180"/>
      <c r="CZ372" s="180"/>
      <c r="DA372" s="180"/>
      <c r="DB372" s="180"/>
      <c r="DC372" s="180"/>
      <c r="DD372" s="180"/>
      <c r="DE372" s="180"/>
      <c r="DF372" s="180"/>
      <c r="DG372" s="180"/>
      <c r="DH372" s="180"/>
      <c r="DI372" s="180"/>
      <c r="DJ372" s="180"/>
      <c r="DK372" s="180"/>
      <c r="DL372" s="180"/>
      <c r="DM372" s="180"/>
      <c r="DN372" s="180"/>
      <c r="DO372" s="180"/>
      <c r="DP372" s="180"/>
      <c r="DQ372" s="180"/>
      <c r="DR372" s="180"/>
      <c r="DS372" s="180"/>
      <c r="DT372" s="180"/>
      <c r="DU372" s="180"/>
      <c r="DV372" s="180"/>
      <c r="DW372" s="180"/>
      <c r="DX372" s="180"/>
      <c r="DY372" s="180"/>
      <c r="DZ372" s="180"/>
      <c r="EA372" s="180"/>
      <c r="EB372" s="180"/>
    </row>
    <row r="373" spans="2:132" x14ac:dyDescent="0.2">
      <c r="B373" s="180"/>
      <c r="C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  <c r="CB373" s="180"/>
      <c r="CC373" s="180"/>
      <c r="CD373" s="180"/>
      <c r="CE373" s="180"/>
      <c r="CF373" s="180"/>
      <c r="CG373" s="180"/>
      <c r="CH373" s="180"/>
      <c r="CI373" s="180"/>
      <c r="CJ373" s="180"/>
      <c r="CK373" s="180"/>
      <c r="CL373" s="180"/>
      <c r="CM373" s="180"/>
      <c r="CN373" s="180"/>
      <c r="CO373" s="180"/>
      <c r="CP373" s="180"/>
      <c r="CQ373" s="180"/>
      <c r="CR373" s="180"/>
      <c r="CS373" s="180"/>
      <c r="CT373" s="180"/>
      <c r="CU373" s="180"/>
      <c r="CV373" s="180"/>
      <c r="CW373" s="180"/>
      <c r="CX373" s="180"/>
      <c r="CY373" s="180"/>
      <c r="CZ373" s="180"/>
      <c r="DA373" s="180"/>
      <c r="DB373" s="180"/>
      <c r="DC373" s="180"/>
      <c r="DD373" s="180"/>
      <c r="DE373" s="180"/>
      <c r="DF373" s="180"/>
      <c r="DG373" s="180"/>
      <c r="DH373" s="180"/>
      <c r="DI373" s="180"/>
      <c r="DJ373" s="180"/>
      <c r="DK373" s="180"/>
      <c r="DL373" s="180"/>
      <c r="DM373" s="180"/>
      <c r="DN373" s="180"/>
      <c r="DO373" s="180"/>
      <c r="DP373" s="180"/>
      <c r="DQ373" s="180"/>
      <c r="DR373" s="180"/>
      <c r="DS373" s="180"/>
      <c r="DT373" s="180"/>
      <c r="DU373" s="180"/>
      <c r="DV373" s="180"/>
      <c r="DW373" s="180"/>
      <c r="DX373" s="180"/>
      <c r="DY373" s="180"/>
      <c r="DZ373" s="180"/>
      <c r="EA373" s="180"/>
      <c r="EB373" s="180"/>
    </row>
    <row r="374" spans="2:132" x14ac:dyDescent="0.2">
      <c r="B374" s="180"/>
      <c r="C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  <c r="CB374" s="180"/>
      <c r="CC374" s="180"/>
      <c r="CD374" s="180"/>
      <c r="CE374" s="180"/>
      <c r="CF374" s="180"/>
      <c r="CG374" s="180"/>
      <c r="CH374" s="180"/>
      <c r="CI374" s="180"/>
      <c r="CJ374" s="180"/>
      <c r="CK374" s="180"/>
      <c r="CL374" s="180"/>
      <c r="CM374" s="180"/>
      <c r="CN374" s="180"/>
      <c r="CO374" s="180"/>
      <c r="CP374" s="180"/>
      <c r="CQ374" s="180"/>
      <c r="CR374" s="180"/>
      <c r="CS374" s="180"/>
      <c r="CT374" s="180"/>
      <c r="CU374" s="180"/>
      <c r="CV374" s="180"/>
      <c r="CW374" s="180"/>
      <c r="CX374" s="180"/>
      <c r="CY374" s="180"/>
      <c r="CZ374" s="180"/>
      <c r="DA374" s="180"/>
      <c r="DB374" s="180"/>
      <c r="DC374" s="180"/>
      <c r="DD374" s="180"/>
      <c r="DE374" s="180"/>
      <c r="DF374" s="180"/>
      <c r="DG374" s="180"/>
      <c r="DH374" s="180"/>
      <c r="DI374" s="180"/>
      <c r="DJ374" s="180"/>
      <c r="DK374" s="180"/>
      <c r="DL374" s="180"/>
      <c r="DM374" s="180"/>
      <c r="DN374" s="180"/>
      <c r="DO374" s="180"/>
      <c r="DP374" s="180"/>
      <c r="DQ374" s="180"/>
      <c r="DR374" s="180"/>
      <c r="DS374" s="180"/>
      <c r="DT374" s="180"/>
      <c r="DU374" s="180"/>
      <c r="DV374" s="180"/>
      <c r="DW374" s="180"/>
      <c r="DX374" s="180"/>
      <c r="DY374" s="180"/>
      <c r="DZ374" s="180"/>
      <c r="EA374" s="180"/>
      <c r="EB374" s="180"/>
    </row>
    <row r="375" spans="2:132" x14ac:dyDescent="0.2">
      <c r="B375" s="180"/>
      <c r="C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  <c r="CB375" s="180"/>
      <c r="CC375" s="180"/>
      <c r="CD375" s="180"/>
      <c r="CE375" s="180"/>
      <c r="CF375" s="180"/>
      <c r="CG375" s="180"/>
      <c r="CH375" s="180"/>
      <c r="CI375" s="180"/>
      <c r="CJ375" s="180"/>
      <c r="CK375" s="180"/>
      <c r="CL375" s="180"/>
      <c r="CM375" s="180"/>
      <c r="CN375" s="180"/>
      <c r="CO375" s="180"/>
      <c r="CP375" s="180"/>
      <c r="CQ375" s="180"/>
      <c r="CR375" s="180"/>
      <c r="CS375" s="180"/>
      <c r="CT375" s="180"/>
      <c r="CU375" s="180"/>
      <c r="CV375" s="180"/>
      <c r="CW375" s="180"/>
      <c r="CX375" s="180"/>
      <c r="CY375" s="180"/>
      <c r="CZ375" s="180"/>
      <c r="DA375" s="180"/>
      <c r="DB375" s="180"/>
      <c r="DC375" s="180"/>
      <c r="DD375" s="180"/>
      <c r="DE375" s="180"/>
      <c r="DF375" s="180"/>
      <c r="DG375" s="180"/>
      <c r="DH375" s="180"/>
      <c r="DI375" s="180"/>
      <c r="DJ375" s="180"/>
      <c r="DK375" s="180"/>
      <c r="DL375" s="180"/>
      <c r="DM375" s="180"/>
      <c r="DN375" s="180"/>
      <c r="DO375" s="180"/>
      <c r="DP375" s="180"/>
      <c r="DQ375" s="180"/>
      <c r="DR375" s="180"/>
      <c r="DS375" s="180"/>
      <c r="DT375" s="180"/>
      <c r="DU375" s="180"/>
      <c r="DV375" s="180"/>
      <c r="DW375" s="180"/>
      <c r="DX375" s="180"/>
      <c r="DY375" s="180"/>
      <c r="DZ375" s="180"/>
      <c r="EA375" s="180"/>
      <c r="EB375" s="180"/>
    </row>
    <row r="376" spans="2:132" x14ac:dyDescent="0.2">
      <c r="B376" s="180"/>
      <c r="C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  <c r="CB376" s="180"/>
      <c r="CC376" s="180"/>
      <c r="CD376" s="180"/>
      <c r="CE376" s="180"/>
      <c r="CF376" s="180"/>
      <c r="CG376" s="180"/>
      <c r="CH376" s="180"/>
      <c r="CI376" s="180"/>
      <c r="CJ376" s="180"/>
      <c r="CK376" s="180"/>
      <c r="CL376" s="180"/>
      <c r="CM376" s="180"/>
      <c r="CN376" s="180"/>
      <c r="CO376" s="180"/>
      <c r="CP376" s="180"/>
      <c r="CQ376" s="180"/>
      <c r="CR376" s="180"/>
      <c r="CS376" s="180"/>
      <c r="CT376" s="180"/>
      <c r="CU376" s="180"/>
      <c r="CV376" s="180"/>
      <c r="CW376" s="180"/>
      <c r="CX376" s="180"/>
      <c r="CY376" s="180"/>
      <c r="CZ376" s="180"/>
      <c r="DA376" s="180"/>
      <c r="DB376" s="180"/>
      <c r="DC376" s="180"/>
      <c r="DD376" s="180"/>
      <c r="DE376" s="180"/>
      <c r="DF376" s="180"/>
      <c r="DG376" s="180"/>
      <c r="DH376" s="180"/>
      <c r="DI376" s="180"/>
      <c r="DJ376" s="180"/>
      <c r="DK376" s="180"/>
      <c r="DL376" s="180"/>
      <c r="DM376" s="180"/>
      <c r="DN376" s="180"/>
      <c r="DO376" s="180"/>
      <c r="DP376" s="180"/>
      <c r="DQ376" s="180"/>
      <c r="DR376" s="180"/>
      <c r="DS376" s="180"/>
      <c r="DT376" s="180"/>
      <c r="DU376" s="180"/>
      <c r="DV376" s="180"/>
      <c r="DW376" s="180"/>
      <c r="DX376" s="180"/>
      <c r="DY376" s="180"/>
      <c r="DZ376" s="180"/>
      <c r="EA376" s="180"/>
      <c r="EB376" s="180"/>
    </row>
    <row r="377" spans="2:132" x14ac:dyDescent="0.2">
      <c r="B377" s="180"/>
      <c r="C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  <c r="CB377" s="180"/>
      <c r="CC377" s="180"/>
      <c r="CD377" s="180"/>
      <c r="CE377" s="180"/>
      <c r="CF377" s="180"/>
      <c r="CG377" s="180"/>
      <c r="CH377" s="180"/>
      <c r="CI377" s="180"/>
      <c r="CJ377" s="180"/>
      <c r="CK377" s="180"/>
      <c r="CL377" s="180"/>
      <c r="CM377" s="180"/>
      <c r="CN377" s="180"/>
      <c r="CO377" s="180"/>
      <c r="CP377" s="180"/>
      <c r="CQ377" s="180"/>
      <c r="CR377" s="180"/>
      <c r="CS377" s="180"/>
      <c r="CT377" s="180"/>
      <c r="CU377" s="180"/>
      <c r="CV377" s="180"/>
      <c r="CW377" s="180"/>
      <c r="CX377" s="180"/>
      <c r="CY377" s="180"/>
      <c r="CZ377" s="180"/>
      <c r="DA377" s="180"/>
      <c r="DB377" s="180"/>
      <c r="DC377" s="180"/>
      <c r="DD377" s="180"/>
      <c r="DE377" s="180"/>
      <c r="DF377" s="180"/>
      <c r="DG377" s="180"/>
      <c r="DH377" s="180"/>
      <c r="DI377" s="180"/>
      <c r="DJ377" s="180"/>
      <c r="DK377" s="180"/>
      <c r="DL377" s="180"/>
      <c r="DM377" s="180"/>
      <c r="DN377" s="180"/>
      <c r="DO377" s="180"/>
      <c r="DP377" s="180"/>
      <c r="DQ377" s="180"/>
      <c r="DR377" s="180"/>
      <c r="DS377" s="180"/>
      <c r="DT377" s="180"/>
      <c r="DU377" s="180"/>
      <c r="DV377" s="180"/>
      <c r="DW377" s="180"/>
      <c r="DX377" s="180"/>
      <c r="DY377" s="180"/>
      <c r="DZ377" s="180"/>
      <c r="EA377" s="180"/>
      <c r="EB377" s="180"/>
    </row>
    <row r="378" spans="2:132" x14ac:dyDescent="0.2">
      <c r="B378" s="180"/>
      <c r="C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  <c r="CB378" s="180"/>
      <c r="CC378" s="180"/>
      <c r="CD378" s="180"/>
      <c r="CE378" s="180"/>
      <c r="CF378" s="180"/>
      <c r="CG378" s="180"/>
      <c r="CH378" s="180"/>
      <c r="CI378" s="180"/>
      <c r="CJ378" s="180"/>
      <c r="CK378" s="180"/>
      <c r="CL378" s="180"/>
      <c r="CM378" s="180"/>
      <c r="CN378" s="180"/>
      <c r="CO378" s="180"/>
      <c r="CP378" s="180"/>
      <c r="CQ378" s="180"/>
      <c r="CR378" s="180"/>
      <c r="CS378" s="180"/>
      <c r="CT378" s="180"/>
      <c r="CU378" s="180"/>
      <c r="CV378" s="180"/>
      <c r="CW378" s="180"/>
      <c r="CX378" s="180"/>
      <c r="CY378" s="180"/>
      <c r="CZ378" s="180"/>
      <c r="DA378" s="180"/>
      <c r="DB378" s="180"/>
      <c r="DC378" s="180"/>
      <c r="DD378" s="180"/>
      <c r="DE378" s="180"/>
      <c r="DF378" s="180"/>
      <c r="DG378" s="180"/>
      <c r="DH378" s="180"/>
      <c r="DI378" s="180"/>
      <c r="DJ378" s="180"/>
      <c r="DK378" s="180"/>
      <c r="DL378" s="180"/>
      <c r="DM378" s="180"/>
      <c r="DN378" s="180"/>
      <c r="DO378" s="180"/>
      <c r="DP378" s="180"/>
      <c r="DQ378" s="180"/>
      <c r="DR378" s="180"/>
      <c r="DS378" s="180"/>
      <c r="DT378" s="180"/>
      <c r="DU378" s="180"/>
      <c r="DV378" s="180"/>
      <c r="DW378" s="180"/>
      <c r="DX378" s="180"/>
      <c r="DY378" s="180"/>
      <c r="DZ378" s="180"/>
      <c r="EA378" s="180"/>
      <c r="EB378" s="180"/>
    </row>
    <row r="379" spans="2:132" x14ac:dyDescent="0.2">
      <c r="B379" s="180"/>
      <c r="C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  <c r="CB379" s="180"/>
      <c r="CC379" s="180"/>
      <c r="CD379" s="180"/>
      <c r="CE379" s="180"/>
      <c r="CF379" s="180"/>
      <c r="CG379" s="180"/>
      <c r="CH379" s="180"/>
      <c r="CI379" s="180"/>
      <c r="CJ379" s="180"/>
      <c r="CK379" s="180"/>
      <c r="CL379" s="180"/>
      <c r="CM379" s="180"/>
      <c r="CN379" s="180"/>
      <c r="CO379" s="180"/>
      <c r="CP379" s="180"/>
      <c r="CQ379" s="180"/>
      <c r="CR379" s="180"/>
      <c r="CS379" s="180"/>
      <c r="CT379" s="180"/>
      <c r="CU379" s="180"/>
      <c r="CV379" s="180"/>
      <c r="CW379" s="180"/>
      <c r="CX379" s="180"/>
      <c r="CY379" s="180"/>
      <c r="CZ379" s="180"/>
      <c r="DA379" s="180"/>
      <c r="DB379" s="180"/>
      <c r="DC379" s="180"/>
      <c r="DD379" s="180"/>
      <c r="DE379" s="180"/>
      <c r="DF379" s="180"/>
      <c r="DG379" s="180"/>
      <c r="DH379" s="180"/>
      <c r="DI379" s="180"/>
      <c r="DJ379" s="180"/>
      <c r="DK379" s="180"/>
      <c r="DL379" s="180"/>
      <c r="DM379" s="180"/>
      <c r="DN379" s="180"/>
      <c r="DO379" s="180"/>
      <c r="DP379" s="180"/>
      <c r="DQ379" s="180"/>
      <c r="DR379" s="180"/>
      <c r="DS379" s="180"/>
      <c r="DT379" s="180"/>
      <c r="DU379" s="180"/>
      <c r="DV379" s="180"/>
      <c r="DW379" s="180"/>
      <c r="DX379" s="180"/>
      <c r="DY379" s="180"/>
      <c r="DZ379" s="180"/>
      <c r="EA379" s="180"/>
      <c r="EB379" s="180"/>
    </row>
    <row r="380" spans="2:132" x14ac:dyDescent="0.2">
      <c r="B380" s="180"/>
      <c r="C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  <c r="CB380" s="180"/>
      <c r="CC380" s="180"/>
      <c r="CD380" s="180"/>
      <c r="CE380" s="180"/>
      <c r="CF380" s="180"/>
      <c r="CG380" s="180"/>
      <c r="CH380" s="180"/>
      <c r="CI380" s="180"/>
      <c r="CJ380" s="180"/>
      <c r="CK380" s="180"/>
      <c r="CL380" s="180"/>
      <c r="CM380" s="180"/>
      <c r="CN380" s="180"/>
      <c r="CO380" s="180"/>
      <c r="CP380" s="180"/>
      <c r="CQ380" s="180"/>
      <c r="CR380" s="180"/>
      <c r="CS380" s="180"/>
      <c r="CT380" s="180"/>
      <c r="CU380" s="180"/>
      <c r="CV380" s="180"/>
      <c r="CW380" s="180"/>
      <c r="CX380" s="180"/>
      <c r="CY380" s="180"/>
      <c r="CZ380" s="180"/>
      <c r="DA380" s="180"/>
      <c r="DB380" s="180"/>
      <c r="DC380" s="180"/>
      <c r="DD380" s="180"/>
      <c r="DE380" s="180"/>
      <c r="DF380" s="180"/>
      <c r="DG380" s="180"/>
      <c r="DH380" s="180"/>
      <c r="DI380" s="180"/>
      <c r="DJ380" s="180"/>
      <c r="DK380" s="180"/>
      <c r="DL380" s="180"/>
      <c r="DM380" s="180"/>
      <c r="DN380" s="180"/>
      <c r="DO380" s="180"/>
      <c r="DP380" s="180"/>
      <c r="DQ380" s="180"/>
      <c r="DR380" s="180"/>
      <c r="DS380" s="180"/>
      <c r="DT380" s="180"/>
      <c r="DU380" s="180"/>
      <c r="DV380" s="180"/>
      <c r="DW380" s="180"/>
      <c r="DX380" s="180"/>
      <c r="DY380" s="180"/>
      <c r="DZ380" s="180"/>
      <c r="EA380" s="180"/>
      <c r="EB380" s="180"/>
    </row>
    <row r="381" spans="2:132" x14ac:dyDescent="0.2">
      <c r="B381" s="180"/>
      <c r="C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  <c r="CB381" s="180"/>
      <c r="CC381" s="180"/>
      <c r="CD381" s="180"/>
      <c r="CE381" s="180"/>
      <c r="CF381" s="180"/>
      <c r="CG381" s="180"/>
      <c r="CH381" s="180"/>
      <c r="CI381" s="180"/>
      <c r="CJ381" s="180"/>
      <c r="CK381" s="180"/>
      <c r="CL381" s="180"/>
      <c r="CM381" s="180"/>
      <c r="CN381" s="180"/>
      <c r="CO381" s="180"/>
      <c r="CP381" s="180"/>
      <c r="CQ381" s="180"/>
      <c r="CR381" s="180"/>
      <c r="CS381" s="180"/>
      <c r="CT381" s="180"/>
      <c r="CU381" s="180"/>
      <c r="CV381" s="180"/>
      <c r="CW381" s="180"/>
      <c r="CX381" s="180"/>
      <c r="CY381" s="180"/>
      <c r="CZ381" s="180"/>
      <c r="DA381" s="180"/>
      <c r="DB381" s="180"/>
      <c r="DC381" s="180"/>
      <c r="DD381" s="180"/>
      <c r="DE381" s="180"/>
      <c r="DF381" s="180"/>
      <c r="DG381" s="180"/>
      <c r="DH381" s="180"/>
      <c r="DI381" s="180"/>
      <c r="DJ381" s="180"/>
      <c r="DK381" s="180"/>
      <c r="DL381" s="180"/>
      <c r="DM381" s="180"/>
      <c r="DN381" s="180"/>
      <c r="DO381" s="180"/>
      <c r="DP381" s="180"/>
      <c r="DQ381" s="180"/>
      <c r="DR381" s="180"/>
      <c r="DS381" s="180"/>
      <c r="DT381" s="180"/>
      <c r="DU381" s="180"/>
      <c r="DV381" s="180"/>
      <c r="DW381" s="180"/>
      <c r="DX381" s="180"/>
      <c r="DY381" s="180"/>
      <c r="DZ381" s="180"/>
      <c r="EA381" s="180"/>
      <c r="EB381" s="180"/>
    </row>
    <row r="382" spans="2:132" x14ac:dyDescent="0.2">
      <c r="B382" s="180"/>
      <c r="C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  <c r="CB382" s="180"/>
      <c r="CC382" s="180"/>
      <c r="CD382" s="180"/>
      <c r="CE382" s="180"/>
      <c r="CF382" s="180"/>
      <c r="CG382" s="180"/>
      <c r="CH382" s="180"/>
      <c r="CI382" s="180"/>
      <c r="CJ382" s="180"/>
      <c r="CK382" s="180"/>
      <c r="CL382" s="180"/>
      <c r="CM382" s="180"/>
      <c r="CN382" s="180"/>
      <c r="CO382" s="180"/>
      <c r="CP382" s="180"/>
      <c r="CQ382" s="180"/>
      <c r="CR382" s="180"/>
      <c r="CS382" s="180"/>
      <c r="CT382" s="180"/>
      <c r="CU382" s="180"/>
      <c r="CV382" s="180"/>
      <c r="CW382" s="180"/>
      <c r="CX382" s="180"/>
      <c r="CY382" s="180"/>
      <c r="CZ382" s="180"/>
      <c r="DA382" s="180"/>
      <c r="DB382" s="180"/>
      <c r="DC382" s="180"/>
      <c r="DD382" s="180"/>
      <c r="DE382" s="180"/>
      <c r="DF382" s="180"/>
      <c r="DG382" s="180"/>
      <c r="DH382" s="180"/>
      <c r="DI382" s="180"/>
      <c r="DJ382" s="180"/>
      <c r="DK382" s="180"/>
      <c r="DL382" s="180"/>
      <c r="DM382" s="180"/>
      <c r="DN382" s="180"/>
      <c r="DO382" s="180"/>
      <c r="DP382" s="180"/>
      <c r="DQ382" s="180"/>
      <c r="DR382" s="180"/>
      <c r="DS382" s="180"/>
      <c r="DT382" s="180"/>
      <c r="DU382" s="180"/>
      <c r="DV382" s="180"/>
      <c r="DW382" s="180"/>
      <c r="DX382" s="180"/>
      <c r="DY382" s="180"/>
      <c r="DZ382" s="180"/>
      <c r="EA382" s="180"/>
      <c r="EB382" s="180"/>
    </row>
    <row r="383" spans="2:132" x14ac:dyDescent="0.2">
      <c r="B383" s="180"/>
      <c r="C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  <c r="CB383" s="180"/>
      <c r="CC383" s="180"/>
      <c r="CD383" s="180"/>
      <c r="CE383" s="180"/>
      <c r="CF383" s="180"/>
      <c r="CG383" s="180"/>
      <c r="CH383" s="180"/>
      <c r="CI383" s="180"/>
      <c r="CJ383" s="180"/>
      <c r="CK383" s="180"/>
      <c r="CL383" s="180"/>
      <c r="CM383" s="180"/>
      <c r="CN383" s="180"/>
      <c r="CO383" s="180"/>
      <c r="CP383" s="180"/>
      <c r="CQ383" s="180"/>
      <c r="CR383" s="180"/>
      <c r="CS383" s="180"/>
      <c r="CT383" s="180"/>
      <c r="CU383" s="180"/>
      <c r="CV383" s="180"/>
      <c r="CW383" s="180"/>
      <c r="CX383" s="180"/>
      <c r="CY383" s="180"/>
      <c r="CZ383" s="180"/>
      <c r="DA383" s="180"/>
      <c r="DB383" s="180"/>
      <c r="DC383" s="180"/>
      <c r="DD383" s="180"/>
      <c r="DE383" s="180"/>
      <c r="DF383" s="180"/>
      <c r="DG383" s="180"/>
      <c r="DH383" s="180"/>
      <c r="DI383" s="180"/>
      <c r="DJ383" s="180"/>
      <c r="DK383" s="180"/>
      <c r="DL383" s="180"/>
      <c r="DM383" s="180"/>
      <c r="DN383" s="180"/>
      <c r="DO383" s="180"/>
      <c r="DP383" s="180"/>
      <c r="DQ383" s="180"/>
      <c r="DR383" s="180"/>
      <c r="DS383" s="180"/>
      <c r="DT383" s="180"/>
      <c r="DU383" s="180"/>
      <c r="DV383" s="180"/>
      <c r="DW383" s="180"/>
      <c r="DX383" s="180"/>
      <c r="DY383" s="180"/>
      <c r="DZ383" s="180"/>
      <c r="EA383" s="180"/>
      <c r="EB383" s="180"/>
    </row>
    <row r="384" spans="2:132" x14ac:dyDescent="0.2">
      <c r="B384" s="180"/>
      <c r="C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  <c r="CB384" s="180"/>
      <c r="CC384" s="180"/>
      <c r="CD384" s="180"/>
      <c r="CE384" s="180"/>
      <c r="CF384" s="180"/>
      <c r="CG384" s="180"/>
      <c r="CH384" s="180"/>
      <c r="CI384" s="180"/>
      <c r="CJ384" s="180"/>
      <c r="CK384" s="180"/>
      <c r="CL384" s="180"/>
      <c r="CM384" s="180"/>
      <c r="CN384" s="180"/>
      <c r="CO384" s="180"/>
      <c r="CP384" s="180"/>
      <c r="CQ384" s="180"/>
      <c r="CR384" s="180"/>
      <c r="CS384" s="180"/>
      <c r="CT384" s="180"/>
      <c r="CU384" s="180"/>
      <c r="CV384" s="180"/>
      <c r="CW384" s="180"/>
      <c r="CX384" s="180"/>
      <c r="CY384" s="180"/>
      <c r="CZ384" s="180"/>
      <c r="DA384" s="180"/>
      <c r="DB384" s="180"/>
      <c r="DC384" s="180"/>
      <c r="DD384" s="180"/>
      <c r="DE384" s="180"/>
      <c r="DF384" s="180"/>
      <c r="DG384" s="180"/>
      <c r="DH384" s="180"/>
      <c r="DI384" s="180"/>
      <c r="DJ384" s="180"/>
      <c r="DK384" s="180"/>
      <c r="DL384" s="180"/>
      <c r="DM384" s="180"/>
      <c r="DN384" s="180"/>
      <c r="DO384" s="180"/>
      <c r="DP384" s="180"/>
      <c r="DQ384" s="180"/>
      <c r="DR384" s="180"/>
      <c r="DS384" s="180"/>
      <c r="DT384" s="180"/>
      <c r="DU384" s="180"/>
      <c r="DV384" s="180"/>
      <c r="DW384" s="180"/>
      <c r="DX384" s="180"/>
      <c r="DY384" s="180"/>
      <c r="DZ384" s="180"/>
      <c r="EA384" s="180"/>
      <c r="EB384" s="180"/>
    </row>
    <row r="385" spans="2:132" x14ac:dyDescent="0.2">
      <c r="B385" s="180"/>
      <c r="C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  <c r="CB385" s="180"/>
      <c r="CC385" s="180"/>
      <c r="CD385" s="180"/>
      <c r="CE385" s="180"/>
      <c r="CF385" s="180"/>
      <c r="CG385" s="180"/>
      <c r="CH385" s="180"/>
      <c r="CI385" s="180"/>
      <c r="CJ385" s="180"/>
      <c r="CK385" s="180"/>
      <c r="CL385" s="180"/>
      <c r="CM385" s="180"/>
      <c r="CN385" s="180"/>
      <c r="CO385" s="180"/>
      <c r="CP385" s="180"/>
      <c r="CQ385" s="180"/>
      <c r="CR385" s="180"/>
      <c r="CS385" s="180"/>
      <c r="CT385" s="180"/>
      <c r="CU385" s="180"/>
      <c r="CV385" s="180"/>
      <c r="CW385" s="180"/>
      <c r="CX385" s="180"/>
      <c r="CY385" s="180"/>
      <c r="CZ385" s="180"/>
      <c r="DA385" s="180"/>
      <c r="DB385" s="180"/>
      <c r="DC385" s="180"/>
      <c r="DD385" s="180"/>
      <c r="DE385" s="180"/>
      <c r="DF385" s="180"/>
      <c r="DG385" s="180"/>
      <c r="DH385" s="180"/>
      <c r="DI385" s="180"/>
      <c r="DJ385" s="180"/>
      <c r="DK385" s="180"/>
      <c r="DL385" s="180"/>
      <c r="DM385" s="180"/>
      <c r="DN385" s="180"/>
      <c r="DO385" s="180"/>
      <c r="DP385" s="180"/>
      <c r="DQ385" s="180"/>
      <c r="DR385" s="180"/>
      <c r="DS385" s="180"/>
      <c r="DT385" s="180"/>
      <c r="DU385" s="180"/>
      <c r="DV385" s="180"/>
      <c r="DW385" s="180"/>
      <c r="DX385" s="180"/>
      <c r="DY385" s="180"/>
      <c r="DZ385" s="180"/>
      <c r="EA385" s="180"/>
      <c r="EB385" s="180"/>
    </row>
    <row r="386" spans="2:132" x14ac:dyDescent="0.2">
      <c r="B386" s="180"/>
      <c r="C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  <c r="CB386" s="180"/>
      <c r="CC386" s="180"/>
      <c r="CD386" s="180"/>
      <c r="CE386" s="180"/>
      <c r="CF386" s="180"/>
      <c r="CG386" s="180"/>
      <c r="CH386" s="180"/>
      <c r="CI386" s="180"/>
      <c r="CJ386" s="180"/>
      <c r="CK386" s="180"/>
      <c r="CL386" s="180"/>
      <c r="CM386" s="180"/>
      <c r="CN386" s="180"/>
      <c r="CO386" s="180"/>
      <c r="CP386" s="180"/>
      <c r="CQ386" s="180"/>
      <c r="CR386" s="180"/>
      <c r="CS386" s="180"/>
      <c r="CT386" s="180"/>
      <c r="CU386" s="180"/>
      <c r="CV386" s="180"/>
      <c r="CW386" s="180"/>
      <c r="CX386" s="180"/>
      <c r="CY386" s="180"/>
      <c r="CZ386" s="180"/>
      <c r="DA386" s="180"/>
      <c r="DB386" s="180"/>
      <c r="DC386" s="180"/>
      <c r="DD386" s="180"/>
      <c r="DE386" s="180"/>
      <c r="DF386" s="180"/>
      <c r="DG386" s="180"/>
      <c r="DH386" s="180"/>
      <c r="DI386" s="180"/>
      <c r="DJ386" s="180"/>
      <c r="DK386" s="180"/>
      <c r="DL386" s="180"/>
      <c r="DM386" s="180"/>
      <c r="DN386" s="180"/>
      <c r="DO386" s="180"/>
      <c r="DP386" s="180"/>
      <c r="DQ386" s="180"/>
      <c r="DR386" s="180"/>
      <c r="DS386" s="180"/>
      <c r="DT386" s="180"/>
      <c r="DU386" s="180"/>
      <c r="DV386" s="180"/>
      <c r="DW386" s="180"/>
      <c r="DX386" s="180"/>
      <c r="DY386" s="180"/>
      <c r="DZ386" s="180"/>
      <c r="EA386" s="180"/>
      <c r="EB386" s="180"/>
    </row>
    <row r="387" spans="2:132" x14ac:dyDescent="0.2">
      <c r="B387" s="180"/>
      <c r="C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  <c r="CB387" s="180"/>
      <c r="CC387" s="180"/>
      <c r="CD387" s="180"/>
      <c r="CE387" s="180"/>
      <c r="CF387" s="180"/>
      <c r="CG387" s="180"/>
      <c r="CH387" s="180"/>
      <c r="CI387" s="180"/>
      <c r="CJ387" s="180"/>
      <c r="CK387" s="180"/>
      <c r="CL387" s="180"/>
      <c r="CM387" s="180"/>
      <c r="CN387" s="180"/>
      <c r="CO387" s="180"/>
      <c r="CP387" s="180"/>
      <c r="CQ387" s="180"/>
      <c r="CR387" s="180"/>
      <c r="CS387" s="180"/>
      <c r="CT387" s="180"/>
      <c r="CU387" s="180"/>
      <c r="CV387" s="180"/>
      <c r="CW387" s="180"/>
      <c r="CX387" s="180"/>
      <c r="CY387" s="180"/>
      <c r="CZ387" s="180"/>
      <c r="DA387" s="180"/>
      <c r="DB387" s="180"/>
      <c r="DC387" s="180"/>
      <c r="DD387" s="180"/>
      <c r="DE387" s="180"/>
      <c r="DF387" s="180"/>
      <c r="DG387" s="180"/>
      <c r="DH387" s="180"/>
      <c r="DI387" s="180"/>
      <c r="DJ387" s="180"/>
      <c r="DK387" s="180"/>
      <c r="DL387" s="180"/>
      <c r="DM387" s="180"/>
      <c r="DN387" s="180"/>
      <c r="DO387" s="180"/>
      <c r="DP387" s="180"/>
      <c r="DQ387" s="180"/>
      <c r="DR387" s="180"/>
      <c r="DS387" s="180"/>
      <c r="DT387" s="180"/>
      <c r="DU387" s="180"/>
      <c r="DV387" s="180"/>
      <c r="DW387" s="180"/>
      <c r="DX387" s="180"/>
      <c r="DY387" s="180"/>
      <c r="DZ387" s="180"/>
      <c r="EA387" s="180"/>
      <c r="EB387" s="180"/>
    </row>
    <row r="388" spans="2:132" x14ac:dyDescent="0.2">
      <c r="B388" s="180"/>
      <c r="C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  <c r="CB388" s="180"/>
      <c r="CC388" s="180"/>
      <c r="CD388" s="180"/>
      <c r="CE388" s="180"/>
      <c r="CF388" s="180"/>
      <c r="CG388" s="180"/>
      <c r="CH388" s="180"/>
      <c r="CI388" s="180"/>
      <c r="CJ388" s="180"/>
      <c r="CK388" s="180"/>
      <c r="CL388" s="180"/>
      <c r="CM388" s="180"/>
      <c r="CN388" s="180"/>
      <c r="CO388" s="180"/>
      <c r="CP388" s="180"/>
      <c r="CQ388" s="180"/>
      <c r="CR388" s="180"/>
      <c r="CS388" s="180"/>
      <c r="CT388" s="180"/>
      <c r="CU388" s="180"/>
      <c r="CV388" s="180"/>
      <c r="CW388" s="180"/>
      <c r="CX388" s="180"/>
      <c r="CY388" s="180"/>
      <c r="CZ388" s="180"/>
      <c r="DA388" s="180"/>
      <c r="DB388" s="180"/>
      <c r="DC388" s="180"/>
      <c r="DD388" s="180"/>
      <c r="DE388" s="180"/>
      <c r="DF388" s="180"/>
      <c r="DG388" s="180"/>
      <c r="DH388" s="180"/>
      <c r="DI388" s="180"/>
      <c r="DJ388" s="180"/>
      <c r="DK388" s="180"/>
      <c r="DL388" s="180"/>
      <c r="DM388" s="180"/>
      <c r="DN388" s="180"/>
      <c r="DO388" s="180"/>
      <c r="DP388" s="180"/>
      <c r="DQ388" s="180"/>
      <c r="DR388" s="180"/>
      <c r="DS388" s="180"/>
      <c r="DT388" s="180"/>
      <c r="DU388" s="180"/>
      <c r="DV388" s="180"/>
      <c r="DW388" s="180"/>
      <c r="DX388" s="180"/>
      <c r="DY388" s="180"/>
      <c r="DZ388" s="180"/>
      <c r="EA388" s="180"/>
      <c r="EB388" s="180"/>
    </row>
    <row r="389" spans="2:132" x14ac:dyDescent="0.2">
      <c r="B389" s="180"/>
      <c r="C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  <c r="CB389" s="180"/>
      <c r="CC389" s="180"/>
      <c r="CD389" s="180"/>
      <c r="CE389" s="180"/>
      <c r="CF389" s="180"/>
      <c r="CG389" s="180"/>
      <c r="CH389" s="180"/>
      <c r="CI389" s="180"/>
      <c r="CJ389" s="180"/>
      <c r="CK389" s="180"/>
      <c r="CL389" s="180"/>
      <c r="CM389" s="180"/>
      <c r="CN389" s="180"/>
      <c r="CO389" s="180"/>
      <c r="CP389" s="180"/>
      <c r="CQ389" s="180"/>
      <c r="CR389" s="180"/>
      <c r="CS389" s="180"/>
      <c r="CT389" s="180"/>
      <c r="CU389" s="180"/>
      <c r="CV389" s="180"/>
      <c r="CW389" s="180"/>
      <c r="CX389" s="180"/>
      <c r="CY389" s="180"/>
      <c r="CZ389" s="180"/>
      <c r="DA389" s="180"/>
      <c r="DB389" s="180"/>
      <c r="DC389" s="180"/>
      <c r="DD389" s="180"/>
      <c r="DE389" s="180"/>
      <c r="DF389" s="180"/>
      <c r="DG389" s="180"/>
      <c r="DH389" s="180"/>
      <c r="DI389" s="180"/>
      <c r="DJ389" s="180"/>
      <c r="DK389" s="180"/>
      <c r="DL389" s="180"/>
      <c r="DM389" s="180"/>
      <c r="DN389" s="180"/>
      <c r="DO389" s="180"/>
      <c r="DP389" s="180"/>
      <c r="DQ389" s="180"/>
      <c r="DR389" s="180"/>
      <c r="DS389" s="180"/>
      <c r="DT389" s="180"/>
      <c r="DU389" s="180"/>
      <c r="DV389" s="180"/>
      <c r="DW389" s="180"/>
      <c r="DX389" s="180"/>
      <c r="DY389" s="180"/>
      <c r="DZ389" s="180"/>
      <c r="EA389" s="180"/>
      <c r="EB389" s="180"/>
    </row>
    <row r="390" spans="2:132" x14ac:dyDescent="0.2">
      <c r="B390" s="180"/>
      <c r="C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  <c r="CB390" s="180"/>
      <c r="CC390" s="180"/>
      <c r="CD390" s="180"/>
      <c r="CE390" s="180"/>
      <c r="CF390" s="180"/>
      <c r="CG390" s="180"/>
      <c r="CH390" s="180"/>
      <c r="CI390" s="180"/>
      <c r="CJ390" s="180"/>
      <c r="CK390" s="180"/>
      <c r="CL390" s="180"/>
      <c r="CM390" s="180"/>
      <c r="CN390" s="180"/>
      <c r="CO390" s="180"/>
      <c r="CP390" s="180"/>
      <c r="CQ390" s="180"/>
      <c r="CR390" s="180"/>
      <c r="CS390" s="180"/>
      <c r="CT390" s="180"/>
      <c r="CU390" s="180"/>
      <c r="CV390" s="180"/>
      <c r="CW390" s="180"/>
      <c r="CX390" s="180"/>
      <c r="CY390" s="180"/>
      <c r="CZ390" s="180"/>
      <c r="DA390" s="180"/>
      <c r="DB390" s="180"/>
      <c r="DC390" s="180"/>
      <c r="DD390" s="180"/>
      <c r="DE390" s="180"/>
      <c r="DF390" s="180"/>
      <c r="DG390" s="180"/>
      <c r="DH390" s="180"/>
      <c r="DI390" s="180"/>
      <c r="DJ390" s="180"/>
      <c r="DK390" s="180"/>
      <c r="DL390" s="180"/>
      <c r="DM390" s="180"/>
      <c r="DN390" s="180"/>
      <c r="DO390" s="180"/>
      <c r="DP390" s="180"/>
      <c r="DQ390" s="180"/>
      <c r="DR390" s="180"/>
      <c r="DS390" s="180"/>
      <c r="DT390" s="180"/>
      <c r="DU390" s="180"/>
      <c r="DV390" s="180"/>
      <c r="DW390" s="180"/>
      <c r="DX390" s="180"/>
      <c r="DY390" s="180"/>
      <c r="DZ390" s="180"/>
      <c r="EA390" s="180"/>
      <c r="EB390" s="180"/>
    </row>
    <row r="391" spans="2:132" x14ac:dyDescent="0.2">
      <c r="B391" s="180"/>
      <c r="C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  <c r="CB391" s="180"/>
      <c r="CC391" s="180"/>
      <c r="CD391" s="180"/>
      <c r="CE391" s="180"/>
      <c r="CF391" s="180"/>
      <c r="CG391" s="180"/>
      <c r="CH391" s="180"/>
      <c r="CI391" s="180"/>
      <c r="CJ391" s="180"/>
      <c r="CK391" s="180"/>
      <c r="CL391" s="180"/>
      <c r="CM391" s="180"/>
      <c r="CN391" s="180"/>
      <c r="CO391" s="180"/>
      <c r="CP391" s="180"/>
      <c r="CQ391" s="180"/>
      <c r="CR391" s="180"/>
      <c r="CS391" s="180"/>
      <c r="CT391" s="180"/>
      <c r="CU391" s="180"/>
      <c r="CV391" s="180"/>
      <c r="CW391" s="180"/>
      <c r="CX391" s="180"/>
      <c r="CY391" s="180"/>
      <c r="CZ391" s="180"/>
      <c r="DA391" s="180"/>
      <c r="DB391" s="180"/>
      <c r="DC391" s="180"/>
      <c r="DD391" s="180"/>
      <c r="DE391" s="180"/>
      <c r="DF391" s="180"/>
      <c r="DG391" s="180"/>
      <c r="DH391" s="180"/>
      <c r="DI391" s="180"/>
      <c r="DJ391" s="180"/>
      <c r="DK391" s="180"/>
      <c r="DL391" s="180"/>
      <c r="DM391" s="180"/>
      <c r="DN391" s="180"/>
      <c r="DO391" s="180"/>
      <c r="DP391" s="180"/>
      <c r="DQ391" s="180"/>
      <c r="DR391" s="180"/>
      <c r="DS391" s="180"/>
      <c r="DT391" s="180"/>
      <c r="DU391" s="180"/>
      <c r="DV391" s="180"/>
      <c r="DW391" s="180"/>
      <c r="DX391" s="180"/>
      <c r="DY391" s="180"/>
      <c r="DZ391" s="180"/>
      <c r="EA391" s="180"/>
      <c r="EB391" s="180"/>
    </row>
    <row r="392" spans="2:132" x14ac:dyDescent="0.2">
      <c r="B392" s="180"/>
      <c r="C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  <c r="CB392" s="180"/>
      <c r="CC392" s="180"/>
      <c r="CD392" s="180"/>
      <c r="CE392" s="180"/>
      <c r="CF392" s="180"/>
      <c r="CG392" s="180"/>
      <c r="CH392" s="180"/>
      <c r="CI392" s="180"/>
      <c r="CJ392" s="180"/>
      <c r="CK392" s="180"/>
      <c r="CL392" s="180"/>
      <c r="CM392" s="180"/>
      <c r="CN392" s="180"/>
      <c r="CO392" s="180"/>
      <c r="CP392" s="180"/>
      <c r="CQ392" s="180"/>
      <c r="CR392" s="180"/>
      <c r="CS392" s="180"/>
      <c r="CT392" s="180"/>
      <c r="CU392" s="180"/>
      <c r="CV392" s="180"/>
      <c r="CW392" s="180"/>
      <c r="CX392" s="180"/>
      <c r="CY392" s="180"/>
      <c r="CZ392" s="180"/>
      <c r="DA392" s="180"/>
      <c r="DB392" s="180"/>
      <c r="DC392" s="180"/>
      <c r="DD392" s="180"/>
      <c r="DE392" s="180"/>
      <c r="DF392" s="180"/>
      <c r="DG392" s="180"/>
      <c r="DH392" s="180"/>
      <c r="DI392" s="180"/>
      <c r="DJ392" s="180"/>
      <c r="DK392" s="180"/>
      <c r="DL392" s="180"/>
      <c r="DM392" s="180"/>
      <c r="DN392" s="180"/>
      <c r="DO392" s="180"/>
      <c r="DP392" s="180"/>
      <c r="DQ392" s="180"/>
      <c r="DR392" s="180"/>
      <c r="DS392" s="180"/>
      <c r="DT392" s="180"/>
      <c r="DU392" s="180"/>
      <c r="DV392" s="180"/>
      <c r="DW392" s="180"/>
      <c r="DX392" s="180"/>
      <c r="DY392" s="180"/>
      <c r="DZ392" s="180"/>
      <c r="EA392" s="180"/>
      <c r="EB392" s="180"/>
    </row>
    <row r="393" spans="2:132" x14ac:dyDescent="0.2">
      <c r="B393" s="180"/>
      <c r="C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  <c r="CB393" s="180"/>
      <c r="CC393" s="180"/>
      <c r="CD393" s="180"/>
      <c r="CE393" s="180"/>
      <c r="CF393" s="180"/>
      <c r="CG393" s="180"/>
      <c r="CH393" s="180"/>
      <c r="CI393" s="180"/>
      <c r="CJ393" s="180"/>
      <c r="CK393" s="180"/>
      <c r="CL393" s="180"/>
      <c r="CM393" s="180"/>
      <c r="CN393" s="180"/>
      <c r="CO393" s="180"/>
      <c r="CP393" s="180"/>
      <c r="CQ393" s="180"/>
      <c r="CR393" s="180"/>
      <c r="CS393" s="180"/>
      <c r="CT393" s="180"/>
      <c r="CU393" s="180"/>
      <c r="CV393" s="180"/>
      <c r="CW393" s="180"/>
      <c r="CX393" s="180"/>
      <c r="CY393" s="180"/>
      <c r="CZ393" s="180"/>
      <c r="DA393" s="180"/>
      <c r="DB393" s="180"/>
      <c r="DC393" s="180"/>
      <c r="DD393" s="180"/>
      <c r="DE393" s="180"/>
      <c r="DF393" s="180"/>
      <c r="DG393" s="180"/>
      <c r="DH393" s="180"/>
      <c r="DI393" s="180"/>
      <c r="DJ393" s="180"/>
      <c r="DK393" s="180"/>
      <c r="DL393" s="180"/>
      <c r="DM393" s="180"/>
      <c r="DN393" s="180"/>
      <c r="DO393" s="180"/>
      <c r="DP393" s="180"/>
      <c r="DQ393" s="180"/>
      <c r="DR393" s="180"/>
      <c r="DS393" s="180"/>
      <c r="DT393" s="180"/>
      <c r="DU393" s="180"/>
      <c r="DV393" s="180"/>
      <c r="DW393" s="180"/>
      <c r="DX393" s="180"/>
      <c r="DY393" s="180"/>
      <c r="DZ393" s="180"/>
      <c r="EA393" s="180"/>
      <c r="EB393" s="180"/>
    </row>
    <row r="394" spans="2:132" x14ac:dyDescent="0.2">
      <c r="B394" s="180"/>
      <c r="C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  <c r="CB394" s="180"/>
      <c r="CC394" s="180"/>
      <c r="CD394" s="180"/>
      <c r="CE394" s="180"/>
      <c r="CF394" s="180"/>
      <c r="CG394" s="180"/>
      <c r="CH394" s="180"/>
      <c r="CI394" s="180"/>
      <c r="CJ394" s="180"/>
      <c r="CK394" s="180"/>
      <c r="CL394" s="180"/>
      <c r="CM394" s="180"/>
      <c r="CN394" s="180"/>
      <c r="CO394" s="180"/>
      <c r="CP394" s="180"/>
      <c r="CQ394" s="180"/>
      <c r="CR394" s="180"/>
      <c r="CS394" s="180"/>
      <c r="CT394" s="180"/>
      <c r="CU394" s="180"/>
      <c r="CV394" s="180"/>
      <c r="CW394" s="180"/>
      <c r="CX394" s="180"/>
      <c r="CY394" s="180"/>
      <c r="CZ394" s="180"/>
      <c r="DA394" s="180"/>
      <c r="DB394" s="180"/>
      <c r="DC394" s="180"/>
      <c r="DD394" s="180"/>
      <c r="DE394" s="180"/>
      <c r="DF394" s="180"/>
      <c r="DG394" s="180"/>
      <c r="DH394" s="180"/>
      <c r="DI394" s="180"/>
      <c r="DJ394" s="180"/>
      <c r="DK394" s="180"/>
      <c r="DL394" s="180"/>
      <c r="DM394" s="180"/>
      <c r="DN394" s="180"/>
      <c r="DO394" s="180"/>
      <c r="DP394" s="180"/>
      <c r="DQ394" s="180"/>
      <c r="DR394" s="180"/>
      <c r="DS394" s="180"/>
      <c r="DT394" s="180"/>
      <c r="DU394" s="180"/>
      <c r="DV394" s="180"/>
      <c r="DW394" s="180"/>
      <c r="DX394" s="180"/>
      <c r="DY394" s="180"/>
      <c r="DZ394" s="180"/>
      <c r="EA394" s="180"/>
      <c r="EB394" s="180"/>
    </row>
    <row r="395" spans="2:132" x14ac:dyDescent="0.2">
      <c r="B395" s="180"/>
      <c r="C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  <c r="CB395" s="180"/>
      <c r="CC395" s="180"/>
      <c r="CD395" s="180"/>
      <c r="CE395" s="180"/>
      <c r="CF395" s="180"/>
      <c r="CG395" s="180"/>
      <c r="CH395" s="180"/>
      <c r="CI395" s="180"/>
      <c r="CJ395" s="180"/>
      <c r="CK395" s="180"/>
      <c r="CL395" s="180"/>
      <c r="CM395" s="180"/>
      <c r="CN395" s="180"/>
      <c r="CO395" s="180"/>
      <c r="CP395" s="180"/>
      <c r="CQ395" s="180"/>
      <c r="CR395" s="180"/>
      <c r="CS395" s="180"/>
      <c r="CT395" s="180"/>
      <c r="CU395" s="180"/>
      <c r="CV395" s="180"/>
      <c r="CW395" s="180"/>
      <c r="CX395" s="180"/>
      <c r="CY395" s="180"/>
      <c r="CZ395" s="180"/>
      <c r="DA395" s="180"/>
      <c r="DB395" s="180"/>
      <c r="DC395" s="180"/>
      <c r="DD395" s="180"/>
      <c r="DE395" s="180"/>
      <c r="DF395" s="180"/>
      <c r="DG395" s="180"/>
      <c r="DH395" s="180"/>
      <c r="DI395" s="180"/>
      <c r="DJ395" s="180"/>
      <c r="DK395" s="180"/>
      <c r="DL395" s="180"/>
      <c r="DM395" s="180"/>
      <c r="DN395" s="180"/>
      <c r="DO395" s="180"/>
      <c r="DP395" s="180"/>
      <c r="DQ395" s="180"/>
      <c r="DR395" s="180"/>
      <c r="DS395" s="180"/>
      <c r="DT395" s="180"/>
      <c r="DU395" s="180"/>
      <c r="DV395" s="180"/>
      <c r="DW395" s="180"/>
      <c r="DX395" s="180"/>
      <c r="DY395" s="180"/>
      <c r="DZ395" s="180"/>
      <c r="EA395" s="180"/>
      <c r="EB395" s="180"/>
    </row>
    <row r="396" spans="2:132" x14ac:dyDescent="0.2">
      <c r="B396" s="180"/>
      <c r="C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  <c r="CB396" s="180"/>
      <c r="CC396" s="180"/>
      <c r="CD396" s="180"/>
      <c r="CE396" s="180"/>
      <c r="CF396" s="180"/>
      <c r="CG396" s="180"/>
      <c r="CH396" s="180"/>
      <c r="CI396" s="180"/>
      <c r="CJ396" s="180"/>
      <c r="CK396" s="180"/>
      <c r="CL396" s="180"/>
      <c r="CM396" s="180"/>
      <c r="CN396" s="180"/>
      <c r="CO396" s="180"/>
      <c r="CP396" s="180"/>
      <c r="CQ396" s="180"/>
      <c r="CR396" s="180"/>
      <c r="CS396" s="180"/>
      <c r="CT396" s="180"/>
      <c r="CU396" s="180"/>
      <c r="CV396" s="180"/>
      <c r="CW396" s="180"/>
      <c r="CX396" s="180"/>
      <c r="CY396" s="180"/>
      <c r="CZ396" s="180"/>
      <c r="DA396" s="180"/>
      <c r="DB396" s="180"/>
      <c r="DC396" s="180"/>
      <c r="DD396" s="180"/>
      <c r="DE396" s="180"/>
      <c r="DF396" s="180"/>
      <c r="DG396" s="180"/>
      <c r="DH396" s="180"/>
      <c r="DI396" s="180"/>
      <c r="DJ396" s="180"/>
      <c r="DK396" s="180"/>
      <c r="DL396" s="180"/>
      <c r="DM396" s="180"/>
      <c r="DN396" s="180"/>
      <c r="DO396" s="180"/>
      <c r="DP396" s="180"/>
      <c r="DQ396" s="180"/>
      <c r="DR396" s="180"/>
      <c r="DS396" s="180"/>
      <c r="DT396" s="180"/>
      <c r="DU396" s="180"/>
      <c r="DV396" s="180"/>
      <c r="DW396" s="180"/>
      <c r="DX396" s="180"/>
      <c r="DY396" s="180"/>
      <c r="DZ396" s="180"/>
      <c r="EA396" s="180"/>
      <c r="EB396" s="180"/>
    </row>
    <row r="397" spans="2:132" x14ac:dyDescent="0.2">
      <c r="B397" s="180"/>
      <c r="C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  <c r="CB397" s="180"/>
      <c r="CC397" s="180"/>
      <c r="CD397" s="180"/>
      <c r="CE397" s="180"/>
      <c r="CF397" s="180"/>
      <c r="CG397" s="180"/>
      <c r="CH397" s="180"/>
      <c r="CI397" s="180"/>
      <c r="CJ397" s="180"/>
      <c r="CK397" s="180"/>
      <c r="CL397" s="180"/>
      <c r="CM397" s="180"/>
      <c r="CN397" s="180"/>
      <c r="CO397" s="180"/>
      <c r="CP397" s="180"/>
      <c r="CQ397" s="180"/>
      <c r="CR397" s="180"/>
      <c r="CS397" s="180"/>
      <c r="CT397" s="180"/>
      <c r="CU397" s="180"/>
      <c r="CV397" s="180"/>
      <c r="CW397" s="180"/>
      <c r="CX397" s="180"/>
      <c r="CY397" s="180"/>
      <c r="CZ397" s="180"/>
      <c r="DA397" s="180"/>
      <c r="DB397" s="180"/>
      <c r="DC397" s="180"/>
      <c r="DD397" s="180"/>
      <c r="DE397" s="180"/>
      <c r="DF397" s="180"/>
      <c r="DG397" s="180"/>
      <c r="DH397" s="180"/>
      <c r="DI397" s="180"/>
      <c r="DJ397" s="180"/>
      <c r="DK397" s="180"/>
      <c r="DL397" s="180"/>
      <c r="DM397" s="180"/>
      <c r="DN397" s="180"/>
      <c r="DO397" s="180"/>
      <c r="DP397" s="180"/>
      <c r="DQ397" s="180"/>
      <c r="DR397" s="180"/>
      <c r="DS397" s="180"/>
      <c r="DT397" s="180"/>
      <c r="DU397" s="180"/>
      <c r="DV397" s="180"/>
      <c r="DW397" s="180"/>
      <c r="DX397" s="180"/>
      <c r="DY397" s="180"/>
      <c r="DZ397" s="180"/>
      <c r="EA397" s="180"/>
      <c r="EB397" s="180"/>
    </row>
    <row r="398" spans="2:132" x14ac:dyDescent="0.2">
      <c r="B398" s="180"/>
      <c r="C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  <c r="CB398" s="180"/>
      <c r="CC398" s="180"/>
      <c r="CD398" s="180"/>
      <c r="CE398" s="180"/>
      <c r="CF398" s="180"/>
      <c r="CG398" s="180"/>
      <c r="CH398" s="180"/>
      <c r="CI398" s="180"/>
      <c r="CJ398" s="180"/>
      <c r="CK398" s="180"/>
      <c r="CL398" s="180"/>
      <c r="CM398" s="180"/>
      <c r="CN398" s="180"/>
      <c r="CO398" s="180"/>
      <c r="CP398" s="180"/>
      <c r="CQ398" s="180"/>
      <c r="CR398" s="180"/>
      <c r="CS398" s="180"/>
      <c r="CT398" s="180"/>
      <c r="CU398" s="180"/>
      <c r="CV398" s="180"/>
      <c r="CW398" s="180"/>
      <c r="CX398" s="180"/>
      <c r="CY398" s="180"/>
      <c r="CZ398" s="180"/>
      <c r="DA398" s="180"/>
      <c r="DB398" s="180"/>
      <c r="DC398" s="180"/>
      <c r="DD398" s="180"/>
      <c r="DE398" s="180"/>
      <c r="DF398" s="180"/>
      <c r="DG398" s="180"/>
      <c r="DH398" s="180"/>
      <c r="DI398" s="180"/>
      <c r="DJ398" s="180"/>
      <c r="DK398" s="180"/>
      <c r="DL398" s="180"/>
      <c r="DM398" s="180"/>
      <c r="DN398" s="180"/>
      <c r="DO398" s="180"/>
      <c r="DP398" s="180"/>
      <c r="DQ398" s="180"/>
      <c r="DR398" s="180"/>
      <c r="DS398" s="180"/>
      <c r="DT398" s="180"/>
      <c r="DU398" s="180"/>
      <c r="DV398" s="180"/>
      <c r="DW398" s="180"/>
      <c r="DX398" s="180"/>
      <c r="DY398" s="180"/>
      <c r="DZ398" s="180"/>
      <c r="EA398" s="180"/>
      <c r="EB398" s="180"/>
    </row>
    <row r="399" spans="2:132" x14ac:dyDescent="0.2">
      <c r="B399" s="180"/>
      <c r="C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  <c r="CB399" s="180"/>
      <c r="CC399" s="180"/>
      <c r="CD399" s="180"/>
      <c r="CE399" s="180"/>
      <c r="CF399" s="180"/>
      <c r="CG399" s="180"/>
      <c r="CH399" s="180"/>
      <c r="CI399" s="180"/>
      <c r="CJ399" s="180"/>
      <c r="CK399" s="180"/>
      <c r="CL399" s="180"/>
      <c r="CM399" s="180"/>
      <c r="CN399" s="180"/>
      <c r="CO399" s="180"/>
      <c r="CP399" s="180"/>
      <c r="CQ399" s="180"/>
      <c r="CR399" s="180"/>
      <c r="CS399" s="180"/>
      <c r="CT399" s="180"/>
      <c r="CU399" s="180"/>
      <c r="CV399" s="180"/>
      <c r="CW399" s="180"/>
      <c r="CX399" s="180"/>
      <c r="CY399" s="180"/>
      <c r="CZ399" s="180"/>
      <c r="DA399" s="180"/>
      <c r="DB399" s="180"/>
      <c r="DC399" s="180"/>
      <c r="DD399" s="180"/>
      <c r="DE399" s="180"/>
      <c r="DF399" s="180"/>
      <c r="DG399" s="180"/>
      <c r="DH399" s="180"/>
      <c r="DI399" s="180"/>
      <c r="DJ399" s="180"/>
      <c r="DK399" s="180"/>
      <c r="DL399" s="180"/>
      <c r="DM399" s="180"/>
      <c r="DN399" s="180"/>
      <c r="DO399" s="180"/>
      <c r="DP399" s="180"/>
      <c r="DQ399" s="180"/>
      <c r="DR399" s="180"/>
      <c r="DS399" s="180"/>
      <c r="DT399" s="180"/>
      <c r="DU399" s="180"/>
      <c r="DV399" s="180"/>
      <c r="DW399" s="180"/>
      <c r="DX399" s="180"/>
      <c r="DY399" s="180"/>
      <c r="DZ399" s="180"/>
      <c r="EA399" s="180"/>
      <c r="EB399" s="180"/>
    </row>
    <row r="400" spans="2:132" x14ac:dyDescent="0.2">
      <c r="B400" s="180"/>
      <c r="C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  <c r="CB400" s="180"/>
      <c r="CC400" s="180"/>
      <c r="CD400" s="180"/>
      <c r="CE400" s="180"/>
      <c r="CF400" s="180"/>
      <c r="CG400" s="180"/>
      <c r="CH400" s="180"/>
      <c r="CI400" s="180"/>
      <c r="CJ400" s="180"/>
      <c r="CK400" s="180"/>
      <c r="CL400" s="180"/>
      <c r="CM400" s="180"/>
      <c r="CN400" s="180"/>
      <c r="CO400" s="180"/>
      <c r="CP400" s="180"/>
      <c r="CQ400" s="180"/>
      <c r="CR400" s="180"/>
      <c r="CS400" s="180"/>
      <c r="CT400" s="180"/>
      <c r="CU400" s="180"/>
      <c r="CV400" s="180"/>
      <c r="CW400" s="180"/>
      <c r="CX400" s="180"/>
      <c r="CY400" s="180"/>
      <c r="CZ400" s="180"/>
      <c r="DA400" s="180"/>
      <c r="DB400" s="180"/>
      <c r="DC400" s="180"/>
      <c r="DD400" s="180"/>
      <c r="DE400" s="180"/>
      <c r="DF400" s="180"/>
      <c r="DG400" s="180"/>
      <c r="DH400" s="180"/>
      <c r="DI400" s="180"/>
      <c r="DJ400" s="180"/>
      <c r="DK400" s="180"/>
      <c r="DL400" s="180"/>
      <c r="DM400" s="180"/>
      <c r="DN400" s="180"/>
      <c r="DO400" s="180"/>
      <c r="DP400" s="180"/>
      <c r="DQ400" s="180"/>
      <c r="DR400" s="180"/>
      <c r="DS400" s="180"/>
      <c r="DT400" s="180"/>
      <c r="DU400" s="180"/>
      <c r="DV400" s="180"/>
      <c r="DW400" s="180"/>
      <c r="DX400" s="180"/>
      <c r="DY400" s="180"/>
      <c r="DZ400" s="180"/>
      <c r="EA400" s="180"/>
      <c r="EB400" s="180"/>
    </row>
    <row r="401" spans="2:132" x14ac:dyDescent="0.2">
      <c r="B401" s="180"/>
      <c r="C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  <c r="CB401" s="180"/>
      <c r="CC401" s="180"/>
      <c r="CD401" s="180"/>
      <c r="CE401" s="180"/>
      <c r="CF401" s="180"/>
      <c r="CG401" s="180"/>
      <c r="CH401" s="180"/>
      <c r="CI401" s="180"/>
      <c r="CJ401" s="180"/>
      <c r="CK401" s="180"/>
      <c r="CL401" s="180"/>
      <c r="CM401" s="180"/>
      <c r="CN401" s="180"/>
      <c r="CO401" s="180"/>
      <c r="CP401" s="180"/>
      <c r="CQ401" s="180"/>
      <c r="CR401" s="180"/>
      <c r="CS401" s="180"/>
      <c r="CT401" s="180"/>
      <c r="CU401" s="180"/>
      <c r="CV401" s="180"/>
      <c r="CW401" s="180"/>
      <c r="CX401" s="180"/>
      <c r="CY401" s="180"/>
      <c r="CZ401" s="180"/>
      <c r="DA401" s="180"/>
      <c r="DB401" s="180"/>
      <c r="DC401" s="180"/>
      <c r="DD401" s="180"/>
      <c r="DE401" s="180"/>
      <c r="DF401" s="180"/>
      <c r="DG401" s="180"/>
      <c r="DH401" s="180"/>
      <c r="DI401" s="180"/>
      <c r="DJ401" s="180"/>
      <c r="DK401" s="180"/>
      <c r="DL401" s="180"/>
      <c r="DM401" s="180"/>
      <c r="DN401" s="180"/>
      <c r="DO401" s="180"/>
      <c r="DP401" s="180"/>
      <c r="DQ401" s="180"/>
      <c r="DR401" s="180"/>
      <c r="DS401" s="180"/>
      <c r="DT401" s="180"/>
      <c r="DU401" s="180"/>
      <c r="DV401" s="180"/>
      <c r="DW401" s="180"/>
      <c r="DX401" s="180"/>
      <c r="DY401" s="180"/>
      <c r="DZ401" s="180"/>
      <c r="EA401" s="180"/>
      <c r="EB401" s="180"/>
    </row>
    <row r="402" spans="2:132" x14ac:dyDescent="0.2">
      <c r="B402" s="180"/>
      <c r="C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  <c r="CB402" s="180"/>
      <c r="CC402" s="180"/>
      <c r="CD402" s="180"/>
      <c r="CE402" s="180"/>
      <c r="CF402" s="180"/>
      <c r="CG402" s="180"/>
      <c r="CH402" s="180"/>
      <c r="CI402" s="180"/>
      <c r="CJ402" s="180"/>
      <c r="CK402" s="180"/>
      <c r="CL402" s="180"/>
      <c r="CM402" s="180"/>
      <c r="CN402" s="180"/>
      <c r="CO402" s="180"/>
      <c r="CP402" s="180"/>
      <c r="CQ402" s="180"/>
      <c r="CR402" s="180"/>
      <c r="CS402" s="180"/>
      <c r="CT402" s="180"/>
      <c r="CU402" s="180"/>
      <c r="CV402" s="180"/>
      <c r="CW402" s="180"/>
      <c r="CX402" s="180"/>
      <c r="CY402" s="180"/>
      <c r="CZ402" s="180"/>
      <c r="DA402" s="180"/>
      <c r="DB402" s="180"/>
      <c r="DC402" s="180"/>
      <c r="DD402" s="180"/>
      <c r="DE402" s="180"/>
      <c r="DF402" s="180"/>
      <c r="DG402" s="180"/>
      <c r="DH402" s="180"/>
      <c r="DI402" s="180"/>
      <c r="DJ402" s="180"/>
      <c r="DK402" s="180"/>
      <c r="DL402" s="180"/>
      <c r="DM402" s="180"/>
      <c r="DN402" s="180"/>
      <c r="DO402" s="180"/>
      <c r="DP402" s="180"/>
      <c r="DQ402" s="180"/>
      <c r="DR402" s="180"/>
      <c r="DS402" s="180"/>
      <c r="DT402" s="180"/>
      <c r="DU402" s="180"/>
      <c r="DV402" s="180"/>
      <c r="DW402" s="180"/>
      <c r="DX402" s="180"/>
      <c r="DY402" s="180"/>
      <c r="DZ402" s="180"/>
      <c r="EA402" s="180"/>
      <c r="EB402" s="180"/>
    </row>
    <row r="403" spans="2:132" x14ac:dyDescent="0.2">
      <c r="B403" s="180"/>
      <c r="C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  <c r="CB403" s="180"/>
      <c r="CC403" s="180"/>
      <c r="CD403" s="180"/>
      <c r="CE403" s="180"/>
      <c r="CF403" s="180"/>
      <c r="CG403" s="180"/>
      <c r="CH403" s="180"/>
      <c r="CI403" s="180"/>
      <c r="CJ403" s="180"/>
      <c r="CK403" s="180"/>
      <c r="CL403" s="180"/>
      <c r="CM403" s="180"/>
      <c r="CN403" s="180"/>
      <c r="CO403" s="180"/>
      <c r="CP403" s="180"/>
      <c r="CQ403" s="180"/>
      <c r="CR403" s="180"/>
      <c r="CS403" s="180"/>
      <c r="CT403" s="180"/>
      <c r="CU403" s="180"/>
      <c r="CV403" s="180"/>
      <c r="CW403" s="180"/>
      <c r="CX403" s="180"/>
      <c r="CY403" s="180"/>
      <c r="CZ403" s="180"/>
      <c r="DA403" s="180"/>
      <c r="DB403" s="180"/>
      <c r="DC403" s="180"/>
      <c r="DD403" s="180"/>
      <c r="DE403" s="180"/>
      <c r="DF403" s="180"/>
      <c r="DG403" s="180"/>
      <c r="DH403" s="180"/>
      <c r="DI403" s="180"/>
      <c r="DJ403" s="180"/>
      <c r="DK403" s="180"/>
      <c r="DL403" s="180"/>
      <c r="DM403" s="180"/>
      <c r="DN403" s="180"/>
      <c r="DO403" s="180"/>
      <c r="DP403" s="180"/>
      <c r="DQ403" s="180"/>
      <c r="DR403" s="180"/>
      <c r="DS403" s="180"/>
      <c r="DT403" s="180"/>
      <c r="DU403" s="180"/>
      <c r="DV403" s="180"/>
      <c r="DW403" s="180"/>
      <c r="DX403" s="180"/>
      <c r="DY403" s="180"/>
      <c r="DZ403" s="180"/>
      <c r="EA403" s="180"/>
      <c r="EB403" s="180"/>
    </row>
    <row r="404" spans="2:132" x14ac:dyDescent="0.2">
      <c r="B404" s="180"/>
      <c r="C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  <c r="CB404" s="180"/>
      <c r="CC404" s="180"/>
      <c r="CD404" s="180"/>
      <c r="CE404" s="180"/>
      <c r="CF404" s="180"/>
      <c r="CG404" s="180"/>
      <c r="CH404" s="180"/>
      <c r="CI404" s="180"/>
      <c r="CJ404" s="180"/>
      <c r="CK404" s="180"/>
      <c r="CL404" s="180"/>
      <c r="CM404" s="180"/>
      <c r="CN404" s="180"/>
      <c r="CO404" s="180"/>
      <c r="CP404" s="180"/>
      <c r="CQ404" s="180"/>
      <c r="CR404" s="180"/>
      <c r="CS404" s="180"/>
      <c r="CT404" s="180"/>
      <c r="CU404" s="180"/>
      <c r="CV404" s="180"/>
      <c r="CW404" s="180"/>
      <c r="CX404" s="180"/>
      <c r="CY404" s="180"/>
      <c r="CZ404" s="180"/>
      <c r="DA404" s="180"/>
      <c r="DB404" s="180"/>
      <c r="DC404" s="180"/>
      <c r="DD404" s="180"/>
      <c r="DE404" s="180"/>
      <c r="DF404" s="180"/>
      <c r="DG404" s="180"/>
      <c r="DH404" s="180"/>
      <c r="DI404" s="180"/>
      <c r="DJ404" s="180"/>
      <c r="DK404" s="180"/>
      <c r="DL404" s="180"/>
      <c r="DM404" s="180"/>
      <c r="DN404" s="180"/>
      <c r="DO404" s="180"/>
      <c r="DP404" s="180"/>
      <c r="DQ404" s="180"/>
      <c r="DR404" s="180"/>
      <c r="DS404" s="180"/>
      <c r="DT404" s="180"/>
      <c r="DU404" s="180"/>
      <c r="DV404" s="180"/>
      <c r="DW404" s="180"/>
      <c r="DX404" s="180"/>
      <c r="DY404" s="180"/>
      <c r="DZ404" s="180"/>
      <c r="EA404" s="180"/>
      <c r="EB404" s="180"/>
    </row>
    <row r="405" spans="2:132" x14ac:dyDescent="0.2">
      <c r="B405" s="180"/>
      <c r="C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  <c r="CB405" s="180"/>
      <c r="CC405" s="180"/>
      <c r="CD405" s="180"/>
      <c r="CE405" s="180"/>
      <c r="CF405" s="180"/>
      <c r="CG405" s="180"/>
      <c r="CH405" s="180"/>
      <c r="CI405" s="180"/>
      <c r="CJ405" s="180"/>
      <c r="CK405" s="180"/>
      <c r="CL405" s="180"/>
      <c r="CM405" s="180"/>
      <c r="CN405" s="180"/>
      <c r="CO405" s="180"/>
      <c r="CP405" s="180"/>
      <c r="CQ405" s="180"/>
      <c r="CR405" s="180"/>
      <c r="CS405" s="180"/>
      <c r="CT405" s="180"/>
      <c r="CU405" s="180"/>
      <c r="CV405" s="180"/>
      <c r="CW405" s="180"/>
      <c r="CX405" s="180"/>
      <c r="CY405" s="180"/>
      <c r="CZ405" s="180"/>
      <c r="DA405" s="180"/>
      <c r="DB405" s="180"/>
      <c r="DC405" s="180"/>
      <c r="DD405" s="180"/>
      <c r="DE405" s="180"/>
      <c r="DF405" s="180"/>
      <c r="DG405" s="180"/>
      <c r="DH405" s="180"/>
      <c r="DI405" s="180"/>
      <c r="DJ405" s="180"/>
      <c r="DK405" s="180"/>
      <c r="DL405" s="180"/>
      <c r="DM405" s="180"/>
      <c r="DN405" s="180"/>
      <c r="DO405" s="180"/>
      <c r="DP405" s="180"/>
      <c r="DQ405" s="180"/>
      <c r="DR405" s="180"/>
      <c r="DS405" s="180"/>
      <c r="DT405" s="180"/>
      <c r="DU405" s="180"/>
      <c r="DV405" s="180"/>
      <c r="DW405" s="180"/>
      <c r="DX405" s="180"/>
      <c r="DY405" s="180"/>
      <c r="DZ405" s="180"/>
      <c r="EA405" s="180"/>
      <c r="EB405" s="180"/>
    </row>
    <row r="406" spans="2:132" x14ac:dyDescent="0.2">
      <c r="B406" s="180"/>
      <c r="C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  <c r="CB406" s="180"/>
      <c r="CC406" s="180"/>
      <c r="CD406" s="180"/>
      <c r="CE406" s="180"/>
      <c r="CF406" s="180"/>
      <c r="CG406" s="180"/>
      <c r="CH406" s="180"/>
      <c r="CI406" s="180"/>
      <c r="CJ406" s="180"/>
      <c r="CK406" s="180"/>
      <c r="CL406" s="180"/>
      <c r="CM406" s="180"/>
      <c r="CN406" s="180"/>
      <c r="CO406" s="180"/>
      <c r="CP406" s="180"/>
      <c r="CQ406" s="180"/>
      <c r="CR406" s="180"/>
      <c r="CS406" s="180"/>
      <c r="CT406" s="180"/>
      <c r="CU406" s="180"/>
      <c r="CV406" s="180"/>
      <c r="CW406" s="180"/>
      <c r="CX406" s="180"/>
      <c r="CY406" s="180"/>
      <c r="CZ406" s="180"/>
      <c r="DA406" s="180"/>
      <c r="DB406" s="180"/>
      <c r="DC406" s="180"/>
      <c r="DD406" s="180"/>
      <c r="DE406" s="180"/>
      <c r="DF406" s="180"/>
      <c r="DG406" s="180"/>
      <c r="DH406" s="180"/>
      <c r="DI406" s="180"/>
      <c r="DJ406" s="180"/>
      <c r="DK406" s="180"/>
      <c r="DL406" s="180"/>
      <c r="DM406" s="180"/>
      <c r="DN406" s="180"/>
      <c r="DO406" s="180"/>
      <c r="DP406" s="180"/>
      <c r="DQ406" s="180"/>
      <c r="DR406" s="180"/>
      <c r="DS406" s="180"/>
      <c r="DT406" s="180"/>
      <c r="DU406" s="180"/>
      <c r="DV406" s="180"/>
      <c r="DW406" s="180"/>
      <c r="DX406" s="180"/>
      <c r="DY406" s="180"/>
      <c r="DZ406" s="180"/>
      <c r="EA406" s="180"/>
      <c r="EB406" s="180"/>
    </row>
    <row r="407" spans="2:132" x14ac:dyDescent="0.2">
      <c r="B407" s="180"/>
      <c r="C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  <c r="CB407" s="180"/>
      <c r="CC407" s="180"/>
      <c r="CD407" s="180"/>
      <c r="CE407" s="180"/>
      <c r="CF407" s="180"/>
      <c r="CG407" s="180"/>
      <c r="CH407" s="180"/>
      <c r="CI407" s="180"/>
      <c r="CJ407" s="180"/>
      <c r="CK407" s="180"/>
      <c r="CL407" s="180"/>
      <c r="CM407" s="180"/>
      <c r="CN407" s="180"/>
      <c r="CO407" s="180"/>
      <c r="CP407" s="180"/>
      <c r="CQ407" s="180"/>
      <c r="CR407" s="180"/>
      <c r="CS407" s="180"/>
      <c r="CT407" s="180"/>
      <c r="CU407" s="180"/>
      <c r="CV407" s="180"/>
      <c r="CW407" s="180"/>
      <c r="CX407" s="180"/>
      <c r="CY407" s="180"/>
      <c r="CZ407" s="180"/>
      <c r="DA407" s="180"/>
      <c r="DB407" s="180"/>
      <c r="DC407" s="180"/>
      <c r="DD407" s="180"/>
      <c r="DE407" s="180"/>
      <c r="DF407" s="180"/>
      <c r="DG407" s="180"/>
      <c r="DH407" s="180"/>
      <c r="DI407" s="180"/>
      <c r="DJ407" s="180"/>
      <c r="DK407" s="180"/>
      <c r="DL407" s="180"/>
      <c r="DM407" s="180"/>
      <c r="DN407" s="180"/>
      <c r="DO407" s="180"/>
      <c r="DP407" s="180"/>
      <c r="DQ407" s="180"/>
      <c r="DR407" s="180"/>
      <c r="DS407" s="180"/>
      <c r="DT407" s="180"/>
      <c r="DU407" s="180"/>
      <c r="DV407" s="180"/>
      <c r="DW407" s="180"/>
      <c r="DX407" s="180"/>
      <c r="DY407" s="180"/>
      <c r="DZ407" s="180"/>
      <c r="EA407" s="180"/>
      <c r="EB407" s="180"/>
    </row>
    <row r="408" spans="2:132" x14ac:dyDescent="0.2">
      <c r="B408" s="180"/>
      <c r="C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  <c r="CB408" s="180"/>
      <c r="CC408" s="180"/>
      <c r="CD408" s="180"/>
      <c r="CE408" s="180"/>
      <c r="CF408" s="180"/>
      <c r="CG408" s="180"/>
      <c r="CH408" s="180"/>
      <c r="CI408" s="180"/>
      <c r="CJ408" s="180"/>
      <c r="CK408" s="180"/>
      <c r="CL408" s="180"/>
      <c r="CM408" s="180"/>
      <c r="CN408" s="180"/>
      <c r="CO408" s="180"/>
      <c r="CP408" s="180"/>
      <c r="CQ408" s="180"/>
      <c r="CR408" s="180"/>
      <c r="CS408" s="180"/>
      <c r="CT408" s="180"/>
      <c r="CU408" s="180"/>
      <c r="CV408" s="180"/>
      <c r="CW408" s="180"/>
      <c r="CX408" s="180"/>
      <c r="CY408" s="180"/>
      <c r="CZ408" s="180"/>
      <c r="DA408" s="180"/>
      <c r="DB408" s="180"/>
      <c r="DC408" s="180"/>
      <c r="DD408" s="180"/>
      <c r="DE408" s="180"/>
      <c r="DF408" s="180"/>
      <c r="DG408" s="180"/>
      <c r="DH408" s="180"/>
      <c r="DI408" s="180"/>
      <c r="DJ408" s="180"/>
      <c r="DK408" s="180"/>
      <c r="DL408" s="180"/>
      <c r="DM408" s="180"/>
      <c r="DN408" s="180"/>
      <c r="DO408" s="180"/>
      <c r="DP408" s="180"/>
      <c r="DQ408" s="180"/>
      <c r="DR408" s="180"/>
      <c r="DS408" s="180"/>
      <c r="DT408" s="180"/>
      <c r="DU408" s="180"/>
      <c r="DV408" s="180"/>
      <c r="DW408" s="180"/>
      <c r="DX408" s="180"/>
      <c r="DY408" s="180"/>
      <c r="DZ408" s="180"/>
      <c r="EA408" s="180"/>
      <c r="EB408" s="180"/>
    </row>
    <row r="409" spans="2:132" x14ac:dyDescent="0.2">
      <c r="B409" s="180"/>
      <c r="C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  <c r="CB409" s="180"/>
      <c r="CC409" s="180"/>
      <c r="CD409" s="180"/>
      <c r="CE409" s="180"/>
      <c r="CF409" s="180"/>
      <c r="CG409" s="180"/>
      <c r="CH409" s="180"/>
      <c r="CI409" s="180"/>
      <c r="CJ409" s="180"/>
      <c r="CK409" s="180"/>
      <c r="CL409" s="180"/>
      <c r="CM409" s="180"/>
      <c r="CN409" s="180"/>
      <c r="CO409" s="180"/>
      <c r="CP409" s="180"/>
      <c r="CQ409" s="180"/>
      <c r="CR409" s="180"/>
      <c r="CS409" s="180"/>
      <c r="CT409" s="180"/>
      <c r="CU409" s="180"/>
      <c r="CV409" s="180"/>
      <c r="CW409" s="180"/>
      <c r="CX409" s="180"/>
      <c r="CY409" s="180"/>
      <c r="CZ409" s="180"/>
      <c r="DA409" s="180"/>
      <c r="DB409" s="180"/>
      <c r="DC409" s="180"/>
      <c r="DD409" s="180"/>
      <c r="DE409" s="180"/>
      <c r="DF409" s="180"/>
      <c r="DG409" s="180"/>
      <c r="DH409" s="180"/>
      <c r="DI409" s="180"/>
      <c r="DJ409" s="180"/>
      <c r="DK409" s="180"/>
      <c r="DL409" s="180"/>
      <c r="DM409" s="180"/>
      <c r="DN409" s="180"/>
      <c r="DO409" s="180"/>
      <c r="DP409" s="180"/>
      <c r="DQ409" s="180"/>
      <c r="DR409" s="180"/>
      <c r="DS409" s="180"/>
      <c r="DT409" s="180"/>
      <c r="DU409" s="180"/>
      <c r="DV409" s="180"/>
      <c r="DW409" s="180"/>
      <c r="DX409" s="180"/>
      <c r="DY409" s="180"/>
      <c r="DZ409" s="180"/>
      <c r="EA409" s="180"/>
      <c r="EB409" s="180"/>
    </row>
    <row r="410" spans="2:132" x14ac:dyDescent="0.2">
      <c r="B410" s="180"/>
      <c r="C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  <c r="CB410" s="180"/>
      <c r="CC410" s="180"/>
      <c r="CD410" s="180"/>
      <c r="CE410" s="180"/>
      <c r="CF410" s="180"/>
      <c r="CG410" s="180"/>
      <c r="CH410" s="180"/>
      <c r="CI410" s="180"/>
      <c r="CJ410" s="180"/>
      <c r="CK410" s="180"/>
      <c r="CL410" s="180"/>
      <c r="CM410" s="180"/>
      <c r="CN410" s="180"/>
      <c r="CO410" s="180"/>
      <c r="CP410" s="180"/>
      <c r="CQ410" s="180"/>
      <c r="CR410" s="180"/>
      <c r="CS410" s="180"/>
      <c r="CT410" s="180"/>
      <c r="CU410" s="180"/>
      <c r="CV410" s="180"/>
      <c r="CW410" s="180"/>
      <c r="CX410" s="180"/>
      <c r="CY410" s="180"/>
      <c r="CZ410" s="180"/>
      <c r="DA410" s="180"/>
      <c r="DB410" s="180"/>
      <c r="DC410" s="180"/>
      <c r="DD410" s="180"/>
      <c r="DE410" s="180"/>
      <c r="DF410" s="180"/>
      <c r="DG410" s="180"/>
      <c r="DH410" s="180"/>
      <c r="DI410" s="180"/>
      <c r="DJ410" s="180"/>
      <c r="DK410" s="180"/>
      <c r="DL410" s="180"/>
      <c r="DM410" s="180"/>
      <c r="DN410" s="180"/>
      <c r="DO410" s="180"/>
      <c r="DP410" s="180"/>
      <c r="DQ410" s="180"/>
      <c r="DR410" s="180"/>
      <c r="DS410" s="180"/>
      <c r="DT410" s="180"/>
      <c r="DU410" s="180"/>
      <c r="DV410" s="180"/>
      <c r="DW410" s="180"/>
      <c r="DX410" s="180"/>
      <c r="DY410" s="180"/>
      <c r="DZ410" s="180"/>
      <c r="EA410" s="180"/>
      <c r="EB410" s="180"/>
    </row>
    <row r="411" spans="2:132" x14ac:dyDescent="0.2">
      <c r="B411" s="180"/>
      <c r="C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  <c r="CB411" s="180"/>
      <c r="CC411" s="180"/>
      <c r="CD411" s="180"/>
      <c r="CE411" s="180"/>
      <c r="CF411" s="180"/>
      <c r="CG411" s="180"/>
      <c r="CH411" s="180"/>
      <c r="CI411" s="180"/>
      <c r="CJ411" s="180"/>
      <c r="CK411" s="180"/>
      <c r="CL411" s="180"/>
      <c r="CM411" s="180"/>
      <c r="CN411" s="180"/>
      <c r="CO411" s="180"/>
      <c r="CP411" s="180"/>
      <c r="CQ411" s="180"/>
      <c r="CR411" s="180"/>
      <c r="CS411" s="180"/>
      <c r="CT411" s="180"/>
      <c r="CU411" s="180"/>
      <c r="CV411" s="180"/>
      <c r="CW411" s="180"/>
      <c r="CX411" s="180"/>
      <c r="CY411" s="180"/>
      <c r="CZ411" s="180"/>
      <c r="DA411" s="180"/>
      <c r="DB411" s="180"/>
      <c r="DC411" s="180"/>
      <c r="DD411" s="180"/>
      <c r="DE411" s="180"/>
      <c r="DF411" s="180"/>
      <c r="DG411" s="180"/>
      <c r="DH411" s="180"/>
      <c r="DI411" s="180"/>
      <c r="DJ411" s="180"/>
      <c r="DK411" s="180"/>
      <c r="DL411" s="180"/>
      <c r="DM411" s="180"/>
      <c r="DN411" s="180"/>
      <c r="DO411" s="180"/>
      <c r="DP411" s="180"/>
      <c r="DQ411" s="180"/>
      <c r="DR411" s="180"/>
      <c r="DS411" s="180"/>
      <c r="DT411" s="180"/>
      <c r="DU411" s="180"/>
      <c r="DV411" s="180"/>
      <c r="DW411" s="180"/>
      <c r="DX411" s="180"/>
      <c r="DY411" s="180"/>
      <c r="DZ411" s="180"/>
      <c r="EA411" s="180"/>
      <c r="EB411" s="180"/>
    </row>
    <row r="412" spans="2:132" x14ac:dyDescent="0.2">
      <c r="B412" s="180"/>
      <c r="C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  <c r="CB412" s="180"/>
      <c r="CC412" s="180"/>
      <c r="CD412" s="180"/>
      <c r="CE412" s="180"/>
      <c r="CF412" s="180"/>
      <c r="CG412" s="180"/>
      <c r="CH412" s="180"/>
      <c r="CI412" s="180"/>
      <c r="CJ412" s="180"/>
      <c r="CK412" s="180"/>
      <c r="CL412" s="180"/>
      <c r="CM412" s="180"/>
      <c r="CN412" s="180"/>
      <c r="CO412" s="180"/>
      <c r="CP412" s="180"/>
      <c r="CQ412" s="180"/>
      <c r="CR412" s="180"/>
      <c r="CS412" s="180"/>
      <c r="CT412" s="180"/>
      <c r="CU412" s="180"/>
      <c r="CV412" s="180"/>
      <c r="CW412" s="180"/>
      <c r="CX412" s="180"/>
      <c r="CY412" s="180"/>
      <c r="CZ412" s="180"/>
      <c r="DA412" s="180"/>
      <c r="DB412" s="180"/>
      <c r="DC412" s="180"/>
      <c r="DD412" s="180"/>
      <c r="DE412" s="180"/>
      <c r="DF412" s="180"/>
      <c r="DG412" s="180"/>
      <c r="DH412" s="180"/>
      <c r="DI412" s="180"/>
      <c r="DJ412" s="180"/>
      <c r="DK412" s="180"/>
      <c r="DL412" s="180"/>
      <c r="DM412" s="180"/>
      <c r="DN412" s="180"/>
      <c r="DO412" s="180"/>
      <c r="DP412" s="180"/>
      <c r="DQ412" s="180"/>
      <c r="DR412" s="180"/>
      <c r="DS412" s="180"/>
      <c r="DT412" s="180"/>
      <c r="DU412" s="180"/>
      <c r="DV412" s="180"/>
      <c r="DW412" s="180"/>
      <c r="DX412" s="180"/>
      <c r="DY412" s="180"/>
      <c r="DZ412" s="180"/>
      <c r="EA412" s="180"/>
      <c r="EB412" s="180"/>
    </row>
    <row r="413" spans="2:132" x14ac:dyDescent="0.2">
      <c r="B413" s="180"/>
      <c r="C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  <c r="CB413" s="180"/>
      <c r="CC413" s="180"/>
      <c r="CD413" s="180"/>
      <c r="CE413" s="180"/>
      <c r="CF413" s="180"/>
      <c r="CG413" s="180"/>
      <c r="CH413" s="180"/>
      <c r="CI413" s="180"/>
      <c r="CJ413" s="180"/>
      <c r="CK413" s="180"/>
      <c r="CL413" s="180"/>
      <c r="CM413" s="180"/>
      <c r="CN413" s="180"/>
      <c r="CO413" s="180"/>
      <c r="CP413" s="180"/>
      <c r="CQ413" s="180"/>
      <c r="CR413" s="180"/>
      <c r="CS413" s="180"/>
      <c r="CT413" s="180"/>
      <c r="CU413" s="180"/>
      <c r="CV413" s="180"/>
      <c r="CW413" s="180"/>
      <c r="CX413" s="180"/>
      <c r="CY413" s="180"/>
      <c r="CZ413" s="180"/>
      <c r="DA413" s="180"/>
      <c r="DB413" s="180"/>
      <c r="DC413" s="180"/>
      <c r="DD413" s="180"/>
      <c r="DE413" s="180"/>
      <c r="DF413" s="180"/>
      <c r="DG413" s="180"/>
      <c r="DH413" s="180"/>
      <c r="DI413" s="180"/>
      <c r="DJ413" s="180"/>
      <c r="DK413" s="180"/>
      <c r="DL413" s="180"/>
      <c r="DM413" s="180"/>
      <c r="DN413" s="180"/>
      <c r="DO413" s="180"/>
      <c r="DP413" s="180"/>
      <c r="DQ413" s="180"/>
      <c r="DR413" s="180"/>
      <c r="DS413" s="180"/>
      <c r="DT413" s="180"/>
      <c r="DU413" s="180"/>
      <c r="DV413" s="180"/>
      <c r="DW413" s="180"/>
      <c r="DX413" s="180"/>
      <c r="DY413" s="180"/>
      <c r="DZ413" s="180"/>
      <c r="EA413" s="180"/>
      <c r="EB413" s="180"/>
    </row>
    <row r="414" spans="2:132" x14ac:dyDescent="0.2">
      <c r="B414" s="180"/>
      <c r="C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  <c r="CB414" s="180"/>
      <c r="CC414" s="180"/>
      <c r="CD414" s="180"/>
      <c r="CE414" s="180"/>
      <c r="CF414" s="180"/>
      <c r="CG414" s="180"/>
      <c r="CH414" s="180"/>
      <c r="CI414" s="180"/>
      <c r="CJ414" s="180"/>
      <c r="CK414" s="180"/>
      <c r="CL414" s="180"/>
      <c r="CM414" s="180"/>
      <c r="CN414" s="180"/>
      <c r="CO414" s="180"/>
      <c r="CP414" s="180"/>
      <c r="CQ414" s="180"/>
      <c r="CR414" s="180"/>
      <c r="CS414" s="180"/>
      <c r="CT414" s="180"/>
      <c r="CU414" s="180"/>
      <c r="CV414" s="180"/>
      <c r="CW414" s="180"/>
      <c r="CX414" s="180"/>
      <c r="CY414" s="180"/>
      <c r="CZ414" s="180"/>
      <c r="DA414" s="180"/>
      <c r="DB414" s="180"/>
      <c r="DC414" s="180"/>
      <c r="DD414" s="180"/>
      <c r="DE414" s="180"/>
      <c r="DF414" s="180"/>
      <c r="DG414" s="180"/>
      <c r="DH414" s="180"/>
      <c r="DI414" s="180"/>
      <c r="DJ414" s="180"/>
      <c r="DK414" s="180"/>
      <c r="DL414" s="180"/>
      <c r="DM414" s="180"/>
      <c r="DN414" s="180"/>
      <c r="DO414" s="180"/>
      <c r="DP414" s="180"/>
      <c r="DQ414" s="180"/>
      <c r="DR414" s="180"/>
      <c r="DS414" s="180"/>
      <c r="DT414" s="180"/>
      <c r="DU414" s="180"/>
      <c r="DV414" s="180"/>
      <c r="DW414" s="180"/>
      <c r="DX414" s="180"/>
      <c r="DY414" s="180"/>
      <c r="DZ414" s="180"/>
      <c r="EA414" s="180"/>
      <c r="EB414" s="180"/>
    </row>
    <row r="415" spans="2:132" x14ac:dyDescent="0.2">
      <c r="B415" s="180"/>
      <c r="C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  <c r="CB415" s="180"/>
      <c r="CC415" s="180"/>
      <c r="CD415" s="180"/>
      <c r="CE415" s="180"/>
      <c r="CF415" s="180"/>
      <c r="CG415" s="180"/>
      <c r="CH415" s="180"/>
      <c r="CI415" s="180"/>
      <c r="CJ415" s="180"/>
      <c r="CK415" s="180"/>
      <c r="CL415" s="180"/>
      <c r="CM415" s="180"/>
      <c r="CN415" s="180"/>
      <c r="CO415" s="180"/>
      <c r="CP415" s="180"/>
      <c r="CQ415" s="180"/>
      <c r="CR415" s="180"/>
      <c r="CS415" s="180"/>
      <c r="CT415" s="180"/>
      <c r="CU415" s="180"/>
      <c r="CV415" s="180"/>
      <c r="CW415" s="180"/>
      <c r="CX415" s="180"/>
      <c r="CY415" s="180"/>
      <c r="CZ415" s="180"/>
      <c r="DA415" s="180"/>
      <c r="DB415" s="180"/>
      <c r="DC415" s="180"/>
      <c r="DD415" s="180"/>
      <c r="DE415" s="180"/>
      <c r="DF415" s="180"/>
      <c r="DG415" s="180"/>
      <c r="DH415" s="180"/>
      <c r="DI415" s="180"/>
      <c r="DJ415" s="180"/>
      <c r="DK415" s="180"/>
      <c r="DL415" s="180"/>
      <c r="DM415" s="180"/>
      <c r="DN415" s="180"/>
      <c r="DO415" s="180"/>
      <c r="DP415" s="180"/>
      <c r="DQ415" s="180"/>
      <c r="DR415" s="180"/>
      <c r="DS415" s="180"/>
      <c r="DT415" s="180"/>
      <c r="DU415" s="180"/>
      <c r="DV415" s="180"/>
      <c r="DW415" s="180"/>
      <c r="DX415" s="180"/>
      <c r="DY415" s="180"/>
      <c r="DZ415" s="180"/>
      <c r="EA415" s="180"/>
      <c r="EB415" s="180"/>
    </row>
    <row r="416" spans="2:132" x14ac:dyDescent="0.2">
      <c r="B416" s="180"/>
      <c r="C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  <c r="CB416" s="180"/>
      <c r="CC416" s="180"/>
      <c r="CD416" s="180"/>
      <c r="CE416" s="180"/>
      <c r="CF416" s="180"/>
      <c r="CG416" s="180"/>
      <c r="CH416" s="180"/>
      <c r="CI416" s="180"/>
      <c r="CJ416" s="180"/>
      <c r="CK416" s="180"/>
      <c r="CL416" s="180"/>
      <c r="CM416" s="180"/>
      <c r="CN416" s="180"/>
      <c r="CO416" s="180"/>
      <c r="CP416" s="180"/>
      <c r="CQ416" s="180"/>
      <c r="CR416" s="180"/>
      <c r="CS416" s="180"/>
      <c r="CT416" s="180"/>
      <c r="CU416" s="180"/>
      <c r="CV416" s="180"/>
      <c r="CW416" s="180"/>
      <c r="CX416" s="180"/>
      <c r="CY416" s="180"/>
      <c r="CZ416" s="180"/>
      <c r="DA416" s="180"/>
      <c r="DB416" s="180"/>
      <c r="DC416" s="180"/>
      <c r="DD416" s="180"/>
      <c r="DE416" s="180"/>
      <c r="DF416" s="180"/>
      <c r="DG416" s="180"/>
      <c r="DH416" s="180"/>
      <c r="DI416" s="180"/>
      <c r="DJ416" s="180"/>
      <c r="DK416" s="180"/>
      <c r="DL416" s="180"/>
      <c r="DM416" s="180"/>
      <c r="DN416" s="180"/>
      <c r="DO416" s="180"/>
      <c r="DP416" s="180"/>
      <c r="DQ416" s="180"/>
      <c r="DR416" s="180"/>
      <c r="DS416" s="180"/>
      <c r="DT416" s="180"/>
      <c r="DU416" s="180"/>
      <c r="DV416" s="180"/>
      <c r="DW416" s="180"/>
      <c r="DX416" s="180"/>
      <c r="DY416" s="180"/>
      <c r="DZ416" s="180"/>
      <c r="EA416" s="180"/>
      <c r="EB416" s="180"/>
    </row>
    <row r="417" spans="2:132" x14ac:dyDescent="0.2">
      <c r="B417" s="180"/>
      <c r="C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  <c r="CB417" s="180"/>
      <c r="CC417" s="180"/>
      <c r="CD417" s="180"/>
      <c r="CE417" s="180"/>
      <c r="CF417" s="180"/>
      <c r="CG417" s="180"/>
      <c r="CH417" s="180"/>
      <c r="CI417" s="180"/>
      <c r="CJ417" s="180"/>
      <c r="CK417" s="180"/>
      <c r="CL417" s="180"/>
      <c r="CM417" s="180"/>
      <c r="CN417" s="180"/>
      <c r="CO417" s="180"/>
      <c r="CP417" s="180"/>
      <c r="CQ417" s="180"/>
      <c r="CR417" s="180"/>
      <c r="CS417" s="180"/>
      <c r="CT417" s="180"/>
      <c r="CU417" s="180"/>
      <c r="CV417" s="180"/>
      <c r="CW417" s="180"/>
      <c r="CX417" s="180"/>
      <c r="CY417" s="180"/>
      <c r="CZ417" s="180"/>
      <c r="DA417" s="180"/>
      <c r="DB417" s="180"/>
      <c r="DC417" s="180"/>
      <c r="DD417" s="180"/>
      <c r="DE417" s="180"/>
      <c r="DF417" s="180"/>
      <c r="DG417" s="180"/>
      <c r="DH417" s="180"/>
      <c r="DI417" s="180"/>
      <c r="DJ417" s="180"/>
      <c r="DK417" s="180"/>
      <c r="DL417" s="180"/>
      <c r="DM417" s="180"/>
      <c r="DN417" s="180"/>
      <c r="DO417" s="180"/>
      <c r="DP417" s="180"/>
      <c r="DQ417" s="180"/>
      <c r="DR417" s="180"/>
      <c r="DS417" s="180"/>
      <c r="DT417" s="180"/>
      <c r="DU417" s="180"/>
      <c r="DV417" s="180"/>
      <c r="DW417" s="180"/>
      <c r="DX417" s="180"/>
      <c r="DY417" s="180"/>
      <c r="DZ417" s="180"/>
      <c r="EA417" s="180"/>
      <c r="EB417" s="180"/>
    </row>
    <row r="418" spans="2:132" x14ac:dyDescent="0.2">
      <c r="B418" s="180"/>
      <c r="C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  <c r="CB418" s="180"/>
      <c r="CC418" s="180"/>
      <c r="CD418" s="180"/>
      <c r="CE418" s="180"/>
      <c r="CF418" s="180"/>
      <c r="CG418" s="180"/>
      <c r="CH418" s="180"/>
      <c r="CI418" s="180"/>
      <c r="CJ418" s="180"/>
      <c r="CK418" s="180"/>
      <c r="CL418" s="180"/>
      <c r="CM418" s="180"/>
      <c r="CN418" s="180"/>
      <c r="CO418" s="180"/>
      <c r="CP418" s="180"/>
      <c r="CQ418" s="180"/>
      <c r="CR418" s="180"/>
      <c r="CS418" s="180"/>
      <c r="CT418" s="180"/>
      <c r="CU418" s="180"/>
      <c r="CV418" s="180"/>
      <c r="CW418" s="180"/>
      <c r="CX418" s="180"/>
      <c r="CY418" s="180"/>
      <c r="CZ418" s="180"/>
      <c r="DA418" s="180"/>
      <c r="DB418" s="180"/>
      <c r="DC418" s="180"/>
      <c r="DD418" s="180"/>
      <c r="DE418" s="180"/>
      <c r="DF418" s="180"/>
      <c r="DG418" s="180"/>
      <c r="DH418" s="180"/>
      <c r="DI418" s="180"/>
      <c r="DJ418" s="180"/>
      <c r="DK418" s="180"/>
      <c r="DL418" s="180"/>
      <c r="DM418" s="180"/>
      <c r="DN418" s="180"/>
      <c r="DO418" s="180"/>
      <c r="DP418" s="180"/>
      <c r="DQ418" s="180"/>
      <c r="DR418" s="180"/>
      <c r="DS418" s="180"/>
      <c r="DT418" s="180"/>
      <c r="DU418" s="180"/>
      <c r="DV418" s="180"/>
      <c r="DW418" s="180"/>
      <c r="DX418" s="180"/>
      <c r="DY418" s="180"/>
      <c r="DZ418" s="180"/>
      <c r="EA418" s="180"/>
      <c r="EB418" s="180"/>
    </row>
    <row r="419" spans="2:132" x14ac:dyDescent="0.2">
      <c r="B419" s="180"/>
      <c r="C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  <c r="CB419" s="180"/>
      <c r="CC419" s="180"/>
      <c r="CD419" s="180"/>
      <c r="CE419" s="180"/>
      <c r="CF419" s="180"/>
      <c r="CG419" s="180"/>
      <c r="CH419" s="180"/>
      <c r="CI419" s="180"/>
      <c r="CJ419" s="180"/>
      <c r="CK419" s="180"/>
      <c r="CL419" s="180"/>
      <c r="CM419" s="180"/>
      <c r="CN419" s="180"/>
      <c r="CO419" s="180"/>
      <c r="CP419" s="180"/>
      <c r="CQ419" s="180"/>
      <c r="CR419" s="180"/>
      <c r="CS419" s="180"/>
      <c r="CT419" s="180"/>
      <c r="CU419" s="180"/>
      <c r="CV419" s="180"/>
      <c r="CW419" s="180"/>
      <c r="CX419" s="180"/>
      <c r="CY419" s="180"/>
      <c r="CZ419" s="180"/>
      <c r="DA419" s="180"/>
      <c r="DB419" s="180"/>
      <c r="DC419" s="180"/>
      <c r="DD419" s="180"/>
      <c r="DE419" s="180"/>
      <c r="DF419" s="180"/>
      <c r="DG419" s="180"/>
      <c r="DH419" s="180"/>
      <c r="DI419" s="180"/>
      <c r="DJ419" s="180"/>
      <c r="DK419" s="180"/>
      <c r="DL419" s="180"/>
      <c r="DM419" s="180"/>
      <c r="DN419" s="180"/>
      <c r="DO419" s="180"/>
      <c r="DP419" s="180"/>
      <c r="DQ419" s="180"/>
      <c r="DR419" s="180"/>
      <c r="DS419" s="180"/>
      <c r="DT419" s="180"/>
      <c r="DU419" s="180"/>
      <c r="DV419" s="180"/>
      <c r="DW419" s="180"/>
      <c r="DX419" s="180"/>
      <c r="DY419" s="180"/>
      <c r="DZ419" s="180"/>
      <c r="EA419" s="180"/>
      <c r="EB419" s="180"/>
    </row>
    <row r="420" spans="2:132" x14ac:dyDescent="0.2">
      <c r="B420" s="180"/>
      <c r="C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  <c r="CB420" s="180"/>
      <c r="CC420" s="180"/>
      <c r="CD420" s="180"/>
      <c r="CE420" s="180"/>
      <c r="CF420" s="180"/>
      <c r="CG420" s="180"/>
      <c r="CH420" s="180"/>
      <c r="CI420" s="180"/>
      <c r="CJ420" s="180"/>
      <c r="CK420" s="180"/>
      <c r="CL420" s="180"/>
      <c r="CM420" s="180"/>
      <c r="CN420" s="180"/>
      <c r="CO420" s="180"/>
      <c r="CP420" s="180"/>
      <c r="CQ420" s="180"/>
      <c r="CR420" s="180"/>
      <c r="CS420" s="180"/>
      <c r="CT420" s="180"/>
      <c r="CU420" s="180"/>
      <c r="CV420" s="180"/>
      <c r="CW420" s="180"/>
      <c r="CX420" s="180"/>
      <c r="CY420" s="180"/>
      <c r="CZ420" s="180"/>
      <c r="DA420" s="180"/>
      <c r="DB420" s="180"/>
      <c r="DC420" s="180"/>
      <c r="DD420" s="180"/>
      <c r="DE420" s="180"/>
      <c r="DF420" s="180"/>
      <c r="DG420" s="180"/>
      <c r="DH420" s="180"/>
      <c r="DI420" s="180"/>
      <c r="DJ420" s="180"/>
      <c r="DK420" s="180"/>
      <c r="DL420" s="180"/>
      <c r="DM420" s="180"/>
      <c r="DN420" s="180"/>
      <c r="DO420" s="180"/>
      <c r="DP420" s="180"/>
      <c r="DQ420" s="180"/>
      <c r="DR420" s="180"/>
      <c r="DS420" s="180"/>
      <c r="DT420" s="180"/>
      <c r="DU420" s="180"/>
      <c r="DV420" s="180"/>
      <c r="DW420" s="180"/>
      <c r="DX420" s="180"/>
      <c r="DY420" s="180"/>
      <c r="DZ420" s="180"/>
      <c r="EA420" s="180"/>
      <c r="EB420" s="180"/>
    </row>
    <row r="421" spans="2:132" x14ac:dyDescent="0.2">
      <c r="B421" s="180"/>
      <c r="C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  <c r="CB421" s="180"/>
      <c r="CC421" s="180"/>
      <c r="CD421" s="180"/>
      <c r="CE421" s="180"/>
      <c r="CF421" s="180"/>
      <c r="CG421" s="180"/>
      <c r="CH421" s="180"/>
      <c r="CI421" s="180"/>
      <c r="CJ421" s="180"/>
      <c r="CK421" s="180"/>
      <c r="CL421" s="180"/>
      <c r="CM421" s="180"/>
      <c r="CN421" s="180"/>
      <c r="CO421" s="180"/>
      <c r="CP421" s="180"/>
      <c r="CQ421" s="180"/>
      <c r="CR421" s="180"/>
      <c r="CS421" s="180"/>
      <c r="CT421" s="180"/>
      <c r="CU421" s="180"/>
      <c r="CV421" s="180"/>
      <c r="CW421" s="180"/>
      <c r="CX421" s="180"/>
      <c r="CY421" s="180"/>
      <c r="CZ421" s="180"/>
      <c r="DA421" s="180"/>
      <c r="DB421" s="180"/>
      <c r="DC421" s="180"/>
      <c r="DD421" s="180"/>
      <c r="DE421" s="180"/>
      <c r="DF421" s="180"/>
      <c r="DG421" s="180"/>
      <c r="DH421" s="180"/>
      <c r="DI421" s="180"/>
      <c r="DJ421" s="180"/>
      <c r="DK421" s="180"/>
      <c r="DL421" s="180"/>
      <c r="DM421" s="180"/>
      <c r="DN421" s="180"/>
      <c r="DO421" s="180"/>
      <c r="DP421" s="180"/>
      <c r="DQ421" s="180"/>
      <c r="DR421" s="180"/>
      <c r="DS421" s="180"/>
      <c r="DT421" s="180"/>
      <c r="DU421" s="180"/>
      <c r="DV421" s="180"/>
      <c r="DW421" s="180"/>
      <c r="DX421" s="180"/>
      <c r="DY421" s="180"/>
      <c r="DZ421" s="180"/>
      <c r="EA421" s="180"/>
      <c r="EB421" s="180"/>
    </row>
    <row r="422" spans="2:132" x14ac:dyDescent="0.2">
      <c r="B422" s="180"/>
      <c r="C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  <c r="CB422" s="180"/>
      <c r="CC422" s="180"/>
      <c r="CD422" s="180"/>
      <c r="CE422" s="180"/>
      <c r="CF422" s="180"/>
      <c r="CG422" s="180"/>
      <c r="CH422" s="180"/>
      <c r="CI422" s="180"/>
      <c r="CJ422" s="180"/>
      <c r="CK422" s="180"/>
      <c r="CL422" s="180"/>
      <c r="CM422" s="180"/>
      <c r="CN422" s="180"/>
      <c r="CO422" s="180"/>
      <c r="CP422" s="180"/>
      <c r="CQ422" s="180"/>
      <c r="CR422" s="180"/>
      <c r="CS422" s="180"/>
      <c r="CT422" s="180"/>
      <c r="CU422" s="180"/>
      <c r="CV422" s="180"/>
      <c r="CW422" s="180"/>
      <c r="CX422" s="180"/>
      <c r="CY422" s="180"/>
      <c r="CZ422" s="180"/>
      <c r="DA422" s="180"/>
      <c r="DB422" s="180"/>
      <c r="DC422" s="180"/>
      <c r="DD422" s="180"/>
      <c r="DE422" s="180"/>
      <c r="DF422" s="180"/>
      <c r="DG422" s="180"/>
      <c r="DH422" s="180"/>
      <c r="DI422" s="180"/>
      <c r="DJ422" s="180"/>
      <c r="DK422" s="180"/>
      <c r="DL422" s="180"/>
      <c r="DM422" s="180"/>
      <c r="DN422" s="180"/>
      <c r="DO422" s="180"/>
      <c r="DP422" s="180"/>
      <c r="DQ422" s="180"/>
      <c r="DR422" s="180"/>
      <c r="DS422" s="180"/>
      <c r="DT422" s="180"/>
      <c r="DU422" s="180"/>
      <c r="DV422" s="180"/>
      <c r="DW422" s="180"/>
      <c r="DX422" s="180"/>
      <c r="DY422" s="180"/>
      <c r="DZ422" s="180"/>
      <c r="EA422" s="180"/>
      <c r="EB422" s="180"/>
    </row>
    <row r="423" spans="2:132" x14ac:dyDescent="0.2">
      <c r="B423" s="180"/>
      <c r="C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  <c r="CB423" s="180"/>
      <c r="CC423" s="180"/>
      <c r="CD423" s="180"/>
      <c r="CE423" s="180"/>
      <c r="CF423" s="180"/>
      <c r="CG423" s="180"/>
      <c r="CH423" s="180"/>
      <c r="CI423" s="180"/>
      <c r="CJ423" s="180"/>
      <c r="CK423" s="180"/>
      <c r="CL423" s="180"/>
      <c r="CM423" s="180"/>
      <c r="CN423" s="180"/>
      <c r="CO423" s="180"/>
      <c r="CP423" s="180"/>
      <c r="CQ423" s="180"/>
      <c r="CR423" s="180"/>
      <c r="CS423" s="180"/>
      <c r="CT423" s="180"/>
      <c r="CU423" s="180"/>
      <c r="CV423" s="180"/>
      <c r="CW423" s="180"/>
      <c r="CX423" s="180"/>
      <c r="CY423" s="180"/>
      <c r="CZ423" s="180"/>
      <c r="DA423" s="180"/>
      <c r="DB423" s="180"/>
      <c r="DC423" s="180"/>
      <c r="DD423" s="180"/>
      <c r="DE423" s="180"/>
      <c r="DF423" s="180"/>
      <c r="DG423" s="180"/>
      <c r="DH423" s="180"/>
      <c r="DI423" s="180"/>
      <c r="DJ423" s="180"/>
      <c r="DK423" s="180"/>
      <c r="DL423" s="180"/>
      <c r="DM423" s="180"/>
      <c r="DN423" s="180"/>
      <c r="DO423" s="180"/>
      <c r="DP423" s="180"/>
      <c r="DQ423" s="180"/>
      <c r="DR423" s="180"/>
      <c r="DS423" s="180"/>
      <c r="DT423" s="180"/>
      <c r="DU423" s="180"/>
      <c r="DV423" s="180"/>
      <c r="DW423" s="180"/>
      <c r="DX423" s="180"/>
      <c r="DY423" s="180"/>
      <c r="DZ423" s="180"/>
      <c r="EA423" s="180"/>
      <c r="EB423" s="180"/>
    </row>
    <row r="424" spans="2:132" x14ac:dyDescent="0.2">
      <c r="B424" s="180"/>
      <c r="C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  <c r="CB424" s="180"/>
      <c r="CC424" s="180"/>
      <c r="CD424" s="180"/>
      <c r="CE424" s="180"/>
      <c r="CF424" s="180"/>
      <c r="CG424" s="180"/>
      <c r="CH424" s="180"/>
      <c r="CI424" s="180"/>
      <c r="CJ424" s="180"/>
      <c r="CK424" s="180"/>
      <c r="CL424" s="180"/>
      <c r="CM424" s="180"/>
      <c r="CN424" s="180"/>
      <c r="CO424" s="180"/>
      <c r="CP424" s="180"/>
      <c r="CQ424" s="180"/>
      <c r="CR424" s="180"/>
      <c r="CS424" s="180"/>
      <c r="CT424" s="180"/>
      <c r="CU424" s="180"/>
      <c r="CV424" s="180"/>
      <c r="CW424" s="180"/>
      <c r="CX424" s="180"/>
      <c r="CY424" s="180"/>
      <c r="CZ424" s="180"/>
      <c r="DA424" s="180"/>
      <c r="DB424" s="180"/>
      <c r="DC424" s="180"/>
      <c r="DD424" s="180"/>
      <c r="DE424" s="180"/>
      <c r="DF424" s="180"/>
      <c r="DG424" s="180"/>
      <c r="DH424" s="180"/>
      <c r="DI424" s="180"/>
      <c r="DJ424" s="180"/>
      <c r="DK424" s="180"/>
      <c r="DL424" s="180"/>
      <c r="DM424" s="180"/>
      <c r="DN424" s="180"/>
      <c r="DO424" s="180"/>
      <c r="DP424" s="180"/>
      <c r="DQ424" s="180"/>
      <c r="DR424" s="180"/>
      <c r="DS424" s="180"/>
      <c r="DT424" s="180"/>
      <c r="DU424" s="180"/>
      <c r="DV424" s="180"/>
      <c r="DW424" s="180"/>
      <c r="DX424" s="180"/>
      <c r="DY424" s="180"/>
      <c r="DZ424" s="180"/>
      <c r="EA424" s="180"/>
      <c r="EB424" s="180"/>
    </row>
    <row r="425" spans="2:132" x14ac:dyDescent="0.2">
      <c r="B425" s="180"/>
      <c r="C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  <c r="CB425" s="180"/>
      <c r="CC425" s="180"/>
      <c r="CD425" s="180"/>
      <c r="CE425" s="180"/>
      <c r="CF425" s="180"/>
      <c r="CG425" s="180"/>
      <c r="CH425" s="180"/>
      <c r="CI425" s="180"/>
      <c r="CJ425" s="180"/>
      <c r="CK425" s="180"/>
      <c r="CL425" s="180"/>
      <c r="CM425" s="180"/>
      <c r="CN425" s="180"/>
      <c r="CO425" s="180"/>
      <c r="CP425" s="180"/>
      <c r="CQ425" s="180"/>
      <c r="CR425" s="180"/>
      <c r="CS425" s="180"/>
      <c r="CT425" s="180"/>
      <c r="CU425" s="180"/>
      <c r="CV425" s="180"/>
      <c r="CW425" s="180"/>
      <c r="CX425" s="180"/>
      <c r="CY425" s="180"/>
      <c r="CZ425" s="180"/>
      <c r="DA425" s="180"/>
      <c r="DB425" s="180"/>
      <c r="DC425" s="180"/>
      <c r="DD425" s="180"/>
      <c r="DE425" s="180"/>
      <c r="DF425" s="180"/>
      <c r="DG425" s="180"/>
      <c r="DH425" s="180"/>
      <c r="DI425" s="180"/>
      <c r="DJ425" s="180"/>
      <c r="DK425" s="180"/>
      <c r="DL425" s="180"/>
      <c r="DM425" s="180"/>
      <c r="DN425" s="180"/>
      <c r="DO425" s="180"/>
      <c r="DP425" s="180"/>
      <c r="DQ425" s="180"/>
      <c r="DR425" s="180"/>
      <c r="DS425" s="180"/>
      <c r="DT425" s="180"/>
      <c r="DU425" s="180"/>
      <c r="DV425" s="180"/>
      <c r="DW425" s="180"/>
      <c r="DX425" s="180"/>
      <c r="DY425" s="180"/>
      <c r="DZ425" s="180"/>
      <c r="EA425" s="180"/>
      <c r="EB425" s="180"/>
    </row>
    <row r="426" spans="2:132" x14ac:dyDescent="0.2">
      <c r="B426" s="180"/>
      <c r="C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  <c r="CB426" s="180"/>
      <c r="CC426" s="180"/>
      <c r="CD426" s="180"/>
      <c r="CE426" s="180"/>
      <c r="CF426" s="180"/>
      <c r="CG426" s="180"/>
      <c r="CH426" s="180"/>
      <c r="CI426" s="180"/>
      <c r="CJ426" s="180"/>
      <c r="CK426" s="180"/>
      <c r="CL426" s="180"/>
      <c r="CM426" s="180"/>
      <c r="CN426" s="180"/>
      <c r="CO426" s="180"/>
      <c r="CP426" s="180"/>
      <c r="CQ426" s="180"/>
      <c r="CR426" s="180"/>
      <c r="CS426" s="180"/>
      <c r="CT426" s="180"/>
      <c r="CU426" s="180"/>
      <c r="CV426" s="180"/>
      <c r="CW426" s="180"/>
      <c r="CX426" s="180"/>
      <c r="CY426" s="180"/>
      <c r="CZ426" s="180"/>
      <c r="DA426" s="180"/>
      <c r="DB426" s="180"/>
      <c r="DC426" s="180"/>
      <c r="DD426" s="180"/>
      <c r="DE426" s="180"/>
      <c r="DF426" s="180"/>
      <c r="DG426" s="180"/>
      <c r="DH426" s="180"/>
      <c r="DI426" s="180"/>
      <c r="DJ426" s="180"/>
      <c r="DK426" s="180"/>
      <c r="DL426" s="180"/>
      <c r="DM426" s="180"/>
      <c r="DN426" s="180"/>
      <c r="DO426" s="180"/>
      <c r="DP426" s="180"/>
      <c r="DQ426" s="180"/>
      <c r="DR426" s="180"/>
      <c r="DS426" s="180"/>
      <c r="DT426" s="180"/>
      <c r="DU426" s="180"/>
      <c r="DV426" s="180"/>
      <c r="DW426" s="180"/>
      <c r="DX426" s="180"/>
      <c r="DY426" s="180"/>
      <c r="DZ426" s="180"/>
      <c r="EA426" s="180"/>
      <c r="EB426" s="180"/>
    </row>
    <row r="427" spans="2:132" x14ac:dyDescent="0.2">
      <c r="B427" s="180"/>
      <c r="C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  <c r="CB427" s="180"/>
      <c r="CC427" s="180"/>
      <c r="CD427" s="180"/>
      <c r="CE427" s="180"/>
      <c r="CF427" s="180"/>
      <c r="CG427" s="180"/>
      <c r="CH427" s="180"/>
      <c r="CI427" s="180"/>
      <c r="CJ427" s="180"/>
      <c r="CK427" s="180"/>
      <c r="CL427" s="180"/>
      <c r="CM427" s="180"/>
      <c r="CN427" s="180"/>
      <c r="CO427" s="180"/>
      <c r="CP427" s="180"/>
      <c r="CQ427" s="180"/>
      <c r="CR427" s="180"/>
      <c r="CS427" s="180"/>
      <c r="CT427" s="180"/>
      <c r="CU427" s="180"/>
      <c r="CV427" s="180"/>
      <c r="CW427" s="180"/>
      <c r="CX427" s="180"/>
      <c r="CY427" s="180"/>
      <c r="CZ427" s="180"/>
      <c r="DA427" s="180"/>
      <c r="DB427" s="180"/>
      <c r="DC427" s="180"/>
      <c r="DD427" s="180"/>
      <c r="DE427" s="180"/>
      <c r="DF427" s="180"/>
      <c r="DG427" s="180"/>
      <c r="DH427" s="180"/>
      <c r="DI427" s="180"/>
      <c r="DJ427" s="180"/>
      <c r="DK427" s="180"/>
      <c r="DL427" s="180"/>
      <c r="DM427" s="180"/>
      <c r="DN427" s="180"/>
      <c r="DO427" s="180"/>
      <c r="DP427" s="180"/>
      <c r="DQ427" s="180"/>
      <c r="DR427" s="180"/>
      <c r="DS427" s="180"/>
      <c r="DT427" s="180"/>
      <c r="DU427" s="180"/>
      <c r="DV427" s="180"/>
      <c r="DW427" s="180"/>
      <c r="DX427" s="180"/>
      <c r="DY427" s="180"/>
      <c r="DZ427" s="180"/>
      <c r="EA427" s="180"/>
      <c r="EB427" s="180"/>
    </row>
    <row r="428" spans="2:132" x14ac:dyDescent="0.2">
      <c r="B428" s="180"/>
      <c r="C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  <c r="CB428" s="180"/>
      <c r="CC428" s="180"/>
      <c r="CD428" s="180"/>
      <c r="CE428" s="180"/>
      <c r="CF428" s="180"/>
      <c r="CG428" s="180"/>
      <c r="CH428" s="180"/>
      <c r="CI428" s="180"/>
      <c r="CJ428" s="180"/>
      <c r="CK428" s="180"/>
      <c r="CL428" s="180"/>
      <c r="CM428" s="180"/>
      <c r="CN428" s="180"/>
      <c r="CO428" s="180"/>
      <c r="CP428" s="180"/>
      <c r="CQ428" s="180"/>
      <c r="CR428" s="180"/>
      <c r="CS428" s="180"/>
      <c r="CT428" s="180"/>
      <c r="CU428" s="180"/>
      <c r="CV428" s="180"/>
      <c r="CW428" s="180"/>
      <c r="CX428" s="180"/>
      <c r="CY428" s="180"/>
      <c r="CZ428" s="180"/>
      <c r="DA428" s="180"/>
      <c r="DB428" s="180"/>
      <c r="DC428" s="180"/>
      <c r="DD428" s="180"/>
      <c r="DE428" s="180"/>
      <c r="DF428" s="180"/>
      <c r="DG428" s="180"/>
      <c r="DH428" s="180"/>
      <c r="DI428" s="180"/>
      <c r="DJ428" s="180"/>
      <c r="DK428" s="180"/>
      <c r="DL428" s="180"/>
      <c r="DM428" s="180"/>
      <c r="DN428" s="180"/>
      <c r="DO428" s="180"/>
      <c r="DP428" s="180"/>
      <c r="DQ428" s="180"/>
      <c r="DR428" s="180"/>
      <c r="DS428" s="180"/>
      <c r="DT428" s="180"/>
      <c r="DU428" s="180"/>
      <c r="DV428" s="180"/>
      <c r="DW428" s="180"/>
      <c r="DX428" s="180"/>
      <c r="DY428" s="180"/>
      <c r="DZ428" s="180"/>
      <c r="EA428" s="180"/>
      <c r="EB428" s="180"/>
    </row>
    <row r="429" spans="2:132" x14ac:dyDescent="0.2">
      <c r="B429" s="180"/>
      <c r="C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  <c r="CB429" s="180"/>
      <c r="CC429" s="180"/>
      <c r="CD429" s="180"/>
      <c r="CE429" s="180"/>
      <c r="CF429" s="180"/>
      <c r="CG429" s="180"/>
      <c r="CH429" s="180"/>
      <c r="CI429" s="180"/>
      <c r="CJ429" s="180"/>
      <c r="CK429" s="180"/>
      <c r="CL429" s="180"/>
      <c r="CM429" s="180"/>
      <c r="CN429" s="180"/>
      <c r="CO429" s="180"/>
      <c r="CP429" s="180"/>
      <c r="CQ429" s="180"/>
      <c r="CR429" s="180"/>
      <c r="CS429" s="180"/>
      <c r="CT429" s="180"/>
      <c r="CU429" s="180"/>
      <c r="CV429" s="180"/>
      <c r="CW429" s="180"/>
      <c r="CX429" s="180"/>
      <c r="CY429" s="180"/>
      <c r="CZ429" s="180"/>
      <c r="DA429" s="180"/>
      <c r="DB429" s="180"/>
      <c r="DC429" s="180"/>
      <c r="DD429" s="180"/>
      <c r="DE429" s="180"/>
      <c r="DF429" s="180"/>
      <c r="DG429" s="180"/>
      <c r="DH429" s="180"/>
      <c r="DI429" s="180"/>
      <c r="DJ429" s="180"/>
      <c r="DK429" s="180"/>
      <c r="DL429" s="180"/>
      <c r="DM429" s="180"/>
      <c r="DN429" s="180"/>
      <c r="DO429" s="180"/>
      <c r="DP429" s="180"/>
      <c r="DQ429" s="180"/>
      <c r="DR429" s="180"/>
      <c r="DS429" s="180"/>
      <c r="DT429" s="180"/>
      <c r="DU429" s="180"/>
      <c r="DV429" s="180"/>
      <c r="DW429" s="180"/>
      <c r="DX429" s="180"/>
      <c r="DY429" s="180"/>
      <c r="DZ429" s="180"/>
      <c r="EA429" s="180"/>
      <c r="EB429" s="180"/>
    </row>
    <row r="430" spans="2:132" x14ac:dyDescent="0.2">
      <c r="B430" s="180"/>
      <c r="C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  <c r="CB430" s="180"/>
      <c r="CC430" s="180"/>
      <c r="CD430" s="180"/>
      <c r="CE430" s="180"/>
      <c r="CF430" s="180"/>
      <c r="CG430" s="180"/>
      <c r="CH430" s="180"/>
      <c r="CI430" s="180"/>
      <c r="CJ430" s="180"/>
      <c r="CK430" s="180"/>
      <c r="CL430" s="180"/>
      <c r="CM430" s="180"/>
      <c r="CN430" s="180"/>
      <c r="CO430" s="180"/>
      <c r="CP430" s="180"/>
      <c r="CQ430" s="180"/>
      <c r="CR430" s="180"/>
      <c r="CS430" s="180"/>
      <c r="CT430" s="180"/>
      <c r="CU430" s="180"/>
      <c r="CV430" s="180"/>
      <c r="CW430" s="180"/>
      <c r="CX430" s="180"/>
      <c r="CY430" s="180"/>
      <c r="CZ430" s="180"/>
      <c r="DA430" s="180"/>
      <c r="DB430" s="180"/>
      <c r="DC430" s="180"/>
      <c r="DD430" s="180"/>
      <c r="DE430" s="180"/>
      <c r="DF430" s="180"/>
      <c r="DG430" s="180"/>
      <c r="DH430" s="180"/>
      <c r="DI430" s="180"/>
      <c r="DJ430" s="180"/>
      <c r="DK430" s="180"/>
      <c r="DL430" s="180"/>
      <c r="DM430" s="180"/>
      <c r="DN430" s="180"/>
      <c r="DO430" s="180"/>
      <c r="DP430" s="180"/>
      <c r="DQ430" s="180"/>
      <c r="DR430" s="180"/>
      <c r="DS430" s="180"/>
      <c r="DT430" s="180"/>
      <c r="DU430" s="180"/>
      <c r="DV430" s="180"/>
      <c r="DW430" s="180"/>
      <c r="DX430" s="180"/>
      <c r="DY430" s="180"/>
      <c r="DZ430" s="180"/>
      <c r="EA430" s="180"/>
      <c r="EB430" s="180"/>
    </row>
    <row r="431" spans="2:132" x14ac:dyDescent="0.2">
      <c r="B431" s="180"/>
      <c r="C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  <c r="CB431" s="180"/>
      <c r="CC431" s="180"/>
      <c r="CD431" s="180"/>
      <c r="CE431" s="180"/>
      <c r="CF431" s="180"/>
      <c r="CG431" s="180"/>
      <c r="CH431" s="180"/>
      <c r="CI431" s="180"/>
      <c r="CJ431" s="180"/>
      <c r="CK431" s="180"/>
      <c r="CL431" s="180"/>
      <c r="CM431" s="180"/>
      <c r="CN431" s="180"/>
      <c r="CO431" s="180"/>
      <c r="CP431" s="180"/>
      <c r="CQ431" s="180"/>
      <c r="CR431" s="180"/>
      <c r="CS431" s="180"/>
      <c r="CT431" s="180"/>
      <c r="CU431" s="180"/>
      <c r="CV431" s="180"/>
      <c r="CW431" s="180"/>
      <c r="CX431" s="180"/>
      <c r="CY431" s="180"/>
      <c r="CZ431" s="180"/>
      <c r="DA431" s="180"/>
      <c r="DB431" s="180"/>
      <c r="DC431" s="180"/>
      <c r="DD431" s="180"/>
      <c r="DE431" s="180"/>
      <c r="DF431" s="180"/>
      <c r="DG431" s="180"/>
      <c r="DH431" s="180"/>
      <c r="DI431" s="180"/>
      <c r="DJ431" s="180"/>
      <c r="DK431" s="180"/>
      <c r="DL431" s="180"/>
      <c r="DM431" s="180"/>
      <c r="DN431" s="180"/>
      <c r="DO431" s="180"/>
      <c r="DP431" s="180"/>
      <c r="DQ431" s="180"/>
      <c r="DR431" s="180"/>
      <c r="DS431" s="180"/>
      <c r="DT431" s="180"/>
      <c r="DU431" s="180"/>
      <c r="DV431" s="180"/>
      <c r="DW431" s="180"/>
      <c r="DX431" s="180"/>
      <c r="DY431" s="180"/>
      <c r="DZ431" s="180"/>
      <c r="EA431" s="180"/>
      <c r="EB431" s="180"/>
    </row>
    <row r="432" spans="2:132" x14ac:dyDescent="0.2">
      <c r="B432" s="180"/>
      <c r="C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  <c r="CB432" s="180"/>
      <c r="CC432" s="180"/>
      <c r="CD432" s="180"/>
      <c r="CE432" s="180"/>
      <c r="CF432" s="180"/>
      <c r="CG432" s="180"/>
      <c r="CH432" s="180"/>
      <c r="CI432" s="180"/>
      <c r="CJ432" s="180"/>
      <c r="CK432" s="180"/>
      <c r="CL432" s="180"/>
      <c r="CM432" s="180"/>
      <c r="CN432" s="180"/>
      <c r="CO432" s="180"/>
      <c r="CP432" s="180"/>
      <c r="CQ432" s="180"/>
      <c r="CR432" s="180"/>
      <c r="CS432" s="180"/>
      <c r="CT432" s="180"/>
      <c r="CU432" s="180"/>
      <c r="CV432" s="180"/>
      <c r="CW432" s="180"/>
      <c r="CX432" s="180"/>
      <c r="CY432" s="180"/>
      <c r="CZ432" s="180"/>
      <c r="DA432" s="180"/>
      <c r="DB432" s="180"/>
      <c r="DC432" s="180"/>
      <c r="DD432" s="180"/>
      <c r="DE432" s="180"/>
      <c r="DF432" s="180"/>
      <c r="DG432" s="180"/>
      <c r="DH432" s="180"/>
      <c r="DI432" s="180"/>
      <c r="DJ432" s="180"/>
      <c r="DK432" s="180"/>
      <c r="DL432" s="180"/>
      <c r="DM432" s="180"/>
      <c r="DN432" s="180"/>
      <c r="DO432" s="180"/>
      <c r="DP432" s="180"/>
      <c r="DQ432" s="180"/>
      <c r="DR432" s="180"/>
      <c r="DS432" s="180"/>
      <c r="DT432" s="180"/>
      <c r="DU432" s="180"/>
      <c r="DV432" s="180"/>
      <c r="DW432" s="180"/>
      <c r="DX432" s="180"/>
      <c r="DY432" s="180"/>
      <c r="DZ432" s="180"/>
      <c r="EA432" s="180"/>
      <c r="EB432" s="180"/>
    </row>
    <row r="433" spans="2:132" x14ac:dyDescent="0.2">
      <c r="B433" s="180"/>
      <c r="C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  <c r="CB433" s="180"/>
      <c r="CC433" s="180"/>
      <c r="CD433" s="180"/>
      <c r="CE433" s="180"/>
      <c r="CF433" s="180"/>
      <c r="CG433" s="180"/>
      <c r="CH433" s="180"/>
      <c r="CI433" s="180"/>
      <c r="CJ433" s="180"/>
      <c r="CK433" s="180"/>
      <c r="CL433" s="180"/>
      <c r="CM433" s="180"/>
      <c r="CN433" s="180"/>
      <c r="CO433" s="180"/>
      <c r="CP433" s="180"/>
      <c r="CQ433" s="180"/>
      <c r="CR433" s="180"/>
      <c r="CS433" s="180"/>
      <c r="CT433" s="180"/>
      <c r="CU433" s="180"/>
      <c r="CV433" s="180"/>
      <c r="CW433" s="180"/>
      <c r="CX433" s="180"/>
      <c r="CY433" s="180"/>
      <c r="CZ433" s="180"/>
      <c r="DA433" s="180"/>
      <c r="DB433" s="180"/>
      <c r="DC433" s="180"/>
      <c r="DD433" s="180"/>
      <c r="DE433" s="180"/>
      <c r="DF433" s="180"/>
      <c r="DG433" s="180"/>
      <c r="DH433" s="180"/>
      <c r="DI433" s="180"/>
      <c r="DJ433" s="180"/>
      <c r="DK433" s="180"/>
      <c r="DL433" s="180"/>
      <c r="DM433" s="180"/>
      <c r="DN433" s="180"/>
      <c r="DO433" s="180"/>
      <c r="DP433" s="180"/>
      <c r="DQ433" s="180"/>
      <c r="DR433" s="180"/>
      <c r="DS433" s="180"/>
      <c r="DT433" s="180"/>
      <c r="DU433" s="180"/>
      <c r="DV433" s="180"/>
      <c r="DW433" s="180"/>
      <c r="DX433" s="180"/>
      <c r="DY433" s="180"/>
      <c r="DZ433" s="180"/>
      <c r="EA433" s="180"/>
      <c r="EB433" s="180"/>
    </row>
    <row r="434" spans="2:132" x14ac:dyDescent="0.2">
      <c r="B434" s="180"/>
      <c r="C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  <c r="CB434" s="180"/>
      <c r="CC434" s="180"/>
      <c r="CD434" s="180"/>
      <c r="CE434" s="180"/>
      <c r="CF434" s="180"/>
      <c r="CG434" s="180"/>
      <c r="CH434" s="180"/>
      <c r="CI434" s="180"/>
      <c r="CJ434" s="180"/>
      <c r="CK434" s="180"/>
      <c r="CL434" s="180"/>
      <c r="CM434" s="180"/>
      <c r="CN434" s="180"/>
      <c r="CO434" s="180"/>
      <c r="CP434" s="180"/>
      <c r="CQ434" s="180"/>
      <c r="CR434" s="180"/>
      <c r="CS434" s="180"/>
      <c r="CT434" s="180"/>
      <c r="CU434" s="180"/>
      <c r="CV434" s="180"/>
      <c r="CW434" s="180"/>
      <c r="CX434" s="180"/>
      <c r="CY434" s="180"/>
      <c r="CZ434" s="180"/>
      <c r="DA434" s="180"/>
      <c r="DB434" s="180"/>
      <c r="DC434" s="180"/>
      <c r="DD434" s="180"/>
      <c r="DE434" s="180"/>
      <c r="DF434" s="180"/>
      <c r="DG434" s="180"/>
      <c r="DH434" s="180"/>
      <c r="DI434" s="180"/>
      <c r="DJ434" s="180"/>
      <c r="DK434" s="180"/>
      <c r="DL434" s="180"/>
      <c r="DM434" s="180"/>
      <c r="DN434" s="180"/>
      <c r="DO434" s="180"/>
      <c r="DP434" s="180"/>
      <c r="DQ434" s="180"/>
      <c r="DR434" s="180"/>
      <c r="DS434" s="180"/>
      <c r="DT434" s="180"/>
      <c r="DU434" s="180"/>
      <c r="DV434" s="180"/>
      <c r="DW434" s="180"/>
      <c r="DX434" s="180"/>
      <c r="DY434" s="180"/>
      <c r="DZ434" s="180"/>
      <c r="EA434" s="180"/>
      <c r="EB434" s="180"/>
    </row>
    <row r="435" spans="2:132" x14ac:dyDescent="0.2">
      <c r="B435" s="180"/>
      <c r="C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  <c r="CB435" s="180"/>
      <c r="CC435" s="180"/>
      <c r="CD435" s="180"/>
      <c r="CE435" s="180"/>
      <c r="CF435" s="180"/>
      <c r="CG435" s="180"/>
      <c r="CH435" s="180"/>
      <c r="CI435" s="180"/>
      <c r="CJ435" s="180"/>
      <c r="CK435" s="180"/>
      <c r="CL435" s="180"/>
      <c r="CM435" s="180"/>
      <c r="CN435" s="180"/>
      <c r="CO435" s="180"/>
      <c r="CP435" s="180"/>
      <c r="CQ435" s="180"/>
      <c r="CR435" s="180"/>
      <c r="CS435" s="180"/>
      <c r="CT435" s="180"/>
      <c r="CU435" s="180"/>
      <c r="CV435" s="180"/>
      <c r="CW435" s="180"/>
      <c r="CX435" s="180"/>
      <c r="CY435" s="180"/>
      <c r="CZ435" s="180"/>
      <c r="DA435" s="180"/>
      <c r="DB435" s="180"/>
      <c r="DC435" s="180"/>
      <c r="DD435" s="180"/>
      <c r="DE435" s="180"/>
      <c r="DF435" s="180"/>
      <c r="DG435" s="180"/>
      <c r="DH435" s="180"/>
      <c r="DI435" s="180"/>
      <c r="DJ435" s="180"/>
      <c r="DK435" s="180"/>
      <c r="DL435" s="180"/>
      <c r="DM435" s="180"/>
      <c r="DN435" s="180"/>
      <c r="DO435" s="180"/>
      <c r="DP435" s="180"/>
      <c r="DQ435" s="180"/>
      <c r="DR435" s="180"/>
      <c r="DS435" s="180"/>
      <c r="DT435" s="180"/>
      <c r="DU435" s="180"/>
      <c r="DV435" s="180"/>
      <c r="DW435" s="180"/>
      <c r="DX435" s="180"/>
      <c r="DY435" s="180"/>
      <c r="DZ435" s="180"/>
      <c r="EA435" s="180"/>
      <c r="EB435" s="180"/>
    </row>
    <row r="436" spans="2:132" x14ac:dyDescent="0.2">
      <c r="B436" s="180"/>
      <c r="C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  <c r="CB436" s="180"/>
      <c r="CC436" s="180"/>
      <c r="CD436" s="180"/>
      <c r="CE436" s="180"/>
      <c r="CF436" s="180"/>
      <c r="CG436" s="180"/>
      <c r="CH436" s="180"/>
      <c r="CI436" s="180"/>
      <c r="CJ436" s="180"/>
      <c r="CK436" s="180"/>
      <c r="CL436" s="180"/>
      <c r="CM436" s="180"/>
      <c r="CN436" s="180"/>
      <c r="CO436" s="180"/>
      <c r="CP436" s="180"/>
      <c r="CQ436" s="180"/>
      <c r="CR436" s="180"/>
      <c r="CS436" s="180"/>
      <c r="CT436" s="180"/>
      <c r="CU436" s="180"/>
      <c r="CV436" s="180"/>
      <c r="CW436" s="180"/>
      <c r="CX436" s="180"/>
      <c r="CY436" s="180"/>
      <c r="CZ436" s="180"/>
      <c r="DA436" s="180"/>
      <c r="DB436" s="180"/>
      <c r="DC436" s="180"/>
      <c r="DD436" s="180"/>
      <c r="DE436" s="180"/>
      <c r="DF436" s="180"/>
      <c r="DG436" s="180"/>
      <c r="DH436" s="180"/>
      <c r="DI436" s="180"/>
      <c r="DJ436" s="180"/>
      <c r="DK436" s="180"/>
      <c r="DL436" s="180"/>
      <c r="DM436" s="180"/>
      <c r="DN436" s="180"/>
      <c r="DO436" s="180"/>
      <c r="DP436" s="180"/>
      <c r="DQ436" s="180"/>
      <c r="DR436" s="180"/>
      <c r="DS436" s="180"/>
      <c r="DT436" s="180"/>
      <c r="DU436" s="180"/>
      <c r="DV436" s="180"/>
      <c r="DW436" s="180"/>
      <c r="DX436" s="180"/>
      <c r="DY436" s="180"/>
      <c r="DZ436" s="180"/>
      <c r="EA436" s="180"/>
      <c r="EB436" s="180"/>
    </row>
    <row r="437" spans="2:132" x14ac:dyDescent="0.2">
      <c r="B437" s="180"/>
      <c r="C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  <c r="CB437" s="180"/>
      <c r="CC437" s="180"/>
      <c r="CD437" s="180"/>
      <c r="CE437" s="180"/>
      <c r="CF437" s="180"/>
      <c r="CG437" s="180"/>
      <c r="CH437" s="180"/>
      <c r="CI437" s="180"/>
      <c r="CJ437" s="180"/>
      <c r="CK437" s="180"/>
      <c r="CL437" s="180"/>
      <c r="CM437" s="180"/>
      <c r="CN437" s="180"/>
      <c r="CO437" s="180"/>
      <c r="CP437" s="180"/>
      <c r="CQ437" s="180"/>
      <c r="CR437" s="180"/>
      <c r="CS437" s="180"/>
      <c r="CT437" s="180"/>
      <c r="CU437" s="180"/>
      <c r="CV437" s="180"/>
      <c r="CW437" s="180"/>
      <c r="CX437" s="180"/>
      <c r="CY437" s="180"/>
      <c r="CZ437" s="180"/>
      <c r="DA437" s="180"/>
      <c r="DB437" s="180"/>
      <c r="DC437" s="180"/>
      <c r="DD437" s="180"/>
      <c r="DE437" s="180"/>
      <c r="DF437" s="180"/>
      <c r="DG437" s="180"/>
      <c r="DH437" s="180"/>
      <c r="DI437" s="180"/>
      <c r="DJ437" s="180"/>
      <c r="DK437" s="180"/>
      <c r="DL437" s="180"/>
      <c r="DM437" s="180"/>
      <c r="DN437" s="180"/>
      <c r="DO437" s="180"/>
      <c r="DP437" s="180"/>
      <c r="DQ437" s="180"/>
      <c r="DR437" s="180"/>
      <c r="DS437" s="180"/>
      <c r="DT437" s="180"/>
      <c r="DU437" s="180"/>
      <c r="DV437" s="180"/>
      <c r="DW437" s="180"/>
      <c r="DX437" s="180"/>
      <c r="DY437" s="180"/>
      <c r="DZ437" s="180"/>
      <c r="EA437" s="180"/>
      <c r="EB437" s="180"/>
    </row>
    <row r="438" spans="2:132" x14ac:dyDescent="0.2">
      <c r="B438" s="180"/>
      <c r="C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  <c r="CB438" s="180"/>
      <c r="CC438" s="180"/>
      <c r="CD438" s="180"/>
      <c r="CE438" s="180"/>
      <c r="CF438" s="180"/>
      <c r="CG438" s="180"/>
      <c r="CH438" s="180"/>
      <c r="CI438" s="180"/>
      <c r="CJ438" s="180"/>
      <c r="CK438" s="180"/>
      <c r="CL438" s="180"/>
      <c r="CM438" s="180"/>
      <c r="CN438" s="180"/>
      <c r="CO438" s="180"/>
      <c r="CP438" s="180"/>
      <c r="CQ438" s="180"/>
      <c r="CR438" s="180"/>
      <c r="CS438" s="180"/>
      <c r="CT438" s="180"/>
      <c r="CU438" s="180"/>
      <c r="CV438" s="180"/>
      <c r="CW438" s="180"/>
      <c r="CX438" s="180"/>
      <c r="CY438" s="180"/>
      <c r="CZ438" s="180"/>
      <c r="DA438" s="180"/>
      <c r="DB438" s="180"/>
      <c r="DC438" s="180"/>
      <c r="DD438" s="180"/>
      <c r="DE438" s="180"/>
      <c r="DF438" s="180"/>
      <c r="DG438" s="180"/>
      <c r="DH438" s="180"/>
      <c r="DI438" s="180"/>
      <c r="DJ438" s="180"/>
      <c r="DK438" s="180"/>
      <c r="DL438" s="180"/>
      <c r="DM438" s="180"/>
      <c r="DN438" s="180"/>
      <c r="DO438" s="180"/>
      <c r="DP438" s="180"/>
      <c r="DQ438" s="180"/>
      <c r="DR438" s="180"/>
      <c r="DS438" s="180"/>
      <c r="DT438" s="180"/>
      <c r="DU438" s="180"/>
      <c r="DV438" s="180"/>
      <c r="DW438" s="180"/>
      <c r="DX438" s="180"/>
      <c r="DY438" s="180"/>
      <c r="DZ438" s="180"/>
      <c r="EA438" s="180"/>
      <c r="EB438" s="180"/>
    </row>
    <row r="439" spans="2:132" x14ac:dyDescent="0.2">
      <c r="B439" s="180"/>
      <c r="C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  <c r="CB439" s="180"/>
      <c r="CC439" s="180"/>
      <c r="CD439" s="180"/>
      <c r="CE439" s="180"/>
      <c r="CF439" s="180"/>
      <c r="CG439" s="180"/>
      <c r="CH439" s="180"/>
      <c r="CI439" s="180"/>
      <c r="CJ439" s="180"/>
      <c r="CK439" s="180"/>
      <c r="CL439" s="180"/>
      <c r="CM439" s="180"/>
      <c r="CN439" s="180"/>
      <c r="CO439" s="180"/>
      <c r="CP439" s="180"/>
      <c r="CQ439" s="180"/>
      <c r="CR439" s="180"/>
      <c r="CS439" s="180"/>
      <c r="CT439" s="180"/>
      <c r="CU439" s="180"/>
      <c r="CV439" s="180"/>
      <c r="CW439" s="180"/>
      <c r="CX439" s="180"/>
      <c r="CY439" s="180"/>
      <c r="CZ439" s="180"/>
      <c r="DA439" s="180"/>
      <c r="DB439" s="180"/>
      <c r="DC439" s="180"/>
      <c r="DD439" s="180"/>
      <c r="DE439" s="180"/>
      <c r="DF439" s="180"/>
      <c r="DG439" s="180"/>
      <c r="DH439" s="180"/>
      <c r="DI439" s="180"/>
      <c r="DJ439" s="180"/>
      <c r="DK439" s="180"/>
      <c r="DL439" s="180"/>
      <c r="DM439" s="180"/>
      <c r="DN439" s="180"/>
      <c r="DO439" s="180"/>
      <c r="DP439" s="180"/>
      <c r="DQ439" s="180"/>
      <c r="DR439" s="180"/>
      <c r="DS439" s="180"/>
      <c r="DT439" s="180"/>
      <c r="DU439" s="180"/>
      <c r="DV439" s="180"/>
      <c r="DW439" s="180"/>
      <c r="DX439" s="180"/>
      <c r="DY439" s="180"/>
      <c r="DZ439" s="180"/>
      <c r="EA439" s="180"/>
      <c r="EB439" s="180"/>
    </row>
    <row r="440" spans="2:132" x14ac:dyDescent="0.2">
      <c r="B440" s="180"/>
      <c r="C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  <c r="CB440" s="180"/>
      <c r="CC440" s="180"/>
      <c r="CD440" s="180"/>
      <c r="CE440" s="180"/>
      <c r="CF440" s="180"/>
      <c r="CG440" s="180"/>
      <c r="CH440" s="180"/>
      <c r="CI440" s="180"/>
      <c r="CJ440" s="180"/>
      <c r="CK440" s="180"/>
      <c r="CL440" s="180"/>
      <c r="CM440" s="180"/>
      <c r="CN440" s="180"/>
      <c r="CO440" s="180"/>
      <c r="CP440" s="180"/>
      <c r="CQ440" s="180"/>
      <c r="CR440" s="180"/>
      <c r="CS440" s="180"/>
      <c r="CT440" s="180"/>
      <c r="CU440" s="180"/>
      <c r="CV440" s="180"/>
      <c r="CW440" s="180"/>
      <c r="CX440" s="180"/>
      <c r="CY440" s="180"/>
      <c r="CZ440" s="180"/>
      <c r="DA440" s="180"/>
      <c r="DB440" s="180"/>
      <c r="DC440" s="180"/>
      <c r="DD440" s="180"/>
      <c r="DE440" s="180"/>
      <c r="DF440" s="180"/>
      <c r="DG440" s="180"/>
      <c r="DH440" s="180"/>
      <c r="DI440" s="180"/>
      <c r="DJ440" s="180"/>
      <c r="DK440" s="180"/>
      <c r="DL440" s="180"/>
      <c r="DM440" s="180"/>
      <c r="DN440" s="180"/>
      <c r="DO440" s="180"/>
      <c r="DP440" s="180"/>
      <c r="DQ440" s="180"/>
      <c r="DR440" s="180"/>
      <c r="DS440" s="180"/>
      <c r="DT440" s="180"/>
      <c r="DU440" s="180"/>
      <c r="DV440" s="180"/>
      <c r="DW440" s="180"/>
      <c r="DX440" s="180"/>
      <c r="DY440" s="180"/>
      <c r="DZ440" s="180"/>
      <c r="EA440" s="180"/>
      <c r="EB440" s="180"/>
    </row>
    <row r="441" spans="2:132" x14ac:dyDescent="0.2">
      <c r="B441" s="180"/>
      <c r="C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  <c r="CB441" s="180"/>
      <c r="CC441" s="180"/>
      <c r="CD441" s="180"/>
      <c r="CE441" s="180"/>
      <c r="CF441" s="180"/>
      <c r="CG441" s="180"/>
      <c r="CH441" s="180"/>
      <c r="CI441" s="180"/>
      <c r="CJ441" s="180"/>
      <c r="CK441" s="180"/>
      <c r="CL441" s="180"/>
      <c r="CM441" s="180"/>
      <c r="CN441" s="180"/>
      <c r="CO441" s="180"/>
      <c r="CP441" s="180"/>
      <c r="CQ441" s="180"/>
      <c r="CR441" s="180"/>
      <c r="CS441" s="180"/>
      <c r="CT441" s="180"/>
      <c r="CU441" s="180"/>
      <c r="CV441" s="180"/>
      <c r="CW441" s="180"/>
      <c r="CX441" s="180"/>
      <c r="CY441" s="180"/>
      <c r="CZ441" s="180"/>
      <c r="DA441" s="180"/>
      <c r="DB441" s="180"/>
      <c r="DC441" s="180"/>
      <c r="DD441" s="180"/>
      <c r="DE441" s="180"/>
      <c r="DF441" s="180"/>
      <c r="DG441" s="180"/>
      <c r="DH441" s="180"/>
      <c r="DI441" s="180"/>
      <c r="DJ441" s="180"/>
      <c r="DK441" s="180"/>
      <c r="DL441" s="180"/>
      <c r="DM441" s="180"/>
      <c r="DN441" s="180"/>
      <c r="DO441" s="180"/>
      <c r="DP441" s="180"/>
      <c r="DQ441" s="180"/>
      <c r="DR441" s="180"/>
      <c r="DS441" s="180"/>
      <c r="DT441" s="180"/>
      <c r="DU441" s="180"/>
      <c r="DV441" s="180"/>
      <c r="DW441" s="180"/>
      <c r="DX441" s="180"/>
      <c r="DY441" s="180"/>
      <c r="DZ441" s="180"/>
      <c r="EA441" s="180"/>
      <c r="EB441" s="180"/>
    </row>
    <row r="442" spans="2:132" x14ac:dyDescent="0.2">
      <c r="B442" s="180"/>
      <c r="C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  <c r="CB442" s="180"/>
      <c r="CC442" s="180"/>
      <c r="CD442" s="180"/>
      <c r="CE442" s="180"/>
      <c r="CF442" s="180"/>
      <c r="CG442" s="180"/>
      <c r="CH442" s="180"/>
      <c r="CI442" s="180"/>
      <c r="CJ442" s="180"/>
      <c r="CK442" s="180"/>
      <c r="CL442" s="180"/>
      <c r="CM442" s="180"/>
      <c r="CN442" s="180"/>
      <c r="CO442" s="180"/>
      <c r="CP442" s="180"/>
      <c r="CQ442" s="180"/>
      <c r="CR442" s="180"/>
      <c r="CS442" s="180"/>
      <c r="CT442" s="180"/>
      <c r="CU442" s="180"/>
      <c r="CV442" s="180"/>
      <c r="CW442" s="180"/>
      <c r="CX442" s="180"/>
      <c r="CY442" s="180"/>
      <c r="CZ442" s="180"/>
      <c r="DA442" s="180"/>
      <c r="DB442" s="180"/>
      <c r="DC442" s="180"/>
      <c r="DD442" s="180"/>
      <c r="DE442" s="180"/>
      <c r="DF442" s="180"/>
      <c r="DG442" s="180"/>
      <c r="DH442" s="180"/>
      <c r="DI442" s="180"/>
      <c r="DJ442" s="180"/>
      <c r="DK442" s="180"/>
      <c r="DL442" s="180"/>
      <c r="DM442" s="180"/>
      <c r="DN442" s="180"/>
      <c r="DO442" s="180"/>
      <c r="DP442" s="180"/>
      <c r="DQ442" s="180"/>
      <c r="DR442" s="180"/>
      <c r="DS442" s="180"/>
      <c r="DT442" s="180"/>
      <c r="DU442" s="180"/>
      <c r="DV442" s="180"/>
      <c r="DW442" s="180"/>
      <c r="DX442" s="180"/>
      <c r="DY442" s="180"/>
      <c r="DZ442" s="180"/>
      <c r="EA442" s="180"/>
      <c r="EB442" s="180"/>
    </row>
    <row r="443" spans="2:132" x14ac:dyDescent="0.2">
      <c r="B443" s="180"/>
      <c r="C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  <c r="CB443" s="180"/>
      <c r="CC443" s="180"/>
      <c r="CD443" s="180"/>
      <c r="CE443" s="180"/>
      <c r="CF443" s="180"/>
      <c r="CG443" s="180"/>
      <c r="CH443" s="180"/>
      <c r="CI443" s="180"/>
      <c r="CJ443" s="180"/>
      <c r="CK443" s="180"/>
      <c r="CL443" s="180"/>
      <c r="CM443" s="180"/>
      <c r="CN443" s="180"/>
      <c r="CO443" s="180"/>
      <c r="CP443" s="180"/>
      <c r="CQ443" s="180"/>
      <c r="CR443" s="180"/>
      <c r="CS443" s="180"/>
      <c r="CT443" s="180"/>
      <c r="CU443" s="180"/>
      <c r="CV443" s="180"/>
      <c r="CW443" s="180"/>
      <c r="CX443" s="180"/>
      <c r="CY443" s="180"/>
      <c r="CZ443" s="180"/>
      <c r="DA443" s="180"/>
      <c r="DB443" s="180"/>
      <c r="DC443" s="180"/>
      <c r="DD443" s="180"/>
      <c r="DE443" s="180"/>
      <c r="DF443" s="180"/>
      <c r="DG443" s="180"/>
      <c r="DH443" s="180"/>
      <c r="DI443" s="180"/>
      <c r="DJ443" s="180"/>
      <c r="DK443" s="180"/>
      <c r="DL443" s="180"/>
      <c r="DM443" s="180"/>
      <c r="DN443" s="180"/>
      <c r="DO443" s="180"/>
      <c r="DP443" s="180"/>
      <c r="DQ443" s="180"/>
      <c r="DR443" s="180"/>
      <c r="DS443" s="180"/>
      <c r="DT443" s="180"/>
      <c r="DU443" s="180"/>
      <c r="DV443" s="180"/>
      <c r="DW443" s="180"/>
      <c r="DX443" s="180"/>
      <c r="DY443" s="180"/>
      <c r="DZ443" s="180"/>
      <c r="EA443" s="180"/>
      <c r="EB443" s="180"/>
    </row>
    <row r="444" spans="2:132" x14ac:dyDescent="0.2">
      <c r="B444" s="180"/>
      <c r="C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  <c r="CB444" s="180"/>
      <c r="CC444" s="180"/>
      <c r="CD444" s="180"/>
      <c r="CE444" s="180"/>
      <c r="CF444" s="180"/>
      <c r="CG444" s="180"/>
      <c r="CH444" s="180"/>
      <c r="CI444" s="180"/>
      <c r="CJ444" s="180"/>
      <c r="CK444" s="180"/>
      <c r="CL444" s="180"/>
      <c r="CM444" s="180"/>
      <c r="CN444" s="180"/>
      <c r="CO444" s="180"/>
      <c r="CP444" s="180"/>
      <c r="CQ444" s="180"/>
      <c r="CR444" s="180"/>
      <c r="CS444" s="180"/>
      <c r="CT444" s="180"/>
      <c r="CU444" s="180"/>
      <c r="CV444" s="180"/>
      <c r="CW444" s="180"/>
      <c r="CX444" s="180"/>
      <c r="CY444" s="180"/>
      <c r="CZ444" s="180"/>
      <c r="DA444" s="180"/>
      <c r="DB444" s="180"/>
      <c r="DC444" s="180"/>
      <c r="DD444" s="180"/>
      <c r="DE444" s="180"/>
      <c r="DF444" s="180"/>
      <c r="DG444" s="180"/>
      <c r="DH444" s="180"/>
      <c r="DI444" s="180"/>
      <c r="DJ444" s="180"/>
      <c r="DK444" s="180"/>
      <c r="DL444" s="180"/>
      <c r="DM444" s="180"/>
      <c r="DN444" s="180"/>
      <c r="DO444" s="180"/>
      <c r="DP444" s="180"/>
      <c r="DQ444" s="180"/>
      <c r="DR444" s="180"/>
      <c r="DS444" s="180"/>
      <c r="DT444" s="180"/>
      <c r="DU444" s="180"/>
      <c r="DV444" s="180"/>
      <c r="DW444" s="180"/>
      <c r="DX444" s="180"/>
      <c r="DY444" s="180"/>
      <c r="DZ444" s="180"/>
      <c r="EA444" s="180"/>
      <c r="EB444" s="180"/>
    </row>
    <row r="445" spans="2:132" x14ac:dyDescent="0.2">
      <c r="B445" s="180"/>
      <c r="C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  <c r="CB445" s="180"/>
      <c r="CC445" s="180"/>
      <c r="CD445" s="180"/>
      <c r="CE445" s="180"/>
      <c r="CF445" s="180"/>
      <c r="CG445" s="180"/>
      <c r="CH445" s="180"/>
      <c r="CI445" s="180"/>
      <c r="CJ445" s="180"/>
      <c r="CK445" s="180"/>
      <c r="CL445" s="180"/>
      <c r="CM445" s="180"/>
      <c r="CN445" s="180"/>
      <c r="CO445" s="180"/>
      <c r="CP445" s="180"/>
      <c r="CQ445" s="180"/>
      <c r="CR445" s="180"/>
      <c r="CS445" s="180"/>
      <c r="CT445" s="180"/>
      <c r="CU445" s="180"/>
      <c r="CV445" s="180"/>
      <c r="CW445" s="180"/>
      <c r="CX445" s="180"/>
      <c r="CY445" s="180"/>
      <c r="CZ445" s="180"/>
      <c r="DA445" s="180"/>
      <c r="DB445" s="180"/>
      <c r="DC445" s="180"/>
      <c r="DD445" s="180"/>
      <c r="DE445" s="180"/>
      <c r="DF445" s="180"/>
      <c r="DG445" s="180"/>
      <c r="DH445" s="180"/>
      <c r="DI445" s="180"/>
      <c r="DJ445" s="180"/>
      <c r="DK445" s="180"/>
      <c r="DL445" s="180"/>
      <c r="DM445" s="180"/>
      <c r="DN445" s="180"/>
      <c r="DO445" s="180"/>
      <c r="DP445" s="180"/>
      <c r="DQ445" s="180"/>
      <c r="DR445" s="180"/>
      <c r="DS445" s="180"/>
      <c r="DT445" s="180"/>
      <c r="DU445" s="180"/>
      <c r="DV445" s="180"/>
      <c r="DW445" s="180"/>
      <c r="DX445" s="180"/>
      <c r="DY445" s="180"/>
      <c r="DZ445" s="180"/>
      <c r="EA445" s="180"/>
      <c r="EB445" s="180"/>
    </row>
    <row r="446" spans="2:132" x14ac:dyDescent="0.2">
      <c r="B446" s="180"/>
      <c r="C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  <c r="CB446" s="180"/>
      <c r="CC446" s="180"/>
      <c r="CD446" s="180"/>
      <c r="CE446" s="180"/>
      <c r="CF446" s="180"/>
      <c r="CG446" s="180"/>
      <c r="CH446" s="180"/>
      <c r="CI446" s="180"/>
      <c r="CJ446" s="180"/>
      <c r="CK446" s="180"/>
      <c r="CL446" s="180"/>
      <c r="CM446" s="180"/>
      <c r="CN446" s="180"/>
      <c r="CO446" s="180"/>
      <c r="CP446" s="180"/>
      <c r="CQ446" s="180"/>
      <c r="CR446" s="180"/>
      <c r="CS446" s="180"/>
      <c r="CT446" s="180"/>
      <c r="CU446" s="180"/>
      <c r="CV446" s="180"/>
      <c r="CW446" s="180"/>
      <c r="CX446" s="180"/>
      <c r="CY446" s="180"/>
      <c r="CZ446" s="180"/>
      <c r="DA446" s="180"/>
      <c r="DB446" s="180"/>
      <c r="DC446" s="180"/>
      <c r="DD446" s="180"/>
      <c r="DE446" s="180"/>
      <c r="DF446" s="180"/>
      <c r="DG446" s="180"/>
      <c r="DH446" s="180"/>
      <c r="DI446" s="180"/>
      <c r="DJ446" s="180"/>
      <c r="DK446" s="180"/>
      <c r="DL446" s="180"/>
      <c r="DM446" s="180"/>
      <c r="DN446" s="180"/>
      <c r="DO446" s="180"/>
      <c r="DP446" s="180"/>
      <c r="DQ446" s="180"/>
      <c r="DR446" s="180"/>
      <c r="DS446" s="180"/>
      <c r="DT446" s="180"/>
      <c r="DU446" s="180"/>
      <c r="DV446" s="180"/>
      <c r="DW446" s="180"/>
      <c r="DX446" s="180"/>
      <c r="DY446" s="180"/>
      <c r="DZ446" s="180"/>
      <c r="EA446" s="180"/>
      <c r="EB446" s="180"/>
    </row>
    <row r="447" spans="2:132" x14ac:dyDescent="0.2">
      <c r="B447" s="180"/>
      <c r="C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  <c r="CB447" s="180"/>
      <c r="CC447" s="180"/>
      <c r="CD447" s="180"/>
      <c r="CE447" s="180"/>
      <c r="CF447" s="180"/>
      <c r="CG447" s="180"/>
      <c r="CH447" s="180"/>
      <c r="CI447" s="180"/>
      <c r="CJ447" s="180"/>
      <c r="CK447" s="180"/>
      <c r="CL447" s="180"/>
      <c r="CM447" s="180"/>
      <c r="CN447" s="180"/>
      <c r="CO447" s="180"/>
      <c r="CP447" s="180"/>
      <c r="CQ447" s="180"/>
      <c r="CR447" s="180"/>
      <c r="CS447" s="180"/>
      <c r="CT447" s="180"/>
      <c r="CU447" s="180"/>
      <c r="CV447" s="180"/>
      <c r="CW447" s="180"/>
      <c r="CX447" s="180"/>
      <c r="CY447" s="180"/>
      <c r="CZ447" s="180"/>
      <c r="DA447" s="180"/>
      <c r="DB447" s="180"/>
      <c r="DC447" s="180"/>
      <c r="DD447" s="180"/>
      <c r="DE447" s="180"/>
      <c r="DF447" s="180"/>
      <c r="DG447" s="180"/>
      <c r="DH447" s="180"/>
      <c r="DI447" s="180"/>
      <c r="DJ447" s="180"/>
      <c r="DK447" s="180"/>
      <c r="DL447" s="180"/>
      <c r="DM447" s="180"/>
      <c r="DN447" s="180"/>
      <c r="DO447" s="180"/>
      <c r="DP447" s="180"/>
      <c r="DQ447" s="180"/>
      <c r="DR447" s="180"/>
      <c r="DS447" s="180"/>
      <c r="DT447" s="180"/>
      <c r="DU447" s="180"/>
      <c r="DV447" s="180"/>
      <c r="DW447" s="180"/>
      <c r="DX447" s="180"/>
      <c r="DY447" s="180"/>
      <c r="DZ447" s="180"/>
      <c r="EA447" s="180"/>
      <c r="EB447" s="180"/>
    </row>
    <row r="448" spans="2:132" x14ac:dyDescent="0.2">
      <c r="B448" s="180"/>
      <c r="C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  <c r="CB448" s="180"/>
      <c r="CC448" s="180"/>
      <c r="CD448" s="180"/>
      <c r="CE448" s="180"/>
      <c r="CF448" s="180"/>
      <c r="CG448" s="180"/>
      <c r="CH448" s="180"/>
      <c r="CI448" s="180"/>
      <c r="CJ448" s="180"/>
      <c r="CK448" s="180"/>
      <c r="CL448" s="180"/>
      <c r="CM448" s="180"/>
      <c r="CN448" s="180"/>
      <c r="CO448" s="180"/>
      <c r="CP448" s="180"/>
      <c r="CQ448" s="180"/>
      <c r="CR448" s="180"/>
      <c r="CS448" s="180"/>
      <c r="CT448" s="180"/>
      <c r="CU448" s="180"/>
      <c r="CV448" s="180"/>
      <c r="CW448" s="180"/>
      <c r="CX448" s="180"/>
      <c r="CY448" s="180"/>
      <c r="CZ448" s="180"/>
      <c r="DA448" s="180"/>
      <c r="DB448" s="180"/>
      <c r="DC448" s="180"/>
      <c r="DD448" s="180"/>
      <c r="DE448" s="180"/>
      <c r="DF448" s="180"/>
      <c r="DG448" s="180"/>
      <c r="DH448" s="180"/>
      <c r="DI448" s="180"/>
      <c r="DJ448" s="180"/>
      <c r="DK448" s="180"/>
      <c r="DL448" s="180"/>
      <c r="DM448" s="180"/>
      <c r="DN448" s="180"/>
      <c r="DO448" s="180"/>
      <c r="DP448" s="180"/>
      <c r="DQ448" s="180"/>
      <c r="DR448" s="180"/>
      <c r="DS448" s="180"/>
      <c r="DT448" s="180"/>
      <c r="DU448" s="180"/>
      <c r="DV448" s="180"/>
      <c r="DW448" s="180"/>
      <c r="DX448" s="180"/>
      <c r="DY448" s="180"/>
      <c r="DZ448" s="180"/>
      <c r="EA448" s="180"/>
      <c r="EB448" s="180"/>
    </row>
    <row r="449" spans="2:132" x14ac:dyDescent="0.2">
      <c r="B449" s="180"/>
      <c r="C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  <c r="CB449" s="180"/>
      <c r="CC449" s="180"/>
      <c r="CD449" s="180"/>
      <c r="CE449" s="180"/>
      <c r="CF449" s="180"/>
      <c r="CG449" s="180"/>
      <c r="CH449" s="180"/>
      <c r="CI449" s="180"/>
      <c r="CJ449" s="180"/>
      <c r="CK449" s="180"/>
      <c r="CL449" s="180"/>
      <c r="CM449" s="180"/>
      <c r="CN449" s="180"/>
      <c r="CO449" s="180"/>
      <c r="CP449" s="180"/>
      <c r="CQ449" s="180"/>
      <c r="CR449" s="180"/>
      <c r="CS449" s="180"/>
      <c r="CT449" s="180"/>
      <c r="CU449" s="180"/>
      <c r="CV449" s="180"/>
      <c r="CW449" s="180"/>
      <c r="CX449" s="180"/>
      <c r="CY449" s="180"/>
      <c r="CZ449" s="180"/>
      <c r="DA449" s="180"/>
      <c r="DB449" s="180"/>
      <c r="DC449" s="180"/>
      <c r="DD449" s="180"/>
      <c r="DE449" s="180"/>
      <c r="DF449" s="180"/>
      <c r="DG449" s="180"/>
      <c r="DH449" s="180"/>
      <c r="DI449" s="180"/>
      <c r="DJ449" s="180"/>
      <c r="DK449" s="180"/>
      <c r="DL449" s="180"/>
      <c r="DM449" s="180"/>
      <c r="DN449" s="180"/>
      <c r="DO449" s="180"/>
      <c r="DP449" s="180"/>
      <c r="DQ449" s="180"/>
      <c r="DR449" s="180"/>
      <c r="DS449" s="180"/>
      <c r="DT449" s="180"/>
      <c r="DU449" s="180"/>
      <c r="DV449" s="180"/>
      <c r="DW449" s="180"/>
      <c r="DX449" s="180"/>
      <c r="DY449" s="180"/>
      <c r="DZ449" s="180"/>
      <c r="EA449" s="180"/>
      <c r="EB449" s="180"/>
    </row>
    <row r="450" spans="2:132" x14ac:dyDescent="0.2">
      <c r="B450" s="180"/>
      <c r="C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  <c r="CB450" s="180"/>
      <c r="CC450" s="180"/>
      <c r="CD450" s="180"/>
      <c r="CE450" s="180"/>
      <c r="CF450" s="180"/>
      <c r="CG450" s="180"/>
      <c r="CH450" s="180"/>
      <c r="CI450" s="180"/>
      <c r="CJ450" s="180"/>
      <c r="CK450" s="180"/>
      <c r="CL450" s="180"/>
      <c r="CM450" s="180"/>
      <c r="CN450" s="180"/>
      <c r="CO450" s="180"/>
      <c r="CP450" s="180"/>
      <c r="CQ450" s="180"/>
      <c r="CR450" s="180"/>
      <c r="CS450" s="180"/>
      <c r="CT450" s="180"/>
      <c r="CU450" s="180"/>
      <c r="CV450" s="180"/>
      <c r="CW450" s="180"/>
      <c r="CX450" s="180"/>
      <c r="CY450" s="180"/>
      <c r="CZ450" s="180"/>
      <c r="DA450" s="180"/>
      <c r="DB450" s="180"/>
      <c r="DC450" s="180"/>
      <c r="DD450" s="180"/>
      <c r="DE450" s="180"/>
      <c r="DF450" s="180"/>
      <c r="DG450" s="180"/>
      <c r="DH450" s="180"/>
      <c r="DI450" s="180"/>
      <c r="DJ450" s="180"/>
      <c r="DK450" s="180"/>
      <c r="DL450" s="180"/>
      <c r="DM450" s="180"/>
      <c r="DN450" s="180"/>
      <c r="DO450" s="180"/>
      <c r="DP450" s="180"/>
      <c r="DQ450" s="180"/>
      <c r="DR450" s="180"/>
      <c r="DS450" s="180"/>
      <c r="DT450" s="180"/>
      <c r="DU450" s="180"/>
      <c r="DV450" s="180"/>
      <c r="DW450" s="180"/>
      <c r="DX450" s="180"/>
      <c r="DY450" s="180"/>
      <c r="DZ450" s="180"/>
      <c r="EA450" s="180"/>
      <c r="EB450" s="180"/>
    </row>
    <row r="451" spans="2:132" x14ac:dyDescent="0.2">
      <c r="B451" s="180"/>
      <c r="C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  <c r="CB451" s="180"/>
      <c r="CC451" s="180"/>
      <c r="CD451" s="180"/>
      <c r="CE451" s="180"/>
      <c r="CF451" s="180"/>
      <c r="CG451" s="180"/>
      <c r="CH451" s="180"/>
      <c r="CI451" s="180"/>
      <c r="CJ451" s="180"/>
      <c r="CK451" s="180"/>
      <c r="CL451" s="180"/>
      <c r="CM451" s="180"/>
      <c r="CN451" s="180"/>
      <c r="CO451" s="180"/>
      <c r="CP451" s="180"/>
      <c r="CQ451" s="180"/>
      <c r="CR451" s="180"/>
      <c r="CS451" s="180"/>
      <c r="CT451" s="180"/>
      <c r="CU451" s="180"/>
      <c r="CV451" s="180"/>
      <c r="CW451" s="180"/>
      <c r="CX451" s="180"/>
      <c r="CY451" s="180"/>
      <c r="CZ451" s="180"/>
      <c r="DA451" s="180"/>
      <c r="DB451" s="180"/>
      <c r="DC451" s="180"/>
      <c r="DD451" s="180"/>
      <c r="DE451" s="180"/>
      <c r="DF451" s="180"/>
      <c r="DG451" s="180"/>
      <c r="DH451" s="180"/>
      <c r="DI451" s="180"/>
      <c r="DJ451" s="180"/>
      <c r="DK451" s="180"/>
      <c r="DL451" s="180"/>
      <c r="DM451" s="180"/>
      <c r="DN451" s="180"/>
      <c r="DO451" s="180"/>
      <c r="DP451" s="180"/>
      <c r="DQ451" s="180"/>
      <c r="DR451" s="180"/>
      <c r="DS451" s="180"/>
      <c r="DT451" s="180"/>
      <c r="DU451" s="180"/>
      <c r="DV451" s="180"/>
      <c r="DW451" s="180"/>
      <c r="DX451" s="180"/>
      <c r="DY451" s="180"/>
      <c r="DZ451" s="180"/>
      <c r="EA451" s="180"/>
      <c r="EB451" s="180"/>
    </row>
    <row r="452" spans="2:132" x14ac:dyDescent="0.2">
      <c r="B452" s="180"/>
      <c r="C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  <c r="CB452" s="180"/>
      <c r="CC452" s="180"/>
      <c r="CD452" s="180"/>
      <c r="CE452" s="180"/>
      <c r="CF452" s="180"/>
      <c r="CG452" s="180"/>
      <c r="CH452" s="180"/>
      <c r="CI452" s="180"/>
      <c r="CJ452" s="180"/>
      <c r="CK452" s="180"/>
      <c r="CL452" s="180"/>
      <c r="CM452" s="180"/>
      <c r="CN452" s="180"/>
      <c r="CO452" s="180"/>
      <c r="CP452" s="180"/>
      <c r="CQ452" s="180"/>
      <c r="CR452" s="180"/>
      <c r="CS452" s="180"/>
      <c r="CT452" s="180"/>
      <c r="CU452" s="180"/>
      <c r="CV452" s="180"/>
      <c r="CW452" s="180"/>
      <c r="CX452" s="180"/>
      <c r="CY452" s="180"/>
      <c r="CZ452" s="180"/>
      <c r="DA452" s="180"/>
      <c r="DB452" s="180"/>
      <c r="DC452" s="180"/>
      <c r="DD452" s="180"/>
      <c r="DE452" s="180"/>
      <c r="DF452" s="180"/>
      <c r="DG452" s="180"/>
      <c r="DH452" s="180"/>
      <c r="DI452" s="180"/>
      <c r="DJ452" s="180"/>
      <c r="DK452" s="180"/>
      <c r="DL452" s="180"/>
      <c r="DM452" s="180"/>
      <c r="DN452" s="180"/>
      <c r="DO452" s="180"/>
      <c r="DP452" s="180"/>
      <c r="DQ452" s="180"/>
      <c r="DR452" s="180"/>
      <c r="DS452" s="180"/>
      <c r="DT452" s="180"/>
      <c r="DU452" s="180"/>
      <c r="DV452" s="180"/>
      <c r="DW452" s="180"/>
      <c r="DX452" s="180"/>
      <c r="DY452" s="180"/>
      <c r="DZ452" s="180"/>
      <c r="EA452" s="180"/>
      <c r="EB452" s="180"/>
    </row>
    <row r="453" spans="2:132" x14ac:dyDescent="0.2">
      <c r="B453" s="180"/>
      <c r="C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  <c r="CB453" s="180"/>
      <c r="CC453" s="180"/>
      <c r="CD453" s="180"/>
      <c r="CE453" s="180"/>
      <c r="CF453" s="180"/>
      <c r="CG453" s="180"/>
      <c r="CH453" s="180"/>
      <c r="CI453" s="180"/>
      <c r="CJ453" s="180"/>
      <c r="CK453" s="180"/>
      <c r="CL453" s="180"/>
      <c r="CM453" s="180"/>
      <c r="CN453" s="180"/>
      <c r="CO453" s="180"/>
      <c r="CP453" s="180"/>
      <c r="CQ453" s="180"/>
      <c r="CR453" s="180"/>
      <c r="CS453" s="180"/>
      <c r="CT453" s="180"/>
      <c r="CU453" s="180"/>
      <c r="CV453" s="180"/>
      <c r="CW453" s="180"/>
      <c r="CX453" s="180"/>
      <c r="CY453" s="180"/>
      <c r="CZ453" s="180"/>
      <c r="DA453" s="180"/>
      <c r="DB453" s="180"/>
      <c r="DC453" s="180"/>
      <c r="DD453" s="180"/>
      <c r="DE453" s="180"/>
      <c r="DF453" s="180"/>
      <c r="DG453" s="180"/>
      <c r="DH453" s="180"/>
      <c r="DI453" s="180"/>
      <c r="DJ453" s="180"/>
      <c r="DK453" s="180"/>
      <c r="DL453" s="180"/>
      <c r="DM453" s="180"/>
      <c r="DN453" s="180"/>
      <c r="DO453" s="180"/>
      <c r="DP453" s="180"/>
      <c r="DQ453" s="180"/>
      <c r="DR453" s="180"/>
      <c r="DS453" s="180"/>
      <c r="DT453" s="180"/>
      <c r="DU453" s="180"/>
      <c r="DV453" s="180"/>
      <c r="DW453" s="180"/>
      <c r="DX453" s="180"/>
      <c r="DY453" s="180"/>
      <c r="DZ453" s="180"/>
      <c r="EA453" s="180"/>
      <c r="EB453" s="180"/>
    </row>
    <row r="454" spans="2:132" x14ac:dyDescent="0.2">
      <c r="B454" s="180"/>
      <c r="C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  <c r="CB454" s="180"/>
      <c r="CC454" s="180"/>
      <c r="CD454" s="180"/>
      <c r="CE454" s="180"/>
      <c r="CF454" s="180"/>
      <c r="CG454" s="180"/>
      <c r="CH454" s="180"/>
      <c r="CI454" s="180"/>
      <c r="CJ454" s="180"/>
      <c r="CK454" s="180"/>
      <c r="CL454" s="180"/>
      <c r="CM454" s="180"/>
      <c r="CN454" s="180"/>
      <c r="CO454" s="180"/>
      <c r="CP454" s="180"/>
      <c r="CQ454" s="180"/>
      <c r="CR454" s="180"/>
      <c r="CS454" s="180"/>
      <c r="CT454" s="180"/>
      <c r="CU454" s="180"/>
      <c r="CV454" s="180"/>
      <c r="CW454" s="180"/>
      <c r="CX454" s="180"/>
      <c r="CY454" s="180"/>
      <c r="CZ454" s="180"/>
      <c r="DA454" s="180"/>
      <c r="DB454" s="180"/>
      <c r="DC454" s="180"/>
      <c r="DD454" s="180"/>
      <c r="DE454" s="180"/>
      <c r="DF454" s="180"/>
      <c r="DG454" s="180"/>
      <c r="DH454" s="180"/>
      <c r="DI454" s="180"/>
      <c r="DJ454" s="180"/>
      <c r="DK454" s="180"/>
      <c r="DL454" s="180"/>
      <c r="DM454" s="180"/>
      <c r="DN454" s="180"/>
      <c r="DO454" s="180"/>
      <c r="DP454" s="180"/>
      <c r="DQ454" s="180"/>
      <c r="DR454" s="180"/>
      <c r="DS454" s="180"/>
      <c r="DT454" s="180"/>
      <c r="DU454" s="180"/>
      <c r="DV454" s="180"/>
      <c r="DW454" s="180"/>
      <c r="DX454" s="180"/>
      <c r="DY454" s="180"/>
      <c r="DZ454" s="180"/>
      <c r="EA454" s="180"/>
      <c r="EB454" s="180"/>
    </row>
    <row r="455" spans="2:132" x14ac:dyDescent="0.2">
      <c r="B455" s="180"/>
      <c r="C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  <c r="CB455" s="180"/>
      <c r="CC455" s="180"/>
      <c r="CD455" s="180"/>
      <c r="CE455" s="180"/>
      <c r="CF455" s="180"/>
      <c r="CG455" s="180"/>
      <c r="CH455" s="180"/>
      <c r="CI455" s="180"/>
      <c r="CJ455" s="180"/>
      <c r="CK455" s="180"/>
      <c r="CL455" s="180"/>
      <c r="CM455" s="180"/>
      <c r="CN455" s="180"/>
      <c r="CO455" s="180"/>
      <c r="CP455" s="180"/>
      <c r="CQ455" s="180"/>
      <c r="CR455" s="180"/>
      <c r="CS455" s="180"/>
      <c r="CT455" s="180"/>
      <c r="CU455" s="180"/>
      <c r="CV455" s="180"/>
      <c r="CW455" s="180"/>
      <c r="CX455" s="180"/>
      <c r="CY455" s="180"/>
      <c r="CZ455" s="180"/>
      <c r="DA455" s="180"/>
      <c r="DB455" s="180"/>
      <c r="DC455" s="180"/>
      <c r="DD455" s="180"/>
      <c r="DE455" s="180"/>
      <c r="DF455" s="180"/>
      <c r="DG455" s="180"/>
      <c r="DH455" s="180"/>
      <c r="DI455" s="180"/>
      <c r="DJ455" s="180"/>
      <c r="DK455" s="180"/>
      <c r="DL455" s="180"/>
      <c r="DM455" s="180"/>
      <c r="DN455" s="180"/>
      <c r="DO455" s="180"/>
      <c r="DP455" s="180"/>
      <c r="DQ455" s="180"/>
      <c r="DR455" s="180"/>
      <c r="DS455" s="180"/>
      <c r="DT455" s="180"/>
      <c r="DU455" s="180"/>
      <c r="DV455" s="180"/>
      <c r="DW455" s="180"/>
      <c r="DX455" s="180"/>
      <c r="DY455" s="180"/>
      <c r="DZ455" s="180"/>
      <c r="EA455" s="180"/>
      <c r="EB455" s="180"/>
    </row>
    <row r="456" spans="2:132" x14ac:dyDescent="0.2">
      <c r="B456" s="180"/>
      <c r="C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  <c r="CB456" s="180"/>
      <c r="CC456" s="180"/>
      <c r="CD456" s="180"/>
      <c r="CE456" s="180"/>
      <c r="CF456" s="180"/>
      <c r="CG456" s="180"/>
      <c r="CH456" s="180"/>
      <c r="CI456" s="180"/>
      <c r="CJ456" s="180"/>
      <c r="CK456" s="180"/>
      <c r="CL456" s="180"/>
      <c r="CM456" s="180"/>
      <c r="CN456" s="180"/>
      <c r="CO456" s="180"/>
      <c r="CP456" s="180"/>
      <c r="CQ456" s="180"/>
      <c r="CR456" s="180"/>
      <c r="CS456" s="180"/>
      <c r="CT456" s="180"/>
      <c r="CU456" s="180"/>
      <c r="CV456" s="180"/>
      <c r="CW456" s="180"/>
      <c r="CX456" s="180"/>
      <c r="CY456" s="180"/>
      <c r="CZ456" s="180"/>
      <c r="DA456" s="180"/>
      <c r="DB456" s="180"/>
      <c r="DC456" s="180"/>
      <c r="DD456" s="180"/>
      <c r="DE456" s="180"/>
      <c r="DF456" s="180"/>
      <c r="DG456" s="180"/>
      <c r="DH456" s="180"/>
      <c r="DI456" s="180"/>
      <c r="DJ456" s="180"/>
      <c r="DK456" s="180"/>
      <c r="DL456" s="180"/>
      <c r="DM456" s="180"/>
      <c r="DN456" s="180"/>
      <c r="DO456" s="180"/>
      <c r="DP456" s="180"/>
      <c r="DQ456" s="180"/>
      <c r="DR456" s="180"/>
      <c r="DS456" s="180"/>
      <c r="DT456" s="180"/>
      <c r="DU456" s="180"/>
      <c r="DV456" s="180"/>
      <c r="DW456" s="180"/>
      <c r="DX456" s="180"/>
      <c r="DY456" s="180"/>
      <c r="DZ456" s="180"/>
      <c r="EA456" s="180"/>
      <c r="EB456" s="180"/>
    </row>
    <row r="457" spans="2:132" x14ac:dyDescent="0.2">
      <c r="B457" s="180"/>
      <c r="C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  <c r="CB457" s="180"/>
      <c r="CC457" s="180"/>
      <c r="CD457" s="180"/>
      <c r="CE457" s="180"/>
      <c r="CF457" s="180"/>
      <c r="CG457" s="180"/>
      <c r="CH457" s="180"/>
      <c r="CI457" s="180"/>
      <c r="CJ457" s="180"/>
      <c r="CK457" s="180"/>
      <c r="CL457" s="180"/>
      <c r="CM457" s="180"/>
      <c r="CN457" s="180"/>
      <c r="CO457" s="180"/>
      <c r="CP457" s="180"/>
      <c r="CQ457" s="180"/>
      <c r="CR457" s="180"/>
      <c r="CS457" s="180"/>
      <c r="CT457" s="180"/>
      <c r="CU457" s="180"/>
      <c r="CV457" s="180"/>
      <c r="CW457" s="180"/>
      <c r="CX457" s="180"/>
      <c r="CY457" s="180"/>
      <c r="CZ457" s="180"/>
      <c r="DA457" s="180"/>
      <c r="DB457" s="180"/>
      <c r="DC457" s="180"/>
      <c r="DD457" s="180"/>
      <c r="DE457" s="180"/>
      <c r="DF457" s="180"/>
      <c r="DG457" s="180"/>
      <c r="DH457" s="180"/>
      <c r="DI457" s="180"/>
      <c r="DJ457" s="180"/>
      <c r="DK457" s="180"/>
      <c r="DL457" s="180"/>
      <c r="DM457" s="180"/>
      <c r="DN457" s="180"/>
      <c r="DO457" s="180"/>
      <c r="DP457" s="180"/>
      <c r="DQ457" s="180"/>
      <c r="DR457" s="180"/>
      <c r="DS457" s="180"/>
      <c r="DT457" s="180"/>
      <c r="DU457" s="180"/>
      <c r="DV457" s="180"/>
      <c r="DW457" s="180"/>
      <c r="DX457" s="180"/>
      <c r="DY457" s="180"/>
      <c r="DZ457" s="180"/>
      <c r="EA457" s="180"/>
      <c r="EB457" s="180"/>
    </row>
    <row r="458" spans="2:132" x14ac:dyDescent="0.2">
      <c r="B458" s="180"/>
      <c r="C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  <c r="CB458" s="180"/>
      <c r="CC458" s="180"/>
      <c r="CD458" s="180"/>
      <c r="CE458" s="180"/>
      <c r="CF458" s="180"/>
      <c r="CG458" s="180"/>
      <c r="CH458" s="180"/>
      <c r="CI458" s="180"/>
      <c r="CJ458" s="180"/>
      <c r="CK458" s="180"/>
      <c r="CL458" s="180"/>
      <c r="CM458" s="180"/>
      <c r="CN458" s="180"/>
      <c r="CO458" s="180"/>
      <c r="CP458" s="180"/>
      <c r="CQ458" s="180"/>
      <c r="CR458" s="180"/>
      <c r="CS458" s="180"/>
      <c r="CT458" s="180"/>
      <c r="CU458" s="180"/>
      <c r="CV458" s="180"/>
      <c r="CW458" s="180"/>
      <c r="CX458" s="180"/>
      <c r="CY458" s="180"/>
      <c r="CZ458" s="180"/>
      <c r="DA458" s="180"/>
      <c r="DB458" s="180"/>
      <c r="DC458" s="180"/>
      <c r="DD458" s="180"/>
      <c r="DE458" s="180"/>
      <c r="DF458" s="180"/>
      <c r="DG458" s="180"/>
      <c r="DH458" s="180"/>
      <c r="DI458" s="180"/>
      <c r="DJ458" s="180"/>
      <c r="DK458" s="180"/>
      <c r="DL458" s="180"/>
      <c r="DM458" s="180"/>
      <c r="DN458" s="180"/>
      <c r="DO458" s="180"/>
      <c r="DP458" s="180"/>
      <c r="DQ458" s="180"/>
      <c r="DR458" s="180"/>
      <c r="DS458" s="180"/>
      <c r="DT458" s="180"/>
      <c r="DU458" s="180"/>
      <c r="DV458" s="180"/>
      <c r="DW458" s="180"/>
      <c r="DX458" s="180"/>
      <c r="DY458" s="180"/>
      <c r="DZ458" s="180"/>
      <c r="EA458" s="180"/>
      <c r="EB458" s="180"/>
    </row>
    <row r="459" spans="2:132" x14ac:dyDescent="0.2">
      <c r="B459" s="180"/>
      <c r="C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  <c r="CB459" s="180"/>
      <c r="CC459" s="180"/>
      <c r="CD459" s="180"/>
      <c r="CE459" s="180"/>
      <c r="CF459" s="180"/>
      <c r="CG459" s="180"/>
      <c r="CH459" s="180"/>
      <c r="CI459" s="180"/>
      <c r="CJ459" s="180"/>
      <c r="CK459" s="180"/>
      <c r="CL459" s="180"/>
      <c r="CM459" s="180"/>
      <c r="CN459" s="180"/>
      <c r="CO459" s="180"/>
      <c r="CP459" s="180"/>
      <c r="CQ459" s="180"/>
      <c r="CR459" s="180"/>
      <c r="CS459" s="180"/>
      <c r="CT459" s="180"/>
      <c r="CU459" s="180"/>
      <c r="CV459" s="180"/>
      <c r="CW459" s="180"/>
      <c r="CX459" s="180"/>
      <c r="CY459" s="180"/>
      <c r="CZ459" s="180"/>
      <c r="DA459" s="180"/>
      <c r="DB459" s="180"/>
      <c r="DC459" s="180"/>
      <c r="DD459" s="180"/>
      <c r="DE459" s="180"/>
      <c r="DF459" s="180"/>
      <c r="DG459" s="180"/>
      <c r="DH459" s="180"/>
      <c r="DI459" s="180"/>
      <c r="DJ459" s="180"/>
      <c r="DK459" s="180"/>
      <c r="DL459" s="180"/>
      <c r="DM459" s="180"/>
      <c r="DN459" s="180"/>
      <c r="DO459" s="180"/>
      <c r="DP459" s="180"/>
      <c r="DQ459" s="180"/>
      <c r="DR459" s="180"/>
      <c r="DS459" s="180"/>
      <c r="DT459" s="180"/>
      <c r="DU459" s="180"/>
      <c r="DV459" s="180"/>
      <c r="DW459" s="180"/>
      <c r="DX459" s="180"/>
      <c r="DY459" s="180"/>
      <c r="DZ459" s="180"/>
      <c r="EA459" s="180"/>
      <c r="EB459" s="180"/>
    </row>
    <row r="460" spans="2:132" x14ac:dyDescent="0.2">
      <c r="B460" s="180"/>
      <c r="C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  <c r="CB460" s="180"/>
      <c r="CC460" s="180"/>
      <c r="CD460" s="180"/>
      <c r="CE460" s="180"/>
      <c r="CF460" s="180"/>
      <c r="CG460" s="180"/>
      <c r="CH460" s="180"/>
      <c r="CI460" s="180"/>
      <c r="CJ460" s="180"/>
      <c r="CK460" s="180"/>
      <c r="CL460" s="180"/>
      <c r="CM460" s="180"/>
      <c r="CN460" s="180"/>
      <c r="CO460" s="180"/>
      <c r="CP460" s="180"/>
      <c r="CQ460" s="180"/>
      <c r="CR460" s="180"/>
      <c r="CS460" s="180"/>
      <c r="CT460" s="180"/>
      <c r="CU460" s="180"/>
      <c r="CV460" s="180"/>
      <c r="CW460" s="180"/>
      <c r="CX460" s="180"/>
      <c r="CY460" s="180"/>
      <c r="CZ460" s="180"/>
      <c r="DA460" s="180"/>
      <c r="DB460" s="180"/>
      <c r="DC460" s="180"/>
      <c r="DD460" s="180"/>
      <c r="DE460" s="180"/>
      <c r="DF460" s="180"/>
      <c r="DG460" s="180"/>
      <c r="DH460" s="180"/>
      <c r="DI460" s="180"/>
      <c r="DJ460" s="180"/>
      <c r="DK460" s="180"/>
      <c r="DL460" s="180"/>
      <c r="DM460" s="180"/>
      <c r="DN460" s="180"/>
      <c r="DO460" s="180"/>
      <c r="DP460" s="180"/>
      <c r="DQ460" s="180"/>
      <c r="DR460" s="180"/>
      <c r="DS460" s="180"/>
      <c r="DT460" s="180"/>
      <c r="DU460" s="180"/>
      <c r="DV460" s="180"/>
      <c r="DW460" s="180"/>
      <c r="DX460" s="180"/>
      <c r="DY460" s="180"/>
      <c r="DZ460" s="180"/>
      <c r="EA460" s="180"/>
      <c r="EB460" s="180"/>
    </row>
    <row r="461" spans="2:132" x14ac:dyDescent="0.2">
      <c r="B461" s="180"/>
      <c r="C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  <c r="CB461" s="180"/>
      <c r="CC461" s="180"/>
      <c r="CD461" s="180"/>
      <c r="CE461" s="180"/>
      <c r="CF461" s="180"/>
      <c r="CG461" s="180"/>
      <c r="CH461" s="180"/>
      <c r="CI461" s="180"/>
      <c r="CJ461" s="180"/>
      <c r="CK461" s="180"/>
      <c r="CL461" s="180"/>
      <c r="CM461" s="180"/>
      <c r="CN461" s="180"/>
      <c r="CO461" s="180"/>
      <c r="CP461" s="180"/>
      <c r="CQ461" s="180"/>
      <c r="CR461" s="180"/>
      <c r="CS461" s="180"/>
      <c r="CT461" s="180"/>
      <c r="CU461" s="180"/>
      <c r="CV461" s="180"/>
      <c r="CW461" s="180"/>
      <c r="CX461" s="180"/>
      <c r="CY461" s="180"/>
      <c r="CZ461" s="180"/>
      <c r="DA461" s="180"/>
      <c r="DB461" s="180"/>
      <c r="DC461" s="180"/>
      <c r="DD461" s="180"/>
      <c r="DE461" s="180"/>
      <c r="DF461" s="180"/>
      <c r="DG461" s="180"/>
      <c r="DH461" s="180"/>
      <c r="DI461" s="180"/>
      <c r="DJ461" s="180"/>
      <c r="DK461" s="180"/>
      <c r="DL461" s="180"/>
      <c r="DM461" s="180"/>
      <c r="DN461" s="180"/>
      <c r="DO461" s="180"/>
      <c r="DP461" s="180"/>
      <c r="DQ461" s="180"/>
      <c r="DR461" s="180"/>
      <c r="DS461" s="180"/>
      <c r="DT461" s="180"/>
      <c r="DU461" s="180"/>
      <c r="DV461" s="180"/>
      <c r="DW461" s="180"/>
      <c r="DX461" s="180"/>
      <c r="DY461" s="180"/>
      <c r="DZ461" s="180"/>
      <c r="EA461" s="180"/>
      <c r="EB461" s="180"/>
    </row>
    <row r="462" spans="2:132" x14ac:dyDescent="0.2">
      <c r="B462" s="180"/>
      <c r="C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  <c r="CB462" s="180"/>
      <c r="CC462" s="180"/>
      <c r="CD462" s="180"/>
      <c r="CE462" s="180"/>
      <c r="CF462" s="180"/>
      <c r="CG462" s="180"/>
      <c r="CH462" s="180"/>
      <c r="CI462" s="180"/>
      <c r="CJ462" s="180"/>
      <c r="CK462" s="180"/>
      <c r="CL462" s="180"/>
      <c r="CM462" s="180"/>
      <c r="CN462" s="180"/>
      <c r="CO462" s="180"/>
      <c r="CP462" s="180"/>
      <c r="CQ462" s="180"/>
      <c r="CR462" s="180"/>
      <c r="CS462" s="180"/>
      <c r="CT462" s="180"/>
      <c r="CU462" s="180"/>
      <c r="CV462" s="180"/>
      <c r="CW462" s="180"/>
      <c r="CX462" s="180"/>
      <c r="CY462" s="180"/>
      <c r="CZ462" s="180"/>
      <c r="DA462" s="180"/>
      <c r="DB462" s="180"/>
      <c r="DC462" s="180"/>
      <c r="DD462" s="180"/>
      <c r="DE462" s="180"/>
      <c r="DF462" s="180"/>
      <c r="DG462" s="180"/>
      <c r="DH462" s="180"/>
      <c r="DI462" s="180"/>
      <c r="DJ462" s="180"/>
      <c r="DK462" s="180"/>
      <c r="DL462" s="180"/>
      <c r="DM462" s="180"/>
      <c r="DN462" s="180"/>
      <c r="DO462" s="180"/>
      <c r="DP462" s="180"/>
      <c r="DQ462" s="180"/>
      <c r="DR462" s="180"/>
      <c r="DS462" s="180"/>
      <c r="DT462" s="180"/>
      <c r="DU462" s="180"/>
      <c r="DV462" s="180"/>
      <c r="DW462" s="180"/>
      <c r="DX462" s="180"/>
      <c r="DY462" s="180"/>
      <c r="DZ462" s="180"/>
      <c r="EA462" s="180"/>
      <c r="EB462" s="180"/>
    </row>
    <row r="463" spans="2:132" x14ac:dyDescent="0.2">
      <c r="B463" s="180"/>
      <c r="C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  <c r="CB463" s="180"/>
      <c r="CC463" s="180"/>
      <c r="CD463" s="180"/>
      <c r="CE463" s="180"/>
      <c r="CF463" s="180"/>
      <c r="CG463" s="180"/>
      <c r="CH463" s="180"/>
      <c r="CI463" s="180"/>
      <c r="CJ463" s="180"/>
      <c r="CK463" s="180"/>
      <c r="CL463" s="180"/>
      <c r="CM463" s="180"/>
      <c r="CN463" s="180"/>
      <c r="CO463" s="180"/>
      <c r="CP463" s="180"/>
      <c r="CQ463" s="180"/>
      <c r="CR463" s="180"/>
      <c r="CS463" s="180"/>
      <c r="CT463" s="180"/>
      <c r="CU463" s="180"/>
      <c r="CV463" s="180"/>
      <c r="CW463" s="180"/>
      <c r="CX463" s="180"/>
      <c r="CY463" s="180"/>
      <c r="CZ463" s="180"/>
      <c r="DA463" s="180"/>
      <c r="DB463" s="180"/>
      <c r="DC463" s="180"/>
      <c r="DD463" s="180"/>
      <c r="DE463" s="180"/>
      <c r="DF463" s="180"/>
      <c r="DG463" s="180"/>
      <c r="DH463" s="180"/>
      <c r="DI463" s="180"/>
      <c r="DJ463" s="180"/>
      <c r="DK463" s="180"/>
      <c r="DL463" s="180"/>
      <c r="DM463" s="180"/>
      <c r="DN463" s="180"/>
      <c r="DO463" s="180"/>
      <c r="DP463" s="180"/>
      <c r="DQ463" s="180"/>
      <c r="DR463" s="180"/>
      <c r="DS463" s="180"/>
      <c r="DT463" s="180"/>
      <c r="DU463" s="180"/>
      <c r="DV463" s="180"/>
      <c r="DW463" s="180"/>
      <c r="DX463" s="180"/>
      <c r="DY463" s="180"/>
      <c r="DZ463" s="180"/>
      <c r="EA463" s="180"/>
      <c r="EB463" s="180"/>
    </row>
    <row r="464" spans="2:132" x14ac:dyDescent="0.2">
      <c r="B464" s="180"/>
      <c r="C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  <c r="CB464" s="180"/>
      <c r="CC464" s="180"/>
      <c r="CD464" s="180"/>
      <c r="CE464" s="180"/>
      <c r="CF464" s="180"/>
      <c r="CG464" s="180"/>
      <c r="CH464" s="180"/>
      <c r="CI464" s="180"/>
      <c r="CJ464" s="180"/>
      <c r="CK464" s="180"/>
      <c r="CL464" s="180"/>
      <c r="CM464" s="180"/>
      <c r="CN464" s="180"/>
      <c r="CO464" s="180"/>
      <c r="CP464" s="180"/>
      <c r="CQ464" s="180"/>
      <c r="CR464" s="180"/>
      <c r="CS464" s="180"/>
      <c r="CT464" s="180"/>
      <c r="CU464" s="180"/>
      <c r="CV464" s="180"/>
      <c r="CW464" s="180"/>
      <c r="CX464" s="180"/>
      <c r="CY464" s="180"/>
      <c r="CZ464" s="180"/>
      <c r="DA464" s="180"/>
      <c r="DB464" s="180"/>
      <c r="DC464" s="180"/>
      <c r="DD464" s="180"/>
      <c r="DE464" s="180"/>
      <c r="DF464" s="180"/>
      <c r="DG464" s="180"/>
      <c r="DH464" s="180"/>
      <c r="DI464" s="180"/>
      <c r="DJ464" s="180"/>
      <c r="DK464" s="180"/>
      <c r="DL464" s="180"/>
      <c r="DM464" s="180"/>
      <c r="DN464" s="180"/>
      <c r="DO464" s="180"/>
      <c r="DP464" s="180"/>
      <c r="DQ464" s="180"/>
      <c r="DR464" s="180"/>
      <c r="DS464" s="180"/>
      <c r="DT464" s="180"/>
      <c r="DU464" s="180"/>
      <c r="DV464" s="180"/>
      <c r="DW464" s="180"/>
      <c r="DX464" s="180"/>
      <c r="DY464" s="180"/>
      <c r="DZ464" s="180"/>
      <c r="EA464" s="180"/>
      <c r="EB464" s="180"/>
    </row>
    <row r="465" spans="2:132" x14ac:dyDescent="0.2">
      <c r="B465" s="180"/>
      <c r="C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  <c r="CB465" s="180"/>
      <c r="CC465" s="180"/>
      <c r="CD465" s="180"/>
      <c r="CE465" s="180"/>
      <c r="CF465" s="180"/>
      <c r="CG465" s="180"/>
      <c r="CH465" s="180"/>
      <c r="CI465" s="180"/>
      <c r="CJ465" s="180"/>
      <c r="CK465" s="180"/>
      <c r="CL465" s="180"/>
      <c r="CM465" s="180"/>
      <c r="CN465" s="180"/>
      <c r="CO465" s="180"/>
      <c r="CP465" s="180"/>
      <c r="CQ465" s="180"/>
      <c r="CR465" s="180"/>
      <c r="CS465" s="180"/>
      <c r="CT465" s="180"/>
      <c r="CU465" s="180"/>
      <c r="CV465" s="180"/>
      <c r="CW465" s="180"/>
      <c r="CX465" s="180"/>
      <c r="CY465" s="180"/>
      <c r="CZ465" s="180"/>
      <c r="DA465" s="180"/>
      <c r="DB465" s="180"/>
      <c r="DC465" s="180"/>
      <c r="DD465" s="180"/>
      <c r="DE465" s="180"/>
      <c r="DF465" s="180"/>
      <c r="DG465" s="180"/>
      <c r="DH465" s="180"/>
      <c r="DI465" s="180"/>
      <c r="DJ465" s="180"/>
      <c r="DK465" s="180"/>
      <c r="DL465" s="180"/>
      <c r="DM465" s="180"/>
      <c r="DN465" s="180"/>
      <c r="DO465" s="180"/>
      <c r="DP465" s="180"/>
      <c r="DQ465" s="180"/>
      <c r="DR465" s="180"/>
      <c r="DS465" s="180"/>
      <c r="DT465" s="180"/>
      <c r="DU465" s="180"/>
      <c r="DV465" s="180"/>
      <c r="DW465" s="180"/>
      <c r="DX465" s="180"/>
      <c r="DY465" s="180"/>
      <c r="DZ465" s="180"/>
      <c r="EA465" s="180"/>
      <c r="EB465" s="180"/>
    </row>
    <row r="466" spans="2:132" x14ac:dyDescent="0.2">
      <c r="B466" s="180"/>
      <c r="C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  <c r="CB466" s="180"/>
      <c r="CC466" s="180"/>
      <c r="CD466" s="180"/>
      <c r="CE466" s="180"/>
      <c r="CF466" s="180"/>
      <c r="CG466" s="180"/>
      <c r="CH466" s="180"/>
      <c r="CI466" s="180"/>
      <c r="CJ466" s="180"/>
      <c r="CK466" s="180"/>
      <c r="CL466" s="180"/>
      <c r="CM466" s="180"/>
      <c r="CN466" s="180"/>
      <c r="CO466" s="180"/>
      <c r="CP466" s="180"/>
      <c r="CQ466" s="180"/>
      <c r="CR466" s="180"/>
      <c r="CS466" s="180"/>
      <c r="CT466" s="180"/>
      <c r="CU466" s="180"/>
      <c r="CV466" s="180"/>
      <c r="CW466" s="180"/>
      <c r="CX466" s="180"/>
      <c r="CY466" s="180"/>
      <c r="CZ466" s="180"/>
      <c r="DA466" s="180"/>
      <c r="DB466" s="180"/>
      <c r="DC466" s="180"/>
      <c r="DD466" s="180"/>
      <c r="DE466" s="180"/>
      <c r="DF466" s="180"/>
      <c r="DG466" s="180"/>
      <c r="DH466" s="180"/>
      <c r="DI466" s="180"/>
      <c r="DJ466" s="180"/>
      <c r="DK466" s="180"/>
      <c r="DL466" s="180"/>
      <c r="DM466" s="180"/>
      <c r="DN466" s="180"/>
      <c r="DO466" s="180"/>
      <c r="DP466" s="180"/>
      <c r="DQ466" s="180"/>
      <c r="DR466" s="180"/>
      <c r="DS466" s="180"/>
      <c r="DT466" s="180"/>
      <c r="DU466" s="180"/>
      <c r="DV466" s="180"/>
      <c r="DW466" s="180"/>
      <c r="DX466" s="180"/>
      <c r="DY466" s="180"/>
      <c r="DZ466" s="180"/>
      <c r="EA466" s="180"/>
      <c r="EB466" s="180"/>
    </row>
    <row r="467" spans="2:132" x14ac:dyDescent="0.2">
      <c r="B467" s="180"/>
      <c r="C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  <c r="CB467" s="180"/>
      <c r="CC467" s="180"/>
      <c r="CD467" s="180"/>
      <c r="CE467" s="180"/>
      <c r="CF467" s="180"/>
      <c r="CG467" s="180"/>
      <c r="CH467" s="180"/>
      <c r="CI467" s="180"/>
      <c r="CJ467" s="180"/>
      <c r="CK467" s="180"/>
      <c r="CL467" s="180"/>
      <c r="CM467" s="180"/>
      <c r="CN467" s="180"/>
      <c r="CO467" s="180"/>
      <c r="CP467" s="180"/>
      <c r="CQ467" s="180"/>
      <c r="CR467" s="180"/>
      <c r="CS467" s="180"/>
      <c r="CT467" s="180"/>
      <c r="CU467" s="180"/>
      <c r="CV467" s="180"/>
      <c r="CW467" s="180"/>
      <c r="CX467" s="180"/>
      <c r="CY467" s="180"/>
      <c r="CZ467" s="180"/>
      <c r="DA467" s="180"/>
      <c r="DB467" s="180"/>
      <c r="DC467" s="180"/>
      <c r="DD467" s="180"/>
      <c r="DE467" s="180"/>
      <c r="DF467" s="180"/>
      <c r="DG467" s="180"/>
      <c r="DH467" s="180"/>
      <c r="DI467" s="180"/>
      <c r="DJ467" s="180"/>
      <c r="DK467" s="180"/>
      <c r="DL467" s="180"/>
      <c r="DM467" s="180"/>
      <c r="DN467" s="180"/>
      <c r="DO467" s="180"/>
      <c r="DP467" s="180"/>
      <c r="DQ467" s="180"/>
      <c r="DR467" s="180"/>
      <c r="DS467" s="180"/>
      <c r="DT467" s="180"/>
      <c r="DU467" s="180"/>
      <c r="DV467" s="180"/>
      <c r="DW467" s="180"/>
      <c r="DX467" s="180"/>
      <c r="DY467" s="180"/>
      <c r="DZ467" s="180"/>
      <c r="EA467" s="180"/>
      <c r="EB467" s="180"/>
    </row>
    <row r="468" spans="2:132" x14ac:dyDescent="0.2">
      <c r="B468" s="180"/>
      <c r="C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  <c r="CB468" s="180"/>
      <c r="CC468" s="180"/>
      <c r="CD468" s="180"/>
      <c r="CE468" s="180"/>
      <c r="CF468" s="180"/>
      <c r="CG468" s="180"/>
      <c r="CH468" s="180"/>
      <c r="CI468" s="180"/>
      <c r="CJ468" s="180"/>
      <c r="CK468" s="180"/>
      <c r="CL468" s="180"/>
      <c r="CM468" s="180"/>
      <c r="CN468" s="180"/>
      <c r="CO468" s="180"/>
      <c r="CP468" s="180"/>
      <c r="CQ468" s="180"/>
      <c r="CR468" s="180"/>
      <c r="CS468" s="180"/>
      <c r="CT468" s="180"/>
      <c r="CU468" s="180"/>
      <c r="CV468" s="180"/>
      <c r="CW468" s="180"/>
      <c r="CX468" s="180"/>
      <c r="CY468" s="180"/>
      <c r="CZ468" s="180"/>
      <c r="DA468" s="180"/>
      <c r="DB468" s="180"/>
      <c r="DC468" s="180"/>
      <c r="DD468" s="180"/>
      <c r="DE468" s="180"/>
      <c r="DF468" s="180"/>
      <c r="DG468" s="180"/>
      <c r="DH468" s="180"/>
      <c r="DI468" s="180"/>
      <c r="DJ468" s="180"/>
      <c r="DK468" s="180"/>
      <c r="DL468" s="180"/>
      <c r="DM468" s="180"/>
      <c r="DN468" s="180"/>
      <c r="DO468" s="180"/>
      <c r="DP468" s="180"/>
      <c r="DQ468" s="180"/>
      <c r="DR468" s="180"/>
      <c r="DS468" s="180"/>
      <c r="DT468" s="180"/>
      <c r="DU468" s="180"/>
      <c r="DV468" s="180"/>
      <c r="DW468" s="180"/>
      <c r="DX468" s="180"/>
      <c r="DY468" s="180"/>
      <c r="DZ468" s="180"/>
      <c r="EA468" s="180"/>
      <c r="EB468" s="180"/>
    </row>
    <row r="469" spans="2:132" x14ac:dyDescent="0.2">
      <c r="B469" s="180"/>
      <c r="C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  <c r="CB469" s="180"/>
      <c r="CC469" s="180"/>
      <c r="CD469" s="180"/>
      <c r="CE469" s="180"/>
      <c r="CF469" s="180"/>
      <c r="CG469" s="180"/>
      <c r="CH469" s="180"/>
      <c r="CI469" s="180"/>
      <c r="CJ469" s="180"/>
      <c r="CK469" s="180"/>
      <c r="CL469" s="180"/>
      <c r="CM469" s="180"/>
      <c r="CN469" s="180"/>
      <c r="CO469" s="180"/>
      <c r="CP469" s="180"/>
      <c r="CQ469" s="180"/>
      <c r="CR469" s="180"/>
      <c r="CS469" s="180"/>
      <c r="CT469" s="180"/>
      <c r="CU469" s="180"/>
      <c r="CV469" s="180"/>
      <c r="CW469" s="180"/>
      <c r="CX469" s="180"/>
      <c r="CY469" s="180"/>
      <c r="CZ469" s="180"/>
      <c r="DA469" s="180"/>
      <c r="DB469" s="180"/>
      <c r="DC469" s="180"/>
      <c r="DD469" s="180"/>
      <c r="DE469" s="180"/>
      <c r="DF469" s="180"/>
      <c r="DG469" s="180"/>
      <c r="DH469" s="180"/>
      <c r="DI469" s="180"/>
      <c r="DJ469" s="180"/>
      <c r="DK469" s="180"/>
      <c r="DL469" s="180"/>
      <c r="DM469" s="180"/>
      <c r="DN469" s="180"/>
      <c r="DO469" s="180"/>
      <c r="DP469" s="180"/>
      <c r="DQ469" s="180"/>
      <c r="DR469" s="180"/>
      <c r="DS469" s="180"/>
      <c r="DT469" s="180"/>
      <c r="DU469" s="180"/>
      <c r="DV469" s="180"/>
      <c r="DW469" s="180"/>
      <c r="DX469" s="180"/>
      <c r="DY469" s="180"/>
      <c r="DZ469" s="180"/>
      <c r="EA469" s="180"/>
      <c r="EB469" s="180"/>
    </row>
    <row r="470" spans="2:132" x14ac:dyDescent="0.2">
      <c r="B470" s="180"/>
      <c r="C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  <c r="CB470" s="180"/>
      <c r="CC470" s="180"/>
      <c r="CD470" s="180"/>
      <c r="CE470" s="180"/>
      <c r="CF470" s="180"/>
      <c r="CG470" s="180"/>
      <c r="CH470" s="180"/>
      <c r="CI470" s="180"/>
      <c r="CJ470" s="180"/>
      <c r="CK470" s="180"/>
      <c r="CL470" s="180"/>
      <c r="CM470" s="180"/>
      <c r="CN470" s="180"/>
      <c r="CO470" s="180"/>
      <c r="CP470" s="180"/>
      <c r="CQ470" s="180"/>
      <c r="CR470" s="180"/>
      <c r="CS470" s="180"/>
      <c r="CT470" s="180"/>
      <c r="CU470" s="180"/>
      <c r="CV470" s="180"/>
      <c r="CW470" s="180"/>
      <c r="CX470" s="180"/>
      <c r="CY470" s="180"/>
      <c r="CZ470" s="180"/>
      <c r="DA470" s="180"/>
      <c r="DB470" s="180"/>
      <c r="DC470" s="180"/>
      <c r="DD470" s="180"/>
      <c r="DE470" s="180"/>
      <c r="DF470" s="180"/>
      <c r="DG470" s="180"/>
      <c r="DH470" s="180"/>
      <c r="DI470" s="180"/>
      <c r="DJ470" s="180"/>
      <c r="DK470" s="180"/>
      <c r="DL470" s="180"/>
      <c r="DM470" s="180"/>
      <c r="DN470" s="180"/>
      <c r="DO470" s="180"/>
      <c r="DP470" s="180"/>
      <c r="DQ470" s="180"/>
      <c r="DR470" s="180"/>
      <c r="DS470" s="180"/>
      <c r="DT470" s="180"/>
      <c r="DU470" s="180"/>
      <c r="DV470" s="180"/>
      <c r="DW470" s="180"/>
      <c r="DX470" s="180"/>
      <c r="DY470" s="180"/>
      <c r="DZ470" s="180"/>
      <c r="EA470" s="180"/>
      <c r="EB470" s="180"/>
    </row>
    <row r="471" spans="2:132" x14ac:dyDescent="0.2">
      <c r="B471" s="180"/>
      <c r="C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  <c r="CB471" s="180"/>
      <c r="CC471" s="180"/>
      <c r="CD471" s="180"/>
      <c r="CE471" s="180"/>
      <c r="CF471" s="180"/>
      <c r="CG471" s="180"/>
      <c r="CH471" s="180"/>
      <c r="CI471" s="180"/>
      <c r="CJ471" s="180"/>
      <c r="CK471" s="180"/>
      <c r="CL471" s="180"/>
      <c r="CM471" s="180"/>
      <c r="CN471" s="180"/>
      <c r="CO471" s="180"/>
      <c r="CP471" s="180"/>
      <c r="CQ471" s="180"/>
      <c r="CR471" s="180"/>
      <c r="CS471" s="180"/>
      <c r="CT471" s="180"/>
      <c r="CU471" s="180"/>
      <c r="CV471" s="180"/>
      <c r="CW471" s="180"/>
      <c r="CX471" s="180"/>
      <c r="CY471" s="180"/>
      <c r="CZ471" s="180"/>
      <c r="DA471" s="180"/>
      <c r="DB471" s="180"/>
      <c r="DC471" s="180"/>
      <c r="DD471" s="180"/>
      <c r="DE471" s="180"/>
      <c r="DF471" s="180"/>
      <c r="DG471" s="180"/>
      <c r="DH471" s="180"/>
      <c r="DI471" s="180"/>
      <c r="DJ471" s="180"/>
      <c r="DK471" s="180"/>
      <c r="DL471" s="180"/>
      <c r="DM471" s="180"/>
      <c r="DN471" s="180"/>
      <c r="DO471" s="180"/>
      <c r="DP471" s="180"/>
      <c r="DQ471" s="180"/>
      <c r="DR471" s="180"/>
      <c r="DS471" s="180"/>
      <c r="DT471" s="180"/>
      <c r="DU471" s="180"/>
      <c r="DV471" s="180"/>
      <c r="DW471" s="180"/>
      <c r="DX471" s="180"/>
      <c r="DY471" s="180"/>
      <c r="DZ471" s="180"/>
      <c r="EA471" s="180"/>
      <c r="EB471" s="180"/>
    </row>
    <row r="472" spans="2:132" x14ac:dyDescent="0.2">
      <c r="B472" s="180"/>
      <c r="C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  <c r="CB472" s="180"/>
      <c r="CC472" s="180"/>
      <c r="CD472" s="180"/>
      <c r="CE472" s="180"/>
      <c r="CF472" s="180"/>
      <c r="CG472" s="180"/>
      <c r="CH472" s="180"/>
      <c r="CI472" s="180"/>
      <c r="CJ472" s="180"/>
      <c r="CK472" s="180"/>
      <c r="CL472" s="180"/>
      <c r="CM472" s="180"/>
      <c r="CN472" s="180"/>
      <c r="CO472" s="180"/>
      <c r="CP472" s="180"/>
      <c r="CQ472" s="180"/>
      <c r="CR472" s="180"/>
      <c r="CS472" s="180"/>
      <c r="CT472" s="180"/>
      <c r="CU472" s="180"/>
      <c r="CV472" s="180"/>
      <c r="CW472" s="180"/>
      <c r="CX472" s="180"/>
      <c r="CY472" s="180"/>
      <c r="CZ472" s="180"/>
      <c r="DA472" s="180"/>
      <c r="DB472" s="180"/>
      <c r="DC472" s="180"/>
      <c r="DD472" s="180"/>
      <c r="DE472" s="180"/>
      <c r="DF472" s="180"/>
      <c r="DG472" s="180"/>
      <c r="DH472" s="180"/>
      <c r="DI472" s="180"/>
      <c r="DJ472" s="180"/>
      <c r="DK472" s="180"/>
      <c r="DL472" s="180"/>
      <c r="DM472" s="180"/>
      <c r="DN472" s="180"/>
      <c r="DO472" s="180"/>
      <c r="DP472" s="180"/>
      <c r="DQ472" s="180"/>
      <c r="DR472" s="180"/>
      <c r="DS472" s="180"/>
      <c r="DT472" s="180"/>
      <c r="DU472" s="180"/>
      <c r="DV472" s="180"/>
      <c r="DW472" s="180"/>
      <c r="DX472" s="180"/>
      <c r="DY472" s="180"/>
      <c r="DZ472" s="180"/>
      <c r="EA472" s="180"/>
      <c r="EB472" s="180"/>
    </row>
    <row r="473" spans="2:132" x14ac:dyDescent="0.2">
      <c r="B473" s="180"/>
      <c r="C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  <c r="CB473" s="180"/>
      <c r="CC473" s="180"/>
      <c r="CD473" s="180"/>
      <c r="CE473" s="180"/>
      <c r="CF473" s="180"/>
      <c r="CG473" s="180"/>
      <c r="CH473" s="180"/>
      <c r="CI473" s="180"/>
      <c r="CJ473" s="180"/>
      <c r="CK473" s="180"/>
      <c r="CL473" s="180"/>
      <c r="CM473" s="180"/>
      <c r="CN473" s="180"/>
      <c r="CO473" s="180"/>
      <c r="CP473" s="180"/>
      <c r="CQ473" s="180"/>
      <c r="CR473" s="180"/>
      <c r="CS473" s="180"/>
      <c r="CT473" s="180"/>
      <c r="CU473" s="180"/>
      <c r="CV473" s="180"/>
      <c r="CW473" s="180"/>
      <c r="CX473" s="180"/>
      <c r="CY473" s="180"/>
      <c r="CZ473" s="180"/>
      <c r="DA473" s="180"/>
      <c r="DB473" s="180"/>
      <c r="DC473" s="180"/>
      <c r="DD473" s="180"/>
      <c r="DE473" s="180"/>
      <c r="DF473" s="180"/>
      <c r="DG473" s="180"/>
      <c r="DH473" s="180"/>
      <c r="DI473" s="180"/>
      <c r="DJ473" s="180"/>
      <c r="DK473" s="180"/>
      <c r="DL473" s="180"/>
      <c r="DM473" s="180"/>
      <c r="DN473" s="180"/>
      <c r="DO473" s="180"/>
      <c r="DP473" s="180"/>
      <c r="DQ473" s="180"/>
      <c r="DR473" s="180"/>
      <c r="DS473" s="180"/>
      <c r="DT473" s="180"/>
      <c r="DU473" s="180"/>
      <c r="DV473" s="180"/>
      <c r="DW473" s="180"/>
      <c r="DX473" s="180"/>
      <c r="DY473" s="180"/>
      <c r="DZ473" s="180"/>
      <c r="EA473" s="180"/>
      <c r="EB473" s="180"/>
    </row>
    <row r="474" spans="2:132" x14ac:dyDescent="0.2">
      <c r="B474" s="180"/>
      <c r="C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  <c r="CB474" s="180"/>
      <c r="CC474" s="180"/>
      <c r="CD474" s="180"/>
      <c r="CE474" s="180"/>
      <c r="CF474" s="180"/>
      <c r="CG474" s="180"/>
      <c r="CH474" s="180"/>
      <c r="CI474" s="180"/>
      <c r="CJ474" s="180"/>
      <c r="CK474" s="180"/>
      <c r="CL474" s="180"/>
      <c r="CM474" s="180"/>
      <c r="CN474" s="180"/>
      <c r="CO474" s="180"/>
      <c r="CP474" s="180"/>
      <c r="CQ474" s="180"/>
      <c r="CR474" s="180"/>
      <c r="CS474" s="180"/>
      <c r="CT474" s="180"/>
      <c r="CU474" s="180"/>
      <c r="CV474" s="180"/>
      <c r="CW474" s="180"/>
      <c r="CX474" s="180"/>
      <c r="CY474" s="180"/>
      <c r="CZ474" s="180"/>
      <c r="DA474" s="180"/>
      <c r="DB474" s="180"/>
      <c r="DC474" s="180"/>
      <c r="DD474" s="180"/>
      <c r="DE474" s="180"/>
      <c r="DF474" s="180"/>
      <c r="DG474" s="180"/>
      <c r="DH474" s="180"/>
      <c r="DI474" s="180"/>
      <c r="DJ474" s="180"/>
      <c r="DK474" s="180"/>
      <c r="DL474" s="180"/>
      <c r="DM474" s="180"/>
      <c r="DN474" s="180"/>
      <c r="DO474" s="180"/>
      <c r="DP474" s="180"/>
      <c r="DQ474" s="180"/>
      <c r="DR474" s="180"/>
      <c r="DS474" s="180"/>
      <c r="DT474" s="180"/>
      <c r="DU474" s="180"/>
      <c r="DV474" s="180"/>
      <c r="DW474" s="180"/>
      <c r="DX474" s="180"/>
      <c r="DY474" s="180"/>
      <c r="DZ474" s="180"/>
      <c r="EA474" s="180"/>
      <c r="EB474" s="180"/>
    </row>
    <row r="475" spans="2:132" x14ac:dyDescent="0.2">
      <c r="B475" s="180"/>
      <c r="C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  <c r="CB475" s="180"/>
      <c r="CC475" s="180"/>
      <c r="CD475" s="180"/>
      <c r="CE475" s="180"/>
      <c r="CF475" s="180"/>
      <c r="CG475" s="180"/>
      <c r="CH475" s="180"/>
      <c r="CI475" s="180"/>
      <c r="CJ475" s="180"/>
      <c r="CK475" s="180"/>
      <c r="CL475" s="180"/>
      <c r="CM475" s="180"/>
      <c r="CN475" s="180"/>
      <c r="CO475" s="180"/>
      <c r="CP475" s="180"/>
      <c r="CQ475" s="180"/>
      <c r="CR475" s="180"/>
      <c r="CS475" s="180"/>
      <c r="CT475" s="180"/>
      <c r="CU475" s="180"/>
      <c r="CV475" s="180"/>
      <c r="CW475" s="180"/>
      <c r="CX475" s="180"/>
      <c r="CY475" s="180"/>
      <c r="CZ475" s="180"/>
      <c r="DA475" s="180"/>
      <c r="DB475" s="180"/>
      <c r="DC475" s="180"/>
      <c r="DD475" s="180"/>
      <c r="DE475" s="180"/>
      <c r="DF475" s="180"/>
      <c r="DG475" s="180"/>
      <c r="DH475" s="180"/>
      <c r="DI475" s="180"/>
      <c r="DJ475" s="180"/>
      <c r="DK475" s="180"/>
      <c r="DL475" s="180"/>
      <c r="DM475" s="180"/>
      <c r="DN475" s="180"/>
      <c r="DO475" s="180"/>
      <c r="DP475" s="180"/>
      <c r="DQ475" s="180"/>
      <c r="DR475" s="180"/>
      <c r="DS475" s="180"/>
      <c r="DT475" s="180"/>
      <c r="DU475" s="180"/>
      <c r="DV475" s="180"/>
      <c r="DW475" s="180"/>
      <c r="DX475" s="180"/>
      <c r="DY475" s="180"/>
      <c r="DZ475" s="180"/>
      <c r="EA475" s="180"/>
      <c r="EB475" s="180"/>
    </row>
    <row r="476" spans="2:132" x14ac:dyDescent="0.2">
      <c r="B476" s="180"/>
      <c r="C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  <c r="CB476" s="180"/>
      <c r="CC476" s="180"/>
      <c r="CD476" s="180"/>
      <c r="CE476" s="180"/>
      <c r="CF476" s="180"/>
      <c r="CG476" s="180"/>
      <c r="CH476" s="180"/>
      <c r="CI476" s="180"/>
      <c r="CJ476" s="180"/>
      <c r="CK476" s="180"/>
      <c r="CL476" s="180"/>
      <c r="CM476" s="180"/>
      <c r="CN476" s="180"/>
      <c r="CO476" s="180"/>
      <c r="CP476" s="180"/>
      <c r="CQ476" s="180"/>
      <c r="CR476" s="180"/>
      <c r="CS476" s="180"/>
      <c r="CT476" s="180"/>
      <c r="CU476" s="180"/>
      <c r="CV476" s="180"/>
      <c r="CW476" s="180"/>
      <c r="CX476" s="180"/>
      <c r="CY476" s="180"/>
      <c r="CZ476" s="180"/>
      <c r="DA476" s="180"/>
      <c r="DB476" s="180"/>
      <c r="DC476" s="180"/>
      <c r="DD476" s="180"/>
      <c r="DE476" s="180"/>
      <c r="DF476" s="180"/>
      <c r="DG476" s="180"/>
      <c r="DH476" s="180"/>
      <c r="DI476" s="180"/>
      <c r="DJ476" s="180"/>
      <c r="DK476" s="180"/>
      <c r="DL476" s="180"/>
      <c r="DM476" s="180"/>
      <c r="DN476" s="180"/>
      <c r="DO476" s="180"/>
      <c r="DP476" s="180"/>
      <c r="DQ476" s="180"/>
      <c r="DR476" s="180"/>
      <c r="DS476" s="180"/>
      <c r="DT476" s="180"/>
      <c r="DU476" s="180"/>
      <c r="DV476" s="180"/>
      <c r="DW476" s="180"/>
      <c r="DX476" s="180"/>
      <c r="DY476" s="180"/>
      <c r="DZ476" s="180"/>
      <c r="EA476" s="180"/>
      <c r="EB476" s="180"/>
    </row>
    <row r="477" spans="2:132" x14ac:dyDescent="0.2">
      <c r="B477" s="180"/>
      <c r="C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  <c r="CB477" s="180"/>
      <c r="CC477" s="180"/>
      <c r="CD477" s="180"/>
      <c r="CE477" s="180"/>
      <c r="CF477" s="180"/>
      <c r="CG477" s="180"/>
      <c r="CH477" s="180"/>
      <c r="CI477" s="180"/>
      <c r="CJ477" s="180"/>
      <c r="CK477" s="180"/>
      <c r="CL477" s="180"/>
      <c r="CM477" s="180"/>
      <c r="CN477" s="180"/>
      <c r="CO477" s="180"/>
      <c r="CP477" s="180"/>
      <c r="CQ477" s="180"/>
      <c r="CR477" s="180"/>
      <c r="CS477" s="180"/>
      <c r="CT477" s="180"/>
      <c r="CU477" s="180"/>
      <c r="CV477" s="180"/>
      <c r="CW477" s="180"/>
      <c r="CX477" s="180"/>
      <c r="CY477" s="180"/>
      <c r="CZ477" s="180"/>
      <c r="DA477" s="180"/>
      <c r="DB477" s="180"/>
      <c r="DC477" s="180"/>
      <c r="DD477" s="180"/>
      <c r="DE477" s="180"/>
      <c r="DF477" s="180"/>
      <c r="DG477" s="180"/>
      <c r="DH477" s="180"/>
      <c r="DI477" s="180"/>
      <c r="DJ477" s="180"/>
      <c r="DK477" s="180"/>
      <c r="DL477" s="180"/>
      <c r="DM477" s="180"/>
      <c r="DN477" s="180"/>
      <c r="DO477" s="180"/>
      <c r="DP477" s="180"/>
      <c r="DQ477" s="180"/>
      <c r="DR477" s="180"/>
      <c r="DS477" s="180"/>
      <c r="DT477" s="180"/>
      <c r="DU477" s="180"/>
      <c r="DV477" s="180"/>
      <c r="DW477" s="180"/>
      <c r="DX477" s="180"/>
      <c r="DY477" s="180"/>
      <c r="DZ477" s="180"/>
      <c r="EA477" s="180"/>
      <c r="EB477" s="180"/>
    </row>
    <row r="478" spans="2:132" x14ac:dyDescent="0.2">
      <c r="B478" s="180"/>
      <c r="C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  <c r="CB478" s="180"/>
      <c r="CC478" s="180"/>
      <c r="CD478" s="180"/>
      <c r="CE478" s="180"/>
      <c r="CF478" s="180"/>
      <c r="CG478" s="180"/>
      <c r="CH478" s="180"/>
      <c r="CI478" s="180"/>
      <c r="CJ478" s="180"/>
      <c r="CK478" s="180"/>
      <c r="CL478" s="180"/>
      <c r="CM478" s="180"/>
      <c r="CN478" s="180"/>
      <c r="CO478" s="180"/>
      <c r="CP478" s="180"/>
      <c r="CQ478" s="180"/>
      <c r="CR478" s="180"/>
      <c r="CS478" s="180"/>
      <c r="CT478" s="180"/>
      <c r="CU478" s="180"/>
      <c r="CV478" s="180"/>
      <c r="CW478" s="180"/>
      <c r="CX478" s="180"/>
      <c r="CY478" s="180"/>
      <c r="CZ478" s="180"/>
      <c r="DA478" s="180"/>
      <c r="DB478" s="180"/>
      <c r="DC478" s="180"/>
      <c r="DD478" s="180"/>
      <c r="DE478" s="180"/>
      <c r="DF478" s="180"/>
      <c r="DG478" s="180"/>
      <c r="DH478" s="180"/>
      <c r="DI478" s="180"/>
      <c r="DJ478" s="180"/>
      <c r="DK478" s="180"/>
      <c r="DL478" s="180"/>
      <c r="DM478" s="180"/>
      <c r="DN478" s="180"/>
      <c r="DO478" s="180"/>
      <c r="DP478" s="180"/>
      <c r="DQ478" s="180"/>
      <c r="DR478" s="180"/>
      <c r="DS478" s="180"/>
      <c r="DT478" s="180"/>
      <c r="DU478" s="180"/>
      <c r="DV478" s="180"/>
      <c r="DW478" s="180"/>
      <c r="DX478" s="180"/>
      <c r="DY478" s="180"/>
      <c r="DZ478" s="180"/>
      <c r="EA478" s="180"/>
      <c r="EB478" s="180"/>
    </row>
    <row r="479" spans="2:132" x14ac:dyDescent="0.2">
      <c r="B479" s="180"/>
      <c r="C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  <c r="CB479" s="180"/>
      <c r="CC479" s="180"/>
      <c r="CD479" s="180"/>
      <c r="CE479" s="180"/>
      <c r="CF479" s="180"/>
      <c r="CG479" s="180"/>
      <c r="CH479" s="180"/>
      <c r="CI479" s="180"/>
      <c r="CJ479" s="180"/>
      <c r="CK479" s="180"/>
      <c r="CL479" s="180"/>
      <c r="CM479" s="180"/>
      <c r="CN479" s="180"/>
      <c r="CO479" s="180"/>
      <c r="CP479" s="180"/>
      <c r="CQ479" s="180"/>
      <c r="CR479" s="180"/>
      <c r="CS479" s="180"/>
      <c r="CT479" s="180"/>
      <c r="CU479" s="180"/>
      <c r="CV479" s="180"/>
      <c r="CW479" s="180"/>
      <c r="CX479" s="180"/>
      <c r="CY479" s="180"/>
      <c r="CZ479" s="180"/>
      <c r="DA479" s="180"/>
      <c r="DB479" s="180"/>
      <c r="DC479" s="180"/>
      <c r="DD479" s="180"/>
      <c r="DE479" s="180"/>
      <c r="DF479" s="180"/>
      <c r="DG479" s="180"/>
      <c r="DH479" s="180"/>
      <c r="DI479" s="180"/>
      <c r="DJ479" s="180"/>
      <c r="DK479" s="180"/>
      <c r="DL479" s="180"/>
      <c r="DM479" s="180"/>
      <c r="DN479" s="180"/>
      <c r="DO479" s="180"/>
      <c r="DP479" s="180"/>
      <c r="DQ479" s="180"/>
      <c r="DR479" s="180"/>
      <c r="DS479" s="180"/>
      <c r="DT479" s="180"/>
      <c r="DU479" s="180"/>
      <c r="DV479" s="180"/>
      <c r="DW479" s="180"/>
      <c r="DX479" s="180"/>
      <c r="DY479" s="180"/>
      <c r="DZ479" s="180"/>
      <c r="EA479" s="180"/>
      <c r="EB479" s="180"/>
    </row>
    <row r="480" spans="2:132" x14ac:dyDescent="0.2">
      <c r="B480" s="180"/>
      <c r="C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  <c r="CB480" s="180"/>
      <c r="CC480" s="180"/>
      <c r="CD480" s="180"/>
      <c r="CE480" s="180"/>
      <c r="CF480" s="180"/>
      <c r="CG480" s="180"/>
      <c r="CH480" s="180"/>
      <c r="CI480" s="180"/>
      <c r="CJ480" s="180"/>
      <c r="CK480" s="180"/>
      <c r="CL480" s="180"/>
      <c r="CM480" s="180"/>
      <c r="CN480" s="180"/>
      <c r="CO480" s="180"/>
      <c r="CP480" s="180"/>
      <c r="CQ480" s="180"/>
      <c r="CR480" s="180"/>
      <c r="CS480" s="180"/>
      <c r="CT480" s="180"/>
      <c r="CU480" s="180"/>
      <c r="CV480" s="180"/>
      <c r="CW480" s="180"/>
      <c r="CX480" s="180"/>
      <c r="CY480" s="180"/>
      <c r="CZ480" s="180"/>
      <c r="DA480" s="180"/>
      <c r="DB480" s="180"/>
      <c r="DC480" s="180"/>
      <c r="DD480" s="180"/>
      <c r="DE480" s="180"/>
      <c r="DF480" s="180"/>
      <c r="DG480" s="180"/>
      <c r="DH480" s="180"/>
      <c r="DI480" s="180"/>
      <c r="DJ480" s="180"/>
      <c r="DK480" s="180"/>
      <c r="DL480" s="180"/>
      <c r="DM480" s="180"/>
      <c r="DN480" s="180"/>
      <c r="DO480" s="180"/>
      <c r="DP480" s="180"/>
      <c r="DQ480" s="180"/>
      <c r="DR480" s="180"/>
      <c r="DS480" s="180"/>
      <c r="DT480" s="180"/>
      <c r="DU480" s="180"/>
      <c r="DV480" s="180"/>
      <c r="DW480" s="180"/>
      <c r="DX480" s="180"/>
      <c r="DY480" s="180"/>
      <c r="DZ480" s="180"/>
      <c r="EA480" s="180"/>
      <c r="EB480" s="180"/>
    </row>
    <row r="481" spans="2:132" x14ac:dyDescent="0.2">
      <c r="B481" s="180"/>
      <c r="C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  <c r="CB481" s="180"/>
      <c r="CC481" s="180"/>
      <c r="CD481" s="180"/>
      <c r="CE481" s="180"/>
      <c r="CF481" s="180"/>
      <c r="CG481" s="180"/>
      <c r="CH481" s="180"/>
      <c r="CI481" s="180"/>
      <c r="CJ481" s="180"/>
      <c r="CK481" s="180"/>
      <c r="CL481" s="180"/>
      <c r="CM481" s="180"/>
      <c r="CN481" s="180"/>
      <c r="CO481" s="180"/>
      <c r="CP481" s="180"/>
      <c r="CQ481" s="180"/>
      <c r="CR481" s="180"/>
      <c r="CS481" s="180"/>
      <c r="CT481" s="180"/>
      <c r="CU481" s="180"/>
      <c r="CV481" s="180"/>
      <c r="CW481" s="180"/>
      <c r="CX481" s="180"/>
      <c r="CY481" s="180"/>
      <c r="CZ481" s="180"/>
      <c r="DA481" s="180"/>
      <c r="DB481" s="180"/>
      <c r="DC481" s="180"/>
      <c r="DD481" s="180"/>
      <c r="DE481" s="180"/>
      <c r="DF481" s="180"/>
      <c r="DG481" s="180"/>
      <c r="DH481" s="180"/>
      <c r="DI481" s="180"/>
      <c r="DJ481" s="180"/>
      <c r="DK481" s="180"/>
      <c r="DL481" s="180"/>
      <c r="DM481" s="180"/>
      <c r="DN481" s="180"/>
      <c r="DO481" s="180"/>
      <c r="DP481" s="180"/>
      <c r="DQ481" s="180"/>
      <c r="DR481" s="180"/>
      <c r="DS481" s="180"/>
      <c r="DT481" s="180"/>
      <c r="DU481" s="180"/>
      <c r="DV481" s="180"/>
      <c r="DW481" s="180"/>
      <c r="DX481" s="180"/>
      <c r="DY481" s="180"/>
      <c r="DZ481" s="180"/>
      <c r="EA481" s="180"/>
      <c r="EB481" s="180"/>
    </row>
    <row r="482" spans="2:132" x14ac:dyDescent="0.2">
      <c r="B482" s="180"/>
      <c r="C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  <c r="CB482" s="180"/>
      <c r="CC482" s="180"/>
      <c r="CD482" s="180"/>
      <c r="CE482" s="180"/>
      <c r="CF482" s="180"/>
      <c r="CG482" s="180"/>
      <c r="CH482" s="180"/>
      <c r="CI482" s="180"/>
      <c r="CJ482" s="180"/>
      <c r="CK482" s="180"/>
      <c r="CL482" s="180"/>
      <c r="CM482" s="180"/>
      <c r="CN482" s="180"/>
      <c r="CO482" s="180"/>
      <c r="CP482" s="180"/>
      <c r="CQ482" s="180"/>
      <c r="CR482" s="180"/>
      <c r="CS482" s="180"/>
      <c r="CT482" s="180"/>
      <c r="CU482" s="180"/>
      <c r="CV482" s="180"/>
      <c r="CW482" s="180"/>
      <c r="CX482" s="180"/>
      <c r="CY482" s="180"/>
      <c r="CZ482" s="180"/>
      <c r="DA482" s="180"/>
      <c r="DB482" s="180"/>
      <c r="DC482" s="180"/>
      <c r="DD482" s="180"/>
      <c r="DE482" s="180"/>
      <c r="DF482" s="180"/>
      <c r="DG482" s="180"/>
      <c r="DH482" s="180"/>
      <c r="DI482" s="180"/>
      <c r="DJ482" s="180"/>
      <c r="DK482" s="180"/>
      <c r="DL482" s="180"/>
      <c r="DM482" s="180"/>
      <c r="DN482" s="180"/>
      <c r="DO482" s="180"/>
      <c r="DP482" s="180"/>
      <c r="DQ482" s="180"/>
      <c r="DR482" s="180"/>
      <c r="DS482" s="180"/>
      <c r="DT482" s="180"/>
      <c r="DU482" s="180"/>
      <c r="DV482" s="180"/>
      <c r="DW482" s="180"/>
      <c r="DX482" s="180"/>
      <c r="DY482" s="180"/>
      <c r="DZ482" s="180"/>
      <c r="EA482" s="180"/>
      <c r="EB482" s="180"/>
    </row>
    <row r="483" spans="2:132" x14ac:dyDescent="0.2">
      <c r="B483" s="180"/>
      <c r="C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  <c r="CB483" s="180"/>
      <c r="CC483" s="180"/>
      <c r="CD483" s="180"/>
      <c r="CE483" s="180"/>
      <c r="CF483" s="180"/>
      <c r="CG483" s="180"/>
      <c r="CH483" s="180"/>
      <c r="CI483" s="180"/>
      <c r="CJ483" s="180"/>
      <c r="CK483" s="180"/>
      <c r="CL483" s="180"/>
      <c r="CM483" s="180"/>
      <c r="CN483" s="180"/>
      <c r="CO483" s="180"/>
      <c r="CP483" s="180"/>
      <c r="CQ483" s="180"/>
      <c r="CR483" s="180"/>
      <c r="CS483" s="180"/>
      <c r="CT483" s="180"/>
      <c r="CU483" s="180"/>
      <c r="CV483" s="180"/>
      <c r="CW483" s="180"/>
      <c r="CX483" s="180"/>
      <c r="CY483" s="180"/>
      <c r="CZ483" s="180"/>
      <c r="DA483" s="180"/>
      <c r="DB483" s="180"/>
      <c r="DC483" s="180"/>
      <c r="DD483" s="180"/>
      <c r="DE483" s="180"/>
      <c r="DF483" s="180"/>
      <c r="DG483" s="180"/>
      <c r="DH483" s="180"/>
      <c r="DI483" s="180"/>
      <c r="DJ483" s="180"/>
      <c r="DK483" s="180"/>
      <c r="DL483" s="180"/>
      <c r="DM483" s="180"/>
      <c r="DN483" s="180"/>
      <c r="DO483" s="180"/>
      <c r="DP483" s="180"/>
      <c r="DQ483" s="180"/>
      <c r="DR483" s="180"/>
      <c r="DS483" s="180"/>
      <c r="DT483" s="180"/>
      <c r="DU483" s="180"/>
      <c r="DV483" s="180"/>
      <c r="DW483" s="180"/>
      <c r="DX483" s="180"/>
      <c r="DY483" s="180"/>
      <c r="DZ483" s="180"/>
      <c r="EA483" s="180"/>
      <c r="EB483" s="180"/>
    </row>
    <row r="484" spans="2:132" x14ac:dyDescent="0.2">
      <c r="B484" s="180"/>
      <c r="C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  <c r="CB484" s="180"/>
      <c r="CC484" s="180"/>
      <c r="CD484" s="180"/>
      <c r="CE484" s="180"/>
      <c r="CF484" s="180"/>
      <c r="CG484" s="180"/>
      <c r="CH484" s="180"/>
      <c r="CI484" s="180"/>
      <c r="CJ484" s="180"/>
      <c r="CK484" s="180"/>
      <c r="CL484" s="180"/>
      <c r="CM484" s="180"/>
      <c r="CN484" s="180"/>
      <c r="CO484" s="180"/>
      <c r="CP484" s="180"/>
      <c r="CQ484" s="180"/>
      <c r="CR484" s="180"/>
      <c r="CS484" s="180"/>
      <c r="CT484" s="180"/>
      <c r="CU484" s="180"/>
      <c r="CV484" s="180"/>
      <c r="CW484" s="180"/>
      <c r="CX484" s="180"/>
      <c r="CY484" s="180"/>
      <c r="CZ484" s="180"/>
      <c r="DA484" s="180"/>
      <c r="DB484" s="180"/>
      <c r="DC484" s="180"/>
      <c r="DD484" s="180"/>
      <c r="DE484" s="180"/>
      <c r="DF484" s="180"/>
      <c r="DG484" s="180"/>
      <c r="DH484" s="180"/>
      <c r="DI484" s="180"/>
      <c r="DJ484" s="180"/>
      <c r="DK484" s="180"/>
      <c r="DL484" s="180"/>
      <c r="DM484" s="180"/>
      <c r="DN484" s="180"/>
      <c r="DO484" s="180"/>
      <c r="DP484" s="180"/>
      <c r="DQ484" s="180"/>
      <c r="DR484" s="180"/>
      <c r="DS484" s="180"/>
      <c r="DT484" s="180"/>
      <c r="DU484" s="180"/>
      <c r="DV484" s="180"/>
      <c r="DW484" s="180"/>
      <c r="DX484" s="180"/>
      <c r="DY484" s="180"/>
      <c r="DZ484" s="180"/>
      <c r="EA484" s="180"/>
      <c r="EB484" s="180"/>
    </row>
    <row r="485" spans="2:132" x14ac:dyDescent="0.2">
      <c r="B485" s="180"/>
      <c r="C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  <c r="CB485" s="180"/>
      <c r="CC485" s="180"/>
      <c r="CD485" s="180"/>
      <c r="CE485" s="180"/>
      <c r="CF485" s="180"/>
      <c r="CG485" s="180"/>
      <c r="CH485" s="180"/>
      <c r="CI485" s="180"/>
      <c r="CJ485" s="180"/>
      <c r="CK485" s="180"/>
      <c r="CL485" s="180"/>
      <c r="CM485" s="180"/>
      <c r="CN485" s="180"/>
      <c r="CO485" s="180"/>
      <c r="CP485" s="180"/>
      <c r="CQ485" s="180"/>
      <c r="CR485" s="180"/>
      <c r="CS485" s="180"/>
      <c r="CT485" s="180"/>
      <c r="CU485" s="180"/>
      <c r="CV485" s="180"/>
      <c r="CW485" s="180"/>
      <c r="CX485" s="180"/>
      <c r="CY485" s="180"/>
      <c r="CZ485" s="180"/>
      <c r="DA485" s="180"/>
      <c r="DB485" s="180"/>
      <c r="DC485" s="180"/>
      <c r="DD485" s="180"/>
      <c r="DE485" s="180"/>
      <c r="DF485" s="180"/>
      <c r="DG485" s="180"/>
      <c r="DH485" s="180"/>
      <c r="DI485" s="180"/>
      <c r="DJ485" s="180"/>
      <c r="DK485" s="180"/>
      <c r="DL485" s="180"/>
      <c r="DM485" s="180"/>
      <c r="DN485" s="180"/>
      <c r="DO485" s="180"/>
      <c r="DP485" s="180"/>
      <c r="DQ485" s="180"/>
      <c r="DR485" s="180"/>
      <c r="DS485" s="180"/>
      <c r="DT485" s="180"/>
      <c r="DU485" s="180"/>
      <c r="DV485" s="180"/>
      <c r="DW485" s="180"/>
      <c r="DX485" s="180"/>
      <c r="DY485" s="180"/>
      <c r="DZ485" s="180"/>
      <c r="EA485" s="180"/>
      <c r="EB485" s="180"/>
    </row>
    <row r="486" spans="2:132" x14ac:dyDescent="0.2">
      <c r="B486" s="180"/>
      <c r="C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  <c r="CB486" s="180"/>
      <c r="CC486" s="180"/>
      <c r="CD486" s="180"/>
      <c r="CE486" s="180"/>
      <c r="CF486" s="180"/>
      <c r="CG486" s="180"/>
      <c r="CH486" s="180"/>
      <c r="CI486" s="180"/>
      <c r="CJ486" s="180"/>
      <c r="CK486" s="180"/>
      <c r="CL486" s="180"/>
      <c r="CM486" s="180"/>
      <c r="CN486" s="180"/>
      <c r="CO486" s="180"/>
      <c r="CP486" s="180"/>
      <c r="CQ486" s="180"/>
      <c r="CR486" s="180"/>
      <c r="CS486" s="180"/>
      <c r="CT486" s="180"/>
      <c r="CU486" s="180"/>
      <c r="CV486" s="180"/>
      <c r="CW486" s="180"/>
      <c r="CX486" s="180"/>
      <c r="CY486" s="180"/>
      <c r="CZ486" s="180"/>
      <c r="DA486" s="180"/>
      <c r="DB486" s="180"/>
      <c r="DC486" s="180"/>
      <c r="DD486" s="180"/>
      <c r="DE486" s="180"/>
      <c r="DF486" s="180"/>
      <c r="DG486" s="180"/>
      <c r="DH486" s="180"/>
      <c r="DI486" s="180"/>
      <c r="DJ486" s="180"/>
      <c r="DK486" s="180"/>
      <c r="DL486" s="180"/>
      <c r="DM486" s="180"/>
      <c r="DN486" s="180"/>
      <c r="DO486" s="180"/>
      <c r="DP486" s="180"/>
      <c r="DQ486" s="180"/>
      <c r="DR486" s="180"/>
      <c r="DS486" s="180"/>
      <c r="DT486" s="180"/>
      <c r="DU486" s="180"/>
      <c r="DV486" s="180"/>
      <c r="DW486" s="180"/>
      <c r="DX486" s="180"/>
      <c r="DY486" s="180"/>
      <c r="DZ486" s="180"/>
      <c r="EA486" s="180"/>
      <c r="EB486" s="180"/>
    </row>
    <row r="487" spans="2:132" x14ac:dyDescent="0.2">
      <c r="B487" s="180"/>
      <c r="C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  <c r="CB487" s="180"/>
      <c r="CC487" s="180"/>
      <c r="CD487" s="180"/>
      <c r="CE487" s="180"/>
      <c r="CF487" s="180"/>
      <c r="CG487" s="180"/>
      <c r="CH487" s="180"/>
      <c r="CI487" s="180"/>
      <c r="CJ487" s="180"/>
      <c r="CK487" s="180"/>
      <c r="CL487" s="180"/>
      <c r="CM487" s="180"/>
      <c r="CN487" s="180"/>
      <c r="CO487" s="180"/>
      <c r="CP487" s="180"/>
      <c r="CQ487" s="180"/>
      <c r="CR487" s="180"/>
      <c r="CS487" s="180"/>
      <c r="CT487" s="180"/>
      <c r="CU487" s="180"/>
      <c r="CV487" s="180"/>
      <c r="CW487" s="180"/>
      <c r="CX487" s="180"/>
      <c r="CY487" s="180"/>
      <c r="CZ487" s="180"/>
      <c r="DA487" s="180"/>
      <c r="DB487" s="180"/>
      <c r="DC487" s="180"/>
      <c r="DD487" s="180"/>
      <c r="DE487" s="180"/>
      <c r="DF487" s="180"/>
      <c r="DG487" s="180"/>
      <c r="DH487" s="180"/>
      <c r="DI487" s="180"/>
      <c r="DJ487" s="180"/>
      <c r="DK487" s="180"/>
      <c r="DL487" s="180"/>
      <c r="DM487" s="180"/>
      <c r="DN487" s="180"/>
      <c r="DO487" s="180"/>
      <c r="DP487" s="180"/>
      <c r="DQ487" s="180"/>
      <c r="DR487" s="180"/>
      <c r="DS487" s="180"/>
      <c r="DT487" s="180"/>
      <c r="DU487" s="180"/>
      <c r="DV487" s="180"/>
      <c r="DW487" s="180"/>
      <c r="DX487" s="180"/>
      <c r="DY487" s="180"/>
      <c r="DZ487" s="180"/>
      <c r="EA487" s="180"/>
      <c r="EB487" s="180"/>
    </row>
    <row r="488" spans="2:132" x14ac:dyDescent="0.2">
      <c r="B488" s="180"/>
      <c r="C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  <c r="CB488" s="180"/>
      <c r="CC488" s="180"/>
      <c r="CD488" s="180"/>
      <c r="CE488" s="180"/>
      <c r="CF488" s="180"/>
      <c r="CG488" s="180"/>
      <c r="CH488" s="180"/>
      <c r="CI488" s="180"/>
      <c r="CJ488" s="180"/>
      <c r="CK488" s="180"/>
      <c r="CL488" s="180"/>
      <c r="CM488" s="180"/>
      <c r="CN488" s="180"/>
      <c r="CO488" s="180"/>
      <c r="CP488" s="180"/>
      <c r="CQ488" s="180"/>
      <c r="CR488" s="180"/>
      <c r="CS488" s="180"/>
      <c r="CT488" s="180"/>
      <c r="CU488" s="180"/>
      <c r="CV488" s="180"/>
      <c r="CW488" s="180"/>
      <c r="CX488" s="180"/>
      <c r="CY488" s="180"/>
      <c r="CZ488" s="180"/>
      <c r="DA488" s="180"/>
      <c r="DB488" s="180"/>
      <c r="DC488" s="180"/>
      <c r="DD488" s="180"/>
      <c r="DE488" s="180"/>
      <c r="DF488" s="180"/>
      <c r="DG488" s="180"/>
      <c r="DH488" s="180"/>
      <c r="DI488" s="180"/>
      <c r="DJ488" s="180"/>
      <c r="DK488" s="180"/>
      <c r="DL488" s="180"/>
      <c r="DM488" s="180"/>
      <c r="DN488" s="180"/>
      <c r="DO488" s="180"/>
      <c r="DP488" s="180"/>
      <c r="DQ488" s="180"/>
      <c r="DR488" s="180"/>
      <c r="DS488" s="180"/>
      <c r="DT488" s="180"/>
      <c r="DU488" s="180"/>
      <c r="DV488" s="180"/>
      <c r="DW488" s="180"/>
      <c r="DX488" s="180"/>
      <c r="DY488" s="180"/>
      <c r="DZ488" s="180"/>
      <c r="EA488" s="180"/>
      <c r="EB488" s="180"/>
    </row>
    <row r="489" spans="2:132" x14ac:dyDescent="0.2">
      <c r="B489" s="180"/>
      <c r="C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  <c r="CB489" s="180"/>
      <c r="CC489" s="180"/>
      <c r="CD489" s="180"/>
      <c r="CE489" s="180"/>
      <c r="CF489" s="180"/>
      <c r="CG489" s="180"/>
      <c r="CH489" s="180"/>
      <c r="CI489" s="180"/>
      <c r="CJ489" s="180"/>
      <c r="CK489" s="180"/>
      <c r="CL489" s="180"/>
      <c r="CM489" s="180"/>
      <c r="CN489" s="180"/>
      <c r="CO489" s="180"/>
      <c r="CP489" s="180"/>
      <c r="CQ489" s="180"/>
      <c r="CR489" s="180"/>
      <c r="CS489" s="180"/>
      <c r="CT489" s="180"/>
      <c r="CU489" s="180"/>
      <c r="CV489" s="180"/>
      <c r="CW489" s="180"/>
      <c r="CX489" s="180"/>
      <c r="CY489" s="180"/>
      <c r="CZ489" s="180"/>
      <c r="DA489" s="180"/>
      <c r="DB489" s="180"/>
      <c r="DC489" s="180"/>
      <c r="DD489" s="180"/>
      <c r="DE489" s="180"/>
      <c r="DF489" s="180"/>
      <c r="DG489" s="180"/>
      <c r="DH489" s="180"/>
      <c r="DI489" s="180"/>
      <c r="DJ489" s="180"/>
      <c r="DK489" s="180"/>
      <c r="DL489" s="180"/>
      <c r="DM489" s="180"/>
      <c r="DN489" s="180"/>
      <c r="DO489" s="180"/>
      <c r="DP489" s="180"/>
      <c r="DQ489" s="180"/>
      <c r="DR489" s="180"/>
      <c r="DS489" s="180"/>
      <c r="DT489" s="180"/>
      <c r="DU489" s="180"/>
      <c r="DV489" s="180"/>
      <c r="DW489" s="180"/>
      <c r="DX489" s="180"/>
      <c r="DY489" s="180"/>
      <c r="DZ489" s="180"/>
      <c r="EA489" s="180"/>
      <c r="EB489" s="180"/>
    </row>
    <row r="490" spans="2:132" x14ac:dyDescent="0.2">
      <c r="B490" s="180"/>
      <c r="C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  <c r="CB490" s="180"/>
      <c r="CC490" s="180"/>
      <c r="CD490" s="180"/>
      <c r="CE490" s="180"/>
      <c r="CF490" s="180"/>
      <c r="CG490" s="180"/>
      <c r="CH490" s="180"/>
      <c r="CI490" s="180"/>
      <c r="CJ490" s="180"/>
      <c r="CK490" s="180"/>
      <c r="CL490" s="180"/>
      <c r="CM490" s="180"/>
      <c r="CN490" s="180"/>
      <c r="CO490" s="180"/>
      <c r="CP490" s="180"/>
      <c r="CQ490" s="180"/>
      <c r="CR490" s="180"/>
      <c r="CS490" s="180"/>
      <c r="CT490" s="180"/>
      <c r="CU490" s="180"/>
      <c r="CV490" s="180"/>
      <c r="CW490" s="180"/>
      <c r="CX490" s="180"/>
      <c r="CY490" s="180"/>
      <c r="CZ490" s="180"/>
      <c r="DA490" s="180"/>
      <c r="DB490" s="180"/>
      <c r="DC490" s="180"/>
      <c r="DD490" s="180"/>
      <c r="DE490" s="180"/>
      <c r="DF490" s="180"/>
      <c r="DG490" s="180"/>
      <c r="DH490" s="180"/>
      <c r="DI490" s="180"/>
      <c r="DJ490" s="180"/>
      <c r="DK490" s="180"/>
      <c r="DL490" s="180"/>
      <c r="DM490" s="180"/>
      <c r="DN490" s="180"/>
      <c r="DO490" s="180"/>
      <c r="DP490" s="180"/>
      <c r="DQ490" s="180"/>
      <c r="DR490" s="180"/>
      <c r="DS490" s="180"/>
      <c r="DT490" s="180"/>
      <c r="DU490" s="180"/>
      <c r="DV490" s="180"/>
      <c r="DW490" s="180"/>
      <c r="DX490" s="180"/>
      <c r="DY490" s="180"/>
      <c r="DZ490" s="180"/>
      <c r="EA490" s="180"/>
      <c r="EB490" s="180"/>
    </row>
    <row r="491" spans="2:132" x14ac:dyDescent="0.2">
      <c r="B491" s="180"/>
      <c r="C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  <c r="CB491" s="180"/>
      <c r="CC491" s="180"/>
      <c r="CD491" s="180"/>
      <c r="CE491" s="180"/>
      <c r="CF491" s="180"/>
      <c r="CG491" s="180"/>
      <c r="CH491" s="180"/>
      <c r="CI491" s="180"/>
      <c r="CJ491" s="180"/>
      <c r="CK491" s="180"/>
      <c r="CL491" s="180"/>
      <c r="CM491" s="180"/>
      <c r="CN491" s="180"/>
      <c r="CO491" s="180"/>
      <c r="CP491" s="180"/>
      <c r="CQ491" s="180"/>
      <c r="CR491" s="180"/>
      <c r="CS491" s="180"/>
      <c r="CT491" s="180"/>
      <c r="CU491" s="180"/>
      <c r="CV491" s="180"/>
      <c r="CW491" s="180"/>
      <c r="CX491" s="180"/>
      <c r="CY491" s="180"/>
      <c r="CZ491" s="180"/>
      <c r="DA491" s="180"/>
      <c r="DB491" s="180"/>
      <c r="DC491" s="180"/>
      <c r="DD491" s="180"/>
      <c r="DE491" s="180"/>
      <c r="DF491" s="180"/>
      <c r="DG491" s="180"/>
      <c r="DH491" s="180"/>
      <c r="DI491" s="180"/>
      <c r="DJ491" s="180"/>
      <c r="DK491" s="180"/>
      <c r="DL491" s="180"/>
      <c r="DM491" s="180"/>
      <c r="DN491" s="180"/>
      <c r="DO491" s="180"/>
      <c r="DP491" s="180"/>
      <c r="DQ491" s="180"/>
      <c r="DR491" s="180"/>
      <c r="DS491" s="180"/>
      <c r="DT491" s="180"/>
      <c r="DU491" s="180"/>
      <c r="DV491" s="180"/>
      <c r="DW491" s="180"/>
      <c r="DX491" s="180"/>
      <c r="DY491" s="180"/>
      <c r="DZ491" s="180"/>
      <c r="EA491" s="180"/>
      <c r="EB491" s="180"/>
    </row>
    <row r="492" spans="2:132" x14ac:dyDescent="0.2">
      <c r="B492" s="180"/>
      <c r="C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  <c r="CB492" s="180"/>
      <c r="CC492" s="180"/>
      <c r="CD492" s="180"/>
      <c r="CE492" s="180"/>
      <c r="CF492" s="180"/>
      <c r="CG492" s="180"/>
      <c r="CH492" s="180"/>
      <c r="CI492" s="180"/>
      <c r="CJ492" s="180"/>
      <c r="CK492" s="180"/>
      <c r="CL492" s="180"/>
      <c r="CM492" s="180"/>
      <c r="CN492" s="180"/>
      <c r="CO492" s="180"/>
      <c r="CP492" s="180"/>
      <c r="CQ492" s="180"/>
      <c r="CR492" s="180"/>
      <c r="CS492" s="180"/>
      <c r="CT492" s="180"/>
      <c r="CU492" s="180"/>
      <c r="CV492" s="180"/>
      <c r="CW492" s="180"/>
      <c r="CX492" s="180"/>
      <c r="CY492" s="180"/>
      <c r="CZ492" s="180"/>
      <c r="DA492" s="180"/>
      <c r="DB492" s="180"/>
      <c r="DC492" s="180"/>
      <c r="DD492" s="180"/>
      <c r="DE492" s="180"/>
      <c r="DF492" s="180"/>
      <c r="DG492" s="180"/>
      <c r="DH492" s="180"/>
      <c r="DI492" s="180"/>
      <c r="DJ492" s="180"/>
      <c r="DK492" s="180"/>
      <c r="DL492" s="180"/>
      <c r="DM492" s="180"/>
      <c r="DN492" s="180"/>
      <c r="DO492" s="180"/>
      <c r="DP492" s="180"/>
      <c r="DQ492" s="180"/>
      <c r="DR492" s="180"/>
      <c r="DS492" s="180"/>
      <c r="DT492" s="180"/>
      <c r="DU492" s="180"/>
      <c r="DV492" s="180"/>
      <c r="DW492" s="180"/>
      <c r="DX492" s="180"/>
      <c r="DY492" s="180"/>
      <c r="DZ492" s="180"/>
      <c r="EA492" s="180"/>
      <c r="EB492" s="180"/>
    </row>
    <row r="493" spans="2:132" x14ac:dyDescent="0.2">
      <c r="B493" s="180"/>
      <c r="C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  <c r="CB493" s="180"/>
      <c r="CC493" s="180"/>
      <c r="CD493" s="180"/>
      <c r="CE493" s="180"/>
      <c r="CF493" s="180"/>
      <c r="CG493" s="180"/>
      <c r="CH493" s="180"/>
      <c r="CI493" s="180"/>
      <c r="CJ493" s="180"/>
      <c r="CK493" s="180"/>
      <c r="CL493" s="180"/>
      <c r="CM493" s="180"/>
      <c r="CN493" s="180"/>
      <c r="CO493" s="180"/>
      <c r="CP493" s="180"/>
      <c r="CQ493" s="180"/>
      <c r="CR493" s="180"/>
      <c r="CS493" s="180"/>
      <c r="CT493" s="180"/>
      <c r="CU493" s="180"/>
      <c r="CV493" s="180"/>
      <c r="CW493" s="180"/>
      <c r="CX493" s="180"/>
      <c r="CY493" s="180"/>
      <c r="CZ493" s="180"/>
      <c r="DA493" s="180"/>
      <c r="DB493" s="180"/>
      <c r="DC493" s="180"/>
      <c r="DD493" s="180"/>
      <c r="DE493" s="180"/>
      <c r="DF493" s="180"/>
      <c r="DG493" s="180"/>
      <c r="DH493" s="180"/>
      <c r="DI493" s="180"/>
      <c r="DJ493" s="180"/>
      <c r="DK493" s="180"/>
      <c r="DL493" s="180"/>
      <c r="DM493" s="180"/>
      <c r="DN493" s="180"/>
      <c r="DO493" s="180"/>
      <c r="DP493" s="180"/>
      <c r="DQ493" s="180"/>
      <c r="DR493" s="180"/>
      <c r="DS493" s="180"/>
      <c r="DT493" s="180"/>
      <c r="DU493" s="180"/>
      <c r="DV493" s="180"/>
      <c r="DW493" s="180"/>
      <c r="DX493" s="180"/>
      <c r="DY493" s="180"/>
      <c r="DZ493" s="180"/>
      <c r="EA493" s="180"/>
      <c r="EB493" s="180"/>
    </row>
    <row r="494" spans="2:132" x14ac:dyDescent="0.2">
      <c r="B494" s="180"/>
      <c r="C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  <c r="CB494" s="180"/>
      <c r="CC494" s="180"/>
      <c r="CD494" s="180"/>
      <c r="CE494" s="180"/>
      <c r="CF494" s="180"/>
      <c r="CG494" s="180"/>
      <c r="CH494" s="180"/>
      <c r="CI494" s="180"/>
      <c r="CJ494" s="180"/>
      <c r="CK494" s="180"/>
      <c r="CL494" s="180"/>
      <c r="CM494" s="180"/>
      <c r="CN494" s="180"/>
      <c r="CO494" s="180"/>
      <c r="CP494" s="180"/>
      <c r="CQ494" s="180"/>
      <c r="CR494" s="180"/>
      <c r="CS494" s="180"/>
      <c r="CT494" s="180"/>
      <c r="CU494" s="180"/>
      <c r="CV494" s="180"/>
      <c r="CW494" s="180"/>
      <c r="CX494" s="180"/>
      <c r="CY494" s="180"/>
      <c r="CZ494" s="180"/>
      <c r="DA494" s="180"/>
      <c r="DB494" s="180"/>
      <c r="DC494" s="180"/>
      <c r="DD494" s="180"/>
      <c r="DE494" s="180"/>
      <c r="DF494" s="180"/>
      <c r="DG494" s="180"/>
      <c r="DH494" s="180"/>
      <c r="DI494" s="180"/>
      <c r="DJ494" s="180"/>
      <c r="DK494" s="180"/>
      <c r="DL494" s="180"/>
      <c r="DM494" s="180"/>
      <c r="DN494" s="180"/>
      <c r="DO494" s="180"/>
      <c r="DP494" s="180"/>
      <c r="DQ494" s="180"/>
      <c r="DR494" s="180"/>
      <c r="DS494" s="180"/>
      <c r="DT494" s="180"/>
      <c r="DU494" s="180"/>
      <c r="DV494" s="180"/>
      <c r="DW494" s="180"/>
      <c r="DX494" s="180"/>
      <c r="DY494" s="180"/>
      <c r="DZ494" s="180"/>
      <c r="EA494" s="180"/>
      <c r="EB494" s="180"/>
    </row>
    <row r="495" spans="2:132" x14ac:dyDescent="0.2">
      <c r="B495" s="180"/>
      <c r="C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  <c r="CB495" s="180"/>
      <c r="CC495" s="180"/>
      <c r="CD495" s="180"/>
      <c r="CE495" s="180"/>
      <c r="CF495" s="180"/>
      <c r="CG495" s="180"/>
      <c r="CH495" s="180"/>
      <c r="CI495" s="180"/>
      <c r="CJ495" s="180"/>
      <c r="CK495" s="180"/>
      <c r="CL495" s="180"/>
      <c r="CM495" s="180"/>
      <c r="CN495" s="180"/>
      <c r="CO495" s="180"/>
      <c r="CP495" s="180"/>
      <c r="CQ495" s="180"/>
      <c r="CR495" s="180"/>
      <c r="CS495" s="180"/>
      <c r="CT495" s="180"/>
      <c r="CU495" s="180"/>
      <c r="CV495" s="180"/>
      <c r="CW495" s="180"/>
      <c r="CX495" s="180"/>
      <c r="CY495" s="180"/>
      <c r="CZ495" s="180"/>
      <c r="DA495" s="180"/>
      <c r="DB495" s="180"/>
      <c r="DC495" s="180"/>
      <c r="DD495" s="180"/>
      <c r="DE495" s="180"/>
      <c r="DF495" s="180"/>
      <c r="DG495" s="180"/>
      <c r="DH495" s="180"/>
      <c r="DI495" s="180"/>
      <c r="DJ495" s="180"/>
      <c r="DK495" s="180"/>
      <c r="DL495" s="180"/>
      <c r="DM495" s="180"/>
      <c r="DN495" s="180"/>
      <c r="DO495" s="180"/>
      <c r="DP495" s="180"/>
      <c r="DQ495" s="180"/>
      <c r="DR495" s="180"/>
      <c r="DS495" s="180"/>
      <c r="DT495" s="180"/>
      <c r="DU495" s="180"/>
      <c r="DV495" s="180"/>
      <c r="DW495" s="180"/>
      <c r="DX495" s="180"/>
      <c r="DY495" s="180"/>
      <c r="DZ495" s="180"/>
      <c r="EA495" s="180"/>
      <c r="EB495" s="180"/>
    </row>
    <row r="496" spans="2:132" x14ac:dyDescent="0.2">
      <c r="B496" s="180"/>
      <c r="C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  <c r="CB496" s="180"/>
      <c r="CC496" s="180"/>
      <c r="CD496" s="180"/>
      <c r="CE496" s="180"/>
      <c r="CF496" s="180"/>
      <c r="CG496" s="180"/>
      <c r="CH496" s="180"/>
      <c r="CI496" s="180"/>
      <c r="CJ496" s="180"/>
      <c r="CK496" s="180"/>
      <c r="CL496" s="180"/>
      <c r="CM496" s="180"/>
      <c r="CN496" s="180"/>
      <c r="CO496" s="180"/>
      <c r="CP496" s="180"/>
      <c r="CQ496" s="180"/>
      <c r="CR496" s="180"/>
      <c r="CS496" s="180"/>
      <c r="CT496" s="180"/>
      <c r="CU496" s="180"/>
      <c r="CV496" s="180"/>
      <c r="CW496" s="180"/>
      <c r="CX496" s="180"/>
      <c r="CY496" s="180"/>
      <c r="CZ496" s="180"/>
      <c r="DA496" s="180"/>
      <c r="DB496" s="180"/>
      <c r="DC496" s="180"/>
      <c r="DD496" s="180"/>
      <c r="DE496" s="180"/>
      <c r="DF496" s="180"/>
      <c r="DG496" s="180"/>
      <c r="DH496" s="180"/>
      <c r="DI496" s="180"/>
      <c r="DJ496" s="180"/>
      <c r="DK496" s="180"/>
      <c r="DL496" s="180"/>
      <c r="DM496" s="180"/>
      <c r="DN496" s="180"/>
      <c r="DO496" s="180"/>
      <c r="DP496" s="180"/>
      <c r="DQ496" s="180"/>
      <c r="DR496" s="180"/>
      <c r="DS496" s="180"/>
      <c r="DT496" s="180"/>
      <c r="DU496" s="180"/>
      <c r="DV496" s="180"/>
      <c r="DW496" s="180"/>
      <c r="DX496" s="180"/>
      <c r="DY496" s="180"/>
      <c r="DZ496" s="180"/>
      <c r="EA496" s="180"/>
      <c r="EB496" s="180"/>
    </row>
    <row r="497" spans="2:132" x14ac:dyDescent="0.2">
      <c r="B497" s="180"/>
      <c r="C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  <c r="CB497" s="180"/>
      <c r="CC497" s="180"/>
      <c r="CD497" s="180"/>
      <c r="CE497" s="180"/>
      <c r="CF497" s="180"/>
      <c r="CG497" s="180"/>
      <c r="CH497" s="180"/>
      <c r="CI497" s="180"/>
      <c r="CJ497" s="180"/>
      <c r="CK497" s="180"/>
      <c r="CL497" s="180"/>
      <c r="CM497" s="180"/>
      <c r="CN497" s="180"/>
      <c r="CO497" s="180"/>
      <c r="CP497" s="180"/>
      <c r="CQ497" s="180"/>
      <c r="CR497" s="180"/>
      <c r="CS497" s="180"/>
      <c r="CT497" s="180"/>
      <c r="CU497" s="180"/>
      <c r="CV497" s="180"/>
      <c r="CW497" s="180"/>
      <c r="CX497" s="180"/>
      <c r="CY497" s="180"/>
      <c r="CZ497" s="180"/>
      <c r="DA497" s="180"/>
      <c r="DB497" s="180"/>
      <c r="DC497" s="180"/>
      <c r="DD497" s="180"/>
      <c r="DE497" s="180"/>
      <c r="DF497" s="180"/>
      <c r="DG497" s="180"/>
      <c r="DH497" s="180"/>
      <c r="DI497" s="180"/>
      <c r="DJ497" s="180"/>
      <c r="DK497" s="180"/>
      <c r="DL497" s="180"/>
      <c r="DM497" s="180"/>
      <c r="DN497" s="180"/>
      <c r="DO497" s="180"/>
      <c r="DP497" s="180"/>
      <c r="DQ497" s="180"/>
      <c r="DR497" s="180"/>
      <c r="DS497" s="180"/>
      <c r="DT497" s="180"/>
      <c r="DU497" s="180"/>
      <c r="DV497" s="180"/>
      <c r="DW497" s="180"/>
      <c r="DX497" s="180"/>
      <c r="DY497" s="180"/>
      <c r="DZ497" s="180"/>
      <c r="EA497" s="180"/>
      <c r="EB497" s="180"/>
    </row>
    <row r="498" spans="2:132" x14ac:dyDescent="0.2">
      <c r="B498" s="180"/>
      <c r="C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  <c r="CB498" s="180"/>
      <c r="CC498" s="180"/>
      <c r="CD498" s="180"/>
      <c r="CE498" s="180"/>
      <c r="CF498" s="180"/>
      <c r="CG498" s="180"/>
      <c r="CH498" s="180"/>
      <c r="CI498" s="180"/>
      <c r="CJ498" s="180"/>
      <c r="CK498" s="180"/>
      <c r="CL498" s="180"/>
      <c r="CM498" s="180"/>
      <c r="CN498" s="180"/>
      <c r="CO498" s="180"/>
      <c r="CP498" s="180"/>
      <c r="CQ498" s="180"/>
      <c r="CR498" s="180"/>
      <c r="CS498" s="180"/>
      <c r="CT498" s="180"/>
      <c r="CU498" s="180"/>
      <c r="CV498" s="180"/>
      <c r="CW498" s="180"/>
      <c r="CX498" s="180"/>
      <c r="CY498" s="180"/>
      <c r="CZ498" s="180"/>
      <c r="DA498" s="180"/>
      <c r="DB498" s="180"/>
      <c r="DC498" s="180"/>
      <c r="DD498" s="180"/>
      <c r="DE498" s="180"/>
      <c r="DF498" s="180"/>
      <c r="DG498" s="180"/>
      <c r="DH498" s="180"/>
      <c r="DI498" s="180"/>
      <c r="DJ498" s="180"/>
      <c r="DK498" s="180"/>
      <c r="DL498" s="180"/>
      <c r="DM498" s="180"/>
      <c r="DN498" s="180"/>
      <c r="DO498" s="180"/>
      <c r="DP498" s="180"/>
      <c r="DQ498" s="180"/>
      <c r="DR498" s="180"/>
      <c r="DS498" s="180"/>
      <c r="DT498" s="180"/>
      <c r="DU498" s="180"/>
      <c r="DV498" s="180"/>
      <c r="DW498" s="180"/>
      <c r="DX498" s="180"/>
      <c r="DY498" s="180"/>
      <c r="DZ498" s="180"/>
      <c r="EA498" s="180"/>
      <c r="EB498" s="180"/>
    </row>
    <row r="499" spans="2:132" x14ac:dyDescent="0.2">
      <c r="B499" s="180"/>
      <c r="C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  <c r="CB499" s="180"/>
      <c r="CC499" s="180"/>
      <c r="CD499" s="180"/>
      <c r="CE499" s="180"/>
      <c r="CF499" s="180"/>
      <c r="CG499" s="180"/>
      <c r="CH499" s="180"/>
      <c r="CI499" s="180"/>
      <c r="CJ499" s="180"/>
      <c r="CK499" s="180"/>
      <c r="CL499" s="180"/>
      <c r="CM499" s="180"/>
      <c r="CN499" s="180"/>
      <c r="CO499" s="180"/>
      <c r="CP499" s="180"/>
      <c r="CQ499" s="180"/>
      <c r="CR499" s="180"/>
      <c r="CS499" s="180"/>
      <c r="CT499" s="180"/>
      <c r="CU499" s="180"/>
      <c r="CV499" s="180"/>
      <c r="CW499" s="180"/>
      <c r="CX499" s="180"/>
      <c r="CY499" s="180"/>
      <c r="CZ499" s="180"/>
      <c r="DA499" s="180"/>
      <c r="DB499" s="180"/>
      <c r="DC499" s="180"/>
      <c r="DD499" s="180"/>
      <c r="DE499" s="180"/>
      <c r="DF499" s="180"/>
      <c r="DG499" s="180"/>
      <c r="DH499" s="180"/>
      <c r="DI499" s="180"/>
      <c r="DJ499" s="180"/>
      <c r="DK499" s="180"/>
      <c r="DL499" s="180"/>
      <c r="DM499" s="180"/>
      <c r="DN499" s="180"/>
      <c r="DO499" s="180"/>
      <c r="DP499" s="180"/>
      <c r="DQ499" s="180"/>
      <c r="DR499" s="180"/>
      <c r="DS499" s="180"/>
      <c r="DT499" s="180"/>
      <c r="DU499" s="180"/>
      <c r="DV499" s="180"/>
      <c r="DW499" s="180"/>
      <c r="DX499" s="180"/>
      <c r="DY499" s="180"/>
      <c r="DZ499" s="180"/>
      <c r="EA499" s="180"/>
      <c r="EB499" s="180"/>
    </row>
    <row r="500" spans="2:132" x14ac:dyDescent="0.2">
      <c r="B500" s="180"/>
      <c r="C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  <c r="CB500" s="180"/>
      <c r="CC500" s="180"/>
      <c r="CD500" s="180"/>
      <c r="CE500" s="180"/>
      <c r="CF500" s="180"/>
      <c r="CG500" s="180"/>
      <c r="CH500" s="180"/>
      <c r="CI500" s="180"/>
      <c r="CJ500" s="180"/>
      <c r="CK500" s="180"/>
      <c r="CL500" s="180"/>
      <c r="CM500" s="180"/>
      <c r="CN500" s="180"/>
      <c r="CO500" s="180"/>
      <c r="CP500" s="180"/>
      <c r="CQ500" s="180"/>
      <c r="CR500" s="180"/>
      <c r="CS500" s="180"/>
      <c r="CT500" s="180"/>
      <c r="CU500" s="180"/>
      <c r="CV500" s="180"/>
      <c r="CW500" s="180"/>
      <c r="CX500" s="180"/>
      <c r="CY500" s="180"/>
      <c r="CZ500" s="180"/>
      <c r="DA500" s="180"/>
      <c r="DB500" s="180"/>
      <c r="DC500" s="180"/>
      <c r="DD500" s="180"/>
      <c r="DE500" s="180"/>
      <c r="DF500" s="180"/>
      <c r="DG500" s="180"/>
      <c r="DH500" s="180"/>
      <c r="DI500" s="180"/>
      <c r="DJ500" s="180"/>
      <c r="DK500" s="180"/>
      <c r="DL500" s="180"/>
      <c r="DM500" s="180"/>
      <c r="DN500" s="180"/>
      <c r="DO500" s="180"/>
      <c r="DP500" s="180"/>
      <c r="DQ500" s="180"/>
      <c r="DR500" s="180"/>
      <c r="DS500" s="180"/>
      <c r="DT500" s="180"/>
      <c r="DU500" s="180"/>
      <c r="DV500" s="180"/>
      <c r="DW500" s="180"/>
      <c r="DX500" s="180"/>
      <c r="DY500" s="180"/>
      <c r="DZ500" s="180"/>
      <c r="EA500" s="180"/>
      <c r="EB500" s="180"/>
    </row>
    <row r="501" spans="2:132" x14ac:dyDescent="0.2">
      <c r="B501" s="180"/>
      <c r="C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  <c r="CB501" s="180"/>
      <c r="CC501" s="180"/>
      <c r="CD501" s="180"/>
      <c r="CE501" s="180"/>
      <c r="CF501" s="180"/>
      <c r="CG501" s="180"/>
      <c r="CH501" s="180"/>
      <c r="CI501" s="180"/>
      <c r="CJ501" s="180"/>
      <c r="CK501" s="180"/>
      <c r="CL501" s="180"/>
      <c r="CM501" s="180"/>
      <c r="CN501" s="180"/>
      <c r="CO501" s="180"/>
      <c r="CP501" s="180"/>
      <c r="CQ501" s="180"/>
      <c r="CR501" s="180"/>
      <c r="CS501" s="180"/>
      <c r="CT501" s="180"/>
      <c r="CU501" s="180"/>
      <c r="CV501" s="180"/>
      <c r="CW501" s="180"/>
      <c r="CX501" s="180"/>
      <c r="CY501" s="180"/>
      <c r="CZ501" s="180"/>
      <c r="DA501" s="180"/>
      <c r="DB501" s="180"/>
      <c r="DC501" s="180"/>
      <c r="DD501" s="180"/>
      <c r="DE501" s="180"/>
      <c r="DF501" s="180"/>
      <c r="DG501" s="180"/>
      <c r="DH501" s="180"/>
      <c r="DI501" s="180"/>
      <c r="DJ501" s="180"/>
      <c r="DK501" s="180"/>
      <c r="DL501" s="180"/>
      <c r="DM501" s="180"/>
      <c r="DN501" s="180"/>
      <c r="DO501" s="180"/>
      <c r="DP501" s="180"/>
      <c r="DQ501" s="180"/>
      <c r="DR501" s="180"/>
      <c r="DS501" s="180"/>
      <c r="DT501" s="180"/>
      <c r="DU501" s="180"/>
      <c r="DV501" s="180"/>
      <c r="DW501" s="180"/>
      <c r="DX501" s="180"/>
      <c r="DY501" s="180"/>
      <c r="DZ501" s="180"/>
      <c r="EA501" s="180"/>
      <c r="EB501" s="180"/>
    </row>
    <row r="502" spans="2:132" x14ac:dyDescent="0.2">
      <c r="B502" s="180"/>
      <c r="C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  <c r="CB502" s="180"/>
      <c r="CC502" s="180"/>
      <c r="CD502" s="180"/>
      <c r="CE502" s="180"/>
      <c r="CF502" s="180"/>
      <c r="CG502" s="180"/>
      <c r="CH502" s="180"/>
      <c r="CI502" s="180"/>
      <c r="CJ502" s="180"/>
      <c r="CK502" s="180"/>
      <c r="CL502" s="180"/>
      <c r="CM502" s="180"/>
      <c r="CN502" s="180"/>
      <c r="CO502" s="180"/>
      <c r="CP502" s="180"/>
      <c r="CQ502" s="180"/>
      <c r="CR502" s="180"/>
      <c r="CS502" s="180"/>
      <c r="CT502" s="180"/>
      <c r="CU502" s="180"/>
      <c r="CV502" s="180"/>
      <c r="CW502" s="180"/>
      <c r="CX502" s="180"/>
      <c r="CY502" s="180"/>
      <c r="CZ502" s="180"/>
      <c r="DA502" s="180"/>
      <c r="DB502" s="180"/>
      <c r="DC502" s="180"/>
      <c r="DD502" s="180"/>
      <c r="DE502" s="180"/>
      <c r="DF502" s="180"/>
      <c r="DG502" s="180"/>
      <c r="DH502" s="180"/>
      <c r="DI502" s="180"/>
      <c r="DJ502" s="180"/>
      <c r="DK502" s="180"/>
      <c r="DL502" s="180"/>
      <c r="DM502" s="180"/>
      <c r="DN502" s="180"/>
      <c r="DO502" s="180"/>
      <c r="DP502" s="180"/>
      <c r="DQ502" s="180"/>
      <c r="DR502" s="180"/>
      <c r="DS502" s="180"/>
      <c r="DT502" s="180"/>
      <c r="DU502" s="180"/>
      <c r="DV502" s="180"/>
      <c r="DW502" s="180"/>
      <c r="DX502" s="180"/>
      <c r="DY502" s="180"/>
      <c r="DZ502" s="180"/>
      <c r="EA502" s="180"/>
      <c r="EB502" s="180"/>
    </row>
    <row r="503" spans="2:132" x14ac:dyDescent="0.2">
      <c r="B503" s="180"/>
      <c r="C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  <c r="CB503" s="180"/>
      <c r="CC503" s="180"/>
      <c r="CD503" s="180"/>
      <c r="CE503" s="180"/>
      <c r="CF503" s="180"/>
      <c r="CG503" s="180"/>
      <c r="CH503" s="180"/>
      <c r="CI503" s="180"/>
      <c r="CJ503" s="180"/>
      <c r="CK503" s="180"/>
      <c r="CL503" s="180"/>
      <c r="CM503" s="180"/>
      <c r="CN503" s="180"/>
      <c r="CO503" s="180"/>
      <c r="CP503" s="180"/>
      <c r="CQ503" s="180"/>
      <c r="CR503" s="180"/>
      <c r="CS503" s="180"/>
      <c r="CT503" s="180"/>
      <c r="CU503" s="180"/>
      <c r="CV503" s="180"/>
      <c r="CW503" s="180"/>
      <c r="CX503" s="180"/>
      <c r="CY503" s="180"/>
      <c r="CZ503" s="180"/>
      <c r="DA503" s="180"/>
      <c r="DB503" s="180"/>
      <c r="DC503" s="180"/>
      <c r="DD503" s="180"/>
      <c r="DE503" s="180"/>
      <c r="DF503" s="180"/>
      <c r="DG503" s="180"/>
      <c r="DH503" s="180"/>
      <c r="DI503" s="180"/>
      <c r="DJ503" s="180"/>
      <c r="DK503" s="180"/>
      <c r="DL503" s="180"/>
      <c r="DM503" s="180"/>
      <c r="DN503" s="180"/>
      <c r="DO503" s="180"/>
      <c r="DP503" s="180"/>
      <c r="DQ503" s="180"/>
      <c r="DR503" s="180"/>
      <c r="DS503" s="180"/>
      <c r="DT503" s="180"/>
      <c r="DU503" s="180"/>
      <c r="DV503" s="180"/>
      <c r="DW503" s="180"/>
      <c r="DX503" s="180"/>
      <c r="DY503" s="180"/>
      <c r="DZ503" s="180"/>
      <c r="EA503" s="180"/>
      <c r="EB503" s="180"/>
    </row>
    <row r="504" spans="2:132" x14ac:dyDescent="0.2">
      <c r="B504" s="180"/>
      <c r="C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  <c r="CB504" s="180"/>
      <c r="CC504" s="180"/>
      <c r="CD504" s="180"/>
      <c r="CE504" s="180"/>
      <c r="CF504" s="180"/>
      <c r="CG504" s="180"/>
      <c r="CH504" s="180"/>
      <c r="CI504" s="180"/>
      <c r="CJ504" s="180"/>
      <c r="CK504" s="180"/>
      <c r="CL504" s="180"/>
      <c r="CM504" s="180"/>
      <c r="CN504" s="180"/>
      <c r="CO504" s="180"/>
      <c r="CP504" s="180"/>
      <c r="CQ504" s="180"/>
      <c r="CR504" s="180"/>
      <c r="CS504" s="180"/>
      <c r="CT504" s="180"/>
      <c r="CU504" s="180"/>
      <c r="CV504" s="180"/>
      <c r="CW504" s="180"/>
      <c r="CX504" s="180"/>
      <c r="CY504" s="180"/>
      <c r="CZ504" s="180"/>
      <c r="DA504" s="180"/>
      <c r="DB504" s="180"/>
      <c r="DC504" s="180"/>
      <c r="DD504" s="180"/>
      <c r="DE504" s="180"/>
      <c r="DF504" s="180"/>
      <c r="DG504" s="180"/>
      <c r="DH504" s="180"/>
      <c r="DI504" s="180"/>
      <c r="DJ504" s="180"/>
      <c r="DK504" s="180"/>
      <c r="DL504" s="180"/>
      <c r="DM504" s="180"/>
      <c r="DN504" s="180"/>
      <c r="DO504" s="180"/>
      <c r="DP504" s="180"/>
      <c r="DQ504" s="180"/>
      <c r="DR504" s="180"/>
      <c r="DS504" s="180"/>
      <c r="DT504" s="180"/>
      <c r="DU504" s="180"/>
      <c r="DV504" s="180"/>
      <c r="DW504" s="180"/>
      <c r="DX504" s="180"/>
      <c r="DY504" s="180"/>
      <c r="DZ504" s="180"/>
      <c r="EA504" s="180"/>
      <c r="EB504" s="180"/>
    </row>
    <row r="505" spans="2:132" x14ac:dyDescent="0.2">
      <c r="B505" s="180"/>
      <c r="C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  <c r="CB505" s="180"/>
      <c r="CC505" s="180"/>
      <c r="CD505" s="180"/>
      <c r="CE505" s="180"/>
      <c r="CF505" s="180"/>
      <c r="CG505" s="180"/>
      <c r="CH505" s="180"/>
      <c r="CI505" s="180"/>
      <c r="CJ505" s="180"/>
      <c r="CK505" s="180"/>
      <c r="CL505" s="180"/>
      <c r="CM505" s="180"/>
      <c r="CN505" s="180"/>
      <c r="CO505" s="180"/>
      <c r="CP505" s="180"/>
      <c r="CQ505" s="180"/>
      <c r="CR505" s="180"/>
      <c r="CS505" s="180"/>
      <c r="CT505" s="180"/>
      <c r="CU505" s="180"/>
      <c r="CV505" s="180"/>
      <c r="CW505" s="180"/>
      <c r="CX505" s="180"/>
      <c r="CY505" s="180"/>
      <c r="CZ505" s="180"/>
      <c r="DA505" s="180"/>
      <c r="DB505" s="180"/>
      <c r="DC505" s="180"/>
      <c r="DD505" s="180"/>
      <c r="DE505" s="180"/>
      <c r="DF505" s="180"/>
      <c r="DG505" s="180"/>
      <c r="DH505" s="180"/>
      <c r="DI505" s="180"/>
      <c r="DJ505" s="180"/>
      <c r="DK505" s="180"/>
      <c r="DL505" s="180"/>
      <c r="DM505" s="180"/>
      <c r="DN505" s="180"/>
      <c r="DO505" s="180"/>
      <c r="DP505" s="180"/>
      <c r="DQ505" s="180"/>
      <c r="DR505" s="180"/>
      <c r="DS505" s="180"/>
      <c r="DT505" s="180"/>
      <c r="DU505" s="180"/>
      <c r="DV505" s="180"/>
      <c r="DW505" s="180"/>
      <c r="DX505" s="180"/>
      <c r="DY505" s="180"/>
      <c r="DZ505" s="180"/>
      <c r="EA505" s="180"/>
      <c r="EB505" s="180"/>
    </row>
    <row r="506" spans="2:132" x14ac:dyDescent="0.2">
      <c r="B506" s="180"/>
      <c r="C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  <c r="CB506" s="180"/>
      <c r="CC506" s="180"/>
      <c r="CD506" s="180"/>
      <c r="CE506" s="180"/>
      <c r="CF506" s="180"/>
      <c r="CG506" s="180"/>
      <c r="CH506" s="180"/>
      <c r="CI506" s="180"/>
      <c r="CJ506" s="180"/>
      <c r="CK506" s="180"/>
      <c r="CL506" s="180"/>
      <c r="CM506" s="180"/>
      <c r="CN506" s="180"/>
      <c r="CO506" s="180"/>
      <c r="CP506" s="180"/>
      <c r="CQ506" s="180"/>
      <c r="CR506" s="180"/>
      <c r="CS506" s="180"/>
      <c r="CT506" s="180"/>
      <c r="CU506" s="180"/>
      <c r="CV506" s="180"/>
      <c r="CW506" s="180"/>
      <c r="CX506" s="180"/>
      <c r="CY506" s="180"/>
      <c r="CZ506" s="180"/>
      <c r="DA506" s="180"/>
      <c r="DB506" s="180"/>
      <c r="DC506" s="180"/>
      <c r="DD506" s="180"/>
      <c r="DE506" s="180"/>
      <c r="DF506" s="180"/>
      <c r="DG506" s="180"/>
      <c r="DH506" s="180"/>
      <c r="DI506" s="180"/>
      <c r="DJ506" s="180"/>
      <c r="DK506" s="180"/>
      <c r="DL506" s="180"/>
      <c r="DM506" s="180"/>
      <c r="DN506" s="180"/>
      <c r="DO506" s="180"/>
      <c r="DP506" s="180"/>
      <c r="DQ506" s="180"/>
      <c r="DR506" s="180"/>
      <c r="DS506" s="180"/>
      <c r="DT506" s="180"/>
      <c r="DU506" s="180"/>
      <c r="DV506" s="180"/>
      <c r="DW506" s="180"/>
      <c r="DX506" s="180"/>
      <c r="DY506" s="180"/>
      <c r="DZ506" s="180"/>
      <c r="EA506" s="180"/>
      <c r="EB506" s="180"/>
    </row>
    <row r="507" spans="2:132" x14ac:dyDescent="0.2">
      <c r="B507" s="180"/>
      <c r="C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  <c r="CB507" s="180"/>
      <c r="CC507" s="180"/>
      <c r="CD507" s="180"/>
      <c r="CE507" s="180"/>
      <c r="CF507" s="180"/>
      <c r="CG507" s="180"/>
      <c r="CH507" s="180"/>
      <c r="CI507" s="180"/>
      <c r="CJ507" s="180"/>
      <c r="CK507" s="180"/>
      <c r="CL507" s="180"/>
      <c r="CM507" s="180"/>
      <c r="CN507" s="180"/>
      <c r="CO507" s="180"/>
      <c r="CP507" s="180"/>
      <c r="CQ507" s="180"/>
      <c r="CR507" s="180"/>
      <c r="CS507" s="180"/>
      <c r="CT507" s="180"/>
      <c r="CU507" s="180"/>
      <c r="CV507" s="180"/>
      <c r="CW507" s="180"/>
      <c r="CX507" s="180"/>
      <c r="CY507" s="180"/>
      <c r="CZ507" s="180"/>
      <c r="DA507" s="180"/>
      <c r="DB507" s="180"/>
      <c r="DC507" s="180"/>
      <c r="DD507" s="180"/>
      <c r="DE507" s="180"/>
      <c r="DF507" s="180"/>
      <c r="DG507" s="180"/>
      <c r="DH507" s="180"/>
      <c r="DI507" s="180"/>
      <c r="DJ507" s="180"/>
      <c r="DK507" s="180"/>
      <c r="DL507" s="180"/>
      <c r="DM507" s="180"/>
      <c r="DN507" s="180"/>
      <c r="DO507" s="180"/>
      <c r="DP507" s="180"/>
      <c r="DQ507" s="180"/>
      <c r="DR507" s="180"/>
      <c r="DS507" s="180"/>
      <c r="DT507" s="180"/>
      <c r="DU507" s="180"/>
      <c r="DV507" s="180"/>
      <c r="DW507" s="180"/>
      <c r="DX507" s="180"/>
      <c r="DY507" s="180"/>
      <c r="DZ507" s="180"/>
      <c r="EA507" s="180"/>
      <c r="EB507" s="180"/>
    </row>
    <row r="508" spans="2:132" x14ac:dyDescent="0.2">
      <c r="B508" s="180"/>
      <c r="C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  <c r="CB508" s="180"/>
      <c r="CC508" s="180"/>
      <c r="CD508" s="180"/>
      <c r="CE508" s="180"/>
      <c r="CF508" s="180"/>
      <c r="CG508" s="180"/>
      <c r="CH508" s="180"/>
      <c r="CI508" s="180"/>
      <c r="CJ508" s="180"/>
      <c r="CK508" s="180"/>
      <c r="CL508" s="180"/>
      <c r="CM508" s="180"/>
      <c r="CN508" s="180"/>
      <c r="CO508" s="180"/>
      <c r="CP508" s="180"/>
      <c r="CQ508" s="180"/>
      <c r="CR508" s="180"/>
      <c r="CS508" s="180"/>
      <c r="CT508" s="180"/>
      <c r="CU508" s="180"/>
      <c r="CV508" s="180"/>
      <c r="CW508" s="180"/>
      <c r="CX508" s="180"/>
      <c r="CY508" s="180"/>
      <c r="CZ508" s="180"/>
      <c r="DA508" s="180"/>
      <c r="DB508" s="180"/>
      <c r="DC508" s="180"/>
      <c r="DD508" s="180"/>
      <c r="DE508" s="180"/>
      <c r="DF508" s="180"/>
      <c r="DG508" s="180"/>
      <c r="DH508" s="180"/>
      <c r="DI508" s="180"/>
      <c r="DJ508" s="180"/>
      <c r="DK508" s="180"/>
      <c r="DL508" s="180"/>
      <c r="DM508" s="180"/>
      <c r="DN508" s="180"/>
      <c r="DO508" s="180"/>
      <c r="DP508" s="180"/>
      <c r="DQ508" s="180"/>
      <c r="DR508" s="180"/>
      <c r="DS508" s="180"/>
      <c r="DT508" s="180"/>
      <c r="DU508" s="180"/>
      <c r="DV508" s="180"/>
      <c r="DW508" s="180"/>
      <c r="DX508" s="180"/>
      <c r="DY508" s="180"/>
      <c r="DZ508" s="180"/>
      <c r="EA508" s="180"/>
      <c r="EB508" s="180"/>
    </row>
    <row r="509" spans="2:132" x14ac:dyDescent="0.2">
      <c r="B509" s="180"/>
      <c r="C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  <c r="CB509" s="180"/>
      <c r="CC509" s="180"/>
      <c r="CD509" s="180"/>
      <c r="CE509" s="180"/>
      <c r="CF509" s="180"/>
      <c r="CG509" s="180"/>
      <c r="CH509" s="180"/>
      <c r="CI509" s="180"/>
      <c r="CJ509" s="180"/>
      <c r="CK509" s="180"/>
      <c r="CL509" s="180"/>
      <c r="CM509" s="180"/>
      <c r="CN509" s="180"/>
      <c r="CO509" s="180"/>
      <c r="CP509" s="180"/>
      <c r="CQ509" s="180"/>
      <c r="CR509" s="180"/>
      <c r="CS509" s="180"/>
      <c r="CT509" s="180"/>
      <c r="CU509" s="180"/>
      <c r="CV509" s="180"/>
      <c r="CW509" s="180"/>
      <c r="CX509" s="180"/>
      <c r="CY509" s="180"/>
      <c r="CZ509" s="180"/>
      <c r="DA509" s="180"/>
      <c r="DB509" s="180"/>
      <c r="DC509" s="180"/>
      <c r="DD509" s="180"/>
      <c r="DE509" s="180"/>
      <c r="DF509" s="180"/>
      <c r="DG509" s="180"/>
      <c r="DH509" s="180"/>
      <c r="DI509" s="180"/>
      <c r="DJ509" s="180"/>
      <c r="DK509" s="180"/>
      <c r="DL509" s="180"/>
      <c r="DM509" s="180"/>
      <c r="DN509" s="180"/>
      <c r="DO509" s="180"/>
      <c r="DP509" s="180"/>
      <c r="DQ509" s="180"/>
      <c r="DR509" s="180"/>
      <c r="DS509" s="180"/>
      <c r="DT509" s="180"/>
      <c r="DU509" s="180"/>
      <c r="DV509" s="180"/>
      <c r="DW509" s="180"/>
      <c r="DX509" s="180"/>
      <c r="DY509" s="180"/>
      <c r="DZ509" s="180"/>
      <c r="EA509" s="180"/>
      <c r="EB509" s="180"/>
    </row>
    <row r="510" spans="2:132" x14ac:dyDescent="0.2">
      <c r="B510" s="180"/>
      <c r="C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  <c r="CB510" s="180"/>
      <c r="CC510" s="180"/>
      <c r="CD510" s="180"/>
      <c r="CE510" s="180"/>
      <c r="CF510" s="180"/>
      <c r="CG510" s="180"/>
      <c r="CH510" s="180"/>
      <c r="CI510" s="180"/>
      <c r="CJ510" s="180"/>
      <c r="CK510" s="180"/>
      <c r="CL510" s="180"/>
      <c r="CM510" s="180"/>
      <c r="CN510" s="180"/>
      <c r="CO510" s="180"/>
      <c r="CP510" s="180"/>
      <c r="CQ510" s="180"/>
      <c r="CR510" s="180"/>
      <c r="CS510" s="180"/>
      <c r="CT510" s="180"/>
      <c r="CU510" s="180"/>
      <c r="CV510" s="180"/>
      <c r="CW510" s="180"/>
      <c r="CX510" s="180"/>
      <c r="CY510" s="180"/>
      <c r="CZ510" s="180"/>
      <c r="DA510" s="180"/>
      <c r="DB510" s="180"/>
      <c r="DC510" s="180"/>
      <c r="DD510" s="180"/>
      <c r="DE510" s="180"/>
      <c r="DF510" s="180"/>
      <c r="DG510" s="180"/>
      <c r="DH510" s="180"/>
      <c r="DI510" s="180"/>
      <c r="DJ510" s="180"/>
      <c r="DK510" s="180"/>
      <c r="DL510" s="180"/>
      <c r="DM510" s="180"/>
      <c r="DN510" s="180"/>
      <c r="DO510" s="180"/>
      <c r="DP510" s="180"/>
      <c r="DQ510" s="180"/>
      <c r="DR510" s="180"/>
      <c r="DS510" s="180"/>
      <c r="DT510" s="180"/>
      <c r="DU510" s="180"/>
      <c r="DV510" s="180"/>
      <c r="DW510" s="180"/>
      <c r="DX510" s="180"/>
      <c r="DY510" s="180"/>
      <c r="DZ510" s="180"/>
      <c r="EA510" s="180"/>
      <c r="EB510" s="180"/>
    </row>
    <row r="511" spans="2:132" x14ac:dyDescent="0.2">
      <c r="B511" s="180"/>
      <c r="C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  <c r="CB511" s="180"/>
      <c r="CC511" s="180"/>
      <c r="CD511" s="180"/>
      <c r="CE511" s="180"/>
      <c r="CF511" s="180"/>
      <c r="CG511" s="180"/>
      <c r="CH511" s="180"/>
      <c r="CI511" s="180"/>
      <c r="CJ511" s="180"/>
      <c r="CK511" s="180"/>
      <c r="CL511" s="180"/>
      <c r="CM511" s="180"/>
      <c r="CN511" s="180"/>
      <c r="CO511" s="180"/>
      <c r="CP511" s="180"/>
      <c r="CQ511" s="180"/>
      <c r="CR511" s="180"/>
      <c r="CS511" s="180"/>
      <c r="CT511" s="180"/>
      <c r="CU511" s="180"/>
      <c r="CV511" s="180"/>
      <c r="CW511" s="180"/>
      <c r="CX511" s="180"/>
      <c r="CY511" s="180"/>
      <c r="CZ511" s="180"/>
      <c r="DA511" s="180"/>
      <c r="DB511" s="180"/>
      <c r="DC511" s="180"/>
      <c r="DD511" s="180"/>
      <c r="DE511" s="180"/>
      <c r="DF511" s="180"/>
      <c r="DG511" s="180"/>
      <c r="DH511" s="180"/>
      <c r="DI511" s="180"/>
      <c r="DJ511" s="180"/>
      <c r="DK511" s="180"/>
      <c r="DL511" s="180"/>
      <c r="DM511" s="180"/>
      <c r="DN511" s="180"/>
      <c r="DO511" s="180"/>
      <c r="DP511" s="180"/>
      <c r="DQ511" s="180"/>
      <c r="DR511" s="180"/>
      <c r="DS511" s="180"/>
      <c r="DT511" s="180"/>
      <c r="DU511" s="180"/>
      <c r="DV511" s="180"/>
      <c r="DW511" s="180"/>
      <c r="DX511" s="180"/>
      <c r="DY511" s="180"/>
      <c r="DZ511" s="180"/>
      <c r="EA511" s="180"/>
      <c r="EB511" s="180"/>
    </row>
    <row r="512" spans="2:132" x14ac:dyDescent="0.2">
      <c r="B512" s="180"/>
      <c r="C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  <c r="CB512" s="180"/>
      <c r="CC512" s="180"/>
      <c r="CD512" s="180"/>
      <c r="CE512" s="180"/>
      <c r="CF512" s="180"/>
      <c r="CG512" s="180"/>
      <c r="CH512" s="180"/>
      <c r="CI512" s="180"/>
      <c r="CJ512" s="180"/>
      <c r="CK512" s="180"/>
      <c r="CL512" s="180"/>
      <c r="CM512" s="180"/>
      <c r="CN512" s="180"/>
      <c r="CO512" s="180"/>
      <c r="CP512" s="180"/>
      <c r="CQ512" s="180"/>
      <c r="CR512" s="180"/>
      <c r="CS512" s="180"/>
      <c r="CT512" s="180"/>
      <c r="CU512" s="180"/>
      <c r="CV512" s="180"/>
      <c r="CW512" s="180"/>
      <c r="CX512" s="180"/>
      <c r="CY512" s="180"/>
      <c r="CZ512" s="180"/>
      <c r="DA512" s="180"/>
      <c r="DB512" s="180"/>
      <c r="DC512" s="180"/>
      <c r="DD512" s="180"/>
      <c r="DE512" s="180"/>
      <c r="DF512" s="180"/>
      <c r="DG512" s="180"/>
      <c r="DH512" s="180"/>
      <c r="DI512" s="180"/>
      <c r="DJ512" s="180"/>
      <c r="DK512" s="180"/>
      <c r="DL512" s="180"/>
      <c r="DM512" s="180"/>
      <c r="DN512" s="180"/>
      <c r="DO512" s="180"/>
      <c r="DP512" s="180"/>
      <c r="DQ512" s="180"/>
      <c r="DR512" s="180"/>
      <c r="DS512" s="180"/>
      <c r="DT512" s="180"/>
      <c r="DU512" s="180"/>
      <c r="DV512" s="180"/>
      <c r="DW512" s="180"/>
      <c r="DX512" s="180"/>
      <c r="DY512" s="180"/>
      <c r="DZ512" s="180"/>
      <c r="EA512" s="180"/>
      <c r="EB512" s="180"/>
    </row>
    <row r="513" spans="2:132" x14ac:dyDescent="0.2">
      <c r="B513" s="180"/>
      <c r="C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  <c r="CB513" s="180"/>
      <c r="CC513" s="180"/>
      <c r="CD513" s="180"/>
      <c r="CE513" s="180"/>
      <c r="CF513" s="180"/>
      <c r="CG513" s="180"/>
      <c r="CH513" s="180"/>
      <c r="CI513" s="180"/>
      <c r="CJ513" s="180"/>
      <c r="CK513" s="180"/>
      <c r="CL513" s="180"/>
      <c r="CM513" s="180"/>
      <c r="CN513" s="180"/>
      <c r="CO513" s="180"/>
      <c r="CP513" s="180"/>
      <c r="CQ513" s="180"/>
      <c r="CR513" s="180"/>
      <c r="CS513" s="180"/>
      <c r="CT513" s="180"/>
      <c r="CU513" s="180"/>
      <c r="CV513" s="180"/>
      <c r="CW513" s="180"/>
      <c r="CX513" s="180"/>
      <c r="CY513" s="180"/>
      <c r="CZ513" s="180"/>
      <c r="DA513" s="180"/>
      <c r="DB513" s="180"/>
      <c r="DC513" s="180"/>
      <c r="DD513" s="180"/>
      <c r="DE513" s="180"/>
      <c r="DF513" s="180"/>
      <c r="DG513" s="180"/>
      <c r="DH513" s="180"/>
      <c r="DI513" s="180"/>
      <c r="DJ513" s="180"/>
      <c r="DK513" s="180"/>
      <c r="DL513" s="180"/>
      <c r="DM513" s="180"/>
      <c r="DN513" s="180"/>
      <c r="DO513" s="180"/>
      <c r="DP513" s="180"/>
      <c r="DQ513" s="180"/>
      <c r="DR513" s="180"/>
      <c r="DS513" s="180"/>
      <c r="DT513" s="180"/>
      <c r="DU513" s="180"/>
      <c r="DV513" s="180"/>
      <c r="DW513" s="180"/>
      <c r="DX513" s="180"/>
      <c r="DY513" s="180"/>
      <c r="DZ513" s="180"/>
      <c r="EA513" s="180"/>
      <c r="EB513" s="180"/>
    </row>
    <row r="514" spans="2:132" x14ac:dyDescent="0.2">
      <c r="B514" s="180"/>
      <c r="C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  <c r="CB514" s="180"/>
      <c r="CC514" s="180"/>
      <c r="CD514" s="180"/>
      <c r="CE514" s="180"/>
      <c r="CF514" s="180"/>
      <c r="CG514" s="180"/>
      <c r="CH514" s="180"/>
      <c r="CI514" s="180"/>
      <c r="CJ514" s="180"/>
      <c r="CK514" s="180"/>
      <c r="CL514" s="180"/>
      <c r="CM514" s="180"/>
      <c r="CN514" s="180"/>
      <c r="CO514" s="180"/>
      <c r="CP514" s="180"/>
      <c r="CQ514" s="180"/>
      <c r="CR514" s="180"/>
      <c r="CS514" s="180"/>
      <c r="CT514" s="180"/>
      <c r="CU514" s="180"/>
      <c r="CV514" s="180"/>
      <c r="CW514" s="180"/>
      <c r="CX514" s="180"/>
      <c r="CY514" s="180"/>
      <c r="CZ514" s="180"/>
      <c r="DA514" s="180"/>
      <c r="DB514" s="180"/>
      <c r="DC514" s="180"/>
      <c r="DD514" s="180"/>
      <c r="DE514" s="180"/>
      <c r="DF514" s="180"/>
      <c r="DG514" s="180"/>
      <c r="DH514" s="180"/>
      <c r="DI514" s="180"/>
      <c r="DJ514" s="180"/>
      <c r="DK514" s="180"/>
      <c r="DL514" s="180"/>
      <c r="DM514" s="180"/>
      <c r="DN514" s="180"/>
      <c r="DO514" s="180"/>
      <c r="DP514" s="180"/>
      <c r="DQ514" s="180"/>
      <c r="DR514" s="180"/>
      <c r="DS514" s="180"/>
      <c r="DT514" s="180"/>
      <c r="DU514" s="180"/>
      <c r="DV514" s="180"/>
      <c r="DW514" s="180"/>
      <c r="DX514" s="180"/>
      <c r="DY514" s="180"/>
      <c r="DZ514" s="180"/>
      <c r="EA514" s="180"/>
      <c r="EB514" s="180"/>
    </row>
    <row r="515" spans="2:132" x14ac:dyDescent="0.2">
      <c r="B515" s="180"/>
      <c r="C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  <c r="CB515" s="180"/>
      <c r="CC515" s="180"/>
      <c r="CD515" s="180"/>
      <c r="CE515" s="180"/>
      <c r="CF515" s="180"/>
      <c r="CG515" s="180"/>
      <c r="CH515" s="180"/>
      <c r="CI515" s="180"/>
      <c r="CJ515" s="180"/>
      <c r="CK515" s="180"/>
      <c r="CL515" s="180"/>
      <c r="CM515" s="180"/>
      <c r="CN515" s="180"/>
      <c r="CO515" s="180"/>
      <c r="CP515" s="180"/>
      <c r="CQ515" s="180"/>
      <c r="CR515" s="180"/>
      <c r="CS515" s="180"/>
      <c r="CT515" s="180"/>
      <c r="CU515" s="180"/>
      <c r="CV515" s="180"/>
      <c r="CW515" s="180"/>
      <c r="CX515" s="180"/>
      <c r="CY515" s="180"/>
      <c r="CZ515" s="180"/>
      <c r="DA515" s="180"/>
      <c r="DB515" s="180"/>
      <c r="DC515" s="180"/>
      <c r="DD515" s="180"/>
      <c r="DE515" s="180"/>
      <c r="DF515" s="180"/>
      <c r="DG515" s="180"/>
      <c r="DH515" s="180"/>
      <c r="DI515" s="180"/>
      <c r="DJ515" s="180"/>
      <c r="DK515" s="180"/>
      <c r="DL515" s="180"/>
      <c r="DM515" s="180"/>
      <c r="DN515" s="180"/>
      <c r="DO515" s="180"/>
      <c r="DP515" s="180"/>
      <c r="DQ515" s="180"/>
      <c r="DR515" s="180"/>
      <c r="DS515" s="180"/>
      <c r="DT515" s="180"/>
      <c r="DU515" s="180"/>
      <c r="DV515" s="180"/>
      <c r="DW515" s="180"/>
      <c r="DX515" s="180"/>
      <c r="DY515" s="180"/>
      <c r="DZ515" s="180"/>
      <c r="EA515" s="180"/>
      <c r="EB515" s="180"/>
    </row>
    <row r="516" spans="2:132" x14ac:dyDescent="0.2">
      <c r="B516" s="180"/>
      <c r="C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  <c r="CB516" s="180"/>
      <c r="CC516" s="180"/>
      <c r="CD516" s="180"/>
      <c r="CE516" s="180"/>
      <c r="CF516" s="180"/>
      <c r="CG516" s="180"/>
      <c r="CH516" s="180"/>
      <c r="CI516" s="180"/>
      <c r="CJ516" s="180"/>
      <c r="CK516" s="180"/>
      <c r="CL516" s="180"/>
      <c r="CM516" s="180"/>
      <c r="CN516" s="180"/>
      <c r="CO516" s="180"/>
      <c r="CP516" s="180"/>
      <c r="CQ516" s="180"/>
      <c r="CR516" s="180"/>
      <c r="CS516" s="180"/>
      <c r="CT516" s="180"/>
      <c r="CU516" s="180"/>
      <c r="CV516" s="180"/>
      <c r="CW516" s="180"/>
      <c r="CX516" s="180"/>
      <c r="CY516" s="180"/>
      <c r="CZ516" s="180"/>
      <c r="DA516" s="180"/>
      <c r="DB516" s="180"/>
      <c r="DC516" s="180"/>
      <c r="DD516" s="180"/>
      <c r="DE516" s="180"/>
      <c r="DF516" s="180"/>
      <c r="DG516" s="180"/>
      <c r="DH516" s="180"/>
      <c r="DI516" s="180"/>
      <c r="DJ516" s="180"/>
      <c r="DK516" s="180"/>
      <c r="DL516" s="180"/>
      <c r="DM516" s="180"/>
      <c r="DN516" s="180"/>
      <c r="DO516" s="180"/>
      <c r="DP516" s="180"/>
      <c r="DQ516" s="180"/>
      <c r="DR516" s="180"/>
      <c r="DS516" s="180"/>
      <c r="DT516" s="180"/>
      <c r="DU516" s="180"/>
      <c r="DV516" s="180"/>
      <c r="DW516" s="180"/>
      <c r="DX516" s="180"/>
      <c r="DY516" s="180"/>
      <c r="DZ516" s="180"/>
      <c r="EA516" s="180"/>
      <c r="EB516" s="180"/>
    </row>
    <row r="517" spans="2:132" x14ac:dyDescent="0.2">
      <c r="B517" s="180"/>
      <c r="C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  <c r="CB517" s="180"/>
      <c r="CC517" s="180"/>
      <c r="CD517" s="180"/>
      <c r="CE517" s="180"/>
      <c r="CF517" s="180"/>
      <c r="CG517" s="180"/>
      <c r="CH517" s="180"/>
      <c r="CI517" s="180"/>
      <c r="CJ517" s="180"/>
      <c r="CK517" s="180"/>
      <c r="CL517" s="180"/>
      <c r="CM517" s="180"/>
      <c r="CN517" s="180"/>
      <c r="CO517" s="180"/>
      <c r="CP517" s="180"/>
      <c r="CQ517" s="180"/>
      <c r="CR517" s="180"/>
      <c r="CS517" s="180"/>
      <c r="CT517" s="180"/>
      <c r="CU517" s="180"/>
      <c r="CV517" s="180"/>
      <c r="CW517" s="180"/>
      <c r="CX517" s="180"/>
      <c r="CY517" s="180"/>
      <c r="CZ517" s="180"/>
      <c r="DA517" s="180"/>
      <c r="DB517" s="180"/>
      <c r="DC517" s="180"/>
      <c r="DD517" s="180"/>
      <c r="DE517" s="180"/>
      <c r="DF517" s="180"/>
      <c r="DG517" s="180"/>
      <c r="DH517" s="180"/>
      <c r="DI517" s="180"/>
      <c r="DJ517" s="180"/>
      <c r="DK517" s="180"/>
      <c r="DL517" s="180"/>
      <c r="DM517" s="180"/>
      <c r="DN517" s="180"/>
      <c r="DO517" s="180"/>
      <c r="DP517" s="180"/>
      <c r="DQ517" s="180"/>
      <c r="DR517" s="180"/>
      <c r="DS517" s="180"/>
      <c r="DT517" s="180"/>
      <c r="DU517" s="180"/>
      <c r="DV517" s="180"/>
      <c r="DW517" s="180"/>
      <c r="DX517" s="180"/>
      <c r="DY517" s="180"/>
      <c r="DZ517" s="180"/>
      <c r="EA517" s="180"/>
      <c r="EB517" s="180"/>
    </row>
    <row r="518" spans="2:132" x14ac:dyDescent="0.2">
      <c r="B518" s="180"/>
      <c r="C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  <c r="CB518" s="180"/>
      <c r="CC518" s="180"/>
      <c r="CD518" s="180"/>
      <c r="CE518" s="180"/>
      <c r="CF518" s="180"/>
      <c r="CG518" s="180"/>
      <c r="CH518" s="180"/>
      <c r="CI518" s="180"/>
      <c r="CJ518" s="180"/>
      <c r="CK518" s="180"/>
      <c r="CL518" s="180"/>
      <c r="CM518" s="180"/>
      <c r="CN518" s="180"/>
      <c r="CO518" s="180"/>
      <c r="CP518" s="180"/>
      <c r="CQ518" s="180"/>
      <c r="CR518" s="180"/>
      <c r="CS518" s="180"/>
      <c r="CT518" s="180"/>
      <c r="CU518" s="180"/>
      <c r="CV518" s="180"/>
      <c r="CW518" s="180"/>
      <c r="CX518" s="180"/>
      <c r="CY518" s="180"/>
      <c r="CZ518" s="180"/>
      <c r="DA518" s="180"/>
      <c r="DB518" s="180"/>
      <c r="DC518" s="180"/>
      <c r="DD518" s="180"/>
      <c r="DE518" s="180"/>
      <c r="DF518" s="180"/>
      <c r="DG518" s="180"/>
      <c r="DH518" s="180"/>
      <c r="DI518" s="180"/>
      <c r="DJ518" s="180"/>
      <c r="DK518" s="180"/>
      <c r="DL518" s="180"/>
      <c r="DM518" s="180"/>
      <c r="DN518" s="180"/>
      <c r="DO518" s="180"/>
      <c r="DP518" s="180"/>
      <c r="DQ518" s="180"/>
      <c r="DR518" s="180"/>
      <c r="DS518" s="180"/>
      <c r="DT518" s="180"/>
      <c r="DU518" s="180"/>
      <c r="DV518" s="180"/>
      <c r="DW518" s="180"/>
      <c r="DX518" s="180"/>
      <c r="DY518" s="180"/>
      <c r="DZ518" s="180"/>
      <c r="EA518" s="180"/>
      <c r="EB518" s="180"/>
    </row>
    <row r="519" spans="2:132" x14ac:dyDescent="0.2">
      <c r="B519" s="180"/>
      <c r="C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  <c r="CB519" s="180"/>
      <c r="CC519" s="180"/>
      <c r="CD519" s="180"/>
      <c r="CE519" s="180"/>
      <c r="CF519" s="180"/>
      <c r="CG519" s="180"/>
      <c r="CH519" s="180"/>
      <c r="CI519" s="180"/>
      <c r="CJ519" s="180"/>
      <c r="CK519" s="180"/>
      <c r="CL519" s="180"/>
      <c r="CM519" s="180"/>
      <c r="CN519" s="180"/>
      <c r="CO519" s="180"/>
      <c r="CP519" s="180"/>
      <c r="CQ519" s="180"/>
      <c r="CR519" s="180"/>
      <c r="CS519" s="180"/>
      <c r="CT519" s="180"/>
      <c r="CU519" s="180"/>
      <c r="CV519" s="180"/>
      <c r="CW519" s="180"/>
      <c r="CX519" s="180"/>
      <c r="CY519" s="180"/>
      <c r="CZ519" s="180"/>
      <c r="DA519" s="180"/>
      <c r="DB519" s="180"/>
      <c r="DC519" s="180"/>
      <c r="DD519" s="180"/>
      <c r="DE519" s="180"/>
      <c r="DF519" s="180"/>
      <c r="DG519" s="180"/>
      <c r="DH519" s="180"/>
      <c r="DI519" s="180"/>
      <c r="DJ519" s="180"/>
      <c r="DK519" s="180"/>
      <c r="DL519" s="180"/>
      <c r="DM519" s="180"/>
      <c r="DN519" s="180"/>
      <c r="DO519" s="180"/>
      <c r="DP519" s="180"/>
      <c r="DQ519" s="180"/>
      <c r="DR519" s="180"/>
      <c r="DS519" s="180"/>
      <c r="DT519" s="180"/>
      <c r="DU519" s="180"/>
      <c r="DV519" s="180"/>
      <c r="DW519" s="180"/>
      <c r="DX519" s="180"/>
      <c r="DY519" s="180"/>
      <c r="DZ519" s="180"/>
      <c r="EA519" s="180"/>
      <c r="EB519" s="180"/>
    </row>
    <row r="520" spans="2:132" x14ac:dyDescent="0.2">
      <c r="B520" s="180"/>
      <c r="C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  <c r="CB520" s="180"/>
      <c r="CC520" s="180"/>
      <c r="CD520" s="180"/>
      <c r="CE520" s="180"/>
      <c r="CF520" s="180"/>
      <c r="CG520" s="180"/>
      <c r="CH520" s="180"/>
      <c r="CI520" s="180"/>
      <c r="CJ520" s="180"/>
      <c r="CK520" s="180"/>
      <c r="CL520" s="180"/>
      <c r="CM520" s="180"/>
      <c r="CN520" s="180"/>
      <c r="CO520" s="180"/>
      <c r="CP520" s="180"/>
      <c r="CQ520" s="180"/>
      <c r="CR520" s="180"/>
      <c r="CS520" s="180"/>
      <c r="CT520" s="180"/>
      <c r="CU520" s="180"/>
      <c r="CV520" s="180"/>
      <c r="CW520" s="180"/>
      <c r="CX520" s="180"/>
      <c r="CY520" s="180"/>
      <c r="CZ520" s="180"/>
      <c r="DA520" s="180"/>
      <c r="DB520" s="180"/>
      <c r="DC520" s="180"/>
      <c r="DD520" s="180"/>
      <c r="DE520" s="180"/>
      <c r="DF520" s="180"/>
      <c r="DG520" s="180"/>
      <c r="DH520" s="180"/>
      <c r="DI520" s="180"/>
      <c r="DJ520" s="180"/>
      <c r="DK520" s="180"/>
      <c r="DL520" s="180"/>
      <c r="DM520" s="180"/>
      <c r="DN520" s="180"/>
      <c r="DO520" s="180"/>
      <c r="DP520" s="180"/>
      <c r="DQ520" s="180"/>
      <c r="DR520" s="180"/>
      <c r="DS520" s="180"/>
      <c r="DT520" s="180"/>
      <c r="DU520" s="180"/>
      <c r="DV520" s="180"/>
      <c r="DW520" s="180"/>
      <c r="DX520" s="180"/>
      <c r="DY520" s="180"/>
      <c r="DZ520" s="180"/>
      <c r="EA520" s="180"/>
      <c r="EB520" s="180"/>
    </row>
    <row r="521" spans="2:132" x14ac:dyDescent="0.2">
      <c r="B521" s="180"/>
      <c r="C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  <c r="CB521" s="180"/>
      <c r="CC521" s="180"/>
      <c r="CD521" s="180"/>
      <c r="CE521" s="180"/>
      <c r="CF521" s="180"/>
      <c r="CG521" s="180"/>
      <c r="CH521" s="180"/>
      <c r="CI521" s="180"/>
      <c r="CJ521" s="180"/>
      <c r="CK521" s="180"/>
      <c r="CL521" s="180"/>
      <c r="CM521" s="180"/>
      <c r="CN521" s="180"/>
      <c r="CO521" s="180"/>
      <c r="CP521" s="180"/>
      <c r="CQ521" s="180"/>
      <c r="CR521" s="180"/>
      <c r="CS521" s="180"/>
      <c r="CT521" s="180"/>
      <c r="CU521" s="180"/>
      <c r="CV521" s="180"/>
      <c r="CW521" s="180"/>
      <c r="CX521" s="180"/>
      <c r="CY521" s="180"/>
      <c r="CZ521" s="180"/>
      <c r="DA521" s="180"/>
      <c r="DB521" s="180"/>
      <c r="DC521" s="180"/>
      <c r="DD521" s="180"/>
      <c r="DE521" s="180"/>
      <c r="DF521" s="180"/>
      <c r="DG521" s="180"/>
      <c r="DH521" s="180"/>
      <c r="DI521" s="180"/>
      <c r="DJ521" s="180"/>
      <c r="DK521" s="180"/>
      <c r="DL521" s="180"/>
      <c r="DM521" s="180"/>
      <c r="DN521" s="180"/>
      <c r="DO521" s="180"/>
      <c r="DP521" s="180"/>
      <c r="DQ521" s="180"/>
      <c r="DR521" s="180"/>
      <c r="DS521" s="180"/>
      <c r="DT521" s="180"/>
      <c r="DU521" s="180"/>
      <c r="DV521" s="180"/>
      <c r="DW521" s="180"/>
      <c r="DX521" s="180"/>
      <c r="DY521" s="180"/>
      <c r="DZ521" s="180"/>
      <c r="EA521" s="180"/>
      <c r="EB521" s="180"/>
    </row>
    <row r="522" spans="2:132" x14ac:dyDescent="0.2">
      <c r="B522" s="180"/>
      <c r="C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  <c r="CB522" s="180"/>
      <c r="CC522" s="180"/>
      <c r="CD522" s="180"/>
      <c r="CE522" s="180"/>
      <c r="CF522" s="180"/>
      <c r="CG522" s="180"/>
      <c r="CH522" s="180"/>
      <c r="CI522" s="180"/>
      <c r="CJ522" s="180"/>
      <c r="CK522" s="180"/>
      <c r="CL522" s="180"/>
      <c r="CM522" s="180"/>
      <c r="CN522" s="180"/>
      <c r="CO522" s="180"/>
      <c r="CP522" s="180"/>
      <c r="CQ522" s="180"/>
      <c r="CR522" s="180"/>
      <c r="CS522" s="180"/>
      <c r="CT522" s="180"/>
      <c r="CU522" s="180"/>
      <c r="CV522" s="180"/>
      <c r="CW522" s="180"/>
      <c r="CX522" s="180"/>
      <c r="CY522" s="180"/>
      <c r="CZ522" s="180"/>
      <c r="DA522" s="180"/>
      <c r="DB522" s="180"/>
      <c r="DC522" s="180"/>
      <c r="DD522" s="180"/>
      <c r="DE522" s="180"/>
      <c r="DF522" s="180"/>
      <c r="DG522" s="180"/>
      <c r="DH522" s="180"/>
      <c r="DI522" s="180"/>
      <c r="DJ522" s="180"/>
      <c r="DK522" s="180"/>
      <c r="DL522" s="180"/>
      <c r="DM522" s="180"/>
      <c r="DN522" s="180"/>
      <c r="DO522" s="180"/>
      <c r="DP522" s="180"/>
      <c r="DQ522" s="180"/>
      <c r="DR522" s="180"/>
      <c r="DS522" s="180"/>
      <c r="DT522" s="180"/>
      <c r="DU522" s="180"/>
      <c r="DV522" s="180"/>
      <c r="DW522" s="180"/>
      <c r="DX522" s="180"/>
      <c r="DY522" s="180"/>
      <c r="DZ522" s="180"/>
      <c r="EA522" s="180"/>
      <c r="EB522" s="180"/>
    </row>
    <row r="523" spans="2:132" x14ac:dyDescent="0.2">
      <c r="B523" s="180"/>
      <c r="C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  <c r="CB523" s="180"/>
      <c r="CC523" s="180"/>
      <c r="CD523" s="180"/>
      <c r="CE523" s="180"/>
      <c r="CF523" s="180"/>
      <c r="CG523" s="180"/>
      <c r="CH523" s="180"/>
      <c r="CI523" s="180"/>
      <c r="CJ523" s="180"/>
      <c r="CK523" s="180"/>
      <c r="CL523" s="180"/>
      <c r="CM523" s="180"/>
      <c r="CN523" s="180"/>
      <c r="CO523" s="180"/>
      <c r="CP523" s="180"/>
      <c r="CQ523" s="180"/>
      <c r="CR523" s="180"/>
      <c r="CS523" s="180"/>
      <c r="CT523" s="180"/>
      <c r="CU523" s="180"/>
      <c r="CV523" s="180"/>
      <c r="CW523" s="180"/>
      <c r="CX523" s="180"/>
      <c r="CY523" s="180"/>
      <c r="CZ523" s="180"/>
      <c r="DA523" s="180"/>
      <c r="DB523" s="180"/>
      <c r="DC523" s="180"/>
      <c r="DD523" s="180"/>
      <c r="DE523" s="180"/>
      <c r="DF523" s="180"/>
      <c r="DG523" s="180"/>
      <c r="DH523" s="180"/>
      <c r="DI523" s="180"/>
      <c r="DJ523" s="180"/>
      <c r="DK523" s="180"/>
      <c r="DL523" s="180"/>
      <c r="DM523" s="180"/>
      <c r="DN523" s="180"/>
      <c r="DO523" s="180"/>
      <c r="DP523" s="180"/>
      <c r="DQ523" s="180"/>
      <c r="DR523" s="180"/>
      <c r="DS523" s="180"/>
      <c r="DT523" s="180"/>
      <c r="DU523" s="180"/>
      <c r="DV523" s="180"/>
      <c r="DW523" s="180"/>
      <c r="DX523" s="180"/>
      <c r="DY523" s="180"/>
      <c r="DZ523" s="180"/>
      <c r="EA523" s="180"/>
      <c r="EB523" s="180"/>
    </row>
    <row r="524" spans="2:132" x14ac:dyDescent="0.2">
      <c r="B524" s="180"/>
      <c r="C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  <c r="CB524" s="180"/>
      <c r="CC524" s="180"/>
      <c r="CD524" s="180"/>
      <c r="CE524" s="180"/>
      <c r="CF524" s="180"/>
      <c r="CG524" s="180"/>
      <c r="CH524" s="180"/>
      <c r="CI524" s="180"/>
      <c r="CJ524" s="180"/>
      <c r="CK524" s="180"/>
      <c r="CL524" s="180"/>
      <c r="CM524" s="180"/>
      <c r="CN524" s="180"/>
      <c r="CO524" s="180"/>
      <c r="CP524" s="180"/>
      <c r="CQ524" s="180"/>
      <c r="CR524" s="180"/>
      <c r="CS524" s="180"/>
      <c r="CT524" s="180"/>
      <c r="CU524" s="180"/>
      <c r="CV524" s="180"/>
      <c r="CW524" s="180"/>
      <c r="CX524" s="180"/>
      <c r="CY524" s="180"/>
      <c r="CZ524" s="180"/>
      <c r="DA524" s="180"/>
      <c r="DB524" s="180"/>
      <c r="DC524" s="180"/>
      <c r="DD524" s="180"/>
      <c r="DE524" s="180"/>
      <c r="DF524" s="180"/>
      <c r="DG524" s="180"/>
      <c r="DH524" s="180"/>
      <c r="DI524" s="180"/>
      <c r="DJ524" s="180"/>
      <c r="DK524" s="180"/>
      <c r="DL524" s="180"/>
      <c r="DM524" s="180"/>
      <c r="DN524" s="180"/>
      <c r="DO524" s="180"/>
      <c r="DP524" s="180"/>
      <c r="DQ524" s="180"/>
      <c r="DR524" s="180"/>
      <c r="DS524" s="180"/>
      <c r="DT524" s="180"/>
      <c r="DU524" s="180"/>
      <c r="DV524" s="180"/>
      <c r="DW524" s="180"/>
      <c r="DX524" s="180"/>
      <c r="DY524" s="180"/>
      <c r="DZ524" s="180"/>
      <c r="EA524" s="180"/>
      <c r="EB524" s="180"/>
    </row>
    <row r="525" spans="2:132" x14ac:dyDescent="0.2">
      <c r="B525" s="180"/>
      <c r="C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  <c r="CB525" s="180"/>
      <c r="CC525" s="180"/>
      <c r="CD525" s="180"/>
      <c r="CE525" s="180"/>
      <c r="CF525" s="180"/>
      <c r="CG525" s="180"/>
      <c r="CH525" s="180"/>
      <c r="CI525" s="180"/>
      <c r="CJ525" s="180"/>
      <c r="CK525" s="180"/>
      <c r="CL525" s="180"/>
      <c r="CM525" s="180"/>
      <c r="CN525" s="180"/>
      <c r="CO525" s="180"/>
      <c r="CP525" s="180"/>
      <c r="CQ525" s="180"/>
      <c r="CR525" s="180"/>
      <c r="CS525" s="180"/>
      <c r="CT525" s="180"/>
      <c r="CU525" s="180"/>
      <c r="CV525" s="180"/>
      <c r="CW525" s="180"/>
      <c r="CX525" s="180"/>
      <c r="CY525" s="180"/>
      <c r="CZ525" s="180"/>
      <c r="DA525" s="180"/>
      <c r="DB525" s="180"/>
      <c r="DC525" s="180"/>
      <c r="DD525" s="180"/>
      <c r="DE525" s="180"/>
      <c r="DF525" s="180"/>
      <c r="DG525" s="180"/>
      <c r="DH525" s="180"/>
      <c r="DI525" s="180"/>
      <c r="DJ525" s="180"/>
      <c r="DK525" s="180"/>
      <c r="DL525" s="180"/>
      <c r="DM525" s="180"/>
      <c r="DN525" s="180"/>
      <c r="DO525" s="180"/>
      <c r="DP525" s="180"/>
      <c r="DQ525" s="180"/>
      <c r="DR525" s="180"/>
      <c r="DS525" s="180"/>
      <c r="DT525" s="180"/>
      <c r="DU525" s="180"/>
      <c r="DV525" s="180"/>
      <c r="DW525" s="180"/>
      <c r="DX525" s="180"/>
      <c r="DY525" s="180"/>
      <c r="DZ525" s="180"/>
      <c r="EA525" s="180"/>
      <c r="EB525" s="180"/>
    </row>
    <row r="526" spans="2:132" x14ac:dyDescent="0.2">
      <c r="B526" s="180"/>
      <c r="C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  <c r="CB526" s="180"/>
      <c r="CC526" s="180"/>
      <c r="CD526" s="180"/>
      <c r="CE526" s="180"/>
      <c r="CF526" s="180"/>
      <c r="CG526" s="180"/>
      <c r="CH526" s="180"/>
      <c r="CI526" s="180"/>
      <c r="CJ526" s="180"/>
      <c r="CK526" s="180"/>
      <c r="CL526" s="180"/>
      <c r="CM526" s="180"/>
      <c r="CN526" s="180"/>
      <c r="CO526" s="180"/>
      <c r="CP526" s="180"/>
      <c r="CQ526" s="180"/>
      <c r="CR526" s="180"/>
      <c r="CS526" s="180"/>
      <c r="CT526" s="180"/>
      <c r="CU526" s="180"/>
      <c r="CV526" s="180"/>
      <c r="CW526" s="180"/>
      <c r="CX526" s="180"/>
      <c r="CY526" s="180"/>
      <c r="CZ526" s="180"/>
      <c r="DA526" s="180"/>
      <c r="DB526" s="180"/>
      <c r="DC526" s="180"/>
      <c r="DD526" s="180"/>
      <c r="DE526" s="180"/>
      <c r="DF526" s="180"/>
      <c r="DG526" s="180"/>
      <c r="DH526" s="180"/>
      <c r="DI526" s="180"/>
      <c r="DJ526" s="180"/>
      <c r="DK526" s="180"/>
      <c r="DL526" s="180"/>
      <c r="DM526" s="180"/>
      <c r="DN526" s="180"/>
      <c r="DO526" s="180"/>
      <c r="DP526" s="180"/>
      <c r="DQ526" s="180"/>
      <c r="DR526" s="180"/>
      <c r="DS526" s="180"/>
      <c r="DT526" s="180"/>
      <c r="DU526" s="180"/>
      <c r="DV526" s="180"/>
      <c r="DW526" s="180"/>
      <c r="DX526" s="180"/>
      <c r="DY526" s="180"/>
      <c r="DZ526" s="180"/>
      <c r="EA526" s="180"/>
      <c r="EB526" s="180"/>
    </row>
    <row r="527" spans="2:132" x14ac:dyDescent="0.2">
      <c r="B527" s="180"/>
      <c r="C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  <c r="CB527" s="180"/>
      <c r="CC527" s="180"/>
      <c r="CD527" s="180"/>
      <c r="CE527" s="180"/>
      <c r="CF527" s="180"/>
      <c r="CG527" s="180"/>
      <c r="CH527" s="180"/>
      <c r="CI527" s="180"/>
      <c r="CJ527" s="180"/>
      <c r="CK527" s="180"/>
      <c r="CL527" s="180"/>
      <c r="CM527" s="180"/>
      <c r="CN527" s="180"/>
      <c r="CO527" s="180"/>
      <c r="CP527" s="180"/>
      <c r="CQ527" s="180"/>
      <c r="CR527" s="180"/>
      <c r="CS527" s="180"/>
      <c r="CT527" s="180"/>
      <c r="CU527" s="180"/>
      <c r="CV527" s="180"/>
      <c r="CW527" s="180"/>
      <c r="CX527" s="180"/>
      <c r="CY527" s="180"/>
      <c r="CZ527" s="180"/>
      <c r="DA527" s="180"/>
      <c r="DB527" s="180"/>
      <c r="DC527" s="180"/>
      <c r="DD527" s="180"/>
      <c r="DE527" s="180"/>
      <c r="DF527" s="180"/>
      <c r="DG527" s="180"/>
      <c r="DH527" s="180"/>
      <c r="DI527" s="180"/>
      <c r="DJ527" s="180"/>
      <c r="DK527" s="180"/>
      <c r="DL527" s="180"/>
      <c r="DM527" s="180"/>
      <c r="DN527" s="180"/>
      <c r="DO527" s="180"/>
      <c r="DP527" s="180"/>
      <c r="DQ527" s="180"/>
      <c r="DR527" s="180"/>
      <c r="DS527" s="180"/>
      <c r="DT527" s="180"/>
      <c r="DU527" s="180"/>
      <c r="DV527" s="180"/>
      <c r="DW527" s="180"/>
      <c r="DX527" s="180"/>
      <c r="DY527" s="180"/>
      <c r="DZ527" s="180"/>
      <c r="EA527" s="180"/>
      <c r="EB527" s="180"/>
    </row>
    <row r="528" spans="2:132" x14ac:dyDescent="0.2">
      <c r="B528" s="180"/>
      <c r="C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  <c r="CB528" s="180"/>
      <c r="CC528" s="180"/>
      <c r="CD528" s="180"/>
      <c r="CE528" s="180"/>
      <c r="CF528" s="180"/>
      <c r="CG528" s="180"/>
      <c r="CH528" s="180"/>
      <c r="CI528" s="180"/>
      <c r="CJ528" s="180"/>
      <c r="CK528" s="180"/>
      <c r="CL528" s="180"/>
      <c r="CM528" s="180"/>
      <c r="CN528" s="180"/>
      <c r="CO528" s="180"/>
      <c r="CP528" s="180"/>
      <c r="CQ528" s="180"/>
      <c r="CR528" s="180"/>
      <c r="CS528" s="180"/>
      <c r="CT528" s="180"/>
      <c r="CU528" s="180"/>
      <c r="CV528" s="180"/>
      <c r="CW528" s="180"/>
      <c r="CX528" s="180"/>
      <c r="CY528" s="180"/>
      <c r="CZ528" s="180"/>
      <c r="DA528" s="180"/>
      <c r="DB528" s="180"/>
      <c r="DC528" s="180"/>
      <c r="DD528" s="180"/>
      <c r="DE528" s="180"/>
      <c r="DF528" s="180"/>
      <c r="DG528" s="180"/>
      <c r="DH528" s="180"/>
      <c r="DI528" s="180"/>
      <c r="DJ528" s="180"/>
      <c r="DK528" s="180"/>
      <c r="DL528" s="180"/>
      <c r="DM528" s="180"/>
      <c r="DN528" s="180"/>
      <c r="DO528" s="180"/>
      <c r="DP528" s="180"/>
      <c r="DQ528" s="180"/>
      <c r="DR528" s="180"/>
      <c r="DS528" s="180"/>
      <c r="DT528" s="180"/>
      <c r="DU528" s="180"/>
      <c r="DV528" s="180"/>
      <c r="DW528" s="180"/>
      <c r="DX528" s="180"/>
      <c r="DY528" s="180"/>
      <c r="DZ528" s="180"/>
      <c r="EA528" s="180"/>
      <c r="EB528" s="180"/>
    </row>
    <row r="529" spans="2:132" x14ac:dyDescent="0.2">
      <c r="B529" s="180"/>
      <c r="C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  <c r="CB529" s="180"/>
      <c r="CC529" s="180"/>
      <c r="CD529" s="180"/>
      <c r="CE529" s="180"/>
      <c r="CF529" s="180"/>
      <c r="CG529" s="180"/>
      <c r="CH529" s="180"/>
      <c r="CI529" s="180"/>
      <c r="CJ529" s="180"/>
      <c r="CK529" s="180"/>
      <c r="CL529" s="180"/>
      <c r="CM529" s="180"/>
      <c r="CN529" s="180"/>
      <c r="CO529" s="180"/>
      <c r="CP529" s="180"/>
      <c r="CQ529" s="180"/>
      <c r="CR529" s="180"/>
      <c r="CS529" s="180"/>
      <c r="CT529" s="180"/>
      <c r="CU529" s="180"/>
      <c r="CV529" s="180"/>
      <c r="CW529" s="180"/>
      <c r="CX529" s="180"/>
      <c r="CY529" s="180"/>
      <c r="CZ529" s="180"/>
      <c r="DA529" s="180"/>
      <c r="DB529" s="180"/>
      <c r="DC529" s="180"/>
      <c r="DD529" s="180"/>
      <c r="DE529" s="180"/>
      <c r="DF529" s="180"/>
      <c r="DG529" s="180"/>
      <c r="DH529" s="180"/>
      <c r="DI529" s="180"/>
      <c r="DJ529" s="180"/>
      <c r="DK529" s="180"/>
      <c r="DL529" s="180"/>
      <c r="DM529" s="180"/>
      <c r="DN529" s="180"/>
      <c r="DO529" s="180"/>
      <c r="DP529" s="180"/>
      <c r="DQ529" s="180"/>
      <c r="DR529" s="180"/>
      <c r="DS529" s="180"/>
      <c r="DT529" s="180"/>
      <c r="DU529" s="180"/>
      <c r="DV529" s="180"/>
      <c r="DW529" s="180"/>
      <c r="DX529" s="180"/>
      <c r="DY529" s="180"/>
      <c r="DZ529" s="180"/>
      <c r="EA529" s="180"/>
      <c r="EB529" s="180"/>
    </row>
    <row r="530" spans="2:132" x14ac:dyDescent="0.2">
      <c r="B530" s="180"/>
      <c r="C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  <c r="CB530" s="180"/>
      <c r="CC530" s="180"/>
      <c r="CD530" s="180"/>
      <c r="CE530" s="180"/>
      <c r="CF530" s="180"/>
      <c r="CG530" s="180"/>
      <c r="CH530" s="180"/>
      <c r="CI530" s="180"/>
      <c r="CJ530" s="180"/>
      <c r="CK530" s="180"/>
      <c r="CL530" s="180"/>
      <c r="CM530" s="180"/>
      <c r="CN530" s="180"/>
      <c r="CO530" s="180"/>
      <c r="CP530" s="180"/>
      <c r="CQ530" s="180"/>
      <c r="CR530" s="180"/>
      <c r="CS530" s="180"/>
      <c r="CT530" s="180"/>
      <c r="CU530" s="180"/>
      <c r="CV530" s="180"/>
      <c r="CW530" s="180"/>
      <c r="CX530" s="180"/>
      <c r="CY530" s="180"/>
      <c r="CZ530" s="180"/>
      <c r="DA530" s="180"/>
      <c r="DB530" s="180"/>
      <c r="DC530" s="180"/>
      <c r="DD530" s="180"/>
      <c r="DE530" s="180"/>
      <c r="DF530" s="180"/>
      <c r="DG530" s="180"/>
      <c r="DH530" s="180"/>
      <c r="DI530" s="180"/>
      <c r="DJ530" s="180"/>
      <c r="DK530" s="180"/>
      <c r="DL530" s="180"/>
      <c r="DM530" s="180"/>
      <c r="DN530" s="180"/>
      <c r="DO530" s="180"/>
      <c r="DP530" s="180"/>
      <c r="DQ530" s="180"/>
      <c r="DR530" s="180"/>
      <c r="DS530" s="180"/>
      <c r="DT530" s="180"/>
      <c r="DU530" s="180"/>
      <c r="DV530" s="180"/>
      <c r="DW530" s="180"/>
      <c r="DX530" s="180"/>
      <c r="DY530" s="180"/>
      <c r="DZ530" s="180"/>
      <c r="EA530" s="180"/>
      <c r="EB530" s="180"/>
    </row>
    <row r="531" spans="2:132" x14ac:dyDescent="0.2">
      <c r="B531" s="180"/>
      <c r="C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  <c r="CB531" s="180"/>
      <c r="CC531" s="180"/>
      <c r="CD531" s="180"/>
      <c r="CE531" s="180"/>
      <c r="CF531" s="180"/>
      <c r="CG531" s="180"/>
      <c r="CH531" s="180"/>
      <c r="CI531" s="180"/>
      <c r="CJ531" s="180"/>
      <c r="CK531" s="180"/>
      <c r="CL531" s="180"/>
      <c r="CM531" s="180"/>
      <c r="CN531" s="180"/>
      <c r="CO531" s="180"/>
      <c r="CP531" s="180"/>
      <c r="CQ531" s="180"/>
      <c r="CR531" s="180"/>
      <c r="CS531" s="180"/>
      <c r="CT531" s="180"/>
      <c r="CU531" s="180"/>
      <c r="CV531" s="180"/>
      <c r="CW531" s="180"/>
      <c r="CX531" s="180"/>
      <c r="CY531" s="180"/>
      <c r="CZ531" s="180"/>
      <c r="DA531" s="180"/>
      <c r="DB531" s="180"/>
      <c r="DC531" s="180"/>
      <c r="DD531" s="180"/>
      <c r="DE531" s="180"/>
      <c r="DF531" s="180"/>
      <c r="DG531" s="180"/>
      <c r="DH531" s="180"/>
      <c r="DI531" s="180"/>
      <c r="DJ531" s="180"/>
      <c r="DK531" s="180"/>
      <c r="DL531" s="180"/>
      <c r="DM531" s="180"/>
      <c r="DN531" s="180"/>
      <c r="DO531" s="180"/>
      <c r="DP531" s="180"/>
      <c r="DQ531" s="180"/>
      <c r="DR531" s="180"/>
      <c r="DS531" s="180"/>
      <c r="DT531" s="180"/>
      <c r="DU531" s="180"/>
      <c r="DV531" s="180"/>
      <c r="DW531" s="180"/>
      <c r="DX531" s="180"/>
      <c r="DY531" s="180"/>
      <c r="DZ531" s="180"/>
      <c r="EA531" s="180"/>
      <c r="EB531" s="180"/>
    </row>
    <row r="532" spans="2:132" x14ac:dyDescent="0.2">
      <c r="B532" s="180"/>
      <c r="C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  <c r="CB532" s="180"/>
      <c r="CC532" s="180"/>
      <c r="CD532" s="180"/>
      <c r="CE532" s="180"/>
      <c r="CF532" s="180"/>
      <c r="CG532" s="180"/>
      <c r="CH532" s="180"/>
      <c r="CI532" s="180"/>
      <c r="CJ532" s="180"/>
      <c r="CK532" s="180"/>
      <c r="CL532" s="180"/>
      <c r="CM532" s="180"/>
      <c r="CN532" s="180"/>
      <c r="CO532" s="180"/>
      <c r="CP532" s="180"/>
      <c r="CQ532" s="180"/>
      <c r="CR532" s="180"/>
      <c r="CS532" s="180"/>
      <c r="CT532" s="180"/>
      <c r="CU532" s="180"/>
      <c r="CV532" s="180"/>
      <c r="CW532" s="180"/>
      <c r="CX532" s="180"/>
      <c r="CY532" s="180"/>
      <c r="CZ532" s="180"/>
      <c r="DA532" s="180"/>
      <c r="DB532" s="180"/>
      <c r="DC532" s="180"/>
      <c r="DD532" s="180"/>
      <c r="DE532" s="180"/>
      <c r="DF532" s="180"/>
      <c r="DG532" s="180"/>
      <c r="DH532" s="180"/>
      <c r="DI532" s="180"/>
      <c r="DJ532" s="180"/>
      <c r="DK532" s="180"/>
      <c r="DL532" s="180"/>
      <c r="DM532" s="180"/>
      <c r="DN532" s="180"/>
      <c r="DO532" s="180"/>
      <c r="DP532" s="180"/>
      <c r="DQ532" s="180"/>
      <c r="DR532" s="180"/>
      <c r="DS532" s="180"/>
      <c r="DT532" s="180"/>
      <c r="DU532" s="180"/>
      <c r="DV532" s="180"/>
      <c r="DW532" s="180"/>
      <c r="DX532" s="180"/>
      <c r="DY532" s="180"/>
      <c r="DZ532" s="180"/>
      <c r="EA532" s="180"/>
      <c r="EB532" s="180"/>
    </row>
    <row r="533" spans="2:132" x14ac:dyDescent="0.2">
      <c r="B533" s="180"/>
      <c r="C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  <c r="CB533" s="180"/>
      <c r="CC533" s="180"/>
      <c r="CD533" s="180"/>
      <c r="CE533" s="180"/>
      <c r="CF533" s="180"/>
      <c r="CG533" s="180"/>
      <c r="CH533" s="180"/>
      <c r="CI533" s="180"/>
      <c r="CJ533" s="180"/>
      <c r="CK533" s="180"/>
      <c r="CL533" s="180"/>
      <c r="CM533" s="180"/>
      <c r="CN533" s="180"/>
      <c r="CO533" s="180"/>
      <c r="CP533" s="180"/>
      <c r="CQ533" s="180"/>
      <c r="CR533" s="180"/>
      <c r="CS533" s="180"/>
      <c r="CT533" s="180"/>
      <c r="CU533" s="180"/>
      <c r="CV533" s="180"/>
      <c r="CW533" s="180"/>
      <c r="CX533" s="180"/>
      <c r="CY533" s="180"/>
      <c r="CZ533" s="180"/>
      <c r="DA533" s="180"/>
      <c r="DB533" s="180"/>
      <c r="DC533" s="180"/>
      <c r="DD533" s="180"/>
      <c r="DE533" s="180"/>
      <c r="DF533" s="180"/>
      <c r="DG533" s="180"/>
      <c r="DH533" s="180"/>
      <c r="DI533" s="180"/>
      <c r="DJ533" s="180"/>
      <c r="DK533" s="180"/>
      <c r="DL533" s="180"/>
      <c r="DM533" s="180"/>
      <c r="DN533" s="180"/>
      <c r="DO533" s="180"/>
      <c r="DP533" s="180"/>
      <c r="DQ533" s="180"/>
      <c r="DR533" s="180"/>
      <c r="DS533" s="180"/>
      <c r="DT533" s="180"/>
      <c r="DU533" s="180"/>
      <c r="DV533" s="180"/>
      <c r="DW533" s="180"/>
      <c r="DX533" s="180"/>
      <c r="DY533" s="180"/>
      <c r="DZ533" s="180"/>
      <c r="EA533" s="180"/>
      <c r="EB533" s="180"/>
    </row>
    <row r="534" spans="2:132" x14ac:dyDescent="0.2">
      <c r="B534" s="180"/>
      <c r="C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  <c r="CB534" s="180"/>
      <c r="CC534" s="180"/>
      <c r="CD534" s="180"/>
      <c r="CE534" s="180"/>
      <c r="CF534" s="180"/>
      <c r="CG534" s="180"/>
      <c r="CH534" s="180"/>
      <c r="CI534" s="180"/>
      <c r="CJ534" s="180"/>
      <c r="CK534" s="180"/>
      <c r="CL534" s="180"/>
      <c r="CM534" s="180"/>
      <c r="CN534" s="180"/>
      <c r="CO534" s="180"/>
      <c r="CP534" s="180"/>
      <c r="CQ534" s="180"/>
      <c r="CR534" s="180"/>
      <c r="CS534" s="180"/>
      <c r="CT534" s="180"/>
      <c r="CU534" s="180"/>
      <c r="CV534" s="180"/>
      <c r="CW534" s="180"/>
      <c r="CX534" s="180"/>
      <c r="CY534" s="180"/>
      <c r="CZ534" s="180"/>
      <c r="DA534" s="180"/>
      <c r="DB534" s="180"/>
      <c r="DC534" s="180"/>
      <c r="DD534" s="180"/>
      <c r="DE534" s="180"/>
      <c r="DF534" s="180"/>
      <c r="DG534" s="180"/>
      <c r="DH534" s="180"/>
      <c r="DI534" s="180"/>
      <c r="DJ534" s="180"/>
      <c r="DK534" s="180"/>
      <c r="DL534" s="180"/>
      <c r="DM534" s="180"/>
      <c r="DN534" s="180"/>
      <c r="DO534" s="180"/>
      <c r="DP534" s="180"/>
      <c r="DQ534" s="180"/>
      <c r="DR534" s="180"/>
      <c r="DS534" s="180"/>
      <c r="DT534" s="180"/>
      <c r="DU534" s="180"/>
      <c r="DV534" s="180"/>
      <c r="DW534" s="180"/>
      <c r="DX534" s="180"/>
      <c r="DY534" s="180"/>
      <c r="DZ534" s="180"/>
      <c r="EA534" s="180"/>
      <c r="EB534" s="180"/>
    </row>
    <row r="535" spans="2:132" x14ac:dyDescent="0.2">
      <c r="B535" s="180"/>
      <c r="C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  <c r="CB535" s="180"/>
      <c r="CC535" s="180"/>
      <c r="CD535" s="180"/>
      <c r="CE535" s="180"/>
      <c r="CF535" s="180"/>
      <c r="CG535" s="180"/>
      <c r="CH535" s="180"/>
      <c r="CI535" s="180"/>
      <c r="CJ535" s="180"/>
      <c r="CK535" s="180"/>
      <c r="CL535" s="180"/>
      <c r="CM535" s="180"/>
      <c r="CN535" s="180"/>
      <c r="CO535" s="180"/>
      <c r="CP535" s="180"/>
      <c r="CQ535" s="180"/>
      <c r="CR535" s="180"/>
      <c r="CS535" s="180"/>
      <c r="CT535" s="180"/>
      <c r="CU535" s="180"/>
      <c r="CV535" s="180"/>
      <c r="CW535" s="180"/>
      <c r="CX535" s="180"/>
      <c r="CY535" s="180"/>
      <c r="CZ535" s="180"/>
      <c r="DA535" s="180"/>
      <c r="DB535" s="180"/>
      <c r="DC535" s="180"/>
      <c r="DD535" s="180"/>
      <c r="DE535" s="180"/>
      <c r="DF535" s="180"/>
      <c r="DG535" s="180"/>
      <c r="DH535" s="180"/>
      <c r="DI535" s="180"/>
      <c r="DJ535" s="180"/>
      <c r="DK535" s="180"/>
      <c r="DL535" s="180"/>
      <c r="DM535" s="180"/>
      <c r="DN535" s="180"/>
      <c r="DO535" s="180"/>
      <c r="DP535" s="180"/>
      <c r="DQ535" s="180"/>
      <c r="DR535" s="180"/>
      <c r="DS535" s="180"/>
      <c r="DT535" s="180"/>
      <c r="DU535" s="180"/>
      <c r="DV535" s="180"/>
      <c r="DW535" s="180"/>
      <c r="DX535" s="180"/>
      <c r="DY535" s="180"/>
      <c r="DZ535" s="180"/>
      <c r="EA535" s="180"/>
      <c r="EB535" s="180"/>
    </row>
    <row r="536" spans="2:132" x14ac:dyDescent="0.2">
      <c r="B536" s="180"/>
      <c r="C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  <c r="CB536" s="180"/>
      <c r="CC536" s="180"/>
      <c r="CD536" s="180"/>
      <c r="CE536" s="180"/>
      <c r="CF536" s="180"/>
      <c r="CG536" s="180"/>
      <c r="CH536" s="180"/>
      <c r="CI536" s="180"/>
      <c r="CJ536" s="180"/>
      <c r="CK536" s="180"/>
      <c r="CL536" s="180"/>
      <c r="CM536" s="180"/>
      <c r="CN536" s="180"/>
      <c r="CO536" s="180"/>
      <c r="CP536" s="180"/>
      <c r="CQ536" s="180"/>
      <c r="CR536" s="180"/>
      <c r="CS536" s="180"/>
      <c r="CT536" s="180"/>
      <c r="CU536" s="180"/>
      <c r="CV536" s="180"/>
      <c r="CW536" s="180"/>
      <c r="CX536" s="180"/>
      <c r="CY536" s="180"/>
      <c r="CZ536" s="180"/>
      <c r="DA536" s="180"/>
      <c r="DB536" s="180"/>
      <c r="DC536" s="180"/>
      <c r="DD536" s="180"/>
      <c r="DE536" s="180"/>
      <c r="DF536" s="180"/>
      <c r="DG536" s="180"/>
      <c r="DH536" s="180"/>
      <c r="DI536" s="180"/>
      <c r="DJ536" s="180"/>
      <c r="DK536" s="180"/>
      <c r="DL536" s="180"/>
      <c r="DM536" s="180"/>
      <c r="DN536" s="180"/>
      <c r="DO536" s="180"/>
      <c r="DP536" s="180"/>
      <c r="DQ536" s="180"/>
      <c r="DR536" s="180"/>
      <c r="DS536" s="180"/>
      <c r="DT536" s="180"/>
      <c r="DU536" s="180"/>
      <c r="DV536" s="180"/>
      <c r="DW536" s="180"/>
      <c r="DX536" s="180"/>
      <c r="DY536" s="180"/>
      <c r="DZ536" s="180"/>
      <c r="EA536" s="180"/>
      <c r="EB536" s="180"/>
    </row>
    <row r="537" spans="2:132" x14ac:dyDescent="0.2">
      <c r="B537" s="180"/>
      <c r="C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  <c r="CB537" s="180"/>
      <c r="CC537" s="180"/>
      <c r="CD537" s="180"/>
      <c r="CE537" s="180"/>
      <c r="CF537" s="180"/>
      <c r="CG537" s="180"/>
      <c r="CH537" s="180"/>
      <c r="CI537" s="180"/>
      <c r="CJ537" s="180"/>
      <c r="CK537" s="180"/>
      <c r="CL537" s="180"/>
      <c r="CM537" s="180"/>
      <c r="CN537" s="180"/>
      <c r="CO537" s="180"/>
      <c r="CP537" s="180"/>
      <c r="CQ537" s="180"/>
      <c r="CR537" s="180"/>
      <c r="CS537" s="180"/>
      <c r="CT537" s="180"/>
      <c r="CU537" s="180"/>
      <c r="CV537" s="180"/>
      <c r="CW537" s="180"/>
      <c r="CX537" s="180"/>
      <c r="CY537" s="180"/>
      <c r="CZ537" s="180"/>
      <c r="DA537" s="180"/>
      <c r="DB537" s="180"/>
      <c r="DC537" s="180"/>
      <c r="DD537" s="180"/>
      <c r="DE537" s="180"/>
      <c r="DF537" s="180"/>
      <c r="DG537" s="180"/>
      <c r="DH537" s="180"/>
      <c r="DI537" s="180"/>
      <c r="DJ537" s="180"/>
      <c r="DK537" s="180"/>
      <c r="DL537" s="180"/>
      <c r="DM537" s="180"/>
      <c r="DN537" s="180"/>
      <c r="DO537" s="180"/>
      <c r="DP537" s="180"/>
      <c r="DQ537" s="180"/>
      <c r="DR537" s="180"/>
      <c r="DS537" s="180"/>
      <c r="DT537" s="180"/>
      <c r="DU537" s="180"/>
      <c r="DV537" s="180"/>
      <c r="DW537" s="180"/>
      <c r="DX537" s="180"/>
      <c r="DY537" s="180"/>
      <c r="DZ537" s="180"/>
      <c r="EA537" s="180"/>
      <c r="EB537" s="180"/>
    </row>
    <row r="538" spans="2:132" x14ac:dyDescent="0.2">
      <c r="B538" s="180"/>
      <c r="C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  <c r="CB538" s="180"/>
      <c r="CC538" s="180"/>
      <c r="CD538" s="180"/>
      <c r="CE538" s="180"/>
      <c r="CF538" s="180"/>
      <c r="CG538" s="180"/>
      <c r="CH538" s="180"/>
      <c r="CI538" s="180"/>
      <c r="CJ538" s="180"/>
      <c r="CK538" s="180"/>
      <c r="CL538" s="180"/>
      <c r="CM538" s="180"/>
      <c r="CN538" s="180"/>
      <c r="CO538" s="180"/>
      <c r="CP538" s="180"/>
      <c r="CQ538" s="180"/>
      <c r="CR538" s="180"/>
      <c r="CS538" s="180"/>
      <c r="CT538" s="180"/>
      <c r="CU538" s="180"/>
      <c r="CV538" s="180"/>
      <c r="CW538" s="180"/>
      <c r="CX538" s="180"/>
      <c r="CY538" s="180"/>
      <c r="CZ538" s="180"/>
      <c r="DA538" s="180"/>
      <c r="DB538" s="180"/>
      <c r="DC538" s="180"/>
      <c r="DD538" s="180"/>
      <c r="DE538" s="180"/>
      <c r="DF538" s="180"/>
      <c r="DG538" s="180"/>
      <c r="DH538" s="180"/>
      <c r="DI538" s="180"/>
      <c r="DJ538" s="180"/>
      <c r="DK538" s="180"/>
      <c r="DL538" s="180"/>
      <c r="DM538" s="180"/>
      <c r="DN538" s="180"/>
      <c r="DO538" s="180"/>
      <c r="DP538" s="180"/>
      <c r="DQ538" s="180"/>
      <c r="DR538" s="180"/>
      <c r="DS538" s="180"/>
      <c r="DT538" s="180"/>
      <c r="DU538" s="180"/>
      <c r="DV538" s="180"/>
      <c r="DW538" s="180"/>
      <c r="DX538" s="180"/>
      <c r="DY538" s="180"/>
      <c r="DZ538" s="180"/>
      <c r="EA538" s="180"/>
      <c r="EB538" s="180"/>
    </row>
    <row r="539" spans="2:132" x14ac:dyDescent="0.2">
      <c r="B539" s="180"/>
      <c r="C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  <c r="CB539" s="180"/>
      <c r="CC539" s="180"/>
      <c r="CD539" s="180"/>
      <c r="CE539" s="180"/>
      <c r="CF539" s="180"/>
      <c r="CG539" s="180"/>
      <c r="CH539" s="180"/>
      <c r="CI539" s="180"/>
      <c r="CJ539" s="180"/>
      <c r="CK539" s="180"/>
      <c r="CL539" s="180"/>
      <c r="CM539" s="180"/>
      <c r="CN539" s="180"/>
      <c r="CO539" s="180"/>
      <c r="CP539" s="180"/>
      <c r="CQ539" s="180"/>
      <c r="CR539" s="180"/>
      <c r="CS539" s="180"/>
      <c r="CT539" s="180"/>
      <c r="CU539" s="180"/>
      <c r="CV539" s="180"/>
      <c r="CW539" s="180"/>
      <c r="CX539" s="180"/>
      <c r="CY539" s="180"/>
      <c r="CZ539" s="180"/>
      <c r="DA539" s="180"/>
      <c r="DB539" s="180"/>
      <c r="DC539" s="180"/>
      <c r="DD539" s="180"/>
      <c r="DE539" s="180"/>
      <c r="DF539" s="180"/>
      <c r="DG539" s="180"/>
      <c r="DH539" s="180"/>
      <c r="DI539" s="180"/>
      <c r="DJ539" s="180"/>
      <c r="DK539" s="180"/>
      <c r="DL539" s="180"/>
      <c r="DM539" s="180"/>
      <c r="DN539" s="180"/>
      <c r="DO539" s="180"/>
      <c r="DP539" s="180"/>
      <c r="DQ539" s="180"/>
      <c r="DR539" s="180"/>
      <c r="DS539" s="180"/>
      <c r="DT539" s="180"/>
      <c r="DU539" s="180"/>
      <c r="DV539" s="180"/>
      <c r="DW539" s="180"/>
      <c r="DX539" s="180"/>
      <c r="DY539" s="180"/>
      <c r="DZ539" s="180"/>
      <c r="EA539" s="180"/>
      <c r="EB539" s="180"/>
    </row>
    <row r="540" spans="2:132" x14ac:dyDescent="0.2">
      <c r="B540" s="180"/>
      <c r="C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  <c r="CB540" s="180"/>
      <c r="CC540" s="180"/>
      <c r="CD540" s="180"/>
      <c r="CE540" s="180"/>
      <c r="CF540" s="180"/>
      <c r="CG540" s="180"/>
      <c r="CH540" s="180"/>
      <c r="CI540" s="180"/>
      <c r="CJ540" s="180"/>
      <c r="CK540" s="180"/>
      <c r="CL540" s="180"/>
      <c r="CM540" s="180"/>
      <c r="CN540" s="180"/>
      <c r="CO540" s="180"/>
      <c r="CP540" s="180"/>
      <c r="CQ540" s="180"/>
      <c r="CR540" s="180"/>
      <c r="CS540" s="180"/>
      <c r="CT540" s="180"/>
      <c r="CU540" s="180"/>
      <c r="CV540" s="180"/>
      <c r="CW540" s="180"/>
      <c r="CX540" s="180"/>
      <c r="CY540" s="180"/>
      <c r="CZ540" s="180"/>
      <c r="DA540" s="180"/>
      <c r="DB540" s="180"/>
      <c r="DC540" s="180"/>
      <c r="DD540" s="180"/>
      <c r="DE540" s="180"/>
      <c r="DF540" s="180"/>
      <c r="DG540" s="180"/>
      <c r="DH540" s="180"/>
      <c r="DI540" s="180"/>
      <c r="DJ540" s="180"/>
      <c r="DK540" s="180"/>
      <c r="DL540" s="180"/>
      <c r="DM540" s="180"/>
      <c r="DN540" s="180"/>
      <c r="DO540" s="180"/>
      <c r="DP540" s="180"/>
      <c r="DQ540" s="180"/>
      <c r="DR540" s="180"/>
      <c r="DS540" s="180"/>
      <c r="DT540" s="180"/>
      <c r="DU540" s="180"/>
      <c r="DV540" s="180"/>
      <c r="DW540" s="180"/>
      <c r="DX540" s="180"/>
      <c r="DY540" s="180"/>
      <c r="DZ540" s="180"/>
      <c r="EA540" s="180"/>
      <c r="EB540" s="180"/>
    </row>
    <row r="541" spans="2:132" x14ac:dyDescent="0.2">
      <c r="B541" s="180"/>
      <c r="C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  <c r="CB541" s="180"/>
      <c r="CC541" s="180"/>
      <c r="CD541" s="180"/>
      <c r="CE541" s="180"/>
      <c r="CF541" s="180"/>
      <c r="CG541" s="180"/>
      <c r="CH541" s="180"/>
      <c r="CI541" s="180"/>
      <c r="CJ541" s="180"/>
      <c r="CK541" s="180"/>
      <c r="CL541" s="180"/>
      <c r="CM541" s="180"/>
      <c r="CN541" s="180"/>
      <c r="CO541" s="180"/>
      <c r="CP541" s="180"/>
      <c r="CQ541" s="180"/>
      <c r="CR541" s="180"/>
      <c r="CS541" s="180"/>
      <c r="CT541" s="180"/>
      <c r="CU541" s="180"/>
      <c r="CV541" s="180"/>
      <c r="CW541" s="180"/>
      <c r="CX541" s="180"/>
      <c r="CY541" s="180"/>
      <c r="CZ541" s="180"/>
      <c r="DA541" s="180"/>
      <c r="DB541" s="180"/>
      <c r="DC541" s="180"/>
      <c r="DD541" s="180"/>
      <c r="DE541" s="180"/>
      <c r="DF541" s="180"/>
      <c r="DG541" s="180"/>
      <c r="DH541" s="180"/>
      <c r="DI541" s="180"/>
      <c r="DJ541" s="180"/>
      <c r="DK541" s="180"/>
      <c r="DL541" s="180"/>
      <c r="DM541" s="180"/>
      <c r="DN541" s="180"/>
      <c r="DO541" s="180"/>
      <c r="DP541" s="180"/>
      <c r="DQ541" s="180"/>
      <c r="DR541" s="180"/>
      <c r="DS541" s="180"/>
      <c r="DT541" s="180"/>
      <c r="DU541" s="180"/>
      <c r="DV541" s="180"/>
      <c r="DW541" s="180"/>
      <c r="DX541" s="180"/>
      <c r="DY541" s="180"/>
      <c r="DZ541" s="180"/>
      <c r="EA541" s="180"/>
      <c r="EB541" s="180"/>
    </row>
    <row r="542" spans="2:132" x14ac:dyDescent="0.2">
      <c r="B542" s="180"/>
      <c r="C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  <c r="CB542" s="180"/>
      <c r="CC542" s="180"/>
      <c r="CD542" s="180"/>
      <c r="CE542" s="180"/>
      <c r="CF542" s="180"/>
      <c r="CG542" s="180"/>
      <c r="CH542" s="180"/>
      <c r="CI542" s="180"/>
      <c r="CJ542" s="180"/>
      <c r="CK542" s="180"/>
      <c r="CL542" s="180"/>
      <c r="CM542" s="180"/>
      <c r="CN542" s="180"/>
      <c r="CO542" s="180"/>
      <c r="CP542" s="180"/>
      <c r="CQ542" s="180"/>
      <c r="CR542" s="180"/>
      <c r="CS542" s="180"/>
      <c r="CT542" s="180"/>
      <c r="CU542" s="180"/>
      <c r="CV542" s="180"/>
      <c r="CW542" s="180"/>
      <c r="CX542" s="180"/>
      <c r="CY542" s="180"/>
      <c r="CZ542" s="180"/>
      <c r="DA542" s="180"/>
      <c r="DB542" s="180"/>
      <c r="DC542" s="180"/>
      <c r="DD542" s="180"/>
      <c r="DE542" s="180"/>
      <c r="DF542" s="180"/>
      <c r="DG542" s="180"/>
      <c r="DH542" s="180"/>
      <c r="DI542" s="180"/>
      <c r="DJ542" s="180"/>
      <c r="DK542" s="180"/>
      <c r="DL542" s="180"/>
      <c r="DM542" s="180"/>
      <c r="DN542" s="180"/>
      <c r="DO542" s="180"/>
      <c r="DP542" s="180"/>
      <c r="DQ542" s="180"/>
      <c r="DR542" s="180"/>
      <c r="DS542" s="180"/>
      <c r="DT542" s="180"/>
      <c r="DU542" s="180"/>
      <c r="DV542" s="180"/>
      <c r="DW542" s="180"/>
      <c r="DX542" s="180"/>
      <c r="DY542" s="180"/>
      <c r="DZ542" s="180"/>
      <c r="EA542" s="180"/>
      <c r="EB542" s="180"/>
    </row>
    <row r="543" spans="2:132" x14ac:dyDescent="0.2">
      <c r="B543" s="180"/>
      <c r="C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  <c r="CB543" s="180"/>
      <c r="CC543" s="180"/>
      <c r="CD543" s="180"/>
      <c r="CE543" s="180"/>
      <c r="CF543" s="180"/>
      <c r="CG543" s="180"/>
      <c r="CH543" s="180"/>
      <c r="CI543" s="180"/>
      <c r="CJ543" s="180"/>
      <c r="CK543" s="180"/>
      <c r="CL543" s="180"/>
      <c r="CM543" s="180"/>
      <c r="CN543" s="180"/>
      <c r="CO543" s="180"/>
      <c r="CP543" s="180"/>
      <c r="CQ543" s="180"/>
      <c r="CR543" s="180"/>
      <c r="CS543" s="180"/>
      <c r="CT543" s="180"/>
      <c r="CU543" s="180"/>
      <c r="CV543" s="180"/>
      <c r="CW543" s="180"/>
      <c r="CX543" s="180"/>
      <c r="CY543" s="180"/>
      <c r="CZ543" s="180"/>
      <c r="DA543" s="180"/>
      <c r="DB543" s="180"/>
      <c r="DC543" s="180"/>
      <c r="DD543" s="180"/>
      <c r="DE543" s="180"/>
      <c r="DF543" s="180"/>
      <c r="DG543" s="180"/>
      <c r="DH543" s="180"/>
      <c r="DI543" s="180"/>
      <c r="DJ543" s="180"/>
      <c r="DK543" s="180"/>
      <c r="DL543" s="180"/>
      <c r="DM543" s="180"/>
      <c r="DN543" s="180"/>
      <c r="DO543" s="180"/>
      <c r="DP543" s="180"/>
      <c r="DQ543" s="180"/>
      <c r="DR543" s="180"/>
      <c r="DS543" s="180"/>
      <c r="DT543" s="180"/>
      <c r="DU543" s="180"/>
      <c r="DV543" s="180"/>
      <c r="DW543" s="180"/>
      <c r="DX543" s="180"/>
      <c r="DY543" s="180"/>
      <c r="DZ543" s="180"/>
      <c r="EA543" s="180"/>
      <c r="EB543" s="180"/>
    </row>
    <row r="544" spans="2:132" x14ac:dyDescent="0.2">
      <c r="B544" s="180"/>
      <c r="C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  <c r="CB544" s="180"/>
      <c r="CC544" s="180"/>
      <c r="CD544" s="180"/>
      <c r="CE544" s="180"/>
      <c r="CF544" s="180"/>
      <c r="CG544" s="180"/>
      <c r="CH544" s="180"/>
      <c r="CI544" s="180"/>
      <c r="CJ544" s="180"/>
      <c r="CK544" s="180"/>
      <c r="CL544" s="180"/>
      <c r="CM544" s="180"/>
      <c r="CN544" s="180"/>
      <c r="CO544" s="180"/>
      <c r="CP544" s="180"/>
      <c r="CQ544" s="180"/>
      <c r="CR544" s="180"/>
      <c r="CS544" s="180"/>
      <c r="CT544" s="180"/>
      <c r="CU544" s="180"/>
      <c r="CV544" s="180"/>
      <c r="CW544" s="180"/>
      <c r="CX544" s="180"/>
      <c r="CY544" s="180"/>
      <c r="CZ544" s="180"/>
      <c r="DA544" s="180"/>
      <c r="DB544" s="180"/>
      <c r="DC544" s="180"/>
      <c r="DD544" s="180"/>
      <c r="DE544" s="180"/>
      <c r="DF544" s="180"/>
      <c r="DG544" s="180"/>
      <c r="DH544" s="180"/>
      <c r="DI544" s="180"/>
      <c r="DJ544" s="180"/>
      <c r="DK544" s="180"/>
      <c r="DL544" s="180"/>
      <c r="DM544" s="180"/>
      <c r="DN544" s="180"/>
      <c r="DO544" s="180"/>
      <c r="DP544" s="180"/>
      <c r="DQ544" s="180"/>
      <c r="DR544" s="180"/>
      <c r="DS544" s="180"/>
      <c r="DT544" s="180"/>
      <c r="DU544" s="180"/>
      <c r="DV544" s="180"/>
      <c r="DW544" s="180"/>
      <c r="DX544" s="180"/>
      <c r="DY544" s="180"/>
      <c r="DZ544" s="180"/>
      <c r="EA544" s="180"/>
      <c r="EB544" s="180"/>
    </row>
    <row r="545" spans="2:132" x14ac:dyDescent="0.2">
      <c r="B545" s="180"/>
      <c r="C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  <c r="CB545" s="180"/>
      <c r="CC545" s="180"/>
      <c r="CD545" s="180"/>
      <c r="CE545" s="180"/>
      <c r="CF545" s="180"/>
      <c r="CG545" s="180"/>
      <c r="CH545" s="180"/>
      <c r="CI545" s="180"/>
      <c r="CJ545" s="180"/>
      <c r="CK545" s="180"/>
      <c r="CL545" s="180"/>
      <c r="CM545" s="180"/>
      <c r="CN545" s="180"/>
      <c r="CO545" s="180"/>
      <c r="CP545" s="180"/>
      <c r="CQ545" s="180"/>
      <c r="CR545" s="180"/>
      <c r="CS545" s="180"/>
      <c r="CT545" s="180"/>
      <c r="CU545" s="180"/>
      <c r="CV545" s="180"/>
      <c r="CW545" s="180"/>
      <c r="CX545" s="180"/>
      <c r="CY545" s="180"/>
      <c r="CZ545" s="180"/>
      <c r="DA545" s="180"/>
      <c r="DB545" s="180"/>
      <c r="DC545" s="180"/>
      <c r="DD545" s="180"/>
      <c r="DE545" s="180"/>
      <c r="DF545" s="180"/>
      <c r="DG545" s="180"/>
      <c r="DH545" s="180"/>
      <c r="DI545" s="180"/>
      <c r="DJ545" s="180"/>
      <c r="DK545" s="180"/>
      <c r="DL545" s="180"/>
      <c r="DM545" s="180"/>
      <c r="DN545" s="180"/>
      <c r="DO545" s="180"/>
      <c r="DP545" s="180"/>
      <c r="DQ545" s="180"/>
      <c r="DR545" s="180"/>
      <c r="DS545" s="180"/>
      <c r="DT545" s="180"/>
      <c r="DU545" s="180"/>
      <c r="DV545" s="180"/>
      <c r="DW545" s="180"/>
      <c r="DX545" s="180"/>
      <c r="DY545" s="180"/>
      <c r="DZ545" s="180"/>
      <c r="EA545" s="180"/>
      <c r="EB545" s="180"/>
    </row>
    <row r="546" spans="2:132" x14ac:dyDescent="0.2">
      <c r="B546" s="180"/>
      <c r="C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  <c r="CB546" s="180"/>
      <c r="CC546" s="180"/>
      <c r="CD546" s="180"/>
      <c r="CE546" s="180"/>
      <c r="CF546" s="180"/>
      <c r="CG546" s="180"/>
      <c r="CH546" s="180"/>
      <c r="CI546" s="180"/>
      <c r="CJ546" s="180"/>
      <c r="CK546" s="180"/>
      <c r="CL546" s="180"/>
      <c r="CM546" s="180"/>
      <c r="CN546" s="180"/>
      <c r="CO546" s="180"/>
      <c r="CP546" s="180"/>
      <c r="CQ546" s="180"/>
      <c r="CR546" s="180"/>
      <c r="CS546" s="180"/>
      <c r="CT546" s="180"/>
      <c r="CU546" s="180"/>
      <c r="CV546" s="180"/>
      <c r="CW546" s="180"/>
      <c r="CX546" s="180"/>
      <c r="CY546" s="180"/>
      <c r="CZ546" s="180"/>
      <c r="DA546" s="180"/>
      <c r="DB546" s="180"/>
      <c r="DC546" s="180"/>
      <c r="DD546" s="180"/>
      <c r="DE546" s="180"/>
      <c r="DF546" s="180"/>
      <c r="DG546" s="180"/>
      <c r="DH546" s="180"/>
      <c r="DI546" s="180"/>
      <c r="DJ546" s="180"/>
      <c r="DK546" s="180"/>
      <c r="DL546" s="180"/>
      <c r="DM546" s="180"/>
      <c r="DN546" s="180"/>
      <c r="DO546" s="180"/>
      <c r="DP546" s="180"/>
      <c r="DQ546" s="180"/>
      <c r="DR546" s="180"/>
      <c r="DS546" s="180"/>
      <c r="DT546" s="180"/>
      <c r="DU546" s="180"/>
      <c r="DV546" s="180"/>
      <c r="DW546" s="180"/>
      <c r="DX546" s="180"/>
      <c r="DY546" s="180"/>
      <c r="DZ546" s="180"/>
      <c r="EA546" s="180"/>
      <c r="EB546" s="180"/>
    </row>
    <row r="547" spans="2:132" x14ac:dyDescent="0.2">
      <c r="B547" s="180"/>
      <c r="C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  <c r="CB547" s="180"/>
      <c r="CC547" s="180"/>
      <c r="CD547" s="180"/>
      <c r="CE547" s="180"/>
      <c r="CF547" s="180"/>
      <c r="CG547" s="180"/>
      <c r="CH547" s="180"/>
      <c r="CI547" s="180"/>
      <c r="CJ547" s="180"/>
      <c r="CK547" s="180"/>
      <c r="CL547" s="180"/>
      <c r="CM547" s="180"/>
      <c r="CN547" s="180"/>
      <c r="CO547" s="180"/>
      <c r="CP547" s="180"/>
      <c r="CQ547" s="180"/>
      <c r="CR547" s="180"/>
      <c r="CS547" s="180"/>
      <c r="CT547" s="180"/>
      <c r="CU547" s="180"/>
      <c r="CV547" s="180"/>
      <c r="CW547" s="180"/>
      <c r="CX547" s="180"/>
      <c r="CY547" s="180"/>
      <c r="CZ547" s="180"/>
      <c r="DA547" s="180"/>
      <c r="DB547" s="180"/>
      <c r="DC547" s="180"/>
      <c r="DD547" s="180"/>
      <c r="DE547" s="180"/>
      <c r="DF547" s="180"/>
      <c r="DG547" s="180"/>
      <c r="DH547" s="180"/>
      <c r="DI547" s="180"/>
      <c r="DJ547" s="180"/>
      <c r="DK547" s="180"/>
      <c r="DL547" s="180"/>
      <c r="DM547" s="180"/>
      <c r="DN547" s="180"/>
      <c r="DO547" s="180"/>
      <c r="DP547" s="180"/>
      <c r="DQ547" s="180"/>
      <c r="DR547" s="180"/>
      <c r="DS547" s="180"/>
      <c r="DT547" s="180"/>
      <c r="DU547" s="180"/>
      <c r="DV547" s="180"/>
      <c r="DW547" s="180"/>
      <c r="DX547" s="180"/>
      <c r="DY547" s="180"/>
      <c r="DZ547" s="180"/>
      <c r="EA547" s="180"/>
      <c r="EB547" s="180"/>
    </row>
    <row r="548" spans="2:132" x14ac:dyDescent="0.2">
      <c r="B548" s="180"/>
      <c r="C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  <c r="CB548" s="180"/>
      <c r="CC548" s="180"/>
      <c r="CD548" s="180"/>
      <c r="CE548" s="180"/>
      <c r="CF548" s="180"/>
      <c r="CG548" s="180"/>
      <c r="CH548" s="180"/>
      <c r="CI548" s="180"/>
      <c r="CJ548" s="180"/>
      <c r="CK548" s="180"/>
      <c r="CL548" s="180"/>
      <c r="CM548" s="180"/>
      <c r="CN548" s="180"/>
      <c r="CO548" s="180"/>
      <c r="CP548" s="180"/>
      <c r="CQ548" s="180"/>
      <c r="CR548" s="180"/>
      <c r="CS548" s="180"/>
      <c r="CT548" s="180"/>
      <c r="CU548" s="180"/>
      <c r="CV548" s="180"/>
      <c r="CW548" s="180"/>
      <c r="CX548" s="180"/>
      <c r="CY548" s="180"/>
      <c r="CZ548" s="180"/>
      <c r="DA548" s="180"/>
      <c r="DB548" s="180"/>
      <c r="DC548" s="180"/>
      <c r="DD548" s="180"/>
      <c r="DE548" s="180"/>
      <c r="DF548" s="180"/>
      <c r="DG548" s="180"/>
      <c r="DH548" s="180"/>
      <c r="DI548" s="180"/>
      <c r="DJ548" s="180"/>
      <c r="DK548" s="180"/>
      <c r="DL548" s="180"/>
      <c r="DM548" s="180"/>
      <c r="DN548" s="180"/>
      <c r="DO548" s="180"/>
      <c r="DP548" s="180"/>
      <c r="DQ548" s="180"/>
      <c r="DR548" s="180"/>
      <c r="DS548" s="180"/>
      <c r="DT548" s="180"/>
      <c r="DU548" s="180"/>
      <c r="DV548" s="180"/>
      <c r="DW548" s="180"/>
      <c r="DX548" s="180"/>
      <c r="DY548" s="180"/>
      <c r="DZ548" s="180"/>
      <c r="EA548" s="180"/>
      <c r="EB548" s="180"/>
    </row>
    <row r="549" spans="2:132" x14ac:dyDescent="0.2">
      <c r="B549" s="180"/>
      <c r="C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  <c r="CB549" s="180"/>
      <c r="CC549" s="180"/>
      <c r="CD549" s="180"/>
      <c r="CE549" s="180"/>
      <c r="CF549" s="180"/>
      <c r="CG549" s="180"/>
      <c r="CH549" s="180"/>
      <c r="CI549" s="180"/>
      <c r="CJ549" s="180"/>
      <c r="CK549" s="180"/>
      <c r="CL549" s="180"/>
      <c r="CM549" s="180"/>
      <c r="CN549" s="180"/>
      <c r="CO549" s="180"/>
      <c r="CP549" s="180"/>
      <c r="CQ549" s="180"/>
      <c r="CR549" s="180"/>
      <c r="CS549" s="180"/>
      <c r="CT549" s="180"/>
      <c r="CU549" s="180"/>
      <c r="CV549" s="180"/>
      <c r="CW549" s="180"/>
      <c r="CX549" s="180"/>
      <c r="CY549" s="180"/>
      <c r="CZ549" s="180"/>
      <c r="DA549" s="180"/>
      <c r="DB549" s="180"/>
      <c r="DC549" s="180"/>
      <c r="DD549" s="180"/>
      <c r="DE549" s="180"/>
      <c r="DF549" s="180"/>
      <c r="DG549" s="180"/>
      <c r="DH549" s="180"/>
      <c r="DI549" s="180"/>
      <c r="DJ549" s="180"/>
      <c r="DK549" s="180"/>
      <c r="DL549" s="180"/>
      <c r="DM549" s="180"/>
      <c r="DN549" s="180"/>
      <c r="DO549" s="180"/>
      <c r="DP549" s="180"/>
      <c r="DQ549" s="180"/>
      <c r="DR549" s="180"/>
      <c r="DS549" s="180"/>
      <c r="DT549" s="180"/>
      <c r="DU549" s="180"/>
      <c r="DV549" s="180"/>
      <c r="DW549" s="180"/>
      <c r="DX549" s="180"/>
      <c r="DY549" s="180"/>
      <c r="DZ549" s="180"/>
      <c r="EA549" s="180"/>
      <c r="EB549" s="180"/>
    </row>
    <row r="550" spans="2:132" x14ac:dyDescent="0.2">
      <c r="B550" s="180"/>
      <c r="C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  <c r="CB550" s="180"/>
      <c r="CC550" s="180"/>
      <c r="CD550" s="180"/>
      <c r="CE550" s="180"/>
      <c r="CF550" s="180"/>
      <c r="CG550" s="180"/>
      <c r="CH550" s="180"/>
      <c r="CI550" s="180"/>
      <c r="CJ550" s="180"/>
      <c r="CK550" s="180"/>
      <c r="CL550" s="180"/>
      <c r="CM550" s="180"/>
      <c r="CN550" s="180"/>
      <c r="CO550" s="180"/>
      <c r="CP550" s="180"/>
      <c r="CQ550" s="180"/>
      <c r="CR550" s="180"/>
      <c r="CS550" s="180"/>
      <c r="CT550" s="180"/>
      <c r="CU550" s="180"/>
      <c r="CV550" s="180"/>
      <c r="CW550" s="180"/>
      <c r="CX550" s="180"/>
      <c r="CY550" s="180"/>
      <c r="CZ550" s="180"/>
      <c r="DA550" s="180"/>
      <c r="DB550" s="180"/>
      <c r="DC550" s="180"/>
      <c r="DD550" s="180"/>
      <c r="DE550" s="180"/>
      <c r="DF550" s="180"/>
      <c r="DG550" s="180"/>
      <c r="DH550" s="180"/>
      <c r="DI550" s="180"/>
      <c r="DJ550" s="180"/>
      <c r="DK550" s="180"/>
      <c r="DL550" s="180"/>
      <c r="DM550" s="180"/>
      <c r="DN550" s="180"/>
      <c r="DO550" s="180"/>
      <c r="DP550" s="180"/>
      <c r="DQ550" s="180"/>
      <c r="DR550" s="180"/>
      <c r="DS550" s="180"/>
      <c r="DT550" s="180"/>
      <c r="DU550" s="180"/>
      <c r="DV550" s="180"/>
      <c r="DW550" s="180"/>
      <c r="DX550" s="180"/>
      <c r="DY550" s="180"/>
      <c r="DZ550" s="180"/>
      <c r="EA550" s="180"/>
      <c r="EB550" s="180"/>
    </row>
    <row r="551" spans="2:132" x14ac:dyDescent="0.2">
      <c r="B551" s="180"/>
      <c r="C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  <c r="CB551" s="180"/>
      <c r="CC551" s="180"/>
      <c r="CD551" s="180"/>
      <c r="CE551" s="180"/>
      <c r="CF551" s="180"/>
      <c r="CG551" s="180"/>
      <c r="CH551" s="180"/>
      <c r="CI551" s="180"/>
      <c r="CJ551" s="180"/>
      <c r="CK551" s="180"/>
      <c r="CL551" s="180"/>
      <c r="CM551" s="180"/>
      <c r="CN551" s="180"/>
      <c r="CO551" s="180"/>
      <c r="CP551" s="180"/>
      <c r="CQ551" s="180"/>
      <c r="CR551" s="180"/>
      <c r="CS551" s="180"/>
      <c r="CT551" s="180"/>
      <c r="CU551" s="180"/>
      <c r="CV551" s="180"/>
      <c r="CW551" s="180"/>
      <c r="CX551" s="180"/>
      <c r="CY551" s="180"/>
      <c r="CZ551" s="180"/>
      <c r="DA551" s="180"/>
      <c r="DB551" s="180"/>
      <c r="DC551" s="180"/>
      <c r="DD551" s="180"/>
      <c r="DE551" s="180"/>
      <c r="DF551" s="180"/>
      <c r="DG551" s="180"/>
      <c r="DH551" s="180"/>
      <c r="DI551" s="180"/>
      <c r="DJ551" s="180"/>
      <c r="DK551" s="180"/>
      <c r="DL551" s="180"/>
      <c r="DM551" s="180"/>
      <c r="DN551" s="180"/>
      <c r="DO551" s="180"/>
      <c r="DP551" s="180"/>
      <c r="DQ551" s="180"/>
      <c r="DR551" s="180"/>
      <c r="DS551" s="180"/>
      <c r="DT551" s="180"/>
      <c r="DU551" s="180"/>
      <c r="DV551" s="180"/>
      <c r="DW551" s="180"/>
      <c r="DX551" s="180"/>
      <c r="DY551" s="180"/>
      <c r="DZ551" s="180"/>
      <c r="EA551" s="180"/>
      <c r="EB551" s="180"/>
    </row>
    <row r="552" spans="2:132" x14ac:dyDescent="0.2">
      <c r="B552" s="180"/>
      <c r="C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  <c r="CB552" s="180"/>
      <c r="CC552" s="180"/>
      <c r="CD552" s="180"/>
      <c r="CE552" s="180"/>
      <c r="CF552" s="180"/>
      <c r="CG552" s="180"/>
      <c r="CH552" s="180"/>
      <c r="CI552" s="180"/>
      <c r="CJ552" s="180"/>
      <c r="CK552" s="180"/>
      <c r="CL552" s="180"/>
      <c r="CM552" s="180"/>
      <c r="CN552" s="180"/>
      <c r="CO552" s="180"/>
      <c r="CP552" s="180"/>
      <c r="CQ552" s="180"/>
      <c r="CR552" s="180"/>
      <c r="CS552" s="180"/>
      <c r="CT552" s="180"/>
      <c r="CU552" s="180"/>
      <c r="CV552" s="180"/>
      <c r="CW552" s="180"/>
      <c r="CX552" s="180"/>
      <c r="CY552" s="180"/>
      <c r="CZ552" s="180"/>
      <c r="DA552" s="180"/>
      <c r="DB552" s="180"/>
      <c r="DC552" s="180"/>
      <c r="DD552" s="180"/>
      <c r="DE552" s="180"/>
      <c r="DF552" s="180"/>
      <c r="DG552" s="180"/>
      <c r="DH552" s="180"/>
      <c r="DI552" s="180"/>
      <c r="DJ552" s="180"/>
      <c r="DK552" s="180"/>
      <c r="DL552" s="180"/>
      <c r="DM552" s="180"/>
      <c r="DN552" s="180"/>
      <c r="DO552" s="180"/>
      <c r="DP552" s="180"/>
      <c r="DQ552" s="180"/>
      <c r="DR552" s="180"/>
      <c r="DS552" s="180"/>
      <c r="DT552" s="180"/>
      <c r="DU552" s="180"/>
      <c r="DV552" s="180"/>
      <c r="DW552" s="180"/>
      <c r="DX552" s="180"/>
      <c r="DY552" s="180"/>
      <c r="DZ552" s="180"/>
      <c r="EA552" s="180"/>
      <c r="EB552" s="180"/>
    </row>
    <row r="553" spans="2:132" x14ac:dyDescent="0.2">
      <c r="B553" s="180"/>
      <c r="C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  <c r="CB553" s="180"/>
      <c r="CC553" s="180"/>
      <c r="CD553" s="180"/>
      <c r="CE553" s="180"/>
      <c r="CF553" s="180"/>
      <c r="CG553" s="180"/>
      <c r="CH553" s="180"/>
      <c r="CI553" s="180"/>
      <c r="CJ553" s="180"/>
      <c r="CK553" s="180"/>
      <c r="CL553" s="180"/>
      <c r="CM553" s="180"/>
      <c r="CN553" s="180"/>
      <c r="CO553" s="180"/>
      <c r="CP553" s="180"/>
      <c r="CQ553" s="180"/>
      <c r="CR553" s="180"/>
      <c r="CS553" s="180"/>
      <c r="CT553" s="180"/>
      <c r="CU553" s="180"/>
      <c r="CV553" s="180"/>
      <c r="CW553" s="180"/>
      <c r="CX553" s="180"/>
      <c r="CY553" s="180"/>
      <c r="CZ553" s="180"/>
      <c r="DA553" s="180"/>
      <c r="DB553" s="180"/>
      <c r="DC553" s="180"/>
      <c r="DD553" s="180"/>
      <c r="DE553" s="180"/>
      <c r="DF553" s="180"/>
      <c r="DG553" s="180"/>
      <c r="DH553" s="180"/>
      <c r="DI553" s="180"/>
      <c r="DJ553" s="180"/>
      <c r="DK553" s="180"/>
      <c r="DL553" s="180"/>
      <c r="DM553" s="180"/>
      <c r="DN553" s="180"/>
      <c r="DO553" s="180"/>
      <c r="DP553" s="180"/>
      <c r="DQ553" s="180"/>
      <c r="DR553" s="180"/>
      <c r="DS553" s="180"/>
      <c r="DT553" s="180"/>
      <c r="DU553" s="180"/>
      <c r="DV553" s="180"/>
      <c r="DW553" s="180"/>
      <c r="DX553" s="180"/>
      <c r="DY553" s="180"/>
      <c r="DZ553" s="180"/>
      <c r="EA553" s="180"/>
      <c r="EB553" s="180"/>
    </row>
    <row r="554" spans="2:132" x14ac:dyDescent="0.2">
      <c r="B554" s="180"/>
      <c r="C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  <c r="CB554" s="180"/>
      <c r="CC554" s="180"/>
      <c r="CD554" s="180"/>
      <c r="CE554" s="180"/>
      <c r="CF554" s="180"/>
      <c r="CG554" s="180"/>
      <c r="CH554" s="180"/>
      <c r="CI554" s="180"/>
      <c r="CJ554" s="180"/>
      <c r="CK554" s="180"/>
      <c r="CL554" s="180"/>
      <c r="CM554" s="180"/>
      <c r="CN554" s="180"/>
      <c r="CO554" s="180"/>
      <c r="CP554" s="180"/>
      <c r="CQ554" s="180"/>
      <c r="CR554" s="180"/>
      <c r="CS554" s="180"/>
      <c r="CT554" s="180"/>
      <c r="CU554" s="180"/>
      <c r="CV554" s="180"/>
      <c r="CW554" s="180"/>
      <c r="CX554" s="180"/>
      <c r="CY554" s="180"/>
      <c r="CZ554" s="180"/>
      <c r="DA554" s="180"/>
      <c r="DB554" s="180"/>
      <c r="DC554" s="180"/>
      <c r="DD554" s="180"/>
      <c r="DE554" s="180"/>
      <c r="DF554" s="180"/>
      <c r="DG554" s="180"/>
      <c r="DH554" s="180"/>
      <c r="DI554" s="180"/>
      <c r="DJ554" s="180"/>
      <c r="DK554" s="180"/>
      <c r="DL554" s="180"/>
      <c r="DM554" s="180"/>
      <c r="DN554" s="180"/>
      <c r="DO554" s="180"/>
      <c r="DP554" s="180"/>
      <c r="DQ554" s="180"/>
      <c r="DR554" s="180"/>
      <c r="DS554" s="180"/>
      <c r="DT554" s="180"/>
      <c r="DU554" s="180"/>
      <c r="DV554" s="180"/>
      <c r="DW554" s="180"/>
      <c r="DX554" s="180"/>
      <c r="DY554" s="180"/>
      <c r="DZ554" s="180"/>
      <c r="EA554" s="180"/>
      <c r="EB554" s="180"/>
    </row>
    <row r="555" spans="2:132" x14ac:dyDescent="0.2">
      <c r="B555" s="180"/>
      <c r="C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  <c r="CB555" s="180"/>
      <c r="CC555" s="180"/>
      <c r="CD555" s="180"/>
      <c r="CE555" s="180"/>
      <c r="CF555" s="180"/>
      <c r="CG555" s="180"/>
      <c r="CH555" s="180"/>
      <c r="CI555" s="180"/>
      <c r="CJ555" s="180"/>
      <c r="CK555" s="180"/>
      <c r="CL555" s="180"/>
      <c r="CM555" s="180"/>
      <c r="CN555" s="180"/>
      <c r="CO555" s="180"/>
      <c r="CP555" s="180"/>
      <c r="CQ555" s="180"/>
      <c r="CR555" s="180"/>
      <c r="CS555" s="180"/>
      <c r="CT555" s="180"/>
      <c r="CU555" s="180"/>
      <c r="CV555" s="180"/>
      <c r="CW555" s="180"/>
      <c r="CX555" s="180"/>
      <c r="CY555" s="180"/>
      <c r="CZ555" s="180"/>
      <c r="DA555" s="180"/>
      <c r="DB555" s="180"/>
      <c r="DC555" s="180"/>
      <c r="DD555" s="180"/>
      <c r="DE555" s="180"/>
      <c r="DF555" s="180"/>
      <c r="DG555" s="180"/>
      <c r="DH555" s="180"/>
      <c r="DI555" s="180"/>
      <c r="DJ555" s="180"/>
      <c r="DK555" s="180"/>
      <c r="DL555" s="180"/>
      <c r="DM555" s="180"/>
      <c r="DN555" s="180"/>
      <c r="DO555" s="180"/>
      <c r="DP555" s="180"/>
      <c r="DQ555" s="180"/>
      <c r="DR555" s="180"/>
      <c r="DS555" s="180"/>
      <c r="DT555" s="180"/>
      <c r="DU555" s="180"/>
      <c r="DV555" s="180"/>
      <c r="DW555" s="180"/>
      <c r="DX555" s="180"/>
      <c r="DY555" s="180"/>
      <c r="DZ555" s="180"/>
      <c r="EA555" s="180"/>
      <c r="EB555" s="180"/>
    </row>
    <row r="556" spans="2:132" x14ac:dyDescent="0.2">
      <c r="B556" s="180"/>
      <c r="C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  <c r="CB556" s="180"/>
      <c r="CC556" s="180"/>
      <c r="CD556" s="180"/>
      <c r="CE556" s="180"/>
      <c r="CF556" s="180"/>
      <c r="CG556" s="180"/>
      <c r="CH556" s="180"/>
      <c r="CI556" s="180"/>
      <c r="CJ556" s="180"/>
      <c r="CK556" s="180"/>
      <c r="CL556" s="180"/>
      <c r="CM556" s="180"/>
      <c r="CN556" s="180"/>
      <c r="CO556" s="180"/>
      <c r="CP556" s="180"/>
      <c r="CQ556" s="180"/>
      <c r="CR556" s="180"/>
      <c r="CS556" s="180"/>
      <c r="CT556" s="180"/>
      <c r="CU556" s="180"/>
      <c r="CV556" s="180"/>
      <c r="CW556" s="180"/>
      <c r="CX556" s="180"/>
      <c r="CY556" s="180"/>
      <c r="CZ556" s="180"/>
      <c r="DA556" s="180"/>
      <c r="DB556" s="180"/>
      <c r="DC556" s="180"/>
      <c r="DD556" s="180"/>
      <c r="DE556" s="180"/>
      <c r="DF556" s="180"/>
      <c r="DG556" s="180"/>
      <c r="DH556" s="180"/>
      <c r="DI556" s="180"/>
      <c r="DJ556" s="180"/>
      <c r="DK556" s="180"/>
      <c r="DL556" s="180"/>
      <c r="DM556" s="180"/>
      <c r="DN556" s="180"/>
      <c r="DO556" s="180"/>
      <c r="DP556" s="180"/>
      <c r="DQ556" s="180"/>
      <c r="DR556" s="180"/>
      <c r="DS556" s="180"/>
      <c r="DT556" s="180"/>
      <c r="DU556" s="180"/>
      <c r="DV556" s="180"/>
      <c r="DW556" s="180"/>
      <c r="DX556" s="180"/>
      <c r="DY556" s="180"/>
      <c r="DZ556" s="180"/>
      <c r="EA556" s="180"/>
      <c r="EB556" s="180"/>
    </row>
    <row r="557" spans="2:132" x14ac:dyDescent="0.2">
      <c r="B557" s="180"/>
      <c r="C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  <c r="CB557" s="180"/>
      <c r="CC557" s="180"/>
      <c r="CD557" s="180"/>
      <c r="CE557" s="180"/>
      <c r="CF557" s="180"/>
      <c r="CG557" s="180"/>
      <c r="CH557" s="180"/>
      <c r="CI557" s="180"/>
      <c r="CJ557" s="180"/>
      <c r="CK557" s="180"/>
      <c r="CL557" s="180"/>
      <c r="CM557" s="180"/>
      <c r="CN557" s="180"/>
      <c r="CO557" s="180"/>
      <c r="CP557" s="180"/>
      <c r="CQ557" s="180"/>
      <c r="CR557" s="180"/>
      <c r="CS557" s="180"/>
      <c r="CT557" s="180"/>
      <c r="CU557" s="180"/>
      <c r="CV557" s="180"/>
      <c r="CW557" s="180"/>
      <c r="CX557" s="180"/>
      <c r="CY557" s="180"/>
      <c r="CZ557" s="180"/>
      <c r="DA557" s="180"/>
      <c r="DB557" s="180"/>
      <c r="DC557" s="180"/>
      <c r="DD557" s="180"/>
      <c r="DE557" s="180"/>
      <c r="DF557" s="180"/>
      <c r="DG557" s="180"/>
      <c r="DH557" s="180"/>
      <c r="DI557" s="180"/>
      <c r="DJ557" s="180"/>
      <c r="DK557" s="180"/>
      <c r="DL557" s="180"/>
      <c r="DM557" s="180"/>
      <c r="DN557" s="180"/>
      <c r="DO557" s="180"/>
      <c r="DP557" s="180"/>
      <c r="DQ557" s="180"/>
      <c r="DR557" s="180"/>
      <c r="DS557" s="180"/>
      <c r="DT557" s="180"/>
      <c r="DU557" s="180"/>
      <c r="DV557" s="180"/>
      <c r="DW557" s="180"/>
      <c r="DX557" s="180"/>
      <c r="DY557" s="180"/>
      <c r="DZ557" s="180"/>
      <c r="EA557" s="180"/>
      <c r="EB557" s="180"/>
    </row>
    <row r="558" spans="2:132" x14ac:dyDescent="0.2">
      <c r="B558" s="180"/>
      <c r="C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  <c r="CB558" s="180"/>
      <c r="CC558" s="180"/>
      <c r="CD558" s="180"/>
      <c r="CE558" s="180"/>
      <c r="CF558" s="180"/>
      <c r="CG558" s="180"/>
      <c r="CH558" s="180"/>
      <c r="CI558" s="180"/>
      <c r="CJ558" s="180"/>
      <c r="CK558" s="180"/>
      <c r="CL558" s="180"/>
      <c r="CM558" s="180"/>
      <c r="CN558" s="180"/>
      <c r="CO558" s="180"/>
      <c r="CP558" s="180"/>
      <c r="CQ558" s="180"/>
      <c r="CR558" s="180"/>
      <c r="CS558" s="180"/>
      <c r="CT558" s="180"/>
      <c r="CU558" s="180"/>
      <c r="CV558" s="180"/>
      <c r="CW558" s="180"/>
      <c r="CX558" s="180"/>
      <c r="CY558" s="180"/>
      <c r="CZ558" s="180"/>
      <c r="DA558" s="180"/>
      <c r="DB558" s="180"/>
      <c r="DC558" s="180"/>
      <c r="DD558" s="180"/>
      <c r="DE558" s="180"/>
      <c r="DF558" s="180"/>
      <c r="DG558" s="180"/>
      <c r="DH558" s="180"/>
      <c r="DI558" s="180"/>
      <c r="DJ558" s="180"/>
      <c r="DK558" s="180"/>
      <c r="DL558" s="180"/>
      <c r="DM558" s="180"/>
      <c r="DN558" s="180"/>
      <c r="DO558" s="180"/>
      <c r="DP558" s="180"/>
      <c r="DQ558" s="180"/>
      <c r="DR558" s="180"/>
      <c r="DS558" s="180"/>
      <c r="DT558" s="180"/>
      <c r="DU558" s="180"/>
      <c r="DV558" s="180"/>
      <c r="DW558" s="180"/>
      <c r="DX558" s="180"/>
      <c r="DY558" s="180"/>
      <c r="DZ558" s="180"/>
      <c r="EA558" s="180"/>
      <c r="EB558" s="180"/>
    </row>
    <row r="559" spans="2:132" x14ac:dyDescent="0.2">
      <c r="B559" s="180"/>
      <c r="C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  <c r="CB559" s="180"/>
      <c r="CC559" s="180"/>
      <c r="CD559" s="180"/>
      <c r="CE559" s="180"/>
      <c r="CF559" s="180"/>
      <c r="CG559" s="180"/>
      <c r="CH559" s="180"/>
      <c r="CI559" s="180"/>
      <c r="CJ559" s="180"/>
      <c r="CK559" s="180"/>
      <c r="CL559" s="180"/>
      <c r="CM559" s="180"/>
      <c r="CN559" s="180"/>
      <c r="CO559" s="180"/>
      <c r="CP559" s="180"/>
      <c r="CQ559" s="180"/>
      <c r="CR559" s="180"/>
      <c r="CS559" s="180"/>
      <c r="CT559" s="180"/>
      <c r="CU559" s="180"/>
      <c r="CV559" s="180"/>
      <c r="CW559" s="180"/>
      <c r="CX559" s="180"/>
      <c r="CY559" s="180"/>
      <c r="CZ559" s="180"/>
      <c r="DA559" s="180"/>
      <c r="DB559" s="180"/>
      <c r="DC559" s="180"/>
      <c r="DD559" s="180"/>
      <c r="DE559" s="180"/>
      <c r="DF559" s="180"/>
      <c r="DG559" s="180"/>
      <c r="DH559" s="180"/>
      <c r="DI559" s="180"/>
      <c r="DJ559" s="180"/>
      <c r="DK559" s="180"/>
      <c r="DL559" s="180"/>
      <c r="DM559" s="180"/>
      <c r="DN559" s="180"/>
      <c r="DO559" s="180"/>
      <c r="DP559" s="180"/>
      <c r="DQ559" s="180"/>
      <c r="DR559" s="180"/>
      <c r="DS559" s="180"/>
      <c r="DT559" s="180"/>
      <c r="DU559" s="180"/>
      <c r="DV559" s="180"/>
      <c r="DW559" s="180"/>
      <c r="DX559" s="180"/>
      <c r="DY559" s="180"/>
      <c r="DZ559" s="180"/>
      <c r="EA559" s="180"/>
      <c r="EB559" s="180"/>
    </row>
    <row r="560" spans="2:132" x14ac:dyDescent="0.2">
      <c r="B560" s="180"/>
      <c r="C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  <c r="CB560" s="180"/>
      <c r="CC560" s="180"/>
      <c r="CD560" s="180"/>
      <c r="CE560" s="180"/>
      <c r="CF560" s="180"/>
      <c r="CG560" s="180"/>
      <c r="CH560" s="180"/>
      <c r="CI560" s="180"/>
      <c r="CJ560" s="180"/>
      <c r="CK560" s="180"/>
      <c r="CL560" s="180"/>
      <c r="CM560" s="180"/>
      <c r="CN560" s="180"/>
      <c r="CO560" s="180"/>
      <c r="CP560" s="180"/>
      <c r="CQ560" s="180"/>
      <c r="CR560" s="180"/>
      <c r="CS560" s="180"/>
      <c r="CT560" s="180"/>
      <c r="CU560" s="180"/>
      <c r="CV560" s="180"/>
      <c r="CW560" s="180"/>
      <c r="CX560" s="180"/>
      <c r="CY560" s="180"/>
      <c r="CZ560" s="180"/>
      <c r="DA560" s="180"/>
      <c r="DB560" s="180"/>
      <c r="DC560" s="180"/>
      <c r="DD560" s="180"/>
      <c r="DE560" s="180"/>
      <c r="DF560" s="180"/>
      <c r="DG560" s="180"/>
      <c r="DH560" s="180"/>
      <c r="DI560" s="180"/>
      <c r="DJ560" s="180"/>
      <c r="DK560" s="180"/>
      <c r="DL560" s="180"/>
      <c r="DM560" s="180"/>
      <c r="DN560" s="180"/>
      <c r="DO560" s="180"/>
      <c r="DP560" s="180"/>
      <c r="DQ560" s="180"/>
      <c r="DR560" s="180"/>
      <c r="DS560" s="180"/>
      <c r="DT560" s="180"/>
      <c r="DU560" s="180"/>
      <c r="DV560" s="180"/>
      <c r="DW560" s="180"/>
      <c r="DX560" s="180"/>
      <c r="DY560" s="180"/>
      <c r="DZ560" s="180"/>
      <c r="EA560" s="180"/>
      <c r="EB560" s="180"/>
    </row>
    <row r="561" spans="2:132" x14ac:dyDescent="0.2">
      <c r="B561" s="180"/>
      <c r="C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  <c r="CB561" s="180"/>
      <c r="CC561" s="180"/>
      <c r="CD561" s="180"/>
      <c r="CE561" s="180"/>
      <c r="CF561" s="180"/>
      <c r="CG561" s="180"/>
      <c r="CH561" s="180"/>
      <c r="CI561" s="180"/>
      <c r="CJ561" s="180"/>
      <c r="CK561" s="180"/>
      <c r="CL561" s="180"/>
      <c r="CM561" s="180"/>
      <c r="CN561" s="180"/>
      <c r="CO561" s="180"/>
      <c r="CP561" s="180"/>
      <c r="CQ561" s="180"/>
      <c r="CR561" s="180"/>
      <c r="CS561" s="180"/>
      <c r="CT561" s="180"/>
      <c r="CU561" s="180"/>
      <c r="CV561" s="180"/>
      <c r="CW561" s="180"/>
      <c r="CX561" s="180"/>
      <c r="CY561" s="180"/>
      <c r="CZ561" s="180"/>
      <c r="DA561" s="180"/>
      <c r="DB561" s="180"/>
      <c r="DC561" s="180"/>
      <c r="DD561" s="180"/>
      <c r="DE561" s="180"/>
      <c r="DF561" s="180"/>
      <c r="DG561" s="180"/>
      <c r="DH561" s="180"/>
      <c r="DI561" s="180"/>
      <c r="DJ561" s="180"/>
      <c r="DK561" s="180"/>
      <c r="DL561" s="180"/>
      <c r="DM561" s="180"/>
      <c r="DN561" s="180"/>
      <c r="DO561" s="180"/>
      <c r="DP561" s="180"/>
      <c r="DQ561" s="180"/>
      <c r="DR561" s="180"/>
      <c r="DS561" s="180"/>
      <c r="DT561" s="180"/>
      <c r="DU561" s="180"/>
      <c r="DV561" s="180"/>
      <c r="DW561" s="180"/>
      <c r="DX561" s="180"/>
      <c r="DY561" s="180"/>
      <c r="DZ561" s="180"/>
      <c r="EA561" s="180"/>
      <c r="EB561" s="180"/>
    </row>
    <row r="562" spans="2:132" x14ac:dyDescent="0.2">
      <c r="B562" s="180"/>
      <c r="C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  <c r="CB562" s="180"/>
      <c r="CC562" s="180"/>
      <c r="CD562" s="180"/>
      <c r="CE562" s="180"/>
      <c r="CF562" s="180"/>
      <c r="CG562" s="180"/>
      <c r="CH562" s="180"/>
      <c r="CI562" s="180"/>
      <c r="CJ562" s="180"/>
      <c r="CK562" s="180"/>
      <c r="CL562" s="180"/>
      <c r="CM562" s="180"/>
      <c r="CN562" s="180"/>
      <c r="CO562" s="180"/>
      <c r="CP562" s="180"/>
      <c r="CQ562" s="180"/>
      <c r="CR562" s="180"/>
      <c r="CS562" s="180"/>
      <c r="CT562" s="180"/>
      <c r="CU562" s="180"/>
      <c r="CV562" s="180"/>
      <c r="CW562" s="180"/>
      <c r="CX562" s="180"/>
      <c r="CY562" s="180"/>
      <c r="CZ562" s="180"/>
      <c r="DA562" s="180"/>
      <c r="DB562" s="180"/>
      <c r="DC562" s="180"/>
      <c r="DD562" s="180"/>
      <c r="DE562" s="180"/>
      <c r="DF562" s="180"/>
      <c r="DG562" s="180"/>
      <c r="DH562" s="180"/>
      <c r="DI562" s="180"/>
      <c r="DJ562" s="180"/>
      <c r="DK562" s="180"/>
      <c r="DL562" s="180"/>
      <c r="DM562" s="180"/>
      <c r="DN562" s="180"/>
      <c r="DO562" s="180"/>
      <c r="DP562" s="180"/>
      <c r="DQ562" s="180"/>
      <c r="DR562" s="180"/>
      <c r="DS562" s="180"/>
      <c r="DT562" s="180"/>
      <c r="DU562" s="180"/>
      <c r="DV562" s="180"/>
      <c r="DW562" s="180"/>
      <c r="DX562" s="180"/>
      <c r="DY562" s="180"/>
      <c r="DZ562" s="180"/>
      <c r="EA562" s="180"/>
      <c r="EB562" s="180"/>
    </row>
  </sheetData>
  <mergeCells count="5">
    <mergeCell ref="A3:B3"/>
    <mergeCell ref="G3:H3"/>
    <mergeCell ref="A1:AL1"/>
    <mergeCell ref="AB3:AE3"/>
    <mergeCell ref="M3:O3"/>
  </mergeCells>
  <pageMargins left="0.31496062992125984" right="0.31496062992125984" top="0.78740157480314965" bottom="0.78740157480314965" header="0.31496062992125984" footer="0.31496062992125984"/>
  <pageSetup paperSize="9" scale="5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569"/>
  <sheetViews>
    <sheetView topLeftCell="A4" workbookViewId="0">
      <selection activeCell="A13" sqref="A13"/>
    </sheetView>
  </sheetViews>
  <sheetFormatPr baseColWidth="10" defaultRowHeight="12.75" x14ac:dyDescent="0.2"/>
  <cols>
    <col min="1" max="1" width="7" customWidth="1"/>
    <col min="2" max="2" width="6.5703125" style="1" customWidth="1"/>
    <col min="3" max="3" width="1.140625" style="1" customWidth="1"/>
    <col min="4" max="4" width="7" customWidth="1"/>
    <col min="5" max="5" width="6.42578125" style="1" customWidth="1"/>
    <col min="6" max="6" width="1.140625" style="1" customWidth="1"/>
    <col min="7" max="7" width="5.5703125" style="1" bestFit="1" customWidth="1"/>
    <col min="8" max="8" width="7.42578125" style="1" customWidth="1"/>
    <col min="9" max="9" width="1.140625" style="1" customWidth="1"/>
    <col min="10" max="10" width="5.5703125" style="1" bestFit="1" customWidth="1"/>
    <col min="11" max="11" width="6.5703125" style="1" bestFit="1" customWidth="1"/>
    <col min="12" max="12" width="1.140625" style="1" customWidth="1"/>
    <col min="13" max="13" width="5.5703125" style="1" bestFit="1" customWidth="1"/>
    <col min="14" max="14" width="6.5703125" style="1" bestFit="1" customWidth="1"/>
    <col min="15" max="15" width="1.140625" style="1" customWidth="1"/>
    <col min="16" max="17" width="6.5703125" style="1" bestFit="1" customWidth="1"/>
    <col min="18" max="18" width="1.140625" style="1" customWidth="1"/>
    <col min="19" max="20" width="6.5703125" style="1" bestFit="1" customWidth="1"/>
    <col min="21" max="21" width="1.140625" style="1" customWidth="1"/>
    <col min="22" max="23" width="6.5703125" style="1" bestFit="1" customWidth="1"/>
    <col min="24" max="24" width="1.140625" style="1" customWidth="1"/>
    <col min="25" max="26" width="6.5703125" style="1" bestFit="1" customWidth="1"/>
    <col min="27" max="27" width="1.140625" style="1" customWidth="1"/>
    <col min="28" max="29" width="6.5703125" style="1" bestFit="1" customWidth="1"/>
    <col min="30" max="30" width="1.140625" style="1" customWidth="1"/>
    <col min="31" max="32" width="6.5703125" style="1" bestFit="1" customWidth="1"/>
    <col min="33" max="33" width="1.140625" style="1" customWidth="1"/>
    <col min="34" max="35" width="6.5703125" style="1" bestFit="1" customWidth="1"/>
    <col min="36" max="36" width="1.140625" style="1" customWidth="1"/>
    <col min="37" max="38" width="6.5703125" style="1" bestFit="1" customWidth="1"/>
    <col min="39" max="39" width="1.140625" style="1" customWidth="1"/>
    <col min="40" max="41" width="6.5703125" style="1" bestFit="1" customWidth="1"/>
    <col min="42" max="42" width="1.140625" style="1" customWidth="1"/>
    <col min="43" max="44" width="6.5703125" style="1" bestFit="1" customWidth="1"/>
    <col min="45" max="45" width="1.140625" style="1" customWidth="1"/>
    <col min="46" max="132" width="6.5703125" style="1" bestFit="1" customWidth="1"/>
  </cols>
  <sheetData>
    <row r="1" spans="1:132" ht="35.25" thickBot="1" x14ac:dyDescent="0.5">
      <c r="A1" s="327" t="s">
        <v>2201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7"/>
    </row>
    <row r="2" spans="1:132" ht="15.75" thickBot="1" x14ac:dyDescent="0.25">
      <c r="A2" s="342" t="str">
        <f>'Schuelereinst. Sinclair'!C3</f>
        <v>Mädchen starten mit Damensinclairtabelle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4"/>
      <c r="U2" s="334" t="str">
        <f>'Schuelereinst. Sinclair'!$O$4</f>
        <v>Sinclairfaktor beim Kugelwurf wird berücksichtigt</v>
      </c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6"/>
      <c r="AN2" s="336"/>
      <c r="AO2" s="336"/>
      <c r="AP2" s="336"/>
      <c r="AQ2" s="336"/>
      <c r="AR2" s="336"/>
      <c r="AS2" s="336"/>
      <c r="AT2" s="336"/>
      <c r="AU2" s="337"/>
    </row>
    <row r="3" spans="1:132" x14ac:dyDescent="0.2">
      <c r="A3" s="25"/>
    </row>
    <row r="4" spans="1:132" x14ac:dyDescent="0.2">
      <c r="A4" s="319" t="s">
        <v>2197</v>
      </c>
      <c r="B4" s="319"/>
      <c r="C4"/>
      <c r="D4" s="190">
        <v>0.1</v>
      </c>
      <c r="E4"/>
      <c r="F4"/>
      <c r="G4" s="319" t="s">
        <v>2198</v>
      </c>
      <c r="H4" s="319"/>
      <c r="I4"/>
      <c r="J4" s="190">
        <v>1</v>
      </c>
      <c r="L4" s="199"/>
      <c r="M4" s="199"/>
      <c r="N4" s="199"/>
      <c r="O4" s="199"/>
      <c r="P4" s="198"/>
      <c r="Q4" s="54"/>
      <c r="R4" s="199"/>
      <c r="S4" s="54"/>
      <c r="T4" s="54"/>
      <c r="U4" s="199"/>
      <c r="V4" s="54"/>
      <c r="W4" s="54"/>
      <c r="X4" s="199"/>
      <c r="Y4" s="54"/>
      <c r="Z4" s="54"/>
      <c r="AA4" s="199"/>
      <c r="AB4" s="199"/>
      <c r="AC4" s="199"/>
      <c r="AD4" s="199"/>
      <c r="AE4" s="199"/>
      <c r="AF4" s="198"/>
      <c r="AG4" s="199"/>
      <c r="AH4" s="54"/>
      <c r="AI4" s="54"/>
      <c r="AJ4" s="199"/>
      <c r="AK4" s="54"/>
      <c r="AL4" s="54"/>
      <c r="AM4" s="199"/>
      <c r="AN4" s="54"/>
      <c r="AP4" s="199"/>
      <c r="AS4" s="199"/>
    </row>
    <row r="6" spans="1:132" x14ac:dyDescent="0.2">
      <c r="A6" s="338" t="s">
        <v>145</v>
      </c>
      <c r="B6" s="339"/>
      <c r="D6" s="338" t="s">
        <v>145</v>
      </c>
      <c r="E6" s="339"/>
      <c r="G6" s="338" t="s">
        <v>145</v>
      </c>
      <c r="H6" s="339"/>
      <c r="J6" s="338" t="s">
        <v>145</v>
      </c>
      <c r="K6" s="339"/>
      <c r="M6" s="338" t="s">
        <v>145</v>
      </c>
      <c r="N6" s="339"/>
      <c r="P6" s="338" t="s">
        <v>145</v>
      </c>
      <c r="Q6" s="339"/>
      <c r="S6" s="338" t="s">
        <v>145</v>
      </c>
      <c r="T6" s="339"/>
      <c r="V6" s="338" t="s">
        <v>145</v>
      </c>
      <c r="W6" s="339"/>
      <c r="Y6" s="338" t="s">
        <v>145</v>
      </c>
      <c r="Z6" s="339"/>
      <c r="AB6" s="338" t="s">
        <v>145</v>
      </c>
      <c r="AC6" s="339"/>
      <c r="AE6" s="338" t="s">
        <v>145</v>
      </c>
      <c r="AF6" s="339"/>
      <c r="AH6" s="338" t="s">
        <v>145</v>
      </c>
      <c r="AI6" s="339"/>
      <c r="AK6" s="338" t="s">
        <v>145</v>
      </c>
      <c r="AL6" s="339"/>
      <c r="AN6" s="338" t="s">
        <v>145</v>
      </c>
      <c r="AO6" s="339"/>
      <c r="AQ6" s="338" t="s">
        <v>145</v>
      </c>
      <c r="AR6" s="339"/>
      <c r="AT6" s="338" t="s">
        <v>145</v>
      </c>
      <c r="AU6" s="339"/>
    </row>
    <row r="7" spans="1:132" x14ac:dyDescent="0.2">
      <c r="A7" s="340" t="s">
        <v>2204</v>
      </c>
      <c r="B7" s="341"/>
      <c r="D7" s="340" t="s">
        <v>2204</v>
      </c>
      <c r="E7" s="341"/>
      <c r="G7" s="340" t="s">
        <v>2204</v>
      </c>
      <c r="H7" s="341"/>
      <c r="J7" s="340" t="s">
        <v>2204</v>
      </c>
      <c r="K7" s="341"/>
      <c r="M7" s="340" t="s">
        <v>2204</v>
      </c>
      <c r="N7" s="341"/>
      <c r="P7" s="340" t="s">
        <v>2204</v>
      </c>
      <c r="Q7" s="341"/>
      <c r="S7" s="340" t="s">
        <v>2204</v>
      </c>
      <c r="T7" s="341"/>
      <c r="V7" s="340" t="s">
        <v>2204</v>
      </c>
      <c r="W7" s="341"/>
      <c r="Y7" s="340" t="s">
        <v>2204</v>
      </c>
      <c r="Z7" s="341"/>
      <c r="AB7" s="340" t="s">
        <v>2204</v>
      </c>
      <c r="AC7" s="341"/>
      <c r="AE7" s="340" t="s">
        <v>2204</v>
      </c>
      <c r="AF7" s="341"/>
      <c r="AH7" s="340" t="s">
        <v>2204</v>
      </c>
      <c r="AI7" s="341"/>
      <c r="AK7" s="340" t="s">
        <v>2204</v>
      </c>
      <c r="AL7" s="341"/>
      <c r="AN7" s="340" t="s">
        <v>2204</v>
      </c>
      <c r="AO7" s="341"/>
      <c r="AQ7" s="340" t="s">
        <v>2204</v>
      </c>
      <c r="AR7" s="341"/>
      <c r="AT7" s="340" t="s">
        <v>2204</v>
      </c>
      <c r="AU7" s="341"/>
    </row>
    <row r="8" spans="1:132" x14ac:dyDescent="0.2">
      <c r="A8" s="195" t="s">
        <v>2205</v>
      </c>
      <c r="B8" s="196" t="s">
        <v>358</v>
      </c>
      <c r="D8" s="195" t="s">
        <v>2205</v>
      </c>
      <c r="E8" s="196" t="s">
        <v>358</v>
      </c>
      <c r="G8" s="195" t="s">
        <v>2205</v>
      </c>
      <c r="H8" s="196" t="s">
        <v>358</v>
      </c>
      <c r="J8" s="195" t="s">
        <v>2205</v>
      </c>
      <c r="K8" s="196" t="s">
        <v>358</v>
      </c>
      <c r="M8" s="195" t="s">
        <v>2205</v>
      </c>
      <c r="N8" s="196" t="s">
        <v>358</v>
      </c>
      <c r="P8" s="195" t="s">
        <v>2205</v>
      </c>
      <c r="Q8" s="196" t="s">
        <v>358</v>
      </c>
      <c r="S8" s="195" t="s">
        <v>2205</v>
      </c>
      <c r="T8" s="196" t="s">
        <v>358</v>
      </c>
      <c r="V8" s="195" t="s">
        <v>2205</v>
      </c>
      <c r="W8" s="196" t="s">
        <v>358</v>
      </c>
      <c r="Y8" s="195" t="s">
        <v>2205</v>
      </c>
      <c r="Z8" s="196" t="s">
        <v>358</v>
      </c>
      <c r="AB8" s="195" t="s">
        <v>2205</v>
      </c>
      <c r="AC8" s="196" t="s">
        <v>358</v>
      </c>
      <c r="AE8" s="195" t="s">
        <v>2205</v>
      </c>
      <c r="AF8" s="196" t="s">
        <v>358</v>
      </c>
      <c r="AH8" s="195" t="s">
        <v>2205</v>
      </c>
      <c r="AI8" s="196" t="s">
        <v>358</v>
      </c>
      <c r="AK8" s="195" t="s">
        <v>2205</v>
      </c>
      <c r="AL8" s="196" t="s">
        <v>358</v>
      </c>
      <c r="AN8" s="195" t="s">
        <v>2205</v>
      </c>
      <c r="AO8" s="196" t="s">
        <v>358</v>
      </c>
      <c r="AQ8" s="195" t="s">
        <v>2205</v>
      </c>
      <c r="AR8" s="196" t="s">
        <v>358</v>
      </c>
      <c r="AT8" s="195" t="s">
        <v>2205</v>
      </c>
      <c r="AU8" s="196" t="s">
        <v>358</v>
      </c>
    </row>
    <row r="9" spans="1:132" x14ac:dyDescent="0.2">
      <c r="A9" s="195" t="s">
        <v>2206</v>
      </c>
      <c r="B9" s="197">
        <v>25</v>
      </c>
      <c r="D9" s="195" t="s">
        <v>2206</v>
      </c>
      <c r="E9" s="197">
        <v>27.5</v>
      </c>
      <c r="G9" s="195" t="s">
        <v>2206</v>
      </c>
      <c r="H9" s="197">
        <v>30</v>
      </c>
      <c r="J9" s="195" t="s">
        <v>2206</v>
      </c>
      <c r="K9" s="197">
        <v>32.5</v>
      </c>
      <c r="M9" s="195" t="s">
        <v>2206</v>
      </c>
      <c r="N9" s="197">
        <v>35</v>
      </c>
      <c r="P9" s="195" t="s">
        <v>2206</v>
      </c>
      <c r="Q9" s="197">
        <v>37.5</v>
      </c>
      <c r="S9" s="195" t="s">
        <v>2206</v>
      </c>
      <c r="T9" s="197">
        <v>40</v>
      </c>
      <c r="V9" s="195" t="s">
        <v>2206</v>
      </c>
      <c r="W9" s="197">
        <v>42.5</v>
      </c>
      <c r="Y9" s="195" t="s">
        <v>2206</v>
      </c>
      <c r="Z9" s="197">
        <v>45</v>
      </c>
      <c r="AB9" s="195" t="s">
        <v>2206</v>
      </c>
      <c r="AC9" s="197">
        <v>47.5</v>
      </c>
      <c r="AE9" s="195" t="s">
        <v>2206</v>
      </c>
      <c r="AF9" s="197">
        <v>50</v>
      </c>
      <c r="AH9" s="195" t="s">
        <v>2206</v>
      </c>
      <c r="AI9" s="197">
        <v>52.5</v>
      </c>
      <c r="AK9" s="195" t="s">
        <v>2206</v>
      </c>
      <c r="AL9" s="197">
        <v>55</v>
      </c>
      <c r="AN9" s="195" t="s">
        <v>2206</v>
      </c>
      <c r="AO9" s="197">
        <v>57.5</v>
      </c>
      <c r="AQ9" s="195" t="s">
        <v>2206</v>
      </c>
      <c r="AR9" s="197">
        <v>60</v>
      </c>
      <c r="AT9" s="195" t="s">
        <v>2206</v>
      </c>
      <c r="AU9" s="197">
        <v>80</v>
      </c>
    </row>
    <row r="10" spans="1:132" x14ac:dyDescent="0.2">
      <c r="A10" s="195" t="s">
        <v>2203</v>
      </c>
      <c r="B10" s="84">
        <f>IF(B8="B",VLOOKUP(B9,Sinclair_schueler,2),VLOOKUP(B9,Sinclair_schueler,3))</f>
        <v>3.6063000000000001</v>
      </c>
      <c r="D10" s="195" t="s">
        <v>2203</v>
      </c>
      <c r="E10" s="84">
        <f>IF(E8="B",VLOOKUP(E9,Sinclair_schueler,2),VLOOKUP(E9,Sinclair_schueler,3))</f>
        <v>3.1890999999999998</v>
      </c>
      <c r="G10" s="195" t="s">
        <v>2203</v>
      </c>
      <c r="H10" s="84">
        <f>IF(H8="B",VLOOKUP(H9,Sinclair_schueler,2),VLOOKUP(H9,Sinclair_schueler,3))</f>
        <v>2.8660000000000001</v>
      </c>
      <c r="J10" s="195" t="s">
        <v>2203</v>
      </c>
      <c r="K10" s="84">
        <f>IF(K8="B",VLOOKUP(K9,Sinclair_schueler,2),VLOOKUP(K9,Sinclair_schueler,3))</f>
        <v>2.6095999999999999</v>
      </c>
      <c r="M10" s="195" t="s">
        <v>2203</v>
      </c>
      <c r="N10" s="84">
        <f>IF(N8="B",VLOOKUP(N9,Sinclair_schueler,2),VLOOKUP(N9,Sinclair_schueler,3))</f>
        <v>2.4020000000000001</v>
      </c>
      <c r="P10" s="195" t="s">
        <v>2203</v>
      </c>
      <c r="Q10" s="84">
        <f>IF(Q8="B",VLOOKUP(Q9,Sinclair_schueler,2),VLOOKUP(Q9,Sinclair_schueler,3))</f>
        <v>2.2311999999999999</v>
      </c>
      <c r="S10" s="195" t="s">
        <v>2203</v>
      </c>
      <c r="T10" s="84">
        <f>IF(T8="B",VLOOKUP(T9,Sinclair_schueler,2),VLOOKUP(T9,Sinclair_schueler,3))</f>
        <v>2.0884999999999998</v>
      </c>
      <c r="V10" s="195" t="s">
        <v>2203</v>
      </c>
      <c r="W10" s="84">
        <f>IF(W8="B",VLOOKUP(W9,Sinclair_schueler,2),VLOOKUP(W9,Sinclair_schueler,3))</f>
        <v>1.9679</v>
      </c>
      <c r="Y10" s="195" t="s">
        <v>2203</v>
      </c>
      <c r="Z10" s="84">
        <f>IF(Z8="B",VLOOKUP(Z9,Sinclair_schueler,2),VLOOKUP(Z9,Sinclair_schueler,3))</f>
        <v>1.8648</v>
      </c>
      <c r="AB10" s="195" t="s">
        <v>2203</v>
      </c>
      <c r="AC10" s="84">
        <f>IF(AC8="B",VLOOKUP(AC9,Sinclair_schueler,2),VLOOKUP(AC9,Sinclair_schueler,3))</f>
        <v>1.7759</v>
      </c>
      <c r="AE10" s="195" t="s">
        <v>2203</v>
      </c>
      <c r="AF10" s="84">
        <f>IF(AF8="B",VLOOKUP(AF9,Sinclair_schueler,2),VLOOKUP(AF9,Sinclair_schueler,3))</f>
        <v>1.6986000000000001</v>
      </c>
      <c r="AH10" s="195" t="s">
        <v>2203</v>
      </c>
      <c r="AI10" s="84">
        <f>IF(AI8="B",VLOOKUP(AI9,Sinclair_schueler,2),VLOOKUP(AI9,Sinclair_schueler,3))</f>
        <v>1.631</v>
      </c>
      <c r="AK10" s="195" t="s">
        <v>2203</v>
      </c>
      <c r="AL10" s="84">
        <f>IF(AL8="B",VLOOKUP(AL9,Sinclair_schueler,2),VLOOKUP(AL9,Sinclair_schueler,3))</f>
        <v>1.5712999999999999</v>
      </c>
      <c r="AN10" s="195" t="s">
        <v>2203</v>
      </c>
      <c r="AO10" s="84">
        <f>IF(AO8="B",VLOOKUP(AO9,Sinclair_schueler,2),VLOOKUP(AO9,Sinclair_schueler,3))</f>
        <v>1.5185</v>
      </c>
      <c r="AQ10" s="195" t="s">
        <v>2203</v>
      </c>
      <c r="AR10" s="84">
        <f>IF(AR8="B",VLOOKUP(AR9,Sinclair_schueler,2),VLOOKUP(AR9,Sinclair_schueler,3))</f>
        <v>1.4714</v>
      </c>
      <c r="AT10" s="195" t="s">
        <v>2203</v>
      </c>
      <c r="AU10" s="84">
        <f>IF(AU8="B",VLOOKUP(AU9,Sinclair_schueler,2),VLOOKUP(AU9,Sinclair_schueler,3))</f>
        <v>1.2282999999999999</v>
      </c>
    </row>
    <row r="11" spans="1:132" ht="13.5" thickBot="1" x14ac:dyDescent="0.25"/>
    <row r="12" spans="1:132" x14ac:dyDescent="0.2">
      <c r="A12" s="181" t="s">
        <v>2099</v>
      </c>
      <c r="B12" s="182" t="s">
        <v>147</v>
      </c>
      <c r="D12" s="181" t="s">
        <v>2099</v>
      </c>
      <c r="E12" s="182" t="s">
        <v>147</v>
      </c>
      <c r="G12" s="181" t="s">
        <v>2099</v>
      </c>
      <c r="H12" s="182" t="s">
        <v>147</v>
      </c>
      <c r="J12" s="181" t="s">
        <v>2099</v>
      </c>
      <c r="K12" s="182" t="s">
        <v>147</v>
      </c>
      <c r="M12" s="181" t="s">
        <v>2099</v>
      </c>
      <c r="N12" s="182" t="s">
        <v>147</v>
      </c>
      <c r="P12" s="181" t="s">
        <v>2099</v>
      </c>
      <c r="Q12" s="182" t="s">
        <v>147</v>
      </c>
      <c r="S12" s="181" t="s">
        <v>2099</v>
      </c>
      <c r="T12" s="182" t="s">
        <v>147</v>
      </c>
      <c r="V12" s="181" t="s">
        <v>2099</v>
      </c>
      <c r="W12" s="182" t="s">
        <v>147</v>
      </c>
      <c r="Y12" s="181" t="s">
        <v>2099</v>
      </c>
      <c r="Z12" s="182" t="s">
        <v>147</v>
      </c>
      <c r="AB12" s="181" t="s">
        <v>2099</v>
      </c>
      <c r="AC12" s="182" t="s">
        <v>147</v>
      </c>
      <c r="AE12" s="181" t="s">
        <v>2099</v>
      </c>
      <c r="AF12" s="182" t="s">
        <v>147</v>
      </c>
      <c r="AH12" s="181" t="s">
        <v>2099</v>
      </c>
      <c r="AI12" s="182" t="s">
        <v>147</v>
      </c>
      <c r="AK12" s="181" t="s">
        <v>2099</v>
      </c>
      <c r="AL12" s="182" t="s">
        <v>147</v>
      </c>
      <c r="AN12" s="181" t="s">
        <v>2099</v>
      </c>
      <c r="AO12" s="182" t="s">
        <v>147</v>
      </c>
      <c r="AQ12" s="181" t="s">
        <v>2099</v>
      </c>
      <c r="AR12" s="182" t="s">
        <v>147</v>
      </c>
      <c r="AT12" s="181" t="s">
        <v>2099</v>
      </c>
      <c r="AU12" s="182" t="s">
        <v>147</v>
      </c>
    </row>
    <row r="13" spans="1:132" x14ac:dyDescent="0.2">
      <c r="A13" s="183">
        <f>IF($D$4=0.1,ROUND($J$4,1),IF($D$4=0.01,ROUND($J$4,2),999))</f>
        <v>1</v>
      </c>
      <c r="B13" s="191">
        <f>ROUND(IF('Schuelereinst. Sinclair'!$N$4="Ja",Druck_Tabelle_Kugel_VGL!B$10,1) * VLOOKUP(A13,Kugel_Schueler,2),1)</f>
        <v>0</v>
      </c>
      <c r="D13" s="183">
        <f>IF($D$4=0.1,ROUND($J$4,1),IF($D$4=0.01,ROUND($J$4,2),999))</f>
        <v>1</v>
      </c>
      <c r="E13" s="191">
        <f>ROUND(IF('Schuelereinst. Sinclair'!$N$4="Ja",Druck_Tabelle_Kugel_VGL!E$10,1) * VLOOKUP(D13,Kugel_Schueler,2),1)</f>
        <v>0</v>
      </c>
      <c r="G13" s="183">
        <f>IF($D$4=0.1,ROUND($J$4,1),IF($D$4=0.01,ROUND($J$4,2),999))</f>
        <v>1</v>
      </c>
      <c r="H13" s="191">
        <f>ROUND(IF('Schuelereinst. Sinclair'!$N$4="Ja",Druck_Tabelle_Kugel_VGL!H$10,1) * VLOOKUP(G13,Kugel_Schueler,2),1)</f>
        <v>0</v>
      </c>
      <c r="J13" s="183">
        <f>IF($D$4=0.1,ROUND($J$4,1),IF($D$4=0.01,ROUND($J$4,2),999))</f>
        <v>1</v>
      </c>
      <c r="K13" s="191">
        <f>ROUND(IF('Schuelereinst. Sinclair'!$N$4="Ja",Druck_Tabelle_Kugel_VGL!K$10,1) * VLOOKUP(J13,Kugel_Schueler,2),1)</f>
        <v>0</v>
      </c>
      <c r="M13" s="183">
        <f>IF($D$4=0.1,ROUND($J$4,1),IF($D$4=0.01,ROUND($J$4,2),999))</f>
        <v>1</v>
      </c>
      <c r="N13" s="191">
        <f>ROUND(IF('Schuelereinst. Sinclair'!$N$4="Ja",Druck_Tabelle_Kugel_VGL!N$10,1) * VLOOKUP(M13,Kugel_Schueler,2),1)</f>
        <v>0</v>
      </c>
      <c r="P13" s="183">
        <f>IF($D$4=0.1,ROUND($J$4,1),IF($D$4=0.01,ROUND($J$4,2),999))</f>
        <v>1</v>
      </c>
      <c r="Q13" s="191">
        <f>ROUND(IF('Schuelereinst. Sinclair'!$N$4="Ja",Druck_Tabelle_Kugel_VGL!Q$10,1) * VLOOKUP(P13,Kugel_Schueler,2),1)</f>
        <v>0</v>
      </c>
      <c r="S13" s="183">
        <f>IF($D$4=0.1,ROUND($J$4,1),IF($D$4=0.01,ROUND($J$4,2),999))</f>
        <v>1</v>
      </c>
      <c r="T13" s="191">
        <f>ROUND(IF('Schuelereinst. Sinclair'!$N$4="Ja",Druck_Tabelle_Kugel_VGL!T$10,1) * VLOOKUP(S13,Kugel_Schueler,2),1)</f>
        <v>0</v>
      </c>
      <c r="V13" s="183">
        <f>IF($D$4=0.1,ROUND($J$4,1),IF($D$4=0.01,ROUND($J$4,2),999))</f>
        <v>1</v>
      </c>
      <c r="W13" s="191">
        <f>ROUND(IF('Schuelereinst. Sinclair'!$N$4="Ja",Druck_Tabelle_Kugel_VGL!W$10,1) * VLOOKUP(V13,Kugel_Schueler,2),1)</f>
        <v>0</v>
      </c>
      <c r="Y13" s="183">
        <f>IF($D$4=0.1,ROUND($J$4,1),IF($D$4=0.01,ROUND($J$4,2),999))</f>
        <v>1</v>
      </c>
      <c r="Z13" s="191">
        <f>ROUND(IF('Schuelereinst. Sinclair'!$N$4="Ja",Druck_Tabelle_Kugel_VGL!Z$10,1) * VLOOKUP(Y13,Kugel_Schueler,2),1)</f>
        <v>0</v>
      </c>
      <c r="AB13" s="183">
        <f>IF($D$4=0.1,ROUND($J$4,1),IF($D$4=0.01,ROUND($J$4,2),999))</f>
        <v>1</v>
      </c>
      <c r="AC13" s="191">
        <f>ROUND(IF('Schuelereinst. Sinclair'!$N$4="Ja",Druck_Tabelle_Kugel_VGL!AC$10,1) * VLOOKUP(AB13,Kugel_Schueler,2),1)</f>
        <v>0</v>
      </c>
      <c r="AE13" s="183">
        <f>IF($D$4=0.1,ROUND($J$4,1),IF($D$4=0.01,ROUND($J$4,2),999))</f>
        <v>1</v>
      </c>
      <c r="AF13" s="191">
        <f>ROUND(IF('Schuelereinst. Sinclair'!$N$4="Ja",Druck_Tabelle_Kugel_VGL!AF$10,1) * VLOOKUP(AE13,Kugel_Schueler,2),1)</f>
        <v>0</v>
      </c>
      <c r="AH13" s="183">
        <f>IF($D$4=0.1,ROUND($J$4,1),IF($D$4=0.01,ROUND($J$4,2),999))</f>
        <v>1</v>
      </c>
      <c r="AI13" s="191">
        <f>ROUND(IF('Schuelereinst. Sinclair'!$N$4="Ja",Druck_Tabelle_Kugel_VGL!AI$10,1) * VLOOKUP(AH13,Kugel_Schueler,2),1)</f>
        <v>0</v>
      </c>
      <c r="AK13" s="183">
        <f>IF($D$4=0.1,ROUND($J$4,1),IF($D$4=0.01,ROUND($J$4,2),999))</f>
        <v>1</v>
      </c>
      <c r="AL13" s="191">
        <f>ROUND(IF('Schuelereinst. Sinclair'!$N$4="Ja",Druck_Tabelle_Kugel_VGL!AL$10,1) * VLOOKUP(AK13,Kugel_Schueler,2),1)</f>
        <v>0</v>
      </c>
      <c r="AN13" s="183">
        <f>IF($D$4=0.1,ROUND($J$4,1),IF($D$4=0.01,ROUND($J$4,2),999))</f>
        <v>1</v>
      </c>
      <c r="AO13" s="191">
        <f>ROUND(IF('Schuelereinst. Sinclair'!$N$4="Ja",Druck_Tabelle_Kugel_VGL!AO$10,1) * VLOOKUP(AN13,Kugel_Schueler,2),1)</f>
        <v>0</v>
      </c>
      <c r="AQ13" s="183">
        <f>IF($D$4=0.1,ROUND($J$4,1),IF($D$4=0.01,ROUND($J$4,2),999))</f>
        <v>1</v>
      </c>
      <c r="AR13" s="191">
        <f>ROUND(IF('Schuelereinst. Sinclair'!$N$4="Ja",Druck_Tabelle_Kugel_VGL!AR$10,1) * VLOOKUP(AQ13,Kugel_Schueler,2),1)</f>
        <v>0</v>
      </c>
      <c r="AT13" s="183">
        <f>IF($D$4=0.1,ROUND($J$4,1),IF($D$4=0.01,ROUND($J$4,2),999))</f>
        <v>1</v>
      </c>
      <c r="AU13" s="191">
        <f>ROUND(IF('Schuelereinst. Sinclair'!$N$4="Ja",Druck_Tabelle_Kugel_VGL!AU$10,1) * VLOOKUP(AT13,Kugel_Schueler,2),1)</f>
        <v>0</v>
      </c>
    </row>
    <row r="14" spans="1:132" x14ac:dyDescent="0.2">
      <c r="A14" s="185">
        <f>IF($D$4=0.1,ROUND(A13+$D$4,1),ROUND(A13+$D$4,2))</f>
        <v>1.1000000000000001</v>
      </c>
      <c r="B14" s="192">
        <f>ROUND(IF('Schuelereinst. Sinclair'!$N$4="Ja",Druck_Tabelle_Kugel_VGL!B$10,1) * VLOOKUP(A14,Kugel_Schueler,2),1)</f>
        <v>0</v>
      </c>
      <c r="D14" s="185">
        <f>IF($D$4=0.1,ROUND(D13+$D$4,1),ROUND(D13+$D$4,2))</f>
        <v>1.1000000000000001</v>
      </c>
      <c r="E14" s="192">
        <f>ROUND(IF('Schuelereinst. Sinclair'!$N$4="Ja",Druck_Tabelle_Kugel_VGL!E$10,1) * VLOOKUP(D14,Kugel_Schueler,2),1)</f>
        <v>0</v>
      </c>
      <c r="G14" s="185">
        <f>IF($D$4=0.1,ROUND(G13+$D$4,1),ROUND(G13+$D$4,2))</f>
        <v>1.1000000000000001</v>
      </c>
      <c r="H14" s="192">
        <f>ROUND(IF('Schuelereinst. Sinclair'!$N$4="Ja",Druck_Tabelle_Kugel_VGL!H$10,1) * VLOOKUP(G14,Kugel_Schueler,2),1)</f>
        <v>0</v>
      </c>
      <c r="J14" s="185">
        <f>IF($D$4=0.1,ROUND(J13+$D$4,1),ROUND(J13+$D$4,2))</f>
        <v>1.1000000000000001</v>
      </c>
      <c r="K14" s="192">
        <f>ROUND(IF('Schuelereinst. Sinclair'!$N$4="Ja",Druck_Tabelle_Kugel_VGL!K$10,1) * VLOOKUP(J14,Kugel_Schueler,2),1)</f>
        <v>0</v>
      </c>
      <c r="M14" s="185">
        <f>IF($D$4=0.1,ROUND(M13+$D$4,1),ROUND(M13+$D$4,2))</f>
        <v>1.1000000000000001</v>
      </c>
      <c r="N14" s="192">
        <f>ROUND(IF('Schuelereinst. Sinclair'!$N$4="Ja",Druck_Tabelle_Kugel_VGL!N$10,1) * VLOOKUP(M14,Kugel_Schueler,2),1)</f>
        <v>0</v>
      </c>
      <c r="P14" s="185">
        <f>IF($D$4=0.1,ROUND(P13+$D$4,1),ROUND(P13+$D$4,2))</f>
        <v>1.1000000000000001</v>
      </c>
      <c r="Q14" s="192">
        <f>ROUND(IF('Schuelereinst. Sinclair'!$N$4="Ja",Druck_Tabelle_Kugel_VGL!Q$10,1) * VLOOKUP(P14,Kugel_Schueler,2),1)</f>
        <v>0</v>
      </c>
      <c r="S14" s="185">
        <f>IF($D$4=0.1,ROUND(S13+$D$4,1),ROUND(S13+$D$4,2))</f>
        <v>1.1000000000000001</v>
      </c>
      <c r="T14" s="192">
        <f>ROUND(IF('Schuelereinst. Sinclair'!$N$4="Ja",Druck_Tabelle_Kugel_VGL!T$10,1) * VLOOKUP(S14,Kugel_Schueler,2),1)</f>
        <v>0</v>
      </c>
      <c r="V14" s="185">
        <f>IF($D$4=0.1,ROUND(V13+$D$4,1),ROUND(V13+$D$4,2))</f>
        <v>1.1000000000000001</v>
      </c>
      <c r="W14" s="192">
        <f>ROUND(IF('Schuelereinst. Sinclair'!$N$4="Ja",Druck_Tabelle_Kugel_VGL!W$10,1) * VLOOKUP(V14,Kugel_Schueler,2),1)</f>
        <v>0</v>
      </c>
      <c r="Y14" s="185">
        <f>IF($D$4=0.1,ROUND(Y13+$D$4,1),ROUND(Y13+$D$4,2))</f>
        <v>1.1000000000000001</v>
      </c>
      <c r="Z14" s="192">
        <f>ROUND(IF('Schuelereinst. Sinclair'!$N$4="Ja",Druck_Tabelle_Kugel_VGL!Z$10,1) * VLOOKUP(Y14,Kugel_Schueler,2),1)</f>
        <v>0</v>
      </c>
      <c r="AB14" s="185">
        <f>IF($D$4=0.1,ROUND(AB13+$D$4,1),ROUND(AB13+$D$4,2))</f>
        <v>1.1000000000000001</v>
      </c>
      <c r="AC14" s="192">
        <f>ROUND(IF('Schuelereinst. Sinclair'!$N$4="Ja",Druck_Tabelle_Kugel_VGL!AC$10,1) * VLOOKUP(AB14,Kugel_Schueler,2),1)</f>
        <v>0</v>
      </c>
      <c r="AE14" s="185">
        <f>IF($D$4=0.1,ROUND(AE13+$D$4,1),ROUND(AE13+$D$4,2))</f>
        <v>1.1000000000000001</v>
      </c>
      <c r="AF14" s="192">
        <f>ROUND(IF('Schuelereinst. Sinclair'!$N$4="Ja",Druck_Tabelle_Kugel_VGL!AF$10,1) * VLOOKUP(AE14,Kugel_Schueler,2),1)</f>
        <v>0</v>
      </c>
      <c r="AH14" s="185">
        <f>IF($D$4=0.1,ROUND(AH13+$D$4,1),ROUND(AH13+$D$4,2))</f>
        <v>1.1000000000000001</v>
      </c>
      <c r="AI14" s="192">
        <f>ROUND(IF('Schuelereinst. Sinclair'!$N$4="Ja",Druck_Tabelle_Kugel_VGL!AI$10,1) * VLOOKUP(AH14,Kugel_Schueler,2),1)</f>
        <v>0</v>
      </c>
      <c r="AK14" s="185">
        <f>IF($D$4=0.1,ROUND(AK13+$D$4,1),ROUND(AK13+$D$4,2))</f>
        <v>1.1000000000000001</v>
      </c>
      <c r="AL14" s="192">
        <f>ROUND(IF('Schuelereinst. Sinclair'!$N$4="Ja",Druck_Tabelle_Kugel_VGL!AL$10,1) * VLOOKUP(AK14,Kugel_Schueler,2),1)</f>
        <v>0</v>
      </c>
      <c r="AN14" s="185">
        <f>IF($D$4=0.1,ROUND(AN13+$D$4,1),ROUND(AN13+$D$4,2))</f>
        <v>1.1000000000000001</v>
      </c>
      <c r="AO14" s="192">
        <f>ROUND(IF('Schuelereinst. Sinclair'!$N$4="Ja",Druck_Tabelle_Kugel_VGL!AO$10,1) * VLOOKUP(AN14,Kugel_Schueler,2),1)</f>
        <v>0</v>
      </c>
      <c r="AQ14" s="185">
        <f>IF($D$4=0.1,ROUND(AQ13+$D$4,1),ROUND(AQ13+$D$4,2))</f>
        <v>1.1000000000000001</v>
      </c>
      <c r="AR14" s="192">
        <f>ROUND(IF('Schuelereinst. Sinclair'!$N$4="Ja",Druck_Tabelle_Kugel_VGL!AR$10,1) * VLOOKUP(AQ14,Kugel_Schueler,2),1)</f>
        <v>0</v>
      </c>
      <c r="AT14" s="185">
        <f>IF($D$4=0.1,ROUND(AT13+$D$4,1),ROUND(AT13+$D$4,2))</f>
        <v>1.1000000000000001</v>
      </c>
      <c r="AU14" s="192">
        <f>ROUND(IF('Schuelereinst. Sinclair'!$N$4="Ja",Druck_Tabelle_Kugel_VGL!AU$10,1) * VLOOKUP(AT14,Kugel_Schueler,2),1)</f>
        <v>0</v>
      </c>
    </row>
    <row r="15" spans="1:132" x14ac:dyDescent="0.2">
      <c r="A15" s="183">
        <f t="shared" ref="A15:A78" si="0">IF($D$4=0.1,ROUND(A14+$D$4,1),ROUND(A14+$D$4,2))</f>
        <v>1.2</v>
      </c>
      <c r="B15" s="191">
        <f>ROUND(IF('Schuelereinst. Sinclair'!$N$4="Ja",Druck_Tabelle_Kugel_VGL!B$10,1) * VLOOKUP(A15,Kugel_Schueler,2),1)</f>
        <v>0</v>
      </c>
      <c r="D15" s="183">
        <f t="shared" ref="D15:D78" si="1">IF($D$4=0.1,ROUND(D14+$D$4,1),ROUND(D14+$D$4,2))</f>
        <v>1.2</v>
      </c>
      <c r="E15" s="191">
        <f>ROUND(IF('Schuelereinst. Sinclair'!$N$4="Ja",Druck_Tabelle_Kugel_VGL!E$10,1) * VLOOKUP(D15,Kugel_Schueler,2),1)</f>
        <v>0</v>
      </c>
      <c r="G15" s="183">
        <f t="shared" ref="G15:G78" si="2">IF($D$4=0.1,ROUND(G14+$D$4,1),ROUND(G14+$D$4,2))</f>
        <v>1.2</v>
      </c>
      <c r="H15" s="191">
        <f>ROUND(IF('Schuelereinst. Sinclair'!$N$4="Ja",Druck_Tabelle_Kugel_VGL!H$10,1) * VLOOKUP(G15,Kugel_Schueler,2),1)</f>
        <v>0</v>
      </c>
      <c r="J15" s="183">
        <f t="shared" ref="J15:J78" si="3">IF($D$4=0.1,ROUND(J14+$D$4,1),ROUND(J14+$D$4,2))</f>
        <v>1.2</v>
      </c>
      <c r="K15" s="191">
        <f>ROUND(IF('Schuelereinst. Sinclair'!$N$4="Ja",Druck_Tabelle_Kugel_VGL!K$10,1) * VLOOKUP(J15,Kugel_Schueler,2),1)</f>
        <v>0</v>
      </c>
      <c r="M15" s="183">
        <f t="shared" ref="M15:M78" si="4">IF($D$4=0.1,ROUND(M14+$D$4,1),ROUND(M14+$D$4,2))</f>
        <v>1.2</v>
      </c>
      <c r="N15" s="191">
        <f>ROUND(IF('Schuelereinst. Sinclair'!$N$4="Ja",Druck_Tabelle_Kugel_VGL!N$10,1) * VLOOKUP(M15,Kugel_Schueler,2),1)</f>
        <v>0</v>
      </c>
      <c r="P15" s="183">
        <f t="shared" ref="P15:P78" si="5">IF($D$4=0.1,ROUND(P14+$D$4,1),ROUND(P14+$D$4,2))</f>
        <v>1.2</v>
      </c>
      <c r="Q15" s="191">
        <f>ROUND(IF('Schuelereinst. Sinclair'!$N$4="Ja",Druck_Tabelle_Kugel_VGL!Q$10,1) * VLOOKUP(P15,Kugel_Schueler,2),1)</f>
        <v>0</v>
      </c>
      <c r="S15" s="183">
        <f t="shared" ref="S15:S78" si="6">IF($D$4=0.1,ROUND(S14+$D$4,1),ROUND(S14+$D$4,2))</f>
        <v>1.2</v>
      </c>
      <c r="T15" s="191">
        <f>ROUND(IF('Schuelereinst. Sinclair'!$N$4="Ja",Druck_Tabelle_Kugel_VGL!T$10,1) * VLOOKUP(S15,Kugel_Schueler,2),1)</f>
        <v>0</v>
      </c>
      <c r="V15" s="183">
        <f t="shared" ref="V15:V78" si="7">IF($D$4=0.1,ROUND(V14+$D$4,1),ROUND(V14+$D$4,2))</f>
        <v>1.2</v>
      </c>
      <c r="W15" s="191">
        <f>ROUND(IF('Schuelereinst. Sinclair'!$N$4="Ja",Druck_Tabelle_Kugel_VGL!W$10,1) * VLOOKUP(V15,Kugel_Schueler,2),1)</f>
        <v>0</v>
      </c>
      <c r="Y15" s="183">
        <f t="shared" ref="Y15:Y78" si="8">IF($D$4=0.1,ROUND(Y14+$D$4,1),ROUND(Y14+$D$4,2))</f>
        <v>1.2</v>
      </c>
      <c r="Z15" s="191">
        <f>ROUND(IF('Schuelereinst. Sinclair'!$N$4="Ja",Druck_Tabelle_Kugel_VGL!Z$10,1) * VLOOKUP(Y15,Kugel_Schueler,2),1)</f>
        <v>0</v>
      </c>
      <c r="AB15" s="183">
        <f t="shared" ref="AB15:AB78" si="9">IF($D$4=0.1,ROUND(AB14+$D$4,1),ROUND(AB14+$D$4,2))</f>
        <v>1.2</v>
      </c>
      <c r="AC15" s="191">
        <f>ROUND(IF('Schuelereinst. Sinclair'!$N$4="Ja",Druck_Tabelle_Kugel_VGL!AC$10,1) * VLOOKUP(AB15,Kugel_Schueler,2),1)</f>
        <v>0</v>
      </c>
      <c r="AE15" s="183">
        <f t="shared" ref="AE15:AE78" si="10">IF($D$4=0.1,ROUND(AE14+$D$4,1),ROUND(AE14+$D$4,2))</f>
        <v>1.2</v>
      </c>
      <c r="AF15" s="191">
        <f>ROUND(IF('Schuelereinst. Sinclair'!$N$4="Ja",Druck_Tabelle_Kugel_VGL!AF$10,1) * VLOOKUP(AE15,Kugel_Schueler,2),1)</f>
        <v>0</v>
      </c>
      <c r="AH15" s="183">
        <f t="shared" ref="AH15:AH78" si="11">IF($D$4=0.1,ROUND(AH14+$D$4,1),ROUND(AH14+$D$4,2))</f>
        <v>1.2</v>
      </c>
      <c r="AI15" s="191">
        <f>ROUND(IF('Schuelereinst. Sinclair'!$N$4="Ja",Druck_Tabelle_Kugel_VGL!AI$10,1) * VLOOKUP(AH15,Kugel_Schueler,2),1)</f>
        <v>0</v>
      </c>
      <c r="AK15" s="183">
        <f t="shared" ref="AK15:AK78" si="12">IF($D$4=0.1,ROUND(AK14+$D$4,1),ROUND(AK14+$D$4,2))</f>
        <v>1.2</v>
      </c>
      <c r="AL15" s="191">
        <f>ROUND(IF('Schuelereinst. Sinclair'!$N$4="Ja",Druck_Tabelle_Kugel_VGL!AL$10,1) * VLOOKUP(AK15,Kugel_Schueler,2),1)</f>
        <v>0</v>
      </c>
      <c r="AN15" s="183">
        <f t="shared" ref="AN15:AN78" si="13">IF($D$4=0.1,ROUND(AN14+$D$4,1),ROUND(AN14+$D$4,2))</f>
        <v>1.2</v>
      </c>
      <c r="AO15" s="191">
        <f>ROUND(IF('Schuelereinst. Sinclair'!$N$4="Ja",Druck_Tabelle_Kugel_VGL!AO$10,1) * VLOOKUP(AN15,Kugel_Schueler,2),1)</f>
        <v>0</v>
      </c>
      <c r="AQ15" s="183">
        <f t="shared" ref="AQ15:AQ78" si="14">IF($D$4=0.1,ROUND(AQ14+$D$4,1),ROUND(AQ14+$D$4,2))</f>
        <v>1.2</v>
      </c>
      <c r="AR15" s="191">
        <f>ROUND(IF('Schuelereinst. Sinclair'!$N$4="Ja",Druck_Tabelle_Kugel_VGL!AR$10,1) * VLOOKUP(AQ15,Kugel_Schueler,2),1)</f>
        <v>0</v>
      </c>
      <c r="AT15" s="183">
        <f t="shared" ref="AT15:AT78" si="15">IF($D$4=0.1,ROUND(AT14+$D$4,1),ROUND(AT14+$D$4,2))</f>
        <v>1.2</v>
      </c>
      <c r="AU15" s="191">
        <f>ROUND(IF('Schuelereinst. Sinclair'!$N$4="Ja",Druck_Tabelle_Kugel_VGL!AU$10,1) * VLOOKUP(AT15,Kugel_Schueler,2),1)</f>
        <v>0</v>
      </c>
    </row>
    <row r="16" spans="1:132" x14ac:dyDescent="0.2">
      <c r="A16" s="185">
        <f t="shared" si="0"/>
        <v>1.3</v>
      </c>
      <c r="B16" s="192">
        <f>ROUND(IF('Schuelereinst. Sinclair'!$N$4="Ja",Druck_Tabelle_Kugel_VGL!B$10,1) * VLOOKUP(A16,Kugel_Schueler,2),1)</f>
        <v>0</v>
      </c>
      <c r="C16" s="180"/>
      <c r="D16" s="185">
        <f t="shared" si="1"/>
        <v>1.3</v>
      </c>
      <c r="E16" s="192">
        <f>ROUND(IF('Schuelereinst. Sinclair'!$N$4="Ja",Druck_Tabelle_Kugel_VGL!E$10,1) * VLOOKUP(D16,Kugel_Schueler,2),1)</f>
        <v>0</v>
      </c>
      <c r="F16" s="180"/>
      <c r="G16" s="185">
        <f t="shared" si="2"/>
        <v>1.3</v>
      </c>
      <c r="H16" s="192">
        <f>ROUND(IF('Schuelereinst. Sinclair'!$N$4="Ja",Druck_Tabelle_Kugel_VGL!H$10,1) * VLOOKUP(G16,Kugel_Schueler,2),1)</f>
        <v>0</v>
      </c>
      <c r="I16" s="180"/>
      <c r="J16" s="185">
        <f t="shared" si="3"/>
        <v>1.3</v>
      </c>
      <c r="K16" s="192">
        <f>ROUND(IF('Schuelereinst. Sinclair'!$N$4="Ja",Druck_Tabelle_Kugel_VGL!K$10,1) * VLOOKUP(J16,Kugel_Schueler,2),1)</f>
        <v>0</v>
      </c>
      <c r="L16" s="180"/>
      <c r="M16" s="185">
        <f t="shared" si="4"/>
        <v>1.3</v>
      </c>
      <c r="N16" s="192">
        <f>ROUND(IF('Schuelereinst. Sinclair'!$N$4="Ja",Druck_Tabelle_Kugel_VGL!N$10,1) * VLOOKUP(M16,Kugel_Schueler,2),1)</f>
        <v>0</v>
      </c>
      <c r="O16" s="180"/>
      <c r="P16" s="185">
        <f t="shared" si="5"/>
        <v>1.3</v>
      </c>
      <c r="Q16" s="192">
        <f>ROUND(IF('Schuelereinst. Sinclair'!$N$4="Ja",Druck_Tabelle_Kugel_VGL!Q$10,1) * VLOOKUP(P16,Kugel_Schueler,2),1)</f>
        <v>0</v>
      </c>
      <c r="R16" s="180"/>
      <c r="S16" s="185">
        <f t="shared" si="6"/>
        <v>1.3</v>
      </c>
      <c r="T16" s="192">
        <f>ROUND(IF('Schuelereinst. Sinclair'!$N$4="Ja",Druck_Tabelle_Kugel_VGL!T$10,1) * VLOOKUP(S16,Kugel_Schueler,2),1)</f>
        <v>0</v>
      </c>
      <c r="U16" s="180"/>
      <c r="V16" s="185">
        <f t="shared" si="7"/>
        <v>1.3</v>
      </c>
      <c r="W16" s="192">
        <f>ROUND(IF('Schuelereinst. Sinclair'!$N$4="Ja",Druck_Tabelle_Kugel_VGL!W$10,1) * VLOOKUP(V16,Kugel_Schueler,2),1)</f>
        <v>0</v>
      </c>
      <c r="X16" s="180"/>
      <c r="Y16" s="185">
        <f t="shared" si="8"/>
        <v>1.3</v>
      </c>
      <c r="Z16" s="192">
        <f>ROUND(IF('Schuelereinst. Sinclair'!$N$4="Ja",Druck_Tabelle_Kugel_VGL!Z$10,1) * VLOOKUP(Y16,Kugel_Schueler,2),1)</f>
        <v>0</v>
      </c>
      <c r="AA16" s="180"/>
      <c r="AB16" s="185">
        <f t="shared" si="9"/>
        <v>1.3</v>
      </c>
      <c r="AC16" s="192">
        <f>ROUND(IF('Schuelereinst. Sinclair'!$N$4="Ja",Druck_Tabelle_Kugel_VGL!AC$10,1) * VLOOKUP(AB16,Kugel_Schueler,2),1)</f>
        <v>0</v>
      </c>
      <c r="AD16" s="180"/>
      <c r="AE16" s="185">
        <f t="shared" si="10"/>
        <v>1.3</v>
      </c>
      <c r="AF16" s="192">
        <f>ROUND(IF('Schuelereinst. Sinclair'!$N$4="Ja",Druck_Tabelle_Kugel_VGL!AF$10,1) * VLOOKUP(AE16,Kugel_Schueler,2),1)</f>
        <v>0</v>
      </c>
      <c r="AG16" s="180"/>
      <c r="AH16" s="185">
        <f t="shared" si="11"/>
        <v>1.3</v>
      </c>
      <c r="AI16" s="192">
        <f>ROUND(IF('Schuelereinst. Sinclair'!$N$4="Ja",Druck_Tabelle_Kugel_VGL!AI$10,1) * VLOOKUP(AH16,Kugel_Schueler,2),1)</f>
        <v>0</v>
      </c>
      <c r="AJ16" s="180"/>
      <c r="AK16" s="185">
        <f t="shared" si="12"/>
        <v>1.3</v>
      </c>
      <c r="AL16" s="192">
        <f>ROUND(IF('Schuelereinst. Sinclair'!$N$4="Ja",Druck_Tabelle_Kugel_VGL!AL$10,1) * VLOOKUP(AK16,Kugel_Schueler,2),1)</f>
        <v>0</v>
      </c>
      <c r="AM16" s="180"/>
      <c r="AN16" s="185">
        <f t="shared" si="13"/>
        <v>1.3</v>
      </c>
      <c r="AO16" s="192">
        <f>ROUND(IF('Schuelereinst. Sinclair'!$N$4="Ja",Druck_Tabelle_Kugel_VGL!AO$10,1) * VLOOKUP(AN16,Kugel_Schueler,2),1)</f>
        <v>0</v>
      </c>
      <c r="AP16" s="180"/>
      <c r="AQ16" s="185">
        <f t="shared" si="14"/>
        <v>1.3</v>
      </c>
      <c r="AR16" s="192">
        <f>ROUND(IF('Schuelereinst. Sinclair'!$N$4="Ja",Druck_Tabelle_Kugel_VGL!AR$10,1) * VLOOKUP(AQ16,Kugel_Schueler,2),1)</f>
        <v>0</v>
      </c>
      <c r="AS16" s="180"/>
      <c r="AT16" s="185">
        <f t="shared" si="15"/>
        <v>1.3</v>
      </c>
      <c r="AU16" s="192">
        <f>ROUND(IF('Schuelereinst. Sinclair'!$N$4="Ja",Druck_Tabelle_Kugel_VGL!AU$10,1) * VLOOKUP(AT16,Kugel_Schueler,2),1)</f>
        <v>0</v>
      </c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</row>
    <row r="17" spans="1:132" x14ac:dyDescent="0.2">
      <c r="A17" s="183">
        <f t="shared" si="0"/>
        <v>1.4</v>
      </c>
      <c r="B17" s="191">
        <f>ROUND(IF('Schuelereinst. Sinclair'!$N$4="Ja",Druck_Tabelle_Kugel_VGL!B$10,1) * VLOOKUP(A17,Kugel_Schueler,2),1)</f>
        <v>0</v>
      </c>
      <c r="C17" s="180"/>
      <c r="D17" s="183">
        <f t="shared" si="1"/>
        <v>1.4</v>
      </c>
      <c r="E17" s="191">
        <f>ROUND(IF('Schuelereinst. Sinclair'!$N$4="Ja",Druck_Tabelle_Kugel_VGL!E$10,1) * VLOOKUP(D17,Kugel_Schueler,2),1)</f>
        <v>0</v>
      </c>
      <c r="F17" s="180"/>
      <c r="G17" s="183">
        <f t="shared" si="2"/>
        <v>1.4</v>
      </c>
      <c r="H17" s="191">
        <f>ROUND(IF('Schuelereinst. Sinclair'!$N$4="Ja",Druck_Tabelle_Kugel_VGL!H$10,1) * VLOOKUP(G17,Kugel_Schueler,2),1)</f>
        <v>0</v>
      </c>
      <c r="I17" s="180"/>
      <c r="J17" s="183">
        <f t="shared" si="3"/>
        <v>1.4</v>
      </c>
      <c r="K17" s="191">
        <f>ROUND(IF('Schuelereinst. Sinclair'!$N$4="Ja",Druck_Tabelle_Kugel_VGL!K$10,1) * VLOOKUP(J17,Kugel_Schueler,2),1)</f>
        <v>0</v>
      </c>
      <c r="L17" s="180"/>
      <c r="M17" s="183">
        <f t="shared" si="4"/>
        <v>1.4</v>
      </c>
      <c r="N17" s="191">
        <f>ROUND(IF('Schuelereinst. Sinclair'!$N$4="Ja",Druck_Tabelle_Kugel_VGL!N$10,1) * VLOOKUP(M17,Kugel_Schueler,2),1)</f>
        <v>0</v>
      </c>
      <c r="O17" s="180"/>
      <c r="P17" s="183">
        <f t="shared" si="5"/>
        <v>1.4</v>
      </c>
      <c r="Q17" s="191">
        <f>ROUND(IF('Schuelereinst. Sinclair'!$N$4="Ja",Druck_Tabelle_Kugel_VGL!Q$10,1) * VLOOKUP(P17,Kugel_Schueler,2),1)</f>
        <v>0</v>
      </c>
      <c r="R17" s="180"/>
      <c r="S17" s="183">
        <f t="shared" si="6"/>
        <v>1.4</v>
      </c>
      <c r="T17" s="191">
        <f>ROUND(IF('Schuelereinst. Sinclair'!$N$4="Ja",Druck_Tabelle_Kugel_VGL!T$10,1) * VLOOKUP(S17,Kugel_Schueler,2),1)</f>
        <v>0</v>
      </c>
      <c r="U17" s="180"/>
      <c r="V17" s="183">
        <f t="shared" si="7"/>
        <v>1.4</v>
      </c>
      <c r="W17" s="191">
        <f>ROUND(IF('Schuelereinst. Sinclair'!$N$4="Ja",Druck_Tabelle_Kugel_VGL!W$10,1) * VLOOKUP(V17,Kugel_Schueler,2),1)</f>
        <v>0</v>
      </c>
      <c r="X17" s="180"/>
      <c r="Y17" s="183">
        <f t="shared" si="8"/>
        <v>1.4</v>
      </c>
      <c r="Z17" s="191">
        <f>ROUND(IF('Schuelereinst. Sinclair'!$N$4="Ja",Druck_Tabelle_Kugel_VGL!Z$10,1) * VLOOKUP(Y17,Kugel_Schueler,2),1)</f>
        <v>0</v>
      </c>
      <c r="AA17" s="180"/>
      <c r="AB17" s="183">
        <f t="shared" si="9"/>
        <v>1.4</v>
      </c>
      <c r="AC17" s="191">
        <f>ROUND(IF('Schuelereinst. Sinclair'!$N$4="Ja",Druck_Tabelle_Kugel_VGL!AC$10,1) * VLOOKUP(AB17,Kugel_Schueler,2),1)</f>
        <v>0</v>
      </c>
      <c r="AD17" s="180"/>
      <c r="AE17" s="183">
        <f t="shared" si="10"/>
        <v>1.4</v>
      </c>
      <c r="AF17" s="191">
        <f>ROUND(IF('Schuelereinst. Sinclair'!$N$4="Ja",Druck_Tabelle_Kugel_VGL!AF$10,1) * VLOOKUP(AE17,Kugel_Schueler,2),1)</f>
        <v>0</v>
      </c>
      <c r="AG17" s="180"/>
      <c r="AH17" s="183">
        <f t="shared" si="11"/>
        <v>1.4</v>
      </c>
      <c r="AI17" s="191">
        <f>ROUND(IF('Schuelereinst. Sinclair'!$N$4="Ja",Druck_Tabelle_Kugel_VGL!AI$10,1) * VLOOKUP(AH17,Kugel_Schueler,2),1)</f>
        <v>0</v>
      </c>
      <c r="AJ17" s="180"/>
      <c r="AK17" s="183">
        <f t="shared" si="12"/>
        <v>1.4</v>
      </c>
      <c r="AL17" s="191">
        <f>ROUND(IF('Schuelereinst. Sinclair'!$N$4="Ja",Druck_Tabelle_Kugel_VGL!AL$10,1) * VLOOKUP(AK17,Kugel_Schueler,2),1)</f>
        <v>0</v>
      </c>
      <c r="AM17" s="180"/>
      <c r="AN17" s="183">
        <f t="shared" si="13"/>
        <v>1.4</v>
      </c>
      <c r="AO17" s="191">
        <f>ROUND(IF('Schuelereinst. Sinclair'!$N$4="Ja",Druck_Tabelle_Kugel_VGL!AO$10,1) * VLOOKUP(AN17,Kugel_Schueler,2),1)</f>
        <v>0</v>
      </c>
      <c r="AP17" s="180"/>
      <c r="AQ17" s="183">
        <f t="shared" si="14"/>
        <v>1.4</v>
      </c>
      <c r="AR17" s="191">
        <f>ROUND(IF('Schuelereinst. Sinclair'!$N$4="Ja",Druck_Tabelle_Kugel_VGL!AR$10,1) * VLOOKUP(AQ17,Kugel_Schueler,2),1)</f>
        <v>0</v>
      </c>
      <c r="AS17" s="180"/>
      <c r="AT17" s="183">
        <f t="shared" si="15"/>
        <v>1.4</v>
      </c>
      <c r="AU17" s="191">
        <f>ROUND(IF('Schuelereinst. Sinclair'!$N$4="Ja",Druck_Tabelle_Kugel_VGL!AU$10,1) * VLOOKUP(AT17,Kugel_Schueler,2),1)</f>
        <v>0</v>
      </c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</row>
    <row r="18" spans="1:132" x14ac:dyDescent="0.2">
      <c r="A18" s="185">
        <f t="shared" si="0"/>
        <v>1.5</v>
      </c>
      <c r="B18" s="192">
        <f>ROUND(IF('Schuelereinst. Sinclair'!$N$4="Ja",Druck_Tabelle_Kugel_VGL!B$10,1) * VLOOKUP(A18,Kugel_Schueler,2),1)</f>
        <v>0</v>
      </c>
      <c r="C18" s="180"/>
      <c r="D18" s="185">
        <f t="shared" si="1"/>
        <v>1.5</v>
      </c>
      <c r="E18" s="192">
        <f>ROUND(IF('Schuelereinst. Sinclair'!$N$4="Ja",Druck_Tabelle_Kugel_VGL!E$10,1) * VLOOKUP(D18,Kugel_Schueler,2),1)</f>
        <v>0</v>
      </c>
      <c r="F18" s="180"/>
      <c r="G18" s="185">
        <f t="shared" si="2"/>
        <v>1.5</v>
      </c>
      <c r="H18" s="192">
        <f>ROUND(IF('Schuelereinst. Sinclair'!$N$4="Ja",Druck_Tabelle_Kugel_VGL!H$10,1) * VLOOKUP(G18,Kugel_Schueler,2),1)</f>
        <v>0</v>
      </c>
      <c r="I18" s="180"/>
      <c r="J18" s="185">
        <f t="shared" si="3"/>
        <v>1.5</v>
      </c>
      <c r="K18" s="192">
        <f>ROUND(IF('Schuelereinst. Sinclair'!$N$4="Ja",Druck_Tabelle_Kugel_VGL!K$10,1) * VLOOKUP(J18,Kugel_Schueler,2),1)</f>
        <v>0</v>
      </c>
      <c r="L18" s="180"/>
      <c r="M18" s="185">
        <f t="shared" si="4"/>
        <v>1.5</v>
      </c>
      <c r="N18" s="192">
        <f>ROUND(IF('Schuelereinst. Sinclair'!$N$4="Ja",Druck_Tabelle_Kugel_VGL!N$10,1) * VLOOKUP(M18,Kugel_Schueler,2),1)</f>
        <v>0</v>
      </c>
      <c r="O18" s="180"/>
      <c r="P18" s="185">
        <f t="shared" si="5"/>
        <v>1.5</v>
      </c>
      <c r="Q18" s="192">
        <f>ROUND(IF('Schuelereinst. Sinclair'!$N$4="Ja",Druck_Tabelle_Kugel_VGL!Q$10,1) * VLOOKUP(P18,Kugel_Schueler,2),1)</f>
        <v>0</v>
      </c>
      <c r="R18" s="180"/>
      <c r="S18" s="185">
        <f t="shared" si="6"/>
        <v>1.5</v>
      </c>
      <c r="T18" s="192">
        <f>ROUND(IF('Schuelereinst. Sinclair'!$N$4="Ja",Druck_Tabelle_Kugel_VGL!T$10,1) * VLOOKUP(S18,Kugel_Schueler,2),1)</f>
        <v>0</v>
      </c>
      <c r="U18" s="180"/>
      <c r="V18" s="185">
        <f t="shared" si="7"/>
        <v>1.5</v>
      </c>
      <c r="W18" s="192">
        <f>ROUND(IF('Schuelereinst. Sinclair'!$N$4="Ja",Druck_Tabelle_Kugel_VGL!W$10,1) * VLOOKUP(V18,Kugel_Schueler,2),1)</f>
        <v>0</v>
      </c>
      <c r="X18" s="180"/>
      <c r="Y18" s="185">
        <f t="shared" si="8"/>
        <v>1.5</v>
      </c>
      <c r="Z18" s="192">
        <f>ROUND(IF('Schuelereinst. Sinclair'!$N$4="Ja",Druck_Tabelle_Kugel_VGL!Z$10,1) * VLOOKUP(Y18,Kugel_Schueler,2),1)</f>
        <v>0</v>
      </c>
      <c r="AA18" s="180"/>
      <c r="AB18" s="185">
        <f t="shared" si="9"/>
        <v>1.5</v>
      </c>
      <c r="AC18" s="192">
        <f>ROUND(IF('Schuelereinst. Sinclair'!$N$4="Ja",Druck_Tabelle_Kugel_VGL!AC$10,1) * VLOOKUP(AB18,Kugel_Schueler,2),1)</f>
        <v>0</v>
      </c>
      <c r="AD18" s="180"/>
      <c r="AE18" s="185">
        <f t="shared" si="10"/>
        <v>1.5</v>
      </c>
      <c r="AF18" s="192">
        <f>ROUND(IF('Schuelereinst. Sinclair'!$N$4="Ja",Druck_Tabelle_Kugel_VGL!AF$10,1) * VLOOKUP(AE18,Kugel_Schueler,2),1)</f>
        <v>0</v>
      </c>
      <c r="AG18" s="180"/>
      <c r="AH18" s="185">
        <f t="shared" si="11"/>
        <v>1.5</v>
      </c>
      <c r="AI18" s="192">
        <f>ROUND(IF('Schuelereinst. Sinclair'!$N$4="Ja",Druck_Tabelle_Kugel_VGL!AI$10,1) * VLOOKUP(AH18,Kugel_Schueler,2),1)</f>
        <v>0</v>
      </c>
      <c r="AJ18" s="180"/>
      <c r="AK18" s="185">
        <f t="shared" si="12"/>
        <v>1.5</v>
      </c>
      <c r="AL18" s="192">
        <f>ROUND(IF('Schuelereinst. Sinclair'!$N$4="Ja",Druck_Tabelle_Kugel_VGL!AL$10,1) * VLOOKUP(AK18,Kugel_Schueler,2),1)</f>
        <v>0</v>
      </c>
      <c r="AM18" s="180"/>
      <c r="AN18" s="185">
        <f t="shared" si="13"/>
        <v>1.5</v>
      </c>
      <c r="AO18" s="192">
        <f>ROUND(IF('Schuelereinst. Sinclair'!$N$4="Ja",Druck_Tabelle_Kugel_VGL!AO$10,1) * VLOOKUP(AN18,Kugel_Schueler,2),1)</f>
        <v>0</v>
      </c>
      <c r="AP18" s="180"/>
      <c r="AQ18" s="185">
        <f t="shared" si="14"/>
        <v>1.5</v>
      </c>
      <c r="AR18" s="192">
        <f>ROUND(IF('Schuelereinst. Sinclair'!$N$4="Ja",Druck_Tabelle_Kugel_VGL!AR$10,1) * VLOOKUP(AQ18,Kugel_Schueler,2),1)</f>
        <v>0</v>
      </c>
      <c r="AS18" s="180"/>
      <c r="AT18" s="185">
        <f t="shared" si="15"/>
        <v>1.5</v>
      </c>
      <c r="AU18" s="192">
        <f>ROUND(IF('Schuelereinst. Sinclair'!$N$4="Ja",Druck_Tabelle_Kugel_VGL!AU$10,1) * VLOOKUP(AT18,Kugel_Schueler,2),1)</f>
        <v>0</v>
      </c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</row>
    <row r="19" spans="1:132" x14ac:dyDescent="0.2">
      <c r="A19" s="183">
        <f t="shared" si="0"/>
        <v>1.6</v>
      </c>
      <c r="B19" s="191">
        <f>ROUND(IF('Schuelereinst. Sinclair'!$N$4="Ja",Druck_Tabelle_Kugel_VGL!B$10,1) * VLOOKUP(A19,Kugel_Schueler,2),1)</f>
        <v>0</v>
      </c>
      <c r="C19" s="180"/>
      <c r="D19" s="183">
        <f t="shared" si="1"/>
        <v>1.6</v>
      </c>
      <c r="E19" s="191">
        <f>ROUND(IF('Schuelereinst. Sinclair'!$N$4="Ja",Druck_Tabelle_Kugel_VGL!E$10,1) * VLOOKUP(D19,Kugel_Schueler,2),1)</f>
        <v>0</v>
      </c>
      <c r="F19" s="180"/>
      <c r="G19" s="183">
        <f t="shared" si="2"/>
        <v>1.6</v>
      </c>
      <c r="H19" s="191">
        <f>ROUND(IF('Schuelereinst. Sinclair'!$N$4="Ja",Druck_Tabelle_Kugel_VGL!H$10,1) * VLOOKUP(G19,Kugel_Schueler,2),1)</f>
        <v>0</v>
      </c>
      <c r="I19" s="180"/>
      <c r="J19" s="183">
        <f t="shared" si="3"/>
        <v>1.6</v>
      </c>
      <c r="K19" s="191">
        <f>ROUND(IF('Schuelereinst. Sinclair'!$N$4="Ja",Druck_Tabelle_Kugel_VGL!K$10,1) * VLOOKUP(J19,Kugel_Schueler,2),1)</f>
        <v>0</v>
      </c>
      <c r="L19" s="180"/>
      <c r="M19" s="183">
        <f t="shared" si="4"/>
        <v>1.6</v>
      </c>
      <c r="N19" s="191">
        <f>ROUND(IF('Schuelereinst. Sinclair'!$N$4="Ja",Druck_Tabelle_Kugel_VGL!N$10,1) * VLOOKUP(M19,Kugel_Schueler,2),1)</f>
        <v>0</v>
      </c>
      <c r="O19" s="180"/>
      <c r="P19" s="183">
        <f t="shared" si="5"/>
        <v>1.6</v>
      </c>
      <c r="Q19" s="191">
        <f>ROUND(IF('Schuelereinst. Sinclair'!$N$4="Ja",Druck_Tabelle_Kugel_VGL!Q$10,1) * VLOOKUP(P19,Kugel_Schueler,2),1)</f>
        <v>0</v>
      </c>
      <c r="R19" s="180"/>
      <c r="S19" s="183">
        <f t="shared" si="6"/>
        <v>1.6</v>
      </c>
      <c r="T19" s="191">
        <f>ROUND(IF('Schuelereinst. Sinclair'!$N$4="Ja",Druck_Tabelle_Kugel_VGL!T$10,1) * VLOOKUP(S19,Kugel_Schueler,2),1)</f>
        <v>0</v>
      </c>
      <c r="U19" s="180"/>
      <c r="V19" s="183">
        <f t="shared" si="7"/>
        <v>1.6</v>
      </c>
      <c r="W19" s="191">
        <f>ROUND(IF('Schuelereinst. Sinclair'!$N$4="Ja",Druck_Tabelle_Kugel_VGL!W$10,1) * VLOOKUP(V19,Kugel_Schueler,2),1)</f>
        <v>0</v>
      </c>
      <c r="X19" s="180"/>
      <c r="Y19" s="183">
        <f t="shared" si="8"/>
        <v>1.6</v>
      </c>
      <c r="Z19" s="191">
        <f>ROUND(IF('Schuelereinst. Sinclair'!$N$4="Ja",Druck_Tabelle_Kugel_VGL!Z$10,1) * VLOOKUP(Y19,Kugel_Schueler,2),1)</f>
        <v>0</v>
      </c>
      <c r="AA19" s="180"/>
      <c r="AB19" s="183">
        <f t="shared" si="9"/>
        <v>1.6</v>
      </c>
      <c r="AC19" s="191">
        <f>ROUND(IF('Schuelereinst. Sinclair'!$N$4="Ja",Druck_Tabelle_Kugel_VGL!AC$10,1) * VLOOKUP(AB19,Kugel_Schueler,2),1)</f>
        <v>0</v>
      </c>
      <c r="AD19" s="180"/>
      <c r="AE19" s="183">
        <f t="shared" si="10"/>
        <v>1.6</v>
      </c>
      <c r="AF19" s="191">
        <f>ROUND(IF('Schuelereinst. Sinclair'!$N$4="Ja",Druck_Tabelle_Kugel_VGL!AF$10,1) * VLOOKUP(AE19,Kugel_Schueler,2),1)</f>
        <v>0</v>
      </c>
      <c r="AG19" s="180"/>
      <c r="AH19" s="183">
        <f t="shared" si="11"/>
        <v>1.6</v>
      </c>
      <c r="AI19" s="191">
        <f>ROUND(IF('Schuelereinst. Sinclair'!$N$4="Ja",Druck_Tabelle_Kugel_VGL!AI$10,1) * VLOOKUP(AH19,Kugel_Schueler,2),1)</f>
        <v>0</v>
      </c>
      <c r="AJ19" s="180"/>
      <c r="AK19" s="183">
        <f t="shared" si="12"/>
        <v>1.6</v>
      </c>
      <c r="AL19" s="191">
        <f>ROUND(IF('Schuelereinst. Sinclair'!$N$4="Ja",Druck_Tabelle_Kugel_VGL!AL$10,1) * VLOOKUP(AK19,Kugel_Schueler,2),1)</f>
        <v>0</v>
      </c>
      <c r="AM19" s="180"/>
      <c r="AN19" s="183">
        <f t="shared" si="13"/>
        <v>1.6</v>
      </c>
      <c r="AO19" s="191">
        <f>ROUND(IF('Schuelereinst. Sinclair'!$N$4="Ja",Druck_Tabelle_Kugel_VGL!AO$10,1) * VLOOKUP(AN19,Kugel_Schueler,2),1)</f>
        <v>0</v>
      </c>
      <c r="AP19" s="180"/>
      <c r="AQ19" s="183">
        <f t="shared" si="14"/>
        <v>1.6</v>
      </c>
      <c r="AR19" s="191">
        <f>ROUND(IF('Schuelereinst. Sinclair'!$N$4="Ja",Druck_Tabelle_Kugel_VGL!AR$10,1) * VLOOKUP(AQ19,Kugel_Schueler,2),1)</f>
        <v>0</v>
      </c>
      <c r="AS19" s="180"/>
      <c r="AT19" s="183">
        <f t="shared" si="15"/>
        <v>1.6</v>
      </c>
      <c r="AU19" s="191">
        <f>ROUND(IF('Schuelereinst. Sinclair'!$N$4="Ja",Druck_Tabelle_Kugel_VGL!AU$10,1) * VLOOKUP(AT19,Kugel_Schueler,2),1)</f>
        <v>0</v>
      </c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</row>
    <row r="20" spans="1:132" x14ac:dyDescent="0.2">
      <c r="A20" s="185">
        <f t="shared" si="0"/>
        <v>1.7</v>
      </c>
      <c r="B20" s="192">
        <f>ROUND(IF('Schuelereinst. Sinclair'!$N$4="Ja",Druck_Tabelle_Kugel_VGL!B$10,1) * VLOOKUP(A20,Kugel_Schueler,2),1)</f>
        <v>0</v>
      </c>
      <c r="C20" s="180"/>
      <c r="D20" s="185">
        <f t="shared" si="1"/>
        <v>1.7</v>
      </c>
      <c r="E20" s="192">
        <f>ROUND(IF('Schuelereinst. Sinclair'!$N$4="Ja",Druck_Tabelle_Kugel_VGL!E$10,1) * VLOOKUP(D20,Kugel_Schueler,2),1)</f>
        <v>0</v>
      </c>
      <c r="F20" s="180"/>
      <c r="G20" s="185">
        <f t="shared" si="2"/>
        <v>1.7</v>
      </c>
      <c r="H20" s="192">
        <f>ROUND(IF('Schuelereinst. Sinclair'!$N$4="Ja",Druck_Tabelle_Kugel_VGL!H$10,1) * VLOOKUP(G20,Kugel_Schueler,2),1)</f>
        <v>0</v>
      </c>
      <c r="I20" s="180"/>
      <c r="J20" s="185">
        <f t="shared" si="3"/>
        <v>1.7</v>
      </c>
      <c r="K20" s="192">
        <f>ROUND(IF('Schuelereinst. Sinclair'!$N$4="Ja",Druck_Tabelle_Kugel_VGL!K$10,1) * VLOOKUP(J20,Kugel_Schueler,2),1)</f>
        <v>0</v>
      </c>
      <c r="L20" s="180"/>
      <c r="M20" s="185">
        <f t="shared" si="4"/>
        <v>1.7</v>
      </c>
      <c r="N20" s="192">
        <f>ROUND(IF('Schuelereinst. Sinclair'!$N$4="Ja",Druck_Tabelle_Kugel_VGL!N$10,1) * VLOOKUP(M20,Kugel_Schueler,2),1)</f>
        <v>0</v>
      </c>
      <c r="O20" s="180"/>
      <c r="P20" s="185">
        <f t="shared" si="5"/>
        <v>1.7</v>
      </c>
      <c r="Q20" s="192">
        <f>ROUND(IF('Schuelereinst. Sinclair'!$N$4="Ja",Druck_Tabelle_Kugel_VGL!Q$10,1) * VLOOKUP(P20,Kugel_Schueler,2),1)</f>
        <v>0</v>
      </c>
      <c r="R20" s="180"/>
      <c r="S20" s="185">
        <f t="shared" si="6"/>
        <v>1.7</v>
      </c>
      <c r="T20" s="192">
        <f>ROUND(IF('Schuelereinst. Sinclair'!$N$4="Ja",Druck_Tabelle_Kugel_VGL!T$10,1) * VLOOKUP(S20,Kugel_Schueler,2),1)</f>
        <v>0</v>
      </c>
      <c r="U20" s="180"/>
      <c r="V20" s="185">
        <f t="shared" si="7"/>
        <v>1.7</v>
      </c>
      <c r="W20" s="192">
        <f>ROUND(IF('Schuelereinst. Sinclair'!$N$4="Ja",Druck_Tabelle_Kugel_VGL!W$10,1) * VLOOKUP(V20,Kugel_Schueler,2),1)</f>
        <v>0</v>
      </c>
      <c r="X20" s="180"/>
      <c r="Y20" s="185">
        <f t="shared" si="8"/>
        <v>1.7</v>
      </c>
      <c r="Z20" s="192">
        <f>ROUND(IF('Schuelereinst. Sinclair'!$N$4="Ja",Druck_Tabelle_Kugel_VGL!Z$10,1) * VLOOKUP(Y20,Kugel_Schueler,2),1)</f>
        <v>0</v>
      </c>
      <c r="AA20" s="180"/>
      <c r="AB20" s="185">
        <f t="shared" si="9"/>
        <v>1.7</v>
      </c>
      <c r="AC20" s="192">
        <f>ROUND(IF('Schuelereinst. Sinclair'!$N$4="Ja",Druck_Tabelle_Kugel_VGL!AC$10,1) * VLOOKUP(AB20,Kugel_Schueler,2),1)</f>
        <v>0</v>
      </c>
      <c r="AD20" s="180"/>
      <c r="AE20" s="185">
        <f t="shared" si="10"/>
        <v>1.7</v>
      </c>
      <c r="AF20" s="192">
        <f>ROUND(IF('Schuelereinst. Sinclair'!$N$4="Ja",Druck_Tabelle_Kugel_VGL!AF$10,1) * VLOOKUP(AE20,Kugel_Schueler,2),1)</f>
        <v>0</v>
      </c>
      <c r="AG20" s="180"/>
      <c r="AH20" s="185">
        <f t="shared" si="11"/>
        <v>1.7</v>
      </c>
      <c r="AI20" s="192">
        <f>ROUND(IF('Schuelereinst. Sinclair'!$N$4="Ja",Druck_Tabelle_Kugel_VGL!AI$10,1) * VLOOKUP(AH20,Kugel_Schueler,2),1)</f>
        <v>0</v>
      </c>
      <c r="AJ20" s="180"/>
      <c r="AK20" s="185">
        <f t="shared" si="12"/>
        <v>1.7</v>
      </c>
      <c r="AL20" s="192">
        <f>ROUND(IF('Schuelereinst. Sinclair'!$N$4="Ja",Druck_Tabelle_Kugel_VGL!AL$10,1) * VLOOKUP(AK20,Kugel_Schueler,2),1)</f>
        <v>0</v>
      </c>
      <c r="AM20" s="180"/>
      <c r="AN20" s="185">
        <f t="shared" si="13"/>
        <v>1.7</v>
      </c>
      <c r="AO20" s="192">
        <f>ROUND(IF('Schuelereinst. Sinclair'!$N$4="Ja",Druck_Tabelle_Kugel_VGL!AO$10,1) * VLOOKUP(AN20,Kugel_Schueler,2),1)</f>
        <v>0</v>
      </c>
      <c r="AP20" s="180"/>
      <c r="AQ20" s="185">
        <f t="shared" si="14"/>
        <v>1.7</v>
      </c>
      <c r="AR20" s="192">
        <f>ROUND(IF('Schuelereinst. Sinclair'!$N$4="Ja",Druck_Tabelle_Kugel_VGL!AR$10,1) * VLOOKUP(AQ20,Kugel_Schueler,2),1)</f>
        <v>0</v>
      </c>
      <c r="AS20" s="180"/>
      <c r="AT20" s="185">
        <f t="shared" si="15"/>
        <v>1.7</v>
      </c>
      <c r="AU20" s="192">
        <f>ROUND(IF('Schuelereinst. Sinclair'!$N$4="Ja",Druck_Tabelle_Kugel_VGL!AU$10,1) * VLOOKUP(AT20,Kugel_Schueler,2),1)</f>
        <v>0</v>
      </c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</row>
    <row r="21" spans="1:132" x14ac:dyDescent="0.2">
      <c r="A21" s="183">
        <f t="shared" si="0"/>
        <v>1.8</v>
      </c>
      <c r="B21" s="191">
        <f>ROUND(IF('Schuelereinst. Sinclair'!$N$4="Ja",Druck_Tabelle_Kugel_VGL!B$10,1) * VLOOKUP(A21,Kugel_Schueler,2),1)</f>
        <v>0</v>
      </c>
      <c r="C21" s="180"/>
      <c r="D21" s="183">
        <f t="shared" si="1"/>
        <v>1.8</v>
      </c>
      <c r="E21" s="191">
        <f>ROUND(IF('Schuelereinst. Sinclair'!$N$4="Ja",Druck_Tabelle_Kugel_VGL!E$10,1) * VLOOKUP(D21,Kugel_Schueler,2),1)</f>
        <v>0</v>
      </c>
      <c r="F21" s="180"/>
      <c r="G21" s="183">
        <f t="shared" si="2"/>
        <v>1.8</v>
      </c>
      <c r="H21" s="191">
        <f>ROUND(IF('Schuelereinst. Sinclair'!$N$4="Ja",Druck_Tabelle_Kugel_VGL!H$10,1) * VLOOKUP(G21,Kugel_Schueler,2),1)</f>
        <v>0</v>
      </c>
      <c r="I21" s="180"/>
      <c r="J21" s="183">
        <f t="shared" si="3"/>
        <v>1.8</v>
      </c>
      <c r="K21" s="191">
        <f>ROUND(IF('Schuelereinst. Sinclair'!$N$4="Ja",Druck_Tabelle_Kugel_VGL!K$10,1) * VLOOKUP(J21,Kugel_Schueler,2),1)</f>
        <v>0</v>
      </c>
      <c r="L21" s="180"/>
      <c r="M21" s="183">
        <f t="shared" si="4"/>
        <v>1.8</v>
      </c>
      <c r="N21" s="191">
        <f>ROUND(IF('Schuelereinst. Sinclair'!$N$4="Ja",Druck_Tabelle_Kugel_VGL!N$10,1) * VLOOKUP(M21,Kugel_Schueler,2),1)</f>
        <v>0</v>
      </c>
      <c r="O21" s="180"/>
      <c r="P21" s="183">
        <f t="shared" si="5"/>
        <v>1.8</v>
      </c>
      <c r="Q21" s="191">
        <f>ROUND(IF('Schuelereinst. Sinclair'!$N$4="Ja",Druck_Tabelle_Kugel_VGL!Q$10,1) * VLOOKUP(P21,Kugel_Schueler,2),1)</f>
        <v>0</v>
      </c>
      <c r="R21" s="180"/>
      <c r="S21" s="183">
        <f t="shared" si="6"/>
        <v>1.8</v>
      </c>
      <c r="T21" s="191">
        <f>ROUND(IF('Schuelereinst. Sinclair'!$N$4="Ja",Druck_Tabelle_Kugel_VGL!T$10,1) * VLOOKUP(S21,Kugel_Schueler,2),1)</f>
        <v>0</v>
      </c>
      <c r="U21" s="180"/>
      <c r="V21" s="183">
        <f t="shared" si="7"/>
        <v>1.8</v>
      </c>
      <c r="W21" s="191">
        <f>ROUND(IF('Schuelereinst. Sinclair'!$N$4="Ja",Druck_Tabelle_Kugel_VGL!W$10,1) * VLOOKUP(V21,Kugel_Schueler,2),1)</f>
        <v>0</v>
      </c>
      <c r="X21" s="180"/>
      <c r="Y21" s="183">
        <f t="shared" si="8"/>
        <v>1.8</v>
      </c>
      <c r="Z21" s="191">
        <f>ROUND(IF('Schuelereinst. Sinclair'!$N$4="Ja",Druck_Tabelle_Kugel_VGL!Z$10,1) * VLOOKUP(Y21,Kugel_Schueler,2),1)</f>
        <v>0</v>
      </c>
      <c r="AA21" s="180"/>
      <c r="AB21" s="183">
        <f t="shared" si="9"/>
        <v>1.8</v>
      </c>
      <c r="AC21" s="191">
        <f>ROUND(IF('Schuelereinst. Sinclair'!$N$4="Ja",Druck_Tabelle_Kugel_VGL!AC$10,1) * VLOOKUP(AB21,Kugel_Schueler,2),1)</f>
        <v>0</v>
      </c>
      <c r="AD21" s="180"/>
      <c r="AE21" s="183">
        <f t="shared" si="10"/>
        <v>1.8</v>
      </c>
      <c r="AF21" s="191">
        <f>ROUND(IF('Schuelereinst. Sinclair'!$N$4="Ja",Druck_Tabelle_Kugel_VGL!AF$10,1) * VLOOKUP(AE21,Kugel_Schueler,2),1)</f>
        <v>0</v>
      </c>
      <c r="AG21" s="180"/>
      <c r="AH21" s="183">
        <f t="shared" si="11"/>
        <v>1.8</v>
      </c>
      <c r="AI21" s="191">
        <f>ROUND(IF('Schuelereinst. Sinclair'!$N$4="Ja",Druck_Tabelle_Kugel_VGL!AI$10,1) * VLOOKUP(AH21,Kugel_Schueler,2),1)</f>
        <v>0</v>
      </c>
      <c r="AJ21" s="180"/>
      <c r="AK21" s="183">
        <f t="shared" si="12"/>
        <v>1.8</v>
      </c>
      <c r="AL21" s="191">
        <f>ROUND(IF('Schuelereinst. Sinclair'!$N$4="Ja",Druck_Tabelle_Kugel_VGL!AL$10,1) * VLOOKUP(AK21,Kugel_Schueler,2),1)</f>
        <v>0</v>
      </c>
      <c r="AM21" s="180"/>
      <c r="AN21" s="183">
        <f t="shared" si="13"/>
        <v>1.8</v>
      </c>
      <c r="AO21" s="191">
        <f>ROUND(IF('Schuelereinst. Sinclair'!$N$4="Ja",Druck_Tabelle_Kugel_VGL!AO$10,1) * VLOOKUP(AN21,Kugel_Schueler,2),1)</f>
        <v>0</v>
      </c>
      <c r="AP21" s="180"/>
      <c r="AQ21" s="183">
        <f t="shared" si="14"/>
        <v>1.8</v>
      </c>
      <c r="AR21" s="191">
        <f>ROUND(IF('Schuelereinst. Sinclair'!$N$4="Ja",Druck_Tabelle_Kugel_VGL!AR$10,1) * VLOOKUP(AQ21,Kugel_Schueler,2),1)</f>
        <v>0</v>
      </c>
      <c r="AS21" s="180"/>
      <c r="AT21" s="183">
        <f t="shared" si="15"/>
        <v>1.8</v>
      </c>
      <c r="AU21" s="191">
        <f>ROUND(IF('Schuelereinst. Sinclair'!$N$4="Ja",Druck_Tabelle_Kugel_VGL!AU$10,1) * VLOOKUP(AT21,Kugel_Schueler,2),1)</f>
        <v>0</v>
      </c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</row>
    <row r="22" spans="1:132" x14ac:dyDescent="0.2">
      <c r="A22" s="185">
        <f t="shared" si="0"/>
        <v>1.9</v>
      </c>
      <c r="B22" s="192">
        <f>ROUND(IF('Schuelereinst. Sinclair'!$N$4="Ja",Druck_Tabelle_Kugel_VGL!B$10,1) * VLOOKUP(A22,Kugel_Schueler,2),1)</f>
        <v>0</v>
      </c>
      <c r="C22" s="180"/>
      <c r="D22" s="185">
        <f t="shared" si="1"/>
        <v>1.9</v>
      </c>
      <c r="E22" s="192">
        <f>ROUND(IF('Schuelereinst. Sinclair'!$N$4="Ja",Druck_Tabelle_Kugel_VGL!E$10,1) * VLOOKUP(D22,Kugel_Schueler,2),1)</f>
        <v>0</v>
      </c>
      <c r="F22" s="180"/>
      <c r="G22" s="185">
        <f t="shared" si="2"/>
        <v>1.9</v>
      </c>
      <c r="H22" s="192">
        <f>ROUND(IF('Schuelereinst. Sinclair'!$N$4="Ja",Druck_Tabelle_Kugel_VGL!H$10,1) * VLOOKUP(G22,Kugel_Schueler,2),1)</f>
        <v>0</v>
      </c>
      <c r="I22" s="180"/>
      <c r="J22" s="185">
        <f t="shared" si="3"/>
        <v>1.9</v>
      </c>
      <c r="K22" s="192">
        <f>ROUND(IF('Schuelereinst. Sinclair'!$N$4="Ja",Druck_Tabelle_Kugel_VGL!K$10,1) * VLOOKUP(J22,Kugel_Schueler,2),1)</f>
        <v>0</v>
      </c>
      <c r="L22" s="180"/>
      <c r="M22" s="185">
        <f t="shared" si="4"/>
        <v>1.9</v>
      </c>
      <c r="N22" s="192">
        <f>ROUND(IF('Schuelereinst. Sinclair'!$N$4="Ja",Druck_Tabelle_Kugel_VGL!N$10,1) * VLOOKUP(M22,Kugel_Schueler,2),1)</f>
        <v>0</v>
      </c>
      <c r="O22" s="180"/>
      <c r="P22" s="185">
        <f t="shared" si="5"/>
        <v>1.9</v>
      </c>
      <c r="Q22" s="192">
        <f>ROUND(IF('Schuelereinst. Sinclair'!$N$4="Ja",Druck_Tabelle_Kugel_VGL!Q$10,1) * VLOOKUP(P22,Kugel_Schueler,2),1)</f>
        <v>0</v>
      </c>
      <c r="R22" s="180"/>
      <c r="S22" s="185">
        <f t="shared" si="6"/>
        <v>1.9</v>
      </c>
      <c r="T22" s="192">
        <f>ROUND(IF('Schuelereinst. Sinclair'!$N$4="Ja",Druck_Tabelle_Kugel_VGL!T$10,1) * VLOOKUP(S22,Kugel_Schueler,2),1)</f>
        <v>0</v>
      </c>
      <c r="U22" s="180"/>
      <c r="V22" s="185">
        <f t="shared" si="7"/>
        <v>1.9</v>
      </c>
      <c r="W22" s="192">
        <f>ROUND(IF('Schuelereinst. Sinclair'!$N$4="Ja",Druck_Tabelle_Kugel_VGL!W$10,1) * VLOOKUP(V22,Kugel_Schueler,2),1)</f>
        <v>0</v>
      </c>
      <c r="X22" s="180"/>
      <c r="Y22" s="185">
        <f t="shared" si="8"/>
        <v>1.9</v>
      </c>
      <c r="Z22" s="192">
        <f>ROUND(IF('Schuelereinst. Sinclair'!$N$4="Ja",Druck_Tabelle_Kugel_VGL!Z$10,1) * VLOOKUP(Y22,Kugel_Schueler,2),1)</f>
        <v>0</v>
      </c>
      <c r="AA22" s="180"/>
      <c r="AB22" s="185">
        <f t="shared" si="9"/>
        <v>1.9</v>
      </c>
      <c r="AC22" s="192">
        <f>ROUND(IF('Schuelereinst. Sinclair'!$N$4="Ja",Druck_Tabelle_Kugel_VGL!AC$10,1) * VLOOKUP(AB22,Kugel_Schueler,2),1)</f>
        <v>0</v>
      </c>
      <c r="AD22" s="180"/>
      <c r="AE22" s="185">
        <f t="shared" si="10"/>
        <v>1.9</v>
      </c>
      <c r="AF22" s="192">
        <f>ROUND(IF('Schuelereinst. Sinclair'!$N$4="Ja",Druck_Tabelle_Kugel_VGL!AF$10,1) * VLOOKUP(AE22,Kugel_Schueler,2),1)</f>
        <v>0</v>
      </c>
      <c r="AG22" s="180"/>
      <c r="AH22" s="185">
        <f t="shared" si="11"/>
        <v>1.9</v>
      </c>
      <c r="AI22" s="192">
        <f>ROUND(IF('Schuelereinst. Sinclair'!$N$4="Ja",Druck_Tabelle_Kugel_VGL!AI$10,1) * VLOOKUP(AH22,Kugel_Schueler,2),1)</f>
        <v>0</v>
      </c>
      <c r="AJ22" s="180"/>
      <c r="AK22" s="185">
        <f t="shared" si="12"/>
        <v>1.9</v>
      </c>
      <c r="AL22" s="192">
        <f>ROUND(IF('Schuelereinst. Sinclair'!$N$4="Ja",Druck_Tabelle_Kugel_VGL!AL$10,1) * VLOOKUP(AK22,Kugel_Schueler,2),1)</f>
        <v>0</v>
      </c>
      <c r="AM22" s="180"/>
      <c r="AN22" s="185">
        <f t="shared" si="13"/>
        <v>1.9</v>
      </c>
      <c r="AO22" s="192">
        <f>ROUND(IF('Schuelereinst. Sinclair'!$N$4="Ja",Druck_Tabelle_Kugel_VGL!AO$10,1) * VLOOKUP(AN22,Kugel_Schueler,2),1)</f>
        <v>0</v>
      </c>
      <c r="AP22" s="180"/>
      <c r="AQ22" s="185">
        <f t="shared" si="14"/>
        <v>1.9</v>
      </c>
      <c r="AR22" s="192">
        <f>ROUND(IF('Schuelereinst. Sinclair'!$N$4="Ja",Druck_Tabelle_Kugel_VGL!AR$10,1) * VLOOKUP(AQ22,Kugel_Schueler,2),1)</f>
        <v>0</v>
      </c>
      <c r="AS22" s="180"/>
      <c r="AT22" s="185">
        <f t="shared" si="15"/>
        <v>1.9</v>
      </c>
      <c r="AU22" s="192">
        <f>ROUND(IF('Schuelereinst. Sinclair'!$N$4="Ja",Druck_Tabelle_Kugel_VGL!AU$10,1) * VLOOKUP(AT22,Kugel_Schueler,2),1)</f>
        <v>0</v>
      </c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</row>
    <row r="23" spans="1:132" x14ac:dyDescent="0.2">
      <c r="A23" s="183">
        <f t="shared" si="0"/>
        <v>2</v>
      </c>
      <c r="B23" s="191">
        <f>ROUND(IF('Schuelereinst. Sinclair'!$N$4="Ja",Druck_Tabelle_Kugel_VGL!B$10,1) * VLOOKUP(A23,Kugel_Schueler,2),1)</f>
        <v>0</v>
      </c>
      <c r="C23" s="180"/>
      <c r="D23" s="183">
        <f t="shared" si="1"/>
        <v>2</v>
      </c>
      <c r="E23" s="191">
        <f>ROUND(IF('Schuelereinst. Sinclair'!$N$4="Ja",Druck_Tabelle_Kugel_VGL!E$10,1) * VLOOKUP(D23,Kugel_Schueler,2),1)</f>
        <v>0</v>
      </c>
      <c r="F23" s="180"/>
      <c r="G23" s="183">
        <f t="shared" si="2"/>
        <v>2</v>
      </c>
      <c r="H23" s="191">
        <f>ROUND(IF('Schuelereinst. Sinclair'!$N$4="Ja",Druck_Tabelle_Kugel_VGL!H$10,1) * VLOOKUP(G23,Kugel_Schueler,2),1)</f>
        <v>0</v>
      </c>
      <c r="I23" s="180"/>
      <c r="J23" s="183">
        <f t="shared" si="3"/>
        <v>2</v>
      </c>
      <c r="K23" s="191">
        <f>ROUND(IF('Schuelereinst. Sinclair'!$N$4="Ja",Druck_Tabelle_Kugel_VGL!K$10,1) * VLOOKUP(J23,Kugel_Schueler,2),1)</f>
        <v>0</v>
      </c>
      <c r="L23" s="180"/>
      <c r="M23" s="183">
        <f t="shared" si="4"/>
        <v>2</v>
      </c>
      <c r="N23" s="191">
        <f>ROUND(IF('Schuelereinst. Sinclair'!$N$4="Ja",Druck_Tabelle_Kugel_VGL!N$10,1) * VLOOKUP(M23,Kugel_Schueler,2),1)</f>
        <v>0</v>
      </c>
      <c r="O23" s="180"/>
      <c r="P23" s="183">
        <f t="shared" si="5"/>
        <v>2</v>
      </c>
      <c r="Q23" s="191">
        <f>ROUND(IF('Schuelereinst. Sinclair'!$N$4="Ja",Druck_Tabelle_Kugel_VGL!Q$10,1) * VLOOKUP(P23,Kugel_Schueler,2),1)</f>
        <v>0</v>
      </c>
      <c r="R23" s="180"/>
      <c r="S23" s="183">
        <f t="shared" si="6"/>
        <v>2</v>
      </c>
      <c r="T23" s="191">
        <f>ROUND(IF('Schuelereinst. Sinclair'!$N$4="Ja",Druck_Tabelle_Kugel_VGL!T$10,1) * VLOOKUP(S23,Kugel_Schueler,2),1)</f>
        <v>0</v>
      </c>
      <c r="U23" s="180"/>
      <c r="V23" s="183">
        <f t="shared" si="7"/>
        <v>2</v>
      </c>
      <c r="W23" s="191">
        <f>ROUND(IF('Schuelereinst. Sinclair'!$N$4="Ja",Druck_Tabelle_Kugel_VGL!W$10,1) * VLOOKUP(V23,Kugel_Schueler,2),1)</f>
        <v>0</v>
      </c>
      <c r="X23" s="180"/>
      <c r="Y23" s="183">
        <f t="shared" si="8"/>
        <v>2</v>
      </c>
      <c r="Z23" s="191">
        <f>ROUND(IF('Schuelereinst. Sinclair'!$N$4="Ja",Druck_Tabelle_Kugel_VGL!Z$10,1) * VLOOKUP(Y23,Kugel_Schueler,2),1)</f>
        <v>0</v>
      </c>
      <c r="AA23" s="180"/>
      <c r="AB23" s="183">
        <f t="shared" si="9"/>
        <v>2</v>
      </c>
      <c r="AC23" s="191">
        <f>ROUND(IF('Schuelereinst. Sinclair'!$N$4="Ja",Druck_Tabelle_Kugel_VGL!AC$10,1) * VLOOKUP(AB23,Kugel_Schueler,2),1)</f>
        <v>0</v>
      </c>
      <c r="AD23" s="180"/>
      <c r="AE23" s="183">
        <f t="shared" si="10"/>
        <v>2</v>
      </c>
      <c r="AF23" s="191">
        <f>ROUND(IF('Schuelereinst. Sinclair'!$N$4="Ja",Druck_Tabelle_Kugel_VGL!AF$10,1) * VLOOKUP(AE23,Kugel_Schueler,2),1)</f>
        <v>0</v>
      </c>
      <c r="AG23" s="180"/>
      <c r="AH23" s="183">
        <f t="shared" si="11"/>
        <v>2</v>
      </c>
      <c r="AI23" s="191">
        <f>ROUND(IF('Schuelereinst. Sinclair'!$N$4="Ja",Druck_Tabelle_Kugel_VGL!AI$10,1) * VLOOKUP(AH23,Kugel_Schueler,2),1)</f>
        <v>0</v>
      </c>
      <c r="AJ23" s="180"/>
      <c r="AK23" s="183">
        <f t="shared" si="12"/>
        <v>2</v>
      </c>
      <c r="AL23" s="191">
        <f>ROUND(IF('Schuelereinst. Sinclair'!$N$4="Ja",Druck_Tabelle_Kugel_VGL!AL$10,1) * VLOOKUP(AK23,Kugel_Schueler,2),1)</f>
        <v>0</v>
      </c>
      <c r="AM23" s="180"/>
      <c r="AN23" s="183">
        <f t="shared" si="13"/>
        <v>2</v>
      </c>
      <c r="AO23" s="191">
        <f>ROUND(IF('Schuelereinst. Sinclair'!$N$4="Ja",Druck_Tabelle_Kugel_VGL!AO$10,1) * VLOOKUP(AN23,Kugel_Schueler,2),1)</f>
        <v>0</v>
      </c>
      <c r="AP23" s="180"/>
      <c r="AQ23" s="183">
        <f t="shared" si="14"/>
        <v>2</v>
      </c>
      <c r="AR23" s="191">
        <f>ROUND(IF('Schuelereinst. Sinclair'!$N$4="Ja",Druck_Tabelle_Kugel_VGL!AR$10,1) * VLOOKUP(AQ23,Kugel_Schueler,2),1)</f>
        <v>0</v>
      </c>
      <c r="AS23" s="180"/>
      <c r="AT23" s="183">
        <f t="shared" si="15"/>
        <v>2</v>
      </c>
      <c r="AU23" s="191">
        <f>ROUND(IF('Schuelereinst. Sinclair'!$N$4="Ja",Druck_Tabelle_Kugel_VGL!AU$10,1) * VLOOKUP(AT23,Kugel_Schueler,2),1)</f>
        <v>0</v>
      </c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80"/>
      <c r="EB23" s="180"/>
    </row>
    <row r="24" spans="1:132" x14ac:dyDescent="0.2">
      <c r="A24" s="185">
        <f t="shared" si="0"/>
        <v>2.1</v>
      </c>
      <c r="B24" s="192">
        <f>ROUND(IF('Schuelereinst. Sinclair'!$N$4="Ja",Druck_Tabelle_Kugel_VGL!B$10,1) * VLOOKUP(A24,Kugel_Schueler,2),1)</f>
        <v>2.8</v>
      </c>
      <c r="C24" s="180"/>
      <c r="D24" s="185">
        <f t="shared" si="1"/>
        <v>2.1</v>
      </c>
      <c r="E24" s="192">
        <f>ROUND(IF('Schuelereinst. Sinclair'!$N$4="Ja",Druck_Tabelle_Kugel_VGL!E$10,1) * VLOOKUP(D24,Kugel_Schueler,2),1)</f>
        <v>2.5</v>
      </c>
      <c r="F24" s="180"/>
      <c r="G24" s="185">
        <f t="shared" si="2"/>
        <v>2.1</v>
      </c>
      <c r="H24" s="192">
        <f>ROUND(IF('Schuelereinst. Sinclair'!$N$4="Ja",Druck_Tabelle_Kugel_VGL!H$10,1) * VLOOKUP(G24,Kugel_Schueler,2),1)</f>
        <v>2.2000000000000002</v>
      </c>
      <c r="I24" s="180"/>
      <c r="J24" s="185">
        <f t="shared" si="3"/>
        <v>2.1</v>
      </c>
      <c r="K24" s="192">
        <f>ROUND(IF('Schuelereinst. Sinclair'!$N$4="Ja",Druck_Tabelle_Kugel_VGL!K$10,1) * VLOOKUP(J24,Kugel_Schueler,2),1)</f>
        <v>2</v>
      </c>
      <c r="L24" s="180"/>
      <c r="M24" s="185">
        <f t="shared" si="4"/>
        <v>2.1</v>
      </c>
      <c r="N24" s="192">
        <f>ROUND(IF('Schuelereinst. Sinclair'!$N$4="Ja",Druck_Tabelle_Kugel_VGL!N$10,1) * VLOOKUP(M24,Kugel_Schueler,2),1)</f>
        <v>1.8</v>
      </c>
      <c r="O24" s="180"/>
      <c r="P24" s="185">
        <f t="shared" si="5"/>
        <v>2.1</v>
      </c>
      <c r="Q24" s="192">
        <f>ROUND(IF('Schuelereinst. Sinclair'!$N$4="Ja",Druck_Tabelle_Kugel_VGL!Q$10,1) * VLOOKUP(P24,Kugel_Schueler,2),1)</f>
        <v>1.7</v>
      </c>
      <c r="R24" s="180"/>
      <c r="S24" s="185">
        <f t="shared" si="6"/>
        <v>2.1</v>
      </c>
      <c r="T24" s="192">
        <f>ROUND(IF('Schuelereinst. Sinclair'!$N$4="Ja",Druck_Tabelle_Kugel_VGL!T$10,1) * VLOOKUP(S24,Kugel_Schueler,2),1)</f>
        <v>1.6</v>
      </c>
      <c r="U24" s="180"/>
      <c r="V24" s="185">
        <f t="shared" si="7"/>
        <v>2.1</v>
      </c>
      <c r="W24" s="192">
        <f>ROUND(IF('Schuelereinst. Sinclair'!$N$4="Ja",Druck_Tabelle_Kugel_VGL!W$10,1) * VLOOKUP(V24,Kugel_Schueler,2),1)</f>
        <v>1.5</v>
      </c>
      <c r="X24" s="180"/>
      <c r="Y24" s="185">
        <f t="shared" si="8"/>
        <v>2.1</v>
      </c>
      <c r="Z24" s="192">
        <f>ROUND(IF('Schuelereinst. Sinclair'!$N$4="Ja",Druck_Tabelle_Kugel_VGL!Z$10,1) * VLOOKUP(Y24,Kugel_Schueler,2),1)</f>
        <v>1.4</v>
      </c>
      <c r="AA24" s="180"/>
      <c r="AB24" s="185">
        <f t="shared" si="9"/>
        <v>2.1</v>
      </c>
      <c r="AC24" s="192">
        <f>ROUND(IF('Schuelereinst. Sinclair'!$N$4="Ja",Druck_Tabelle_Kugel_VGL!AC$10,1) * VLOOKUP(AB24,Kugel_Schueler,2),1)</f>
        <v>1.4</v>
      </c>
      <c r="AD24" s="180"/>
      <c r="AE24" s="185">
        <f t="shared" si="10"/>
        <v>2.1</v>
      </c>
      <c r="AF24" s="192">
        <f>ROUND(IF('Schuelereinst. Sinclair'!$N$4="Ja",Druck_Tabelle_Kugel_VGL!AF$10,1) * VLOOKUP(AE24,Kugel_Schueler,2),1)</f>
        <v>1.3</v>
      </c>
      <c r="AG24" s="180"/>
      <c r="AH24" s="185">
        <f t="shared" si="11"/>
        <v>2.1</v>
      </c>
      <c r="AI24" s="192">
        <f>ROUND(IF('Schuelereinst. Sinclair'!$N$4="Ja",Druck_Tabelle_Kugel_VGL!AI$10,1) * VLOOKUP(AH24,Kugel_Schueler,2),1)</f>
        <v>1.3</v>
      </c>
      <c r="AJ24" s="180"/>
      <c r="AK24" s="185">
        <f t="shared" si="12"/>
        <v>2.1</v>
      </c>
      <c r="AL24" s="192">
        <f>ROUND(IF('Schuelereinst. Sinclair'!$N$4="Ja",Druck_Tabelle_Kugel_VGL!AL$10,1) * VLOOKUP(AK24,Kugel_Schueler,2),1)</f>
        <v>1.2</v>
      </c>
      <c r="AM24" s="180"/>
      <c r="AN24" s="185">
        <f t="shared" si="13"/>
        <v>2.1</v>
      </c>
      <c r="AO24" s="192">
        <f>ROUND(IF('Schuelereinst. Sinclair'!$N$4="Ja",Druck_Tabelle_Kugel_VGL!AO$10,1) * VLOOKUP(AN24,Kugel_Schueler,2),1)</f>
        <v>1.2</v>
      </c>
      <c r="AP24" s="180"/>
      <c r="AQ24" s="185">
        <f t="shared" si="14"/>
        <v>2.1</v>
      </c>
      <c r="AR24" s="192">
        <f>ROUND(IF('Schuelereinst. Sinclair'!$N$4="Ja",Druck_Tabelle_Kugel_VGL!AR$10,1) * VLOOKUP(AQ24,Kugel_Schueler,2),1)</f>
        <v>1.1000000000000001</v>
      </c>
      <c r="AS24" s="180"/>
      <c r="AT24" s="185">
        <f t="shared" si="15"/>
        <v>2.1</v>
      </c>
      <c r="AU24" s="192">
        <f>ROUND(IF('Schuelereinst. Sinclair'!$N$4="Ja",Druck_Tabelle_Kugel_VGL!AU$10,1) * VLOOKUP(AT24,Kugel_Schueler,2),1)</f>
        <v>0.9</v>
      </c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</row>
    <row r="25" spans="1:132" x14ac:dyDescent="0.2">
      <c r="A25" s="183">
        <f t="shared" si="0"/>
        <v>2.2000000000000002</v>
      </c>
      <c r="B25" s="191">
        <f>ROUND(IF('Schuelereinst. Sinclair'!$N$4="Ja",Druck_Tabelle_Kugel_VGL!B$10,1) * VLOOKUP(A25,Kugel_Schueler,2),1)</f>
        <v>5.6</v>
      </c>
      <c r="C25" s="180"/>
      <c r="D25" s="183">
        <f t="shared" si="1"/>
        <v>2.2000000000000002</v>
      </c>
      <c r="E25" s="191">
        <f>ROUND(IF('Schuelereinst. Sinclair'!$N$4="Ja",Druck_Tabelle_Kugel_VGL!E$10,1) * VLOOKUP(D25,Kugel_Schueler,2),1)</f>
        <v>4.9000000000000004</v>
      </c>
      <c r="F25" s="180"/>
      <c r="G25" s="183">
        <f t="shared" si="2"/>
        <v>2.2000000000000002</v>
      </c>
      <c r="H25" s="191">
        <f>ROUND(IF('Schuelereinst. Sinclair'!$N$4="Ja",Druck_Tabelle_Kugel_VGL!H$10,1) * VLOOKUP(G25,Kugel_Schueler,2),1)</f>
        <v>4.4000000000000004</v>
      </c>
      <c r="I25" s="180"/>
      <c r="J25" s="183">
        <f t="shared" si="3"/>
        <v>2.2000000000000002</v>
      </c>
      <c r="K25" s="191">
        <f>ROUND(IF('Schuelereinst. Sinclair'!$N$4="Ja",Druck_Tabelle_Kugel_VGL!K$10,1) * VLOOKUP(J25,Kugel_Schueler,2),1)</f>
        <v>4</v>
      </c>
      <c r="L25" s="180"/>
      <c r="M25" s="183">
        <f t="shared" si="4"/>
        <v>2.2000000000000002</v>
      </c>
      <c r="N25" s="191">
        <f>ROUND(IF('Schuelereinst. Sinclair'!$N$4="Ja",Druck_Tabelle_Kugel_VGL!N$10,1) * VLOOKUP(M25,Kugel_Schueler,2),1)</f>
        <v>3.7</v>
      </c>
      <c r="O25" s="180"/>
      <c r="P25" s="183">
        <f t="shared" si="5"/>
        <v>2.2000000000000002</v>
      </c>
      <c r="Q25" s="191">
        <f>ROUND(IF('Schuelereinst. Sinclair'!$N$4="Ja",Druck_Tabelle_Kugel_VGL!Q$10,1) * VLOOKUP(P25,Kugel_Schueler,2),1)</f>
        <v>3.4</v>
      </c>
      <c r="R25" s="180"/>
      <c r="S25" s="183">
        <f t="shared" si="6"/>
        <v>2.2000000000000002</v>
      </c>
      <c r="T25" s="191">
        <f>ROUND(IF('Schuelereinst. Sinclair'!$N$4="Ja",Druck_Tabelle_Kugel_VGL!T$10,1) * VLOOKUP(S25,Kugel_Schueler,2),1)</f>
        <v>3.2</v>
      </c>
      <c r="U25" s="180"/>
      <c r="V25" s="183">
        <f t="shared" si="7"/>
        <v>2.2000000000000002</v>
      </c>
      <c r="W25" s="191">
        <f>ROUND(IF('Schuelereinst. Sinclair'!$N$4="Ja",Druck_Tabelle_Kugel_VGL!W$10,1) * VLOOKUP(V25,Kugel_Schueler,2),1)</f>
        <v>3</v>
      </c>
      <c r="X25" s="180"/>
      <c r="Y25" s="183">
        <f t="shared" si="8"/>
        <v>2.2000000000000002</v>
      </c>
      <c r="Z25" s="191">
        <f>ROUND(IF('Schuelereinst. Sinclair'!$N$4="Ja",Druck_Tabelle_Kugel_VGL!Z$10,1) * VLOOKUP(Y25,Kugel_Schueler,2),1)</f>
        <v>2.9</v>
      </c>
      <c r="AA25" s="180"/>
      <c r="AB25" s="183">
        <f t="shared" si="9"/>
        <v>2.2000000000000002</v>
      </c>
      <c r="AC25" s="191">
        <f>ROUND(IF('Schuelereinst. Sinclair'!$N$4="Ja",Druck_Tabelle_Kugel_VGL!AC$10,1) * VLOOKUP(AB25,Kugel_Schueler,2),1)</f>
        <v>2.7</v>
      </c>
      <c r="AD25" s="180"/>
      <c r="AE25" s="183">
        <f t="shared" si="10"/>
        <v>2.2000000000000002</v>
      </c>
      <c r="AF25" s="191">
        <f>ROUND(IF('Schuelereinst. Sinclair'!$N$4="Ja",Druck_Tabelle_Kugel_VGL!AF$10,1) * VLOOKUP(AE25,Kugel_Schueler,2),1)</f>
        <v>2.6</v>
      </c>
      <c r="AG25" s="180"/>
      <c r="AH25" s="183">
        <f t="shared" si="11"/>
        <v>2.2000000000000002</v>
      </c>
      <c r="AI25" s="191">
        <f>ROUND(IF('Schuelereinst. Sinclair'!$N$4="Ja",Druck_Tabelle_Kugel_VGL!AI$10,1) * VLOOKUP(AH25,Kugel_Schueler,2),1)</f>
        <v>2.5</v>
      </c>
      <c r="AJ25" s="180"/>
      <c r="AK25" s="183">
        <f t="shared" si="12"/>
        <v>2.2000000000000002</v>
      </c>
      <c r="AL25" s="191">
        <f>ROUND(IF('Schuelereinst. Sinclair'!$N$4="Ja",Druck_Tabelle_Kugel_VGL!AL$10,1) * VLOOKUP(AK25,Kugel_Schueler,2),1)</f>
        <v>2.4</v>
      </c>
      <c r="AM25" s="180"/>
      <c r="AN25" s="183">
        <f t="shared" si="13"/>
        <v>2.2000000000000002</v>
      </c>
      <c r="AO25" s="191">
        <f>ROUND(IF('Schuelereinst. Sinclair'!$N$4="Ja",Druck_Tabelle_Kugel_VGL!AO$10,1) * VLOOKUP(AN25,Kugel_Schueler,2),1)</f>
        <v>2.2999999999999998</v>
      </c>
      <c r="AP25" s="180"/>
      <c r="AQ25" s="183">
        <f t="shared" si="14"/>
        <v>2.2000000000000002</v>
      </c>
      <c r="AR25" s="191">
        <f>ROUND(IF('Schuelereinst. Sinclair'!$N$4="Ja",Druck_Tabelle_Kugel_VGL!AR$10,1) * VLOOKUP(AQ25,Kugel_Schueler,2),1)</f>
        <v>2.2999999999999998</v>
      </c>
      <c r="AS25" s="180"/>
      <c r="AT25" s="183">
        <f t="shared" si="15"/>
        <v>2.2000000000000002</v>
      </c>
      <c r="AU25" s="191">
        <f>ROUND(IF('Schuelereinst. Sinclair'!$N$4="Ja",Druck_Tabelle_Kugel_VGL!AU$10,1) * VLOOKUP(AT25,Kugel_Schueler,2),1)</f>
        <v>1.9</v>
      </c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</row>
    <row r="26" spans="1:132" x14ac:dyDescent="0.2">
      <c r="A26" s="185">
        <f t="shared" si="0"/>
        <v>2.2999999999999998</v>
      </c>
      <c r="B26" s="192">
        <f>ROUND(IF('Schuelereinst. Sinclair'!$N$4="Ja",Druck_Tabelle_Kugel_VGL!B$10,1) * VLOOKUP(A26,Kugel_Schueler,2),1)</f>
        <v>8.3000000000000007</v>
      </c>
      <c r="C26" s="180"/>
      <c r="D26" s="185">
        <f t="shared" si="1"/>
        <v>2.2999999999999998</v>
      </c>
      <c r="E26" s="192">
        <f>ROUND(IF('Schuelereinst. Sinclair'!$N$4="Ja",Druck_Tabelle_Kugel_VGL!E$10,1) * VLOOKUP(D26,Kugel_Schueler,2),1)</f>
        <v>7.4</v>
      </c>
      <c r="F26" s="180"/>
      <c r="G26" s="185">
        <f t="shared" si="2"/>
        <v>2.2999999999999998</v>
      </c>
      <c r="H26" s="192">
        <f>ROUND(IF('Schuelereinst. Sinclair'!$N$4="Ja",Druck_Tabelle_Kugel_VGL!H$10,1) * VLOOKUP(G26,Kugel_Schueler,2),1)</f>
        <v>6.6</v>
      </c>
      <c r="I26" s="180"/>
      <c r="J26" s="185">
        <f t="shared" si="3"/>
        <v>2.2999999999999998</v>
      </c>
      <c r="K26" s="192">
        <f>ROUND(IF('Schuelereinst. Sinclair'!$N$4="Ja",Druck_Tabelle_Kugel_VGL!K$10,1) * VLOOKUP(J26,Kugel_Schueler,2),1)</f>
        <v>6</v>
      </c>
      <c r="L26" s="180"/>
      <c r="M26" s="185">
        <f t="shared" si="4"/>
        <v>2.2999999999999998</v>
      </c>
      <c r="N26" s="192">
        <f>ROUND(IF('Schuelereinst. Sinclair'!$N$4="Ja",Druck_Tabelle_Kugel_VGL!N$10,1) * VLOOKUP(M26,Kugel_Schueler,2),1)</f>
        <v>5.5</v>
      </c>
      <c r="O26" s="180"/>
      <c r="P26" s="185">
        <f t="shared" si="5"/>
        <v>2.2999999999999998</v>
      </c>
      <c r="Q26" s="192">
        <f>ROUND(IF('Schuelereinst. Sinclair'!$N$4="Ja",Druck_Tabelle_Kugel_VGL!Q$10,1) * VLOOKUP(P26,Kugel_Schueler,2),1)</f>
        <v>5.2</v>
      </c>
      <c r="R26" s="180"/>
      <c r="S26" s="185">
        <f t="shared" si="6"/>
        <v>2.2999999999999998</v>
      </c>
      <c r="T26" s="192">
        <f>ROUND(IF('Schuelereinst. Sinclair'!$N$4="Ja",Druck_Tabelle_Kugel_VGL!T$10,1) * VLOOKUP(S26,Kugel_Schueler,2),1)</f>
        <v>4.8</v>
      </c>
      <c r="U26" s="180"/>
      <c r="V26" s="185">
        <f t="shared" si="7"/>
        <v>2.2999999999999998</v>
      </c>
      <c r="W26" s="192">
        <f>ROUND(IF('Schuelereinst. Sinclair'!$N$4="Ja",Druck_Tabelle_Kugel_VGL!W$10,1) * VLOOKUP(V26,Kugel_Schueler,2),1)</f>
        <v>4.5</v>
      </c>
      <c r="X26" s="180"/>
      <c r="Y26" s="185">
        <f t="shared" si="8"/>
        <v>2.2999999999999998</v>
      </c>
      <c r="Z26" s="192">
        <f>ROUND(IF('Schuelereinst. Sinclair'!$N$4="Ja",Druck_Tabelle_Kugel_VGL!Z$10,1) * VLOOKUP(Y26,Kugel_Schueler,2),1)</f>
        <v>4.3</v>
      </c>
      <c r="AA26" s="180"/>
      <c r="AB26" s="185">
        <f t="shared" si="9"/>
        <v>2.2999999999999998</v>
      </c>
      <c r="AC26" s="192">
        <f>ROUND(IF('Schuelereinst. Sinclair'!$N$4="Ja",Druck_Tabelle_Kugel_VGL!AC$10,1) * VLOOKUP(AB26,Kugel_Schueler,2),1)</f>
        <v>4.0999999999999996</v>
      </c>
      <c r="AD26" s="180"/>
      <c r="AE26" s="185">
        <f t="shared" si="10"/>
        <v>2.2999999999999998</v>
      </c>
      <c r="AF26" s="192">
        <f>ROUND(IF('Schuelereinst. Sinclair'!$N$4="Ja",Druck_Tabelle_Kugel_VGL!AF$10,1) * VLOOKUP(AE26,Kugel_Schueler,2),1)</f>
        <v>3.9</v>
      </c>
      <c r="AG26" s="180"/>
      <c r="AH26" s="185">
        <f t="shared" si="11"/>
        <v>2.2999999999999998</v>
      </c>
      <c r="AI26" s="192">
        <f>ROUND(IF('Schuelereinst. Sinclair'!$N$4="Ja",Druck_Tabelle_Kugel_VGL!AI$10,1) * VLOOKUP(AH26,Kugel_Schueler,2),1)</f>
        <v>3.8</v>
      </c>
      <c r="AJ26" s="180"/>
      <c r="AK26" s="185">
        <f t="shared" si="12"/>
        <v>2.2999999999999998</v>
      </c>
      <c r="AL26" s="192">
        <f>ROUND(IF('Schuelereinst. Sinclair'!$N$4="Ja",Druck_Tabelle_Kugel_VGL!AL$10,1) * VLOOKUP(AK26,Kugel_Schueler,2),1)</f>
        <v>3.6</v>
      </c>
      <c r="AM26" s="180"/>
      <c r="AN26" s="185">
        <f t="shared" si="13"/>
        <v>2.2999999999999998</v>
      </c>
      <c r="AO26" s="192">
        <f>ROUND(IF('Schuelereinst. Sinclair'!$N$4="Ja",Druck_Tabelle_Kugel_VGL!AO$10,1) * VLOOKUP(AN26,Kugel_Schueler,2),1)</f>
        <v>3.5</v>
      </c>
      <c r="AP26" s="180"/>
      <c r="AQ26" s="185">
        <f t="shared" si="14"/>
        <v>2.2999999999999998</v>
      </c>
      <c r="AR26" s="192">
        <f>ROUND(IF('Schuelereinst. Sinclair'!$N$4="Ja",Druck_Tabelle_Kugel_VGL!AR$10,1) * VLOOKUP(AQ26,Kugel_Schueler,2),1)</f>
        <v>3.4</v>
      </c>
      <c r="AS26" s="180"/>
      <c r="AT26" s="185">
        <f t="shared" si="15"/>
        <v>2.2999999999999998</v>
      </c>
      <c r="AU26" s="192">
        <f>ROUND(IF('Schuelereinst. Sinclair'!$N$4="Ja",Druck_Tabelle_Kugel_VGL!AU$10,1) * VLOOKUP(AT26,Kugel_Schueler,2),1)</f>
        <v>2.8</v>
      </c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  <c r="DZ26" s="180"/>
      <c r="EA26" s="180"/>
      <c r="EB26" s="180"/>
    </row>
    <row r="27" spans="1:132" x14ac:dyDescent="0.2">
      <c r="A27" s="183">
        <f t="shared" si="0"/>
        <v>2.4</v>
      </c>
      <c r="B27" s="191">
        <f>ROUND(IF('Schuelereinst. Sinclair'!$N$4="Ja",Druck_Tabelle_Kugel_VGL!B$10,1) * VLOOKUP(A27,Kugel_Schueler,2),1)</f>
        <v>11.1</v>
      </c>
      <c r="C27" s="180"/>
      <c r="D27" s="183">
        <f t="shared" si="1"/>
        <v>2.4</v>
      </c>
      <c r="E27" s="191">
        <f>ROUND(IF('Schuelereinst. Sinclair'!$N$4="Ja",Druck_Tabelle_Kugel_VGL!E$10,1) * VLOOKUP(D27,Kugel_Schueler,2),1)</f>
        <v>9.8000000000000007</v>
      </c>
      <c r="F27" s="180"/>
      <c r="G27" s="183">
        <f t="shared" si="2"/>
        <v>2.4</v>
      </c>
      <c r="H27" s="191">
        <f>ROUND(IF('Schuelereinst. Sinclair'!$N$4="Ja",Druck_Tabelle_Kugel_VGL!H$10,1) * VLOOKUP(G27,Kugel_Schueler,2),1)</f>
        <v>8.8000000000000007</v>
      </c>
      <c r="I27" s="180"/>
      <c r="J27" s="183">
        <f t="shared" si="3"/>
        <v>2.4</v>
      </c>
      <c r="K27" s="191">
        <f>ROUND(IF('Schuelereinst. Sinclair'!$N$4="Ja",Druck_Tabelle_Kugel_VGL!K$10,1) * VLOOKUP(J27,Kugel_Schueler,2),1)</f>
        <v>8</v>
      </c>
      <c r="L27" s="180"/>
      <c r="M27" s="183">
        <f t="shared" si="4"/>
        <v>2.4</v>
      </c>
      <c r="N27" s="191">
        <f>ROUND(IF('Schuelereinst. Sinclair'!$N$4="Ja",Druck_Tabelle_Kugel_VGL!N$10,1) * VLOOKUP(M27,Kugel_Schueler,2),1)</f>
        <v>7.4</v>
      </c>
      <c r="O27" s="180"/>
      <c r="P27" s="183">
        <f t="shared" si="5"/>
        <v>2.4</v>
      </c>
      <c r="Q27" s="191">
        <f>ROUND(IF('Schuelereinst. Sinclair'!$N$4="Ja",Druck_Tabelle_Kugel_VGL!Q$10,1) * VLOOKUP(P27,Kugel_Schueler,2),1)</f>
        <v>6.9</v>
      </c>
      <c r="R27" s="180"/>
      <c r="S27" s="183">
        <f t="shared" si="6"/>
        <v>2.4</v>
      </c>
      <c r="T27" s="191">
        <f>ROUND(IF('Schuelereinst. Sinclair'!$N$4="Ja",Druck_Tabelle_Kugel_VGL!T$10,1) * VLOOKUP(S27,Kugel_Schueler,2),1)</f>
        <v>6.4</v>
      </c>
      <c r="U27" s="180"/>
      <c r="V27" s="183">
        <f t="shared" si="7"/>
        <v>2.4</v>
      </c>
      <c r="W27" s="191">
        <f>ROUND(IF('Schuelereinst. Sinclair'!$N$4="Ja",Druck_Tabelle_Kugel_VGL!W$10,1) * VLOOKUP(V27,Kugel_Schueler,2),1)</f>
        <v>6.1</v>
      </c>
      <c r="X27" s="180"/>
      <c r="Y27" s="183">
        <f t="shared" si="8"/>
        <v>2.4</v>
      </c>
      <c r="Z27" s="191">
        <f>ROUND(IF('Schuelereinst. Sinclair'!$N$4="Ja",Druck_Tabelle_Kugel_VGL!Z$10,1) * VLOOKUP(Y27,Kugel_Schueler,2),1)</f>
        <v>5.7</v>
      </c>
      <c r="AA27" s="180"/>
      <c r="AB27" s="183">
        <f t="shared" si="9"/>
        <v>2.4</v>
      </c>
      <c r="AC27" s="191">
        <f>ROUND(IF('Schuelereinst. Sinclair'!$N$4="Ja",Druck_Tabelle_Kugel_VGL!AC$10,1) * VLOOKUP(AB27,Kugel_Schueler,2),1)</f>
        <v>5.5</v>
      </c>
      <c r="AD27" s="180"/>
      <c r="AE27" s="183">
        <f t="shared" si="10"/>
        <v>2.4</v>
      </c>
      <c r="AF27" s="191">
        <f>ROUND(IF('Schuelereinst. Sinclair'!$N$4="Ja",Druck_Tabelle_Kugel_VGL!AF$10,1) * VLOOKUP(AE27,Kugel_Schueler,2),1)</f>
        <v>5.2</v>
      </c>
      <c r="AG27" s="180"/>
      <c r="AH27" s="183">
        <f t="shared" si="11"/>
        <v>2.4</v>
      </c>
      <c r="AI27" s="191">
        <f>ROUND(IF('Schuelereinst. Sinclair'!$N$4="Ja",Druck_Tabelle_Kugel_VGL!AI$10,1) * VLOOKUP(AH27,Kugel_Schueler,2),1)</f>
        <v>5</v>
      </c>
      <c r="AJ27" s="180"/>
      <c r="AK27" s="183">
        <f t="shared" si="12"/>
        <v>2.4</v>
      </c>
      <c r="AL27" s="191">
        <f>ROUND(IF('Schuelereinst. Sinclair'!$N$4="Ja",Druck_Tabelle_Kugel_VGL!AL$10,1) * VLOOKUP(AK27,Kugel_Schueler,2),1)</f>
        <v>4.8</v>
      </c>
      <c r="AM27" s="180"/>
      <c r="AN27" s="183">
        <f t="shared" si="13"/>
        <v>2.4</v>
      </c>
      <c r="AO27" s="191">
        <f>ROUND(IF('Schuelereinst. Sinclair'!$N$4="Ja",Druck_Tabelle_Kugel_VGL!AO$10,1) * VLOOKUP(AN27,Kugel_Schueler,2),1)</f>
        <v>4.7</v>
      </c>
      <c r="AP27" s="180"/>
      <c r="AQ27" s="183">
        <f t="shared" si="14"/>
        <v>2.4</v>
      </c>
      <c r="AR27" s="191">
        <f>ROUND(IF('Schuelereinst. Sinclair'!$N$4="Ja",Druck_Tabelle_Kugel_VGL!AR$10,1) * VLOOKUP(AQ27,Kugel_Schueler,2),1)</f>
        <v>4.5</v>
      </c>
      <c r="AS27" s="180"/>
      <c r="AT27" s="183">
        <f t="shared" si="15"/>
        <v>2.4</v>
      </c>
      <c r="AU27" s="191">
        <f>ROUND(IF('Schuelereinst. Sinclair'!$N$4="Ja",Druck_Tabelle_Kugel_VGL!AU$10,1) * VLOOKUP(AT27,Kugel_Schueler,2),1)</f>
        <v>3.8</v>
      </c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0"/>
      <c r="EB27" s="180"/>
    </row>
    <row r="28" spans="1:132" x14ac:dyDescent="0.2">
      <c r="A28" s="185">
        <f t="shared" si="0"/>
        <v>2.5</v>
      </c>
      <c r="B28" s="192">
        <f>ROUND(IF('Schuelereinst. Sinclair'!$N$4="Ja",Druck_Tabelle_Kugel_VGL!B$10,1) * VLOOKUP(A28,Kugel_Schueler,2),1)</f>
        <v>13.9</v>
      </c>
      <c r="C28" s="180"/>
      <c r="D28" s="185">
        <f t="shared" si="1"/>
        <v>2.5</v>
      </c>
      <c r="E28" s="192">
        <f>ROUND(IF('Schuelereinst. Sinclair'!$N$4="Ja",Druck_Tabelle_Kugel_VGL!E$10,1) * VLOOKUP(D28,Kugel_Schueler,2),1)</f>
        <v>12.3</v>
      </c>
      <c r="F28" s="180"/>
      <c r="G28" s="185">
        <f t="shared" si="2"/>
        <v>2.5</v>
      </c>
      <c r="H28" s="192">
        <f>ROUND(IF('Schuelereinst. Sinclair'!$N$4="Ja",Druck_Tabelle_Kugel_VGL!H$10,1) * VLOOKUP(G28,Kugel_Schueler,2),1)</f>
        <v>11</v>
      </c>
      <c r="I28" s="180"/>
      <c r="J28" s="185">
        <f t="shared" si="3"/>
        <v>2.5</v>
      </c>
      <c r="K28" s="192">
        <f>ROUND(IF('Schuelereinst. Sinclair'!$N$4="Ja",Druck_Tabelle_Kugel_VGL!K$10,1) * VLOOKUP(J28,Kugel_Schueler,2),1)</f>
        <v>10</v>
      </c>
      <c r="L28" s="180"/>
      <c r="M28" s="185">
        <f t="shared" si="4"/>
        <v>2.5</v>
      </c>
      <c r="N28" s="192">
        <f>ROUND(IF('Schuelereinst. Sinclair'!$N$4="Ja",Druck_Tabelle_Kugel_VGL!N$10,1) * VLOOKUP(M28,Kugel_Schueler,2),1)</f>
        <v>9.1999999999999993</v>
      </c>
      <c r="O28" s="180"/>
      <c r="P28" s="185">
        <f t="shared" si="5"/>
        <v>2.5</v>
      </c>
      <c r="Q28" s="192">
        <f>ROUND(IF('Schuelereinst. Sinclair'!$N$4="Ja",Druck_Tabelle_Kugel_VGL!Q$10,1) * VLOOKUP(P28,Kugel_Schueler,2),1)</f>
        <v>8.6</v>
      </c>
      <c r="R28" s="180"/>
      <c r="S28" s="185">
        <f t="shared" si="6"/>
        <v>2.5</v>
      </c>
      <c r="T28" s="192">
        <f>ROUND(IF('Schuelereinst. Sinclair'!$N$4="Ja",Druck_Tabelle_Kugel_VGL!T$10,1) * VLOOKUP(S28,Kugel_Schueler,2),1)</f>
        <v>8</v>
      </c>
      <c r="U28" s="180"/>
      <c r="V28" s="185">
        <f t="shared" si="7"/>
        <v>2.5</v>
      </c>
      <c r="W28" s="192">
        <f>ROUND(IF('Schuelereinst. Sinclair'!$N$4="Ja",Druck_Tabelle_Kugel_VGL!W$10,1) * VLOOKUP(V28,Kugel_Schueler,2),1)</f>
        <v>7.6</v>
      </c>
      <c r="X28" s="180"/>
      <c r="Y28" s="185">
        <f t="shared" si="8"/>
        <v>2.5</v>
      </c>
      <c r="Z28" s="192">
        <f>ROUND(IF('Schuelereinst. Sinclair'!$N$4="Ja",Druck_Tabelle_Kugel_VGL!Z$10,1) * VLOOKUP(Y28,Kugel_Schueler,2),1)</f>
        <v>7.2</v>
      </c>
      <c r="AA28" s="180"/>
      <c r="AB28" s="185">
        <f t="shared" si="9"/>
        <v>2.5</v>
      </c>
      <c r="AC28" s="192">
        <f>ROUND(IF('Schuelereinst. Sinclair'!$N$4="Ja",Druck_Tabelle_Kugel_VGL!AC$10,1) * VLOOKUP(AB28,Kugel_Schueler,2),1)</f>
        <v>6.8</v>
      </c>
      <c r="AD28" s="180"/>
      <c r="AE28" s="185">
        <f t="shared" si="10"/>
        <v>2.5</v>
      </c>
      <c r="AF28" s="192">
        <f>ROUND(IF('Schuelereinst. Sinclair'!$N$4="Ja",Druck_Tabelle_Kugel_VGL!AF$10,1) * VLOOKUP(AE28,Kugel_Schueler,2),1)</f>
        <v>6.5</v>
      </c>
      <c r="AG28" s="180"/>
      <c r="AH28" s="185">
        <f t="shared" si="11"/>
        <v>2.5</v>
      </c>
      <c r="AI28" s="192">
        <f>ROUND(IF('Schuelereinst. Sinclair'!$N$4="Ja",Druck_Tabelle_Kugel_VGL!AI$10,1) * VLOOKUP(AH28,Kugel_Schueler,2),1)</f>
        <v>6.3</v>
      </c>
      <c r="AJ28" s="180"/>
      <c r="AK28" s="185">
        <f t="shared" si="12"/>
        <v>2.5</v>
      </c>
      <c r="AL28" s="192">
        <f>ROUND(IF('Schuelereinst. Sinclair'!$N$4="Ja",Druck_Tabelle_Kugel_VGL!AL$10,1) * VLOOKUP(AK28,Kugel_Schueler,2),1)</f>
        <v>6</v>
      </c>
      <c r="AM28" s="180"/>
      <c r="AN28" s="185">
        <f t="shared" si="13"/>
        <v>2.5</v>
      </c>
      <c r="AO28" s="192">
        <f>ROUND(IF('Schuelereinst. Sinclair'!$N$4="Ja",Druck_Tabelle_Kugel_VGL!AO$10,1) * VLOOKUP(AN28,Kugel_Schueler,2),1)</f>
        <v>5.8</v>
      </c>
      <c r="AP28" s="180"/>
      <c r="AQ28" s="185">
        <f t="shared" si="14"/>
        <v>2.5</v>
      </c>
      <c r="AR28" s="192">
        <f>ROUND(IF('Schuelereinst. Sinclair'!$N$4="Ja",Druck_Tabelle_Kugel_VGL!AR$10,1) * VLOOKUP(AQ28,Kugel_Schueler,2),1)</f>
        <v>5.7</v>
      </c>
      <c r="AS28" s="180"/>
      <c r="AT28" s="185">
        <f t="shared" si="15"/>
        <v>2.5</v>
      </c>
      <c r="AU28" s="192">
        <f>ROUND(IF('Schuelereinst. Sinclair'!$N$4="Ja",Druck_Tabelle_Kugel_VGL!AU$10,1) * VLOOKUP(AT28,Kugel_Schueler,2),1)</f>
        <v>4.7</v>
      </c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</row>
    <row r="29" spans="1:132" x14ac:dyDescent="0.2">
      <c r="A29" s="183">
        <f t="shared" si="0"/>
        <v>2.6</v>
      </c>
      <c r="B29" s="191">
        <f>ROUND(IF('Schuelereinst. Sinclair'!$N$4="Ja",Druck_Tabelle_Kugel_VGL!B$10,1) * VLOOKUP(A29,Kugel_Schueler,2),1)</f>
        <v>16.7</v>
      </c>
      <c r="C29" s="180"/>
      <c r="D29" s="183">
        <f t="shared" si="1"/>
        <v>2.6</v>
      </c>
      <c r="E29" s="191">
        <f>ROUND(IF('Schuelereinst. Sinclair'!$N$4="Ja",Druck_Tabelle_Kugel_VGL!E$10,1) * VLOOKUP(D29,Kugel_Schueler,2),1)</f>
        <v>14.7</v>
      </c>
      <c r="F29" s="180"/>
      <c r="G29" s="183">
        <f t="shared" si="2"/>
        <v>2.6</v>
      </c>
      <c r="H29" s="191">
        <f>ROUND(IF('Schuelereinst. Sinclair'!$N$4="Ja",Druck_Tabelle_Kugel_VGL!H$10,1) * VLOOKUP(G29,Kugel_Schueler,2),1)</f>
        <v>13.2</v>
      </c>
      <c r="I29" s="180"/>
      <c r="J29" s="183">
        <f t="shared" si="3"/>
        <v>2.6</v>
      </c>
      <c r="K29" s="191">
        <f>ROUND(IF('Schuelereinst. Sinclair'!$N$4="Ja",Druck_Tabelle_Kugel_VGL!K$10,1) * VLOOKUP(J29,Kugel_Schueler,2),1)</f>
        <v>12.1</v>
      </c>
      <c r="L29" s="180"/>
      <c r="M29" s="183">
        <f t="shared" si="4"/>
        <v>2.6</v>
      </c>
      <c r="N29" s="191">
        <f>ROUND(IF('Schuelereinst. Sinclair'!$N$4="Ja",Druck_Tabelle_Kugel_VGL!N$10,1) * VLOOKUP(M29,Kugel_Schueler,2),1)</f>
        <v>11.1</v>
      </c>
      <c r="O29" s="180"/>
      <c r="P29" s="183">
        <f t="shared" si="5"/>
        <v>2.6</v>
      </c>
      <c r="Q29" s="191">
        <f>ROUND(IF('Schuelereinst. Sinclair'!$N$4="Ja",Druck_Tabelle_Kugel_VGL!Q$10,1) * VLOOKUP(P29,Kugel_Schueler,2),1)</f>
        <v>10.3</v>
      </c>
      <c r="R29" s="180"/>
      <c r="S29" s="183">
        <f t="shared" si="6"/>
        <v>2.6</v>
      </c>
      <c r="T29" s="191">
        <f>ROUND(IF('Schuelereinst. Sinclair'!$N$4="Ja",Druck_Tabelle_Kugel_VGL!T$10,1) * VLOOKUP(S29,Kugel_Schueler,2),1)</f>
        <v>9.6</v>
      </c>
      <c r="U29" s="180"/>
      <c r="V29" s="183">
        <f t="shared" si="7"/>
        <v>2.6</v>
      </c>
      <c r="W29" s="191">
        <f>ROUND(IF('Schuelereinst. Sinclair'!$N$4="Ja",Druck_Tabelle_Kugel_VGL!W$10,1) * VLOOKUP(V29,Kugel_Schueler,2),1)</f>
        <v>9.1</v>
      </c>
      <c r="X29" s="180"/>
      <c r="Y29" s="183">
        <f t="shared" si="8"/>
        <v>2.6</v>
      </c>
      <c r="Z29" s="191">
        <f>ROUND(IF('Schuelereinst. Sinclair'!$N$4="Ja",Druck_Tabelle_Kugel_VGL!Z$10,1) * VLOOKUP(Y29,Kugel_Schueler,2),1)</f>
        <v>8.6</v>
      </c>
      <c r="AA29" s="180"/>
      <c r="AB29" s="183">
        <f t="shared" si="9"/>
        <v>2.6</v>
      </c>
      <c r="AC29" s="191">
        <f>ROUND(IF('Schuelereinst. Sinclair'!$N$4="Ja",Druck_Tabelle_Kugel_VGL!AC$10,1) * VLOOKUP(AB29,Kugel_Schueler,2),1)</f>
        <v>8.1999999999999993</v>
      </c>
      <c r="AD29" s="180"/>
      <c r="AE29" s="183">
        <f t="shared" si="10"/>
        <v>2.6</v>
      </c>
      <c r="AF29" s="191">
        <f>ROUND(IF('Schuelereinst. Sinclair'!$N$4="Ja",Druck_Tabelle_Kugel_VGL!AF$10,1) * VLOOKUP(AE29,Kugel_Schueler,2),1)</f>
        <v>7.8</v>
      </c>
      <c r="AG29" s="180"/>
      <c r="AH29" s="183">
        <f t="shared" si="11"/>
        <v>2.6</v>
      </c>
      <c r="AI29" s="191">
        <f>ROUND(IF('Schuelereinst. Sinclair'!$N$4="Ja",Druck_Tabelle_Kugel_VGL!AI$10,1) * VLOOKUP(AH29,Kugel_Schueler,2),1)</f>
        <v>7.5</v>
      </c>
      <c r="AJ29" s="180"/>
      <c r="AK29" s="183">
        <f t="shared" si="12"/>
        <v>2.6</v>
      </c>
      <c r="AL29" s="191">
        <f>ROUND(IF('Schuelereinst. Sinclair'!$N$4="Ja",Druck_Tabelle_Kugel_VGL!AL$10,1) * VLOOKUP(AK29,Kugel_Schueler,2),1)</f>
        <v>7.3</v>
      </c>
      <c r="AM29" s="180"/>
      <c r="AN29" s="183">
        <f t="shared" si="13"/>
        <v>2.6</v>
      </c>
      <c r="AO29" s="191">
        <f>ROUND(IF('Schuelereinst. Sinclair'!$N$4="Ja",Druck_Tabelle_Kugel_VGL!AO$10,1) * VLOOKUP(AN29,Kugel_Schueler,2),1)</f>
        <v>7</v>
      </c>
      <c r="AP29" s="180"/>
      <c r="AQ29" s="183">
        <f t="shared" si="14"/>
        <v>2.6</v>
      </c>
      <c r="AR29" s="191">
        <f>ROUND(IF('Schuelereinst. Sinclair'!$N$4="Ja",Druck_Tabelle_Kugel_VGL!AR$10,1) * VLOOKUP(AQ29,Kugel_Schueler,2),1)</f>
        <v>6.8</v>
      </c>
      <c r="AS29" s="180"/>
      <c r="AT29" s="183">
        <f t="shared" si="15"/>
        <v>2.6</v>
      </c>
      <c r="AU29" s="191">
        <f>ROUND(IF('Schuelereinst. Sinclair'!$N$4="Ja",Druck_Tabelle_Kugel_VGL!AU$10,1) * VLOOKUP(AT29,Kugel_Schueler,2),1)</f>
        <v>5.7</v>
      </c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  <c r="DZ29" s="180"/>
      <c r="EA29" s="180"/>
      <c r="EB29" s="180"/>
    </row>
    <row r="30" spans="1:132" x14ac:dyDescent="0.2">
      <c r="A30" s="185">
        <f t="shared" si="0"/>
        <v>2.7</v>
      </c>
      <c r="B30" s="192">
        <f>ROUND(IF('Schuelereinst. Sinclair'!$N$4="Ja",Druck_Tabelle_Kugel_VGL!B$10,1) * VLOOKUP(A30,Kugel_Schueler,2),1)</f>
        <v>19.399999999999999</v>
      </c>
      <c r="C30" s="180"/>
      <c r="D30" s="185">
        <f t="shared" si="1"/>
        <v>2.7</v>
      </c>
      <c r="E30" s="192">
        <f>ROUND(IF('Schuelereinst. Sinclair'!$N$4="Ja",Druck_Tabelle_Kugel_VGL!E$10,1) * VLOOKUP(D30,Kugel_Schueler,2),1)</f>
        <v>17.2</v>
      </c>
      <c r="F30" s="180"/>
      <c r="G30" s="185">
        <f t="shared" si="2"/>
        <v>2.7</v>
      </c>
      <c r="H30" s="192">
        <f>ROUND(IF('Schuelereinst. Sinclair'!$N$4="Ja",Druck_Tabelle_Kugel_VGL!H$10,1) * VLOOKUP(G30,Kugel_Schueler,2),1)</f>
        <v>15.4</v>
      </c>
      <c r="I30" s="180"/>
      <c r="J30" s="185">
        <f t="shared" si="3"/>
        <v>2.7</v>
      </c>
      <c r="K30" s="192">
        <f>ROUND(IF('Schuelereinst. Sinclair'!$N$4="Ja",Druck_Tabelle_Kugel_VGL!K$10,1) * VLOOKUP(J30,Kugel_Schueler,2),1)</f>
        <v>14</v>
      </c>
      <c r="L30" s="180"/>
      <c r="M30" s="185">
        <f t="shared" si="4"/>
        <v>2.7</v>
      </c>
      <c r="N30" s="192">
        <f>ROUND(IF('Schuelereinst. Sinclair'!$N$4="Ja",Druck_Tabelle_Kugel_VGL!N$10,1) * VLOOKUP(M30,Kugel_Schueler,2),1)</f>
        <v>12.9</v>
      </c>
      <c r="O30" s="180"/>
      <c r="P30" s="185">
        <f t="shared" si="5"/>
        <v>2.7</v>
      </c>
      <c r="Q30" s="192">
        <f>ROUND(IF('Schuelereinst. Sinclair'!$N$4="Ja",Druck_Tabelle_Kugel_VGL!Q$10,1) * VLOOKUP(P30,Kugel_Schueler,2),1)</f>
        <v>12</v>
      </c>
      <c r="R30" s="180"/>
      <c r="S30" s="185">
        <f t="shared" si="6"/>
        <v>2.7</v>
      </c>
      <c r="T30" s="192">
        <f>ROUND(IF('Schuelereinst. Sinclair'!$N$4="Ja",Druck_Tabelle_Kugel_VGL!T$10,1) * VLOOKUP(S30,Kugel_Schueler,2),1)</f>
        <v>11.2</v>
      </c>
      <c r="U30" s="180"/>
      <c r="V30" s="185">
        <f t="shared" si="7"/>
        <v>2.7</v>
      </c>
      <c r="W30" s="192">
        <f>ROUND(IF('Schuelereinst. Sinclair'!$N$4="Ja",Druck_Tabelle_Kugel_VGL!W$10,1) * VLOOKUP(V30,Kugel_Schueler,2),1)</f>
        <v>10.6</v>
      </c>
      <c r="X30" s="180"/>
      <c r="Y30" s="185">
        <f t="shared" si="8"/>
        <v>2.7</v>
      </c>
      <c r="Z30" s="192">
        <f>ROUND(IF('Schuelereinst. Sinclair'!$N$4="Ja",Druck_Tabelle_Kugel_VGL!Z$10,1) * VLOOKUP(Y30,Kugel_Schueler,2),1)</f>
        <v>10</v>
      </c>
      <c r="AA30" s="180"/>
      <c r="AB30" s="185">
        <f t="shared" si="9"/>
        <v>2.7</v>
      </c>
      <c r="AC30" s="192">
        <f>ROUND(IF('Schuelereinst. Sinclair'!$N$4="Ja",Druck_Tabelle_Kugel_VGL!AC$10,1) * VLOOKUP(AB30,Kugel_Schueler,2),1)</f>
        <v>9.6</v>
      </c>
      <c r="AD30" s="180"/>
      <c r="AE30" s="185">
        <f t="shared" si="10"/>
        <v>2.7</v>
      </c>
      <c r="AF30" s="192">
        <f>ROUND(IF('Schuelereinst. Sinclair'!$N$4="Ja",Druck_Tabelle_Kugel_VGL!AF$10,1) * VLOOKUP(AE30,Kugel_Schueler,2),1)</f>
        <v>9.1</v>
      </c>
      <c r="AG30" s="180"/>
      <c r="AH30" s="185">
        <f t="shared" si="11"/>
        <v>2.7</v>
      </c>
      <c r="AI30" s="192">
        <f>ROUND(IF('Schuelereinst. Sinclair'!$N$4="Ja",Druck_Tabelle_Kugel_VGL!AI$10,1) * VLOOKUP(AH30,Kugel_Schueler,2),1)</f>
        <v>8.8000000000000007</v>
      </c>
      <c r="AJ30" s="180"/>
      <c r="AK30" s="185">
        <f t="shared" si="12"/>
        <v>2.7</v>
      </c>
      <c r="AL30" s="192">
        <f>ROUND(IF('Schuelereinst. Sinclair'!$N$4="Ja",Druck_Tabelle_Kugel_VGL!AL$10,1) * VLOOKUP(AK30,Kugel_Schueler,2),1)</f>
        <v>8.5</v>
      </c>
      <c r="AM30" s="180"/>
      <c r="AN30" s="185">
        <f t="shared" si="13"/>
        <v>2.7</v>
      </c>
      <c r="AO30" s="192">
        <f>ROUND(IF('Schuelereinst. Sinclair'!$N$4="Ja",Druck_Tabelle_Kugel_VGL!AO$10,1) * VLOOKUP(AN30,Kugel_Schueler,2),1)</f>
        <v>8.1999999999999993</v>
      </c>
      <c r="AP30" s="180"/>
      <c r="AQ30" s="185">
        <f t="shared" si="14"/>
        <v>2.7</v>
      </c>
      <c r="AR30" s="192">
        <f>ROUND(IF('Schuelereinst. Sinclair'!$N$4="Ja",Druck_Tabelle_Kugel_VGL!AR$10,1) * VLOOKUP(AQ30,Kugel_Schueler,2),1)</f>
        <v>7.9</v>
      </c>
      <c r="AS30" s="180"/>
      <c r="AT30" s="185">
        <f t="shared" si="15"/>
        <v>2.7</v>
      </c>
      <c r="AU30" s="192">
        <f>ROUND(IF('Schuelereinst. Sinclair'!$N$4="Ja",Druck_Tabelle_Kugel_VGL!AU$10,1) * VLOOKUP(AT30,Kugel_Schueler,2),1)</f>
        <v>6.6</v>
      </c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</row>
    <row r="31" spans="1:132" x14ac:dyDescent="0.2">
      <c r="A31" s="183">
        <f t="shared" si="0"/>
        <v>2.8</v>
      </c>
      <c r="B31" s="191">
        <f>ROUND(IF('Schuelereinst. Sinclair'!$N$4="Ja",Druck_Tabelle_Kugel_VGL!B$10,1) * VLOOKUP(A31,Kugel_Schueler,2),1)</f>
        <v>22.2</v>
      </c>
      <c r="C31" s="180"/>
      <c r="D31" s="183">
        <f t="shared" si="1"/>
        <v>2.8</v>
      </c>
      <c r="E31" s="191">
        <f>ROUND(IF('Schuelereinst. Sinclair'!$N$4="Ja",Druck_Tabelle_Kugel_VGL!E$10,1) * VLOOKUP(D31,Kugel_Schueler,2),1)</f>
        <v>19.600000000000001</v>
      </c>
      <c r="F31" s="180"/>
      <c r="G31" s="183">
        <f t="shared" si="2"/>
        <v>2.8</v>
      </c>
      <c r="H31" s="191">
        <f>ROUND(IF('Schuelereinst. Sinclair'!$N$4="Ja",Druck_Tabelle_Kugel_VGL!H$10,1) * VLOOKUP(G31,Kugel_Schueler,2),1)</f>
        <v>17.600000000000001</v>
      </c>
      <c r="I31" s="180"/>
      <c r="J31" s="183">
        <f t="shared" si="3"/>
        <v>2.8</v>
      </c>
      <c r="K31" s="191">
        <f>ROUND(IF('Schuelereinst. Sinclair'!$N$4="Ja",Druck_Tabelle_Kugel_VGL!K$10,1) * VLOOKUP(J31,Kugel_Schueler,2),1)</f>
        <v>16</v>
      </c>
      <c r="L31" s="180"/>
      <c r="M31" s="183">
        <f t="shared" si="4"/>
        <v>2.8</v>
      </c>
      <c r="N31" s="191">
        <f>ROUND(IF('Schuelereinst. Sinclair'!$N$4="Ja",Druck_Tabelle_Kugel_VGL!N$10,1) * VLOOKUP(M31,Kugel_Schueler,2),1)</f>
        <v>14.8</v>
      </c>
      <c r="O31" s="180"/>
      <c r="P31" s="183">
        <f t="shared" si="5"/>
        <v>2.8</v>
      </c>
      <c r="Q31" s="191">
        <f>ROUND(IF('Schuelereinst. Sinclair'!$N$4="Ja",Druck_Tabelle_Kugel_VGL!Q$10,1) * VLOOKUP(P31,Kugel_Schueler,2),1)</f>
        <v>13.7</v>
      </c>
      <c r="R31" s="180"/>
      <c r="S31" s="183">
        <f t="shared" si="6"/>
        <v>2.8</v>
      </c>
      <c r="T31" s="191">
        <f>ROUND(IF('Schuelereinst. Sinclair'!$N$4="Ja",Druck_Tabelle_Kugel_VGL!T$10,1) * VLOOKUP(S31,Kugel_Schueler,2),1)</f>
        <v>12.8</v>
      </c>
      <c r="U31" s="180"/>
      <c r="V31" s="183">
        <f t="shared" si="7"/>
        <v>2.8</v>
      </c>
      <c r="W31" s="191">
        <f>ROUND(IF('Schuelereinst. Sinclair'!$N$4="Ja",Druck_Tabelle_Kugel_VGL!W$10,1) * VLOOKUP(V31,Kugel_Schueler,2),1)</f>
        <v>12.1</v>
      </c>
      <c r="X31" s="180"/>
      <c r="Y31" s="183">
        <f t="shared" si="8"/>
        <v>2.8</v>
      </c>
      <c r="Z31" s="191">
        <f>ROUND(IF('Schuelereinst. Sinclair'!$N$4="Ja",Druck_Tabelle_Kugel_VGL!Z$10,1) * VLOOKUP(Y31,Kugel_Schueler,2),1)</f>
        <v>11.5</v>
      </c>
      <c r="AA31" s="180"/>
      <c r="AB31" s="183">
        <f t="shared" si="9"/>
        <v>2.8</v>
      </c>
      <c r="AC31" s="191">
        <f>ROUND(IF('Schuelereinst. Sinclair'!$N$4="Ja",Druck_Tabelle_Kugel_VGL!AC$10,1) * VLOOKUP(AB31,Kugel_Schueler,2),1)</f>
        <v>10.9</v>
      </c>
      <c r="AD31" s="180"/>
      <c r="AE31" s="183">
        <f t="shared" si="10"/>
        <v>2.8</v>
      </c>
      <c r="AF31" s="191">
        <f>ROUND(IF('Schuelereinst. Sinclair'!$N$4="Ja",Druck_Tabelle_Kugel_VGL!AF$10,1) * VLOOKUP(AE31,Kugel_Schueler,2),1)</f>
        <v>10.4</v>
      </c>
      <c r="AG31" s="180"/>
      <c r="AH31" s="183">
        <f t="shared" si="11"/>
        <v>2.8</v>
      </c>
      <c r="AI31" s="191">
        <f>ROUND(IF('Schuelereinst. Sinclair'!$N$4="Ja",Druck_Tabelle_Kugel_VGL!AI$10,1) * VLOOKUP(AH31,Kugel_Schueler,2),1)</f>
        <v>10</v>
      </c>
      <c r="AJ31" s="180"/>
      <c r="AK31" s="183">
        <f t="shared" si="12"/>
        <v>2.8</v>
      </c>
      <c r="AL31" s="191">
        <f>ROUND(IF('Schuelereinst. Sinclair'!$N$4="Ja",Druck_Tabelle_Kugel_VGL!AL$10,1) * VLOOKUP(AK31,Kugel_Schueler,2),1)</f>
        <v>9.6999999999999993</v>
      </c>
      <c r="AM31" s="180"/>
      <c r="AN31" s="183">
        <f t="shared" si="13"/>
        <v>2.8</v>
      </c>
      <c r="AO31" s="191">
        <f>ROUND(IF('Schuelereinst. Sinclair'!$N$4="Ja",Druck_Tabelle_Kugel_VGL!AO$10,1) * VLOOKUP(AN31,Kugel_Schueler,2),1)</f>
        <v>9.3000000000000007</v>
      </c>
      <c r="AP31" s="180"/>
      <c r="AQ31" s="183">
        <f t="shared" si="14"/>
        <v>2.8</v>
      </c>
      <c r="AR31" s="191">
        <f>ROUND(IF('Schuelereinst. Sinclair'!$N$4="Ja",Druck_Tabelle_Kugel_VGL!AR$10,1) * VLOOKUP(AQ31,Kugel_Schueler,2),1)</f>
        <v>9</v>
      </c>
      <c r="AS31" s="180"/>
      <c r="AT31" s="183">
        <f t="shared" si="15"/>
        <v>2.8</v>
      </c>
      <c r="AU31" s="191">
        <f>ROUND(IF('Schuelereinst. Sinclair'!$N$4="Ja",Druck_Tabelle_Kugel_VGL!AU$10,1) * VLOOKUP(AT31,Kugel_Schueler,2),1)</f>
        <v>7.6</v>
      </c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</row>
    <row r="32" spans="1:132" x14ac:dyDescent="0.2">
      <c r="A32" s="185">
        <f t="shared" si="0"/>
        <v>2.9</v>
      </c>
      <c r="B32" s="192">
        <f>ROUND(IF('Schuelereinst. Sinclair'!$N$4="Ja",Druck_Tabelle_Kugel_VGL!B$10,1) * VLOOKUP(A32,Kugel_Schueler,2),1)</f>
        <v>25</v>
      </c>
      <c r="C32" s="180"/>
      <c r="D32" s="185">
        <f t="shared" si="1"/>
        <v>2.9</v>
      </c>
      <c r="E32" s="192">
        <f>ROUND(IF('Schuelereinst. Sinclair'!$N$4="Ja",Druck_Tabelle_Kugel_VGL!E$10,1) * VLOOKUP(D32,Kugel_Schueler,2),1)</f>
        <v>22.1</v>
      </c>
      <c r="F32" s="180"/>
      <c r="G32" s="185">
        <f t="shared" si="2"/>
        <v>2.9</v>
      </c>
      <c r="H32" s="192">
        <f>ROUND(IF('Schuelereinst. Sinclair'!$N$4="Ja",Druck_Tabelle_Kugel_VGL!H$10,1) * VLOOKUP(G32,Kugel_Schueler,2),1)</f>
        <v>19.8</v>
      </c>
      <c r="I32" s="180"/>
      <c r="J32" s="185">
        <f t="shared" si="3"/>
        <v>2.9</v>
      </c>
      <c r="K32" s="192">
        <f>ROUND(IF('Schuelereinst. Sinclair'!$N$4="Ja",Druck_Tabelle_Kugel_VGL!K$10,1) * VLOOKUP(J32,Kugel_Schueler,2),1)</f>
        <v>18.100000000000001</v>
      </c>
      <c r="L32" s="180"/>
      <c r="M32" s="185">
        <f t="shared" si="4"/>
        <v>2.9</v>
      </c>
      <c r="N32" s="192">
        <f>ROUND(IF('Schuelereinst. Sinclair'!$N$4="Ja",Druck_Tabelle_Kugel_VGL!N$10,1) * VLOOKUP(M32,Kugel_Schueler,2),1)</f>
        <v>16.600000000000001</v>
      </c>
      <c r="O32" s="180"/>
      <c r="P32" s="185">
        <f t="shared" si="5"/>
        <v>2.9</v>
      </c>
      <c r="Q32" s="192">
        <f>ROUND(IF('Schuelereinst. Sinclair'!$N$4="Ja",Druck_Tabelle_Kugel_VGL!Q$10,1) * VLOOKUP(P32,Kugel_Schueler,2),1)</f>
        <v>15.4</v>
      </c>
      <c r="R32" s="180"/>
      <c r="S32" s="185">
        <f t="shared" si="6"/>
        <v>2.9</v>
      </c>
      <c r="T32" s="192">
        <f>ROUND(IF('Schuelereinst. Sinclair'!$N$4="Ja",Druck_Tabelle_Kugel_VGL!T$10,1) * VLOOKUP(S32,Kugel_Schueler,2),1)</f>
        <v>14.5</v>
      </c>
      <c r="U32" s="180"/>
      <c r="V32" s="185">
        <f t="shared" si="7"/>
        <v>2.9</v>
      </c>
      <c r="W32" s="192">
        <f>ROUND(IF('Schuelereinst. Sinclair'!$N$4="Ja",Druck_Tabelle_Kugel_VGL!W$10,1) * VLOOKUP(V32,Kugel_Schueler,2),1)</f>
        <v>13.6</v>
      </c>
      <c r="X32" s="180"/>
      <c r="Y32" s="185">
        <f t="shared" si="8"/>
        <v>2.9</v>
      </c>
      <c r="Z32" s="192">
        <f>ROUND(IF('Schuelereinst. Sinclair'!$N$4="Ja",Druck_Tabelle_Kugel_VGL!Z$10,1) * VLOOKUP(Y32,Kugel_Schueler,2),1)</f>
        <v>12.9</v>
      </c>
      <c r="AA32" s="180"/>
      <c r="AB32" s="185">
        <f t="shared" si="9"/>
        <v>2.9</v>
      </c>
      <c r="AC32" s="192">
        <f>ROUND(IF('Schuelereinst. Sinclair'!$N$4="Ja",Druck_Tabelle_Kugel_VGL!AC$10,1) * VLOOKUP(AB32,Kugel_Schueler,2),1)</f>
        <v>12.3</v>
      </c>
      <c r="AD32" s="180"/>
      <c r="AE32" s="185">
        <f t="shared" si="10"/>
        <v>2.9</v>
      </c>
      <c r="AF32" s="192">
        <f>ROUND(IF('Schuelereinst. Sinclair'!$N$4="Ja",Druck_Tabelle_Kugel_VGL!AF$10,1) * VLOOKUP(AE32,Kugel_Schueler,2),1)</f>
        <v>11.8</v>
      </c>
      <c r="AG32" s="180"/>
      <c r="AH32" s="185">
        <f t="shared" si="11"/>
        <v>2.9</v>
      </c>
      <c r="AI32" s="192">
        <f>ROUND(IF('Schuelereinst. Sinclair'!$N$4="Ja",Druck_Tabelle_Kugel_VGL!AI$10,1) * VLOOKUP(AH32,Kugel_Schueler,2),1)</f>
        <v>11.3</v>
      </c>
      <c r="AJ32" s="180"/>
      <c r="AK32" s="185">
        <f t="shared" si="12"/>
        <v>2.9</v>
      </c>
      <c r="AL32" s="192">
        <f>ROUND(IF('Schuelereinst. Sinclair'!$N$4="Ja",Druck_Tabelle_Kugel_VGL!AL$10,1) * VLOOKUP(AK32,Kugel_Schueler,2),1)</f>
        <v>10.9</v>
      </c>
      <c r="AM32" s="180"/>
      <c r="AN32" s="185">
        <f t="shared" si="13"/>
        <v>2.9</v>
      </c>
      <c r="AO32" s="192">
        <f>ROUND(IF('Schuelereinst. Sinclair'!$N$4="Ja",Druck_Tabelle_Kugel_VGL!AO$10,1) * VLOOKUP(AN32,Kugel_Schueler,2),1)</f>
        <v>10.5</v>
      </c>
      <c r="AP32" s="180"/>
      <c r="AQ32" s="185">
        <f t="shared" si="14"/>
        <v>2.9</v>
      </c>
      <c r="AR32" s="192">
        <f>ROUND(IF('Schuelereinst. Sinclair'!$N$4="Ja",Druck_Tabelle_Kugel_VGL!AR$10,1) * VLOOKUP(AQ32,Kugel_Schueler,2),1)</f>
        <v>10.199999999999999</v>
      </c>
      <c r="AS32" s="180"/>
      <c r="AT32" s="185">
        <f t="shared" si="15"/>
        <v>2.9</v>
      </c>
      <c r="AU32" s="192">
        <f>ROUND(IF('Schuelereinst. Sinclair'!$N$4="Ja",Druck_Tabelle_Kugel_VGL!AU$10,1) * VLOOKUP(AT32,Kugel_Schueler,2),1)</f>
        <v>8.5</v>
      </c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</row>
    <row r="33" spans="1:132" x14ac:dyDescent="0.2">
      <c r="A33" s="183">
        <f t="shared" si="0"/>
        <v>3</v>
      </c>
      <c r="B33" s="191">
        <f>ROUND(IF('Schuelereinst. Sinclair'!$N$4="Ja",Druck_Tabelle_Kugel_VGL!B$10,1) * VLOOKUP(A33,Kugel_Schueler,2),1)</f>
        <v>27.7</v>
      </c>
      <c r="C33" s="180"/>
      <c r="D33" s="183">
        <f t="shared" si="1"/>
        <v>3</v>
      </c>
      <c r="E33" s="191">
        <f>ROUND(IF('Schuelereinst. Sinclair'!$N$4="Ja",Druck_Tabelle_Kugel_VGL!E$10,1) * VLOOKUP(D33,Kugel_Schueler,2),1)</f>
        <v>24.5</v>
      </c>
      <c r="F33" s="180"/>
      <c r="G33" s="183">
        <f t="shared" si="2"/>
        <v>3</v>
      </c>
      <c r="H33" s="191">
        <f>ROUND(IF('Schuelereinst. Sinclair'!$N$4="Ja",Druck_Tabelle_Kugel_VGL!H$10,1) * VLOOKUP(G33,Kugel_Schueler,2),1)</f>
        <v>22</v>
      </c>
      <c r="I33" s="180"/>
      <c r="J33" s="183">
        <f t="shared" si="3"/>
        <v>3</v>
      </c>
      <c r="K33" s="191">
        <f>ROUND(IF('Schuelereinst. Sinclair'!$N$4="Ja",Druck_Tabelle_Kugel_VGL!K$10,1) * VLOOKUP(J33,Kugel_Schueler,2),1)</f>
        <v>20.100000000000001</v>
      </c>
      <c r="L33" s="180"/>
      <c r="M33" s="183">
        <f t="shared" si="4"/>
        <v>3</v>
      </c>
      <c r="N33" s="191">
        <f>ROUND(IF('Schuelereinst. Sinclair'!$N$4="Ja",Druck_Tabelle_Kugel_VGL!N$10,1) * VLOOKUP(M33,Kugel_Schueler,2),1)</f>
        <v>18.5</v>
      </c>
      <c r="O33" s="180"/>
      <c r="P33" s="183">
        <f t="shared" si="5"/>
        <v>3</v>
      </c>
      <c r="Q33" s="191">
        <f>ROUND(IF('Schuelereinst. Sinclair'!$N$4="Ja",Druck_Tabelle_Kugel_VGL!Q$10,1) * VLOOKUP(P33,Kugel_Schueler,2),1)</f>
        <v>17.2</v>
      </c>
      <c r="R33" s="180"/>
      <c r="S33" s="183">
        <f t="shared" si="6"/>
        <v>3</v>
      </c>
      <c r="T33" s="191">
        <f>ROUND(IF('Schuelereinst. Sinclair'!$N$4="Ja",Druck_Tabelle_Kugel_VGL!T$10,1) * VLOOKUP(S33,Kugel_Schueler,2),1)</f>
        <v>16.100000000000001</v>
      </c>
      <c r="U33" s="180"/>
      <c r="V33" s="183">
        <f t="shared" si="7"/>
        <v>3</v>
      </c>
      <c r="W33" s="191">
        <f>ROUND(IF('Schuelereinst. Sinclair'!$N$4="Ja",Druck_Tabelle_Kugel_VGL!W$10,1) * VLOOKUP(V33,Kugel_Schueler,2),1)</f>
        <v>15.1</v>
      </c>
      <c r="X33" s="180"/>
      <c r="Y33" s="183">
        <f t="shared" si="8"/>
        <v>3</v>
      </c>
      <c r="Z33" s="191">
        <f>ROUND(IF('Schuelereinst. Sinclair'!$N$4="Ja",Druck_Tabelle_Kugel_VGL!Z$10,1) * VLOOKUP(Y33,Kugel_Schueler,2),1)</f>
        <v>14.3</v>
      </c>
      <c r="AA33" s="180"/>
      <c r="AB33" s="183">
        <f t="shared" si="9"/>
        <v>3</v>
      </c>
      <c r="AC33" s="191">
        <f>ROUND(IF('Schuelereinst. Sinclair'!$N$4="Ja",Druck_Tabelle_Kugel_VGL!AC$10,1) * VLOOKUP(AB33,Kugel_Schueler,2),1)</f>
        <v>13.7</v>
      </c>
      <c r="AD33" s="180"/>
      <c r="AE33" s="183">
        <f t="shared" si="10"/>
        <v>3</v>
      </c>
      <c r="AF33" s="191">
        <f>ROUND(IF('Schuelereinst. Sinclair'!$N$4="Ja",Druck_Tabelle_Kugel_VGL!AF$10,1) * VLOOKUP(AE33,Kugel_Schueler,2),1)</f>
        <v>13.1</v>
      </c>
      <c r="AG33" s="180"/>
      <c r="AH33" s="183">
        <f t="shared" si="11"/>
        <v>3</v>
      </c>
      <c r="AI33" s="191">
        <f>ROUND(IF('Schuelereinst. Sinclair'!$N$4="Ja",Druck_Tabelle_Kugel_VGL!AI$10,1) * VLOOKUP(AH33,Kugel_Schueler,2),1)</f>
        <v>12.5</v>
      </c>
      <c r="AJ33" s="180"/>
      <c r="AK33" s="183">
        <f t="shared" si="12"/>
        <v>3</v>
      </c>
      <c r="AL33" s="191">
        <f>ROUND(IF('Schuelereinst. Sinclair'!$N$4="Ja",Druck_Tabelle_Kugel_VGL!AL$10,1) * VLOOKUP(AK33,Kugel_Schueler,2),1)</f>
        <v>12.1</v>
      </c>
      <c r="AM33" s="180"/>
      <c r="AN33" s="183">
        <f t="shared" si="13"/>
        <v>3</v>
      </c>
      <c r="AO33" s="191">
        <f>ROUND(IF('Schuelereinst. Sinclair'!$N$4="Ja",Druck_Tabelle_Kugel_VGL!AO$10,1) * VLOOKUP(AN33,Kugel_Schueler,2),1)</f>
        <v>11.7</v>
      </c>
      <c r="AP33" s="180"/>
      <c r="AQ33" s="183">
        <f t="shared" si="14"/>
        <v>3</v>
      </c>
      <c r="AR33" s="191">
        <f>ROUND(IF('Schuelereinst. Sinclair'!$N$4="Ja",Druck_Tabelle_Kugel_VGL!AR$10,1) * VLOOKUP(AQ33,Kugel_Schueler,2),1)</f>
        <v>11.3</v>
      </c>
      <c r="AS33" s="180"/>
      <c r="AT33" s="183">
        <f t="shared" si="15"/>
        <v>3</v>
      </c>
      <c r="AU33" s="191">
        <f>ROUND(IF('Schuelereinst. Sinclair'!$N$4="Ja",Druck_Tabelle_Kugel_VGL!AU$10,1) * VLOOKUP(AT33,Kugel_Schueler,2),1)</f>
        <v>9.4</v>
      </c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</row>
    <row r="34" spans="1:132" x14ac:dyDescent="0.2">
      <c r="A34" s="185">
        <f t="shared" si="0"/>
        <v>3.1</v>
      </c>
      <c r="B34" s="192">
        <f>ROUND(IF('Schuelereinst. Sinclair'!$N$4="Ja",Druck_Tabelle_Kugel_VGL!B$10,1) * VLOOKUP(A34,Kugel_Schueler,2),1)</f>
        <v>30.5</v>
      </c>
      <c r="C34" s="180"/>
      <c r="D34" s="185">
        <f t="shared" si="1"/>
        <v>3.1</v>
      </c>
      <c r="E34" s="192">
        <f>ROUND(IF('Schuelereinst. Sinclair'!$N$4="Ja",Druck_Tabelle_Kugel_VGL!E$10,1) * VLOOKUP(D34,Kugel_Schueler,2),1)</f>
        <v>27</v>
      </c>
      <c r="F34" s="180"/>
      <c r="G34" s="185">
        <f t="shared" si="2"/>
        <v>3.1</v>
      </c>
      <c r="H34" s="192">
        <f>ROUND(IF('Schuelereinst. Sinclair'!$N$4="Ja",Druck_Tabelle_Kugel_VGL!H$10,1) * VLOOKUP(G34,Kugel_Schueler,2),1)</f>
        <v>24.2</v>
      </c>
      <c r="I34" s="180"/>
      <c r="J34" s="185">
        <f t="shared" si="3"/>
        <v>3.1</v>
      </c>
      <c r="K34" s="192">
        <f>ROUND(IF('Schuelereinst. Sinclair'!$N$4="Ja",Druck_Tabelle_Kugel_VGL!K$10,1) * VLOOKUP(J34,Kugel_Schueler,2),1)</f>
        <v>22.1</v>
      </c>
      <c r="L34" s="180"/>
      <c r="M34" s="185">
        <f t="shared" si="4"/>
        <v>3.1</v>
      </c>
      <c r="N34" s="192">
        <f>ROUND(IF('Schuelereinst. Sinclair'!$N$4="Ja",Druck_Tabelle_Kugel_VGL!N$10,1) * VLOOKUP(M34,Kugel_Schueler,2),1)</f>
        <v>20.3</v>
      </c>
      <c r="O34" s="180"/>
      <c r="P34" s="185">
        <f t="shared" si="5"/>
        <v>3.1</v>
      </c>
      <c r="Q34" s="192">
        <f>ROUND(IF('Schuelereinst. Sinclair'!$N$4="Ja",Druck_Tabelle_Kugel_VGL!Q$10,1) * VLOOKUP(P34,Kugel_Schueler,2),1)</f>
        <v>18.899999999999999</v>
      </c>
      <c r="R34" s="180"/>
      <c r="S34" s="185">
        <f t="shared" si="6"/>
        <v>3.1</v>
      </c>
      <c r="T34" s="192">
        <f>ROUND(IF('Schuelereinst. Sinclair'!$N$4="Ja",Druck_Tabelle_Kugel_VGL!T$10,1) * VLOOKUP(S34,Kugel_Schueler,2),1)</f>
        <v>17.7</v>
      </c>
      <c r="U34" s="180"/>
      <c r="V34" s="185">
        <f t="shared" si="7"/>
        <v>3.1</v>
      </c>
      <c r="W34" s="192">
        <f>ROUND(IF('Schuelereinst. Sinclair'!$N$4="Ja",Druck_Tabelle_Kugel_VGL!W$10,1) * VLOOKUP(V34,Kugel_Schueler,2),1)</f>
        <v>16.600000000000001</v>
      </c>
      <c r="X34" s="180"/>
      <c r="Y34" s="185">
        <f t="shared" si="8"/>
        <v>3.1</v>
      </c>
      <c r="Z34" s="192">
        <f>ROUND(IF('Schuelereinst. Sinclair'!$N$4="Ja",Druck_Tabelle_Kugel_VGL!Z$10,1) * VLOOKUP(Y34,Kugel_Schueler,2),1)</f>
        <v>15.8</v>
      </c>
      <c r="AA34" s="180"/>
      <c r="AB34" s="185">
        <f t="shared" si="9"/>
        <v>3.1</v>
      </c>
      <c r="AC34" s="192">
        <f>ROUND(IF('Schuelereinst. Sinclair'!$N$4="Ja",Druck_Tabelle_Kugel_VGL!AC$10,1) * VLOOKUP(AB34,Kugel_Schueler,2),1)</f>
        <v>15</v>
      </c>
      <c r="AD34" s="180"/>
      <c r="AE34" s="185">
        <f t="shared" si="10"/>
        <v>3.1</v>
      </c>
      <c r="AF34" s="192">
        <f>ROUND(IF('Schuelereinst. Sinclair'!$N$4="Ja",Druck_Tabelle_Kugel_VGL!AF$10,1) * VLOOKUP(AE34,Kugel_Schueler,2),1)</f>
        <v>14.4</v>
      </c>
      <c r="AG34" s="180"/>
      <c r="AH34" s="185">
        <f t="shared" si="11"/>
        <v>3.1</v>
      </c>
      <c r="AI34" s="192">
        <f>ROUND(IF('Schuelereinst. Sinclair'!$N$4="Ja",Druck_Tabelle_Kugel_VGL!AI$10,1) * VLOOKUP(AH34,Kugel_Schueler,2),1)</f>
        <v>13.8</v>
      </c>
      <c r="AJ34" s="180"/>
      <c r="AK34" s="185">
        <f t="shared" si="12"/>
        <v>3.1</v>
      </c>
      <c r="AL34" s="192">
        <f>ROUND(IF('Schuelereinst. Sinclair'!$N$4="Ja",Druck_Tabelle_Kugel_VGL!AL$10,1) * VLOOKUP(AK34,Kugel_Schueler,2),1)</f>
        <v>13.3</v>
      </c>
      <c r="AM34" s="180"/>
      <c r="AN34" s="185">
        <f t="shared" si="13"/>
        <v>3.1</v>
      </c>
      <c r="AO34" s="192">
        <f>ROUND(IF('Schuelereinst. Sinclair'!$N$4="Ja",Druck_Tabelle_Kugel_VGL!AO$10,1) * VLOOKUP(AN34,Kugel_Schueler,2),1)</f>
        <v>12.8</v>
      </c>
      <c r="AP34" s="180"/>
      <c r="AQ34" s="185">
        <f t="shared" si="14"/>
        <v>3.1</v>
      </c>
      <c r="AR34" s="192">
        <f>ROUND(IF('Schuelereinst. Sinclair'!$N$4="Ja",Druck_Tabelle_Kugel_VGL!AR$10,1) * VLOOKUP(AQ34,Kugel_Schueler,2),1)</f>
        <v>12.4</v>
      </c>
      <c r="AS34" s="180"/>
      <c r="AT34" s="185">
        <f t="shared" si="15"/>
        <v>3.1</v>
      </c>
      <c r="AU34" s="192">
        <f>ROUND(IF('Schuelereinst. Sinclair'!$N$4="Ja",Druck_Tabelle_Kugel_VGL!AU$10,1) * VLOOKUP(AT34,Kugel_Schueler,2),1)</f>
        <v>10.4</v>
      </c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</row>
    <row r="35" spans="1:132" x14ac:dyDescent="0.2">
      <c r="A35" s="183">
        <f t="shared" si="0"/>
        <v>3.2</v>
      </c>
      <c r="B35" s="191">
        <f>ROUND(IF('Schuelereinst. Sinclair'!$N$4="Ja",Druck_Tabelle_Kugel_VGL!B$10,1) * VLOOKUP(A35,Kugel_Schueler,2),1)</f>
        <v>33.299999999999997</v>
      </c>
      <c r="C35" s="180"/>
      <c r="D35" s="183">
        <f t="shared" si="1"/>
        <v>3.2</v>
      </c>
      <c r="E35" s="191">
        <f>ROUND(IF('Schuelereinst. Sinclair'!$N$4="Ja",Druck_Tabelle_Kugel_VGL!E$10,1) * VLOOKUP(D35,Kugel_Schueler,2),1)</f>
        <v>29.4</v>
      </c>
      <c r="F35" s="180"/>
      <c r="G35" s="183">
        <f t="shared" si="2"/>
        <v>3.2</v>
      </c>
      <c r="H35" s="191">
        <f>ROUND(IF('Schuelereinst. Sinclair'!$N$4="Ja",Druck_Tabelle_Kugel_VGL!H$10,1) * VLOOKUP(G35,Kugel_Schueler,2),1)</f>
        <v>26.5</v>
      </c>
      <c r="I35" s="180"/>
      <c r="J35" s="183">
        <f t="shared" si="3"/>
        <v>3.2</v>
      </c>
      <c r="K35" s="191">
        <f>ROUND(IF('Schuelereinst. Sinclair'!$N$4="Ja",Druck_Tabelle_Kugel_VGL!K$10,1) * VLOOKUP(J35,Kugel_Schueler,2),1)</f>
        <v>24.1</v>
      </c>
      <c r="L35" s="180"/>
      <c r="M35" s="183">
        <f t="shared" si="4"/>
        <v>3.2</v>
      </c>
      <c r="N35" s="191">
        <f>ROUND(IF('Schuelereinst. Sinclair'!$N$4="Ja",Druck_Tabelle_Kugel_VGL!N$10,1) * VLOOKUP(M35,Kugel_Schueler,2),1)</f>
        <v>22.2</v>
      </c>
      <c r="O35" s="180"/>
      <c r="P35" s="183">
        <f t="shared" si="5"/>
        <v>3.2</v>
      </c>
      <c r="Q35" s="191">
        <f>ROUND(IF('Schuelereinst. Sinclair'!$N$4="Ja",Druck_Tabelle_Kugel_VGL!Q$10,1) * VLOOKUP(P35,Kugel_Schueler,2),1)</f>
        <v>20.6</v>
      </c>
      <c r="R35" s="180"/>
      <c r="S35" s="183">
        <f t="shared" si="6"/>
        <v>3.2</v>
      </c>
      <c r="T35" s="191">
        <f>ROUND(IF('Schuelereinst. Sinclair'!$N$4="Ja",Druck_Tabelle_Kugel_VGL!T$10,1) * VLOOKUP(S35,Kugel_Schueler,2),1)</f>
        <v>19.3</v>
      </c>
      <c r="U35" s="180"/>
      <c r="V35" s="183">
        <f t="shared" si="7"/>
        <v>3.2</v>
      </c>
      <c r="W35" s="191">
        <f>ROUND(IF('Schuelereinst. Sinclair'!$N$4="Ja",Druck_Tabelle_Kugel_VGL!W$10,1) * VLOOKUP(V35,Kugel_Schueler,2),1)</f>
        <v>18.2</v>
      </c>
      <c r="X35" s="180"/>
      <c r="Y35" s="183">
        <f t="shared" si="8"/>
        <v>3.2</v>
      </c>
      <c r="Z35" s="191">
        <f>ROUND(IF('Schuelereinst. Sinclair'!$N$4="Ja",Druck_Tabelle_Kugel_VGL!Z$10,1) * VLOOKUP(Y35,Kugel_Schueler,2),1)</f>
        <v>17.2</v>
      </c>
      <c r="AA35" s="180"/>
      <c r="AB35" s="183">
        <f t="shared" si="9"/>
        <v>3.2</v>
      </c>
      <c r="AC35" s="191">
        <f>ROUND(IF('Schuelereinst. Sinclair'!$N$4="Ja",Druck_Tabelle_Kugel_VGL!AC$10,1) * VLOOKUP(AB35,Kugel_Schueler,2),1)</f>
        <v>16.399999999999999</v>
      </c>
      <c r="AD35" s="180"/>
      <c r="AE35" s="183">
        <f t="shared" si="10"/>
        <v>3.2</v>
      </c>
      <c r="AF35" s="191">
        <f>ROUND(IF('Schuelereinst. Sinclair'!$N$4="Ja",Druck_Tabelle_Kugel_VGL!AF$10,1) * VLOOKUP(AE35,Kugel_Schueler,2),1)</f>
        <v>15.7</v>
      </c>
      <c r="AG35" s="180"/>
      <c r="AH35" s="183">
        <f t="shared" si="11"/>
        <v>3.2</v>
      </c>
      <c r="AI35" s="191">
        <f>ROUND(IF('Schuelereinst. Sinclair'!$N$4="Ja",Druck_Tabelle_Kugel_VGL!AI$10,1) * VLOOKUP(AH35,Kugel_Schueler,2),1)</f>
        <v>15.1</v>
      </c>
      <c r="AJ35" s="180"/>
      <c r="AK35" s="183">
        <f t="shared" si="12"/>
        <v>3.2</v>
      </c>
      <c r="AL35" s="191">
        <f>ROUND(IF('Schuelereinst. Sinclair'!$N$4="Ja",Druck_Tabelle_Kugel_VGL!AL$10,1) * VLOOKUP(AK35,Kugel_Schueler,2),1)</f>
        <v>14.5</v>
      </c>
      <c r="AM35" s="180"/>
      <c r="AN35" s="183">
        <f t="shared" si="13"/>
        <v>3.2</v>
      </c>
      <c r="AO35" s="191">
        <f>ROUND(IF('Schuelereinst. Sinclair'!$N$4="Ja",Druck_Tabelle_Kugel_VGL!AO$10,1) * VLOOKUP(AN35,Kugel_Schueler,2),1)</f>
        <v>14</v>
      </c>
      <c r="AP35" s="180"/>
      <c r="AQ35" s="183">
        <f t="shared" si="14"/>
        <v>3.2</v>
      </c>
      <c r="AR35" s="191">
        <f>ROUND(IF('Schuelereinst. Sinclair'!$N$4="Ja",Druck_Tabelle_Kugel_VGL!AR$10,1) * VLOOKUP(AQ35,Kugel_Schueler,2),1)</f>
        <v>13.6</v>
      </c>
      <c r="AS35" s="180"/>
      <c r="AT35" s="183">
        <f t="shared" si="15"/>
        <v>3.2</v>
      </c>
      <c r="AU35" s="191">
        <f>ROUND(IF('Schuelereinst. Sinclair'!$N$4="Ja",Druck_Tabelle_Kugel_VGL!AU$10,1) * VLOOKUP(AT35,Kugel_Schueler,2),1)</f>
        <v>11.3</v>
      </c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</row>
    <row r="36" spans="1:132" x14ac:dyDescent="0.2">
      <c r="A36" s="185">
        <f t="shared" si="0"/>
        <v>3.3</v>
      </c>
      <c r="B36" s="192">
        <f>ROUND(IF('Schuelereinst. Sinclair'!$N$4="Ja",Druck_Tabelle_Kugel_VGL!B$10,1) * VLOOKUP(A36,Kugel_Schueler,2),1)</f>
        <v>36.1</v>
      </c>
      <c r="C36" s="180"/>
      <c r="D36" s="185">
        <f t="shared" si="1"/>
        <v>3.3</v>
      </c>
      <c r="E36" s="192">
        <f>ROUND(IF('Schuelereinst. Sinclair'!$N$4="Ja",Druck_Tabelle_Kugel_VGL!E$10,1) * VLOOKUP(D36,Kugel_Schueler,2),1)</f>
        <v>31.9</v>
      </c>
      <c r="F36" s="180"/>
      <c r="G36" s="185">
        <f t="shared" si="2"/>
        <v>3.3</v>
      </c>
      <c r="H36" s="192">
        <f>ROUND(IF('Schuelereinst. Sinclair'!$N$4="Ja",Druck_Tabelle_Kugel_VGL!H$10,1) * VLOOKUP(G36,Kugel_Schueler,2),1)</f>
        <v>28.7</v>
      </c>
      <c r="I36" s="180"/>
      <c r="J36" s="185">
        <f t="shared" si="3"/>
        <v>3.3</v>
      </c>
      <c r="K36" s="192">
        <f>ROUND(IF('Schuelereinst. Sinclair'!$N$4="Ja",Druck_Tabelle_Kugel_VGL!K$10,1) * VLOOKUP(J36,Kugel_Schueler,2),1)</f>
        <v>26.1</v>
      </c>
      <c r="L36" s="180"/>
      <c r="M36" s="185">
        <f t="shared" si="4"/>
        <v>3.3</v>
      </c>
      <c r="N36" s="192">
        <f>ROUND(IF('Schuelereinst. Sinclair'!$N$4="Ja",Druck_Tabelle_Kugel_VGL!N$10,1) * VLOOKUP(M36,Kugel_Schueler,2),1)</f>
        <v>24</v>
      </c>
      <c r="O36" s="180"/>
      <c r="P36" s="185">
        <f t="shared" si="5"/>
        <v>3.3</v>
      </c>
      <c r="Q36" s="192">
        <f>ROUND(IF('Schuelereinst. Sinclair'!$N$4="Ja",Druck_Tabelle_Kugel_VGL!Q$10,1) * VLOOKUP(P36,Kugel_Schueler,2),1)</f>
        <v>22.3</v>
      </c>
      <c r="R36" s="180"/>
      <c r="S36" s="185">
        <f t="shared" si="6"/>
        <v>3.3</v>
      </c>
      <c r="T36" s="192">
        <f>ROUND(IF('Schuelereinst. Sinclair'!$N$4="Ja",Druck_Tabelle_Kugel_VGL!T$10,1) * VLOOKUP(S36,Kugel_Schueler,2),1)</f>
        <v>20.9</v>
      </c>
      <c r="U36" s="180"/>
      <c r="V36" s="185">
        <f t="shared" si="7"/>
        <v>3.3</v>
      </c>
      <c r="W36" s="192">
        <f>ROUND(IF('Schuelereinst. Sinclair'!$N$4="Ja",Druck_Tabelle_Kugel_VGL!W$10,1) * VLOOKUP(V36,Kugel_Schueler,2),1)</f>
        <v>19.7</v>
      </c>
      <c r="X36" s="180"/>
      <c r="Y36" s="185">
        <f t="shared" si="8"/>
        <v>3.3</v>
      </c>
      <c r="Z36" s="192">
        <f>ROUND(IF('Schuelereinst. Sinclair'!$N$4="Ja",Druck_Tabelle_Kugel_VGL!Z$10,1) * VLOOKUP(Y36,Kugel_Schueler,2),1)</f>
        <v>18.600000000000001</v>
      </c>
      <c r="AA36" s="180"/>
      <c r="AB36" s="185">
        <f t="shared" si="9"/>
        <v>3.3</v>
      </c>
      <c r="AC36" s="192">
        <f>ROUND(IF('Schuelereinst. Sinclair'!$N$4="Ja",Druck_Tabelle_Kugel_VGL!AC$10,1) * VLOOKUP(AB36,Kugel_Schueler,2),1)</f>
        <v>17.8</v>
      </c>
      <c r="AD36" s="180"/>
      <c r="AE36" s="185">
        <f t="shared" si="10"/>
        <v>3.3</v>
      </c>
      <c r="AF36" s="192">
        <f>ROUND(IF('Schuelereinst. Sinclair'!$N$4="Ja",Druck_Tabelle_Kugel_VGL!AF$10,1) * VLOOKUP(AE36,Kugel_Schueler,2),1)</f>
        <v>17</v>
      </c>
      <c r="AG36" s="180"/>
      <c r="AH36" s="185">
        <f t="shared" si="11"/>
        <v>3.3</v>
      </c>
      <c r="AI36" s="192">
        <f>ROUND(IF('Schuelereinst. Sinclair'!$N$4="Ja",Druck_Tabelle_Kugel_VGL!AI$10,1) * VLOOKUP(AH36,Kugel_Schueler,2),1)</f>
        <v>16.3</v>
      </c>
      <c r="AJ36" s="180"/>
      <c r="AK36" s="185">
        <f t="shared" si="12"/>
        <v>3.3</v>
      </c>
      <c r="AL36" s="192">
        <f>ROUND(IF('Schuelereinst. Sinclair'!$N$4="Ja",Druck_Tabelle_Kugel_VGL!AL$10,1) * VLOOKUP(AK36,Kugel_Schueler,2),1)</f>
        <v>15.7</v>
      </c>
      <c r="AM36" s="180"/>
      <c r="AN36" s="185">
        <f t="shared" si="13"/>
        <v>3.3</v>
      </c>
      <c r="AO36" s="192">
        <f>ROUND(IF('Schuelereinst. Sinclair'!$N$4="Ja",Druck_Tabelle_Kugel_VGL!AO$10,1) * VLOOKUP(AN36,Kugel_Schueler,2),1)</f>
        <v>15.2</v>
      </c>
      <c r="AP36" s="180"/>
      <c r="AQ36" s="185">
        <f t="shared" si="14"/>
        <v>3.3</v>
      </c>
      <c r="AR36" s="192">
        <f>ROUND(IF('Schuelereinst. Sinclair'!$N$4="Ja",Druck_Tabelle_Kugel_VGL!AR$10,1) * VLOOKUP(AQ36,Kugel_Schueler,2),1)</f>
        <v>14.7</v>
      </c>
      <c r="AS36" s="180"/>
      <c r="AT36" s="185">
        <f t="shared" si="15"/>
        <v>3.3</v>
      </c>
      <c r="AU36" s="192">
        <f>ROUND(IF('Schuelereinst. Sinclair'!$N$4="Ja",Druck_Tabelle_Kugel_VGL!AU$10,1) * VLOOKUP(AT36,Kugel_Schueler,2),1)</f>
        <v>12.3</v>
      </c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</row>
    <row r="37" spans="1:132" x14ac:dyDescent="0.2">
      <c r="A37" s="183">
        <f t="shared" si="0"/>
        <v>3.4</v>
      </c>
      <c r="B37" s="191">
        <f>ROUND(IF('Schuelereinst. Sinclair'!$N$4="Ja",Druck_Tabelle_Kugel_VGL!B$10,1) * VLOOKUP(A37,Kugel_Schueler,2),1)</f>
        <v>38.799999999999997</v>
      </c>
      <c r="C37" s="180"/>
      <c r="D37" s="183">
        <f t="shared" si="1"/>
        <v>3.4</v>
      </c>
      <c r="E37" s="191">
        <f>ROUND(IF('Schuelereinst. Sinclair'!$N$4="Ja",Druck_Tabelle_Kugel_VGL!E$10,1) * VLOOKUP(D37,Kugel_Schueler,2),1)</f>
        <v>34.299999999999997</v>
      </c>
      <c r="F37" s="180"/>
      <c r="G37" s="183">
        <f t="shared" si="2"/>
        <v>3.4</v>
      </c>
      <c r="H37" s="191">
        <f>ROUND(IF('Schuelereinst. Sinclair'!$N$4="Ja",Druck_Tabelle_Kugel_VGL!H$10,1) * VLOOKUP(G37,Kugel_Schueler,2),1)</f>
        <v>30.9</v>
      </c>
      <c r="I37" s="180"/>
      <c r="J37" s="183">
        <f t="shared" si="3"/>
        <v>3.4</v>
      </c>
      <c r="K37" s="191">
        <f>ROUND(IF('Schuelereinst. Sinclair'!$N$4="Ja",Druck_Tabelle_Kugel_VGL!K$10,1) * VLOOKUP(J37,Kugel_Schueler,2),1)</f>
        <v>28.1</v>
      </c>
      <c r="L37" s="180"/>
      <c r="M37" s="183">
        <f t="shared" si="4"/>
        <v>3.4</v>
      </c>
      <c r="N37" s="191">
        <f>ROUND(IF('Schuelereinst. Sinclair'!$N$4="Ja",Druck_Tabelle_Kugel_VGL!N$10,1) * VLOOKUP(M37,Kugel_Schueler,2),1)</f>
        <v>25.9</v>
      </c>
      <c r="O37" s="180"/>
      <c r="P37" s="183">
        <f t="shared" si="5"/>
        <v>3.4</v>
      </c>
      <c r="Q37" s="191">
        <f>ROUND(IF('Schuelereinst. Sinclair'!$N$4="Ja",Druck_Tabelle_Kugel_VGL!Q$10,1) * VLOOKUP(P37,Kugel_Schueler,2),1)</f>
        <v>24</v>
      </c>
      <c r="R37" s="180"/>
      <c r="S37" s="183">
        <f t="shared" si="6"/>
        <v>3.4</v>
      </c>
      <c r="T37" s="191">
        <f>ROUND(IF('Schuelereinst. Sinclair'!$N$4="Ja",Druck_Tabelle_Kugel_VGL!T$10,1) * VLOOKUP(S37,Kugel_Schueler,2),1)</f>
        <v>22.5</v>
      </c>
      <c r="U37" s="180"/>
      <c r="V37" s="183">
        <f t="shared" si="7"/>
        <v>3.4</v>
      </c>
      <c r="W37" s="191">
        <f>ROUND(IF('Schuelereinst. Sinclair'!$N$4="Ja",Druck_Tabelle_Kugel_VGL!W$10,1) * VLOOKUP(V37,Kugel_Schueler,2),1)</f>
        <v>21.2</v>
      </c>
      <c r="X37" s="180"/>
      <c r="Y37" s="183">
        <f t="shared" si="8"/>
        <v>3.4</v>
      </c>
      <c r="Z37" s="191">
        <f>ROUND(IF('Schuelereinst. Sinclair'!$N$4="Ja",Druck_Tabelle_Kugel_VGL!Z$10,1) * VLOOKUP(Y37,Kugel_Schueler,2),1)</f>
        <v>20.100000000000001</v>
      </c>
      <c r="AA37" s="180"/>
      <c r="AB37" s="183">
        <f t="shared" si="9"/>
        <v>3.4</v>
      </c>
      <c r="AC37" s="191">
        <f>ROUND(IF('Schuelereinst. Sinclair'!$N$4="Ja",Druck_Tabelle_Kugel_VGL!AC$10,1) * VLOOKUP(AB37,Kugel_Schueler,2),1)</f>
        <v>19.100000000000001</v>
      </c>
      <c r="AD37" s="180"/>
      <c r="AE37" s="183">
        <f t="shared" si="10"/>
        <v>3.4</v>
      </c>
      <c r="AF37" s="191">
        <f>ROUND(IF('Schuelereinst. Sinclair'!$N$4="Ja",Druck_Tabelle_Kugel_VGL!AF$10,1) * VLOOKUP(AE37,Kugel_Schueler,2),1)</f>
        <v>18.3</v>
      </c>
      <c r="AG37" s="180"/>
      <c r="AH37" s="183">
        <f t="shared" si="11"/>
        <v>3.4</v>
      </c>
      <c r="AI37" s="191">
        <f>ROUND(IF('Schuelereinst. Sinclair'!$N$4="Ja",Druck_Tabelle_Kugel_VGL!AI$10,1) * VLOOKUP(AH37,Kugel_Schueler,2),1)</f>
        <v>17.600000000000001</v>
      </c>
      <c r="AJ37" s="180"/>
      <c r="AK37" s="183">
        <f t="shared" si="12"/>
        <v>3.4</v>
      </c>
      <c r="AL37" s="191">
        <f>ROUND(IF('Schuelereinst. Sinclair'!$N$4="Ja",Druck_Tabelle_Kugel_VGL!AL$10,1) * VLOOKUP(AK37,Kugel_Schueler,2),1)</f>
        <v>16.899999999999999</v>
      </c>
      <c r="AM37" s="180"/>
      <c r="AN37" s="183">
        <f t="shared" si="13"/>
        <v>3.4</v>
      </c>
      <c r="AO37" s="191">
        <f>ROUND(IF('Schuelereinst. Sinclair'!$N$4="Ja",Druck_Tabelle_Kugel_VGL!AO$10,1) * VLOOKUP(AN37,Kugel_Schueler,2),1)</f>
        <v>16.399999999999999</v>
      </c>
      <c r="AP37" s="180"/>
      <c r="AQ37" s="183">
        <f t="shared" si="14"/>
        <v>3.4</v>
      </c>
      <c r="AR37" s="191">
        <f>ROUND(IF('Schuelereinst. Sinclair'!$N$4="Ja",Druck_Tabelle_Kugel_VGL!AR$10,1) * VLOOKUP(AQ37,Kugel_Schueler,2),1)</f>
        <v>15.8</v>
      </c>
      <c r="AS37" s="180"/>
      <c r="AT37" s="183">
        <f t="shared" si="15"/>
        <v>3.4</v>
      </c>
      <c r="AU37" s="191">
        <f>ROUND(IF('Schuelereinst. Sinclair'!$N$4="Ja",Druck_Tabelle_Kugel_VGL!AU$10,1) * VLOOKUP(AT37,Kugel_Schueler,2),1)</f>
        <v>13.2</v>
      </c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S37" s="180"/>
      <c r="DT37" s="180"/>
      <c r="DU37" s="180"/>
      <c r="DV37" s="180"/>
      <c r="DW37" s="180"/>
      <c r="DX37" s="180"/>
      <c r="DY37" s="180"/>
      <c r="DZ37" s="180"/>
      <c r="EA37" s="180"/>
      <c r="EB37" s="180"/>
    </row>
    <row r="38" spans="1:132" x14ac:dyDescent="0.2">
      <c r="A38" s="185">
        <f t="shared" si="0"/>
        <v>3.5</v>
      </c>
      <c r="B38" s="192">
        <f>ROUND(IF('Schuelereinst. Sinclair'!$N$4="Ja",Druck_Tabelle_Kugel_VGL!B$10,1) * VLOOKUP(A38,Kugel_Schueler,2),1)</f>
        <v>41.6</v>
      </c>
      <c r="C38" s="180"/>
      <c r="D38" s="185">
        <f t="shared" si="1"/>
        <v>3.5</v>
      </c>
      <c r="E38" s="192">
        <f>ROUND(IF('Schuelereinst. Sinclair'!$N$4="Ja",Druck_Tabelle_Kugel_VGL!E$10,1) * VLOOKUP(D38,Kugel_Schueler,2),1)</f>
        <v>36.799999999999997</v>
      </c>
      <c r="F38" s="180"/>
      <c r="G38" s="185">
        <f t="shared" si="2"/>
        <v>3.5</v>
      </c>
      <c r="H38" s="192">
        <f>ROUND(IF('Schuelereinst. Sinclair'!$N$4="Ja",Druck_Tabelle_Kugel_VGL!H$10,1) * VLOOKUP(G38,Kugel_Schueler,2),1)</f>
        <v>33.1</v>
      </c>
      <c r="I38" s="180"/>
      <c r="J38" s="185">
        <f t="shared" si="3"/>
        <v>3.5</v>
      </c>
      <c r="K38" s="192">
        <f>ROUND(IF('Schuelereinst. Sinclair'!$N$4="Ja",Druck_Tabelle_Kugel_VGL!K$10,1) * VLOOKUP(J38,Kugel_Schueler,2),1)</f>
        <v>30.1</v>
      </c>
      <c r="L38" s="180"/>
      <c r="M38" s="185">
        <f t="shared" si="4"/>
        <v>3.5</v>
      </c>
      <c r="N38" s="192">
        <f>ROUND(IF('Schuelereinst. Sinclair'!$N$4="Ja",Druck_Tabelle_Kugel_VGL!N$10,1) * VLOOKUP(M38,Kugel_Schueler,2),1)</f>
        <v>27.7</v>
      </c>
      <c r="O38" s="180"/>
      <c r="P38" s="185">
        <f t="shared" si="5"/>
        <v>3.5</v>
      </c>
      <c r="Q38" s="192">
        <f>ROUND(IF('Schuelereinst. Sinclair'!$N$4="Ja",Druck_Tabelle_Kugel_VGL!Q$10,1) * VLOOKUP(P38,Kugel_Schueler,2),1)</f>
        <v>25.7</v>
      </c>
      <c r="R38" s="180"/>
      <c r="S38" s="185">
        <f t="shared" si="6"/>
        <v>3.5</v>
      </c>
      <c r="T38" s="192">
        <f>ROUND(IF('Schuelereinst. Sinclair'!$N$4="Ja",Druck_Tabelle_Kugel_VGL!T$10,1) * VLOOKUP(S38,Kugel_Schueler,2),1)</f>
        <v>24.1</v>
      </c>
      <c r="U38" s="180"/>
      <c r="V38" s="185">
        <f t="shared" si="7"/>
        <v>3.5</v>
      </c>
      <c r="W38" s="192">
        <f>ROUND(IF('Schuelereinst. Sinclair'!$N$4="Ja",Druck_Tabelle_Kugel_VGL!W$10,1) * VLOOKUP(V38,Kugel_Schueler,2),1)</f>
        <v>22.7</v>
      </c>
      <c r="X38" s="180"/>
      <c r="Y38" s="185">
        <f t="shared" si="8"/>
        <v>3.5</v>
      </c>
      <c r="Z38" s="192">
        <f>ROUND(IF('Schuelereinst. Sinclair'!$N$4="Ja",Druck_Tabelle_Kugel_VGL!Z$10,1) * VLOOKUP(Y38,Kugel_Schueler,2),1)</f>
        <v>21.5</v>
      </c>
      <c r="AA38" s="180"/>
      <c r="AB38" s="185">
        <f t="shared" si="9"/>
        <v>3.5</v>
      </c>
      <c r="AC38" s="192">
        <f>ROUND(IF('Schuelereinst. Sinclair'!$N$4="Ja",Druck_Tabelle_Kugel_VGL!AC$10,1) * VLOOKUP(AB38,Kugel_Schueler,2),1)</f>
        <v>20.5</v>
      </c>
      <c r="AD38" s="180"/>
      <c r="AE38" s="185">
        <f t="shared" si="10"/>
        <v>3.5</v>
      </c>
      <c r="AF38" s="192">
        <f>ROUND(IF('Schuelereinst. Sinclair'!$N$4="Ja",Druck_Tabelle_Kugel_VGL!AF$10,1) * VLOOKUP(AE38,Kugel_Schueler,2),1)</f>
        <v>19.600000000000001</v>
      </c>
      <c r="AG38" s="180"/>
      <c r="AH38" s="185">
        <f t="shared" si="11"/>
        <v>3.5</v>
      </c>
      <c r="AI38" s="192">
        <f>ROUND(IF('Schuelereinst. Sinclair'!$N$4="Ja",Druck_Tabelle_Kugel_VGL!AI$10,1) * VLOOKUP(AH38,Kugel_Schueler,2),1)</f>
        <v>18.8</v>
      </c>
      <c r="AJ38" s="180"/>
      <c r="AK38" s="185">
        <f t="shared" si="12"/>
        <v>3.5</v>
      </c>
      <c r="AL38" s="192">
        <f>ROUND(IF('Schuelereinst. Sinclair'!$N$4="Ja",Druck_Tabelle_Kugel_VGL!AL$10,1) * VLOOKUP(AK38,Kugel_Schueler,2),1)</f>
        <v>18.100000000000001</v>
      </c>
      <c r="AM38" s="180"/>
      <c r="AN38" s="185">
        <f t="shared" si="13"/>
        <v>3.5</v>
      </c>
      <c r="AO38" s="192">
        <f>ROUND(IF('Schuelereinst. Sinclair'!$N$4="Ja",Druck_Tabelle_Kugel_VGL!AO$10,1) * VLOOKUP(AN38,Kugel_Schueler,2),1)</f>
        <v>17.5</v>
      </c>
      <c r="AP38" s="180"/>
      <c r="AQ38" s="185">
        <f t="shared" si="14"/>
        <v>3.5</v>
      </c>
      <c r="AR38" s="192">
        <f>ROUND(IF('Schuelereinst. Sinclair'!$N$4="Ja",Druck_Tabelle_Kugel_VGL!AR$10,1) * VLOOKUP(AQ38,Kugel_Schueler,2),1)</f>
        <v>17</v>
      </c>
      <c r="AS38" s="180"/>
      <c r="AT38" s="185">
        <f t="shared" si="15"/>
        <v>3.5</v>
      </c>
      <c r="AU38" s="192">
        <f>ROUND(IF('Schuelereinst. Sinclair'!$N$4="Ja",Druck_Tabelle_Kugel_VGL!AU$10,1) * VLOOKUP(AT38,Kugel_Schueler,2),1)</f>
        <v>14.2</v>
      </c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</row>
    <row r="39" spans="1:132" x14ac:dyDescent="0.2">
      <c r="A39" s="183">
        <f t="shared" si="0"/>
        <v>3.6</v>
      </c>
      <c r="B39" s="191">
        <f>ROUND(IF('Schuelereinst. Sinclair'!$N$4="Ja",Druck_Tabelle_Kugel_VGL!B$10,1) * VLOOKUP(A39,Kugel_Schueler,2),1)</f>
        <v>44.4</v>
      </c>
      <c r="C39" s="180"/>
      <c r="D39" s="183">
        <f t="shared" si="1"/>
        <v>3.6</v>
      </c>
      <c r="E39" s="191">
        <f>ROUND(IF('Schuelereinst. Sinclair'!$N$4="Ja",Druck_Tabelle_Kugel_VGL!E$10,1) * VLOOKUP(D39,Kugel_Schueler,2),1)</f>
        <v>39.299999999999997</v>
      </c>
      <c r="F39" s="180"/>
      <c r="G39" s="183">
        <f t="shared" si="2"/>
        <v>3.6</v>
      </c>
      <c r="H39" s="191">
        <f>ROUND(IF('Schuelereinst. Sinclair'!$N$4="Ja",Druck_Tabelle_Kugel_VGL!H$10,1) * VLOOKUP(G39,Kugel_Schueler,2),1)</f>
        <v>35.299999999999997</v>
      </c>
      <c r="I39" s="180"/>
      <c r="J39" s="183">
        <f t="shared" si="3"/>
        <v>3.6</v>
      </c>
      <c r="K39" s="191">
        <f>ROUND(IF('Schuelereinst. Sinclair'!$N$4="Ja",Druck_Tabelle_Kugel_VGL!K$10,1) * VLOOKUP(J39,Kugel_Schueler,2),1)</f>
        <v>32.1</v>
      </c>
      <c r="L39" s="180"/>
      <c r="M39" s="183">
        <f t="shared" si="4"/>
        <v>3.6</v>
      </c>
      <c r="N39" s="191">
        <f>ROUND(IF('Schuelereinst. Sinclair'!$N$4="Ja",Druck_Tabelle_Kugel_VGL!N$10,1) * VLOOKUP(M39,Kugel_Schueler,2),1)</f>
        <v>29.6</v>
      </c>
      <c r="O39" s="180"/>
      <c r="P39" s="183">
        <f t="shared" si="5"/>
        <v>3.6</v>
      </c>
      <c r="Q39" s="191">
        <f>ROUND(IF('Schuelereinst. Sinclair'!$N$4="Ja",Druck_Tabelle_Kugel_VGL!Q$10,1) * VLOOKUP(P39,Kugel_Schueler,2),1)</f>
        <v>27.5</v>
      </c>
      <c r="R39" s="180"/>
      <c r="S39" s="183">
        <f t="shared" si="6"/>
        <v>3.6</v>
      </c>
      <c r="T39" s="191">
        <f>ROUND(IF('Schuelereinst. Sinclair'!$N$4="Ja",Druck_Tabelle_Kugel_VGL!T$10,1) * VLOOKUP(S39,Kugel_Schueler,2),1)</f>
        <v>25.7</v>
      </c>
      <c r="U39" s="180"/>
      <c r="V39" s="183">
        <f t="shared" si="7"/>
        <v>3.6</v>
      </c>
      <c r="W39" s="191">
        <f>ROUND(IF('Schuelereinst. Sinclair'!$N$4="Ja",Druck_Tabelle_Kugel_VGL!W$10,1) * VLOOKUP(V39,Kugel_Schueler,2),1)</f>
        <v>24.2</v>
      </c>
      <c r="X39" s="180"/>
      <c r="Y39" s="183">
        <f t="shared" si="8"/>
        <v>3.6</v>
      </c>
      <c r="Z39" s="191">
        <f>ROUND(IF('Schuelereinst. Sinclair'!$N$4="Ja",Druck_Tabelle_Kugel_VGL!Z$10,1) * VLOOKUP(Y39,Kugel_Schueler,2),1)</f>
        <v>23</v>
      </c>
      <c r="AA39" s="180"/>
      <c r="AB39" s="183">
        <f t="shared" si="9"/>
        <v>3.6</v>
      </c>
      <c r="AC39" s="191">
        <f>ROUND(IF('Schuelereinst. Sinclair'!$N$4="Ja",Druck_Tabelle_Kugel_VGL!AC$10,1) * VLOOKUP(AB39,Kugel_Schueler,2),1)</f>
        <v>21.9</v>
      </c>
      <c r="AD39" s="180"/>
      <c r="AE39" s="183">
        <f t="shared" si="10"/>
        <v>3.6</v>
      </c>
      <c r="AF39" s="191">
        <f>ROUND(IF('Schuelereinst. Sinclair'!$N$4="Ja",Druck_Tabelle_Kugel_VGL!AF$10,1) * VLOOKUP(AE39,Kugel_Schueler,2),1)</f>
        <v>20.9</v>
      </c>
      <c r="AG39" s="180"/>
      <c r="AH39" s="183">
        <f t="shared" si="11"/>
        <v>3.6</v>
      </c>
      <c r="AI39" s="191">
        <f>ROUND(IF('Schuelereinst. Sinclair'!$N$4="Ja",Druck_Tabelle_Kugel_VGL!AI$10,1) * VLOOKUP(AH39,Kugel_Schueler,2),1)</f>
        <v>20.100000000000001</v>
      </c>
      <c r="AJ39" s="180"/>
      <c r="AK39" s="183">
        <f t="shared" si="12"/>
        <v>3.6</v>
      </c>
      <c r="AL39" s="191">
        <f>ROUND(IF('Schuelereinst. Sinclair'!$N$4="Ja",Druck_Tabelle_Kugel_VGL!AL$10,1) * VLOOKUP(AK39,Kugel_Schueler,2),1)</f>
        <v>19.3</v>
      </c>
      <c r="AM39" s="180"/>
      <c r="AN39" s="183">
        <f t="shared" si="13"/>
        <v>3.6</v>
      </c>
      <c r="AO39" s="191">
        <f>ROUND(IF('Schuelereinst. Sinclair'!$N$4="Ja",Druck_Tabelle_Kugel_VGL!AO$10,1) * VLOOKUP(AN39,Kugel_Schueler,2),1)</f>
        <v>18.7</v>
      </c>
      <c r="AP39" s="180"/>
      <c r="AQ39" s="183">
        <f t="shared" si="14"/>
        <v>3.6</v>
      </c>
      <c r="AR39" s="191">
        <f>ROUND(IF('Schuelereinst. Sinclair'!$N$4="Ja",Druck_Tabelle_Kugel_VGL!AR$10,1) * VLOOKUP(AQ39,Kugel_Schueler,2),1)</f>
        <v>18.100000000000001</v>
      </c>
      <c r="AS39" s="180"/>
      <c r="AT39" s="183">
        <f t="shared" si="15"/>
        <v>3.6</v>
      </c>
      <c r="AU39" s="191">
        <f>ROUND(IF('Schuelereinst. Sinclair'!$N$4="Ja",Druck_Tabelle_Kugel_VGL!AU$10,1) * VLOOKUP(AT39,Kugel_Schueler,2),1)</f>
        <v>15.1</v>
      </c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</row>
    <row r="40" spans="1:132" x14ac:dyDescent="0.2">
      <c r="A40" s="185">
        <f t="shared" si="0"/>
        <v>3.7</v>
      </c>
      <c r="B40" s="192">
        <f>ROUND(IF('Schuelereinst. Sinclair'!$N$4="Ja",Druck_Tabelle_Kugel_VGL!B$10,1) * VLOOKUP(A40,Kugel_Schueler,2),1)</f>
        <v>47.2</v>
      </c>
      <c r="C40" s="180"/>
      <c r="D40" s="185">
        <f t="shared" si="1"/>
        <v>3.7</v>
      </c>
      <c r="E40" s="192">
        <f>ROUND(IF('Schuelereinst. Sinclair'!$N$4="Ja",Druck_Tabelle_Kugel_VGL!E$10,1) * VLOOKUP(D40,Kugel_Schueler,2),1)</f>
        <v>41.7</v>
      </c>
      <c r="F40" s="180"/>
      <c r="G40" s="185">
        <f t="shared" si="2"/>
        <v>3.7</v>
      </c>
      <c r="H40" s="192">
        <f>ROUND(IF('Schuelereinst. Sinclair'!$N$4="Ja",Druck_Tabelle_Kugel_VGL!H$10,1) * VLOOKUP(G40,Kugel_Schueler,2),1)</f>
        <v>37.5</v>
      </c>
      <c r="I40" s="180"/>
      <c r="J40" s="185">
        <f t="shared" si="3"/>
        <v>3.7</v>
      </c>
      <c r="K40" s="192">
        <f>ROUND(IF('Schuelereinst. Sinclair'!$N$4="Ja",Druck_Tabelle_Kugel_VGL!K$10,1) * VLOOKUP(J40,Kugel_Schueler,2),1)</f>
        <v>34.1</v>
      </c>
      <c r="L40" s="180"/>
      <c r="M40" s="185">
        <f t="shared" si="4"/>
        <v>3.7</v>
      </c>
      <c r="N40" s="192">
        <f>ROUND(IF('Schuelereinst. Sinclair'!$N$4="Ja",Druck_Tabelle_Kugel_VGL!N$10,1) * VLOOKUP(M40,Kugel_Schueler,2),1)</f>
        <v>31.4</v>
      </c>
      <c r="O40" s="180"/>
      <c r="P40" s="185">
        <f t="shared" si="5"/>
        <v>3.7</v>
      </c>
      <c r="Q40" s="192">
        <f>ROUND(IF('Schuelereinst. Sinclair'!$N$4="Ja",Druck_Tabelle_Kugel_VGL!Q$10,1) * VLOOKUP(P40,Kugel_Schueler,2),1)</f>
        <v>29.2</v>
      </c>
      <c r="R40" s="180"/>
      <c r="S40" s="185">
        <f t="shared" si="6"/>
        <v>3.7</v>
      </c>
      <c r="T40" s="192">
        <f>ROUND(IF('Schuelereinst. Sinclair'!$N$4="Ja",Druck_Tabelle_Kugel_VGL!T$10,1) * VLOOKUP(S40,Kugel_Schueler,2),1)</f>
        <v>27.3</v>
      </c>
      <c r="U40" s="180"/>
      <c r="V40" s="185">
        <f t="shared" si="7"/>
        <v>3.7</v>
      </c>
      <c r="W40" s="192">
        <f>ROUND(IF('Schuelereinst. Sinclair'!$N$4="Ja",Druck_Tabelle_Kugel_VGL!W$10,1) * VLOOKUP(V40,Kugel_Schueler,2),1)</f>
        <v>25.7</v>
      </c>
      <c r="X40" s="180"/>
      <c r="Y40" s="185">
        <f t="shared" si="8"/>
        <v>3.7</v>
      </c>
      <c r="Z40" s="192">
        <f>ROUND(IF('Schuelereinst. Sinclair'!$N$4="Ja",Druck_Tabelle_Kugel_VGL!Z$10,1) * VLOOKUP(Y40,Kugel_Schueler,2),1)</f>
        <v>24.4</v>
      </c>
      <c r="AA40" s="180"/>
      <c r="AB40" s="185">
        <f t="shared" si="9"/>
        <v>3.7</v>
      </c>
      <c r="AC40" s="192">
        <f>ROUND(IF('Schuelereinst. Sinclair'!$N$4="Ja",Druck_Tabelle_Kugel_VGL!AC$10,1) * VLOOKUP(AB40,Kugel_Schueler,2),1)</f>
        <v>23.2</v>
      </c>
      <c r="AD40" s="180"/>
      <c r="AE40" s="185">
        <f t="shared" si="10"/>
        <v>3.7</v>
      </c>
      <c r="AF40" s="192">
        <f>ROUND(IF('Schuelereinst. Sinclair'!$N$4="Ja",Druck_Tabelle_Kugel_VGL!AF$10,1) * VLOOKUP(AE40,Kugel_Schueler,2),1)</f>
        <v>22.2</v>
      </c>
      <c r="AG40" s="180"/>
      <c r="AH40" s="185">
        <f t="shared" si="11"/>
        <v>3.7</v>
      </c>
      <c r="AI40" s="192">
        <f>ROUND(IF('Schuelereinst. Sinclair'!$N$4="Ja",Druck_Tabelle_Kugel_VGL!AI$10,1) * VLOOKUP(AH40,Kugel_Schueler,2),1)</f>
        <v>21.3</v>
      </c>
      <c r="AJ40" s="180"/>
      <c r="AK40" s="185">
        <f t="shared" si="12"/>
        <v>3.7</v>
      </c>
      <c r="AL40" s="192">
        <f>ROUND(IF('Schuelereinst. Sinclair'!$N$4="Ja",Druck_Tabelle_Kugel_VGL!AL$10,1) * VLOOKUP(AK40,Kugel_Schueler,2),1)</f>
        <v>20.6</v>
      </c>
      <c r="AM40" s="180"/>
      <c r="AN40" s="185">
        <f t="shared" si="13"/>
        <v>3.7</v>
      </c>
      <c r="AO40" s="192">
        <f>ROUND(IF('Schuelereinst. Sinclair'!$N$4="Ja",Druck_Tabelle_Kugel_VGL!AO$10,1) * VLOOKUP(AN40,Kugel_Schueler,2),1)</f>
        <v>19.899999999999999</v>
      </c>
      <c r="AP40" s="180"/>
      <c r="AQ40" s="185">
        <f t="shared" si="14"/>
        <v>3.7</v>
      </c>
      <c r="AR40" s="192">
        <f>ROUND(IF('Schuelereinst. Sinclair'!$N$4="Ja",Druck_Tabelle_Kugel_VGL!AR$10,1) * VLOOKUP(AQ40,Kugel_Schueler,2),1)</f>
        <v>19.2</v>
      </c>
      <c r="AS40" s="180"/>
      <c r="AT40" s="185">
        <f t="shared" si="15"/>
        <v>3.7</v>
      </c>
      <c r="AU40" s="192">
        <f>ROUND(IF('Schuelereinst. Sinclair'!$N$4="Ja",Druck_Tabelle_Kugel_VGL!AU$10,1) * VLOOKUP(AT40,Kugel_Schueler,2),1)</f>
        <v>16.100000000000001</v>
      </c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</row>
    <row r="41" spans="1:132" x14ac:dyDescent="0.2">
      <c r="A41" s="183">
        <f t="shared" si="0"/>
        <v>3.8</v>
      </c>
      <c r="B41" s="191">
        <f>ROUND(IF('Schuelereinst. Sinclair'!$N$4="Ja",Druck_Tabelle_Kugel_VGL!B$10,1) * VLOOKUP(A41,Kugel_Schueler,2),1)</f>
        <v>49.9</v>
      </c>
      <c r="C41" s="180"/>
      <c r="D41" s="183">
        <f t="shared" si="1"/>
        <v>3.8</v>
      </c>
      <c r="E41" s="191">
        <f>ROUND(IF('Schuelereinst. Sinclair'!$N$4="Ja",Druck_Tabelle_Kugel_VGL!E$10,1) * VLOOKUP(D41,Kugel_Schueler,2),1)</f>
        <v>44.2</v>
      </c>
      <c r="F41" s="180"/>
      <c r="G41" s="183">
        <f t="shared" si="2"/>
        <v>3.8</v>
      </c>
      <c r="H41" s="191">
        <f>ROUND(IF('Schuelereinst. Sinclair'!$N$4="Ja",Druck_Tabelle_Kugel_VGL!H$10,1) * VLOOKUP(G41,Kugel_Schueler,2),1)</f>
        <v>39.700000000000003</v>
      </c>
      <c r="I41" s="180"/>
      <c r="J41" s="183">
        <f t="shared" si="3"/>
        <v>3.8</v>
      </c>
      <c r="K41" s="191">
        <f>ROUND(IF('Schuelereinst. Sinclair'!$N$4="Ja",Druck_Tabelle_Kugel_VGL!K$10,1) * VLOOKUP(J41,Kugel_Schueler,2),1)</f>
        <v>36.1</v>
      </c>
      <c r="L41" s="180"/>
      <c r="M41" s="183">
        <f t="shared" si="4"/>
        <v>3.8</v>
      </c>
      <c r="N41" s="191">
        <f>ROUND(IF('Schuelereinst. Sinclair'!$N$4="Ja",Druck_Tabelle_Kugel_VGL!N$10,1) * VLOOKUP(M41,Kugel_Schueler,2),1)</f>
        <v>33.299999999999997</v>
      </c>
      <c r="O41" s="180"/>
      <c r="P41" s="183">
        <f t="shared" si="5"/>
        <v>3.8</v>
      </c>
      <c r="Q41" s="191">
        <f>ROUND(IF('Schuelereinst. Sinclair'!$N$4="Ja",Druck_Tabelle_Kugel_VGL!Q$10,1) * VLOOKUP(P41,Kugel_Schueler,2),1)</f>
        <v>30.9</v>
      </c>
      <c r="R41" s="180"/>
      <c r="S41" s="183">
        <f t="shared" si="6"/>
        <v>3.8</v>
      </c>
      <c r="T41" s="191">
        <f>ROUND(IF('Schuelereinst. Sinclair'!$N$4="Ja",Druck_Tabelle_Kugel_VGL!T$10,1) * VLOOKUP(S41,Kugel_Schueler,2),1)</f>
        <v>28.9</v>
      </c>
      <c r="U41" s="180"/>
      <c r="V41" s="183">
        <f t="shared" si="7"/>
        <v>3.8</v>
      </c>
      <c r="W41" s="191">
        <f>ROUND(IF('Schuelereinst. Sinclair'!$N$4="Ja",Druck_Tabelle_Kugel_VGL!W$10,1) * VLOOKUP(V41,Kugel_Schueler,2),1)</f>
        <v>27.3</v>
      </c>
      <c r="X41" s="180"/>
      <c r="Y41" s="183">
        <f t="shared" si="8"/>
        <v>3.8</v>
      </c>
      <c r="Z41" s="191">
        <f>ROUND(IF('Schuelereinst. Sinclair'!$N$4="Ja",Druck_Tabelle_Kugel_VGL!Z$10,1) * VLOOKUP(Y41,Kugel_Schueler,2),1)</f>
        <v>25.8</v>
      </c>
      <c r="AA41" s="180"/>
      <c r="AB41" s="183">
        <f t="shared" si="9"/>
        <v>3.8</v>
      </c>
      <c r="AC41" s="191">
        <f>ROUND(IF('Schuelereinst. Sinclair'!$N$4="Ja",Druck_Tabelle_Kugel_VGL!AC$10,1) * VLOOKUP(AB41,Kugel_Schueler,2),1)</f>
        <v>24.6</v>
      </c>
      <c r="AD41" s="180"/>
      <c r="AE41" s="183">
        <f t="shared" si="10"/>
        <v>3.8</v>
      </c>
      <c r="AF41" s="191">
        <f>ROUND(IF('Schuelereinst. Sinclair'!$N$4="Ja",Druck_Tabelle_Kugel_VGL!AF$10,1) * VLOOKUP(AE41,Kugel_Schueler,2),1)</f>
        <v>23.5</v>
      </c>
      <c r="AG41" s="180"/>
      <c r="AH41" s="183">
        <f t="shared" si="11"/>
        <v>3.8</v>
      </c>
      <c r="AI41" s="191">
        <f>ROUND(IF('Schuelereinst. Sinclair'!$N$4="Ja",Druck_Tabelle_Kugel_VGL!AI$10,1) * VLOOKUP(AH41,Kugel_Schueler,2),1)</f>
        <v>22.6</v>
      </c>
      <c r="AJ41" s="180"/>
      <c r="AK41" s="183">
        <f t="shared" si="12"/>
        <v>3.8</v>
      </c>
      <c r="AL41" s="191">
        <f>ROUND(IF('Schuelereinst. Sinclair'!$N$4="Ja",Druck_Tabelle_Kugel_VGL!AL$10,1) * VLOOKUP(AK41,Kugel_Schueler,2),1)</f>
        <v>21.8</v>
      </c>
      <c r="AM41" s="180"/>
      <c r="AN41" s="183">
        <f t="shared" si="13"/>
        <v>3.8</v>
      </c>
      <c r="AO41" s="191">
        <f>ROUND(IF('Schuelereinst. Sinclair'!$N$4="Ja",Druck_Tabelle_Kugel_VGL!AO$10,1) * VLOOKUP(AN41,Kugel_Schueler,2),1)</f>
        <v>21</v>
      </c>
      <c r="AP41" s="180"/>
      <c r="AQ41" s="183">
        <f t="shared" si="14"/>
        <v>3.8</v>
      </c>
      <c r="AR41" s="191">
        <f>ROUND(IF('Schuelereinst. Sinclair'!$N$4="Ja",Druck_Tabelle_Kugel_VGL!AR$10,1) * VLOOKUP(AQ41,Kugel_Schueler,2),1)</f>
        <v>20.399999999999999</v>
      </c>
      <c r="AS41" s="180"/>
      <c r="AT41" s="183">
        <f t="shared" si="15"/>
        <v>3.8</v>
      </c>
      <c r="AU41" s="191">
        <f>ROUND(IF('Schuelereinst. Sinclair'!$N$4="Ja",Druck_Tabelle_Kugel_VGL!AU$10,1) * VLOOKUP(AT41,Kugel_Schueler,2),1)</f>
        <v>17</v>
      </c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</row>
    <row r="42" spans="1:132" x14ac:dyDescent="0.2">
      <c r="A42" s="185">
        <f t="shared" si="0"/>
        <v>3.9</v>
      </c>
      <c r="B42" s="192">
        <f>ROUND(IF('Schuelereinst. Sinclair'!$N$4="Ja",Druck_Tabelle_Kugel_VGL!B$10,1) * VLOOKUP(A42,Kugel_Schueler,2),1)</f>
        <v>52.7</v>
      </c>
      <c r="C42" s="180"/>
      <c r="D42" s="185">
        <f t="shared" si="1"/>
        <v>3.9</v>
      </c>
      <c r="E42" s="192">
        <f>ROUND(IF('Schuelereinst. Sinclair'!$N$4="Ja",Druck_Tabelle_Kugel_VGL!E$10,1) * VLOOKUP(D42,Kugel_Schueler,2),1)</f>
        <v>46.6</v>
      </c>
      <c r="F42" s="180"/>
      <c r="G42" s="185">
        <f t="shared" si="2"/>
        <v>3.9</v>
      </c>
      <c r="H42" s="192">
        <f>ROUND(IF('Schuelereinst. Sinclair'!$N$4="Ja",Druck_Tabelle_Kugel_VGL!H$10,1) * VLOOKUP(G42,Kugel_Schueler,2),1)</f>
        <v>41.9</v>
      </c>
      <c r="I42" s="180"/>
      <c r="J42" s="185">
        <f t="shared" si="3"/>
        <v>3.9</v>
      </c>
      <c r="K42" s="192">
        <f>ROUND(IF('Schuelereinst. Sinclair'!$N$4="Ja",Druck_Tabelle_Kugel_VGL!K$10,1) * VLOOKUP(J42,Kugel_Schueler,2),1)</f>
        <v>38.200000000000003</v>
      </c>
      <c r="L42" s="180"/>
      <c r="M42" s="185">
        <f t="shared" si="4"/>
        <v>3.9</v>
      </c>
      <c r="N42" s="192">
        <f>ROUND(IF('Schuelereinst. Sinclair'!$N$4="Ja",Druck_Tabelle_Kugel_VGL!N$10,1) * VLOOKUP(M42,Kugel_Schueler,2),1)</f>
        <v>35.1</v>
      </c>
      <c r="O42" s="180"/>
      <c r="P42" s="185">
        <f t="shared" si="5"/>
        <v>3.9</v>
      </c>
      <c r="Q42" s="192">
        <f>ROUND(IF('Schuelereinst. Sinclair'!$N$4="Ja",Druck_Tabelle_Kugel_VGL!Q$10,1) * VLOOKUP(P42,Kugel_Schueler,2),1)</f>
        <v>32.6</v>
      </c>
      <c r="R42" s="180"/>
      <c r="S42" s="185">
        <f t="shared" si="6"/>
        <v>3.9</v>
      </c>
      <c r="T42" s="192">
        <f>ROUND(IF('Schuelereinst. Sinclair'!$N$4="Ja",Druck_Tabelle_Kugel_VGL!T$10,1) * VLOOKUP(S42,Kugel_Schueler,2),1)</f>
        <v>30.5</v>
      </c>
      <c r="U42" s="180"/>
      <c r="V42" s="185">
        <f t="shared" si="7"/>
        <v>3.9</v>
      </c>
      <c r="W42" s="192">
        <f>ROUND(IF('Schuelereinst. Sinclair'!$N$4="Ja",Druck_Tabelle_Kugel_VGL!W$10,1) * VLOOKUP(V42,Kugel_Schueler,2),1)</f>
        <v>28.8</v>
      </c>
      <c r="X42" s="180"/>
      <c r="Y42" s="185">
        <f t="shared" si="8"/>
        <v>3.9</v>
      </c>
      <c r="Z42" s="192">
        <f>ROUND(IF('Schuelereinst. Sinclair'!$N$4="Ja",Druck_Tabelle_Kugel_VGL!Z$10,1) * VLOOKUP(Y42,Kugel_Schueler,2),1)</f>
        <v>27.3</v>
      </c>
      <c r="AA42" s="180"/>
      <c r="AB42" s="185">
        <f t="shared" si="9"/>
        <v>3.9</v>
      </c>
      <c r="AC42" s="192">
        <f>ROUND(IF('Schuelereinst. Sinclair'!$N$4="Ja",Druck_Tabelle_Kugel_VGL!AC$10,1) * VLOOKUP(AB42,Kugel_Schueler,2),1)</f>
        <v>26</v>
      </c>
      <c r="AD42" s="180"/>
      <c r="AE42" s="185">
        <f t="shared" si="10"/>
        <v>3.9</v>
      </c>
      <c r="AF42" s="192">
        <f>ROUND(IF('Schuelereinst. Sinclair'!$N$4="Ja",Druck_Tabelle_Kugel_VGL!AF$10,1) * VLOOKUP(AE42,Kugel_Schueler,2),1)</f>
        <v>24.8</v>
      </c>
      <c r="AG42" s="180"/>
      <c r="AH42" s="185">
        <f t="shared" si="11"/>
        <v>3.9</v>
      </c>
      <c r="AI42" s="192">
        <f>ROUND(IF('Schuelereinst. Sinclair'!$N$4="Ja",Druck_Tabelle_Kugel_VGL!AI$10,1) * VLOOKUP(AH42,Kugel_Schueler,2),1)</f>
        <v>23.8</v>
      </c>
      <c r="AJ42" s="180"/>
      <c r="AK42" s="185">
        <f t="shared" si="12"/>
        <v>3.9</v>
      </c>
      <c r="AL42" s="192">
        <f>ROUND(IF('Schuelereinst. Sinclair'!$N$4="Ja",Druck_Tabelle_Kugel_VGL!AL$10,1) * VLOOKUP(AK42,Kugel_Schueler,2),1)</f>
        <v>23</v>
      </c>
      <c r="AM42" s="180"/>
      <c r="AN42" s="185">
        <f t="shared" si="13"/>
        <v>3.9</v>
      </c>
      <c r="AO42" s="192">
        <f>ROUND(IF('Schuelereinst. Sinclair'!$N$4="Ja",Druck_Tabelle_Kugel_VGL!AO$10,1) * VLOOKUP(AN42,Kugel_Schueler,2),1)</f>
        <v>22.2</v>
      </c>
      <c r="AP42" s="180"/>
      <c r="AQ42" s="185">
        <f t="shared" si="14"/>
        <v>3.9</v>
      </c>
      <c r="AR42" s="192">
        <f>ROUND(IF('Schuelereinst. Sinclair'!$N$4="Ja",Druck_Tabelle_Kugel_VGL!AR$10,1) * VLOOKUP(AQ42,Kugel_Schueler,2),1)</f>
        <v>21.5</v>
      </c>
      <c r="AS42" s="180"/>
      <c r="AT42" s="185">
        <f t="shared" si="15"/>
        <v>3.9</v>
      </c>
      <c r="AU42" s="192">
        <f>ROUND(IF('Schuelereinst. Sinclair'!$N$4="Ja",Druck_Tabelle_Kugel_VGL!AU$10,1) * VLOOKUP(AT42,Kugel_Schueler,2),1)</f>
        <v>18</v>
      </c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</row>
    <row r="43" spans="1:132" x14ac:dyDescent="0.2">
      <c r="A43" s="183">
        <f t="shared" si="0"/>
        <v>4</v>
      </c>
      <c r="B43" s="191">
        <f>ROUND(IF('Schuelereinst. Sinclair'!$N$4="Ja",Druck_Tabelle_Kugel_VGL!B$10,1) * VLOOKUP(A43,Kugel_Schueler,2),1)</f>
        <v>55.5</v>
      </c>
      <c r="C43" s="180"/>
      <c r="D43" s="183">
        <f t="shared" si="1"/>
        <v>4</v>
      </c>
      <c r="E43" s="191">
        <f>ROUND(IF('Schuelereinst. Sinclair'!$N$4="Ja",Druck_Tabelle_Kugel_VGL!E$10,1) * VLOOKUP(D43,Kugel_Schueler,2),1)</f>
        <v>49</v>
      </c>
      <c r="F43" s="180"/>
      <c r="G43" s="183">
        <f t="shared" si="2"/>
        <v>4</v>
      </c>
      <c r="H43" s="191">
        <f>ROUND(IF('Schuelereinst. Sinclair'!$N$4="Ja",Druck_Tabelle_Kugel_VGL!H$10,1) * VLOOKUP(G43,Kugel_Schueler,2),1)</f>
        <v>44.1</v>
      </c>
      <c r="I43" s="180"/>
      <c r="J43" s="183">
        <f t="shared" si="3"/>
        <v>4</v>
      </c>
      <c r="K43" s="191">
        <f>ROUND(IF('Schuelereinst. Sinclair'!$N$4="Ja",Druck_Tabelle_Kugel_VGL!K$10,1) * VLOOKUP(J43,Kugel_Schueler,2),1)</f>
        <v>40.1</v>
      </c>
      <c r="L43" s="180"/>
      <c r="M43" s="183">
        <f t="shared" si="4"/>
        <v>4</v>
      </c>
      <c r="N43" s="191">
        <f>ROUND(IF('Schuelereinst. Sinclair'!$N$4="Ja",Druck_Tabelle_Kugel_VGL!N$10,1) * VLOOKUP(M43,Kugel_Schueler,2),1)</f>
        <v>36.9</v>
      </c>
      <c r="O43" s="180"/>
      <c r="P43" s="183">
        <f t="shared" si="5"/>
        <v>4</v>
      </c>
      <c r="Q43" s="191">
        <f>ROUND(IF('Schuelereinst. Sinclair'!$N$4="Ja",Druck_Tabelle_Kugel_VGL!Q$10,1) * VLOOKUP(P43,Kugel_Schueler,2),1)</f>
        <v>34.299999999999997</v>
      </c>
      <c r="R43" s="180"/>
      <c r="S43" s="183">
        <f t="shared" si="6"/>
        <v>4</v>
      </c>
      <c r="T43" s="191">
        <f>ROUND(IF('Schuelereinst. Sinclair'!$N$4="Ja",Druck_Tabelle_Kugel_VGL!T$10,1) * VLOOKUP(S43,Kugel_Schueler,2),1)</f>
        <v>32.1</v>
      </c>
      <c r="U43" s="180"/>
      <c r="V43" s="183">
        <f t="shared" si="7"/>
        <v>4</v>
      </c>
      <c r="W43" s="191">
        <f>ROUND(IF('Schuelereinst. Sinclair'!$N$4="Ja",Druck_Tabelle_Kugel_VGL!W$10,1) * VLOOKUP(V43,Kugel_Schueler,2),1)</f>
        <v>30.3</v>
      </c>
      <c r="X43" s="180"/>
      <c r="Y43" s="183">
        <f t="shared" si="8"/>
        <v>4</v>
      </c>
      <c r="Z43" s="191">
        <f>ROUND(IF('Schuelereinst. Sinclair'!$N$4="Ja",Druck_Tabelle_Kugel_VGL!Z$10,1) * VLOOKUP(Y43,Kugel_Schueler,2),1)</f>
        <v>28.7</v>
      </c>
      <c r="AA43" s="180"/>
      <c r="AB43" s="183">
        <f t="shared" si="9"/>
        <v>4</v>
      </c>
      <c r="AC43" s="191">
        <f>ROUND(IF('Schuelereinst. Sinclair'!$N$4="Ja",Druck_Tabelle_Kugel_VGL!AC$10,1) * VLOOKUP(AB43,Kugel_Schueler,2),1)</f>
        <v>27.3</v>
      </c>
      <c r="AD43" s="180"/>
      <c r="AE43" s="183">
        <f t="shared" si="10"/>
        <v>4</v>
      </c>
      <c r="AF43" s="191">
        <f>ROUND(IF('Schuelereinst. Sinclair'!$N$4="Ja",Druck_Tabelle_Kugel_VGL!AF$10,1) * VLOOKUP(AE43,Kugel_Schueler,2),1)</f>
        <v>26.1</v>
      </c>
      <c r="AG43" s="180"/>
      <c r="AH43" s="183">
        <f t="shared" si="11"/>
        <v>4</v>
      </c>
      <c r="AI43" s="191">
        <f>ROUND(IF('Schuelereinst. Sinclair'!$N$4="Ja",Druck_Tabelle_Kugel_VGL!AI$10,1) * VLOOKUP(AH43,Kugel_Schueler,2),1)</f>
        <v>25.1</v>
      </c>
      <c r="AJ43" s="180"/>
      <c r="AK43" s="183">
        <f t="shared" si="12"/>
        <v>4</v>
      </c>
      <c r="AL43" s="191">
        <f>ROUND(IF('Schuelereinst. Sinclair'!$N$4="Ja",Druck_Tabelle_Kugel_VGL!AL$10,1) * VLOOKUP(AK43,Kugel_Schueler,2),1)</f>
        <v>24.2</v>
      </c>
      <c r="AM43" s="180"/>
      <c r="AN43" s="183">
        <f t="shared" si="13"/>
        <v>4</v>
      </c>
      <c r="AO43" s="191">
        <f>ROUND(IF('Schuelereinst. Sinclair'!$N$4="Ja",Druck_Tabelle_Kugel_VGL!AO$10,1) * VLOOKUP(AN43,Kugel_Schueler,2),1)</f>
        <v>23.4</v>
      </c>
      <c r="AP43" s="180"/>
      <c r="AQ43" s="183">
        <f t="shared" si="14"/>
        <v>4</v>
      </c>
      <c r="AR43" s="191">
        <f>ROUND(IF('Schuelereinst. Sinclair'!$N$4="Ja",Druck_Tabelle_Kugel_VGL!AR$10,1) * VLOOKUP(AQ43,Kugel_Schueler,2),1)</f>
        <v>22.6</v>
      </c>
      <c r="AS43" s="180"/>
      <c r="AT43" s="183">
        <f t="shared" si="15"/>
        <v>4</v>
      </c>
      <c r="AU43" s="191">
        <f>ROUND(IF('Schuelereinst. Sinclair'!$N$4="Ja",Druck_Tabelle_Kugel_VGL!AU$10,1) * VLOOKUP(AT43,Kugel_Schueler,2),1)</f>
        <v>18.899999999999999</v>
      </c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</row>
    <row r="44" spans="1:132" x14ac:dyDescent="0.2">
      <c r="A44" s="185">
        <f t="shared" si="0"/>
        <v>4.0999999999999996</v>
      </c>
      <c r="B44" s="192">
        <f>ROUND(IF('Schuelereinst. Sinclair'!$N$4="Ja",Druck_Tabelle_Kugel_VGL!B$10,1) * VLOOKUP(A44,Kugel_Schueler,2),1)</f>
        <v>58.2</v>
      </c>
      <c r="C44" s="180"/>
      <c r="D44" s="185">
        <f t="shared" si="1"/>
        <v>4.0999999999999996</v>
      </c>
      <c r="E44" s="192">
        <f>ROUND(IF('Schuelereinst. Sinclair'!$N$4="Ja",Druck_Tabelle_Kugel_VGL!E$10,1) * VLOOKUP(D44,Kugel_Schueler,2),1)</f>
        <v>51.5</v>
      </c>
      <c r="F44" s="180"/>
      <c r="G44" s="185">
        <f t="shared" si="2"/>
        <v>4.0999999999999996</v>
      </c>
      <c r="H44" s="192">
        <f>ROUND(IF('Schuelereinst. Sinclair'!$N$4="Ja",Druck_Tabelle_Kugel_VGL!H$10,1) * VLOOKUP(G44,Kugel_Schueler,2),1)</f>
        <v>46.3</v>
      </c>
      <c r="I44" s="180"/>
      <c r="J44" s="185">
        <f t="shared" si="3"/>
        <v>4.0999999999999996</v>
      </c>
      <c r="K44" s="192">
        <f>ROUND(IF('Schuelereinst. Sinclair'!$N$4="Ja",Druck_Tabelle_Kugel_VGL!K$10,1) * VLOOKUP(J44,Kugel_Schueler,2),1)</f>
        <v>42.1</v>
      </c>
      <c r="L44" s="180"/>
      <c r="M44" s="185">
        <f t="shared" si="4"/>
        <v>4.0999999999999996</v>
      </c>
      <c r="N44" s="192">
        <f>ROUND(IF('Schuelereinst. Sinclair'!$N$4="Ja",Druck_Tabelle_Kugel_VGL!N$10,1) * VLOOKUP(M44,Kugel_Schueler,2),1)</f>
        <v>38.799999999999997</v>
      </c>
      <c r="O44" s="180"/>
      <c r="P44" s="185">
        <f t="shared" si="5"/>
        <v>4.0999999999999996</v>
      </c>
      <c r="Q44" s="192">
        <f>ROUND(IF('Schuelereinst. Sinclair'!$N$4="Ja",Druck_Tabelle_Kugel_VGL!Q$10,1) * VLOOKUP(P44,Kugel_Schueler,2),1)</f>
        <v>36</v>
      </c>
      <c r="R44" s="180"/>
      <c r="S44" s="185">
        <f t="shared" si="6"/>
        <v>4.0999999999999996</v>
      </c>
      <c r="T44" s="192">
        <f>ROUND(IF('Schuelereinst. Sinclair'!$N$4="Ja",Druck_Tabelle_Kugel_VGL!T$10,1) * VLOOKUP(S44,Kugel_Schueler,2),1)</f>
        <v>33.700000000000003</v>
      </c>
      <c r="U44" s="180"/>
      <c r="V44" s="185">
        <f t="shared" si="7"/>
        <v>4.0999999999999996</v>
      </c>
      <c r="W44" s="192">
        <f>ROUND(IF('Schuelereinst. Sinclair'!$N$4="Ja",Druck_Tabelle_Kugel_VGL!W$10,1) * VLOOKUP(V44,Kugel_Schueler,2),1)</f>
        <v>31.8</v>
      </c>
      <c r="X44" s="180"/>
      <c r="Y44" s="185">
        <f t="shared" si="8"/>
        <v>4.0999999999999996</v>
      </c>
      <c r="Z44" s="192">
        <f>ROUND(IF('Schuelereinst. Sinclair'!$N$4="Ja",Druck_Tabelle_Kugel_VGL!Z$10,1) * VLOOKUP(Y44,Kugel_Schueler,2),1)</f>
        <v>30.1</v>
      </c>
      <c r="AA44" s="180"/>
      <c r="AB44" s="185">
        <f t="shared" si="9"/>
        <v>4.0999999999999996</v>
      </c>
      <c r="AC44" s="192">
        <f>ROUND(IF('Schuelereinst. Sinclair'!$N$4="Ja",Druck_Tabelle_Kugel_VGL!AC$10,1) * VLOOKUP(AB44,Kugel_Schueler,2),1)</f>
        <v>28.7</v>
      </c>
      <c r="AD44" s="180"/>
      <c r="AE44" s="185">
        <f t="shared" si="10"/>
        <v>4.0999999999999996</v>
      </c>
      <c r="AF44" s="192">
        <f>ROUND(IF('Schuelereinst. Sinclair'!$N$4="Ja",Druck_Tabelle_Kugel_VGL!AF$10,1) * VLOOKUP(AE44,Kugel_Schueler,2),1)</f>
        <v>27.4</v>
      </c>
      <c r="AG44" s="180"/>
      <c r="AH44" s="185">
        <f t="shared" si="11"/>
        <v>4.0999999999999996</v>
      </c>
      <c r="AI44" s="192">
        <f>ROUND(IF('Schuelereinst. Sinclair'!$N$4="Ja",Druck_Tabelle_Kugel_VGL!AI$10,1) * VLOOKUP(AH44,Kugel_Schueler,2),1)</f>
        <v>26.3</v>
      </c>
      <c r="AJ44" s="180"/>
      <c r="AK44" s="185">
        <f t="shared" si="12"/>
        <v>4.0999999999999996</v>
      </c>
      <c r="AL44" s="192">
        <f>ROUND(IF('Schuelereinst. Sinclair'!$N$4="Ja",Druck_Tabelle_Kugel_VGL!AL$10,1) * VLOOKUP(AK44,Kugel_Schueler,2),1)</f>
        <v>25.4</v>
      </c>
      <c r="AM44" s="180"/>
      <c r="AN44" s="185">
        <f t="shared" si="13"/>
        <v>4.0999999999999996</v>
      </c>
      <c r="AO44" s="192">
        <f>ROUND(IF('Schuelereinst. Sinclair'!$N$4="Ja",Druck_Tabelle_Kugel_VGL!AO$10,1) * VLOOKUP(AN44,Kugel_Schueler,2),1)</f>
        <v>24.5</v>
      </c>
      <c r="AP44" s="180"/>
      <c r="AQ44" s="185">
        <f t="shared" si="14"/>
        <v>4.0999999999999996</v>
      </c>
      <c r="AR44" s="192">
        <f>ROUND(IF('Schuelereinst. Sinclair'!$N$4="Ja",Druck_Tabelle_Kugel_VGL!AR$10,1) * VLOOKUP(AQ44,Kugel_Schueler,2),1)</f>
        <v>23.8</v>
      </c>
      <c r="AS44" s="180"/>
      <c r="AT44" s="185">
        <f t="shared" si="15"/>
        <v>4.0999999999999996</v>
      </c>
      <c r="AU44" s="192">
        <f>ROUND(IF('Schuelereinst. Sinclair'!$N$4="Ja",Druck_Tabelle_Kugel_VGL!AU$10,1) * VLOOKUP(AT44,Kugel_Schueler,2),1)</f>
        <v>19.8</v>
      </c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</row>
    <row r="45" spans="1:132" x14ac:dyDescent="0.2">
      <c r="A45" s="183">
        <f t="shared" si="0"/>
        <v>4.2</v>
      </c>
      <c r="B45" s="191">
        <f>ROUND(IF('Schuelereinst. Sinclair'!$N$4="Ja",Druck_Tabelle_Kugel_VGL!B$10,1) * VLOOKUP(A45,Kugel_Schueler,2),1)</f>
        <v>61</v>
      </c>
      <c r="C45" s="180"/>
      <c r="D45" s="183">
        <f t="shared" si="1"/>
        <v>4.2</v>
      </c>
      <c r="E45" s="191">
        <f>ROUND(IF('Schuelereinst. Sinclair'!$N$4="Ja",Druck_Tabelle_Kugel_VGL!E$10,1) * VLOOKUP(D45,Kugel_Schueler,2),1)</f>
        <v>54</v>
      </c>
      <c r="F45" s="180"/>
      <c r="G45" s="183">
        <f t="shared" si="2"/>
        <v>4.2</v>
      </c>
      <c r="H45" s="191">
        <f>ROUND(IF('Schuelereinst. Sinclair'!$N$4="Ja",Druck_Tabelle_Kugel_VGL!H$10,1) * VLOOKUP(G45,Kugel_Schueler,2),1)</f>
        <v>48.5</v>
      </c>
      <c r="I45" s="180"/>
      <c r="J45" s="183">
        <f t="shared" si="3"/>
        <v>4.2</v>
      </c>
      <c r="K45" s="191">
        <f>ROUND(IF('Schuelereinst. Sinclair'!$N$4="Ja",Druck_Tabelle_Kugel_VGL!K$10,1) * VLOOKUP(J45,Kugel_Schueler,2),1)</f>
        <v>44.2</v>
      </c>
      <c r="L45" s="180"/>
      <c r="M45" s="183">
        <f t="shared" si="4"/>
        <v>4.2</v>
      </c>
      <c r="N45" s="191">
        <f>ROUND(IF('Schuelereinst. Sinclair'!$N$4="Ja",Druck_Tabelle_Kugel_VGL!N$10,1) * VLOOKUP(M45,Kugel_Schueler,2),1)</f>
        <v>40.6</v>
      </c>
      <c r="O45" s="180"/>
      <c r="P45" s="183">
        <f t="shared" si="5"/>
        <v>4.2</v>
      </c>
      <c r="Q45" s="191">
        <f>ROUND(IF('Schuelereinst. Sinclair'!$N$4="Ja",Druck_Tabelle_Kugel_VGL!Q$10,1) * VLOOKUP(P45,Kugel_Schueler,2),1)</f>
        <v>37.799999999999997</v>
      </c>
      <c r="R45" s="180"/>
      <c r="S45" s="183">
        <f t="shared" si="6"/>
        <v>4.2</v>
      </c>
      <c r="T45" s="191">
        <f>ROUND(IF('Schuelereinst. Sinclair'!$N$4="Ja",Druck_Tabelle_Kugel_VGL!T$10,1) * VLOOKUP(S45,Kugel_Schueler,2),1)</f>
        <v>35.299999999999997</v>
      </c>
      <c r="U45" s="180"/>
      <c r="V45" s="183">
        <f t="shared" si="7"/>
        <v>4.2</v>
      </c>
      <c r="W45" s="191">
        <f>ROUND(IF('Schuelereinst. Sinclair'!$N$4="Ja",Druck_Tabelle_Kugel_VGL!W$10,1) * VLOOKUP(V45,Kugel_Schueler,2),1)</f>
        <v>33.299999999999997</v>
      </c>
      <c r="X45" s="180"/>
      <c r="Y45" s="183">
        <f t="shared" si="8"/>
        <v>4.2</v>
      </c>
      <c r="Z45" s="191">
        <f>ROUND(IF('Schuelereinst. Sinclair'!$N$4="Ja",Druck_Tabelle_Kugel_VGL!Z$10,1) * VLOOKUP(Y45,Kugel_Schueler,2),1)</f>
        <v>31.6</v>
      </c>
      <c r="AA45" s="180"/>
      <c r="AB45" s="183">
        <f t="shared" si="9"/>
        <v>4.2</v>
      </c>
      <c r="AC45" s="191">
        <f>ROUND(IF('Schuelereinst. Sinclair'!$N$4="Ja",Druck_Tabelle_Kugel_VGL!AC$10,1) * VLOOKUP(AB45,Kugel_Schueler,2),1)</f>
        <v>30</v>
      </c>
      <c r="AD45" s="180"/>
      <c r="AE45" s="183">
        <f t="shared" si="10"/>
        <v>4.2</v>
      </c>
      <c r="AF45" s="191">
        <f>ROUND(IF('Schuelereinst. Sinclair'!$N$4="Ja",Druck_Tabelle_Kugel_VGL!AF$10,1) * VLOOKUP(AE45,Kugel_Schueler,2),1)</f>
        <v>28.7</v>
      </c>
      <c r="AG45" s="180"/>
      <c r="AH45" s="183">
        <f t="shared" si="11"/>
        <v>4.2</v>
      </c>
      <c r="AI45" s="191">
        <f>ROUND(IF('Schuelereinst. Sinclair'!$N$4="Ja",Druck_Tabelle_Kugel_VGL!AI$10,1) * VLOOKUP(AH45,Kugel_Schueler,2),1)</f>
        <v>27.6</v>
      </c>
      <c r="AJ45" s="180"/>
      <c r="AK45" s="183">
        <f t="shared" si="12"/>
        <v>4.2</v>
      </c>
      <c r="AL45" s="191">
        <f>ROUND(IF('Schuelereinst. Sinclair'!$N$4="Ja",Druck_Tabelle_Kugel_VGL!AL$10,1) * VLOOKUP(AK45,Kugel_Schueler,2),1)</f>
        <v>26.6</v>
      </c>
      <c r="AM45" s="180"/>
      <c r="AN45" s="183">
        <f t="shared" si="13"/>
        <v>4.2</v>
      </c>
      <c r="AO45" s="191">
        <f>ROUND(IF('Schuelereinst. Sinclair'!$N$4="Ja",Druck_Tabelle_Kugel_VGL!AO$10,1) * VLOOKUP(AN45,Kugel_Schueler,2),1)</f>
        <v>25.7</v>
      </c>
      <c r="AP45" s="180"/>
      <c r="AQ45" s="183">
        <f t="shared" si="14"/>
        <v>4.2</v>
      </c>
      <c r="AR45" s="191">
        <f>ROUND(IF('Schuelereinst. Sinclair'!$N$4="Ja",Druck_Tabelle_Kugel_VGL!AR$10,1) * VLOOKUP(AQ45,Kugel_Schueler,2),1)</f>
        <v>24.9</v>
      </c>
      <c r="AS45" s="180"/>
      <c r="AT45" s="183">
        <f t="shared" si="15"/>
        <v>4.2</v>
      </c>
      <c r="AU45" s="191">
        <f>ROUND(IF('Schuelereinst. Sinclair'!$N$4="Ja",Druck_Tabelle_Kugel_VGL!AU$10,1) * VLOOKUP(AT45,Kugel_Schueler,2),1)</f>
        <v>20.8</v>
      </c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</row>
    <row r="46" spans="1:132" x14ac:dyDescent="0.2">
      <c r="A46" s="185">
        <f t="shared" si="0"/>
        <v>4.3</v>
      </c>
      <c r="B46" s="192">
        <f>ROUND(IF('Schuelereinst. Sinclair'!$N$4="Ja",Druck_Tabelle_Kugel_VGL!B$10,1) * VLOOKUP(A46,Kugel_Schueler,2),1)</f>
        <v>63.8</v>
      </c>
      <c r="C46" s="180"/>
      <c r="D46" s="185">
        <f t="shared" si="1"/>
        <v>4.3</v>
      </c>
      <c r="E46" s="192">
        <f>ROUND(IF('Schuelereinst. Sinclair'!$N$4="Ja",Druck_Tabelle_Kugel_VGL!E$10,1) * VLOOKUP(D46,Kugel_Schueler,2),1)</f>
        <v>56.4</v>
      </c>
      <c r="F46" s="180"/>
      <c r="G46" s="185">
        <f t="shared" si="2"/>
        <v>4.3</v>
      </c>
      <c r="H46" s="192">
        <f>ROUND(IF('Schuelereinst. Sinclair'!$N$4="Ja",Druck_Tabelle_Kugel_VGL!H$10,1) * VLOOKUP(G46,Kugel_Schueler,2),1)</f>
        <v>50.7</v>
      </c>
      <c r="I46" s="180"/>
      <c r="J46" s="185">
        <f t="shared" si="3"/>
        <v>4.3</v>
      </c>
      <c r="K46" s="192">
        <f>ROUND(IF('Schuelereinst. Sinclair'!$N$4="Ja",Druck_Tabelle_Kugel_VGL!K$10,1) * VLOOKUP(J46,Kugel_Schueler,2),1)</f>
        <v>46.2</v>
      </c>
      <c r="L46" s="180"/>
      <c r="M46" s="185">
        <f t="shared" si="4"/>
        <v>4.3</v>
      </c>
      <c r="N46" s="192">
        <f>ROUND(IF('Schuelereinst. Sinclair'!$N$4="Ja",Druck_Tabelle_Kugel_VGL!N$10,1) * VLOOKUP(M46,Kugel_Schueler,2),1)</f>
        <v>42.5</v>
      </c>
      <c r="O46" s="180"/>
      <c r="P46" s="185">
        <f t="shared" si="5"/>
        <v>4.3</v>
      </c>
      <c r="Q46" s="192">
        <f>ROUND(IF('Schuelereinst. Sinclair'!$N$4="Ja",Druck_Tabelle_Kugel_VGL!Q$10,1) * VLOOKUP(P46,Kugel_Schueler,2),1)</f>
        <v>39.5</v>
      </c>
      <c r="R46" s="180"/>
      <c r="S46" s="185">
        <f t="shared" si="6"/>
        <v>4.3</v>
      </c>
      <c r="T46" s="192">
        <f>ROUND(IF('Schuelereinst. Sinclair'!$N$4="Ja",Druck_Tabelle_Kugel_VGL!T$10,1) * VLOOKUP(S46,Kugel_Schueler,2),1)</f>
        <v>36.9</v>
      </c>
      <c r="U46" s="180"/>
      <c r="V46" s="185">
        <f t="shared" si="7"/>
        <v>4.3</v>
      </c>
      <c r="W46" s="192">
        <f>ROUND(IF('Schuelereinst. Sinclair'!$N$4="Ja",Druck_Tabelle_Kugel_VGL!W$10,1) * VLOOKUP(V46,Kugel_Schueler,2),1)</f>
        <v>34.799999999999997</v>
      </c>
      <c r="X46" s="180"/>
      <c r="Y46" s="185">
        <f t="shared" si="8"/>
        <v>4.3</v>
      </c>
      <c r="Z46" s="192">
        <f>ROUND(IF('Schuelereinst. Sinclair'!$N$4="Ja",Druck_Tabelle_Kugel_VGL!Z$10,1) * VLOOKUP(Y46,Kugel_Schueler,2),1)</f>
        <v>33</v>
      </c>
      <c r="AA46" s="180"/>
      <c r="AB46" s="185">
        <f t="shared" si="9"/>
        <v>4.3</v>
      </c>
      <c r="AC46" s="192">
        <f>ROUND(IF('Schuelereinst. Sinclair'!$N$4="Ja",Druck_Tabelle_Kugel_VGL!AC$10,1) * VLOOKUP(AB46,Kugel_Schueler,2),1)</f>
        <v>31.4</v>
      </c>
      <c r="AD46" s="180"/>
      <c r="AE46" s="185">
        <f t="shared" si="10"/>
        <v>4.3</v>
      </c>
      <c r="AF46" s="192">
        <f>ROUND(IF('Schuelereinst. Sinclair'!$N$4="Ja",Druck_Tabelle_Kugel_VGL!AF$10,1) * VLOOKUP(AE46,Kugel_Schueler,2),1)</f>
        <v>30</v>
      </c>
      <c r="AG46" s="180"/>
      <c r="AH46" s="185">
        <f t="shared" si="11"/>
        <v>4.3</v>
      </c>
      <c r="AI46" s="192">
        <f>ROUND(IF('Schuelereinst. Sinclair'!$N$4="Ja",Druck_Tabelle_Kugel_VGL!AI$10,1) * VLOOKUP(AH46,Kugel_Schueler,2),1)</f>
        <v>28.9</v>
      </c>
      <c r="AJ46" s="180"/>
      <c r="AK46" s="185">
        <f t="shared" si="12"/>
        <v>4.3</v>
      </c>
      <c r="AL46" s="192">
        <f>ROUND(IF('Schuelereinst. Sinclair'!$N$4="Ja",Druck_Tabelle_Kugel_VGL!AL$10,1) * VLOOKUP(AK46,Kugel_Schueler,2),1)</f>
        <v>27.8</v>
      </c>
      <c r="AM46" s="180"/>
      <c r="AN46" s="185">
        <f t="shared" si="13"/>
        <v>4.3</v>
      </c>
      <c r="AO46" s="192">
        <f>ROUND(IF('Schuelereinst. Sinclair'!$N$4="Ja",Druck_Tabelle_Kugel_VGL!AO$10,1) * VLOOKUP(AN46,Kugel_Schueler,2),1)</f>
        <v>26.9</v>
      </c>
      <c r="AP46" s="180"/>
      <c r="AQ46" s="185">
        <f t="shared" si="14"/>
        <v>4.3</v>
      </c>
      <c r="AR46" s="192">
        <f>ROUND(IF('Schuelereinst. Sinclair'!$N$4="Ja",Druck_Tabelle_Kugel_VGL!AR$10,1) * VLOOKUP(AQ46,Kugel_Schueler,2),1)</f>
        <v>26</v>
      </c>
      <c r="AS46" s="180"/>
      <c r="AT46" s="185">
        <f t="shared" si="15"/>
        <v>4.3</v>
      </c>
      <c r="AU46" s="192">
        <f>ROUND(IF('Schuelereinst. Sinclair'!$N$4="Ja",Druck_Tabelle_Kugel_VGL!AU$10,1) * VLOOKUP(AT46,Kugel_Schueler,2),1)</f>
        <v>21.7</v>
      </c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</row>
    <row r="47" spans="1:132" x14ac:dyDescent="0.2">
      <c r="A47" s="183">
        <f t="shared" si="0"/>
        <v>4.4000000000000004</v>
      </c>
      <c r="B47" s="191">
        <f>ROUND(IF('Schuelereinst. Sinclair'!$N$4="Ja",Druck_Tabelle_Kugel_VGL!B$10,1) * VLOOKUP(A47,Kugel_Schueler,2),1)</f>
        <v>66.599999999999994</v>
      </c>
      <c r="C47" s="180"/>
      <c r="D47" s="183">
        <f t="shared" si="1"/>
        <v>4.4000000000000004</v>
      </c>
      <c r="E47" s="191">
        <f>ROUND(IF('Schuelereinst. Sinclair'!$N$4="Ja",Druck_Tabelle_Kugel_VGL!E$10,1) * VLOOKUP(D47,Kugel_Schueler,2),1)</f>
        <v>58.9</v>
      </c>
      <c r="F47" s="180"/>
      <c r="G47" s="183">
        <f t="shared" si="2"/>
        <v>4.4000000000000004</v>
      </c>
      <c r="H47" s="191">
        <f>ROUND(IF('Schuelereinst. Sinclair'!$N$4="Ja",Druck_Tabelle_Kugel_VGL!H$10,1) * VLOOKUP(G47,Kugel_Schueler,2),1)</f>
        <v>52.9</v>
      </c>
      <c r="I47" s="180"/>
      <c r="J47" s="183">
        <f t="shared" si="3"/>
        <v>4.4000000000000004</v>
      </c>
      <c r="K47" s="191">
        <f>ROUND(IF('Schuelereinst. Sinclair'!$N$4="Ja",Druck_Tabelle_Kugel_VGL!K$10,1) * VLOOKUP(J47,Kugel_Schueler,2),1)</f>
        <v>48.2</v>
      </c>
      <c r="L47" s="180"/>
      <c r="M47" s="183">
        <f t="shared" si="4"/>
        <v>4.4000000000000004</v>
      </c>
      <c r="N47" s="191">
        <f>ROUND(IF('Schuelereinst. Sinclair'!$N$4="Ja",Druck_Tabelle_Kugel_VGL!N$10,1) * VLOOKUP(M47,Kugel_Schueler,2),1)</f>
        <v>44.3</v>
      </c>
      <c r="O47" s="180"/>
      <c r="P47" s="183">
        <f t="shared" si="5"/>
        <v>4.4000000000000004</v>
      </c>
      <c r="Q47" s="191">
        <f>ROUND(IF('Schuelereinst. Sinclair'!$N$4="Ja",Druck_Tabelle_Kugel_VGL!Q$10,1) * VLOOKUP(P47,Kugel_Schueler,2),1)</f>
        <v>41.2</v>
      </c>
      <c r="R47" s="180"/>
      <c r="S47" s="183">
        <f t="shared" si="6"/>
        <v>4.4000000000000004</v>
      </c>
      <c r="T47" s="191">
        <f>ROUND(IF('Schuelereinst. Sinclair'!$N$4="Ja",Druck_Tabelle_Kugel_VGL!T$10,1) * VLOOKUP(S47,Kugel_Schueler,2),1)</f>
        <v>38.6</v>
      </c>
      <c r="U47" s="180"/>
      <c r="V47" s="183">
        <f t="shared" si="7"/>
        <v>4.4000000000000004</v>
      </c>
      <c r="W47" s="191">
        <f>ROUND(IF('Schuelereinst. Sinclair'!$N$4="Ja",Druck_Tabelle_Kugel_VGL!W$10,1) * VLOOKUP(V47,Kugel_Schueler,2),1)</f>
        <v>36.299999999999997</v>
      </c>
      <c r="X47" s="180"/>
      <c r="Y47" s="183">
        <f t="shared" si="8"/>
        <v>4.4000000000000004</v>
      </c>
      <c r="Z47" s="191">
        <f>ROUND(IF('Schuelereinst. Sinclair'!$N$4="Ja",Druck_Tabelle_Kugel_VGL!Z$10,1) * VLOOKUP(Y47,Kugel_Schueler,2),1)</f>
        <v>34.4</v>
      </c>
      <c r="AA47" s="180"/>
      <c r="AB47" s="183">
        <f t="shared" si="9"/>
        <v>4.4000000000000004</v>
      </c>
      <c r="AC47" s="191">
        <f>ROUND(IF('Schuelereinst. Sinclair'!$N$4="Ja",Druck_Tabelle_Kugel_VGL!AC$10,1) * VLOOKUP(AB47,Kugel_Schueler,2),1)</f>
        <v>32.799999999999997</v>
      </c>
      <c r="AD47" s="180"/>
      <c r="AE47" s="183">
        <f t="shared" si="10"/>
        <v>4.4000000000000004</v>
      </c>
      <c r="AF47" s="191">
        <f>ROUND(IF('Schuelereinst. Sinclair'!$N$4="Ja",Druck_Tabelle_Kugel_VGL!AF$10,1) * VLOOKUP(AE47,Kugel_Schueler,2),1)</f>
        <v>31.4</v>
      </c>
      <c r="AG47" s="180"/>
      <c r="AH47" s="183">
        <f t="shared" si="11"/>
        <v>4.4000000000000004</v>
      </c>
      <c r="AI47" s="191">
        <f>ROUND(IF('Schuelereinst. Sinclair'!$N$4="Ja",Druck_Tabelle_Kugel_VGL!AI$10,1) * VLOOKUP(AH47,Kugel_Schueler,2),1)</f>
        <v>30.1</v>
      </c>
      <c r="AJ47" s="180"/>
      <c r="AK47" s="183">
        <f t="shared" si="12"/>
        <v>4.4000000000000004</v>
      </c>
      <c r="AL47" s="191">
        <f>ROUND(IF('Schuelereinst. Sinclair'!$N$4="Ja",Druck_Tabelle_Kugel_VGL!AL$10,1) * VLOOKUP(AK47,Kugel_Schueler,2),1)</f>
        <v>29</v>
      </c>
      <c r="AM47" s="180"/>
      <c r="AN47" s="183">
        <f t="shared" si="13"/>
        <v>4.4000000000000004</v>
      </c>
      <c r="AO47" s="191">
        <f>ROUND(IF('Schuelereinst. Sinclair'!$N$4="Ja",Druck_Tabelle_Kugel_VGL!AO$10,1) * VLOOKUP(AN47,Kugel_Schueler,2),1)</f>
        <v>28</v>
      </c>
      <c r="AP47" s="180"/>
      <c r="AQ47" s="183">
        <f t="shared" si="14"/>
        <v>4.4000000000000004</v>
      </c>
      <c r="AR47" s="191">
        <f>ROUND(IF('Schuelereinst. Sinclair'!$N$4="Ja",Druck_Tabelle_Kugel_VGL!AR$10,1) * VLOOKUP(AQ47,Kugel_Schueler,2),1)</f>
        <v>27.2</v>
      </c>
      <c r="AS47" s="180"/>
      <c r="AT47" s="183">
        <f t="shared" si="15"/>
        <v>4.4000000000000004</v>
      </c>
      <c r="AU47" s="191">
        <f>ROUND(IF('Schuelereinst. Sinclair'!$N$4="Ja",Druck_Tabelle_Kugel_VGL!AU$10,1) * VLOOKUP(AT47,Kugel_Schueler,2),1)</f>
        <v>22.7</v>
      </c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</row>
    <row r="48" spans="1:132" x14ac:dyDescent="0.2">
      <c r="A48" s="185">
        <f t="shared" si="0"/>
        <v>4.5</v>
      </c>
      <c r="B48" s="192">
        <f>ROUND(IF('Schuelereinst. Sinclair'!$N$4="Ja",Druck_Tabelle_Kugel_VGL!B$10,1) * VLOOKUP(A48,Kugel_Schueler,2),1)</f>
        <v>69.3</v>
      </c>
      <c r="C48" s="180"/>
      <c r="D48" s="185">
        <f t="shared" si="1"/>
        <v>4.5</v>
      </c>
      <c r="E48" s="192">
        <f>ROUND(IF('Schuelereinst. Sinclair'!$N$4="Ja",Druck_Tabelle_Kugel_VGL!E$10,1) * VLOOKUP(D48,Kugel_Schueler,2),1)</f>
        <v>61.3</v>
      </c>
      <c r="F48" s="180"/>
      <c r="G48" s="185">
        <f t="shared" si="2"/>
        <v>4.5</v>
      </c>
      <c r="H48" s="192">
        <f>ROUND(IF('Schuelereinst. Sinclair'!$N$4="Ja",Druck_Tabelle_Kugel_VGL!H$10,1) * VLOOKUP(G48,Kugel_Schueler,2),1)</f>
        <v>55.1</v>
      </c>
      <c r="I48" s="180"/>
      <c r="J48" s="185">
        <f t="shared" si="3"/>
        <v>4.5</v>
      </c>
      <c r="K48" s="192">
        <f>ROUND(IF('Schuelereinst. Sinclair'!$N$4="Ja",Druck_Tabelle_Kugel_VGL!K$10,1) * VLOOKUP(J48,Kugel_Schueler,2),1)</f>
        <v>50.2</v>
      </c>
      <c r="L48" s="180"/>
      <c r="M48" s="185">
        <f t="shared" si="4"/>
        <v>4.5</v>
      </c>
      <c r="N48" s="192">
        <f>ROUND(IF('Schuelereinst. Sinclair'!$N$4="Ja",Druck_Tabelle_Kugel_VGL!N$10,1) * VLOOKUP(M48,Kugel_Schueler,2),1)</f>
        <v>46.2</v>
      </c>
      <c r="O48" s="180"/>
      <c r="P48" s="185">
        <f t="shared" si="5"/>
        <v>4.5</v>
      </c>
      <c r="Q48" s="192">
        <f>ROUND(IF('Schuelereinst. Sinclair'!$N$4="Ja",Druck_Tabelle_Kugel_VGL!Q$10,1) * VLOOKUP(P48,Kugel_Schueler,2),1)</f>
        <v>42.9</v>
      </c>
      <c r="R48" s="180"/>
      <c r="S48" s="185">
        <f t="shared" si="6"/>
        <v>4.5</v>
      </c>
      <c r="T48" s="192">
        <f>ROUND(IF('Schuelereinst. Sinclair'!$N$4="Ja",Druck_Tabelle_Kugel_VGL!T$10,1) * VLOOKUP(S48,Kugel_Schueler,2),1)</f>
        <v>40.200000000000003</v>
      </c>
      <c r="U48" s="180"/>
      <c r="V48" s="185">
        <f t="shared" si="7"/>
        <v>4.5</v>
      </c>
      <c r="W48" s="192">
        <f>ROUND(IF('Schuelereinst. Sinclair'!$N$4="Ja",Druck_Tabelle_Kugel_VGL!W$10,1) * VLOOKUP(V48,Kugel_Schueler,2),1)</f>
        <v>37.799999999999997</v>
      </c>
      <c r="X48" s="180"/>
      <c r="Y48" s="185">
        <f t="shared" si="8"/>
        <v>4.5</v>
      </c>
      <c r="Z48" s="192">
        <f>ROUND(IF('Schuelereinst. Sinclair'!$N$4="Ja",Druck_Tabelle_Kugel_VGL!Z$10,1) * VLOOKUP(Y48,Kugel_Schueler,2),1)</f>
        <v>35.9</v>
      </c>
      <c r="AA48" s="180"/>
      <c r="AB48" s="185">
        <f t="shared" si="9"/>
        <v>4.5</v>
      </c>
      <c r="AC48" s="192">
        <f>ROUND(IF('Schuelereinst. Sinclair'!$N$4="Ja",Druck_Tabelle_Kugel_VGL!AC$10,1) * VLOOKUP(AB48,Kugel_Schueler,2),1)</f>
        <v>34.200000000000003</v>
      </c>
      <c r="AD48" s="180"/>
      <c r="AE48" s="185">
        <f t="shared" si="10"/>
        <v>4.5</v>
      </c>
      <c r="AF48" s="192">
        <f>ROUND(IF('Schuelereinst. Sinclair'!$N$4="Ja",Druck_Tabelle_Kugel_VGL!AF$10,1) * VLOOKUP(AE48,Kugel_Schueler,2),1)</f>
        <v>32.700000000000003</v>
      </c>
      <c r="AG48" s="180"/>
      <c r="AH48" s="185">
        <f t="shared" si="11"/>
        <v>4.5</v>
      </c>
      <c r="AI48" s="192">
        <f>ROUND(IF('Schuelereinst. Sinclair'!$N$4="Ja",Druck_Tabelle_Kugel_VGL!AI$10,1) * VLOOKUP(AH48,Kugel_Schueler,2),1)</f>
        <v>31.4</v>
      </c>
      <c r="AJ48" s="180"/>
      <c r="AK48" s="185">
        <f t="shared" si="12"/>
        <v>4.5</v>
      </c>
      <c r="AL48" s="192">
        <f>ROUND(IF('Schuelereinst. Sinclair'!$N$4="Ja",Druck_Tabelle_Kugel_VGL!AL$10,1) * VLOOKUP(AK48,Kugel_Schueler,2),1)</f>
        <v>30.2</v>
      </c>
      <c r="AM48" s="180"/>
      <c r="AN48" s="185">
        <f t="shared" si="13"/>
        <v>4.5</v>
      </c>
      <c r="AO48" s="192">
        <f>ROUND(IF('Schuelereinst. Sinclair'!$N$4="Ja",Druck_Tabelle_Kugel_VGL!AO$10,1) * VLOOKUP(AN48,Kugel_Schueler,2),1)</f>
        <v>29.2</v>
      </c>
      <c r="AP48" s="180"/>
      <c r="AQ48" s="185">
        <f t="shared" si="14"/>
        <v>4.5</v>
      </c>
      <c r="AR48" s="192">
        <f>ROUND(IF('Schuelereinst. Sinclair'!$N$4="Ja",Druck_Tabelle_Kugel_VGL!AR$10,1) * VLOOKUP(AQ48,Kugel_Schueler,2),1)</f>
        <v>28.3</v>
      </c>
      <c r="AS48" s="180"/>
      <c r="AT48" s="185">
        <f t="shared" si="15"/>
        <v>4.5</v>
      </c>
      <c r="AU48" s="192">
        <f>ROUND(IF('Schuelereinst. Sinclair'!$N$4="Ja",Druck_Tabelle_Kugel_VGL!AU$10,1) * VLOOKUP(AT48,Kugel_Schueler,2),1)</f>
        <v>23.6</v>
      </c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</row>
    <row r="49" spans="1:132" x14ac:dyDescent="0.2">
      <c r="A49" s="183">
        <f t="shared" si="0"/>
        <v>4.5999999999999996</v>
      </c>
      <c r="B49" s="191">
        <f>ROUND(IF('Schuelereinst. Sinclair'!$N$4="Ja",Druck_Tabelle_Kugel_VGL!B$10,1) * VLOOKUP(A49,Kugel_Schueler,2),1)</f>
        <v>72.099999999999994</v>
      </c>
      <c r="C49" s="180"/>
      <c r="D49" s="183">
        <f t="shared" si="1"/>
        <v>4.5999999999999996</v>
      </c>
      <c r="E49" s="191">
        <f>ROUND(IF('Schuelereinst. Sinclair'!$N$4="Ja",Druck_Tabelle_Kugel_VGL!E$10,1) * VLOOKUP(D49,Kugel_Schueler,2),1)</f>
        <v>63.8</v>
      </c>
      <c r="F49" s="180"/>
      <c r="G49" s="183">
        <f t="shared" si="2"/>
        <v>4.5999999999999996</v>
      </c>
      <c r="H49" s="191">
        <f>ROUND(IF('Schuelereinst. Sinclair'!$N$4="Ja",Druck_Tabelle_Kugel_VGL!H$10,1) * VLOOKUP(G49,Kugel_Schueler,2),1)</f>
        <v>57.3</v>
      </c>
      <c r="I49" s="180"/>
      <c r="J49" s="183">
        <f t="shared" si="3"/>
        <v>4.5999999999999996</v>
      </c>
      <c r="K49" s="191">
        <f>ROUND(IF('Schuelereinst. Sinclair'!$N$4="Ja",Druck_Tabelle_Kugel_VGL!K$10,1) * VLOOKUP(J49,Kugel_Schueler,2),1)</f>
        <v>52.2</v>
      </c>
      <c r="L49" s="180"/>
      <c r="M49" s="183">
        <f t="shared" si="4"/>
        <v>4.5999999999999996</v>
      </c>
      <c r="N49" s="191">
        <f>ROUND(IF('Schuelereinst. Sinclair'!$N$4="Ja",Druck_Tabelle_Kugel_VGL!N$10,1) * VLOOKUP(M49,Kugel_Schueler,2),1)</f>
        <v>48</v>
      </c>
      <c r="O49" s="180"/>
      <c r="P49" s="183">
        <f t="shared" si="5"/>
        <v>4.5999999999999996</v>
      </c>
      <c r="Q49" s="191">
        <f>ROUND(IF('Schuelereinst. Sinclair'!$N$4="Ja",Druck_Tabelle_Kugel_VGL!Q$10,1) * VLOOKUP(P49,Kugel_Schueler,2),1)</f>
        <v>44.6</v>
      </c>
      <c r="R49" s="180"/>
      <c r="S49" s="183">
        <f t="shared" si="6"/>
        <v>4.5999999999999996</v>
      </c>
      <c r="T49" s="191">
        <f>ROUND(IF('Schuelereinst. Sinclair'!$N$4="Ja",Druck_Tabelle_Kugel_VGL!T$10,1) * VLOOKUP(S49,Kugel_Schueler,2),1)</f>
        <v>41.8</v>
      </c>
      <c r="U49" s="180"/>
      <c r="V49" s="183">
        <f t="shared" si="7"/>
        <v>4.5999999999999996</v>
      </c>
      <c r="W49" s="191">
        <f>ROUND(IF('Schuelereinst. Sinclair'!$N$4="Ja",Druck_Tabelle_Kugel_VGL!W$10,1) * VLOOKUP(V49,Kugel_Schueler,2),1)</f>
        <v>39.4</v>
      </c>
      <c r="X49" s="180"/>
      <c r="Y49" s="183">
        <f t="shared" si="8"/>
        <v>4.5999999999999996</v>
      </c>
      <c r="Z49" s="191">
        <f>ROUND(IF('Schuelereinst. Sinclair'!$N$4="Ja",Druck_Tabelle_Kugel_VGL!Z$10,1) * VLOOKUP(Y49,Kugel_Schueler,2),1)</f>
        <v>37.299999999999997</v>
      </c>
      <c r="AA49" s="180"/>
      <c r="AB49" s="183">
        <f t="shared" si="9"/>
        <v>4.5999999999999996</v>
      </c>
      <c r="AC49" s="191">
        <f>ROUND(IF('Schuelereinst. Sinclair'!$N$4="Ja",Druck_Tabelle_Kugel_VGL!AC$10,1) * VLOOKUP(AB49,Kugel_Schueler,2),1)</f>
        <v>35.5</v>
      </c>
      <c r="AD49" s="180"/>
      <c r="AE49" s="183">
        <f t="shared" si="10"/>
        <v>4.5999999999999996</v>
      </c>
      <c r="AF49" s="191">
        <f>ROUND(IF('Schuelereinst. Sinclair'!$N$4="Ja",Druck_Tabelle_Kugel_VGL!AF$10,1) * VLOOKUP(AE49,Kugel_Schueler,2),1)</f>
        <v>34</v>
      </c>
      <c r="AG49" s="180"/>
      <c r="AH49" s="183">
        <f t="shared" si="11"/>
        <v>4.5999999999999996</v>
      </c>
      <c r="AI49" s="191">
        <f>ROUND(IF('Schuelereinst. Sinclair'!$N$4="Ja",Druck_Tabelle_Kugel_VGL!AI$10,1) * VLOOKUP(AH49,Kugel_Schueler,2),1)</f>
        <v>32.6</v>
      </c>
      <c r="AJ49" s="180"/>
      <c r="AK49" s="183">
        <f t="shared" si="12"/>
        <v>4.5999999999999996</v>
      </c>
      <c r="AL49" s="191">
        <f>ROUND(IF('Schuelereinst. Sinclair'!$N$4="Ja",Druck_Tabelle_Kugel_VGL!AL$10,1) * VLOOKUP(AK49,Kugel_Schueler,2),1)</f>
        <v>31.4</v>
      </c>
      <c r="AM49" s="180"/>
      <c r="AN49" s="183">
        <f t="shared" si="13"/>
        <v>4.5999999999999996</v>
      </c>
      <c r="AO49" s="191">
        <f>ROUND(IF('Schuelereinst. Sinclair'!$N$4="Ja",Druck_Tabelle_Kugel_VGL!AO$10,1) * VLOOKUP(AN49,Kugel_Schueler,2),1)</f>
        <v>30.4</v>
      </c>
      <c r="AP49" s="180"/>
      <c r="AQ49" s="183">
        <f t="shared" si="14"/>
        <v>4.5999999999999996</v>
      </c>
      <c r="AR49" s="191">
        <f>ROUND(IF('Schuelereinst. Sinclair'!$N$4="Ja",Druck_Tabelle_Kugel_VGL!AR$10,1) * VLOOKUP(AQ49,Kugel_Schueler,2),1)</f>
        <v>29.4</v>
      </c>
      <c r="AS49" s="180"/>
      <c r="AT49" s="183">
        <f t="shared" si="15"/>
        <v>4.5999999999999996</v>
      </c>
      <c r="AU49" s="191">
        <f>ROUND(IF('Schuelereinst. Sinclair'!$N$4="Ja",Druck_Tabelle_Kugel_VGL!AU$10,1) * VLOOKUP(AT49,Kugel_Schueler,2),1)</f>
        <v>24.6</v>
      </c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</row>
    <row r="50" spans="1:132" x14ac:dyDescent="0.2">
      <c r="A50" s="185">
        <f t="shared" si="0"/>
        <v>4.7</v>
      </c>
      <c r="B50" s="192">
        <f>ROUND(IF('Schuelereinst. Sinclair'!$N$4="Ja",Druck_Tabelle_Kugel_VGL!B$10,1) * VLOOKUP(A50,Kugel_Schueler,2),1)</f>
        <v>74.900000000000006</v>
      </c>
      <c r="C50" s="180"/>
      <c r="D50" s="185">
        <f t="shared" si="1"/>
        <v>4.7</v>
      </c>
      <c r="E50" s="192">
        <f>ROUND(IF('Schuelereinst. Sinclair'!$N$4="Ja",Druck_Tabelle_Kugel_VGL!E$10,1) * VLOOKUP(D50,Kugel_Schueler,2),1)</f>
        <v>66.2</v>
      </c>
      <c r="F50" s="180"/>
      <c r="G50" s="185">
        <f t="shared" si="2"/>
        <v>4.7</v>
      </c>
      <c r="H50" s="192">
        <f>ROUND(IF('Schuelereinst. Sinclair'!$N$4="Ja",Druck_Tabelle_Kugel_VGL!H$10,1) * VLOOKUP(G50,Kugel_Schueler,2),1)</f>
        <v>59.5</v>
      </c>
      <c r="I50" s="180"/>
      <c r="J50" s="185">
        <f t="shared" si="3"/>
        <v>4.7</v>
      </c>
      <c r="K50" s="192">
        <f>ROUND(IF('Schuelereinst. Sinclair'!$N$4="Ja",Druck_Tabelle_Kugel_VGL!K$10,1) * VLOOKUP(J50,Kugel_Schueler,2),1)</f>
        <v>54.2</v>
      </c>
      <c r="L50" s="180"/>
      <c r="M50" s="185">
        <f t="shared" si="4"/>
        <v>4.7</v>
      </c>
      <c r="N50" s="192">
        <f>ROUND(IF('Schuelereinst. Sinclair'!$N$4="Ja",Druck_Tabelle_Kugel_VGL!N$10,1) * VLOOKUP(M50,Kugel_Schueler,2),1)</f>
        <v>49.9</v>
      </c>
      <c r="O50" s="180"/>
      <c r="P50" s="185">
        <f t="shared" si="5"/>
        <v>4.7</v>
      </c>
      <c r="Q50" s="192">
        <f>ROUND(IF('Schuelereinst. Sinclair'!$N$4="Ja",Druck_Tabelle_Kugel_VGL!Q$10,1) * VLOOKUP(P50,Kugel_Schueler,2),1)</f>
        <v>46.3</v>
      </c>
      <c r="R50" s="180"/>
      <c r="S50" s="185">
        <f t="shared" si="6"/>
        <v>4.7</v>
      </c>
      <c r="T50" s="192">
        <f>ROUND(IF('Schuelereinst. Sinclair'!$N$4="Ja",Druck_Tabelle_Kugel_VGL!T$10,1) * VLOOKUP(S50,Kugel_Schueler,2),1)</f>
        <v>43.4</v>
      </c>
      <c r="U50" s="180"/>
      <c r="V50" s="185">
        <f t="shared" si="7"/>
        <v>4.7</v>
      </c>
      <c r="W50" s="192">
        <f>ROUND(IF('Schuelereinst. Sinclair'!$N$4="Ja",Druck_Tabelle_Kugel_VGL!W$10,1) * VLOOKUP(V50,Kugel_Schueler,2),1)</f>
        <v>40.9</v>
      </c>
      <c r="X50" s="180"/>
      <c r="Y50" s="185">
        <f t="shared" si="8"/>
        <v>4.7</v>
      </c>
      <c r="Z50" s="192">
        <f>ROUND(IF('Schuelereinst. Sinclair'!$N$4="Ja",Druck_Tabelle_Kugel_VGL!Z$10,1) * VLOOKUP(Y50,Kugel_Schueler,2),1)</f>
        <v>38.700000000000003</v>
      </c>
      <c r="AA50" s="180"/>
      <c r="AB50" s="185">
        <f t="shared" si="9"/>
        <v>4.7</v>
      </c>
      <c r="AC50" s="192">
        <f>ROUND(IF('Schuelereinst. Sinclair'!$N$4="Ja",Druck_Tabelle_Kugel_VGL!AC$10,1) * VLOOKUP(AB50,Kugel_Schueler,2),1)</f>
        <v>36.9</v>
      </c>
      <c r="AD50" s="180"/>
      <c r="AE50" s="185">
        <f t="shared" si="10"/>
        <v>4.7</v>
      </c>
      <c r="AF50" s="192">
        <f>ROUND(IF('Schuelereinst. Sinclair'!$N$4="Ja",Druck_Tabelle_Kugel_VGL!AF$10,1) * VLOOKUP(AE50,Kugel_Schueler,2),1)</f>
        <v>35.299999999999997</v>
      </c>
      <c r="AG50" s="180"/>
      <c r="AH50" s="185">
        <f t="shared" si="11"/>
        <v>4.7</v>
      </c>
      <c r="AI50" s="192">
        <f>ROUND(IF('Schuelereinst. Sinclair'!$N$4="Ja",Druck_Tabelle_Kugel_VGL!AI$10,1) * VLOOKUP(AH50,Kugel_Schueler,2),1)</f>
        <v>33.9</v>
      </c>
      <c r="AJ50" s="180"/>
      <c r="AK50" s="185">
        <f t="shared" si="12"/>
        <v>4.7</v>
      </c>
      <c r="AL50" s="192">
        <f>ROUND(IF('Schuelereinst. Sinclair'!$N$4="Ja",Druck_Tabelle_Kugel_VGL!AL$10,1) * VLOOKUP(AK50,Kugel_Schueler,2),1)</f>
        <v>32.6</v>
      </c>
      <c r="AM50" s="180"/>
      <c r="AN50" s="185">
        <f t="shared" si="13"/>
        <v>4.7</v>
      </c>
      <c r="AO50" s="192">
        <f>ROUND(IF('Schuelereinst. Sinclair'!$N$4="Ja",Druck_Tabelle_Kugel_VGL!AO$10,1) * VLOOKUP(AN50,Kugel_Schueler,2),1)</f>
        <v>31.5</v>
      </c>
      <c r="AP50" s="180"/>
      <c r="AQ50" s="185">
        <f t="shared" si="14"/>
        <v>4.7</v>
      </c>
      <c r="AR50" s="192">
        <f>ROUND(IF('Schuelereinst. Sinclair'!$N$4="Ja",Druck_Tabelle_Kugel_VGL!AR$10,1) * VLOOKUP(AQ50,Kugel_Schueler,2),1)</f>
        <v>30.6</v>
      </c>
      <c r="AS50" s="180"/>
      <c r="AT50" s="185">
        <f t="shared" si="15"/>
        <v>4.7</v>
      </c>
      <c r="AU50" s="192">
        <f>ROUND(IF('Schuelereinst. Sinclair'!$N$4="Ja",Druck_Tabelle_Kugel_VGL!AU$10,1) * VLOOKUP(AT50,Kugel_Schueler,2),1)</f>
        <v>25.5</v>
      </c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</row>
    <row r="51" spans="1:132" x14ac:dyDescent="0.2">
      <c r="A51" s="183">
        <f t="shared" si="0"/>
        <v>4.8</v>
      </c>
      <c r="B51" s="191">
        <f>ROUND(IF('Schuelereinst. Sinclair'!$N$4="Ja",Druck_Tabelle_Kugel_VGL!B$10,1) * VLOOKUP(A51,Kugel_Schueler,2),1)</f>
        <v>77.7</v>
      </c>
      <c r="C51" s="180"/>
      <c r="D51" s="183">
        <f t="shared" si="1"/>
        <v>4.8</v>
      </c>
      <c r="E51" s="191">
        <f>ROUND(IF('Schuelereinst. Sinclair'!$N$4="Ja",Druck_Tabelle_Kugel_VGL!E$10,1) * VLOOKUP(D51,Kugel_Schueler,2),1)</f>
        <v>68.7</v>
      </c>
      <c r="F51" s="180"/>
      <c r="G51" s="183">
        <f t="shared" si="2"/>
        <v>4.8</v>
      </c>
      <c r="H51" s="191">
        <f>ROUND(IF('Schuelereinst. Sinclair'!$N$4="Ja",Druck_Tabelle_Kugel_VGL!H$10,1) * VLOOKUP(G51,Kugel_Schueler,2),1)</f>
        <v>61.7</v>
      </c>
      <c r="I51" s="180"/>
      <c r="J51" s="183">
        <f t="shared" si="3"/>
        <v>4.8</v>
      </c>
      <c r="K51" s="191">
        <f>ROUND(IF('Schuelereinst. Sinclair'!$N$4="Ja",Druck_Tabelle_Kugel_VGL!K$10,1) * VLOOKUP(J51,Kugel_Schueler,2),1)</f>
        <v>56.2</v>
      </c>
      <c r="L51" s="180"/>
      <c r="M51" s="183">
        <f t="shared" si="4"/>
        <v>4.8</v>
      </c>
      <c r="N51" s="191">
        <f>ROUND(IF('Schuelereinst. Sinclair'!$N$4="Ja",Druck_Tabelle_Kugel_VGL!N$10,1) * VLOOKUP(M51,Kugel_Schueler,2),1)</f>
        <v>51.7</v>
      </c>
      <c r="O51" s="180"/>
      <c r="P51" s="183">
        <f t="shared" si="5"/>
        <v>4.8</v>
      </c>
      <c r="Q51" s="191">
        <f>ROUND(IF('Schuelereinst. Sinclair'!$N$4="Ja",Druck_Tabelle_Kugel_VGL!Q$10,1) * VLOOKUP(P51,Kugel_Schueler,2),1)</f>
        <v>48.1</v>
      </c>
      <c r="R51" s="180"/>
      <c r="S51" s="183">
        <f t="shared" si="6"/>
        <v>4.8</v>
      </c>
      <c r="T51" s="191">
        <f>ROUND(IF('Schuelereinst. Sinclair'!$N$4="Ja",Druck_Tabelle_Kugel_VGL!T$10,1) * VLOOKUP(S51,Kugel_Schueler,2),1)</f>
        <v>45</v>
      </c>
      <c r="U51" s="180"/>
      <c r="V51" s="183">
        <f t="shared" si="7"/>
        <v>4.8</v>
      </c>
      <c r="W51" s="191">
        <f>ROUND(IF('Schuelereinst. Sinclair'!$N$4="Ja",Druck_Tabelle_Kugel_VGL!W$10,1) * VLOOKUP(V51,Kugel_Schueler,2),1)</f>
        <v>42.4</v>
      </c>
      <c r="X51" s="180"/>
      <c r="Y51" s="183">
        <f t="shared" si="8"/>
        <v>4.8</v>
      </c>
      <c r="Z51" s="191">
        <f>ROUND(IF('Schuelereinst. Sinclair'!$N$4="Ja",Druck_Tabelle_Kugel_VGL!Z$10,1) * VLOOKUP(Y51,Kugel_Schueler,2),1)</f>
        <v>40.200000000000003</v>
      </c>
      <c r="AA51" s="180"/>
      <c r="AB51" s="183">
        <f t="shared" si="9"/>
        <v>4.8</v>
      </c>
      <c r="AC51" s="191">
        <f>ROUND(IF('Schuelereinst. Sinclair'!$N$4="Ja",Druck_Tabelle_Kugel_VGL!AC$10,1) * VLOOKUP(AB51,Kugel_Schueler,2),1)</f>
        <v>38.299999999999997</v>
      </c>
      <c r="AD51" s="180"/>
      <c r="AE51" s="183">
        <f t="shared" si="10"/>
        <v>4.8</v>
      </c>
      <c r="AF51" s="191">
        <f>ROUND(IF('Schuelereinst. Sinclair'!$N$4="Ja",Druck_Tabelle_Kugel_VGL!AF$10,1) * VLOOKUP(AE51,Kugel_Schueler,2),1)</f>
        <v>36.6</v>
      </c>
      <c r="AG51" s="180"/>
      <c r="AH51" s="183">
        <f t="shared" si="11"/>
        <v>4.8</v>
      </c>
      <c r="AI51" s="191">
        <f>ROUND(IF('Schuelereinst. Sinclair'!$N$4="Ja",Druck_Tabelle_Kugel_VGL!AI$10,1) * VLOOKUP(AH51,Kugel_Schueler,2),1)</f>
        <v>35.1</v>
      </c>
      <c r="AJ51" s="180"/>
      <c r="AK51" s="183">
        <f t="shared" si="12"/>
        <v>4.8</v>
      </c>
      <c r="AL51" s="191">
        <f>ROUND(IF('Schuelereinst. Sinclair'!$N$4="Ja",Druck_Tabelle_Kugel_VGL!AL$10,1) * VLOOKUP(AK51,Kugel_Schueler,2),1)</f>
        <v>33.799999999999997</v>
      </c>
      <c r="AM51" s="180"/>
      <c r="AN51" s="183">
        <f t="shared" si="13"/>
        <v>4.8</v>
      </c>
      <c r="AO51" s="191">
        <f>ROUND(IF('Schuelereinst. Sinclair'!$N$4="Ja",Druck_Tabelle_Kugel_VGL!AO$10,1) * VLOOKUP(AN51,Kugel_Schueler,2),1)</f>
        <v>32.700000000000003</v>
      </c>
      <c r="AP51" s="180"/>
      <c r="AQ51" s="183">
        <f t="shared" si="14"/>
        <v>4.8</v>
      </c>
      <c r="AR51" s="191">
        <f>ROUND(IF('Schuelereinst. Sinclair'!$N$4="Ja",Druck_Tabelle_Kugel_VGL!AR$10,1) * VLOOKUP(AQ51,Kugel_Schueler,2),1)</f>
        <v>31.7</v>
      </c>
      <c r="AS51" s="180"/>
      <c r="AT51" s="183">
        <f t="shared" si="15"/>
        <v>4.8</v>
      </c>
      <c r="AU51" s="191">
        <f>ROUND(IF('Schuelereinst. Sinclair'!$N$4="Ja",Druck_Tabelle_Kugel_VGL!AU$10,1) * VLOOKUP(AT51,Kugel_Schueler,2),1)</f>
        <v>26.5</v>
      </c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</row>
    <row r="52" spans="1:132" x14ac:dyDescent="0.2">
      <c r="A52" s="185">
        <f t="shared" si="0"/>
        <v>4.9000000000000004</v>
      </c>
      <c r="B52" s="192">
        <f>ROUND(IF('Schuelereinst. Sinclair'!$N$4="Ja",Druck_Tabelle_Kugel_VGL!B$10,1) * VLOOKUP(A52,Kugel_Schueler,2),1)</f>
        <v>80.5</v>
      </c>
      <c r="C52" s="180"/>
      <c r="D52" s="185">
        <f t="shared" si="1"/>
        <v>4.9000000000000004</v>
      </c>
      <c r="E52" s="192">
        <f>ROUND(IF('Schuelereinst. Sinclair'!$N$4="Ja",Druck_Tabelle_Kugel_VGL!E$10,1) * VLOOKUP(D52,Kugel_Schueler,2),1)</f>
        <v>71.099999999999994</v>
      </c>
      <c r="F52" s="180"/>
      <c r="G52" s="185">
        <f t="shared" si="2"/>
        <v>4.9000000000000004</v>
      </c>
      <c r="H52" s="192">
        <f>ROUND(IF('Schuelereinst. Sinclair'!$N$4="Ja",Druck_Tabelle_Kugel_VGL!H$10,1) * VLOOKUP(G52,Kugel_Schueler,2),1)</f>
        <v>63.9</v>
      </c>
      <c r="I52" s="180"/>
      <c r="J52" s="185">
        <f t="shared" si="3"/>
        <v>4.9000000000000004</v>
      </c>
      <c r="K52" s="192">
        <f>ROUND(IF('Schuelereinst. Sinclair'!$N$4="Ja",Druck_Tabelle_Kugel_VGL!K$10,1) * VLOOKUP(J52,Kugel_Schueler,2),1)</f>
        <v>58.2</v>
      </c>
      <c r="L52" s="180"/>
      <c r="M52" s="185">
        <f t="shared" si="4"/>
        <v>4.9000000000000004</v>
      </c>
      <c r="N52" s="192">
        <f>ROUND(IF('Schuelereinst. Sinclair'!$N$4="Ja",Druck_Tabelle_Kugel_VGL!N$10,1) * VLOOKUP(M52,Kugel_Schueler,2),1)</f>
        <v>53.6</v>
      </c>
      <c r="O52" s="180"/>
      <c r="P52" s="185">
        <f t="shared" si="5"/>
        <v>4.9000000000000004</v>
      </c>
      <c r="Q52" s="192">
        <f>ROUND(IF('Schuelereinst. Sinclair'!$N$4="Ja",Druck_Tabelle_Kugel_VGL!Q$10,1) * VLOOKUP(P52,Kugel_Schueler,2),1)</f>
        <v>49.8</v>
      </c>
      <c r="R52" s="180"/>
      <c r="S52" s="185">
        <f t="shared" si="6"/>
        <v>4.9000000000000004</v>
      </c>
      <c r="T52" s="192">
        <f>ROUND(IF('Schuelereinst. Sinclair'!$N$4="Ja",Druck_Tabelle_Kugel_VGL!T$10,1) * VLOOKUP(S52,Kugel_Schueler,2),1)</f>
        <v>46.6</v>
      </c>
      <c r="U52" s="180"/>
      <c r="V52" s="185">
        <f t="shared" si="7"/>
        <v>4.9000000000000004</v>
      </c>
      <c r="W52" s="192">
        <f>ROUND(IF('Schuelereinst. Sinclair'!$N$4="Ja",Druck_Tabelle_Kugel_VGL!W$10,1) * VLOOKUP(V52,Kugel_Schueler,2),1)</f>
        <v>43.9</v>
      </c>
      <c r="X52" s="180"/>
      <c r="Y52" s="185">
        <f t="shared" si="8"/>
        <v>4.9000000000000004</v>
      </c>
      <c r="Z52" s="192">
        <f>ROUND(IF('Schuelereinst. Sinclair'!$N$4="Ja",Druck_Tabelle_Kugel_VGL!Z$10,1) * VLOOKUP(Y52,Kugel_Schueler,2),1)</f>
        <v>41.6</v>
      </c>
      <c r="AA52" s="180"/>
      <c r="AB52" s="185">
        <f t="shared" si="9"/>
        <v>4.9000000000000004</v>
      </c>
      <c r="AC52" s="192">
        <f>ROUND(IF('Schuelereinst. Sinclair'!$N$4="Ja",Druck_Tabelle_Kugel_VGL!AC$10,1) * VLOOKUP(AB52,Kugel_Schueler,2),1)</f>
        <v>39.6</v>
      </c>
      <c r="AD52" s="180"/>
      <c r="AE52" s="185">
        <f t="shared" si="10"/>
        <v>4.9000000000000004</v>
      </c>
      <c r="AF52" s="192">
        <f>ROUND(IF('Schuelereinst. Sinclair'!$N$4="Ja",Druck_Tabelle_Kugel_VGL!AF$10,1) * VLOOKUP(AE52,Kugel_Schueler,2),1)</f>
        <v>37.9</v>
      </c>
      <c r="AG52" s="180"/>
      <c r="AH52" s="185">
        <f t="shared" si="11"/>
        <v>4.9000000000000004</v>
      </c>
      <c r="AI52" s="192">
        <f>ROUND(IF('Schuelereinst. Sinclair'!$N$4="Ja",Druck_Tabelle_Kugel_VGL!AI$10,1) * VLOOKUP(AH52,Kugel_Schueler,2),1)</f>
        <v>36.4</v>
      </c>
      <c r="AJ52" s="180"/>
      <c r="AK52" s="185">
        <f t="shared" si="12"/>
        <v>4.9000000000000004</v>
      </c>
      <c r="AL52" s="192">
        <f>ROUND(IF('Schuelereinst. Sinclair'!$N$4="Ja",Druck_Tabelle_Kugel_VGL!AL$10,1) * VLOOKUP(AK52,Kugel_Schueler,2),1)</f>
        <v>35.1</v>
      </c>
      <c r="AM52" s="180"/>
      <c r="AN52" s="185">
        <f t="shared" si="13"/>
        <v>4.9000000000000004</v>
      </c>
      <c r="AO52" s="192">
        <f>ROUND(IF('Schuelereinst. Sinclair'!$N$4="Ja",Druck_Tabelle_Kugel_VGL!AO$10,1) * VLOOKUP(AN52,Kugel_Schueler,2),1)</f>
        <v>33.9</v>
      </c>
      <c r="AP52" s="180"/>
      <c r="AQ52" s="185">
        <f t="shared" si="14"/>
        <v>4.9000000000000004</v>
      </c>
      <c r="AR52" s="192">
        <f>ROUND(IF('Schuelereinst. Sinclair'!$N$4="Ja",Druck_Tabelle_Kugel_VGL!AR$10,1) * VLOOKUP(AQ52,Kugel_Schueler,2),1)</f>
        <v>32.799999999999997</v>
      </c>
      <c r="AS52" s="180"/>
      <c r="AT52" s="185">
        <f t="shared" si="15"/>
        <v>4.9000000000000004</v>
      </c>
      <c r="AU52" s="192">
        <f>ROUND(IF('Schuelereinst. Sinclair'!$N$4="Ja",Druck_Tabelle_Kugel_VGL!AU$10,1) * VLOOKUP(AT52,Kugel_Schueler,2),1)</f>
        <v>27.4</v>
      </c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</row>
    <row r="53" spans="1:132" x14ac:dyDescent="0.2">
      <c r="A53" s="183">
        <f t="shared" si="0"/>
        <v>5</v>
      </c>
      <c r="B53" s="191">
        <f>ROUND(IF('Schuelereinst. Sinclair'!$N$4="Ja",Druck_Tabelle_Kugel_VGL!B$10,1) * VLOOKUP(A53,Kugel_Schueler,2),1)</f>
        <v>83.2</v>
      </c>
      <c r="C53" s="180"/>
      <c r="D53" s="183">
        <f t="shared" si="1"/>
        <v>5</v>
      </c>
      <c r="E53" s="191">
        <f>ROUND(IF('Schuelereinst. Sinclair'!$N$4="Ja",Druck_Tabelle_Kugel_VGL!E$10,1) * VLOOKUP(D53,Kugel_Schueler,2),1)</f>
        <v>73.599999999999994</v>
      </c>
      <c r="F53" s="180"/>
      <c r="G53" s="183">
        <f t="shared" si="2"/>
        <v>5</v>
      </c>
      <c r="H53" s="191">
        <f>ROUND(IF('Schuelereinst. Sinclair'!$N$4="Ja",Druck_Tabelle_Kugel_VGL!H$10,1) * VLOOKUP(G53,Kugel_Schueler,2),1)</f>
        <v>66.099999999999994</v>
      </c>
      <c r="I53" s="180"/>
      <c r="J53" s="183">
        <f t="shared" si="3"/>
        <v>5</v>
      </c>
      <c r="K53" s="191">
        <f>ROUND(IF('Schuelereinst. Sinclair'!$N$4="Ja",Druck_Tabelle_Kugel_VGL!K$10,1) * VLOOKUP(J53,Kugel_Schueler,2),1)</f>
        <v>60.2</v>
      </c>
      <c r="L53" s="180"/>
      <c r="M53" s="183">
        <f t="shared" si="4"/>
        <v>5</v>
      </c>
      <c r="N53" s="191">
        <f>ROUND(IF('Schuelereinst. Sinclair'!$N$4="Ja",Druck_Tabelle_Kugel_VGL!N$10,1) * VLOOKUP(M53,Kugel_Schueler,2),1)</f>
        <v>55.4</v>
      </c>
      <c r="O53" s="180"/>
      <c r="P53" s="183">
        <f t="shared" si="5"/>
        <v>5</v>
      </c>
      <c r="Q53" s="191">
        <f>ROUND(IF('Schuelereinst. Sinclair'!$N$4="Ja",Druck_Tabelle_Kugel_VGL!Q$10,1) * VLOOKUP(P53,Kugel_Schueler,2),1)</f>
        <v>51.5</v>
      </c>
      <c r="R53" s="180"/>
      <c r="S53" s="183">
        <f t="shared" si="6"/>
        <v>5</v>
      </c>
      <c r="T53" s="191">
        <f>ROUND(IF('Schuelereinst. Sinclair'!$N$4="Ja",Druck_Tabelle_Kugel_VGL!T$10,1) * VLOOKUP(S53,Kugel_Schueler,2),1)</f>
        <v>48.2</v>
      </c>
      <c r="U53" s="180"/>
      <c r="V53" s="183">
        <f t="shared" si="7"/>
        <v>5</v>
      </c>
      <c r="W53" s="191">
        <f>ROUND(IF('Schuelereinst. Sinclair'!$N$4="Ja",Druck_Tabelle_Kugel_VGL!W$10,1) * VLOOKUP(V53,Kugel_Schueler,2),1)</f>
        <v>45.4</v>
      </c>
      <c r="X53" s="180"/>
      <c r="Y53" s="183">
        <f t="shared" si="8"/>
        <v>5</v>
      </c>
      <c r="Z53" s="191">
        <f>ROUND(IF('Schuelereinst. Sinclair'!$N$4="Ja",Druck_Tabelle_Kugel_VGL!Z$10,1) * VLOOKUP(Y53,Kugel_Schueler,2),1)</f>
        <v>43</v>
      </c>
      <c r="AA53" s="180"/>
      <c r="AB53" s="183">
        <f t="shared" si="9"/>
        <v>5</v>
      </c>
      <c r="AC53" s="191">
        <f>ROUND(IF('Schuelereinst. Sinclair'!$N$4="Ja",Druck_Tabelle_Kugel_VGL!AC$10,1) * VLOOKUP(AB53,Kugel_Schueler,2),1)</f>
        <v>41</v>
      </c>
      <c r="AD53" s="180"/>
      <c r="AE53" s="183">
        <f t="shared" si="10"/>
        <v>5</v>
      </c>
      <c r="AF53" s="191">
        <f>ROUND(IF('Schuelereinst. Sinclair'!$N$4="Ja",Druck_Tabelle_Kugel_VGL!AF$10,1) * VLOOKUP(AE53,Kugel_Schueler,2),1)</f>
        <v>39.200000000000003</v>
      </c>
      <c r="AG53" s="180"/>
      <c r="AH53" s="183">
        <f t="shared" si="11"/>
        <v>5</v>
      </c>
      <c r="AI53" s="191">
        <f>ROUND(IF('Schuelereinst. Sinclair'!$N$4="Ja",Druck_Tabelle_Kugel_VGL!AI$10,1) * VLOOKUP(AH53,Kugel_Schueler,2),1)</f>
        <v>37.6</v>
      </c>
      <c r="AJ53" s="180"/>
      <c r="AK53" s="183">
        <f t="shared" si="12"/>
        <v>5</v>
      </c>
      <c r="AL53" s="191">
        <f>ROUND(IF('Schuelereinst. Sinclair'!$N$4="Ja",Druck_Tabelle_Kugel_VGL!AL$10,1) * VLOOKUP(AK53,Kugel_Schueler,2),1)</f>
        <v>36.299999999999997</v>
      </c>
      <c r="AM53" s="180"/>
      <c r="AN53" s="183">
        <f t="shared" si="13"/>
        <v>5</v>
      </c>
      <c r="AO53" s="191">
        <f>ROUND(IF('Schuelereinst. Sinclair'!$N$4="Ja",Druck_Tabelle_Kugel_VGL!AO$10,1) * VLOOKUP(AN53,Kugel_Schueler,2),1)</f>
        <v>35</v>
      </c>
      <c r="AP53" s="180"/>
      <c r="AQ53" s="183">
        <f t="shared" si="14"/>
        <v>5</v>
      </c>
      <c r="AR53" s="191">
        <f>ROUND(IF('Schuelereinst. Sinclair'!$N$4="Ja",Druck_Tabelle_Kugel_VGL!AR$10,1) * VLOOKUP(AQ53,Kugel_Schueler,2),1)</f>
        <v>34</v>
      </c>
      <c r="AS53" s="180"/>
      <c r="AT53" s="183">
        <f t="shared" si="15"/>
        <v>5</v>
      </c>
      <c r="AU53" s="191">
        <f>ROUND(IF('Schuelereinst. Sinclair'!$N$4="Ja",Druck_Tabelle_Kugel_VGL!AU$10,1) * VLOOKUP(AT53,Kugel_Schueler,2),1)</f>
        <v>28.3</v>
      </c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</row>
    <row r="54" spans="1:132" x14ac:dyDescent="0.2">
      <c r="A54" s="185">
        <f t="shared" si="0"/>
        <v>5.0999999999999996</v>
      </c>
      <c r="B54" s="192">
        <f>ROUND(IF('Schuelereinst. Sinclair'!$N$4="Ja",Druck_Tabelle_Kugel_VGL!B$10,1) * VLOOKUP(A54,Kugel_Schueler,2),1)</f>
        <v>86</v>
      </c>
      <c r="C54" s="180"/>
      <c r="D54" s="185">
        <f t="shared" si="1"/>
        <v>5.0999999999999996</v>
      </c>
      <c r="E54" s="192">
        <f>ROUND(IF('Schuelereinst. Sinclair'!$N$4="Ja",Druck_Tabelle_Kugel_VGL!E$10,1) * VLOOKUP(D54,Kugel_Schueler,2),1)</f>
        <v>76.099999999999994</v>
      </c>
      <c r="F54" s="180"/>
      <c r="G54" s="185">
        <f t="shared" si="2"/>
        <v>5.0999999999999996</v>
      </c>
      <c r="H54" s="192">
        <f>ROUND(IF('Schuelereinst. Sinclair'!$N$4="Ja",Druck_Tabelle_Kugel_VGL!H$10,1) * VLOOKUP(G54,Kugel_Schueler,2),1)</f>
        <v>68.400000000000006</v>
      </c>
      <c r="I54" s="180"/>
      <c r="J54" s="185">
        <f t="shared" si="3"/>
        <v>5.0999999999999996</v>
      </c>
      <c r="K54" s="192">
        <f>ROUND(IF('Schuelereinst. Sinclair'!$N$4="Ja",Druck_Tabelle_Kugel_VGL!K$10,1) * VLOOKUP(J54,Kugel_Schueler,2),1)</f>
        <v>62.2</v>
      </c>
      <c r="L54" s="180"/>
      <c r="M54" s="185">
        <f t="shared" si="4"/>
        <v>5.0999999999999996</v>
      </c>
      <c r="N54" s="192">
        <f>ROUND(IF('Schuelereinst. Sinclair'!$N$4="Ja",Druck_Tabelle_Kugel_VGL!N$10,1) * VLOOKUP(M54,Kugel_Schueler,2),1)</f>
        <v>57.3</v>
      </c>
      <c r="O54" s="180"/>
      <c r="P54" s="185">
        <f t="shared" si="5"/>
        <v>5.0999999999999996</v>
      </c>
      <c r="Q54" s="192">
        <f>ROUND(IF('Schuelereinst. Sinclair'!$N$4="Ja",Druck_Tabelle_Kugel_VGL!Q$10,1) * VLOOKUP(P54,Kugel_Schueler,2),1)</f>
        <v>53.2</v>
      </c>
      <c r="R54" s="180"/>
      <c r="S54" s="185">
        <f t="shared" si="6"/>
        <v>5.0999999999999996</v>
      </c>
      <c r="T54" s="192">
        <f>ROUND(IF('Schuelereinst. Sinclair'!$N$4="Ja",Druck_Tabelle_Kugel_VGL!T$10,1) * VLOOKUP(S54,Kugel_Schueler,2),1)</f>
        <v>49.8</v>
      </c>
      <c r="U54" s="180"/>
      <c r="V54" s="185">
        <f t="shared" si="7"/>
        <v>5.0999999999999996</v>
      </c>
      <c r="W54" s="192">
        <f>ROUND(IF('Schuelereinst. Sinclair'!$N$4="Ja",Druck_Tabelle_Kugel_VGL!W$10,1) * VLOOKUP(V54,Kugel_Schueler,2),1)</f>
        <v>46.9</v>
      </c>
      <c r="X54" s="180"/>
      <c r="Y54" s="185">
        <f t="shared" si="8"/>
        <v>5.0999999999999996</v>
      </c>
      <c r="Z54" s="192">
        <f>ROUND(IF('Schuelereinst. Sinclair'!$N$4="Ja",Druck_Tabelle_Kugel_VGL!Z$10,1) * VLOOKUP(Y54,Kugel_Schueler,2),1)</f>
        <v>44.5</v>
      </c>
      <c r="AA54" s="180"/>
      <c r="AB54" s="185">
        <f t="shared" si="9"/>
        <v>5.0999999999999996</v>
      </c>
      <c r="AC54" s="192">
        <f>ROUND(IF('Schuelereinst. Sinclair'!$N$4="Ja",Druck_Tabelle_Kugel_VGL!AC$10,1) * VLOOKUP(AB54,Kugel_Schueler,2),1)</f>
        <v>42.4</v>
      </c>
      <c r="AD54" s="180"/>
      <c r="AE54" s="185">
        <f t="shared" si="10"/>
        <v>5.0999999999999996</v>
      </c>
      <c r="AF54" s="192">
        <f>ROUND(IF('Schuelereinst. Sinclair'!$N$4="Ja",Druck_Tabelle_Kugel_VGL!AF$10,1) * VLOOKUP(AE54,Kugel_Schueler,2),1)</f>
        <v>40.5</v>
      </c>
      <c r="AG54" s="180"/>
      <c r="AH54" s="185">
        <f t="shared" si="11"/>
        <v>5.0999999999999996</v>
      </c>
      <c r="AI54" s="192">
        <f>ROUND(IF('Schuelereinst. Sinclair'!$N$4="Ja",Druck_Tabelle_Kugel_VGL!AI$10,1) * VLOOKUP(AH54,Kugel_Schueler,2),1)</f>
        <v>38.9</v>
      </c>
      <c r="AJ54" s="180"/>
      <c r="AK54" s="185">
        <f t="shared" si="12"/>
        <v>5.0999999999999996</v>
      </c>
      <c r="AL54" s="192">
        <f>ROUND(IF('Schuelereinst. Sinclair'!$N$4="Ja",Druck_Tabelle_Kugel_VGL!AL$10,1) * VLOOKUP(AK54,Kugel_Schueler,2),1)</f>
        <v>37.5</v>
      </c>
      <c r="AM54" s="180"/>
      <c r="AN54" s="185">
        <f t="shared" si="13"/>
        <v>5.0999999999999996</v>
      </c>
      <c r="AO54" s="192">
        <f>ROUND(IF('Schuelereinst. Sinclair'!$N$4="Ja",Druck_Tabelle_Kugel_VGL!AO$10,1) * VLOOKUP(AN54,Kugel_Schueler,2),1)</f>
        <v>36.200000000000003</v>
      </c>
      <c r="AP54" s="180"/>
      <c r="AQ54" s="185">
        <f t="shared" si="14"/>
        <v>5.0999999999999996</v>
      </c>
      <c r="AR54" s="192">
        <f>ROUND(IF('Schuelereinst. Sinclair'!$N$4="Ja",Druck_Tabelle_Kugel_VGL!AR$10,1) * VLOOKUP(AQ54,Kugel_Schueler,2),1)</f>
        <v>35.1</v>
      </c>
      <c r="AS54" s="180"/>
      <c r="AT54" s="185">
        <f t="shared" si="15"/>
        <v>5.0999999999999996</v>
      </c>
      <c r="AU54" s="192">
        <f>ROUND(IF('Schuelereinst. Sinclair'!$N$4="Ja",Druck_Tabelle_Kugel_VGL!AU$10,1) * VLOOKUP(AT54,Kugel_Schueler,2),1)</f>
        <v>29.3</v>
      </c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</row>
    <row r="55" spans="1:132" x14ac:dyDescent="0.2">
      <c r="A55" s="183">
        <f t="shared" si="0"/>
        <v>5.2</v>
      </c>
      <c r="B55" s="191">
        <f>ROUND(IF('Schuelereinst. Sinclair'!$N$4="Ja",Druck_Tabelle_Kugel_VGL!B$10,1) * VLOOKUP(A55,Kugel_Schueler,2),1)</f>
        <v>88.8</v>
      </c>
      <c r="C55" s="180"/>
      <c r="D55" s="183">
        <f t="shared" si="1"/>
        <v>5.2</v>
      </c>
      <c r="E55" s="191">
        <f>ROUND(IF('Schuelereinst. Sinclair'!$N$4="Ja",Druck_Tabelle_Kugel_VGL!E$10,1) * VLOOKUP(D55,Kugel_Schueler,2),1)</f>
        <v>78.5</v>
      </c>
      <c r="F55" s="180"/>
      <c r="G55" s="183">
        <f t="shared" si="2"/>
        <v>5.2</v>
      </c>
      <c r="H55" s="191">
        <f>ROUND(IF('Schuelereinst. Sinclair'!$N$4="Ja",Druck_Tabelle_Kugel_VGL!H$10,1) * VLOOKUP(G55,Kugel_Schueler,2),1)</f>
        <v>70.599999999999994</v>
      </c>
      <c r="I55" s="180"/>
      <c r="J55" s="183">
        <f t="shared" si="3"/>
        <v>5.2</v>
      </c>
      <c r="K55" s="191">
        <f>ROUND(IF('Schuelereinst. Sinclair'!$N$4="Ja",Druck_Tabelle_Kugel_VGL!K$10,1) * VLOOKUP(J55,Kugel_Schueler,2),1)</f>
        <v>64.2</v>
      </c>
      <c r="L55" s="180"/>
      <c r="M55" s="183">
        <f t="shared" si="4"/>
        <v>5.2</v>
      </c>
      <c r="N55" s="191">
        <f>ROUND(IF('Schuelereinst. Sinclair'!$N$4="Ja",Druck_Tabelle_Kugel_VGL!N$10,1) * VLOOKUP(M55,Kugel_Schueler,2),1)</f>
        <v>59.1</v>
      </c>
      <c r="O55" s="180"/>
      <c r="P55" s="183">
        <f t="shared" si="5"/>
        <v>5.2</v>
      </c>
      <c r="Q55" s="191">
        <f>ROUND(IF('Schuelereinst. Sinclair'!$N$4="Ja",Druck_Tabelle_Kugel_VGL!Q$10,1) * VLOOKUP(P55,Kugel_Schueler,2),1)</f>
        <v>54.9</v>
      </c>
      <c r="R55" s="180"/>
      <c r="S55" s="183">
        <f t="shared" si="6"/>
        <v>5.2</v>
      </c>
      <c r="T55" s="191">
        <f>ROUND(IF('Schuelereinst. Sinclair'!$N$4="Ja",Druck_Tabelle_Kugel_VGL!T$10,1) * VLOOKUP(S55,Kugel_Schueler,2),1)</f>
        <v>51.4</v>
      </c>
      <c r="U55" s="180"/>
      <c r="V55" s="183">
        <f t="shared" si="7"/>
        <v>5.2</v>
      </c>
      <c r="W55" s="191">
        <f>ROUND(IF('Schuelereinst. Sinclair'!$N$4="Ja",Druck_Tabelle_Kugel_VGL!W$10,1) * VLOOKUP(V55,Kugel_Schueler,2),1)</f>
        <v>48.4</v>
      </c>
      <c r="X55" s="180"/>
      <c r="Y55" s="183">
        <f t="shared" si="8"/>
        <v>5.2</v>
      </c>
      <c r="Z55" s="191">
        <f>ROUND(IF('Schuelereinst. Sinclair'!$N$4="Ja",Druck_Tabelle_Kugel_VGL!Z$10,1) * VLOOKUP(Y55,Kugel_Schueler,2),1)</f>
        <v>45.9</v>
      </c>
      <c r="AA55" s="180"/>
      <c r="AB55" s="183">
        <f t="shared" si="9"/>
        <v>5.2</v>
      </c>
      <c r="AC55" s="191">
        <f>ROUND(IF('Schuelereinst. Sinclair'!$N$4="Ja",Druck_Tabelle_Kugel_VGL!AC$10,1) * VLOOKUP(AB55,Kugel_Schueler,2),1)</f>
        <v>43.7</v>
      </c>
      <c r="AD55" s="180"/>
      <c r="AE55" s="183">
        <f t="shared" si="10"/>
        <v>5.2</v>
      </c>
      <c r="AF55" s="191">
        <f>ROUND(IF('Schuelereinst. Sinclair'!$N$4="Ja",Druck_Tabelle_Kugel_VGL!AF$10,1) * VLOOKUP(AE55,Kugel_Schueler,2),1)</f>
        <v>41.8</v>
      </c>
      <c r="AG55" s="180"/>
      <c r="AH55" s="183">
        <f t="shared" si="11"/>
        <v>5.2</v>
      </c>
      <c r="AI55" s="191">
        <f>ROUND(IF('Schuelereinst. Sinclair'!$N$4="Ja",Druck_Tabelle_Kugel_VGL!AI$10,1) * VLOOKUP(AH55,Kugel_Schueler,2),1)</f>
        <v>40.200000000000003</v>
      </c>
      <c r="AJ55" s="180"/>
      <c r="AK55" s="183">
        <f t="shared" si="12"/>
        <v>5.2</v>
      </c>
      <c r="AL55" s="191">
        <f>ROUND(IF('Schuelereinst. Sinclair'!$N$4="Ja",Druck_Tabelle_Kugel_VGL!AL$10,1) * VLOOKUP(AK55,Kugel_Schueler,2),1)</f>
        <v>38.700000000000003</v>
      </c>
      <c r="AM55" s="180"/>
      <c r="AN55" s="183">
        <f t="shared" si="13"/>
        <v>5.2</v>
      </c>
      <c r="AO55" s="191">
        <f>ROUND(IF('Schuelereinst. Sinclair'!$N$4="Ja",Druck_Tabelle_Kugel_VGL!AO$10,1) * VLOOKUP(AN55,Kugel_Schueler,2),1)</f>
        <v>37.4</v>
      </c>
      <c r="AP55" s="180"/>
      <c r="AQ55" s="183">
        <f t="shared" si="14"/>
        <v>5.2</v>
      </c>
      <c r="AR55" s="191">
        <f>ROUND(IF('Schuelereinst. Sinclair'!$N$4="Ja",Druck_Tabelle_Kugel_VGL!AR$10,1) * VLOOKUP(AQ55,Kugel_Schueler,2),1)</f>
        <v>36.200000000000003</v>
      </c>
      <c r="AS55" s="180"/>
      <c r="AT55" s="183">
        <f t="shared" si="15"/>
        <v>5.2</v>
      </c>
      <c r="AU55" s="191">
        <f>ROUND(IF('Schuelereinst. Sinclair'!$N$4="Ja",Druck_Tabelle_Kugel_VGL!AU$10,1) * VLOOKUP(AT55,Kugel_Schueler,2),1)</f>
        <v>30.2</v>
      </c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  <c r="DZ55" s="180"/>
      <c r="EA55" s="180"/>
      <c r="EB55" s="180"/>
    </row>
    <row r="56" spans="1:132" x14ac:dyDescent="0.2">
      <c r="A56" s="185">
        <f t="shared" si="0"/>
        <v>5.3</v>
      </c>
      <c r="B56" s="192">
        <f>ROUND(IF('Schuelereinst. Sinclair'!$N$4="Ja",Druck_Tabelle_Kugel_VGL!B$10,1) * VLOOKUP(A56,Kugel_Schueler,2),1)</f>
        <v>91.5</v>
      </c>
      <c r="C56" s="180"/>
      <c r="D56" s="185">
        <f t="shared" si="1"/>
        <v>5.3</v>
      </c>
      <c r="E56" s="192">
        <f>ROUND(IF('Schuelereinst. Sinclair'!$N$4="Ja",Druck_Tabelle_Kugel_VGL!E$10,1) * VLOOKUP(D56,Kugel_Schueler,2),1)</f>
        <v>80.900000000000006</v>
      </c>
      <c r="F56" s="180"/>
      <c r="G56" s="185">
        <f t="shared" si="2"/>
        <v>5.3</v>
      </c>
      <c r="H56" s="192">
        <f>ROUND(IF('Schuelereinst. Sinclair'!$N$4="Ja",Druck_Tabelle_Kugel_VGL!H$10,1) * VLOOKUP(G56,Kugel_Schueler,2),1)</f>
        <v>72.7</v>
      </c>
      <c r="I56" s="180"/>
      <c r="J56" s="185">
        <f t="shared" si="3"/>
        <v>5.3</v>
      </c>
      <c r="K56" s="192">
        <f>ROUND(IF('Schuelereinst. Sinclair'!$N$4="Ja",Druck_Tabelle_Kugel_VGL!K$10,1) * VLOOKUP(J56,Kugel_Schueler,2),1)</f>
        <v>66.2</v>
      </c>
      <c r="L56" s="180"/>
      <c r="M56" s="185">
        <f t="shared" si="4"/>
        <v>5.3</v>
      </c>
      <c r="N56" s="192">
        <f>ROUND(IF('Schuelereinst. Sinclair'!$N$4="Ja",Druck_Tabelle_Kugel_VGL!N$10,1) * VLOOKUP(M56,Kugel_Schueler,2),1)</f>
        <v>61</v>
      </c>
      <c r="O56" s="180"/>
      <c r="P56" s="185">
        <f t="shared" si="5"/>
        <v>5.3</v>
      </c>
      <c r="Q56" s="192">
        <f>ROUND(IF('Schuelereinst. Sinclair'!$N$4="Ja",Druck_Tabelle_Kugel_VGL!Q$10,1) * VLOOKUP(P56,Kugel_Schueler,2),1)</f>
        <v>56.6</v>
      </c>
      <c r="R56" s="180"/>
      <c r="S56" s="185">
        <f t="shared" si="6"/>
        <v>5.3</v>
      </c>
      <c r="T56" s="192">
        <f>ROUND(IF('Schuelereinst. Sinclair'!$N$4="Ja",Druck_Tabelle_Kugel_VGL!T$10,1) * VLOOKUP(S56,Kugel_Schueler,2),1)</f>
        <v>53</v>
      </c>
      <c r="U56" s="180"/>
      <c r="V56" s="185">
        <f t="shared" si="7"/>
        <v>5.3</v>
      </c>
      <c r="W56" s="192">
        <f>ROUND(IF('Schuelereinst. Sinclair'!$N$4="Ja",Druck_Tabelle_Kugel_VGL!W$10,1) * VLOOKUP(V56,Kugel_Schueler,2),1)</f>
        <v>49.9</v>
      </c>
      <c r="X56" s="180"/>
      <c r="Y56" s="185">
        <f t="shared" si="8"/>
        <v>5.3</v>
      </c>
      <c r="Z56" s="192">
        <f>ROUND(IF('Schuelereinst. Sinclair'!$N$4="Ja",Druck_Tabelle_Kugel_VGL!Z$10,1) * VLOOKUP(Y56,Kugel_Schueler,2),1)</f>
        <v>47.3</v>
      </c>
      <c r="AA56" s="180"/>
      <c r="AB56" s="185">
        <f t="shared" si="9"/>
        <v>5.3</v>
      </c>
      <c r="AC56" s="192">
        <f>ROUND(IF('Schuelereinst. Sinclair'!$N$4="Ja",Druck_Tabelle_Kugel_VGL!AC$10,1) * VLOOKUP(AB56,Kugel_Schueler,2),1)</f>
        <v>45.1</v>
      </c>
      <c r="AD56" s="180"/>
      <c r="AE56" s="185">
        <f t="shared" si="10"/>
        <v>5.3</v>
      </c>
      <c r="AF56" s="192">
        <f>ROUND(IF('Schuelereinst. Sinclair'!$N$4="Ja",Druck_Tabelle_Kugel_VGL!AF$10,1) * VLOOKUP(AE56,Kugel_Schueler,2),1)</f>
        <v>43.1</v>
      </c>
      <c r="AG56" s="180"/>
      <c r="AH56" s="185">
        <f t="shared" si="11"/>
        <v>5.3</v>
      </c>
      <c r="AI56" s="192">
        <f>ROUND(IF('Schuelereinst. Sinclair'!$N$4="Ja",Druck_Tabelle_Kugel_VGL!AI$10,1) * VLOOKUP(AH56,Kugel_Schueler,2),1)</f>
        <v>41.4</v>
      </c>
      <c r="AJ56" s="180"/>
      <c r="AK56" s="185">
        <f t="shared" si="12"/>
        <v>5.3</v>
      </c>
      <c r="AL56" s="192">
        <f>ROUND(IF('Schuelereinst. Sinclair'!$N$4="Ja",Druck_Tabelle_Kugel_VGL!AL$10,1) * VLOOKUP(AK56,Kugel_Schueler,2),1)</f>
        <v>39.9</v>
      </c>
      <c r="AM56" s="180"/>
      <c r="AN56" s="185">
        <f t="shared" si="13"/>
        <v>5.3</v>
      </c>
      <c r="AO56" s="192">
        <f>ROUND(IF('Schuelereinst. Sinclair'!$N$4="Ja",Druck_Tabelle_Kugel_VGL!AO$10,1) * VLOOKUP(AN56,Kugel_Schueler,2),1)</f>
        <v>38.5</v>
      </c>
      <c r="AP56" s="180"/>
      <c r="AQ56" s="185">
        <f t="shared" si="14"/>
        <v>5.3</v>
      </c>
      <c r="AR56" s="192">
        <f>ROUND(IF('Schuelereinst. Sinclair'!$N$4="Ja",Druck_Tabelle_Kugel_VGL!AR$10,1) * VLOOKUP(AQ56,Kugel_Schueler,2),1)</f>
        <v>37.299999999999997</v>
      </c>
      <c r="AS56" s="180"/>
      <c r="AT56" s="185">
        <f t="shared" si="15"/>
        <v>5.3</v>
      </c>
      <c r="AU56" s="192">
        <f>ROUND(IF('Schuelereinst. Sinclair'!$N$4="Ja",Druck_Tabelle_Kugel_VGL!AU$10,1) * VLOOKUP(AT56,Kugel_Schueler,2),1)</f>
        <v>31.2</v>
      </c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</row>
    <row r="57" spans="1:132" x14ac:dyDescent="0.2">
      <c r="A57" s="183">
        <f t="shared" si="0"/>
        <v>5.4</v>
      </c>
      <c r="B57" s="191">
        <f>ROUND(IF('Schuelereinst. Sinclair'!$N$4="Ja",Druck_Tabelle_Kugel_VGL!B$10,1) * VLOOKUP(A57,Kugel_Schueler,2),1)</f>
        <v>94.3</v>
      </c>
      <c r="C57" s="180"/>
      <c r="D57" s="183">
        <f t="shared" si="1"/>
        <v>5.4</v>
      </c>
      <c r="E57" s="191">
        <f>ROUND(IF('Schuelereinst. Sinclair'!$N$4="Ja",Druck_Tabelle_Kugel_VGL!E$10,1) * VLOOKUP(D57,Kugel_Schueler,2),1)</f>
        <v>83.4</v>
      </c>
      <c r="F57" s="180"/>
      <c r="G57" s="183">
        <f t="shared" si="2"/>
        <v>5.4</v>
      </c>
      <c r="H57" s="191">
        <f>ROUND(IF('Schuelereinst. Sinclair'!$N$4="Ja",Druck_Tabelle_Kugel_VGL!H$10,1) * VLOOKUP(G57,Kugel_Schueler,2),1)</f>
        <v>74.900000000000006</v>
      </c>
      <c r="I57" s="180"/>
      <c r="J57" s="183">
        <f t="shared" si="3"/>
        <v>5.4</v>
      </c>
      <c r="K57" s="191">
        <f>ROUND(IF('Schuelereinst. Sinclair'!$N$4="Ja",Druck_Tabelle_Kugel_VGL!K$10,1) * VLOOKUP(J57,Kugel_Schueler,2),1)</f>
        <v>68.2</v>
      </c>
      <c r="L57" s="180"/>
      <c r="M57" s="183">
        <f t="shared" si="4"/>
        <v>5.4</v>
      </c>
      <c r="N57" s="191">
        <f>ROUND(IF('Schuelereinst. Sinclair'!$N$4="Ja",Druck_Tabelle_Kugel_VGL!N$10,1) * VLOOKUP(M57,Kugel_Schueler,2),1)</f>
        <v>62.8</v>
      </c>
      <c r="O57" s="180"/>
      <c r="P57" s="183">
        <f t="shared" si="5"/>
        <v>5.4</v>
      </c>
      <c r="Q57" s="191">
        <f>ROUND(IF('Schuelereinst. Sinclair'!$N$4="Ja",Druck_Tabelle_Kugel_VGL!Q$10,1) * VLOOKUP(P57,Kugel_Schueler,2),1)</f>
        <v>58.3</v>
      </c>
      <c r="R57" s="180"/>
      <c r="S57" s="183">
        <f t="shared" si="6"/>
        <v>5.4</v>
      </c>
      <c r="T57" s="191">
        <f>ROUND(IF('Schuelereinst. Sinclair'!$N$4="Ja",Druck_Tabelle_Kugel_VGL!T$10,1) * VLOOKUP(S57,Kugel_Schueler,2),1)</f>
        <v>54.6</v>
      </c>
      <c r="U57" s="180"/>
      <c r="V57" s="183">
        <f t="shared" si="7"/>
        <v>5.4</v>
      </c>
      <c r="W57" s="191">
        <f>ROUND(IF('Schuelereinst. Sinclair'!$N$4="Ja",Druck_Tabelle_Kugel_VGL!W$10,1) * VLOOKUP(V57,Kugel_Schueler,2),1)</f>
        <v>51.5</v>
      </c>
      <c r="X57" s="180"/>
      <c r="Y57" s="183">
        <f t="shared" si="8"/>
        <v>5.4</v>
      </c>
      <c r="Z57" s="191">
        <f>ROUND(IF('Schuelereinst. Sinclair'!$N$4="Ja",Druck_Tabelle_Kugel_VGL!Z$10,1) * VLOOKUP(Y57,Kugel_Schueler,2),1)</f>
        <v>48.8</v>
      </c>
      <c r="AA57" s="180"/>
      <c r="AB57" s="183">
        <f t="shared" si="9"/>
        <v>5.4</v>
      </c>
      <c r="AC57" s="191">
        <f>ROUND(IF('Schuelereinst. Sinclair'!$N$4="Ja",Druck_Tabelle_Kugel_VGL!AC$10,1) * VLOOKUP(AB57,Kugel_Schueler,2),1)</f>
        <v>46.4</v>
      </c>
      <c r="AD57" s="180"/>
      <c r="AE57" s="183">
        <f t="shared" si="10"/>
        <v>5.4</v>
      </c>
      <c r="AF57" s="191">
        <f>ROUND(IF('Schuelereinst. Sinclair'!$N$4="Ja",Druck_Tabelle_Kugel_VGL!AF$10,1) * VLOOKUP(AE57,Kugel_Schueler,2),1)</f>
        <v>44.4</v>
      </c>
      <c r="AG57" s="180"/>
      <c r="AH57" s="183">
        <f t="shared" si="11"/>
        <v>5.4</v>
      </c>
      <c r="AI57" s="191">
        <f>ROUND(IF('Schuelereinst. Sinclair'!$N$4="Ja",Druck_Tabelle_Kugel_VGL!AI$10,1) * VLOOKUP(AH57,Kugel_Schueler,2),1)</f>
        <v>42.7</v>
      </c>
      <c r="AJ57" s="180"/>
      <c r="AK57" s="183">
        <f t="shared" si="12"/>
        <v>5.4</v>
      </c>
      <c r="AL57" s="191">
        <f>ROUND(IF('Schuelereinst. Sinclair'!$N$4="Ja",Druck_Tabelle_Kugel_VGL!AL$10,1) * VLOOKUP(AK57,Kugel_Schueler,2),1)</f>
        <v>41.1</v>
      </c>
      <c r="AM57" s="180"/>
      <c r="AN57" s="183">
        <f t="shared" si="13"/>
        <v>5.4</v>
      </c>
      <c r="AO57" s="191">
        <f>ROUND(IF('Schuelereinst. Sinclair'!$N$4="Ja",Druck_Tabelle_Kugel_VGL!AO$10,1) * VLOOKUP(AN57,Kugel_Schueler,2),1)</f>
        <v>39.700000000000003</v>
      </c>
      <c r="AP57" s="180"/>
      <c r="AQ57" s="183">
        <f t="shared" si="14"/>
        <v>5.4</v>
      </c>
      <c r="AR57" s="191">
        <f>ROUND(IF('Schuelereinst. Sinclair'!$N$4="Ja",Druck_Tabelle_Kugel_VGL!AR$10,1) * VLOOKUP(AQ57,Kugel_Schueler,2),1)</f>
        <v>38.5</v>
      </c>
      <c r="AS57" s="180"/>
      <c r="AT57" s="183">
        <f t="shared" si="15"/>
        <v>5.4</v>
      </c>
      <c r="AU57" s="191">
        <f>ROUND(IF('Schuelereinst. Sinclair'!$N$4="Ja",Druck_Tabelle_Kugel_VGL!AU$10,1) * VLOOKUP(AT57,Kugel_Schueler,2),1)</f>
        <v>32.1</v>
      </c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</row>
    <row r="58" spans="1:132" x14ac:dyDescent="0.2">
      <c r="A58" s="185">
        <f t="shared" si="0"/>
        <v>5.5</v>
      </c>
      <c r="B58" s="192">
        <f>ROUND(IF('Schuelereinst. Sinclair'!$N$4="Ja",Druck_Tabelle_Kugel_VGL!B$10,1) * VLOOKUP(A58,Kugel_Schueler,2),1)</f>
        <v>97.1</v>
      </c>
      <c r="C58" s="180"/>
      <c r="D58" s="185">
        <f t="shared" si="1"/>
        <v>5.5</v>
      </c>
      <c r="E58" s="192">
        <f>ROUND(IF('Schuelereinst. Sinclair'!$N$4="Ja",Druck_Tabelle_Kugel_VGL!E$10,1) * VLOOKUP(D58,Kugel_Schueler,2),1)</f>
        <v>85.9</v>
      </c>
      <c r="F58" s="180"/>
      <c r="G58" s="185">
        <f t="shared" si="2"/>
        <v>5.5</v>
      </c>
      <c r="H58" s="192">
        <f>ROUND(IF('Schuelereinst. Sinclair'!$N$4="Ja",Druck_Tabelle_Kugel_VGL!H$10,1) * VLOOKUP(G58,Kugel_Schueler,2),1)</f>
        <v>77.2</v>
      </c>
      <c r="I58" s="180"/>
      <c r="J58" s="185">
        <f t="shared" si="3"/>
        <v>5.5</v>
      </c>
      <c r="K58" s="192">
        <f>ROUND(IF('Schuelereinst. Sinclair'!$N$4="Ja",Druck_Tabelle_Kugel_VGL!K$10,1) * VLOOKUP(J58,Kugel_Schueler,2),1)</f>
        <v>70.3</v>
      </c>
      <c r="L58" s="180"/>
      <c r="M58" s="185">
        <f t="shared" si="4"/>
        <v>5.5</v>
      </c>
      <c r="N58" s="192">
        <f>ROUND(IF('Schuelereinst. Sinclair'!$N$4="Ja",Druck_Tabelle_Kugel_VGL!N$10,1) * VLOOKUP(M58,Kugel_Schueler,2),1)</f>
        <v>64.7</v>
      </c>
      <c r="O58" s="180"/>
      <c r="P58" s="185">
        <f t="shared" si="5"/>
        <v>5.5</v>
      </c>
      <c r="Q58" s="192">
        <f>ROUND(IF('Schuelereinst. Sinclair'!$N$4="Ja",Druck_Tabelle_Kugel_VGL!Q$10,1) * VLOOKUP(P58,Kugel_Schueler,2),1)</f>
        <v>60.1</v>
      </c>
      <c r="R58" s="180"/>
      <c r="S58" s="185">
        <f t="shared" si="6"/>
        <v>5.5</v>
      </c>
      <c r="T58" s="192">
        <f>ROUND(IF('Schuelereinst. Sinclair'!$N$4="Ja",Druck_Tabelle_Kugel_VGL!T$10,1) * VLOOKUP(S58,Kugel_Schueler,2),1)</f>
        <v>56.2</v>
      </c>
      <c r="U58" s="180"/>
      <c r="V58" s="185">
        <f t="shared" si="7"/>
        <v>5.5</v>
      </c>
      <c r="W58" s="192">
        <f>ROUND(IF('Schuelereinst. Sinclair'!$N$4="Ja",Druck_Tabelle_Kugel_VGL!W$10,1) * VLOOKUP(V58,Kugel_Schueler,2),1)</f>
        <v>53</v>
      </c>
      <c r="X58" s="180"/>
      <c r="Y58" s="185">
        <f t="shared" si="8"/>
        <v>5.5</v>
      </c>
      <c r="Z58" s="192">
        <f>ROUND(IF('Schuelereinst. Sinclair'!$N$4="Ja",Druck_Tabelle_Kugel_VGL!Z$10,1) * VLOOKUP(Y58,Kugel_Schueler,2),1)</f>
        <v>50.2</v>
      </c>
      <c r="AA58" s="180"/>
      <c r="AB58" s="185">
        <f t="shared" si="9"/>
        <v>5.5</v>
      </c>
      <c r="AC58" s="192">
        <f>ROUND(IF('Schuelereinst. Sinclair'!$N$4="Ja",Druck_Tabelle_Kugel_VGL!AC$10,1) * VLOOKUP(AB58,Kugel_Schueler,2),1)</f>
        <v>47.8</v>
      </c>
      <c r="AD58" s="180"/>
      <c r="AE58" s="185">
        <f t="shared" si="10"/>
        <v>5.5</v>
      </c>
      <c r="AF58" s="192">
        <f>ROUND(IF('Schuelereinst. Sinclair'!$N$4="Ja",Druck_Tabelle_Kugel_VGL!AF$10,1) * VLOOKUP(AE58,Kugel_Schueler,2),1)</f>
        <v>45.7</v>
      </c>
      <c r="AG58" s="180"/>
      <c r="AH58" s="185">
        <f t="shared" si="11"/>
        <v>5.5</v>
      </c>
      <c r="AI58" s="192">
        <f>ROUND(IF('Schuelereinst. Sinclair'!$N$4="Ja",Druck_Tabelle_Kugel_VGL!AI$10,1) * VLOOKUP(AH58,Kugel_Schueler,2),1)</f>
        <v>43.9</v>
      </c>
      <c r="AJ58" s="180"/>
      <c r="AK58" s="185">
        <f t="shared" si="12"/>
        <v>5.5</v>
      </c>
      <c r="AL58" s="192">
        <f>ROUND(IF('Schuelereinst. Sinclair'!$N$4="Ja",Druck_Tabelle_Kugel_VGL!AL$10,1) * VLOOKUP(AK58,Kugel_Schueler,2),1)</f>
        <v>42.3</v>
      </c>
      <c r="AM58" s="180"/>
      <c r="AN58" s="185">
        <f t="shared" si="13"/>
        <v>5.5</v>
      </c>
      <c r="AO58" s="192">
        <f>ROUND(IF('Schuelereinst. Sinclair'!$N$4="Ja",Druck_Tabelle_Kugel_VGL!AO$10,1) * VLOOKUP(AN58,Kugel_Schueler,2),1)</f>
        <v>40.9</v>
      </c>
      <c r="AP58" s="180"/>
      <c r="AQ58" s="185">
        <f t="shared" si="14"/>
        <v>5.5</v>
      </c>
      <c r="AR58" s="192">
        <f>ROUND(IF('Schuelereinst. Sinclair'!$N$4="Ja",Druck_Tabelle_Kugel_VGL!AR$10,1) * VLOOKUP(AQ58,Kugel_Schueler,2),1)</f>
        <v>39.6</v>
      </c>
      <c r="AS58" s="180"/>
      <c r="AT58" s="185">
        <f t="shared" si="15"/>
        <v>5.5</v>
      </c>
      <c r="AU58" s="192">
        <f>ROUND(IF('Schuelereinst. Sinclair'!$N$4="Ja",Druck_Tabelle_Kugel_VGL!AU$10,1) * VLOOKUP(AT58,Kugel_Schueler,2),1)</f>
        <v>33.1</v>
      </c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  <c r="DZ58" s="180"/>
      <c r="EA58" s="180"/>
      <c r="EB58" s="180"/>
    </row>
    <row r="59" spans="1:132" x14ac:dyDescent="0.2">
      <c r="A59" s="183">
        <f t="shared" si="0"/>
        <v>5.6</v>
      </c>
      <c r="B59" s="191">
        <f>ROUND(IF('Schuelereinst. Sinclair'!$N$4="Ja",Druck_Tabelle_Kugel_VGL!B$10,1) * VLOOKUP(A59,Kugel_Schueler,2),1)</f>
        <v>99.9</v>
      </c>
      <c r="C59" s="180"/>
      <c r="D59" s="183">
        <f t="shared" si="1"/>
        <v>5.6</v>
      </c>
      <c r="E59" s="191">
        <f>ROUND(IF('Schuelereinst. Sinclair'!$N$4="Ja",Druck_Tabelle_Kugel_VGL!E$10,1) * VLOOKUP(D59,Kugel_Schueler,2),1)</f>
        <v>88.3</v>
      </c>
      <c r="F59" s="180"/>
      <c r="G59" s="183">
        <f t="shared" si="2"/>
        <v>5.6</v>
      </c>
      <c r="H59" s="191">
        <f>ROUND(IF('Schuelereinst. Sinclair'!$N$4="Ja",Druck_Tabelle_Kugel_VGL!H$10,1) * VLOOKUP(G59,Kugel_Schueler,2),1)</f>
        <v>79.400000000000006</v>
      </c>
      <c r="I59" s="180"/>
      <c r="J59" s="183">
        <f t="shared" si="3"/>
        <v>5.6</v>
      </c>
      <c r="K59" s="191">
        <f>ROUND(IF('Schuelereinst. Sinclair'!$N$4="Ja",Druck_Tabelle_Kugel_VGL!K$10,1) * VLOOKUP(J59,Kugel_Schueler,2),1)</f>
        <v>72.3</v>
      </c>
      <c r="L59" s="180"/>
      <c r="M59" s="183">
        <f t="shared" si="4"/>
        <v>5.6</v>
      </c>
      <c r="N59" s="191">
        <f>ROUND(IF('Schuelereinst. Sinclair'!$N$4="Ja",Druck_Tabelle_Kugel_VGL!N$10,1) * VLOOKUP(M59,Kugel_Schueler,2),1)</f>
        <v>66.5</v>
      </c>
      <c r="O59" s="180"/>
      <c r="P59" s="183">
        <f t="shared" si="5"/>
        <v>5.6</v>
      </c>
      <c r="Q59" s="191">
        <f>ROUND(IF('Schuelereinst. Sinclair'!$N$4="Ja",Druck_Tabelle_Kugel_VGL!Q$10,1) * VLOOKUP(P59,Kugel_Schueler,2),1)</f>
        <v>61.8</v>
      </c>
      <c r="R59" s="180"/>
      <c r="S59" s="183">
        <f t="shared" si="6"/>
        <v>5.6</v>
      </c>
      <c r="T59" s="191">
        <f>ROUND(IF('Schuelereinst. Sinclair'!$N$4="Ja",Druck_Tabelle_Kugel_VGL!T$10,1) * VLOOKUP(S59,Kugel_Schueler,2),1)</f>
        <v>57.8</v>
      </c>
      <c r="U59" s="180"/>
      <c r="V59" s="183">
        <f t="shared" si="7"/>
        <v>5.6</v>
      </c>
      <c r="W59" s="191">
        <f>ROUND(IF('Schuelereinst. Sinclair'!$N$4="Ja",Druck_Tabelle_Kugel_VGL!W$10,1) * VLOOKUP(V59,Kugel_Schueler,2),1)</f>
        <v>54.5</v>
      </c>
      <c r="X59" s="180"/>
      <c r="Y59" s="183">
        <f t="shared" si="8"/>
        <v>5.6</v>
      </c>
      <c r="Z59" s="191">
        <f>ROUND(IF('Schuelereinst. Sinclair'!$N$4="Ja",Druck_Tabelle_Kugel_VGL!Z$10,1) * VLOOKUP(Y59,Kugel_Schueler,2),1)</f>
        <v>51.6</v>
      </c>
      <c r="AA59" s="180"/>
      <c r="AB59" s="183">
        <f t="shared" si="9"/>
        <v>5.6</v>
      </c>
      <c r="AC59" s="191">
        <f>ROUND(IF('Schuelereinst. Sinclair'!$N$4="Ja",Druck_Tabelle_Kugel_VGL!AC$10,1) * VLOOKUP(AB59,Kugel_Schueler,2),1)</f>
        <v>49.2</v>
      </c>
      <c r="AD59" s="180"/>
      <c r="AE59" s="183">
        <f t="shared" si="10"/>
        <v>5.6</v>
      </c>
      <c r="AF59" s="191">
        <f>ROUND(IF('Schuelereinst. Sinclair'!$N$4="Ja",Druck_Tabelle_Kugel_VGL!AF$10,1) * VLOOKUP(AE59,Kugel_Schueler,2),1)</f>
        <v>47</v>
      </c>
      <c r="AG59" s="180"/>
      <c r="AH59" s="183">
        <f t="shared" si="11"/>
        <v>5.6</v>
      </c>
      <c r="AI59" s="191">
        <f>ROUND(IF('Schuelereinst. Sinclair'!$N$4="Ja",Druck_Tabelle_Kugel_VGL!AI$10,1) * VLOOKUP(AH59,Kugel_Schueler,2),1)</f>
        <v>45.2</v>
      </c>
      <c r="AJ59" s="180"/>
      <c r="AK59" s="183">
        <f t="shared" si="12"/>
        <v>5.6</v>
      </c>
      <c r="AL59" s="191">
        <f>ROUND(IF('Schuelereinst. Sinclair'!$N$4="Ja",Druck_Tabelle_Kugel_VGL!AL$10,1) * VLOOKUP(AK59,Kugel_Schueler,2),1)</f>
        <v>43.5</v>
      </c>
      <c r="AM59" s="180"/>
      <c r="AN59" s="183">
        <f t="shared" si="13"/>
        <v>5.6</v>
      </c>
      <c r="AO59" s="191">
        <f>ROUND(IF('Schuelereinst. Sinclair'!$N$4="Ja",Druck_Tabelle_Kugel_VGL!AO$10,1) * VLOOKUP(AN59,Kugel_Schueler,2),1)</f>
        <v>42</v>
      </c>
      <c r="AP59" s="180"/>
      <c r="AQ59" s="183">
        <f t="shared" si="14"/>
        <v>5.6</v>
      </c>
      <c r="AR59" s="191">
        <f>ROUND(IF('Schuelereinst. Sinclair'!$N$4="Ja",Druck_Tabelle_Kugel_VGL!AR$10,1) * VLOOKUP(AQ59,Kugel_Schueler,2),1)</f>
        <v>40.700000000000003</v>
      </c>
      <c r="AS59" s="180"/>
      <c r="AT59" s="183">
        <f t="shared" si="15"/>
        <v>5.6</v>
      </c>
      <c r="AU59" s="191">
        <f>ROUND(IF('Schuelereinst. Sinclair'!$N$4="Ja",Druck_Tabelle_Kugel_VGL!AU$10,1) * VLOOKUP(AT59,Kugel_Schueler,2),1)</f>
        <v>34</v>
      </c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BY59" s="180"/>
      <c r="BZ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0"/>
      <c r="DX59" s="180"/>
      <c r="DY59" s="180"/>
      <c r="DZ59" s="180"/>
      <c r="EA59" s="180"/>
      <c r="EB59" s="180"/>
    </row>
    <row r="60" spans="1:132" x14ac:dyDescent="0.2">
      <c r="A60" s="185">
        <f t="shared" si="0"/>
        <v>5.7</v>
      </c>
      <c r="B60" s="192">
        <f>ROUND(IF('Schuelereinst. Sinclair'!$N$4="Ja",Druck_Tabelle_Kugel_VGL!B$10,1) * VLOOKUP(A60,Kugel_Schueler,2),1)</f>
        <v>102.6</v>
      </c>
      <c r="C60" s="180"/>
      <c r="D60" s="185">
        <f t="shared" si="1"/>
        <v>5.7</v>
      </c>
      <c r="E60" s="192">
        <f>ROUND(IF('Schuelereinst. Sinclair'!$N$4="Ja",Druck_Tabelle_Kugel_VGL!E$10,1) * VLOOKUP(D60,Kugel_Schueler,2),1)</f>
        <v>90.8</v>
      </c>
      <c r="F60" s="180"/>
      <c r="G60" s="185">
        <f t="shared" si="2"/>
        <v>5.7</v>
      </c>
      <c r="H60" s="192">
        <f>ROUND(IF('Schuelereinst. Sinclair'!$N$4="Ja",Druck_Tabelle_Kugel_VGL!H$10,1) * VLOOKUP(G60,Kugel_Schueler,2),1)</f>
        <v>81.599999999999994</v>
      </c>
      <c r="I60" s="180"/>
      <c r="J60" s="185">
        <f t="shared" si="3"/>
        <v>5.7</v>
      </c>
      <c r="K60" s="192">
        <f>ROUND(IF('Schuelereinst. Sinclair'!$N$4="Ja",Druck_Tabelle_Kugel_VGL!K$10,1) * VLOOKUP(J60,Kugel_Schueler,2),1)</f>
        <v>74.3</v>
      </c>
      <c r="L60" s="180"/>
      <c r="M60" s="185">
        <f t="shared" si="4"/>
        <v>5.7</v>
      </c>
      <c r="N60" s="192">
        <f>ROUND(IF('Schuelereinst. Sinclair'!$N$4="Ja",Druck_Tabelle_Kugel_VGL!N$10,1) * VLOOKUP(M60,Kugel_Schueler,2),1)</f>
        <v>68.400000000000006</v>
      </c>
      <c r="O60" s="180"/>
      <c r="P60" s="185">
        <f t="shared" si="5"/>
        <v>5.7</v>
      </c>
      <c r="Q60" s="192">
        <f>ROUND(IF('Schuelereinst. Sinclair'!$N$4="Ja",Druck_Tabelle_Kugel_VGL!Q$10,1) * VLOOKUP(P60,Kugel_Schueler,2),1)</f>
        <v>63.5</v>
      </c>
      <c r="R60" s="180"/>
      <c r="S60" s="185">
        <f t="shared" si="6"/>
        <v>5.7</v>
      </c>
      <c r="T60" s="192">
        <f>ROUND(IF('Schuelereinst. Sinclair'!$N$4="Ja",Druck_Tabelle_Kugel_VGL!T$10,1) * VLOOKUP(S60,Kugel_Schueler,2),1)</f>
        <v>59.4</v>
      </c>
      <c r="U60" s="180"/>
      <c r="V60" s="185">
        <f t="shared" si="7"/>
        <v>5.7</v>
      </c>
      <c r="W60" s="192">
        <f>ROUND(IF('Schuelereinst. Sinclair'!$N$4="Ja",Druck_Tabelle_Kugel_VGL!W$10,1) * VLOOKUP(V60,Kugel_Schueler,2),1)</f>
        <v>56</v>
      </c>
      <c r="X60" s="180"/>
      <c r="Y60" s="185">
        <f t="shared" si="8"/>
        <v>5.7</v>
      </c>
      <c r="Z60" s="192">
        <f>ROUND(IF('Schuelereinst. Sinclair'!$N$4="Ja",Druck_Tabelle_Kugel_VGL!Z$10,1) * VLOOKUP(Y60,Kugel_Schueler,2),1)</f>
        <v>53.1</v>
      </c>
      <c r="AA60" s="180"/>
      <c r="AB60" s="185">
        <f t="shared" si="9"/>
        <v>5.7</v>
      </c>
      <c r="AC60" s="192">
        <f>ROUND(IF('Schuelereinst. Sinclair'!$N$4="Ja",Druck_Tabelle_Kugel_VGL!AC$10,1) * VLOOKUP(AB60,Kugel_Schueler,2),1)</f>
        <v>50.5</v>
      </c>
      <c r="AD60" s="180"/>
      <c r="AE60" s="185">
        <f t="shared" si="10"/>
        <v>5.7</v>
      </c>
      <c r="AF60" s="192">
        <f>ROUND(IF('Schuelereinst. Sinclair'!$N$4="Ja",Druck_Tabelle_Kugel_VGL!AF$10,1) * VLOOKUP(AE60,Kugel_Schueler,2),1)</f>
        <v>48.3</v>
      </c>
      <c r="AG60" s="180"/>
      <c r="AH60" s="185">
        <f t="shared" si="11"/>
        <v>5.7</v>
      </c>
      <c r="AI60" s="192">
        <f>ROUND(IF('Schuelereinst. Sinclair'!$N$4="Ja",Druck_Tabelle_Kugel_VGL!AI$10,1) * VLOOKUP(AH60,Kugel_Schueler,2),1)</f>
        <v>46.4</v>
      </c>
      <c r="AJ60" s="180"/>
      <c r="AK60" s="185">
        <f t="shared" si="12"/>
        <v>5.7</v>
      </c>
      <c r="AL60" s="192">
        <f>ROUND(IF('Schuelereinst. Sinclair'!$N$4="Ja",Druck_Tabelle_Kugel_VGL!AL$10,1) * VLOOKUP(AK60,Kugel_Schueler,2),1)</f>
        <v>44.7</v>
      </c>
      <c r="AM60" s="180"/>
      <c r="AN60" s="185">
        <f t="shared" si="13"/>
        <v>5.7</v>
      </c>
      <c r="AO60" s="192">
        <f>ROUND(IF('Schuelereinst. Sinclair'!$N$4="Ja",Druck_Tabelle_Kugel_VGL!AO$10,1) * VLOOKUP(AN60,Kugel_Schueler,2),1)</f>
        <v>43.2</v>
      </c>
      <c r="AP60" s="180"/>
      <c r="AQ60" s="185">
        <f t="shared" si="14"/>
        <v>5.7</v>
      </c>
      <c r="AR60" s="192">
        <f>ROUND(IF('Schuelereinst. Sinclair'!$N$4="Ja",Druck_Tabelle_Kugel_VGL!AR$10,1) * VLOOKUP(AQ60,Kugel_Schueler,2),1)</f>
        <v>41.9</v>
      </c>
      <c r="AS60" s="180"/>
      <c r="AT60" s="185">
        <f t="shared" si="15"/>
        <v>5.7</v>
      </c>
      <c r="AU60" s="192">
        <f>ROUND(IF('Schuelereinst. Sinclair'!$N$4="Ja",Druck_Tabelle_Kugel_VGL!AU$10,1) * VLOOKUP(AT60,Kugel_Schueler,2),1)</f>
        <v>35</v>
      </c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BY60" s="180"/>
      <c r="BZ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0"/>
      <c r="DX60" s="180"/>
      <c r="DY60" s="180"/>
      <c r="DZ60" s="180"/>
      <c r="EA60" s="180"/>
      <c r="EB60" s="180"/>
    </row>
    <row r="61" spans="1:132" x14ac:dyDescent="0.2">
      <c r="A61" s="183">
        <f t="shared" si="0"/>
        <v>5.8</v>
      </c>
      <c r="B61" s="191">
        <f>ROUND(IF('Schuelereinst. Sinclair'!$N$4="Ja",Druck_Tabelle_Kugel_VGL!B$10,1) * VLOOKUP(A61,Kugel_Schueler,2),1)</f>
        <v>105.4</v>
      </c>
      <c r="C61" s="180"/>
      <c r="D61" s="183">
        <f t="shared" si="1"/>
        <v>5.8</v>
      </c>
      <c r="E61" s="191">
        <f>ROUND(IF('Schuelereinst. Sinclair'!$N$4="Ja",Druck_Tabelle_Kugel_VGL!E$10,1) * VLOOKUP(D61,Kugel_Schueler,2),1)</f>
        <v>93.2</v>
      </c>
      <c r="F61" s="180"/>
      <c r="G61" s="183">
        <f t="shared" si="2"/>
        <v>5.8</v>
      </c>
      <c r="H61" s="191">
        <f>ROUND(IF('Schuelereinst. Sinclair'!$N$4="Ja",Druck_Tabelle_Kugel_VGL!H$10,1) * VLOOKUP(G61,Kugel_Schueler,2),1)</f>
        <v>83.8</v>
      </c>
      <c r="I61" s="180"/>
      <c r="J61" s="183">
        <f t="shared" si="3"/>
        <v>5.8</v>
      </c>
      <c r="K61" s="191">
        <f>ROUND(IF('Schuelereinst. Sinclair'!$N$4="Ja",Druck_Tabelle_Kugel_VGL!K$10,1) * VLOOKUP(J61,Kugel_Schueler,2),1)</f>
        <v>76.3</v>
      </c>
      <c r="L61" s="180"/>
      <c r="M61" s="183">
        <f t="shared" si="4"/>
        <v>5.8</v>
      </c>
      <c r="N61" s="191">
        <f>ROUND(IF('Schuelereinst. Sinclair'!$N$4="Ja",Druck_Tabelle_Kugel_VGL!N$10,1) * VLOOKUP(M61,Kugel_Schueler,2),1)</f>
        <v>70.2</v>
      </c>
      <c r="O61" s="180"/>
      <c r="P61" s="183">
        <f t="shared" si="5"/>
        <v>5.8</v>
      </c>
      <c r="Q61" s="191">
        <f>ROUND(IF('Schuelereinst. Sinclair'!$N$4="Ja",Druck_Tabelle_Kugel_VGL!Q$10,1) * VLOOKUP(P61,Kugel_Schueler,2),1)</f>
        <v>65.2</v>
      </c>
      <c r="R61" s="180"/>
      <c r="S61" s="183">
        <f t="shared" si="6"/>
        <v>5.8</v>
      </c>
      <c r="T61" s="191">
        <f>ROUND(IF('Schuelereinst. Sinclair'!$N$4="Ja",Druck_Tabelle_Kugel_VGL!T$10,1) * VLOOKUP(S61,Kugel_Schueler,2),1)</f>
        <v>61</v>
      </c>
      <c r="U61" s="180"/>
      <c r="V61" s="183">
        <f t="shared" si="7"/>
        <v>5.8</v>
      </c>
      <c r="W61" s="191">
        <f>ROUND(IF('Schuelereinst. Sinclair'!$N$4="Ja",Druck_Tabelle_Kugel_VGL!W$10,1) * VLOOKUP(V61,Kugel_Schueler,2),1)</f>
        <v>57.5</v>
      </c>
      <c r="X61" s="180"/>
      <c r="Y61" s="183">
        <f t="shared" si="8"/>
        <v>5.8</v>
      </c>
      <c r="Z61" s="191">
        <f>ROUND(IF('Schuelereinst. Sinclair'!$N$4="Ja",Druck_Tabelle_Kugel_VGL!Z$10,1) * VLOOKUP(Y61,Kugel_Schueler,2),1)</f>
        <v>54.5</v>
      </c>
      <c r="AA61" s="180"/>
      <c r="AB61" s="183">
        <f t="shared" si="9"/>
        <v>5.8</v>
      </c>
      <c r="AC61" s="191">
        <f>ROUND(IF('Schuelereinst. Sinclair'!$N$4="Ja",Druck_Tabelle_Kugel_VGL!AC$10,1) * VLOOKUP(AB61,Kugel_Schueler,2),1)</f>
        <v>51.9</v>
      </c>
      <c r="AD61" s="180"/>
      <c r="AE61" s="183">
        <f t="shared" si="10"/>
        <v>5.8</v>
      </c>
      <c r="AF61" s="191">
        <f>ROUND(IF('Schuelereinst. Sinclair'!$N$4="Ja",Druck_Tabelle_Kugel_VGL!AF$10,1) * VLOOKUP(AE61,Kugel_Schueler,2),1)</f>
        <v>49.7</v>
      </c>
      <c r="AG61" s="180"/>
      <c r="AH61" s="183">
        <f t="shared" si="11"/>
        <v>5.8</v>
      </c>
      <c r="AI61" s="191">
        <f>ROUND(IF('Schuelereinst. Sinclair'!$N$4="Ja",Druck_Tabelle_Kugel_VGL!AI$10,1) * VLOOKUP(AH61,Kugel_Schueler,2),1)</f>
        <v>47.7</v>
      </c>
      <c r="AJ61" s="180"/>
      <c r="AK61" s="183">
        <f t="shared" si="12"/>
        <v>5.8</v>
      </c>
      <c r="AL61" s="191">
        <f>ROUND(IF('Schuelereinst. Sinclair'!$N$4="Ja",Druck_Tabelle_Kugel_VGL!AL$10,1) * VLOOKUP(AK61,Kugel_Schueler,2),1)</f>
        <v>45.9</v>
      </c>
      <c r="AM61" s="180"/>
      <c r="AN61" s="183">
        <f t="shared" si="13"/>
        <v>5.8</v>
      </c>
      <c r="AO61" s="191">
        <f>ROUND(IF('Schuelereinst. Sinclair'!$N$4="Ja",Druck_Tabelle_Kugel_VGL!AO$10,1) * VLOOKUP(AN61,Kugel_Schueler,2),1)</f>
        <v>44.4</v>
      </c>
      <c r="AP61" s="180"/>
      <c r="AQ61" s="183">
        <f t="shared" si="14"/>
        <v>5.8</v>
      </c>
      <c r="AR61" s="191">
        <f>ROUND(IF('Schuelereinst. Sinclair'!$N$4="Ja",Druck_Tabelle_Kugel_VGL!AR$10,1) * VLOOKUP(AQ61,Kugel_Schueler,2),1)</f>
        <v>43</v>
      </c>
      <c r="AS61" s="180"/>
      <c r="AT61" s="183">
        <f t="shared" si="15"/>
        <v>5.8</v>
      </c>
      <c r="AU61" s="191">
        <f>ROUND(IF('Schuelereinst. Sinclair'!$N$4="Ja",Druck_Tabelle_Kugel_VGL!AU$10,1) * VLOOKUP(AT61,Kugel_Schueler,2),1)</f>
        <v>35.9</v>
      </c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180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0"/>
      <c r="DX61" s="180"/>
      <c r="DY61" s="180"/>
      <c r="DZ61" s="180"/>
      <c r="EA61" s="180"/>
      <c r="EB61" s="180"/>
    </row>
    <row r="62" spans="1:132" x14ac:dyDescent="0.2">
      <c r="A62" s="185">
        <f t="shared" si="0"/>
        <v>5.9</v>
      </c>
      <c r="B62" s="192">
        <f>ROUND(IF('Schuelereinst. Sinclair'!$N$4="Ja",Druck_Tabelle_Kugel_VGL!B$10,1) * VLOOKUP(A62,Kugel_Schueler,2),1)</f>
        <v>108.2</v>
      </c>
      <c r="C62" s="180"/>
      <c r="D62" s="185">
        <f t="shared" si="1"/>
        <v>5.9</v>
      </c>
      <c r="E62" s="192">
        <f>ROUND(IF('Schuelereinst. Sinclair'!$N$4="Ja",Druck_Tabelle_Kugel_VGL!E$10,1) * VLOOKUP(D62,Kugel_Schueler,2),1)</f>
        <v>95.7</v>
      </c>
      <c r="F62" s="180"/>
      <c r="G62" s="185">
        <f t="shared" si="2"/>
        <v>5.9</v>
      </c>
      <c r="H62" s="192">
        <f>ROUND(IF('Schuelereinst. Sinclair'!$N$4="Ja",Druck_Tabelle_Kugel_VGL!H$10,1) * VLOOKUP(G62,Kugel_Schueler,2),1)</f>
        <v>86</v>
      </c>
      <c r="I62" s="180"/>
      <c r="J62" s="185">
        <f t="shared" si="3"/>
        <v>5.9</v>
      </c>
      <c r="K62" s="192">
        <f>ROUND(IF('Schuelereinst. Sinclair'!$N$4="Ja",Druck_Tabelle_Kugel_VGL!K$10,1) * VLOOKUP(J62,Kugel_Schueler,2),1)</f>
        <v>78.3</v>
      </c>
      <c r="L62" s="180"/>
      <c r="M62" s="185">
        <f t="shared" si="4"/>
        <v>5.9</v>
      </c>
      <c r="N62" s="192">
        <f>ROUND(IF('Schuelereinst. Sinclair'!$N$4="Ja",Druck_Tabelle_Kugel_VGL!N$10,1) * VLOOKUP(M62,Kugel_Schueler,2),1)</f>
        <v>72.099999999999994</v>
      </c>
      <c r="O62" s="180"/>
      <c r="P62" s="185">
        <f t="shared" si="5"/>
        <v>5.9</v>
      </c>
      <c r="Q62" s="192">
        <f>ROUND(IF('Schuelereinst. Sinclair'!$N$4="Ja",Druck_Tabelle_Kugel_VGL!Q$10,1) * VLOOKUP(P62,Kugel_Schueler,2),1)</f>
        <v>66.900000000000006</v>
      </c>
      <c r="R62" s="180"/>
      <c r="S62" s="185">
        <f t="shared" si="6"/>
        <v>5.9</v>
      </c>
      <c r="T62" s="192">
        <f>ROUND(IF('Schuelereinst. Sinclair'!$N$4="Ja",Druck_Tabelle_Kugel_VGL!T$10,1) * VLOOKUP(S62,Kugel_Schueler,2),1)</f>
        <v>62.7</v>
      </c>
      <c r="U62" s="180"/>
      <c r="V62" s="185">
        <f t="shared" si="7"/>
        <v>5.9</v>
      </c>
      <c r="W62" s="192">
        <f>ROUND(IF('Schuelereinst. Sinclair'!$N$4="Ja",Druck_Tabelle_Kugel_VGL!W$10,1) * VLOOKUP(V62,Kugel_Schueler,2),1)</f>
        <v>59</v>
      </c>
      <c r="X62" s="180"/>
      <c r="Y62" s="185">
        <f t="shared" si="8"/>
        <v>5.9</v>
      </c>
      <c r="Z62" s="192">
        <f>ROUND(IF('Schuelereinst. Sinclair'!$N$4="Ja",Druck_Tabelle_Kugel_VGL!Z$10,1) * VLOOKUP(Y62,Kugel_Schueler,2),1)</f>
        <v>55.9</v>
      </c>
      <c r="AA62" s="180"/>
      <c r="AB62" s="185">
        <f t="shared" si="9"/>
        <v>5.9</v>
      </c>
      <c r="AC62" s="192">
        <f>ROUND(IF('Schuelereinst. Sinclair'!$N$4="Ja",Druck_Tabelle_Kugel_VGL!AC$10,1) * VLOOKUP(AB62,Kugel_Schueler,2),1)</f>
        <v>53.3</v>
      </c>
      <c r="AD62" s="180"/>
      <c r="AE62" s="185">
        <f t="shared" si="10"/>
        <v>5.9</v>
      </c>
      <c r="AF62" s="192">
        <f>ROUND(IF('Schuelereinst. Sinclair'!$N$4="Ja",Druck_Tabelle_Kugel_VGL!AF$10,1) * VLOOKUP(AE62,Kugel_Schueler,2),1)</f>
        <v>51</v>
      </c>
      <c r="AG62" s="180"/>
      <c r="AH62" s="185">
        <f t="shared" si="11"/>
        <v>5.9</v>
      </c>
      <c r="AI62" s="192">
        <f>ROUND(IF('Schuelereinst. Sinclair'!$N$4="Ja",Druck_Tabelle_Kugel_VGL!AI$10,1) * VLOOKUP(AH62,Kugel_Schueler,2),1)</f>
        <v>48.9</v>
      </c>
      <c r="AJ62" s="180"/>
      <c r="AK62" s="185">
        <f t="shared" si="12"/>
        <v>5.9</v>
      </c>
      <c r="AL62" s="192">
        <f>ROUND(IF('Schuelereinst. Sinclair'!$N$4="Ja",Druck_Tabelle_Kugel_VGL!AL$10,1) * VLOOKUP(AK62,Kugel_Schueler,2),1)</f>
        <v>47.1</v>
      </c>
      <c r="AM62" s="180"/>
      <c r="AN62" s="185">
        <f t="shared" si="13"/>
        <v>5.9</v>
      </c>
      <c r="AO62" s="192">
        <f>ROUND(IF('Schuelereinst. Sinclair'!$N$4="Ja",Druck_Tabelle_Kugel_VGL!AO$10,1) * VLOOKUP(AN62,Kugel_Schueler,2),1)</f>
        <v>45.6</v>
      </c>
      <c r="AP62" s="180"/>
      <c r="AQ62" s="185">
        <f t="shared" si="14"/>
        <v>5.9</v>
      </c>
      <c r="AR62" s="192">
        <f>ROUND(IF('Schuelereinst. Sinclair'!$N$4="Ja",Druck_Tabelle_Kugel_VGL!AR$10,1) * VLOOKUP(AQ62,Kugel_Schueler,2),1)</f>
        <v>44.1</v>
      </c>
      <c r="AS62" s="180"/>
      <c r="AT62" s="185">
        <f t="shared" si="15"/>
        <v>5.9</v>
      </c>
      <c r="AU62" s="192">
        <f>ROUND(IF('Schuelereinst. Sinclair'!$N$4="Ja",Druck_Tabelle_Kugel_VGL!AU$10,1) * VLOOKUP(AT62,Kugel_Schueler,2),1)</f>
        <v>36.799999999999997</v>
      </c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180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0"/>
      <c r="DX62" s="180"/>
      <c r="DY62" s="180"/>
      <c r="DZ62" s="180"/>
      <c r="EA62" s="180"/>
      <c r="EB62" s="180"/>
    </row>
    <row r="63" spans="1:132" x14ac:dyDescent="0.2">
      <c r="A63" s="183">
        <f t="shared" si="0"/>
        <v>6</v>
      </c>
      <c r="B63" s="191">
        <f>ROUND(IF('Schuelereinst. Sinclair'!$N$4="Ja",Druck_Tabelle_Kugel_VGL!B$10,1) * VLOOKUP(A63,Kugel_Schueler,2),1)</f>
        <v>111</v>
      </c>
      <c r="C63" s="180"/>
      <c r="D63" s="183">
        <f t="shared" si="1"/>
        <v>6</v>
      </c>
      <c r="E63" s="191">
        <f>ROUND(IF('Schuelereinst. Sinclair'!$N$4="Ja",Druck_Tabelle_Kugel_VGL!E$10,1) * VLOOKUP(D63,Kugel_Schueler,2),1)</f>
        <v>98.1</v>
      </c>
      <c r="F63" s="180"/>
      <c r="G63" s="183">
        <f t="shared" si="2"/>
        <v>6</v>
      </c>
      <c r="H63" s="191">
        <f>ROUND(IF('Schuelereinst. Sinclair'!$N$4="Ja",Druck_Tabelle_Kugel_VGL!H$10,1) * VLOOKUP(G63,Kugel_Schueler,2),1)</f>
        <v>88.2</v>
      </c>
      <c r="I63" s="180"/>
      <c r="J63" s="183">
        <f t="shared" si="3"/>
        <v>6</v>
      </c>
      <c r="K63" s="191">
        <f>ROUND(IF('Schuelereinst. Sinclair'!$N$4="Ja",Druck_Tabelle_Kugel_VGL!K$10,1) * VLOOKUP(J63,Kugel_Schueler,2),1)</f>
        <v>80.3</v>
      </c>
      <c r="L63" s="180"/>
      <c r="M63" s="183">
        <f t="shared" si="4"/>
        <v>6</v>
      </c>
      <c r="N63" s="191">
        <f>ROUND(IF('Schuelereinst. Sinclair'!$N$4="Ja",Druck_Tabelle_Kugel_VGL!N$10,1) * VLOOKUP(M63,Kugel_Schueler,2),1)</f>
        <v>73.900000000000006</v>
      </c>
      <c r="O63" s="180"/>
      <c r="P63" s="183">
        <f t="shared" si="5"/>
        <v>6</v>
      </c>
      <c r="Q63" s="191">
        <f>ROUND(IF('Schuelereinst. Sinclair'!$N$4="Ja",Druck_Tabelle_Kugel_VGL!Q$10,1) * VLOOKUP(P63,Kugel_Schueler,2),1)</f>
        <v>68.7</v>
      </c>
      <c r="R63" s="180"/>
      <c r="S63" s="183">
        <f t="shared" si="6"/>
        <v>6</v>
      </c>
      <c r="T63" s="191">
        <f>ROUND(IF('Schuelereinst. Sinclair'!$N$4="Ja",Druck_Tabelle_Kugel_VGL!T$10,1) * VLOOKUP(S63,Kugel_Schueler,2),1)</f>
        <v>64.3</v>
      </c>
      <c r="U63" s="180"/>
      <c r="V63" s="183">
        <f t="shared" si="7"/>
        <v>6</v>
      </c>
      <c r="W63" s="191">
        <f>ROUND(IF('Schuelereinst. Sinclair'!$N$4="Ja",Druck_Tabelle_Kugel_VGL!W$10,1) * VLOOKUP(V63,Kugel_Schueler,2),1)</f>
        <v>60.6</v>
      </c>
      <c r="X63" s="180"/>
      <c r="Y63" s="183">
        <f t="shared" si="8"/>
        <v>6</v>
      </c>
      <c r="Z63" s="191">
        <f>ROUND(IF('Schuelereinst. Sinclair'!$N$4="Ja",Druck_Tabelle_Kugel_VGL!Z$10,1) * VLOOKUP(Y63,Kugel_Schueler,2),1)</f>
        <v>57.4</v>
      </c>
      <c r="AA63" s="180"/>
      <c r="AB63" s="183">
        <f t="shared" si="9"/>
        <v>6</v>
      </c>
      <c r="AC63" s="191">
        <f>ROUND(IF('Schuelereinst. Sinclair'!$N$4="Ja",Druck_Tabelle_Kugel_VGL!AC$10,1) * VLOOKUP(AB63,Kugel_Schueler,2),1)</f>
        <v>54.6</v>
      </c>
      <c r="AD63" s="180"/>
      <c r="AE63" s="183">
        <f t="shared" si="10"/>
        <v>6</v>
      </c>
      <c r="AF63" s="191">
        <f>ROUND(IF('Schuelereinst. Sinclair'!$N$4="Ja",Druck_Tabelle_Kugel_VGL!AF$10,1) * VLOOKUP(AE63,Kugel_Schueler,2),1)</f>
        <v>52.3</v>
      </c>
      <c r="AG63" s="180"/>
      <c r="AH63" s="183">
        <f t="shared" si="11"/>
        <v>6</v>
      </c>
      <c r="AI63" s="191">
        <f>ROUND(IF('Schuelereinst. Sinclair'!$N$4="Ja",Druck_Tabelle_Kugel_VGL!AI$10,1) * VLOOKUP(AH63,Kugel_Schueler,2),1)</f>
        <v>50.2</v>
      </c>
      <c r="AJ63" s="180"/>
      <c r="AK63" s="183">
        <f t="shared" si="12"/>
        <v>6</v>
      </c>
      <c r="AL63" s="191">
        <f>ROUND(IF('Schuelereinst. Sinclair'!$N$4="Ja",Druck_Tabelle_Kugel_VGL!AL$10,1) * VLOOKUP(AK63,Kugel_Schueler,2),1)</f>
        <v>48.3</v>
      </c>
      <c r="AM63" s="180"/>
      <c r="AN63" s="183">
        <f t="shared" si="13"/>
        <v>6</v>
      </c>
      <c r="AO63" s="191">
        <f>ROUND(IF('Schuelereinst. Sinclair'!$N$4="Ja",Druck_Tabelle_Kugel_VGL!AO$10,1) * VLOOKUP(AN63,Kugel_Schueler,2),1)</f>
        <v>46.7</v>
      </c>
      <c r="AP63" s="180"/>
      <c r="AQ63" s="183">
        <f t="shared" si="14"/>
        <v>6</v>
      </c>
      <c r="AR63" s="191">
        <f>ROUND(IF('Schuelereinst. Sinclair'!$N$4="Ja",Druck_Tabelle_Kugel_VGL!AR$10,1) * VLOOKUP(AQ63,Kugel_Schueler,2),1)</f>
        <v>45.3</v>
      </c>
      <c r="AS63" s="180"/>
      <c r="AT63" s="183">
        <f t="shared" si="15"/>
        <v>6</v>
      </c>
      <c r="AU63" s="191">
        <f>ROUND(IF('Schuelereinst. Sinclair'!$N$4="Ja",Druck_Tabelle_Kugel_VGL!AU$10,1) * VLOOKUP(AT63,Kugel_Schueler,2),1)</f>
        <v>37.799999999999997</v>
      </c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  <c r="CB63" s="180"/>
      <c r="CC63" s="180"/>
      <c r="CD63" s="180"/>
      <c r="CE63" s="180"/>
      <c r="CF63" s="180"/>
      <c r="CG63" s="180"/>
      <c r="CH63" s="180"/>
      <c r="CI63" s="180"/>
      <c r="CJ63" s="180"/>
      <c r="CK63" s="180"/>
      <c r="CL63" s="180"/>
      <c r="CM63" s="180"/>
      <c r="CN63" s="180"/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180"/>
      <c r="DW63" s="180"/>
      <c r="DX63" s="180"/>
      <c r="DY63" s="180"/>
      <c r="DZ63" s="180"/>
      <c r="EA63" s="180"/>
      <c r="EB63" s="180"/>
    </row>
    <row r="64" spans="1:132" x14ac:dyDescent="0.2">
      <c r="A64" s="185">
        <f t="shared" si="0"/>
        <v>6.1</v>
      </c>
      <c r="B64" s="192">
        <f>ROUND(IF('Schuelereinst. Sinclair'!$N$4="Ja",Druck_Tabelle_Kugel_VGL!B$10,1) * VLOOKUP(A64,Kugel_Schueler,2),1)</f>
        <v>113.7</v>
      </c>
      <c r="C64" s="180"/>
      <c r="D64" s="185">
        <f t="shared" si="1"/>
        <v>6.1</v>
      </c>
      <c r="E64" s="192">
        <f>ROUND(IF('Schuelereinst. Sinclair'!$N$4="Ja",Druck_Tabelle_Kugel_VGL!E$10,1) * VLOOKUP(D64,Kugel_Schueler,2),1)</f>
        <v>100.6</v>
      </c>
      <c r="F64" s="180"/>
      <c r="G64" s="185">
        <f t="shared" si="2"/>
        <v>6.1</v>
      </c>
      <c r="H64" s="192">
        <f>ROUND(IF('Schuelereinst. Sinclair'!$N$4="Ja",Druck_Tabelle_Kugel_VGL!H$10,1) * VLOOKUP(G64,Kugel_Schueler,2),1)</f>
        <v>90.4</v>
      </c>
      <c r="I64" s="180"/>
      <c r="J64" s="185">
        <f t="shared" si="3"/>
        <v>6.1</v>
      </c>
      <c r="K64" s="192">
        <f>ROUND(IF('Schuelereinst. Sinclair'!$N$4="Ja",Druck_Tabelle_Kugel_VGL!K$10,1) * VLOOKUP(J64,Kugel_Schueler,2),1)</f>
        <v>82.3</v>
      </c>
      <c r="L64" s="180"/>
      <c r="M64" s="185">
        <f t="shared" si="4"/>
        <v>6.1</v>
      </c>
      <c r="N64" s="192">
        <f>ROUND(IF('Schuelereinst. Sinclair'!$N$4="Ja",Druck_Tabelle_Kugel_VGL!N$10,1) * VLOOKUP(M64,Kugel_Schueler,2),1)</f>
        <v>75.8</v>
      </c>
      <c r="O64" s="180"/>
      <c r="P64" s="185">
        <f t="shared" si="5"/>
        <v>6.1</v>
      </c>
      <c r="Q64" s="192">
        <f>ROUND(IF('Schuelereinst. Sinclair'!$N$4="Ja",Druck_Tabelle_Kugel_VGL!Q$10,1) * VLOOKUP(P64,Kugel_Schueler,2),1)</f>
        <v>70.400000000000006</v>
      </c>
      <c r="R64" s="180"/>
      <c r="S64" s="185">
        <f t="shared" si="6"/>
        <v>6.1</v>
      </c>
      <c r="T64" s="192">
        <f>ROUND(IF('Schuelereinst. Sinclair'!$N$4="Ja",Druck_Tabelle_Kugel_VGL!T$10,1) * VLOOKUP(S64,Kugel_Schueler,2),1)</f>
        <v>65.900000000000006</v>
      </c>
      <c r="U64" s="180"/>
      <c r="V64" s="185">
        <f t="shared" si="7"/>
        <v>6.1</v>
      </c>
      <c r="W64" s="192">
        <f>ROUND(IF('Schuelereinst. Sinclair'!$N$4="Ja",Druck_Tabelle_Kugel_VGL!W$10,1) * VLOOKUP(V64,Kugel_Schueler,2),1)</f>
        <v>62.1</v>
      </c>
      <c r="X64" s="180"/>
      <c r="Y64" s="185">
        <f t="shared" si="8"/>
        <v>6.1</v>
      </c>
      <c r="Z64" s="192">
        <f>ROUND(IF('Schuelereinst. Sinclair'!$N$4="Ja",Druck_Tabelle_Kugel_VGL!Z$10,1) * VLOOKUP(Y64,Kugel_Schueler,2),1)</f>
        <v>58.8</v>
      </c>
      <c r="AA64" s="180"/>
      <c r="AB64" s="185">
        <f t="shared" si="9"/>
        <v>6.1</v>
      </c>
      <c r="AC64" s="192">
        <f>ROUND(IF('Schuelereinst. Sinclair'!$N$4="Ja",Druck_Tabelle_Kugel_VGL!AC$10,1) * VLOOKUP(AB64,Kugel_Schueler,2),1)</f>
        <v>56</v>
      </c>
      <c r="AD64" s="180"/>
      <c r="AE64" s="185">
        <f t="shared" si="10"/>
        <v>6.1</v>
      </c>
      <c r="AF64" s="192">
        <f>ROUND(IF('Schuelereinst. Sinclair'!$N$4="Ja",Druck_Tabelle_Kugel_VGL!AF$10,1) * VLOOKUP(AE64,Kugel_Schueler,2),1)</f>
        <v>53.6</v>
      </c>
      <c r="AG64" s="180"/>
      <c r="AH64" s="185">
        <f t="shared" si="11"/>
        <v>6.1</v>
      </c>
      <c r="AI64" s="192">
        <f>ROUND(IF('Schuelereinst. Sinclair'!$N$4="Ja",Druck_Tabelle_Kugel_VGL!AI$10,1) * VLOOKUP(AH64,Kugel_Schueler,2),1)</f>
        <v>51.4</v>
      </c>
      <c r="AJ64" s="180"/>
      <c r="AK64" s="185">
        <f t="shared" si="12"/>
        <v>6.1</v>
      </c>
      <c r="AL64" s="192">
        <f>ROUND(IF('Schuelereinst. Sinclair'!$N$4="Ja",Druck_Tabelle_Kugel_VGL!AL$10,1) * VLOOKUP(AK64,Kugel_Schueler,2),1)</f>
        <v>49.6</v>
      </c>
      <c r="AM64" s="180"/>
      <c r="AN64" s="185">
        <f t="shared" si="13"/>
        <v>6.1</v>
      </c>
      <c r="AO64" s="192">
        <f>ROUND(IF('Schuelereinst. Sinclair'!$N$4="Ja",Druck_Tabelle_Kugel_VGL!AO$10,1) * VLOOKUP(AN64,Kugel_Schueler,2),1)</f>
        <v>47.9</v>
      </c>
      <c r="AP64" s="180"/>
      <c r="AQ64" s="185">
        <f t="shared" si="14"/>
        <v>6.1</v>
      </c>
      <c r="AR64" s="192">
        <f>ROUND(IF('Schuelereinst. Sinclair'!$N$4="Ja",Druck_Tabelle_Kugel_VGL!AR$10,1) * VLOOKUP(AQ64,Kugel_Schueler,2),1)</f>
        <v>46.4</v>
      </c>
      <c r="AS64" s="180"/>
      <c r="AT64" s="185">
        <f t="shared" si="15"/>
        <v>6.1</v>
      </c>
      <c r="AU64" s="192">
        <f>ROUND(IF('Schuelereinst. Sinclair'!$N$4="Ja",Druck_Tabelle_Kugel_VGL!AU$10,1) * VLOOKUP(AT64,Kugel_Schueler,2),1)</f>
        <v>38.700000000000003</v>
      </c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0"/>
      <c r="DX64" s="180"/>
      <c r="DY64" s="180"/>
      <c r="DZ64" s="180"/>
      <c r="EA64" s="180"/>
      <c r="EB64" s="180"/>
    </row>
    <row r="65" spans="1:132" x14ac:dyDescent="0.2">
      <c r="A65" s="183">
        <f t="shared" si="0"/>
        <v>6.2</v>
      </c>
      <c r="B65" s="191">
        <f>ROUND(IF('Schuelereinst. Sinclair'!$N$4="Ja",Druck_Tabelle_Kugel_VGL!B$10,1) * VLOOKUP(A65,Kugel_Schueler,2),1)</f>
        <v>116.5</v>
      </c>
      <c r="C65" s="180"/>
      <c r="D65" s="183">
        <f t="shared" si="1"/>
        <v>6.2</v>
      </c>
      <c r="E65" s="191">
        <f>ROUND(IF('Schuelereinst. Sinclair'!$N$4="Ja",Druck_Tabelle_Kugel_VGL!E$10,1) * VLOOKUP(D65,Kugel_Schueler,2),1)</f>
        <v>103</v>
      </c>
      <c r="F65" s="180"/>
      <c r="G65" s="183">
        <f t="shared" si="2"/>
        <v>6.2</v>
      </c>
      <c r="H65" s="191">
        <f>ROUND(IF('Schuelereinst. Sinclair'!$N$4="Ja",Druck_Tabelle_Kugel_VGL!H$10,1) * VLOOKUP(G65,Kugel_Schueler,2),1)</f>
        <v>92.6</v>
      </c>
      <c r="I65" s="180"/>
      <c r="J65" s="183">
        <f t="shared" si="3"/>
        <v>6.2</v>
      </c>
      <c r="K65" s="191">
        <f>ROUND(IF('Schuelereinst. Sinclair'!$N$4="Ja",Druck_Tabelle_Kugel_VGL!K$10,1) * VLOOKUP(J65,Kugel_Schueler,2),1)</f>
        <v>84.3</v>
      </c>
      <c r="L65" s="180"/>
      <c r="M65" s="183">
        <f t="shared" si="4"/>
        <v>6.2</v>
      </c>
      <c r="N65" s="191">
        <f>ROUND(IF('Schuelereinst. Sinclair'!$N$4="Ja",Druck_Tabelle_Kugel_VGL!N$10,1) * VLOOKUP(M65,Kugel_Schueler,2),1)</f>
        <v>77.599999999999994</v>
      </c>
      <c r="O65" s="180"/>
      <c r="P65" s="183">
        <f t="shared" si="5"/>
        <v>6.2</v>
      </c>
      <c r="Q65" s="191">
        <f>ROUND(IF('Schuelereinst. Sinclair'!$N$4="Ja",Druck_Tabelle_Kugel_VGL!Q$10,1) * VLOOKUP(P65,Kugel_Schueler,2),1)</f>
        <v>72.099999999999994</v>
      </c>
      <c r="R65" s="180"/>
      <c r="S65" s="183">
        <f t="shared" si="6"/>
        <v>6.2</v>
      </c>
      <c r="T65" s="191">
        <f>ROUND(IF('Schuelereinst. Sinclair'!$N$4="Ja",Druck_Tabelle_Kugel_VGL!T$10,1) * VLOOKUP(S65,Kugel_Schueler,2),1)</f>
        <v>67.5</v>
      </c>
      <c r="U65" s="180"/>
      <c r="V65" s="183">
        <f t="shared" si="7"/>
        <v>6.2</v>
      </c>
      <c r="W65" s="191">
        <f>ROUND(IF('Schuelereinst. Sinclair'!$N$4="Ja",Druck_Tabelle_Kugel_VGL!W$10,1) * VLOOKUP(V65,Kugel_Schueler,2),1)</f>
        <v>63.6</v>
      </c>
      <c r="X65" s="180"/>
      <c r="Y65" s="183">
        <f t="shared" si="8"/>
        <v>6.2</v>
      </c>
      <c r="Z65" s="191">
        <f>ROUND(IF('Schuelereinst. Sinclair'!$N$4="Ja",Druck_Tabelle_Kugel_VGL!Z$10,1) * VLOOKUP(Y65,Kugel_Schueler,2),1)</f>
        <v>60.3</v>
      </c>
      <c r="AA65" s="180"/>
      <c r="AB65" s="183">
        <f t="shared" si="9"/>
        <v>6.2</v>
      </c>
      <c r="AC65" s="191">
        <f>ROUND(IF('Schuelereinst. Sinclair'!$N$4="Ja",Druck_Tabelle_Kugel_VGL!AC$10,1) * VLOOKUP(AB65,Kugel_Schueler,2),1)</f>
        <v>57.4</v>
      </c>
      <c r="AD65" s="180"/>
      <c r="AE65" s="183">
        <f t="shared" si="10"/>
        <v>6.2</v>
      </c>
      <c r="AF65" s="191">
        <f>ROUND(IF('Schuelereinst. Sinclair'!$N$4="Ja",Druck_Tabelle_Kugel_VGL!AF$10,1) * VLOOKUP(AE65,Kugel_Schueler,2),1)</f>
        <v>54.9</v>
      </c>
      <c r="AG65" s="180"/>
      <c r="AH65" s="183">
        <f t="shared" si="11"/>
        <v>6.2</v>
      </c>
      <c r="AI65" s="191">
        <f>ROUND(IF('Schuelereinst. Sinclair'!$N$4="Ja",Druck_Tabelle_Kugel_VGL!AI$10,1) * VLOOKUP(AH65,Kugel_Schueler,2),1)</f>
        <v>52.7</v>
      </c>
      <c r="AJ65" s="180"/>
      <c r="AK65" s="183">
        <f t="shared" si="12"/>
        <v>6.2</v>
      </c>
      <c r="AL65" s="191">
        <f>ROUND(IF('Schuelereinst. Sinclair'!$N$4="Ja",Druck_Tabelle_Kugel_VGL!AL$10,1) * VLOOKUP(AK65,Kugel_Schueler,2),1)</f>
        <v>50.8</v>
      </c>
      <c r="AM65" s="180"/>
      <c r="AN65" s="183">
        <f t="shared" si="13"/>
        <v>6.2</v>
      </c>
      <c r="AO65" s="191">
        <f>ROUND(IF('Schuelereinst. Sinclair'!$N$4="Ja",Druck_Tabelle_Kugel_VGL!AO$10,1) * VLOOKUP(AN65,Kugel_Schueler,2),1)</f>
        <v>49.1</v>
      </c>
      <c r="AP65" s="180"/>
      <c r="AQ65" s="183">
        <f t="shared" si="14"/>
        <v>6.2</v>
      </c>
      <c r="AR65" s="191">
        <f>ROUND(IF('Schuelereinst. Sinclair'!$N$4="Ja",Druck_Tabelle_Kugel_VGL!AR$10,1) * VLOOKUP(AQ65,Kugel_Schueler,2),1)</f>
        <v>47.5</v>
      </c>
      <c r="AS65" s="180"/>
      <c r="AT65" s="183">
        <f t="shared" si="15"/>
        <v>6.2</v>
      </c>
      <c r="AU65" s="191">
        <f>ROUND(IF('Schuelereinst. Sinclair'!$N$4="Ja",Druck_Tabelle_Kugel_VGL!AU$10,1) * VLOOKUP(AT65,Kugel_Schueler,2),1)</f>
        <v>39.700000000000003</v>
      </c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  <c r="CB65" s="180"/>
      <c r="CC65" s="180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0"/>
      <c r="DX65" s="180"/>
      <c r="DY65" s="180"/>
      <c r="DZ65" s="180"/>
      <c r="EA65" s="180"/>
      <c r="EB65" s="180"/>
    </row>
    <row r="66" spans="1:132" x14ac:dyDescent="0.2">
      <c r="A66" s="185">
        <f t="shared" si="0"/>
        <v>6.3</v>
      </c>
      <c r="B66" s="192">
        <f>ROUND(IF('Schuelereinst. Sinclair'!$N$4="Ja",Druck_Tabelle_Kugel_VGL!B$10,1) * VLOOKUP(A66,Kugel_Schueler,2),1)</f>
        <v>119.3</v>
      </c>
      <c r="C66" s="180"/>
      <c r="D66" s="185">
        <f t="shared" si="1"/>
        <v>6.3</v>
      </c>
      <c r="E66" s="192">
        <f>ROUND(IF('Schuelereinst. Sinclair'!$N$4="Ja",Druck_Tabelle_Kugel_VGL!E$10,1) * VLOOKUP(D66,Kugel_Schueler,2),1)</f>
        <v>105.5</v>
      </c>
      <c r="F66" s="180"/>
      <c r="G66" s="185">
        <f t="shared" si="2"/>
        <v>6.3</v>
      </c>
      <c r="H66" s="192">
        <f>ROUND(IF('Schuelereinst. Sinclair'!$N$4="Ja",Druck_Tabelle_Kugel_VGL!H$10,1) * VLOOKUP(G66,Kugel_Schueler,2),1)</f>
        <v>94.8</v>
      </c>
      <c r="I66" s="180"/>
      <c r="J66" s="185">
        <f t="shared" si="3"/>
        <v>6.3</v>
      </c>
      <c r="K66" s="192">
        <f>ROUND(IF('Schuelereinst. Sinclair'!$N$4="Ja",Druck_Tabelle_Kugel_VGL!K$10,1) * VLOOKUP(J66,Kugel_Schueler,2),1)</f>
        <v>86.3</v>
      </c>
      <c r="L66" s="180"/>
      <c r="M66" s="185">
        <f t="shared" si="4"/>
        <v>6.3</v>
      </c>
      <c r="N66" s="192">
        <f>ROUND(IF('Schuelereinst. Sinclair'!$N$4="Ja",Druck_Tabelle_Kugel_VGL!N$10,1) * VLOOKUP(M66,Kugel_Schueler,2),1)</f>
        <v>79.5</v>
      </c>
      <c r="O66" s="180"/>
      <c r="P66" s="185">
        <f t="shared" si="5"/>
        <v>6.3</v>
      </c>
      <c r="Q66" s="192">
        <f>ROUND(IF('Schuelereinst. Sinclair'!$N$4="Ja",Druck_Tabelle_Kugel_VGL!Q$10,1) * VLOOKUP(P66,Kugel_Schueler,2),1)</f>
        <v>73.8</v>
      </c>
      <c r="R66" s="180"/>
      <c r="S66" s="185">
        <f t="shared" si="6"/>
        <v>6.3</v>
      </c>
      <c r="T66" s="192">
        <f>ROUND(IF('Schuelereinst. Sinclair'!$N$4="Ja",Druck_Tabelle_Kugel_VGL!T$10,1) * VLOOKUP(S66,Kugel_Schueler,2),1)</f>
        <v>69.099999999999994</v>
      </c>
      <c r="U66" s="180"/>
      <c r="V66" s="185">
        <f t="shared" si="7"/>
        <v>6.3</v>
      </c>
      <c r="W66" s="192">
        <f>ROUND(IF('Schuelereinst. Sinclair'!$N$4="Ja",Druck_Tabelle_Kugel_VGL!W$10,1) * VLOOKUP(V66,Kugel_Schueler,2),1)</f>
        <v>65.099999999999994</v>
      </c>
      <c r="X66" s="180"/>
      <c r="Y66" s="185">
        <f t="shared" si="8"/>
        <v>6.3</v>
      </c>
      <c r="Z66" s="192">
        <f>ROUND(IF('Schuelereinst. Sinclair'!$N$4="Ja",Druck_Tabelle_Kugel_VGL!Z$10,1) * VLOOKUP(Y66,Kugel_Schueler,2),1)</f>
        <v>61.7</v>
      </c>
      <c r="AA66" s="180"/>
      <c r="AB66" s="185">
        <f t="shared" si="9"/>
        <v>6.3</v>
      </c>
      <c r="AC66" s="192">
        <f>ROUND(IF('Schuelereinst. Sinclair'!$N$4="Ja",Druck_Tabelle_Kugel_VGL!AC$10,1) * VLOOKUP(AB66,Kugel_Schueler,2),1)</f>
        <v>58.7</v>
      </c>
      <c r="AD66" s="180"/>
      <c r="AE66" s="185">
        <f t="shared" si="10"/>
        <v>6.3</v>
      </c>
      <c r="AF66" s="192">
        <f>ROUND(IF('Schuelereinst. Sinclair'!$N$4="Ja",Druck_Tabelle_Kugel_VGL!AF$10,1) * VLOOKUP(AE66,Kugel_Schueler,2),1)</f>
        <v>56.2</v>
      </c>
      <c r="AG66" s="180"/>
      <c r="AH66" s="185">
        <f t="shared" si="11"/>
        <v>6.3</v>
      </c>
      <c r="AI66" s="192">
        <f>ROUND(IF('Schuelereinst. Sinclair'!$N$4="Ja",Druck_Tabelle_Kugel_VGL!AI$10,1) * VLOOKUP(AH66,Kugel_Schueler,2),1)</f>
        <v>54</v>
      </c>
      <c r="AJ66" s="180"/>
      <c r="AK66" s="185">
        <f t="shared" si="12"/>
        <v>6.3</v>
      </c>
      <c r="AL66" s="192">
        <f>ROUND(IF('Schuelereinst. Sinclair'!$N$4="Ja",Druck_Tabelle_Kugel_VGL!AL$10,1) * VLOOKUP(AK66,Kugel_Schueler,2),1)</f>
        <v>52</v>
      </c>
      <c r="AM66" s="180"/>
      <c r="AN66" s="185">
        <f t="shared" si="13"/>
        <v>6.3</v>
      </c>
      <c r="AO66" s="192">
        <f>ROUND(IF('Schuelereinst. Sinclair'!$N$4="Ja",Druck_Tabelle_Kugel_VGL!AO$10,1) * VLOOKUP(AN66,Kugel_Schueler,2),1)</f>
        <v>50.2</v>
      </c>
      <c r="AP66" s="180"/>
      <c r="AQ66" s="185">
        <f t="shared" si="14"/>
        <v>6.3</v>
      </c>
      <c r="AR66" s="192">
        <f>ROUND(IF('Schuelereinst. Sinclair'!$N$4="Ja",Druck_Tabelle_Kugel_VGL!AR$10,1) * VLOOKUP(AQ66,Kugel_Schueler,2),1)</f>
        <v>48.7</v>
      </c>
      <c r="AS66" s="180"/>
      <c r="AT66" s="185">
        <f t="shared" si="15"/>
        <v>6.3</v>
      </c>
      <c r="AU66" s="192">
        <f>ROUND(IF('Schuelereinst. Sinclair'!$N$4="Ja",Druck_Tabelle_Kugel_VGL!AU$10,1) * VLOOKUP(AT66,Kugel_Schueler,2),1)</f>
        <v>40.6</v>
      </c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  <c r="CH66" s="180"/>
      <c r="CI66" s="180"/>
      <c r="CJ66" s="180"/>
      <c r="CK66" s="180"/>
      <c r="CL66" s="180"/>
      <c r="CM66" s="180"/>
      <c r="CN66" s="180"/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  <c r="DC66" s="180"/>
      <c r="DD66" s="180"/>
      <c r="DE66" s="180"/>
      <c r="DF66" s="180"/>
      <c r="DG66" s="180"/>
      <c r="DH66" s="180"/>
      <c r="DI66" s="180"/>
      <c r="DJ66" s="180"/>
      <c r="DK66" s="180"/>
      <c r="DL66" s="180"/>
      <c r="DM66" s="180"/>
      <c r="DN66" s="180"/>
      <c r="DO66" s="180"/>
      <c r="DP66" s="180"/>
      <c r="DQ66" s="180"/>
      <c r="DR66" s="180"/>
      <c r="DS66" s="180"/>
      <c r="DT66" s="180"/>
      <c r="DU66" s="180"/>
      <c r="DV66" s="180"/>
      <c r="DW66" s="180"/>
      <c r="DX66" s="180"/>
      <c r="DY66" s="180"/>
      <c r="DZ66" s="180"/>
      <c r="EA66" s="180"/>
      <c r="EB66" s="180"/>
    </row>
    <row r="67" spans="1:132" x14ac:dyDescent="0.2">
      <c r="A67" s="183">
        <f t="shared" si="0"/>
        <v>6.4</v>
      </c>
      <c r="B67" s="191">
        <f>ROUND(IF('Schuelereinst. Sinclair'!$N$4="Ja",Druck_Tabelle_Kugel_VGL!B$10,1) * VLOOKUP(A67,Kugel_Schueler,2),1)</f>
        <v>122.1</v>
      </c>
      <c r="C67" s="180"/>
      <c r="D67" s="183">
        <f t="shared" si="1"/>
        <v>6.4</v>
      </c>
      <c r="E67" s="191">
        <f>ROUND(IF('Schuelereinst. Sinclair'!$N$4="Ja",Druck_Tabelle_Kugel_VGL!E$10,1) * VLOOKUP(D67,Kugel_Schueler,2),1)</f>
        <v>108</v>
      </c>
      <c r="F67" s="180"/>
      <c r="G67" s="183">
        <f t="shared" si="2"/>
        <v>6.4</v>
      </c>
      <c r="H67" s="191">
        <f>ROUND(IF('Schuelereinst. Sinclair'!$N$4="Ja",Druck_Tabelle_Kugel_VGL!H$10,1) * VLOOKUP(G67,Kugel_Schueler,2),1)</f>
        <v>97</v>
      </c>
      <c r="I67" s="180"/>
      <c r="J67" s="183">
        <f t="shared" si="3"/>
        <v>6.4</v>
      </c>
      <c r="K67" s="191">
        <f>ROUND(IF('Schuelereinst. Sinclair'!$N$4="Ja",Druck_Tabelle_Kugel_VGL!K$10,1) * VLOOKUP(J67,Kugel_Schueler,2),1)</f>
        <v>88.3</v>
      </c>
      <c r="L67" s="180"/>
      <c r="M67" s="183">
        <f t="shared" si="4"/>
        <v>6.4</v>
      </c>
      <c r="N67" s="191">
        <f>ROUND(IF('Schuelereinst. Sinclair'!$N$4="Ja",Druck_Tabelle_Kugel_VGL!N$10,1) * VLOOKUP(M67,Kugel_Schueler,2),1)</f>
        <v>81.3</v>
      </c>
      <c r="O67" s="180"/>
      <c r="P67" s="183">
        <f t="shared" si="5"/>
        <v>6.4</v>
      </c>
      <c r="Q67" s="191">
        <f>ROUND(IF('Schuelereinst. Sinclair'!$N$4="Ja",Druck_Tabelle_Kugel_VGL!Q$10,1) * VLOOKUP(P67,Kugel_Schueler,2),1)</f>
        <v>75.5</v>
      </c>
      <c r="R67" s="180"/>
      <c r="S67" s="183">
        <f t="shared" si="6"/>
        <v>6.4</v>
      </c>
      <c r="T67" s="191">
        <f>ROUND(IF('Schuelereinst. Sinclair'!$N$4="Ja",Druck_Tabelle_Kugel_VGL!T$10,1) * VLOOKUP(S67,Kugel_Schueler,2),1)</f>
        <v>70.7</v>
      </c>
      <c r="U67" s="180"/>
      <c r="V67" s="183">
        <f t="shared" si="7"/>
        <v>6.4</v>
      </c>
      <c r="W67" s="191">
        <f>ROUND(IF('Schuelereinst. Sinclair'!$N$4="Ja",Druck_Tabelle_Kugel_VGL!W$10,1) * VLOOKUP(V67,Kugel_Schueler,2),1)</f>
        <v>66.599999999999994</v>
      </c>
      <c r="X67" s="180"/>
      <c r="Y67" s="183">
        <f t="shared" si="8"/>
        <v>6.4</v>
      </c>
      <c r="Z67" s="191">
        <f>ROUND(IF('Schuelereinst. Sinclair'!$N$4="Ja",Druck_Tabelle_Kugel_VGL!Z$10,1) * VLOOKUP(Y67,Kugel_Schueler,2),1)</f>
        <v>63.1</v>
      </c>
      <c r="AA67" s="180"/>
      <c r="AB67" s="183">
        <f t="shared" si="9"/>
        <v>6.4</v>
      </c>
      <c r="AC67" s="191">
        <f>ROUND(IF('Schuelereinst. Sinclair'!$N$4="Ja",Druck_Tabelle_Kugel_VGL!AC$10,1) * VLOOKUP(AB67,Kugel_Schueler,2),1)</f>
        <v>60.1</v>
      </c>
      <c r="AD67" s="180"/>
      <c r="AE67" s="183">
        <f t="shared" si="10"/>
        <v>6.4</v>
      </c>
      <c r="AF67" s="191">
        <f>ROUND(IF('Schuelereinst. Sinclair'!$N$4="Ja",Druck_Tabelle_Kugel_VGL!AF$10,1) * VLOOKUP(AE67,Kugel_Schueler,2),1)</f>
        <v>57.5</v>
      </c>
      <c r="AG67" s="180"/>
      <c r="AH67" s="183">
        <f t="shared" si="11"/>
        <v>6.4</v>
      </c>
      <c r="AI67" s="191">
        <f>ROUND(IF('Schuelereinst. Sinclair'!$N$4="Ja",Druck_Tabelle_Kugel_VGL!AI$10,1) * VLOOKUP(AH67,Kugel_Schueler,2),1)</f>
        <v>55.2</v>
      </c>
      <c r="AJ67" s="180"/>
      <c r="AK67" s="183">
        <f t="shared" si="12"/>
        <v>6.4</v>
      </c>
      <c r="AL67" s="191">
        <f>ROUND(IF('Schuelereinst. Sinclair'!$N$4="Ja",Druck_Tabelle_Kugel_VGL!AL$10,1) * VLOOKUP(AK67,Kugel_Schueler,2),1)</f>
        <v>53.2</v>
      </c>
      <c r="AM67" s="180"/>
      <c r="AN67" s="183">
        <f t="shared" si="13"/>
        <v>6.4</v>
      </c>
      <c r="AO67" s="191">
        <f>ROUND(IF('Schuelereinst. Sinclair'!$N$4="Ja",Druck_Tabelle_Kugel_VGL!AO$10,1) * VLOOKUP(AN67,Kugel_Schueler,2),1)</f>
        <v>51.4</v>
      </c>
      <c r="AP67" s="180"/>
      <c r="AQ67" s="183">
        <f t="shared" si="14"/>
        <v>6.4</v>
      </c>
      <c r="AR67" s="191">
        <f>ROUND(IF('Schuelereinst. Sinclair'!$N$4="Ja",Druck_Tabelle_Kugel_VGL!AR$10,1) * VLOOKUP(AQ67,Kugel_Schueler,2),1)</f>
        <v>49.8</v>
      </c>
      <c r="AS67" s="180"/>
      <c r="AT67" s="183">
        <f t="shared" si="15"/>
        <v>6.4</v>
      </c>
      <c r="AU67" s="191">
        <f>ROUND(IF('Schuelereinst. Sinclair'!$N$4="Ja",Druck_Tabelle_Kugel_VGL!AU$10,1) * VLOOKUP(AT67,Kugel_Schueler,2),1)</f>
        <v>41.6</v>
      </c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  <c r="CB67" s="180"/>
      <c r="CC67" s="180"/>
      <c r="CD67" s="180"/>
      <c r="CE67" s="180"/>
      <c r="CF67" s="180"/>
      <c r="CG67" s="180"/>
      <c r="CH67" s="180"/>
      <c r="CI67" s="180"/>
      <c r="CJ67" s="180"/>
      <c r="CK67" s="180"/>
      <c r="CL67" s="180"/>
      <c r="CM67" s="180"/>
      <c r="CN67" s="180"/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  <c r="DC67" s="180"/>
      <c r="DD67" s="180"/>
      <c r="DE67" s="180"/>
      <c r="DF67" s="180"/>
      <c r="DG67" s="180"/>
      <c r="DH67" s="180"/>
      <c r="DI67" s="180"/>
      <c r="DJ67" s="180"/>
      <c r="DK67" s="180"/>
      <c r="DL67" s="180"/>
      <c r="DM67" s="180"/>
      <c r="DN67" s="180"/>
      <c r="DO67" s="180"/>
      <c r="DP67" s="180"/>
      <c r="DQ67" s="180"/>
      <c r="DR67" s="180"/>
      <c r="DS67" s="180"/>
      <c r="DT67" s="180"/>
      <c r="DU67" s="180"/>
      <c r="DV67" s="180"/>
      <c r="DW67" s="180"/>
      <c r="DX67" s="180"/>
      <c r="DY67" s="180"/>
      <c r="DZ67" s="180"/>
      <c r="EA67" s="180"/>
      <c r="EB67" s="180"/>
    </row>
    <row r="68" spans="1:132" x14ac:dyDescent="0.2">
      <c r="A68" s="185">
        <f t="shared" si="0"/>
        <v>6.5</v>
      </c>
      <c r="B68" s="192">
        <f>ROUND(IF('Schuelereinst. Sinclair'!$N$4="Ja",Druck_Tabelle_Kugel_VGL!B$10,1) * VLOOKUP(A68,Kugel_Schueler,2),1)</f>
        <v>124.9</v>
      </c>
      <c r="C68" s="180"/>
      <c r="D68" s="185">
        <f t="shared" si="1"/>
        <v>6.5</v>
      </c>
      <c r="E68" s="192">
        <f>ROUND(IF('Schuelereinst. Sinclair'!$N$4="Ja",Druck_Tabelle_Kugel_VGL!E$10,1) * VLOOKUP(D68,Kugel_Schueler,2),1)</f>
        <v>110.4</v>
      </c>
      <c r="F68" s="180"/>
      <c r="G68" s="185">
        <f t="shared" si="2"/>
        <v>6.5</v>
      </c>
      <c r="H68" s="192">
        <f>ROUND(IF('Schuelereinst. Sinclair'!$N$4="Ja",Druck_Tabelle_Kugel_VGL!H$10,1) * VLOOKUP(G68,Kugel_Schueler,2),1)</f>
        <v>99.2</v>
      </c>
      <c r="I68" s="180"/>
      <c r="J68" s="185">
        <f t="shared" si="3"/>
        <v>6.5</v>
      </c>
      <c r="K68" s="192">
        <f>ROUND(IF('Schuelereinst. Sinclair'!$N$4="Ja",Druck_Tabelle_Kugel_VGL!K$10,1) * VLOOKUP(J68,Kugel_Schueler,2),1)</f>
        <v>90.3</v>
      </c>
      <c r="L68" s="180"/>
      <c r="M68" s="185">
        <f t="shared" si="4"/>
        <v>6.5</v>
      </c>
      <c r="N68" s="192">
        <f>ROUND(IF('Schuelereinst. Sinclair'!$N$4="Ja",Druck_Tabelle_Kugel_VGL!N$10,1) * VLOOKUP(M68,Kugel_Schueler,2),1)</f>
        <v>83.2</v>
      </c>
      <c r="O68" s="180"/>
      <c r="P68" s="185">
        <f t="shared" si="5"/>
        <v>6.5</v>
      </c>
      <c r="Q68" s="192">
        <f>ROUND(IF('Schuelereinst. Sinclair'!$N$4="Ja",Druck_Tabelle_Kugel_VGL!Q$10,1) * VLOOKUP(P68,Kugel_Schueler,2),1)</f>
        <v>77.2</v>
      </c>
      <c r="R68" s="180"/>
      <c r="S68" s="185">
        <f t="shared" si="6"/>
        <v>6.5</v>
      </c>
      <c r="T68" s="192">
        <f>ROUND(IF('Schuelereinst. Sinclair'!$N$4="Ja",Druck_Tabelle_Kugel_VGL!T$10,1) * VLOOKUP(S68,Kugel_Schueler,2),1)</f>
        <v>72.3</v>
      </c>
      <c r="U68" s="180"/>
      <c r="V68" s="185">
        <f t="shared" si="7"/>
        <v>6.5</v>
      </c>
      <c r="W68" s="192">
        <f>ROUND(IF('Schuelereinst. Sinclair'!$N$4="Ja",Druck_Tabelle_Kugel_VGL!W$10,1) * VLOOKUP(V68,Kugel_Schueler,2),1)</f>
        <v>68.099999999999994</v>
      </c>
      <c r="X68" s="180"/>
      <c r="Y68" s="185">
        <f t="shared" si="8"/>
        <v>6.5</v>
      </c>
      <c r="Z68" s="192">
        <f>ROUND(IF('Schuelereinst. Sinclair'!$N$4="Ja",Druck_Tabelle_Kugel_VGL!Z$10,1) * VLOOKUP(Y68,Kugel_Schueler,2),1)</f>
        <v>64.599999999999994</v>
      </c>
      <c r="AA68" s="180"/>
      <c r="AB68" s="185">
        <f t="shared" si="9"/>
        <v>6.5</v>
      </c>
      <c r="AC68" s="192">
        <f>ROUND(IF('Schuelereinst. Sinclair'!$N$4="Ja",Druck_Tabelle_Kugel_VGL!AC$10,1) * VLOOKUP(AB68,Kugel_Schueler,2),1)</f>
        <v>61.5</v>
      </c>
      <c r="AD68" s="180"/>
      <c r="AE68" s="185">
        <f t="shared" si="10"/>
        <v>6.5</v>
      </c>
      <c r="AF68" s="192">
        <f>ROUND(IF('Schuelereinst. Sinclair'!$N$4="Ja",Druck_Tabelle_Kugel_VGL!AF$10,1) * VLOOKUP(AE68,Kugel_Schueler,2),1)</f>
        <v>58.8</v>
      </c>
      <c r="AG68" s="180"/>
      <c r="AH68" s="185">
        <f t="shared" si="11"/>
        <v>6.5</v>
      </c>
      <c r="AI68" s="192">
        <f>ROUND(IF('Schuelereinst. Sinclair'!$N$4="Ja",Druck_Tabelle_Kugel_VGL!AI$10,1) * VLOOKUP(AH68,Kugel_Schueler,2),1)</f>
        <v>56.5</v>
      </c>
      <c r="AJ68" s="180"/>
      <c r="AK68" s="185">
        <f t="shared" si="12"/>
        <v>6.5</v>
      </c>
      <c r="AL68" s="192">
        <f>ROUND(IF('Schuelereinst. Sinclair'!$N$4="Ja",Druck_Tabelle_Kugel_VGL!AL$10,1) * VLOOKUP(AK68,Kugel_Schueler,2),1)</f>
        <v>54.4</v>
      </c>
      <c r="AM68" s="180"/>
      <c r="AN68" s="185">
        <f t="shared" si="13"/>
        <v>6.5</v>
      </c>
      <c r="AO68" s="192">
        <f>ROUND(IF('Schuelereinst. Sinclair'!$N$4="Ja",Druck_Tabelle_Kugel_VGL!AO$10,1) * VLOOKUP(AN68,Kugel_Schueler,2),1)</f>
        <v>52.6</v>
      </c>
      <c r="AP68" s="180"/>
      <c r="AQ68" s="185">
        <f t="shared" si="14"/>
        <v>6.5</v>
      </c>
      <c r="AR68" s="192">
        <f>ROUND(IF('Schuelereinst. Sinclair'!$N$4="Ja",Druck_Tabelle_Kugel_VGL!AR$10,1) * VLOOKUP(AQ68,Kugel_Schueler,2),1)</f>
        <v>50.9</v>
      </c>
      <c r="AS68" s="180"/>
      <c r="AT68" s="185">
        <f t="shared" si="15"/>
        <v>6.5</v>
      </c>
      <c r="AU68" s="192">
        <f>ROUND(IF('Schuelereinst. Sinclair'!$N$4="Ja",Druck_Tabelle_Kugel_VGL!AU$10,1) * VLOOKUP(AT68,Kugel_Schueler,2),1)</f>
        <v>42.5</v>
      </c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  <c r="DD68" s="180"/>
      <c r="DE68" s="180"/>
      <c r="DF68" s="180"/>
      <c r="DG68" s="180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  <c r="DS68" s="180"/>
      <c r="DT68" s="180"/>
      <c r="DU68" s="180"/>
      <c r="DV68" s="180"/>
      <c r="DW68" s="180"/>
      <c r="DX68" s="180"/>
      <c r="DY68" s="180"/>
      <c r="DZ68" s="180"/>
      <c r="EA68" s="180"/>
      <c r="EB68" s="180"/>
    </row>
    <row r="69" spans="1:132" x14ac:dyDescent="0.2">
      <c r="A69" s="183">
        <f t="shared" si="0"/>
        <v>6.6</v>
      </c>
      <c r="B69" s="191">
        <f>ROUND(IF('Schuelereinst. Sinclair'!$N$4="Ja",Druck_Tabelle_Kugel_VGL!B$10,1) * VLOOKUP(A69,Kugel_Schueler,2),1)</f>
        <v>127.6</v>
      </c>
      <c r="C69" s="180"/>
      <c r="D69" s="183">
        <f t="shared" si="1"/>
        <v>6.6</v>
      </c>
      <c r="E69" s="191">
        <f>ROUND(IF('Schuelereinst. Sinclair'!$N$4="Ja",Druck_Tabelle_Kugel_VGL!E$10,1) * VLOOKUP(D69,Kugel_Schueler,2),1)</f>
        <v>112.8</v>
      </c>
      <c r="F69" s="180"/>
      <c r="G69" s="183">
        <f t="shared" si="2"/>
        <v>6.6</v>
      </c>
      <c r="H69" s="191">
        <f>ROUND(IF('Schuelereinst. Sinclair'!$N$4="Ja",Druck_Tabelle_Kugel_VGL!H$10,1) * VLOOKUP(G69,Kugel_Schueler,2),1)</f>
        <v>101.4</v>
      </c>
      <c r="I69" s="180"/>
      <c r="J69" s="183">
        <f t="shared" si="3"/>
        <v>6.6</v>
      </c>
      <c r="K69" s="191">
        <f>ROUND(IF('Schuelereinst. Sinclair'!$N$4="Ja",Druck_Tabelle_Kugel_VGL!K$10,1) * VLOOKUP(J69,Kugel_Schueler,2),1)</f>
        <v>92.3</v>
      </c>
      <c r="L69" s="180"/>
      <c r="M69" s="183">
        <f t="shared" si="4"/>
        <v>6.6</v>
      </c>
      <c r="N69" s="191">
        <f>ROUND(IF('Schuelereinst. Sinclair'!$N$4="Ja",Druck_Tabelle_Kugel_VGL!N$10,1) * VLOOKUP(M69,Kugel_Schueler,2),1)</f>
        <v>85</v>
      </c>
      <c r="O69" s="180"/>
      <c r="P69" s="183">
        <f t="shared" si="5"/>
        <v>6.6</v>
      </c>
      <c r="Q69" s="191">
        <f>ROUND(IF('Schuelereinst. Sinclair'!$N$4="Ja",Druck_Tabelle_Kugel_VGL!Q$10,1) * VLOOKUP(P69,Kugel_Schueler,2),1)</f>
        <v>78.900000000000006</v>
      </c>
      <c r="R69" s="180"/>
      <c r="S69" s="183">
        <f t="shared" si="6"/>
        <v>6.6</v>
      </c>
      <c r="T69" s="191">
        <f>ROUND(IF('Schuelereinst. Sinclair'!$N$4="Ja",Druck_Tabelle_Kugel_VGL!T$10,1) * VLOOKUP(S69,Kugel_Schueler,2),1)</f>
        <v>73.900000000000006</v>
      </c>
      <c r="U69" s="180"/>
      <c r="V69" s="183">
        <f t="shared" si="7"/>
        <v>6.6</v>
      </c>
      <c r="W69" s="191">
        <f>ROUND(IF('Schuelereinst. Sinclair'!$N$4="Ja",Druck_Tabelle_Kugel_VGL!W$10,1) * VLOOKUP(V69,Kugel_Schueler,2),1)</f>
        <v>69.599999999999994</v>
      </c>
      <c r="X69" s="180"/>
      <c r="Y69" s="183">
        <f t="shared" si="8"/>
        <v>6.6</v>
      </c>
      <c r="Z69" s="191">
        <f>ROUND(IF('Schuelereinst. Sinclair'!$N$4="Ja",Druck_Tabelle_Kugel_VGL!Z$10,1) * VLOOKUP(Y69,Kugel_Schueler,2),1)</f>
        <v>66</v>
      </c>
      <c r="AA69" s="180"/>
      <c r="AB69" s="183">
        <f t="shared" si="9"/>
        <v>6.6</v>
      </c>
      <c r="AC69" s="191">
        <f>ROUND(IF('Schuelereinst. Sinclair'!$N$4="Ja",Druck_Tabelle_Kugel_VGL!AC$10,1) * VLOOKUP(AB69,Kugel_Schueler,2),1)</f>
        <v>62.8</v>
      </c>
      <c r="AD69" s="180"/>
      <c r="AE69" s="183">
        <f t="shared" si="10"/>
        <v>6.6</v>
      </c>
      <c r="AF69" s="191">
        <f>ROUND(IF('Schuelereinst. Sinclair'!$N$4="Ja",Druck_Tabelle_Kugel_VGL!AF$10,1) * VLOOKUP(AE69,Kugel_Schueler,2),1)</f>
        <v>60.1</v>
      </c>
      <c r="AG69" s="180"/>
      <c r="AH69" s="183">
        <f t="shared" si="11"/>
        <v>6.6</v>
      </c>
      <c r="AI69" s="191">
        <f>ROUND(IF('Schuelereinst. Sinclair'!$N$4="Ja",Druck_Tabelle_Kugel_VGL!AI$10,1) * VLOOKUP(AH69,Kugel_Schueler,2),1)</f>
        <v>57.7</v>
      </c>
      <c r="AJ69" s="180"/>
      <c r="AK69" s="183">
        <f t="shared" si="12"/>
        <v>6.6</v>
      </c>
      <c r="AL69" s="191">
        <f>ROUND(IF('Schuelereinst. Sinclair'!$N$4="Ja",Druck_Tabelle_Kugel_VGL!AL$10,1) * VLOOKUP(AK69,Kugel_Schueler,2),1)</f>
        <v>55.6</v>
      </c>
      <c r="AM69" s="180"/>
      <c r="AN69" s="183">
        <f t="shared" si="13"/>
        <v>6.6</v>
      </c>
      <c r="AO69" s="191">
        <f>ROUND(IF('Schuelereinst. Sinclair'!$N$4="Ja",Druck_Tabelle_Kugel_VGL!AO$10,1) * VLOOKUP(AN69,Kugel_Schueler,2),1)</f>
        <v>53.7</v>
      </c>
      <c r="AP69" s="180"/>
      <c r="AQ69" s="183">
        <f t="shared" si="14"/>
        <v>6.6</v>
      </c>
      <c r="AR69" s="191">
        <f>ROUND(IF('Schuelereinst. Sinclair'!$N$4="Ja",Druck_Tabelle_Kugel_VGL!AR$10,1) * VLOOKUP(AQ69,Kugel_Schueler,2),1)</f>
        <v>52.1</v>
      </c>
      <c r="AS69" s="180"/>
      <c r="AT69" s="183">
        <f t="shared" si="15"/>
        <v>6.6</v>
      </c>
      <c r="AU69" s="191">
        <f>ROUND(IF('Schuelereinst. Sinclair'!$N$4="Ja",Druck_Tabelle_Kugel_VGL!AU$10,1) * VLOOKUP(AT69,Kugel_Schueler,2),1)</f>
        <v>43.5</v>
      </c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  <c r="DD69" s="180"/>
      <c r="DE69" s="180"/>
      <c r="DF69" s="180"/>
      <c r="DG69" s="180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  <c r="DS69" s="180"/>
      <c r="DT69" s="180"/>
      <c r="DU69" s="180"/>
      <c r="DV69" s="180"/>
      <c r="DW69" s="180"/>
      <c r="DX69" s="180"/>
      <c r="DY69" s="180"/>
      <c r="DZ69" s="180"/>
      <c r="EA69" s="180"/>
      <c r="EB69" s="180"/>
    </row>
    <row r="70" spans="1:132" x14ac:dyDescent="0.2">
      <c r="A70" s="185">
        <f t="shared" si="0"/>
        <v>6.7</v>
      </c>
      <c r="B70" s="192">
        <f>ROUND(IF('Schuelereinst. Sinclair'!$N$4="Ja",Druck_Tabelle_Kugel_VGL!B$10,1) * VLOOKUP(A70,Kugel_Schueler,2),1)</f>
        <v>130.4</v>
      </c>
      <c r="C70" s="180"/>
      <c r="D70" s="185">
        <f t="shared" si="1"/>
        <v>6.7</v>
      </c>
      <c r="E70" s="192">
        <f>ROUND(IF('Schuelereinst. Sinclair'!$N$4="Ja",Druck_Tabelle_Kugel_VGL!E$10,1) * VLOOKUP(D70,Kugel_Schueler,2),1)</f>
        <v>115.3</v>
      </c>
      <c r="F70" s="180"/>
      <c r="G70" s="185">
        <f t="shared" si="2"/>
        <v>6.7</v>
      </c>
      <c r="H70" s="192">
        <f>ROUND(IF('Schuelereinst. Sinclair'!$N$4="Ja",Druck_Tabelle_Kugel_VGL!H$10,1) * VLOOKUP(G70,Kugel_Schueler,2),1)</f>
        <v>103.6</v>
      </c>
      <c r="I70" s="180"/>
      <c r="J70" s="185">
        <f t="shared" si="3"/>
        <v>6.7</v>
      </c>
      <c r="K70" s="192">
        <f>ROUND(IF('Schuelereinst. Sinclair'!$N$4="Ja",Druck_Tabelle_Kugel_VGL!K$10,1) * VLOOKUP(J70,Kugel_Schueler,2),1)</f>
        <v>94.3</v>
      </c>
      <c r="L70" s="180"/>
      <c r="M70" s="185">
        <f t="shared" si="4"/>
        <v>6.7</v>
      </c>
      <c r="N70" s="192">
        <f>ROUND(IF('Schuelereinst. Sinclair'!$N$4="Ja",Druck_Tabelle_Kugel_VGL!N$10,1) * VLOOKUP(M70,Kugel_Schueler,2),1)</f>
        <v>86.8</v>
      </c>
      <c r="O70" s="180"/>
      <c r="P70" s="185">
        <f t="shared" si="5"/>
        <v>6.7</v>
      </c>
      <c r="Q70" s="192">
        <f>ROUND(IF('Schuelereinst. Sinclair'!$N$4="Ja",Druck_Tabelle_Kugel_VGL!Q$10,1) * VLOOKUP(P70,Kugel_Schueler,2),1)</f>
        <v>80.7</v>
      </c>
      <c r="R70" s="180"/>
      <c r="S70" s="185">
        <f t="shared" si="6"/>
        <v>6.7</v>
      </c>
      <c r="T70" s="192">
        <f>ROUND(IF('Schuelereinst. Sinclair'!$N$4="Ja",Druck_Tabelle_Kugel_VGL!T$10,1) * VLOOKUP(S70,Kugel_Schueler,2),1)</f>
        <v>75.5</v>
      </c>
      <c r="U70" s="180"/>
      <c r="V70" s="185">
        <f t="shared" si="7"/>
        <v>6.7</v>
      </c>
      <c r="W70" s="192">
        <f>ROUND(IF('Schuelereinst. Sinclair'!$N$4="Ja",Druck_Tabelle_Kugel_VGL!W$10,1) * VLOOKUP(V70,Kugel_Schueler,2),1)</f>
        <v>71.099999999999994</v>
      </c>
      <c r="X70" s="180"/>
      <c r="Y70" s="185">
        <f t="shared" si="8"/>
        <v>6.7</v>
      </c>
      <c r="Z70" s="192">
        <f>ROUND(IF('Schuelereinst. Sinclair'!$N$4="Ja",Druck_Tabelle_Kugel_VGL!Z$10,1) * VLOOKUP(Y70,Kugel_Schueler,2),1)</f>
        <v>67.400000000000006</v>
      </c>
      <c r="AA70" s="180"/>
      <c r="AB70" s="185">
        <f t="shared" si="9"/>
        <v>6.7</v>
      </c>
      <c r="AC70" s="192">
        <f>ROUND(IF('Schuelereinst. Sinclair'!$N$4="Ja",Druck_Tabelle_Kugel_VGL!AC$10,1) * VLOOKUP(AB70,Kugel_Schueler,2),1)</f>
        <v>64.2</v>
      </c>
      <c r="AD70" s="180"/>
      <c r="AE70" s="185">
        <f t="shared" si="10"/>
        <v>6.7</v>
      </c>
      <c r="AF70" s="192">
        <f>ROUND(IF('Schuelereinst. Sinclair'!$N$4="Ja",Druck_Tabelle_Kugel_VGL!AF$10,1) * VLOOKUP(AE70,Kugel_Schueler,2),1)</f>
        <v>61.4</v>
      </c>
      <c r="AG70" s="180"/>
      <c r="AH70" s="185">
        <f t="shared" si="11"/>
        <v>6.7</v>
      </c>
      <c r="AI70" s="192">
        <f>ROUND(IF('Schuelereinst. Sinclair'!$N$4="Ja",Druck_Tabelle_Kugel_VGL!AI$10,1) * VLOOKUP(AH70,Kugel_Schueler,2),1)</f>
        <v>59</v>
      </c>
      <c r="AJ70" s="180"/>
      <c r="AK70" s="185">
        <f t="shared" si="12"/>
        <v>6.7</v>
      </c>
      <c r="AL70" s="192">
        <f>ROUND(IF('Schuelereinst. Sinclair'!$N$4="Ja",Druck_Tabelle_Kugel_VGL!AL$10,1) * VLOOKUP(AK70,Kugel_Schueler,2),1)</f>
        <v>56.8</v>
      </c>
      <c r="AM70" s="180"/>
      <c r="AN70" s="185">
        <f t="shared" si="13"/>
        <v>6.7</v>
      </c>
      <c r="AO70" s="192">
        <f>ROUND(IF('Schuelereinst. Sinclair'!$N$4="Ja",Druck_Tabelle_Kugel_VGL!AO$10,1) * VLOOKUP(AN70,Kugel_Schueler,2),1)</f>
        <v>54.9</v>
      </c>
      <c r="AP70" s="180"/>
      <c r="AQ70" s="185">
        <f t="shared" si="14"/>
        <v>6.7</v>
      </c>
      <c r="AR70" s="192">
        <f>ROUND(IF('Schuelereinst. Sinclair'!$N$4="Ja",Druck_Tabelle_Kugel_VGL!AR$10,1) * VLOOKUP(AQ70,Kugel_Schueler,2),1)</f>
        <v>53.2</v>
      </c>
      <c r="AS70" s="180"/>
      <c r="AT70" s="185">
        <f t="shared" si="15"/>
        <v>6.7</v>
      </c>
      <c r="AU70" s="192">
        <f>ROUND(IF('Schuelereinst. Sinclair'!$N$4="Ja",Druck_Tabelle_Kugel_VGL!AU$10,1) * VLOOKUP(AT70,Kugel_Schueler,2),1)</f>
        <v>44.4</v>
      </c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0"/>
      <c r="CJ70" s="180"/>
      <c r="CK70" s="180"/>
      <c r="CL70" s="180"/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  <c r="DC70" s="180"/>
      <c r="DD70" s="180"/>
      <c r="DE70" s="180"/>
      <c r="DF70" s="180"/>
      <c r="DG70" s="180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  <c r="DS70" s="180"/>
      <c r="DT70" s="180"/>
      <c r="DU70" s="180"/>
      <c r="DV70" s="180"/>
      <c r="DW70" s="180"/>
      <c r="DX70" s="180"/>
      <c r="DY70" s="180"/>
      <c r="DZ70" s="180"/>
      <c r="EA70" s="180"/>
      <c r="EB70" s="180"/>
    </row>
    <row r="71" spans="1:132" x14ac:dyDescent="0.2">
      <c r="A71" s="183">
        <f t="shared" si="0"/>
        <v>6.8</v>
      </c>
      <c r="B71" s="191">
        <f>ROUND(IF('Schuelereinst. Sinclair'!$N$4="Ja",Druck_Tabelle_Kugel_VGL!B$10,1) * VLOOKUP(A71,Kugel_Schueler,2),1)</f>
        <v>133.1</v>
      </c>
      <c r="C71" s="180"/>
      <c r="D71" s="183">
        <f t="shared" si="1"/>
        <v>6.8</v>
      </c>
      <c r="E71" s="191">
        <f>ROUND(IF('Schuelereinst. Sinclair'!$N$4="Ja",Druck_Tabelle_Kugel_VGL!E$10,1) * VLOOKUP(D71,Kugel_Schueler,2),1)</f>
        <v>117.7</v>
      </c>
      <c r="F71" s="180"/>
      <c r="G71" s="183">
        <f t="shared" si="2"/>
        <v>6.8</v>
      </c>
      <c r="H71" s="191">
        <f>ROUND(IF('Schuelereinst. Sinclair'!$N$4="Ja",Druck_Tabelle_Kugel_VGL!H$10,1) * VLOOKUP(G71,Kugel_Schueler,2),1)</f>
        <v>105.8</v>
      </c>
      <c r="I71" s="180"/>
      <c r="J71" s="183">
        <f t="shared" si="3"/>
        <v>6.8</v>
      </c>
      <c r="K71" s="191">
        <f>ROUND(IF('Schuelereinst. Sinclair'!$N$4="Ja",Druck_Tabelle_Kugel_VGL!K$10,1) * VLOOKUP(J71,Kugel_Schueler,2),1)</f>
        <v>96.3</v>
      </c>
      <c r="L71" s="180"/>
      <c r="M71" s="183">
        <f t="shared" si="4"/>
        <v>6.8</v>
      </c>
      <c r="N71" s="191">
        <f>ROUND(IF('Schuelereinst. Sinclair'!$N$4="Ja",Druck_Tabelle_Kugel_VGL!N$10,1) * VLOOKUP(M71,Kugel_Schueler,2),1)</f>
        <v>88.7</v>
      </c>
      <c r="O71" s="180"/>
      <c r="P71" s="183">
        <f t="shared" si="5"/>
        <v>6.8</v>
      </c>
      <c r="Q71" s="191">
        <f>ROUND(IF('Schuelereinst. Sinclair'!$N$4="Ja",Druck_Tabelle_Kugel_VGL!Q$10,1) * VLOOKUP(P71,Kugel_Schueler,2),1)</f>
        <v>82.4</v>
      </c>
      <c r="R71" s="180"/>
      <c r="S71" s="183">
        <f t="shared" si="6"/>
        <v>6.8</v>
      </c>
      <c r="T71" s="191">
        <f>ROUND(IF('Schuelereinst. Sinclair'!$N$4="Ja",Druck_Tabelle_Kugel_VGL!T$10,1) * VLOOKUP(S71,Kugel_Schueler,2),1)</f>
        <v>77.099999999999994</v>
      </c>
      <c r="U71" s="180"/>
      <c r="V71" s="183">
        <f t="shared" si="7"/>
        <v>6.8</v>
      </c>
      <c r="W71" s="191">
        <f>ROUND(IF('Schuelereinst. Sinclair'!$N$4="Ja",Druck_Tabelle_Kugel_VGL!W$10,1) * VLOOKUP(V71,Kugel_Schueler,2),1)</f>
        <v>72.7</v>
      </c>
      <c r="X71" s="180"/>
      <c r="Y71" s="183">
        <f t="shared" si="8"/>
        <v>6.8</v>
      </c>
      <c r="Z71" s="191">
        <f>ROUND(IF('Schuelereinst. Sinclair'!$N$4="Ja",Druck_Tabelle_Kugel_VGL!Z$10,1) * VLOOKUP(Y71,Kugel_Schueler,2),1)</f>
        <v>68.8</v>
      </c>
      <c r="AA71" s="180"/>
      <c r="AB71" s="183">
        <f t="shared" si="9"/>
        <v>6.8</v>
      </c>
      <c r="AC71" s="191">
        <f>ROUND(IF('Schuelereinst. Sinclair'!$N$4="Ja",Druck_Tabelle_Kugel_VGL!AC$10,1) * VLOOKUP(AB71,Kugel_Schueler,2),1)</f>
        <v>65.599999999999994</v>
      </c>
      <c r="AD71" s="180"/>
      <c r="AE71" s="183">
        <f t="shared" si="10"/>
        <v>6.8</v>
      </c>
      <c r="AF71" s="191">
        <f>ROUND(IF('Schuelereinst. Sinclair'!$N$4="Ja",Druck_Tabelle_Kugel_VGL!AF$10,1) * VLOOKUP(AE71,Kugel_Schueler,2),1)</f>
        <v>62.7</v>
      </c>
      <c r="AG71" s="180"/>
      <c r="AH71" s="183">
        <f t="shared" si="11"/>
        <v>6.8</v>
      </c>
      <c r="AI71" s="191">
        <f>ROUND(IF('Schuelereinst. Sinclair'!$N$4="Ja",Druck_Tabelle_Kugel_VGL!AI$10,1) * VLOOKUP(AH71,Kugel_Schueler,2),1)</f>
        <v>60.2</v>
      </c>
      <c r="AJ71" s="180"/>
      <c r="AK71" s="183">
        <f t="shared" si="12"/>
        <v>6.8</v>
      </c>
      <c r="AL71" s="191">
        <f>ROUND(IF('Schuelereinst. Sinclair'!$N$4="Ja",Druck_Tabelle_Kugel_VGL!AL$10,1) * VLOOKUP(AK71,Kugel_Schueler,2),1)</f>
        <v>58</v>
      </c>
      <c r="AM71" s="180"/>
      <c r="AN71" s="183">
        <f t="shared" si="13"/>
        <v>6.8</v>
      </c>
      <c r="AO71" s="191">
        <f>ROUND(IF('Schuelereinst. Sinclair'!$N$4="Ja",Druck_Tabelle_Kugel_VGL!AO$10,1) * VLOOKUP(AN71,Kugel_Schueler,2),1)</f>
        <v>56.1</v>
      </c>
      <c r="AP71" s="180"/>
      <c r="AQ71" s="183">
        <f t="shared" si="14"/>
        <v>6.8</v>
      </c>
      <c r="AR71" s="191">
        <f>ROUND(IF('Schuelereinst. Sinclair'!$N$4="Ja",Druck_Tabelle_Kugel_VGL!AR$10,1) * VLOOKUP(AQ71,Kugel_Schueler,2),1)</f>
        <v>54.3</v>
      </c>
      <c r="AS71" s="180"/>
      <c r="AT71" s="183">
        <f t="shared" si="15"/>
        <v>6.8</v>
      </c>
      <c r="AU71" s="191">
        <f>ROUND(IF('Schuelereinst. Sinclair'!$N$4="Ja",Druck_Tabelle_Kugel_VGL!AU$10,1) * VLOOKUP(AT71,Kugel_Schueler,2),1)</f>
        <v>45.3</v>
      </c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</row>
    <row r="72" spans="1:132" x14ac:dyDescent="0.2">
      <c r="A72" s="185">
        <f t="shared" si="0"/>
        <v>6.9</v>
      </c>
      <c r="B72" s="192">
        <f>ROUND(IF('Schuelereinst. Sinclair'!$N$4="Ja",Druck_Tabelle_Kugel_VGL!B$10,1) * VLOOKUP(A72,Kugel_Schueler,2),1)</f>
        <v>135.9</v>
      </c>
      <c r="C72" s="180"/>
      <c r="D72" s="185">
        <f t="shared" si="1"/>
        <v>6.9</v>
      </c>
      <c r="E72" s="192">
        <f>ROUND(IF('Schuelereinst. Sinclair'!$N$4="Ja",Druck_Tabelle_Kugel_VGL!E$10,1) * VLOOKUP(D72,Kugel_Schueler,2),1)</f>
        <v>120.2</v>
      </c>
      <c r="F72" s="180"/>
      <c r="G72" s="185">
        <f t="shared" si="2"/>
        <v>6.9</v>
      </c>
      <c r="H72" s="192">
        <f>ROUND(IF('Schuelereinst. Sinclair'!$N$4="Ja",Druck_Tabelle_Kugel_VGL!H$10,1) * VLOOKUP(G72,Kugel_Schueler,2),1)</f>
        <v>108</v>
      </c>
      <c r="I72" s="180"/>
      <c r="J72" s="185">
        <f t="shared" si="3"/>
        <v>6.9</v>
      </c>
      <c r="K72" s="192">
        <f>ROUND(IF('Schuelereinst. Sinclair'!$N$4="Ja",Druck_Tabelle_Kugel_VGL!K$10,1) * VLOOKUP(J72,Kugel_Schueler,2),1)</f>
        <v>98.4</v>
      </c>
      <c r="L72" s="180"/>
      <c r="M72" s="185">
        <f t="shared" si="4"/>
        <v>6.9</v>
      </c>
      <c r="N72" s="192">
        <f>ROUND(IF('Schuelereinst. Sinclair'!$N$4="Ja",Druck_Tabelle_Kugel_VGL!N$10,1) * VLOOKUP(M72,Kugel_Schueler,2),1)</f>
        <v>90.5</v>
      </c>
      <c r="O72" s="180"/>
      <c r="P72" s="185">
        <f t="shared" si="5"/>
        <v>6.9</v>
      </c>
      <c r="Q72" s="192">
        <f>ROUND(IF('Schuelereinst. Sinclair'!$N$4="Ja",Druck_Tabelle_Kugel_VGL!Q$10,1) * VLOOKUP(P72,Kugel_Schueler,2),1)</f>
        <v>84.1</v>
      </c>
      <c r="R72" s="180"/>
      <c r="S72" s="185">
        <f t="shared" si="6"/>
        <v>6.9</v>
      </c>
      <c r="T72" s="192">
        <f>ROUND(IF('Schuelereinst. Sinclair'!$N$4="Ja",Druck_Tabelle_Kugel_VGL!T$10,1) * VLOOKUP(S72,Kugel_Schueler,2),1)</f>
        <v>78.7</v>
      </c>
      <c r="U72" s="180"/>
      <c r="V72" s="185">
        <f t="shared" si="7"/>
        <v>6.9</v>
      </c>
      <c r="W72" s="192">
        <f>ROUND(IF('Schuelereinst. Sinclair'!$N$4="Ja",Druck_Tabelle_Kugel_VGL!W$10,1) * VLOOKUP(V72,Kugel_Schueler,2),1)</f>
        <v>74.2</v>
      </c>
      <c r="X72" s="180"/>
      <c r="Y72" s="185">
        <f t="shared" si="8"/>
        <v>6.9</v>
      </c>
      <c r="Z72" s="192">
        <f>ROUND(IF('Schuelereinst. Sinclair'!$N$4="Ja",Druck_Tabelle_Kugel_VGL!Z$10,1) * VLOOKUP(Y72,Kugel_Schueler,2),1)</f>
        <v>70.3</v>
      </c>
      <c r="AA72" s="180"/>
      <c r="AB72" s="185">
        <f t="shared" si="9"/>
        <v>6.9</v>
      </c>
      <c r="AC72" s="192">
        <f>ROUND(IF('Schuelereinst. Sinclair'!$N$4="Ja",Druck_Tabelle_Kugel_VGL!AC$10,1) * VLOOKUP(AB72,Kugel_Schueler,2),1)</f>
        <v>66.900000000000006</v>
      </c>
      <c r="AD72" s="180"/>
      <c r="AE72" s="185">
        <f t="shared" si="10"/>
        <v>6.9</v>
      </c>
      <c r="AF72" s="192">
        <f>ROUND(IF('Schuelereinst. Sinclair'!$N$4="Ja",Druck_Tabelle_Kugel_VGL!AF$10,1) * VLOOKUP(AE72,Kugel_Schueler,2),1)</f>
        <v>64</v>
      </c>
      <c r="AG72" s="180"/>
      <c r="AH72" s="185">
        <f t="shared" si="11"/>
        <v>6.9</v>
      </c>
      <c r="AI72" s="192">
        <f>ROUND(IF('Schuelereinst. Sinclair'!$N$4="Ja",Druck_Tabelle_Kugel_VGL!AI$10,1) * VLOOKUP(AH72,Kugel_Schueler,2),1)</f>
        <v>61.5</v>
      </c>
      <c r="AJ72" s="180"/>
      <c r="AK72" s="185">
        <f t="shared" si="12"/>
        <v>6.9</v>
      </c>
      <c r="AL72" s="192">
        <f>ROUND(IF('Schuelereinst. Sinclair'!$N$4="Ja",Druck_Tabelle_Kugel_VGL!AL$10,1) * VLOOKUP(AK72,Kugel_Schueler,2),1)</f>
        <v>59.2</v>
      </c>
      <c r="AM72" s="180"/>
      <c r="AN72" s="185">
        <f t="shared" si="13"/>
        <v>6.9</v>
      </c>
      <c r="AO72" s="192">
        <f>ROUND(IF('Schuelereinst. Sinclair'!$N$4="Ja",Druck_Tabelle_Kugel_VGL!AO$10,1) * VLOOKUP(AN72,Kugel_Schueler,2),1)</f>
        <v>57.2</v>
      </c>
      <c r="AP72" s="180"/>
      <c r="AQ72" s="185">
        <f t="shared" si="14"/>
        <v>6.9</v>
      </c>
      <c r="AR72" s="192">
        <f>ROUND(IF('Schuelereinst. Sinclair'!$N$4="Ja",Druck_Tabelle_Kugel_VGL!AR$10,1) * VLOOKUP(AQ72,Kugel_Schueler,2),1)</f>
        <v>55.5</v>
      </c>
      <c r="AS72" s="180"/>
      <c r="AT72" s="185">
        <f t="shared" si="15"/>
        <v>6.9</v>
      </c>
      <c r="AU72" s="192">
        <f>ROUND(IF('Schuelereinst. Sinclair'!$N$4="Ja",Druck_Tabelle_Kugel_VGL!AU$10,1) * VLOOKUP(AT72,Kugel_Schueler,2),1)</f>
        <v>46.3</v>
      </c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  <c r="DC72" s="180"/>
      <c r="DD72" s="180"/>
      <c r="DE72" s="180"/>
      <c r="DF72" s="180"/>
      <c r="DG72" s="180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0"/>
      <c r="DT72" s="180"/>
      <c r="DU72" s="180"/>
      <c r="DV72" s="180"/>
      <c r="DW72" s="180"/>
      <c r="DX72" s="180"/>
      <c r="DY72" s="180"/>
      <c r="DZ72" s="180"/>
      <c r="EA72" s="180"/>
      <c r="EB72" s="180"/>
    </row>
    <row r="73" spans="1:132" x14ac:dyDescent="0.2">
      <c r="A73" s="183">
        <f t="shared" si="0"/>
        <v>7</v>
      </c>
      <c r="B73" s="191">
        <f>ROUND(IF('Schuelereinst. Sinclair'!$N$4="Ja",Druck_Tabelle_Kugel_VGL!B$10,1) * VLOOKUP(A73,Kugel_Schueler,2),1)</f>
        <v>138.69999999999999</v>
      </c>
      <c r="C73" s="180"/>
      <c r="D73" s="183">
        <f t="shared" si="1"/>
        <v>7</v>
      </c>
      <c r="E73" s="191">
        <f>ROUND(IF('Schuelereinst. Sinclair'!$N$4="Ja",Druck_Tabelle_Kugel_VGL!E$10,1) * VLOOKUP(D73,Kugel_Schueler,2),1)</f>
        <v>122.7</v>
      </c>
      <c r="F73" s="180"/>
      <c r="G73" s="183">
        <f t="shared" si="2"/>
        <v>7</v>
      </c>
      <c r="H73" s="191">
        <f>ROUND(IF('Schuelereinst. Sinclair'!$N$4="Ja",Druck_Tabelle_Kugel_VGL!H$10,1) * VLOOKUP(G73,Kugel_Schueler,2),1)</f>
        <v>110.2</v>
      </c>
      <c r="I73" s="180"/>
      <c r="J73" s="183">
        <f t="shared" si="3"/>
        <v>7</v>
      </c>
      <c r="K73" s="191">
        <f>ROUND(IF('Schuelereinst. Sinclair'!$N$4="Ja",Druck_Tabelle_Kugel_VGL!K$10,1) * VLOOKUP(J73,Kugel_Schueler,2),1)</f>
        <v>100.4</v>
      </c>
      <c r="L73" s="180"/>
      <c r="M73" s="183">
        <f t="shared" si="4"/>
        <v>7</v>
      </c>
      <c r="N73" s="191">
        <f>ROUND(IF('Schuelereinst. Sinclair'!$N$4="Ja",Druck_Tabelle_Kugel_VGL!N$10,1) * VLOOKUP(M73,Kugel_Schueler,2),1)</f>
        <v>92.4</v>
      </c>
      <c r="O73" s="180"/>
      <c r="P73" s="183">
        <f t="shared" si="5"/>
        <v>7</v>
      </c>
      <c r="Q73" s="191">
        <f>ROUND(IF('Schuelereinst. Sinclair'!$N$4="Ja",Druck_Tabelle_Kugel_VGL!Q$10,1) * VLOOKUP(P73,Kugel_Schueler,2),1)</f>
        <v>85.8</v>
      </c>
      <c r="R73" s="180"/>
      <c r="S73" s="183">
        <f t="shared" si="6"/>
        <v>7</v>
      </c>
      <c r="T73" s="191">
        <f>ROUND(IF('Schuelereinst. Sinclair'!$N$4="Ja",Druck_Tabelle_Kugel_VGL!T$10,1) * VLOOKUP(S73,Kugel_Schueler,2),1)</f>
        <v>80.3</v>
      </c>
      <c r="U73" s="180"/>
      <c r="V73" s="183">
        <f t="shared" si="7"/>
        <v>7</v>
      </c>
      <c r="W73" s="191">
        <f>ROUND(IF('Schuelereinst. Sinclair'!$N$4="Ja",Druck_Tabelle_Kugel_VGL!W$10,1) * VLOOKUP(V73,Kugel_Schueler,2),1)</f>
        <v>75.7</v>
      </c>
      <c r="X73" s="180"/>
      <c r="Y73" s="183">
        <f t="shared" si="8"/>
        <v>7</v>
      </c>
      <c r="Z73" s="191">
        <f>ROUND(IF('Schuelereinst. Sinclair'!$N$4="Ja",Druck_Tabelle_Kugel_VGL!Z$10,1) * VLOOKUP(Y73,Kugel_Schueler,2),1)</f>
        <v>71.7</v>
      </c>
      <c r="AA73" s="180"/>
      <c r="AB73" s="183">
        <f t="shared" si="9"/>
        <v>7</v>
      </c>
      <c r="AC73" s="191">
        <f>ROUND(IF('Schuelereinst. Sinclair'!$N$4="Ja",Druck_Tabelle_Kugel_VGL!AC$10,1) * VLOOKUP(AB73,Kugel_Schueler,2),1)</f>
        <v>68.3</v>
      </c>
      <c r="AD73" s="180"/>
      <c r="AE73" s="183">
        <f t="shared" si="10"/>
        <v>7</v>
      </c>
      <c r="AF73" s="191">
        <f>ROUND(IF('Schuelereinst. Sinclair'!$N$4="Ja",Druck_Tabelle_Kugel_VGL!AF$10,1) * VLOOKUP(AE73,Kugel_Schueler,2),1)</f>
        <v>65.3</v>
      </c>
      <c r="AG73" s="180"/>
      <c r="AH73" s="183">
        <f t="shared" si="11"/>
        <v>7</v>
      </c>
      <c r="AI73" s="191">
        <f>ROUND(IF('Schuelereinst. Sinclair'!$N$4="Ja",Druck_Tabelle_Kugel_VGL!AI$10,1) * VLOOKUP(AH73,Kugel_Schueler,2),1)</f>
        <v>62.7</v>
      </c>
      <c r="AJ73" s="180"/>
      <c r="AK73" s="183">
        <f t="shared" si="12"/>
        <v>7</v>
      </c>
      <c r="AL73" s="191">
        <f>ROUND(IF('Schuelereinst. Sinclair'!$N$4="Ja",Druck_Tabelle_Kugel_VGL!AL$10,1) * VLOOKUP(AK73,Kugel_Schueler,2),1)</f>
        <v>60.4</v>
      </c>
      <c r="AM73" s="180"/>
      <c r="AN73" s="183">
        <f t="shared" si="13"/>
        <v>7</v>
      </c>
      <c r="AO73" s="191">
        <f>ROUND(IF('Schuelereinst. Sinclair'!$N$4="Ja",Druck_Tabelle_Kugel_VGL!AO$10,1) * VLOOKUP(AN73,Kugel_Schueler,2),1)</f>
        <v>58.4</v>
      </c>
      <c r="AP73" s="180"/>
      <c r="AQ73" s="183">
        <f t="shared" si="14"/>
        <v>7</v>
      </c>
      <c r="AR73" s="191">
        <f>ROUND(IF('Schuelereinst. Sinclair'!$N$4="Ja",Druck_Tabelle_Kugel_VGL!AR$10,1) * VLOOKUP(AQ73,Kugel_Schueler,2),1)</f>
        <v>56.6</v>
      </c>
      <c r="AS73" s="180"/>
      <c r="AT73" s="183">
        <f t="shared" si="15"/>
        <v>7</v>
      </c>
      <c r="AU73" s="191">
        <f>ROUND(IF('Schuelereinst. Sinclair'!$N$4="Ja",Druck_Tabelle_Kugel_VGL!AU$10,1) * VLOOKUP(AT73,Kugel_Schueler,2),1)</f>
        <v>47.2</v>
      </c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  <c r="CB73" s="180"/>
      <c r="CC73" s="180"/>
      <c r="CD73" s="180"/>
      <c r="CE73" s="180"/>
      <c r="CF73" s="180"/>
      <c r="CG73" s="180"/>
      <c r="CH73" s="180"/>
      <c r="CI73" s="180"/>
      <c r="CJ73" s="180"/>
      <c r="CK73" s="180"/>
      <c r="CL73" s="180"/>
      <c r="CM73" s="180"/>
      <c r="CN73" s="180"/>
      <c r="CO73" s="180"/>
      <c r="CP73" s="180"/>
      <c r="CQ73" s="180"/>
      <c r="CR73" s="180"/>
      <c r="CS73" s="180"/>
      <c r="CT73" s="180"/>
      <c r="CU73" s="180"/>
      <c r="CV73" s="180"/>
      <c r="CW73" s="180"/>
      <c r="CX73" s="180"/>
      <c r="CY73" s="180"/>
      <c r="CZ73" s="180"/>
      <c r="DA73" s="180"/>
      <c r="DB73" s="180"/>
      <c r="DC73" s="180"/>
      <c r="DD73" s="180"/>
      <c r="DE73" s="180"/>
      <c r="DF73" s="180"/>
      <c r="DG73" s="180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  <c r="DS73" s="180"/>
      <c r="DT73" s="180"/>
      <c r="DU73" s="180"/>
      <c r="DV73" s="180"/>
      <c r="DW73" s="180"/>
      <c r="DX73" s="180"/>
      <c r="DY73" s="180"/>
      <c r="DZ73" s="180"/>
      <c r="EA73" s="180"/>
      <c r="EB73" s="180"/>
    </row>
    <row r="74" spans="1:132" x14ac:dyDescent="0.2">
      <c r="A74" s="185">
        <f t="shared" si="0"/>
        <v>7.1</v>
      </c>
      <c r="B74" s="192">
        <f>ROUND(IF('Schuelereinst. Sinclair'!$N$4="Ja",Druck_Tabelle_Kugel_VGL!B$10,1) * VLOOKUP(A74,Kugel_Schueler,2),1)</f>
        <v>141.5</v>
      </c>
      <c r="C74" s="180"/>
      <c r="D74" s="185">
        <f t="shared" si="1"/>
        <v>7.1</v>
      </c>
      <c r="E74" s="192">
        <f>ROUND(IF('Schuelereinst. Sinclair'!$N$4="Ja",Druck_Tabelle_Kugel_VGL!E$10,1) * VLOOKUP(D74,Kugel_Schueler,2),1)</f>
        <v>125.1</v>
      </c>
      <c r="F74" s="180"/>
      <c r="G74" s="185">
        <f t="shared" si="2"/>
        <v>7.1</v>
      </c>
      <c r="H74" s="192">
        <f>ROUND(IF('Schuelereinst. Sinclair'!$N$4="Ja",Druck_Tabelle_Kugel_VGL!H$10,1) * VLOOKUP(G74,Kugel_Schueler,2),1)</f>
        <v>112.4</v>
      </c>
      <c r="I74" s="180"/>
      <c r="J74" s="185">
        <f t="shared" si="3"/>
        <v>7.1</v>
      </c>
      <c r="K74" s="192">
        <f>ROUND(IF('Schuelereinst. Sinclair'!$N$4="Ja",Druck_Tabelle_Kugel_VGL!K$10,1) * VLOOKUP(J74,Kugel_Schueler,2),1)</f>
        <v>102.4</v>
      </c>
      <c r="L74" s="180"/>
      <c r="M74" s="185">
        <f t="shared" si="4"/>
        <v>7.1</v>
      </c>
      <c r="N74" s="192">
        <f>ROUND(IF('Schuelereinst. Sinclair'!$N$4="Ja",Druck_Tabelle_Kugel_VGL!N$10,1) * VLOOKUP(M74,Kugel_Schueler,2),1)</f>
        <v>94.2</v>
      </c>
      <c r="O74" s="180"/>
      <c r="P74" s="185">
        <f t="shared" si="5"/>
        <v>7.1</v>
      </c>
      <c r="Q74" s="192">
        <f>ROUND(IF('Schuelereinst. Sinclair'!$N$4="Ja",Druck_Tabelle_Kugel_VGL!Q$10,1) * VLOOKUP(P74,Kugel_Schueler,2),1)</f>
        <v>87.5</v>
      </c>
      <c r="R74" s="180"/>
      <c r="S74" s="185">
        <f t="shared" si="6"/>
        <v>7.1</v>
      </c>
      <c r="T74" s="192">
        <f>ROUND(IF('Schuelereinst. Sinclair'!$N$4="Ja",Druck_Tabelle_Kugel_VGL!T$10,1) * VLOOKUP(S74,Kugel_Schueler,2),1)</f>
        <v>81.900000000000006</v>
      </c>
      <c r="U74" s="180"/>
      <c r="V74" s="185">
        <f t="shared" si="7"/>
        <v>7.1</v>
      </c>
      <c r="W74" s="192">
        <f>ROUND(IF('Schuelereinst. Sinclair'!$N$4="Ja",Druck_Tabelle_Kugel_VGL!W$10,1) * VLOOKUP(V74,Kugel_Schueler,2),1)</f>
        <v>77.2</v>
      </c>
      <c r="X74" s="180"/>
      <c r="Y74" s="185">
        <f t="shared" si="8"/>
        <v>7.1</v>
      </c>
      <c r="Z74" s="192">
        <f>ROUND(IF('Schuelereinst. Sinclair'!$N$4="Ja",Druck_Tabelle_Kugel_VGL!Z$10,1) * VLOOKUP(Y74,Kugel_Schueler,2),1)</f>
        <v>73.2</v>
      </c>
      <c r="AA74" s="180"/>
      <c r="AB74" s="185">
        <f t="shared" si="9"/>
        <v>7.1</v>
      </c>
      <c r="AC74" s="192">
        <f>ROUND(IF('Schuelereinst. Sinclair'!$N$4="Ja",Druck_Tabelle_Kugel_VGL!AC$10,1) * VLOOKUP(AB74,Kugel_Schueler,2),1)</f>
        <v>69.7</v>
      </c>
      <c r="AD74" s="180"/>
      <c r="AE74" s="185">
        <f t="shared" si="10"/>
        <v>7.1</v>
      </c>
      <c r="AF74" s="192">
        <f>ROUND(IF('Schuelereinst. Sinclair'!$N$4="Ja",Druck_Tabelle_Kugel_VGL!AF$10,1) * VLOOKUP(AE74,Kugel_Schueler,2),1)</f>
        <v>66.599999999999994</v>
      </c>
      <c r="AG74" s="180"/>
      <c r="AH74" s="185">
        <f t="shared" si="11"/>
        <v>7.1</v>
      </c>
      <c r="AI74" s="192">
        <f>ROUND(IF('Schuelereinst. Sinclair'!$N$4="Ja",Druck_Tabelle_Kugel_VGL!AI$10,1) * VLOOKUP(AH74,Kugel_Schueler,2),1)</f>
        <v>64</v>
      </c>
      <c r="AJ74" s="180"/>
      <c r="AK74" s="185">
        <f t="shared" si="12"/>
        <v>7.1</v>
      </c>
      <c r="AL74" s="192">
        <f>ROUND(IF('Schuelereinst. Sinclair'!$N$4="Ja",Druck_Tabelle_Kugel_VGL!AL$10,1) * VLOOKUP(AK74,Kugel_Schueler,2),1)</f>
        <v>61.6</v>
      </c>
      <c r="AM74" s="180"/>
      <c r="AN74" s="185">
        <f t="shared" si="13"/>
        <v>7.1</v>
      </c>
      <c r="AO74" s="192">
        <f>ROUND(IF('Schuelereinst. Sinclair'!$N$4="Ja",Druck_Tabelle_Kugel_VGL!AO$10,1) * VLOOKUP(AN74,Kugel_Schueler,2),1)</f>
        <v>59.6</v>
      </c>
      <c r="AP74" s="180"/>
      <c r="AQ74" s="185">
        <f t="shared" si="14"/>
        <v>7.1</v>
      </c>
      <c r="AR74" s="192">
        <f>ROUND(IF('Schuelereinst. Sinclair'!$N$4="Ja",Druck_Tabelle_Kugel_VGL!AR$10,1) * VLOOKUP(AQ74,Kugel_Schueler,2),1)</f>
        <v>57.7</v>
      </c>
      <c r="AS74" s="180"/>
      <c r="AT74" s="185">
        <f t="shared" si="15"/>
        <v>7.1</v>
      </c>
      <c r="AU74" s="192">
        <f>ROUND(IF('Schuelereinst. Sinclair'!$N$4="Ja",Druck_Tabelle_Kugel_VGL!AU$10,1) * VLOOKUP(AT74,Kugel_Schueler,2),1)</f>
        <v>48.2</v>
      </c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180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  <c r="DS74" s="180"/>
      <c r="DT74" s="180"/>
      <c r="DU74" s="180"/>
      <c r="DV74" s="180"/>
      <c r="DW74" s="180"/>
      <c r="DX74" s="180"/>
      <c r="DY74" s="180"/>
      <c r="DZ74" s="180"/>
      <c r="EA74" s="180"/>
      <c r="EB74" s="180"/>
    </row>
    <row r="75" spans="1:132" x14ac:dyDescent="0.2">
      <c r="A75" s="183">
        <f t="shared" si="0"/>
        <v>7.2</v>
      </c>
      <c r="B75" s="191">
        <f>ROUND(IF('Schuelereinst. Sinclair'!$N$4="Ja",Druck_Tabelle_Kugel_VGL!B$10,1) * VLOOKUP(A75,Kugel_Schueler,2),1)</f>
        <v>144.30000000000001</v>
      </c>
      <c r="C75" s="180"/>
      <c r="D75" s="183">
        <f t="shared" si="1"/>
        <v>7.2</v>
      </c>
      <c r="E75" s="191">
        <f>ROUND(IF('Schuelereinst. Sinclair'!$N$4="Ja",Druck_Tabelle_Kugel_VGL!E$10,1) * VLOOKUP(D75,Kugel_Schueler,2),1)</f>
        <v>127.6</v>
      </c>
      <c r="F75" s="180"/>
      <c r="G75" s="183">
        <f t="shared" si="2"/>
        <v>7.2</v>
      </c>
      <c r="H75" s="191">
        <f>ROUND(IF('Schuelereinst. Sinclair'!$N$4="Ja",Druck_Tabelle_Kugel_VGL!H$10,1) * VLOOKUP(G75,Kugel_Schueler,2),1)</f>
        <v>114.6</v>
      </c>
      <c r="I75" s="180"/>
      <c r="J75" s="183">
        <f t="shared" si="3"/>
        <v>7.2</v>
      </c>
      <c r="K75" s="191">
        <f>ROUND(IF('Schuelereinst. Sinclair'!$N$4="Ja",Druck_Tabelle_Kugel_VGL!K$10,1) * VLOOKUP(J75,Kugel_Schueler,2),1)</f>
        <v>104.4</v>
      </c>
      <c r="L75" s="180"/>
      <c r="M75" s="183">
        <f t="shared" si="4"/>
        <v>7.2</v>
      </c>
      <c r="N75" s="191">
        <f>ROUND(IF('Schuelereinst. Sinclair'!$N$4="Ja",Druck_Tabelle_Kugel_VGL!N$10,1) * VLOOKUP(M75,Kugel_Schueler,2),1)</f>
        <v>96.1</v>
      </c>
      <c r="O75" s="180"/>
      <c r="P75" s="183">
        <f t="shared" si="5"/>
        <v>7.2</v>
      </c>
      <c r="Q75" s="191">
        <f>ROUND(IF('Schuelereinst. Sinclair'!$N$4="Ja",Druck_Tabelle_Kugel_VGL!Q$10,1) * VLOOKUP(P75,Kugel_Schueler,2),1)</f>
        <v>89.2</v>
      </c>
      <c r="R75" s="180"/>
      <c r="S75" s="183">
        <f t="shared" si="6"/>
        <v>7.2</v>
      </c>
      <c r="T75" s="191">
        <f>ROUND(IF('Schuelereinst. Sinclair'!$N$4="Ja",Druck_Tabelle_Kugel_VGL!T$10,1) * VLOOKUP(S75,Kugel_Schueler,2),1)</f>
        <v>83.5</v>
      </c>
      <c r="U75" s="180"/>
      <c r="V75" s="183">
        <f t="shared" si="7"/>
        <v>7.2</v>
      </c>
      <c r="W75" s="191">
        <f>ROUND(IF('Schuelereinst. Sinclair'!$N$4="Ja",Druck_Tabelle_Kugel_VGL!W$10,1) * VLOOKUP(V75,Kugel_Schueler,2),1)</f>
        <v>78.7</v>
      </c>
      <c r="X75" s="180"/>
      <c r="Y75" s="183">
        <f t="shared" si="8"/>
        <v>7.2</v>
      </c>
      <c r="Z75" s="191">
        <f>ROUND(IF('Schuelereinst. Sinclair'!$N$4="Ja",Druck_Tabelle_Kugel_VGL!Z$10,1) * VLOOKUP(Y75,Kugel_Schueler,2),1)</f>
        <v>74.599999999999994</v>
      </c>
      <c r="AA75" s="180"/>
      <c r="AB75" s="183">
        <f t="shared" si="9"/>
        <v>7.2</v>
      </c>
      <c r="AC75" s="191">
        <f>ROUND(IF('Schuelereinst. Sinclair'!$N$4="Ja",Druck_Tabelle_Kugel_VGL!AC$10,1) * VLOOKUP(AB75,Kugel_Schueler,2),1)</f>
        <v>71</v>
      </c>
      <c r="AD75" s="180"/>
      <c r="AE75" s="183">
        <f t="shared" si="10"/>
        <v>7.2</v>
      </c>
      <c r="AF75" s="191">
        <f>ROUND(IF('Schuelereinst. Sinclair'!$N$4="Ja",Druck_Tabelle_Kugel_VGL!AF$10,1) * VLOOKUP(AE75,Kugel_Schueler,2),1)</f>
        <v>67.900000000000006</v>
      </c>
      <c r="AG75" s="180"/>
      <c r="AH75" s="183">
        <f t="shared" si="11"/>
        <v>7.2</v>
      </c>
      <c r="AI75" s="191">
        <f>ROUND(IF('Schuelereinst. Sinclair'!$N$4="Ja",Druck_Tabelle_Kugel_VGL!AI$10,1) * VLOOKUP(AH75,Kugel_Schueler,2),1)</f>
        <v>65.2</v>
      </c>
      <c r="AJ75" s="180"/>
      <c r="AK75" s="183">
        <f t="shared" si="12"/>
        <v>7.2</v>
      </c>
      <c r="AL75" s="191">
        <f>ROUND(IF('Schuelereinst. Sinclair'!$N$4="Ja",Druck_Tabelle_Kugel_VGL!AL$10,1) * VLOOKUP(AK75,Kugel_Schueler,2),1)</f>
        <v>62.9</v>
      </c>
      <c r="AM75" s="180"/>
      <c r="AN75" s="183">
        <f t="shared" si="13"/>
        <v>7.2</v>
      </c>
      <c r="AO75" s="191">
        <f>ROUND(IF('Schuelereinst. Sinclair'!$N$4="Ja",Druck_Tabelle_Kugel_VGL!AO$10,1) * VLOOKUP(AN75,Kugel_Schueler,2),1)</f>
        <v>60.7</v>
      </c>
      <c r="AP75" s="180"/>
      <c r="AQ75" s="183">
        <f t="shared" si="14"/>
        <v>7.2</v>
      </c>
      <c r="AR75" s="191">
        <f>ROUND(IF('Schuelereinst. Sinclair'!$N$4="Ja",Druck_Tabelle_Kugel_VGL!AR$10,1) * VLOOKUP(AQ75,Kugel_Schueler,2),1)</f>
        <v>58.9</v>
      </c>
      <c r="AS75" s="180"/>
      <c r="AT75" s="183">
        <f t="shared" si="15"/>
        <v>7.2</v>
      </c>
      <c r="AU75" s="191">
        <f>ROUND(IF('Schuelereinst. Sinclair'!$N$4="Ja",Druck_Tabelle_Kugel_VGL!AU$10,1) * VLOOKUP(AT75,Kugel_Schueler,2),1)</f>
        <v>49.1</v>
      </c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180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  <c r="DS75" s="180"/>
      <c r="DT75" s="180"/>
      <c r="DU75" s="180"/>
      <c r="DV75" s="180"/>
      <c r="DW75" s="180"/>
      <c r="DX75" s="180"/>
      <c r="DY75" s="180"/>
      <c r="DZ75" s="180"/>
      <c r="EA75" s="180"/>
      <c r="EB75" s="180"/>
    </row>
    <row r="76" spans="1:132" x14ac:dyDescent="0.2">
      <c r="A76" s="185">
        <f t="shared" si="0"/>
        <v>7.3</v>
      </c>
      <c r="B76" s="192">
        <f>ROUND(IF('Schuelereinst. Sinclair'!$N$4="Ja",Druck_Tabelle_Kugel_VGL!B$10,1) * VLOOKUP(A76,Kugel_Schueler,2),1)</f>
        <v>147</v>
      </c>
      <c r="C76" s="180"/>
      <c r="D76" s="185">
        <f t="shared" si="1"/>
        <v>7.3</v>
      </c>
      <c r="E76" s="192">
        <f>ROUND(IF('Schuelereinst. Sinclair'!$N$4="Ja",Druck_Tabelle_Kugel_VGL!E$10,1) * VLOOKUP(D76,Kugel_Schueler,2),1)</f>
        <v>130</v>
      </c>
      <c r="F76" s="180"/>
      <c r="G76" s="185">
        <f t="shared" si="2"/>
        <v>7.3</v>
      </c>
      <c r="H76" s="192">
        <f>ROUND(IF('Schuelereinst. Sinclair'!$N$4="Ja",Druck_Tabelle_Kugel_VGL!H$10,1) * VLOOKUP(G76,Kugel_Schueler,2),1)</f>
        <v>116.8</v>
      </c>
      <c r="I76" s="180"/>
      <c r="J76" s="185">
        <f t="shared" si="3"/>
        <v>7.3</v>
      </c>
      <c r="K76" s="192">
        <f>ROUND(IF('Schuelereinst. Sinclair'!$N$4="Ja",Druck_Tabelle_Kugel_VGL!K$10,1) * VLOOKUP(J76,Kugel_Schueler,2),1)</f>
        <v>106.4</v>
      </c>
      <c r="L76" s="180"/>
      <c r="M76" s="185">
        <f t="shared" si="4"/>
        <v>7.3</v>
      </c>
      <c r="N76" s="192">
        <f>ROUND(IF('Schuelereinst. Sinclair'!$N$4="Ja",Druck_Tabelle_Kugel_VGL!N$10,1) * VLOOKUP(M76,Kugel_Schueler,2),1)</f>
        <v>97.9</v>
      </c>
      <c r="O76" s="180"/>
      <c r="P76" s="185">
        <f t="shared" si="5"/>
        <v>7.3</v>
      </c>
      <c r="Q76" s="192">
        <f>ROUND(IF('Schuelereinst. Sinclair'!$N$4="Ja",Druck_Tabelle_Kugel_VGL!Q$10,1) * VLOOKUP(P76,Kugel_Schueler,2),1)</f>
        <v>91</v>
      </c>
      <c r="R76" s="180"/>
      <c r="S76" s="185">
        <f t="shared" si="6"/>
        <v>7.3</v>
      </c>
      <c r="T76" s="192">
        <f>ROUND(IF('Schuelereinst. Sinclair'!$N$4="Ja",Druck_Tabelle_Kugel_VGL!T$10,1) * VLOOKUP(S76,Kugel_Schueler,2),1)</f>
        <v>85.1</v>
      </c>
      <c r="U76" s="180"/>
      <c r="V76" s="185">
        <f t="shared" si="7"/>
        <v>7.3</v>
      </c>
      <c r="W76" s="192">
        <f>ROUND(IF('Schuelereinst. Sinclair'!$N$4="Ja",Druck_Tabelle_Kugel_VGL!W$10,1) * VLOOKUP(V76,Kugel_Schueler,2),1)</f>
        <v>80.2</v>
      </c>
      <c r="X76" s="180"/>
      <c r="Y76" s="185">
        <f t="shared" si="8"/>
        <v>7.3</v>
      </c>
      <c r="Z76" s="192">
        <f>ROUND(IF('Schuelereinst. Sinclair'!$N$4="Ja",Druck_Tabelle_Kugel_VGL!Z$10,1) * VLOOKUP(Y76,Kugel_Schueler,2),1)</f>
        <v>76</v>
      </c>
      <c r="AA76" s="180"/>
      <c r="AB76" s="185">
        <f t="shared" si="9"/>
        <v>7.3</v>
      </c>
      <c r="AC76" s="192">
        <f>ROUND(IF('Schuelereinst. Sinclair'!$N$4="Ja",Druck_Tabelle_Kugel_VGL!AC$10,1) * VLOOKUP(AB76,Kugel_Schueler,2),1)</f>
        <v>72.400000000000006</v>
      </c>
      <c r="AD76" s="180"/>
      <c r="AE76" s="185">
        <f t="shared" si="10"/>
        <v>7.3</v>
      </c>
      <c r="AF76" s="192">
        <f>ROUND(IF('Schuelereinst. Sinclair'!$N$4="Ja",Druck_Tabelle_Kugel_VGL!AF$10,1) * VLOOKUP(AE76,Kugel_Schueler,2),1)</f>
        <v>69.3</v>
      </c>
      <c r="AG76" s="180"/>
      <c r="AH76" s="185">
        <f t="shared" si="11"/>
        <v>7.3</v>
      </c>
      <c r="AI76" s="192">
        <f>ROUND(IF('Schuelereinst. Sinclair'!$N$4="Ja",Druck_Tabelle_Kugel_VGL!AI$10,1) * VLOOKUP(AH76,Kugel_Schueler,2),1)</f>
        <v>66.5</v>
      </c>
      <c r="AJ76" s="180"/>
      <c r="AK76" s="185">
        <f t="shared" si="12"/>
        <v>7.3</v>
      </c>
      <c r="AL76" s="192">
        <f>ROUND(IF('Schuelereinst. Sinclair'!$N$4="Ja",Druck_Tabelle_Kugel_VGL!AL$10,1) * VLOOKUP(AK76,Kugel_Schueler,2),1)</f>
        <v>64.099999999999994</v>
      </c>
      <c r="AM76" s="180"/>
      <c r="AN76" s="185">
        <f t="shared" si="13"/>
        <v>7.3</v>
      </c>
      <c r="AO76" s="192">
        <f>ROUND(IF('Schuelereinst. Sinclair'!$N$4="Ja",Druck_Tabelle_Kugel_VGL!AO$10,1) * VLOOKUP(AN76,Kugel_Schueler,2),1)</f>
        <v>61.9</v>
      </c>
      <c r="AP76" s="180"/>
      <c r="AQ76" s="185">
        <f t="shared" si="14"/>
        <v>7.3</v>
      </c>
      <c r="AR76" s="192">
        <f>ROUND(IF('Schuelereinst. Sinclair'!$N$4="Ja",Druck_Tabelle_Kugel_VGL!AR$10,1) * VLOOKUP(AQ76,Kugel_Schueler,2),1)</f>
        <v>60</v>
      </c>
      <c r="AS76" s="180"/>
      <c r="AT76" s="185">
        <f t="shared" si="15"/>
        <v>7.3</v>
      </c>
      <c r="AU76" s="192">
        <f>ROUND(IF('Schuelereinst. Sinclair'!$N$4="Ja",Druck_Tabelle_Kugel_VGL!AU$10,1) * VLOOKUP(AT76,Kugel_Schueler,2),1)</f>
        <v>50.1</v>
      </c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180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  <c r="DS76" s="180"/>
      <c r="DT76" s="180"/>
      <c r="DU76" s="180"/>
      <c r="DV76" s="180"/>
      <c r="DW76" s="180"/>
      <c r="DX76" s="180"/>
      <c r="DY76" s="180"/>
      <c r="DZ76" s="180"/>
      <c r="EA76" s="180"/>
      <c r="EB76" s="180"/>
    </row>
    <row r="77" spans="1:132" x14ac:dyDescent="0.2">
      <c r="A77" s="183">
        <f t="shared" si="0"/>
        <v>7.4</v>
      </c>
      <c r="B77" s="191">
        <f>ROUND(IF('Schuelereinst. Sinclair'!$N$4="Ja",Druck_Tabelle_Kugel_VGL!B$10,1) * VLOOKUP(A77,Kugel_Schueler,2),1)</f>
        <v>149.80000000000001</v>
      </c>
      <c r="C77" s="180"/>
      <c r="D77" s="183">
        <f t="shared" si="1"/>
        <v>7.4</v>
      </c>
      <c r="E77" s="191">
        <f>ROUND(IF('Schuelereinst. Sinclair'!$N$4="Ja",Druck_Tabelle_Kugel_VGL!E$10,1) * VLOOKUP(D77,Kugel_Schueler,2),1)</f>
        <v>132.5</v>
      </c>
      <c r="F77" s="180"/>
      <c r="G77" s="183">
        <f t="shared" si="2"/>
        <v>7.4</v>
      </c>
      <c r="H77" s="191">
        <f>ROUND(IF('Schuelereinst. Sinclair'!$N$4="Ja",Druck_Tabelle_Kugel_VGL!H$10,1) * VLOOKUP(G77,Kugel_Schueler,2),1)</f>
        <v>119.1</v>
      </c>
      <c r="I77" s="180"/>
      <c r="J77" s="183">
        <f t="shared" si="3"/>
        <v>7.4</v>
      </c>
      <c r="K77" s="191">
        <f>ROUND(IF('Schuelereinst. Sinclair'!$N$4="Ja",Druck_Tabelle_Kugel_VGL!K$10,1) * VLOOKUP(J77,Kugel_Schueler,2),1)</f>
        <v>108.4</v>
      </c>
      <c r="L77" s="180"/>
      <c r="M77" s="183">
        <f t="shared" si="4"/>
        <v>7.4</v>
      </c>
      <c r="N77" s="191">
        <f>ROUND(IF('Schuelereinst. Sinclair'!$N$4="Ja",Druck_Tabelle_Kugel_VGL!N$10,1) * VLOOKUP(M77,Kugel_Schueler,2),1)</f>
        <v>99.8</v>
      </c>
      <c r="O77" s="180"/>
      <c r="P77" s="183">
        <f t="shared" si="5"/>
        <v>7.4</v>
      </c>
      <c r="Q77" s="191">
        <f>ROUND(IF('Schuelereinst. Sinclair'!$N$4="Ja",Druck_Tabelle_Kugel_VGL!Q$10,1) * VLOOKUP(P77,Kugel_Schueler,2),1)</f>
        <v>92.7</v>
      </c>
      <c r="R77" s="180"/>
      <c r="S77" s="183">
        <f t="shared" si="6"/>
        <v>7.4</v>
      </c>
      <c r="T77" s="191">
        <f>ROUND(IF('Schuelereinst. Sinclair'!$N$4="Ja",Druck_Tabelle_Kugel_VGL!T$10,1) * VLOOKUP(S77,Kugel_Schueler,2),1)</f>
        <v>86.8</v>
      </c>
      <c r="U77" s="180"/>
      <c r="V77" s="183">
        <f t="shared" si="7"/>
        <v>7.4</v>
      </c>
      <c r="W77" s="191">
        <f>ROUND(IF('Schuelereinst. Sinclair'!$N$4="Ja",Druck_Tabelle_Kugel_VGL!W$10,1) * VLOOKUP(V77,Kugel_Schueler,2),1)</f>
        <v>81.7</v>
      </c>
      <c r="X77" s="180"/>
      <c r="Y77" s="183">
        <f t="shared" si="8"/>
        <v>7.4</v>
      </c>
      <c r="Z77" s="191">
        <f>ROUND(IF('Schuelereinst. Sinclair'!$N$4="Ja",Druck_Tabelle_Kugel_VGL!Z$10,1) * VLOOKUP(Y77,Kugel_Schueler,2),1)</f>
        <v>77.5</v>
      </c>
      <c r="AA77" s="180"/>
      <c r="AB77" s="183">
        <f t="shared" si="9"/>
        <v>7.4</v>
      </c>
      <c r="AC77" s="191">
        <f>ROUND(IF('Schuelereinst. Sinclair'!$N$4="Ja",Druck_Tabelle_Kugel_VGL!AC$10,1) * VLOOKUP(AB77,Kugel_Schueler,2),1)</f>
        <v>73.8</v>
      </c>
      <c r="AD77" s="180"/>
      <c r="AE77" s="183">
        <f t="shared" si="10"/>
        <v>7.4</v>
      </c>
      <c r="AF77" s="191">
        <f>ROUND(IF('Schuelereinst. Sinclair'!$N$4="Ja",Druck_Tabelle_Kugel_VGL!AF$10,1) * VLOOKUP(AE77,Kugel_Schueler,2),1)</f>
        <v>70.599999999999994</v>
      </c>
      <c r="AG77" s="180"/>
      <c r="AH77" s="183">
        <f t="shared" si="11"/>
        <v>7.4</v>
      </c>
      <c r="AI77" s="191">
        <f>ROUND(IF('Schuelereinst. Sinclair'!$N$4="Ja",Druck_Tabelle_Kugel_VGL!AI$10,1) * VLOOKUP(AH77,Kugel_Schueler,2),1)</f>
        <v>67.8</v>
      </c>
      <c r="AJ77" s="180"/>
      <c r="AK77" s="183">
        <f t="shared" si="12"/>
        <v>7.4</v>
      </c>
      <c r="AL77" s="191">
        <f>ROUND(IF('Schuelereinst. Sinclair'!$N$4="Ja",Druck_Tabelle_Kugel_VGL!AL$10,1) * VLOOKUP(AK77,Kugel_Schueler,2),1)</f>
        <v>65.3</v>
      </c>
      <c r="AM77" s="180"/>
      <c r="AN77" s="183">
        <f t="shared" si="13"/>
        <v>7.4</v>
      </c>
      <c r="AO77" s="191">
        <f>ROUND(IF('Schuelereinst. Sinclair'!$N$4="Ja",Druck_Tabelle_Kugel_VGL!AO$10,1) * VLOOKUP(AN77,Kugel_Schueler,2),1)</f>
        <v>63.1</v>
      </c>
      <c r="AP77" s="180"/>
      <c r="AQ77" s="183">
        <f t="shared" si="14"/>
        <v>7.4</v>
      </c>
      <c r="AR77" s="191">
        <f>ROUND(IF('Schuelereinst. Sinclair'!$N$4="Ja",Druck_Tabelle_Kugel_VGL!AR$10,1) * VLOOKUP(AQ77,Kugel_Schueler,2),1)</f>
        <v>61.1</v>
      </c>
      <c r="AS77" s="180"/>
      <c r="AT77" s="183">
        <f t="shared" si="15"/>
        <v>7.4</v>
      </c>
      <c r="AU77" s="191">
        <f>ROUND(IF('Schuelereinst. Sinclair'!$N$4="Ja",Druck_Tabelle_Kugel_VGL!AU$10,1) * VLOOKUP(AT77,Kugel_Schueler,2),1)</f>
        <v>51</v>
      </c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0"/>
      <c r="DX77" s="180"/>
      <c r="DY77" s="180"/>
      <c r="DZ77" s="180"/>
      <c r="EA77" s="180"/>
      <c r="EB77" s="180"/>
    </row>
    <row r="78" spans="1:132" x14ac:dyDescent="0.2">
      <c r="A78" s="185">
        <f t="shared" si="0"/>
        <v>7.5</v>
      </c>
      <c r="B78" s="192">
        <f>ROUND(IF('Schuelereinst. Sinclair'!$N$4="Ja",Druck_Tabelle_Kugel_VGL!B$10,1) * VLOOKUP(A78,Kugel_Schueler,2),1)</f>
        <v>152.6</v>
      </c>
      <c r="C78" s="180"/>
      <c r="D78" s="185">
        <f t="shared" si="1"/>
        <v>7.5</v>
      </c>
      <c r="E78" s="192">
        <f>ROUND(IF('Schuelereinst. Sinclair'!$N$4="Ja",Druck_Tabelle_Kugel_VGL!E$10,1) * VLOOKUP(D78,Kugel_Schueler,2),1)</f>
        <v>134.9</v>
      </c>
      <c r="F78" s="180"/>
      <c r="G78" s="185">
        <f t="shared" si="2"/>
        <v>7.5</v>
      </c>
      <c r="H78" s="192">
        <f>ROUND(IF('Schuelereinst. Sinclair'!$N$4="Ja",Druck_Tabelle_Kugel_VGL!H$10,1) * VLOOKUP(G78,Kugel_Schueler,2),1)</f>
        <v>121.3</v>
      </c>
      <c r="I78" s="180"/>
      <c r="J78" s="185">
        <f t="shared" si="3"/>
        <v>7.5</v>
      </c>
      <c r="K78" s="192">
        <f>ROUND(IF('Schuelereinst. Sinclair'!$N$4="Ja",Druck_Tabelle_Kugel_VGL!K$10,1) * VLOOKUP(J78,Kugel_Schueler,2),1)</f>
        <v>110.4</v>
      </c>
      <c r="L78" s="180"/>
      <c r="M78" s="185">
        <f t="shared" si="4"/>
        <v>7.5</v>
      </c>
      <c r="N78" s="192">
        <f>ROUND(IF('Schuelereinst. Sinclair'!$N$4="Ja",Druck_Tabelle_Kugel_VGL!N$10,1) * VLOOKUP(M78,Kugel_Schueler,2),1)</f>
        <v>101.6</v>
      </c>
      <c r="O78" s="180"/>
      <c r="P78" s="185">
        <f t="shared" si="5"/>
        <v>7.5</v>
      </c>
      <c r="Q78" s="192">
        <f>ROUND(IF('Schuelereinst. Sinclair'!$N$4="Ja",Druck_Tabelle_Kugel_VGL!Q$10,1) * VLOOKUP(P78,Kugel_Schueler,2),1)</f>
        <v>94.4</v>
      </c>
      <c r="R78" s="180"/>
      <c r="S78" s="185">
        <f t="shared" si="6"/>
        <v>7.5</v>
      </c>
      <c r="T78" s="192">
        <f>ROUND(IF('Schuelereinst. Sinclair'!$N$4="Ja",Druck_Tabelle_Kugel_VGL!T$10,1) * VLOOKUP(S78,Kugel_Schueler,2),1)</f>
        <v>88.4</v>
      </c>
      <c r="U78" s="180"/>
      <c r="V78" s="185">
        <f t="shared" si="7"/>
        <v>7.5</v>
      </c>
      <c r="W78" s="192">
        <f>ROUND(IF('Schuelereinst. Sinclair'!$N$4="Ja",Druck_Tabelle_Kugel_VGL!W$10,1) * VLOOKUP(V78,Kugel_Schueler,2),1)</f>
        <v>83.3</v>
      </c>
      <c r="X78" s="180"/>
      <c r="Y78" s="185">
        <f t="shared" si="8"/>
        <v>7.5</v>
      </c>
      <c r="Z78" s="192">
        <f>ROUND(IF('Schuelereinst. Sinclair'!$N$4="Ja",Druck_Tabelle_Kugel_VGL!Z$10,1) * VLOOKUP(Y78,Kugel_Schueler,2),1)</f>
        <v>78.900000000000006</v>
      </c>
      <c r="AA78" s="180"/>
      <c r="AB78" s="185">
        <f t="shared" si="9"/>
        <v>7.5</v>
      </c>
      <c r="AC78" s="192">
        <f>ROUND(IF('Schuelereinst. Sinclair'!$N$4="Ja",Druck_Tabelle_Kugel_VGL!AC$10,1) * VLOOKUP(AB78,Kugel_Schueler,2),1)</f>
        <v>75.099999999999994</v>
      </c>
      <c r="AD78" s="180"/>
      <c r="AE78" s="185">
        <f t="shared" si="10"/>
        <v>7.5</v>
      </c>
      <c r="AF78" s="192">
        <f>ROUND(IF('Schuelereinst. Sinclair'!$N$4="Ja",Druck_Tabelle_Kugel_VGL!AF$10,1) * VLOOKUP(AE78,Kugel_Schueler,2),1)</f>
        <v>71.900000000000006</v>
      </c>
      <c r="AG78" s="180"/>
      <c r="AH78" s="185">
        <f t="shared" si="11"/>
        <v>7.5</v>
      </c>
      <c r="AI78" s="192">
        <f>ROUND(IF('Schuelereinst. Sinclair'!$N$4="Ja",Druck_Tabelle_Kugel_VGL!AI$10,1) * VLOOKUP(AH78,Kugel_Schueler,2),1)</f>
        <v>69</v>
      </c>
      <c r="AJ78" s="180"/>
      <c r="AK78" s="185">
        <f t="shared" si="12"/>
        <v>7.5</v>
      </c>
      <c r="AL78" s="192">
        <f>ROUND(IF('Schuelereinst. Sinclair'!$N$4="Ja",Druck_Tabelle_Kugel_VGL!AL$10,1) * VLOOKUP(AK78,Kugel_Schueler,2),1)</f>
        <v>66.5</v>
      </c>
      <c r="AM78" s="180"/>
      <c r="AN78" s="185">
        <f t="shared" si="13"/>
        <v>7.5</v>
      </c>
      <c r="AO78" s="192">
        <f>ROUND(IF('Schuelereinst. Sinclair'!$N$4="Ja",Druck_Tabelle_Kugel_VGL!AO$10,1) * VLOOKUP(AN78,Kugel_Schueler,2),1)</f>
        <v>64.2</v>
      </c>
      <c r="AP78" s="180"/>
      <c r="AQ78" s="185">
        <f t="shared" si="14"/>
        <v>7.5</v>
      </c>
      <c r="AR78" s="192">
        <f>ROUND(IF('Schuelereinst. Sinclair'!$N$4="Ja",Druck_Tabelle_Kugel_VGL!AR$10,1) * VLOOKUP(AQ78,Kugel_Schueler,2),1)</f>
        <v>62.3</v>
      </c>
      <c r="AS78" s="180"/>
      <c r="AT78" s="185">
        <f t="shared" si="15"/>
        <v>7.5</v>
      </c>
      <c r="AU78" s="192">
        <f>ROUND(IF('Schuelereinst. Sinclair'!$N$4="Ja",Druck_Tabelle_Kugel_VGL!AU$10,1) * VLOOKUP(AT78,Kugel_Schueler,2),1)</f>
        <v>52</v>
      </c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</row>
    <row r="79" spans="1:132" x14ac:dyDescent="0.2">
      <c r="A79" s="183">
        <f t="shared" ref="A79:A112" si="16">IF($D$4=0.1,ROUND(A78+$D$4,1),ROUND(A78+$D$4,2))</f>
        <v>7.6</v>
      </c>
      <c r="B79" s="191">
        <f>ROUND(IF('Schuelereinst. Sinclair'!$N$4="Ja",Druck_Tabelle_Kugel_VGL!B$10,1) * VLOOKUP(A79,Kugel_Schueler,2),1)</f>
        <v>155.4</v>
      </c>
      <c r="C79" s="180"/>
      <c r="D79" s="183">
        <f t="shared" ref="D79:D142" si="17">IF($D$4=0.1,ROUND(D78+$D$4,1),ROUND(D78+$D$4,2))</f>
        <v>7.6</v>
      </c>
      <c r="E79" s="191">
        <f>ROUND(IF('Schuelereinst. Sinclair'!$N$4="Ja",Druck_Tabelle_Kugel_VGL!E$10,1) * VLOOKUP(D79,Kugel_Schueler,2),1)</f>
        <v>137.4</v>
      </c>
      <c r="F79" s="180"/>
      <c r="G79" s="183">
        <f t="shared" ref="G79:G142" si="18">IF($D$4=0.1,ROUND(G78+$D$4,1),ROUND(G78+$D$4,2))</f>
        <v>7.6</v>
      </c>
      <c r="H79" s="191">
        <f>ROUND(IF('Schuelereinst. Sinclair'!$N$4="Ja",Druck_Tabelle_Kugel_VGL!H$10,1) * VLOOKUP(G79,Kugel_Schueler,2),1)</f>
        <v>123.5</v>
      </c>
      <c r="I79" s="180"/>
      <c r="J79" s="183">
        <f t="shared" ref="J79:J142" si="19">IF($D$4=0.1,ROUND(J78+$D$4,1),ROUND(J78+$D$4,2))</f>
        <v>7.6</v>
      </c>
      <c r="K79" s="191">
        <f>ROUND(IF('Schuelereinst. Sinclair'!$N$4="Ja",Druck_Tabelle_Kugel_VGL!K$10,1) * VLOOKUP(J79,Kugel_Schueler,2),1)</f>
        <v>112.4</v>
      </c>
      <c r="L79" s="180"/>
      <c r="M79" s="183">
        <f t="shared" ref="M79:M142" si="20">IF($D$4=0.1,ROUND(M78+$D$4,1),ROUND(M78+$D$4,2))</f>
        <v>7.6</v>
      </c>
      <c r="N79" s="191">
        <f>ROUND(IF('Schuelereinst. Sinclair'!$N$4="Ja",Druck_Tabelle_Kugel_VGL!N$10,1) * VLOOKUP(M79,Kugel_Schueler,2),1)</f>
        <v>103.5</v>
      </c>
      <c r="O79" s="180"/>
      <c r="P79" s="183">
        <f t="shared" ref="P79:P142" si="21">IF($D$4=0.1,ROUND(P78+$D$4,1),ROUND(P78+$D$4,2))</f>
        <v>7.6</v>
      </c>
      <c r="Q79" s="191">
        <f>ROUND(IF('Schuelereinst. Sinclair'!$N$4="Ja",Druck_Tabelle_Kugel_VGL!Q$10,1) * VLOOKUP(P79,Kugel_Schueler,2),1)</f>
        <v>96.1</v>
      </c>
      <c r="R79" s="180"/>
      <c r="S79" s="183">
        <f t="shared" ref="S79:S142" si="22">IF($D$4=0.1,ROUND(S78+$D$4,1),ROUND(S78+$D$4,2))</f>
        <v>7.6</v>
      </c>
      <c r="T79" s="191">
        <f>ROUND(IF('Schuelereinst. Sinclair'!$N$4="Ja",Druck_Tabelle_Kugel_VGL!T$10,1) * VLOOKUP(S79,Kugel_Schueler,2),1)</f>
        <v>90</v>
      </c>
      <c r="U79" s="180"/>
      <c r="V79" s="183">
        <f t="shared" ref="V79:V142" si="23">IF($D$4=0.1,ROUND(V78+$D$4,1),ROUND(V78+$D$4,2))</f>
        <v>7.6</v>
      </c>
      <c r="W79" s="191">
        <f>ROUND(IF('Schuelereinst. Sinclair'!$N$4="Ja",Druck_Tabelle_Kugel_VGL!W$10,1) * VLOOKUP(V79,Kugel_Schueler,2),1)</f>
        <v>84.8</v>
      </c>
      <c r="X79" s="180"/>
      <c r="Y79" s="183">
        <f t="shared" ref="Y79:Y142" si="24">IF($D$4=0.1,ROUND(Y78+$D$4,1),ROUND(Y78+$D$4,2))</f>
        <v>7.6</v>
      </c>
      <c r="Z79" s="191">
        <f>ROUND(IF('Schuelereinst. Sinclair'!$N$4="Ja",Druck_Tabelle_Kugel_VGL!Z$10,1) * VLOOKUP(Y79,Kugel_Schueler,2),1)</f>
        <v>80.3</v>
      </c>
      <c r="AA79" s="180"/>
      <c r="AB79" s="183">
        <f t="shared" ref="AB79:AB142" si="25">IF($D$4=0.1,ROUND(AB78+$D$4,1),ROUND(AB78+$D$4,2))</f>
        <v>7.6</v>
      </c>
      <c r="AC79" s="191">
        <f>ROUND(IF('Schuelereinst. Sinclair'!$N$4="Ja",Druck_Tabelle_Kugel_VGL!AC$10,1) * VLOOKUP(AB79,Kugel_Schueler,2),1)</f>
        <v>76.5</v>
      </c>
      <c r="AD79" s="180"/>
      <c r="AE79" s="183">
        <f t="shared" ref="AE79:AE142" si="26">IF($D$4=0.1,ROUND(AE78+$D$4,1),ROUND(AE78+$D$4,2))</f>
        <v>7.6</v>
      </c>
      <c r="AF79" s="191">
        <f>ROUND(IF('Schuelereinst. Sinclair'!$N$4="Ja",Druck_Tabelle_Kugel_VGL!AF$10,1) * VLOOKUP(AE79,Kugel_Schueler,2),1)</f>
        <v>73.2</v>
      </c>
      <c r="AG79" s="180"/>
      <c r="AH79" s="183">
        <f t="shared" ref="AH79:AH142" si="27">IF($D$4=0.1,ROUND(AH78+$D$4,1),ROUND(AH78+$D$4,2))</f>
        <v>7.6</v>
      </c>
      <c r="AI79" s="191">
        <f>ROUND(IF('Schuelereinst. Sinclair'!$N$4="Ja",Druck_Tabelle_Kugel_VGL!AI$10,1) * VLOOKUP(AH79,Kugel_Schueler,2),1)</f>
        <v>70.3</v>
      </c>
      <c r="AJ79" s="180"/>
      <c r="AK79" s="183">
        <f t="shared" ref="AK79:AK142" si="28">IF($D$4=0.1,ROUND(AK78+$D$4,1),ROUND(AK78+$D$4,2))</f>
        <v>7.6</v>
      </c>
      <c r="AL79" s="191">
        <f>ROUND(IF('Schuelereinst. Sinclair'!$N$4="Ja",Druck_Tabelle_Kugel_VGL!AL$10,1) * VLOOKUP(AK79,Kugel_Schueler,2),1)</f>
        <v>67.7</v>
      </c>
      <c r="AM79" s="180"/>
      <c r="AN79" s="183">
        <f t="shared" ref="AN79:AN142" si="29">IF($D$4=0.1,ROUND(AN78+$D$4,1),ROUND(AN78+$D$4,2))</f>
        <v>7.6</v>
      </c>
      <c r="AO79" s="191">
        <f>ROUND(IF('Schuelereinst. Sinclair'!$N$4="Ja",Druck_Tabelle_Kugel_VGL!AO$10,1) * VLOOKUP(AN79,Kugel_Schueler,2),1)</f>
        <v>65.400000000000006</v>
      </c>
      <c r="AP79" s="180"/>
      <c r="AQ79" s="183">
        <f t="shared" ref="AQ79:AQ142" si="30">IF($D$4=0.1,ROUND(AQ78+$D$4,1),ROUND(AQ78+$D$4,2))</f>
        <v>7.6</v>
      </c>
      <c r="AR79" s="191">
        <f>ROUND(IF('Schuelereinst. Sinclair'!$N$4="Ja",Druck_Tabelle_Kugel_VGL!AR$10,1) * VLOOKUP(AQ79,Kugel_Schueler,2),1)</f>
        <v>63.4</v>
      </c>
      <c r="AS79" s="180"/>
      <c r="AT79" s="183">
        <f t="shared" ref="AT79:AT142" si="31">IF($D$4=0.1,ROUND(AT78+$D$4,1),ROUND(AT78+$D$4,2))</f>
        <v>7.6</v>
      </c>
      <c r="AU79" s="191">
        <f>ROUND(IF('Schuelereinst. Sinclair'!$N$4="Ja",Druck_Tabelle_Kugel_VGL!AU$10,1) * VLOOKUP(AT79,Kugel_Schueler,2),1)</f>
        <v>52.9</v>
      </c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180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  <c r="DS79" s="180"/>
      <c r="DT79" s="180"/>
      <c r="DU79" s="180"/>
      <c r="DV79" s="180"/>
      <c r="DW79" s="180"/>
      <c r="DX79" s="180"/>
      <c r="DY79" s="180"/>
      <c r="DZ79" s="180"/>
      <c r="EA79" s="180"/>
      <c r="EB79" s="180"/>
    </row>
    <row r="80" spans="1:132" x14ac:dyDescent="0.2">
      <c r="A80" s="185">
        <f t="shared" si="16"/>
        <v>7.7</v>
      </c>
      <c r="B80" s="192">
        <f>ROUND(IF('Schuelereinst. Sinclair'!$N$4="Ja",Druck_Tabelle_Kugel_VGL!B$10,1) * VLOOKUP(A80,Kugel_Schueler,2),1)</f>
        <v>158.1</v>
      </c>
      <c r="C80" s="180"/>
      <c r="D80" s="185">
        <f t="shared" si="17"/>
        <v>7.7</v>
      </c>
      <c r="E80" s="192">
        <f>ROUND(IF('Schuelereinst. Sinclair'!$N$4="Ja",Druck_Tabelle_Kugel_VGL!E$10,1) * VLOOKUP(D80,Kugel_Schueler,2),1)</f>
        <v>139.80000000000001</v>
      </c>
      <c r="F80" s="180"/>
      <c r="G80" s="185">
        <f t="shared" si="18"/>
        <v>7.7</v>
      </c>
      <c r="H80" s="192">
        <f>ROUND(IF('Schuelereinst. Sinclair'!$N$4="Ja",Druck_Tabelle_Kugel_VGL!H$10,1) * VLOOKUP(G80,Kugel_Schueler,2),1)</f>
        <v>125.7</v>
      </c>
      <c r="I80" s="180"/>
      <c r="J80" s="185">
        <f t="shared" si="19"/>
        <v>7.7</v>
      </c>
      <c r="K80" s="192">
        <f>ROUND(IF('Schuelereinst. Sinclair'!$N$4="Ja",Druck_Tabelle_Kugel_VGL!K$10,1) * VLOOKUP(J80,Kugel_Schueler,2),1)</f>
        <v>114.4</v>
      </c>
      <c r="L80" s="180"/>
      <c r="M80" s="185">
        <f t="shared" si="20"/>
        <v>7.7</v>
      </c>
      <c r="N80" s="192">
        <f>ROUND(IF('Schuelereinst. Sinclair'!$N$4="Ja",Druck_Tabelle_Kugel_VGL!N$10,1) * VLOOKUP(M80,Kugel_Schueler,2),1)</f>
        <v>105.3</v>
      </c>
      <c r="O80" s="180"/>
      <c r="P80" s="185">
        <f t="shared" si="21"/>
        <v>7.7</v>
      </c>
      <c r="Q80" s="192">
        <f>ROUND(IF('Schuelereinst. Sinclair'!$N$4="Ja",Druck_Tabelle_Kugel_VGL!Q$10,1) * VLOOKUP(P80,Kugel_Schueler,2),1)</f>
        <v>97.8</v>
      </c>
      <c r="R80" s="180"/>
      <c r="S80" s="185">
        <f t="shared" si="22"/>
        <v>7.7</v>
      </c>
      <c r="T80" s="192">
        <f>ROUND(IF('Schuelereinst. Sinclair'!$N$4="Ja",Druck_Tabelle_Kugel_VGL!T$10,1) * VLOOKUP(S80,Kugel_Schueler,2),1)</f>
        <v>91.6</v>
      </c>
      <c r="U80" s="180"/>
      <c r="V80" s="185">
        <f t="shared" si="23"/>
        <v>7.7</v>
      </c>
      <c r="W80" s="192">
        <f>ROUND(IF('Schuelereinst. Sinclair'!$N$4="Ja",Druck_Tabelle_Kugel_VGL!W$10,1) * VLOOKUP(V80,Kugel_Schueler,2),1)</f>
        <v>86.3</v>
      </c>
      <c r="X80" s="180"/>
      <c r="Y80" s="185">
        <f t="shared" si="24"/>
        <v>7.7</v>
      </c>
      <c r="Z80" s="192">
        <f>ROUND(IF('Schuelereinst. Sinclair'!$N$4="Ja",Druck_Tabelle_Kugel_VGL!Z$10,1) * VLOOKUP(Y80,Kugel_Schueler,2),1)</f>
        <v>81.8</v>
      </c>
      <c r="AA80" s="180"/>
      <c r="AB80" s="185">
        <f t="shared" si="25"/>
        <v>7.7</v>
      </c>
      <c r="AC80" s="192">
        <f>ROUND(IF('Schuelereinst. Sinclair'!$N$4="Ja",Druck_Tabelle_Kugel_VGL!AC$10,1) * VLOOKUP(AB80,Kugel_Schueler,2),1)</f>
        <v>77.900000000000006</v>
      </c>
      <c r="AD80" s="180"/>
      <c r="AE80" s="185">
        <f t="shared" si="26"/>
        <v>7.7</v>
      </c>
      <c r="AF80" s="192">
        <f>ROUND(IF('Schuelereinst. Sinclair'!$N$4="Ja",Druck_Tabelle_Kugel_VGL!AF$10,1) * VLOOKUP(AE80,Kugel_Schueler,2),1)</f>
        <v>74.5</v>
      </c>
      <c r="AG80" s="180"/>
      <c r="AH80" s="185">
        <f t="shared" si="27"/>
        <v>7.7</v>
      </c>
      <c r="AI80" s="192">
        <f>ROUND(IF('Schuelereinst. Sinclair'!$N$4="Ja",Druck_Tabelle_Kugel_VGL!AI$10,1) * VLOOKUP(AH80,Kugel_Schueler,2),1)</f>
        <v>71.5</v>
      </c>
      <c r="AJ80" s="180"/>
      <c r="AK80" s="185">
        <f t="shared" si="28"/>
        <v>7.7</v>
      </c>
      <c r="AL80" s="192">
        <f>ROUND(IF('Schuelereinst. Sinclair'!$N$4="Ja",Druck_Tabelle_Kugel_VGL!AL$10,1) * VLOOKUP(AK80,Kugel_Schueler,2),1)</f>
        <v>68.900000000000006</v>
      </c>
      <c r="AM80" s="180"/>
      <c r="AN80" s="185">
        <f t="shared" si="29"/>
        <v>7.7</v>
      </c>
      <c r="AO80" s="192">
        <f>ROUND(IF('Schuelereinst. Sinclair'!$N$4="Ja",Druck_Tabelle_Kugel_VGL!AO$10,1) * VLOOKUP(AN80,Kugel_Schueler,2),1)</f>
        <v>66.599999999999994</v>
      </c>
      <c r="AP80" s="180"/>
      <c r="AQ80" s="185">
        <f t="shared" si="30"/>
        <v>7.7</v>
      </c>
      <c r="AR80" s="192">
        <f>ROUND(IF('Schuelereinst. Sinclair'!$N$4="Ja",Druck_Tabelle_Kugel_VGL!AR$10,1) * VLOOKUP(AQ80,Kugel_Schueler,2),1)</f>
        <v>64.5</v>
      </c>
      <c r="AS80" s="180"/>
      <c r="AT80" s="185">
        <f t="shared" si="31"/>
        <v>7.7</v>
      </c>
      <c r="AU80" s="192">
        <f>ROUND(IF('Schuelereinst. Sinclair'!$N$4="Ja",Druck_Tabelle_Kugel_VGL!AU$10,1) * VLOOKUP(AT80,Kugel_Schueler,2),1)</f>
        <v>53.9</v>
      </c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0"/>
      <c r="DX80" s="180"/>
      <c r="DY80" s="180"/>
      <c r="DZ80" s="180"/>
      <c r="EA80" s="180"/>
      <c r="EB80" s="180"/>
    </row>
    <row r="81" spans="1:132" x14ac:dyDescent="0.2">
      <c r="A81" s="183">
        <f t="shared" si="16"/>
        <v>7.8</v>
      </c>
      <c r="B81" s="191">
        <f>ROUND(IF('Schuelereinst. Sinclair'!$N$4="Ja",Druck_Tabelle_Kugel_VGL!B$10,1) * VLOOKUP(A81,Kugel_Schueler,2),1)</f>
        <v>160.9</v>
      </c>
      <c r="C81" s="180"/>
      <c r="D81" s="183">
        <f t="shared" si="17"/>
        <v>7.8</v>
      </c>
      <c r="E81" s="191">
        <f>ROUND(IF('Schuelereinst. Sinclair'!$N$4="Ja",Druck_Tabelle_Kugel_VGL!E$10,1) * VLOOKUP(D81,Kugel_Schueler,2),1)</f>
        <v>142.30000000000001</v>
      </c>
      <c r="F81" s="180"/>
      <c r="G81" s="183">
        <f t="shared" si="18"/>
        <v>7.8</v>
      </c>
      <c r="H81" s="191">
        <f>ROUND(IF('Schuelereinst. Sinclair'!$N$4="Ja",Druck_Tabelle_Kugel_VGL!H$10,1) * VLOOKUP(G81,Kugel_Schueler,2),1)</f>
        <v>127.9</v>
      </c>
      <c r="I81" s="180"/>
      <c r="J81" s="183">
        <f t="shared" si="19"/>
        <v>7.8</v>
      </c>
      <c r="K81" s="191">
        <f>ROUND(IF('Schuelereinst. Sinclair'!$N$4="Ja",Druck_Tabelle_Kugel_VGL!K$10,1) * VLOOKUP(J81,Kugel_Schueler,2),1)</f>
        <v>116.4</v>
      </c>
      <c r="L81" s="180"/>
      <c r="M81" s="183">
        <f t="shared" si="20"/>
        <v>7.8</v>
      </c>
      <c r="N81" s="191">
        <f>ROUND(IF('Schuelereinst. Sinclair'!$N$4="Ja",Druck_Tabelle_Kugel_VGL!N$10,1) * VLOOKUP(M81,Kugel_Schueler,2),1)</f>
        <v>107.2</v>
      </c>
      <c r="O81" s="180"/>
      <c r="P81" s="183">
        <f t="shared" si="21"/>
        <v>7.8</v>
      </c>
      <c r="Q81" s="191">
        <f>ROUND(IF('Schuelereinst. Sinclair'!$N$4="Ja",Druck_Tabelle_Kugel_VGL!Q$10,1) * VLOOKUP(P81,Kugel_Schueler,2),1)</f>
        <v>99.6</v>
      </c>
      <c r="R81" s="180"/>
      <c r="S81" s="183">
        <f t="shared" si="22"/>
        <v>7.8</v>
      </c>
      <c r="T81" s="191">
        <f>ROUND(IF('Schuelereinst. Sinclair'!$N$4="Ja",Druck_Tabelle_Kugel_VGL!T$10,1) * VLOOKUP(S81,Kugel_Schueler,2),1)</f>
        <v>93.2</v>
      </c>
      <c r="U81" s="180"/>
      <c r="V81" s="183">
        <f t="shared" si="23"/>
        <v>7.8</v>
      </c>
      <c r="W81" s="191">
        <f>ROUND(IF('Schuelereinst. Sinclair'!$N$4="Ja",Druck_Tabelle_Kugel_VGL!W$10,1) * VLOOKUP(V81,Kugel_Schueler,2),1)</f>
        <v>87.8</v>
      </c>
      <c r="X81" s="180"/>
      <c r="Y81" s="183">
        <f t="shared" si="24"/>
        <v>7.8</v>
      </c>
      <c r="Z81" s="191">
        <f>ROUND(IF('Schuelereinst. Sinclair'!$N$4="Ja",Druck_Tabelle_Kugel_VGL!Z$10,1) * VLOOKUP(Y81,Kugel_Schueler,2),1)</f>
        <v>83.2</v>
      </c>
      <c r="AA81" s="180"/>
      <c r="AB81" s="183">
        <f t="shared" si="25"/>
        <v>7.8</v>
      </c>
      <c r="AC81" s="191">
        <f>ROUND(IF('Schuelereinst. Sinclair'!$N$4="Ja",Druck_Tabelle_Kugel_VGL!AC$10,1) * VLOOKUP(AB81,Kugel_Schueler,2),1)</f>
        <v>79.2</v>
      </c>
      <c r="AD81" s="180"/>
      <c r="AE81" s="183">
        <f t="shared" si="26"/>
        <v>7.8</v>
      </c>
      <c r="AF81" s="191">
        <f>ROUND(IF('Schuelereinst. Sinclair'!$N$4="Ja",Druck_Tabelle_Kugel_VGL!AF$10,1) * VLOOKUP(AE81,Kugel_Schueler,2),1)</f>
        <v>75.8</v>
      </c>
      <c r="AG81" s="180"/>
      <c r="AH81" s="183">
        <f t="shared" si="27"/>
        <v>7.8</v>
      </c>
      <c r="AI81" s="191">
        <f>ROUND(IF('Schuelereinst. Sinclair'!$N$4="Ja",Druck_Tabelle_Kugel_VGL!AI$10,1) * VLOOKUP(AH81,Kugel_Schueler,2),1)</f>
        <v>72.8</v>
      </c>
      <c r="AJ81" s="180"/>
      <c r="AK81" s="183">
        <f t="shared" si="28"/>
        <v>7.8</v>
      </c>
      <c r="AL81" s="191">
        <f>ROUND(IF('Schuelereinst. Sinclair'!$N$4="Ja",Druck_Tabelle_Kugel_VGL!AL$10,1) * VLOOKUP(AK81,Kugel_Schueler,2),1)</f>
        <v>70.099999999999994</v>
      </c>
      <c r="AM81" s="180"/>
      <c r="AN81" s="183">
        <f t="shared" si="29"/>
        <v>7.8</v>
      </c>
      <c r="AO81" s="191">
        <f>ROUND(IF('Schuelereinst. Sinclair'!$N$4="Ja",Druck_Tabelle_Kugel_VGL!AO$10,1) * VLOOKUP(AN81,Kugel_Schueler,2),1)</f>
        <v>67.8</v>
      </c>
      <c r="AP81" s="180"/>
      <c r="AQ81" s="183">
        <f t="shared" si="30"/>
        <v>7.8</v>
      </c>
      <c r="AR81" s="191">
        <f>ROUND(IF('Schuelereinst. Sinclair'!$N$4="Ja",Druck_Tabelle_Kugel_VGL!AR$10,1) * VLOOKUP(AQ81,Kugel_Schueler,2),1)</f>
        <v>65.7</v>
      </c>
      <c r="AS81" s="180"/>
      <c r="AT81" s="183">
        <f t="shared" si="31"/>
        <v>7.8</v>
      </c>
      <c r="AU81" s="191">
        <f>ROUND(IF('Schuelereinst. Sinclair'!$N$4="Ja",Druck_Tabelle_Kugel_VGL!AU$10,1) * VLOOKUP(AT81,Kugel_Schueler,2),1)</f>
        <v>54.8</v>
      </c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180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  <c r="DS81" s="180"/>
      <c r="DT81" s="180"/>
      <c r="DU81" s="180"/>
      <c r="DV81" s="180"/>
      <c r="DW81" s="180"/>
      <c r="DX81" s="180"/>
      <c r="DY81" s="180"/>
      <c r="DZ81" s="180"/>
      <c r="EA81" s="180"/>
      <c r="EB81" s="180"/>
    </row>
    <row r="82" spans="1:132" x14ac:dyDescent="0.2">
      <c r="A82" s="185">
        <f t="shared" si="16"/>
        <v>7.9</v>
      </c>
      <c r="B82" s="192">
        <f>ROUND(IF('Schuelereinst. Sinclair'!$N$4="Ja",Druck_Tabelle_Kugel_VGL!B$10,1) * VLOOKUP(A82,Kugel_Schueler,2),1)</f>
        <v>163.69999999999999</v>
      </c>
      <c r="C82" s="180"/>
      <c r="D82" s="185">
        <f t="shared" si="17"/>
        <v>7.9</v>
      </c>
      <c r="E82" s="192">
        <f>ROUND(IF('Schuelereinst. Sinclair'!$N$4="Ja",Druck_Tabelle_Kugel_VGL!E$10,1) * VLOOKUP(D82,Kugel_Schueler,2),1)</f>
        <v>144.69999999999999</v>
      </c>
      <c r="F82" s="180"/>
      <c r="G82" s="185">
        <f t="shared" si="18"/>
        <v>7.9</v>
      </c>
      <c r="H82" s="192">
        <f>ROUND(IF('Schuelereinst. Sinclair'!$N$4="Ja",Druck_Tabelle_Kugel_VGL!H$10,1) * VLOOKUP(G82,Kugel_Schueler,2),1)</f>
        <v>130.1</v>
      </c>
      <c r="I82" s="180"/>
      <c r="J82" s="185">
        <f t="shared" si="19"/>
        <v>7.9</v>
      </c>
      <c r="K82" s="192">
        <f>ROUND(IF('Schuelereinst. Sinclair'!$N$4="Ja",Druck_Tabelle_Kugel_VGL!K$10,1) * VLOOKUP(J82,Kugel_Schueler,2),1)</f>
        <v>118.4</v>
      </c>
      <c r="L82" s="180"/>
      <c r="M82" s="185">
        <f t="shared" si="20"/>
        <v>7.9</v>
      </c>
      <c r="N82" s="192">
        <f>ROUND(IF('Schuelereinst. Sinclair'!$N$4="Ja",Druck_Tabelle_Kugel_VGL!N$10,1) * VLOOKUP(M82,Kugel_Schueler,2),1)</f>
        <v>109</v>
      </c>
      <c r="O82" s="180"/>
      <c r="P82" s="185">
        <f t="shared" si="21"/>
        <v>7.9</v>
      </c>
      <c r="Q82" s="192">
        <f>ROUND(IF('Schuelereinst. Sinclair'!$N$4="Ja",Druck_Tabelle_Kugel_VGL!Q$10,1) * VLOOKUP(P82,Kugel_Schueler,2),1)</f>
        <v>101.3</v>
      </c>
      <c r="R82" s="180"/>
      <c r="S82" s="185">
        <f t="shared" si="22"/>
        <v>7.9</v>
      </c>
      <c r="T82" s="192">
        <f>ROUND(IF('Schuelereinst. Sinclair'!$N$4="Ja",Druck_Tabelle_Kugel_VGL!T$10,1) * VLOOKUP(S82,Kugel_Schueler,2),1)</f>
        <v>94.8</v>
      </c>
      <c r="U82" s="180"/>
      <c r="V82" s="185">
        <f t="shared" si="23"/>
        <v>7.9</v>
      </c>
      <c r="W82" s="192">
        <f>ROUND(IF('Schuelereinst. Sinclair'!$N$4="Ja",Druck_Tabelle_Kugel_VGL!W$10,1) * VLOOKUP(V82,Kugel_Schueler,2),1)</f>
        <v>89.3</v>
      </c>
      <c r="X82" s="180"/>
      <c r="Y82" s="185">
        <f t="shared" si="24"/>
        <v>7.9</v>
      </c>
      <c r="Z82" s="192">
        <f>ROUND(IF('Schuelereinst. Sinclair'!$N$4="Ja",Druck_Tabelle_Kugel_VGL!Z$10,1) * VLOOKUP(Y82,Kugel_Schueler,2),1)</f>
        <v>84.6</v>
      </c>
      <c r="AA82" s="180"/>
      <c r="AB82" s="185">
        <f t="shared" si="25"/>
        <v>7.9</v>
      </c>
      <c r="AC82" s="192">
        <f>ROUND(IF('Schuelereinst. Sinclair'!$N$4="Ja",Druck_Tabelle_Kugel_VGL!AC$10,1) * VLOOKUP(AB82,Kugel_Schueler,2),1)</f>
        <v>80.599999999999994</v>
      </c>
      <c r="AD82" s="180"/>
      <c r="AE82" s="185">
        <f t="shared" si="26"/>
        <v>7.9</v>
      </c>
      <c r="AF82" s="192">
        <f>ROUND(IF('Schuelereinst. Sinclair'!$N$4="Ja",Druck_Tabelle_Kugel_VGL!AF$10,1) * VLOOKUP(AE82,Kugel_Schueler,2),1)</f>
        <v>77.099999999999994</v>
      </c>
      <c r="AG82" s="180"/>
      <c r="AH82" s="185">
        <f t="shared" si="27"/>
        <v>7.9</v>
      </c>
      <c r="AI82" s="192">
        <f>ROUND(IF('Schuelereinst. Sinclair'!$N$4="Ja",Druck_Tabelle_Kugel_VGL!AI$10,1) * VLOOKUP(AH82,Kugel_Schueler,2),1)</f>
        <v>74</v>
      </c>
      <c r="AJ82" s="180"/>
      <c r="AK82" s="185">
        <f t="shared" si="28"/>
        <v>7.9</v>
      </c>
      <c r="AL82" s="192">
        <f>ROUND(IF('Schuelereinst. Sinclair'!$N$4="Ja",Druck_Tabelle_Kugel_VGL!AL$10,1) * VLOOKUP(AK82,Kugel_Schueler,2),1)</f>
        <v>71.3</v>
      </c>
      <c r="AM82" s="180"/>
      <c r="AN82" s="185">
        <f t="shared" si="29"/>
        <v>7.9</v>
      </c>
      <c r="AO82" s="192">
        <f>ROUND(IF('Schuelereinst. Sinclair'!$N$4="Ja",Druck_Tabelle_Kugel_VGL!AO$10,1) * VLOOKUP(AN82,Kugel_Schueler,2),1)</f>
        <v>68.900000000000006</v>
      </c>
      <c r="AP82" s="180"/>
      <c r="AQ82" s="185">
        <f t="shared" si="30"/>
        <v>7.9</v>
      </c>
      <c r="AR82" s="192">
        <f>ROUND(IF('Schuelereinst. Sinclair'!$N$4="Ja",Druck_Tabelle_Kugel_VGL!AR$10,1) * VLOOKUP(AQ82,Kugel_Schueler,2),1)</f>
        <v>66.8</v>
      </c>
      <c r="AS82" s="180"/>
      <c r="AT82" s="185">
        <f t="shared" si="31"/>
        <v>7.9</v>
      </c>
      <c r="AU82" s="192">
        <f>ROUND(IF('Schuelereinst. Sinclair'!$N$4="Ja",Druck_Tabelle_Kugel_VGL!AU$10,1) * VLOOKUP(AT82,Kugel_Schueler,2),1)</f>
        <v>55.7</v>
      </c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</row>
    <row r="83" spans="1:132" x14ac:dyDescent="0.2">
      <c r="A83" s="183">
        <f t="shared" si="16"/>
        <v>8</v>
      </c>
      <c r="B83" s="191">
        <f>ROUND(IF('Schuelereinst. Sinclair'!$N$4="Ja",Druck_Tabelle_Kugel_VGL!B$10,1) * VLOOKUP(A83,Kugel_Schueler,2),1)</f>
        <v>166.4</v>
      </c>
      <c r="C83" s="180"/>
      <c r="D83" s="183">
        <f t="shared" si="17"/>
        <v>8</v>
      </c>
      <c r="E83" s="191">
        <f>ROUND(IF('Schuelereinst. Sinclair'!$N$4="Ja",Druck_Tabelle_Kugel_VGL!E$10,1) * VLOOKUP(D83,Kugel_Schueler,2),1)</f>
        <v>147.19999999999999</v>
      </c>
      <c r="F83" s="180"/>
      <c r="G83" s="183">
        <f t="shared" si="18"/>
        <v>8</v>
      </c>
      <c r="H83" s="191">
        <f>ROUND(IF('Schuelereinst. Sinclair'!$N$4="Ja",Druck_Tabelle_Kugel_VGL!H$10,1) * VLOOKUP(G83,Kugel_Schueler,2),1)</f>
        <v>132.30000000000001</v>
      </c>
      <c r="I83" s="180"/>
      <c r="J83" s="183">
        <f t="shared" si="19"/>
        <v>8</v>
      </c>
      <c r="K83" s="191">
        <f>ROUND(IF('Schuelereinst. Sinclair'!$N$4="Ja",Druck_Tabelle_Kugel_VGL!K$10,1) * VLOOKUP(J83,Kugel_Schueler,2),1)</f>
        <v>120.4</v>
      </c>
      <c r="L83" s="180"/>
      <c r="M83" s="183">
        <f t="shared" si="20"/>
        <v>8</v>
      </c>
      <c r="N83" s="191">
        <f>ROUND(IF('Schuelereinst. Sinclair'!$N$4="Ja",Druck_Tabelle_Kugel_VGL!N$10,1) * VLOOKUP(M83,Kugel_Schueler,2),1)</f>
        <v>110.9</v>
      </c>
      <c r="O83" s="180"/>
      <c r="P83" s="183">
        <f t="shared" si="21"/>
        <v>8</v>
      </c>
      <c r="Q83" s="191">
        <f>ROUND(IF('Schuelereinst. Sinclair'!$N$4="Ja",Druck_Tabelle_Kugel_VGL!Q$10,1) * VLOOKUP(P83,Kugel_Schueler,2),1)</f>
        <v>103</v>
      </c>
      <c r="R83" s="180"/>
      <c r="S83" s="183">
        <f t="shared" si="22"/>
        <v>8</v>
      </c>
      <c r="T83" s="191">
        <f>ROUND(IF('Schuelereinst. Sinclair'!$N$4="Ja",Druck_Tabelle_Kugel_VGL!T$10,1) * VLOOKUP(S83,Kugel_Schueler,2),1)</f>
        <v>96.4</v>
      </c>
      <c r="U83" s="180"/>
      <c r="V83" s="183">
        <f t="shared" si="23"/>
        <v>8</v>
      </c>
      <c r="W83" s="191">
        <f>ROUND(IF('Schuelereinst. Sinclair'!$N$4="Ja",Druck_Tabelle_Kugel_VGL!W$10,1) * VLOOKUP(V83,Kugel_Schueler,2),1)</f>
        <v>90.8</v>
      </c>
      <c r="X83" s="180"/>
      <c r="Y83" s="183">
        <f t="shared" si="24"/>
        <v>8</v>
      </c>
      <c r="Z83" s="191">
        <f>ROUND(IF('Schuelereinst. Sinclair'!$N$4="Ja",Druck_Tabelle_Kugel_VGL!Z$10,1) * VLOOKUP(Y83,Kugel_Schueler,2),1)</f>
        <v>86.1</v>
      </c>
      <c r="AA83" s="180"/>
      <c r="AB83" s="183">
        <f t="shared" si="25"/>
        <v>8</v>
      </c>
      <c r="AC83" s="191">
        <f>ROUND(IF('Schuelereinst. Sinclair'!$N$4="Ja",Druck_Tabelle_Kugel_VGL!AC$10,1) * VLOOKUP(AB83,Kugel_Schueler,2),1)</f>
        <v>82</v>
      </c>
      <c r="AD83" s="180"/>
      <c r="AE83" s="183">
        <f t="shared" si="26"/>
        <v>8</v>
      </c>
      <c r="AF83" s="191">
        <f>ROUND(IF('Schuelereinst. Sinclair'!$N$4="Ja",Druck_Tabelle_Kugel_VGL!AF$10,1) * VLOOKUP(AE83,Kugel_Schueler,2),1)</f>
        <v>78.400000000000006</v>
      </c>
      <c r="AG83" s="180"/>
      <c r="AH83" s="183">
        <f t="shared" si="27"/>
        <v>8</v>
      </c>
      <c r="AI83" s="191">
        <f>ROUND(IF('Schuelereinst. Sinclair'!$N$4="Ja",Druck_Tabelle_Kugel_VGL!AI$10,1) * VLOOKUP(AH83,Kugel_Schueler,2),1)</f>
        <v>75.3</v>
      </c>
      <c r="AJ83" s="180"/>
      <c r="AK83" s="183">
        <f t="shared" si="28"/>
        <v>8</v>
      </c>
      <c r="AL83" s="191">
        <f>ROUND(IF('Schuelereinst. Sinclair'!$N$4="Ja",Druck_Tabelle_Kugel_VGL!AL$10,1) * VLOOKUP(AK83,Kugel_Schueler,2),1)</f>
        <v>72.5</v>
      </c>
      <c r="AM83" s="180"/>
      <c r="AN83" s="183">
        <f t="shared" si="29"/>
        <v>8</v>
      </c>
      <c r="AO83" s="191">
        <f>ROUND(IF('Schuelereinst. Sinclair'!$N$4="Ja",Druck_Tabelle_Kugel_VGL!AO$10,1) * VLOOKUP(AN83,Kugel_Schueler,2),1)</f>
        <v>70.099999999999994</v>
      </c>
      <c r="AP83" s="180"/>
      <c r="AQ83" s="183">
        <f t="shared" si="30"/>
        <v>8</v>
      </c>
      <c r="AR83" s="191">
        <f>ROUND(IF('Schuelereinst. Sinclair'!$N$4="Ja",Druck_Tabelle_Kugel_VGL!AR$10,1) * VLOOKUP(AQ83,Kugel_Schueler,2),1)</f>
        <v>67.900000000000006</v>
      </c>
      <c r="AS83" s="180"/>
      <c r="AT83" s="183">
        <f t="shared" si="31"/>
        <v>8</v>
      </c>
      <c r="AU83" s="191">
        <f>ROUND(IF('Schuelereinst. Sinclair'!$N$4="Ja",Druck_Tabelle_Kugel_VGL!AU$10,1) * VLOOKUP(AT83,Kugel_Schueler,2),1)</f>
        <v>56.7</v>
      </c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0"/>
      <c r="DX83" s="180"/>
      <c r="DY83" s="180"/>
      <c r="DZ83" s="180"/>
      <c r="EA83" s="180"/>
      <c r="EB83" s="180"/>
    </row>
    <row r="84" spans="1:132" x14ac:dyDescent="0.2">
      <c r="A84" s="185">
        <f t="shared" si="16"/>
        <v>8.1</v>
      </c>
      <c r="B84" s="192">
        <f>ROUND(IF('Schuelereinst. Sinclair'!$N$4="Ja",Druck_Tabelle_Kugel_VGL!B$10,1) * VLOOKUP(A84,Kugel_Schueler,2),1)</f>
        <v>169.2</v>
      </c>
      <c r="C84" s="180"/>
      <c r="D84" s="185">
        <f t="shared" si="17"/>
        <v>8.1</v>
      </c>
      <c r="E84" s="192">
        <f>ROUND(IF('Schuelereinst. Sinclair'!$N$4="Ja",Druck_Tabelle_Kugel_VGL!E$10,1) * VLOOKUP(D84,Kugel_Schueler,2),1)</f>
        <v>149.6</v>
      </c>
      <c r="F84" s="180"/>
      <c r="G84" s="185">
        <f t="shared" si="18"/>
        <v>8.1</v>
      </c>
      <c r="H84" s="192">
        <f>ROUND(IF('Schuelereinst. Sinclair'!$N$4="Ja",Druck_Tabelle_Kugel_VGL!H$10,1) * VLOOKUP(G84,Kugel_Schueler,2),1)</f>
        <v>134.5</v>
      </c>
      <c r="I84" s="180"/>
      <c r="J84" s="185">
        <f t="shared" si="19"/>
        <v>8.1</v>
      </c>
      <c r="K84" s="192">
        <f>ROUND(IF('Schuelereinst. Sinclair'!$N$4="Ja",Druck_Tabelle_Kugel_VGL!K$10,1) * VLOOKUP(J84,Kugel_Schueler,2),1)</f>
        <v>122.4</v>
      </c>
      <c r="L84" s="180"/>
      <c r="M84" s="185">
        <f t="shared" si="20"/>
        <v>8.1</v>
      </c>
      <c r="N84" s="192">
        <f>ROUND(IF('Schuelereinst. Sinclair'!$N$4="Ja",Druck_Tabelle_Kugel_VGL!N$10,1) * VLOOKUP(M84,Kugel_Schueler,2),1)</f>
        <v>112.7</v>
      </c>
      <c r="O84" s="180"/>
      <c r="P84" s="185">
        <f t="shared" si="21"/>
        <v>8.1</v>
      </c>
      <c r="Q84" s="192">
        <f>ROUND(IF('Schuelereinst. Sinclair'!$N$4="Ja",Druck_Tabelle_Kugel_VGL!Q$10,1) * VLOOKUP(P84,Kugel_Schueler,2),1)</f>
        <v>104.7</v>
      </c>
      <c r="R84" s="180"/>
      <c r="S84" s="185">
        <f t="shared" si="22"/>
        <v>8.1</v>
      </c>
      <c r="T84" s="192">
        <f>ROUND(IF('Schuelereinst. Sinclair'!$N$4="Ja",Druck_Tabelle_Kugel_VGL!T$10,1) * VLOOKUP(S84,Kugel_Schueler,2),1)</f>
        <v>98</v>
      </c>
      <c r="U84" s="180"/>
      <c r="V84" s="185">
        <f t="shared" si="23"/>
        <v>8.1</v>
      </c>
      <c r="W84" s="192">
        <f>ROUND(IF('Schuelereinst. Sinclair'!$N$4="Ja",Druck_Tabelle_Kugel_VGL!W$10,1) * VLOOKUP(V84,Kugel_Schueler,2),1)</f>
        <v>92.3</v>
      </c>
      <c r="X84" s="180"/>
      <c r="Y84" s="185">
        <f t="shared" si="24"/>
        <v>8.1</v>
      </c>
      <c r="Z84" s="192">
        <f>ROUND(IF('Schuelereinst. Sinclair'!$N$4="Ja",Druck_Tabelle_Kugel_VGL!Z$10,1) * VLOOKUP(Y84,Kugel_Schueler,2),1)</f>
        <v>87.5</v>
      </c>
      <c r="AA84" s="180"/>
      <c r="AB84" s="185">
        <f t="shared" si="25"/>
        <v>8.1</v>
      </c>
      <c r="AC84" s="192">
        <f>ROUND(IF('Schuelereinst. Sinclair'!$N$4="Ja",Druck_Tabelle_Kugel_VGL!AC$10,1) * VLOOKUP(AB84,Kugel_Schueler,2),1)</f>
        <v>83.3</v>
      </c>
      <c r="AD84" s="180"/>
      <c r="AE84" s="185">
        <f t="shared" si="26"/>
        <v>8.1</v>
      </c>
      <c r="AF84" s="192">
        <f>ROUND(IF('Schuelereinst. Sinclair'!$N$4="Ja",Druck_Tabelle_Kugel_VGL!AF$10,1) * VLOOKUP(AE84,Kugel_Schueler,2),1)</f>
        <v>79.7</v>
      </c>
      <c r="AG84" s="180"/>
      <c r="AH84" s="185">
        <f t="shared" si="27"/>
        <v>8.1</v>
      </c>
      <c r="AI84" s="192">
        <f>ROUND(IF('Schuelereinst. Sinclair'!$N$4="Ja",Druck_Tabelle_Kugel_VGL!AI$10,1) * VLOOKUP(AH84,Kugel_Schueler,2),1)</f>
        <v>76.5</v>
      </c>
      <c r="AJ84" s="180"/>
      <c r="AK84" s="185">
        <f t="shared" si="28"/>
        <v>8.1</v>
      </c>
      <c r="AL84" s="192">
        <f>ROUND(IF('Schuelereinst. Sinclair'!$N$4="Ja",Druck_Tabelle_Kugel_VGL!AL$10,1) * VLOOKUP(AK84,Kugel_Schueler,2),1)</f>
        <v>73.7</v>
      </c>
      <c r="AM84" s="180"/>
      <c r="AN84" s="185">
        <f t="shared" si="29"/>
        <v>8.1</v>
      </c>
      <c r="AO84" s="192">
        <f>ROUND(IF('Schuelereinst. Sinclair'!$N$4="Ja",Druck_Tabelle_Kugel_VGL!AO$10,1) * VLOOKUP(AN84,Kugel_Schueler,2),1)</f>
        <v>71.2</v>
      </c>
      <c r="AP84" s="180"/>
      <c r="AQ84" s="185">
        <f t="shared" si="30"/>
        <v>8.1</v>
      </c>
      <c r="AR84" s="192">
        <f>ROUND(IF('Schuelereinst. Sinclair'!$N$4="Ja",Druck_Tabelle_Kugel_VGL!AR$10,1) * VLOOKUP(AQ84,Kugel_Schueler,2),1)</f>
        <v>69</v>
      </c>
      <c r="AS84" s="180"/>
      <c r="AT84" s="185">
        <f t="shared" si="31"/>
        <v>8.1</v>
      </c>
      <c r="AU84" s="192">
        <f>ROUND(IF('Schuelereinst. Sinclair'!$N$4="Ja",Druck_Tabelle_Kugel_VGL!AU$10,1) * VLOOKUP(AT84,Kugel_Schueler,2),1)</f>
        <v>57.6</v>
      </c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180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  <c r="DS84" s="180"/>
      <c r="DT84" s="180"/>
      <c r="DU84" s="180"/>
      <c r="DV84" s="180"/>
      <c r="DW84" s="180"/>
      <c r="DX84" s="180"/>
      <c r="DY84" s="180"/>
      <c r="DZ84" s="180"/>
      <c r="EA84" s="180"/>
      <c r="EB84" s="180"/>
    </row>
    <row r="85" spans="1:132" x14ac:dyDescent="0.2">
      <c r="A85" s="183">
        <f t="shared" si="16"/>
        <v>8.1999999999999993</v>
      </c>
      <c r="B85" s="191">
        <f>ROUND(IF('Schuelereinst. Sinclair'!$N$4="Ja",Druck_Tabelle_Kugel_VGL!B$10,1) * VLOOKUP(A85,Kugel_Schueler,2),1)</f>
        <v>172</v>
      </c>
      <c r="C85" s="180"/>
      <c r="D85" s="183">
        <f t="shared" si="17"/>
        <v>8.1999999999999993</v>
      </c>
      <c r="E85" s="191">
        <f>ROUND(IF('Schuelereinst. Sinclair'!$N$4="Ja",Druck_Tabelle_Kugel_VGL!E$10,1) * VLOOKUP(D85,Kugel_Schueler,2),1)</f>
        <v>152.1</v>
      </c>
      <c r="F85" s="180"/>
      <c r="G85" s="183">
        <f t="shared" si="18"/>
        <v>8.1999999999999993</v>
      </c>
      <c r="H85" s="191">
        <f>ROUND(IF('Schuelereinst. Sinclair'!$N$4="Ja",Druck_Tabelle_Kugel_VGL!H$10,1) * VLOOKUP(G85,Kugel_Schueler,2),1)</f>
        <v>136.69999999999999</v>
      </c>
      <c r="I85" s="180"/>
      <c r="J85" s="183">
        <f t="shared" si="19"/>
        <v>8.1999999999999993</v>
      </c>
      <c r="K85" s="191">
        <f>ROUND(IF('Schuelereinst. Sinclair'!$N$4="Ja",Druck_Tabelle_Kugel_VGL!K$10,1) * VLOOKUP(J85,Kugel_Schueler,2),1)</f>
        <v>124.5</v>
      </c>
      <c r="L85" s="180"/>
      <c r="M85" s="183">
        <f t="shared" si="20"/>
        <v>8.1999999999999993</v>
      </c>
      <c r="N85" s="191">
        <f>ROUND(IF('Schuelereinst. Sinclair'!$N$4="Ja",Druck_Tabelle_Kugel_VGL!N$10,1) * VLOOKUP(M85,Kugel_Schueler,2),1)</f>
        <v>114.6</v>
      </c>
      <c r="O85" s="180"/>
      <c r="P85" s="183">
        <f t="shared" si="21"/>
        <v>8.1999999999999993</v>
      </c>
      <c r="Q85" s="191">
        <f>ROUND(IF('Schuelereinst. Sinclair'!$N$4="Ja",Druck_Tabelle_Kugel_VGL!Q$10,1) * VLOOKUP(P85,Kugel_Schueler,2),1)</f>
        <v>106.4</v>
      </c>
      <c r="R85" s="180"/>
      <c r="S85" s="183">
        <f t="shared" si="22"/>
        <v>8.1999999999999993</v>
      </c>
      <c r="T85" s="191">
        <f>ROUND(IF('Schuelereinst. Sinclair'!$N$4="Ja",Druck_Tabelle_Kugel_VGL!T$10,1) * VLOOKUP(S85,Kugel_Schueler,2),1)</f>
        <v>99.6</v>
      </c>
      <c r="U85" s="180"/>
      <c r="V85" s="183">
        <f t="shared" si="23"/>
        <v>8.1999999999999993</v>
      </c>
      <c r="W85" s="191">
        <f>ROUND(IF('Schuelereinst. Sinclair'!$N$4="Ja",Druck_Tabelle_Kugel_VGL!W$10,1) * VLOOKUP(V85,Kugel_Schueler,2),1)</f>
        <v>93.8</v>
      </c>
      <c r="X85" s="180"/>
      <c r="Y85" s="183">
        <f t="shared" si="24"/>
        <v>8.1999999999999993</v>
      </c>
      <c r="Z85" s="191">
        <f>ROUND(IF('Schuelereinst. Sinclair'!$N$4="Ja",Druck_Tabelle_Kugel_VGL!Z$10,1) * VLOOKUP(Y85,Kugel_Schueler,2),1)</f>
        <v>88.9</v>
      </c>
      <c r="AA85" s="180"/>
      <c r="AB85" s="183">
        <f t="shared" si="25"/>
        <v>8.1999999999999993</v>
      </c>
      <c r="AC85" s="191">
        <f>ROUND(IF('Schuelereinst. Sinclair'!$N$4="Ja",Druck_Tabelle_Kugel_VGL!AC$10,1) * VLOOKUP(AB85,Kugel_Schueler,2),1)</f>
        <v>84.7</v>
      </c>
      <c r="AD85" s="180"/>
      <c r="AE85" s="183">
        <f t="shared" si="26"/>
        <v>8.1999999999999993</v>
      </c>
      <c r="AF85" s="191">
        <f>ROUND(IF('Schuelereinst. Sinclair'!$N$4="Ja",Druck_Tabelle_Kugel_VGL!AF$10,1) * VLOOKUP(AE85,Kugel_Schueler,2),1)</f>
        <v>81</v>
      </c>
      <c r="AG85" s="180"/>
      <c r="AH85" s="183">
        <f t="shared" si="27"/>
        <v>8.1999999999999993</v>
      </c>
      <c r="AI85" s="191">
        <f>ROUND(IF('Schuelereinst. Sinclair'!$N$4="Ja",Druck_Tabelle_Kugel_VGL!AI$10,1) * VLOOKUP(AH85,Kugel_Schueler,2),1)</f>
        <v>77.8</v>
      </c>
      <c r="AJ85" s="180"/>
      <c r="AK85" s="183">
        <f t="shared" si="28"/>
        <v>8.1999999999999993</v>
      </c>
      <c r="AL85" s="191">
        <f>ROUND(IF('Schuelereinst. Sinclair'!$N$4="Ja",Druck_Tabelle_Kugel_VGL!AL$10,1) * VLOOKUP(AK85,Kugel_Schueler,2),1)</f>
        <v>74.900000000000006</v>
      </c>
      <c r="AM85" s="180"/>
      <c r="AN85" s="183">
        <f t="shared" si="29"/>
        <v>8.1999999999999993</v>
      </c>
      <c r="AO85" s="191">
        <f>ROUND(IF('Schuelereinst. Sinclair'!$N$4="Ja",Druck_Tabelle_Kugel_VGL!AO$10,1) * VLOOKUP(AN85,Kugel_Schueler,2),1)</f>
        <v>72.400000000000006</v>
      </c>
      <c r="AP85" s="180"/>
      <c r="AQ85" s="183">
        <f t="shared" si="30"/>
        <v>8.1999999999999993</v>
      </c>
      <c r="AR85" s="191">
        <f>ROUND(IF('Schuelereinst. Sinclair'!$N$4="Ja",Druck_Tabelle_Kugel_VGL!AR$10,1) * VLOOKUP(AQ85,Kugel_Schueler,2),1)</f>
        <v>70.2</v>
      </c>
      <c r="AS85" s="180"/>
      <c r="AT85" s="183">
        <f t="shared" si="31"/>
        <v>8.1999999999999993</v>
      </c>
      <c r="AU85" s="191">
        <f>ROUND(IF('Schuelereinst. Sinclair'!$N$4="Ja",Druck_Tabelle_Kugel_VGL!AU$10,1) * VLOOKUP(AT85,Kugel_Schueler,2),1)</f>
        <v>58.6</v>
      </c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</row>
    <row r="86" spans="1:132" x14ac:dyDescent="0.2">
      <c r="A86" s="185">
        <f t="shared" si="16"/>
        <v>8.3000000000000007</v>
      </c>
      <c r="B86" s="192">
        <f>ROUND(IF('Schuelereinst. Sinclair'!$N$4="Ja",Druck_Tabelle_Kugel_VGL!B$10,1) * VLOOKUP(A86,Kugel_Schueler,2),1)</f>
        <v>174.8</v>
      </c>
      <c r="C86" s="180"/>
      <c r="D86" s="185">
        <f t="shared" si="17"/>
        <v>8.3000000000000007</v>
      </c>
      <c r="E86" s="192">
        <f>ROUND(IF('Schuelereinst. Sinclair'!$N$4="Ja",Druck_Tabelle_Kugel_VGL!E$10,1) * VLOOKUP(D86,Kugel_Schueler,2),1)</f>
        <v>154.5</v>
      </c>
      <c r="F86" s="180"/>
      <c r="G86" s="185">
        <f t="shared" si="18"/>
        <v>8.3000000000000007</v>
      </c>
      <c r="H86" s="192">
        <f>ROUND(IF('Schuelereinst. Sinclair'!$N$4="Ja",Druck_Tabelle_Kugel_VGL!H$10,1) * VLOOKUP(G86,Kugel_Schueler,2),1)</f>
        <v>138.9</v>
      </c>
      <c r="I86" s="180"/>
      <c r="J86" s="185">
        <f t="shared" si="19"/>
        <v>8.3000000000000007</v>
      </c>
      <c r="K86" s="192">
        <f>ROUND(IF('Schuelereinst. Sinclair'!$N$4="Ja",Druck_Tabelle_Kugel_VGL!K$10,1) * VLOOKUP(J86,Kugel_Schueler,2),1)</f>
        <v>126.5</v>
      </c>
      <c r="L86" s="180"/>
      <c r="M86" s="185">
        <f t="shared" si="20"/>
        <v>8.3000000000000007</v>
      </c>
      <c r="N86" s="192">
        <f>ROUND(IF('Schuelereinst. Sinclair'!$N$4="Ja",Druck_Tabelle_Kugel_VGL!N$10,1) * VLOOKUP(M86,Kugel_Schueler,2),1)</f>
        <v>116.4</v>
      </c>
      <c r="O86" s="180"/>
      <c r="P86" s="185">
        <f t="shared" si="21"/>
        <v>8.3000000000000007</v>
      </c>
      <c r="Q86" s="192">
        <f>ROUND(IF('Schuelereinst. Sinclair'!$N$4="Ja",Druck_Tabelle_Kugel_VGL!Q$10,1) * VLOOKUP(P86,Kugel_Schueler,2),1)</f>
        <v>108.1</v>
      </c>
      <c r="R86" s="180"/>
      <c r="S86" s="185">
        <f t="shared" si="22"/>
        <v>8.3000000000000007</v>
      </c>
      <c r="T86" s="192">
        <f>ROUND(IF('Schuelereinst. Sinclair'!$N$4="Ja",Druck_Tabelle_Kugel_VGL!T$10,1) * VLOOKUP(S86,Kugel_Schueler,2),1)</f>
        <v>101.2</v>
      </c>
      <c r="U86" s="180"/>
      <c r="V86" s="185">
        <f t="shared" si="23"/>
        <v>8.3000000000000007</v>
      </c>
      <c r="W86" s="192">
        <f>ROUND(IF('Schuelereinst. Sinclair'!$N$4="Ja",Druck_Tabelle_Kugel_VGL!W$10,1) * VLOOKUP(V86,Kugel_Schueler,2),1)</f>
        <v>95.4</v>
      </c>
      <c r="X86" s="180"/>
      <c r="Y86" s="185">
        <f t="shared" si="24"/>
        <v>8.3000000000000007</v>
      </c>
      <c r="Z86" s="192">
        <f>ROUND(IF('Schuelereinst. Sinclair'!$N$4="Ja",Druck_Tabelle_Kugel_VGL!Z$10,1) * VLOOKUP(Y86,Kugel_Schueler,2),1)</f>
        <v>90.4</v>
      </c>
      <c r="AA86" s="180"/>
      <c r="AB86" s="185">
        <f t="shared" si="25"/>
        <v>8.3000000000000007</v>
      </c>
      <c r="AC86" s="192">
        <f>ROUND(IF('Schuelereinst. Sinclair'!$N$4="Ja",Druck_Tabelle_Kugel_VGL!AC$10,1) * VLOOKUP(AB86,Kugel_Schueler,2),1)</f>
        <v>86.1</v>
      </c>
      <c r="AD86" s="180"/>
      <c r="AE86" s="185">
        <f t="shared" si="26"/>
        <v>8.3000000000000007</v>
      </c>
      <c r="AF86" s="192">
        <f>ROUND(IF('Schuelereinst. Sinclair'!$N$4="Ja",Druck_Tabelle_Kugel_VGL!AF$10,1) * VLOOKUP(AE86,Kugel_Schueler,2),1)</f>
        <v>82.3</v>
      </c>
      <c r="AG86" s="180"/>
      <c r="AH86" s="185">
        <f t="shared" si="27"/>
        <v>8.3000000000000007</v>
      </c>
      <c r="AI86" s="192">
        <f>ROUND(IF('Schuelereinst. Sinclair'!$N$4="Ja",Druck_Tabelle_Kugel_VGL!AI$10,1) * VLOOKUP(AH86,Kugel_Schueler,2),1)</f>
        <v>79</v>
      </c>
      <c r="AJ86" s="180"/>
      <c r="AK86" s="185">
        <f t="shared" si="28"/>
        <v>8.3000000000000007</v>
      </c>
      <c r="AL86" s="192">
        <f>ROUND(IF('Schuelereinst. Sinclair'!$N$4="Ja",Druck_Tabelle_Kugel_VGL!AL$10,1) * VLOOKUP(AK86,Kugel_Schueler,2),1)</f>
        <v>76.099999999999994</v>
      </c>
      <c r="AM86" s="180"/>
      <c r="AN86" s="185">
        <f t="shared" si="29"/>
        <v>8.3000000000000007</v>
      </c>
      <c r="AO86" s="192">
        <f>ROUND(IF('Schuelereinst. Sinclair'!$N$4="Ja",Druck_Tabelle_Kugel_VGL!AO$10,1) * VLOOKUP(AN86,Kugel_Schueler,2),1)</f>
        <v>73.599999999999994</v>
      </c>
      <c r="AP86" s="180"/>
      <c r="AQ86" s="185">
        <f t="shared" si="30"/>
        <v>8.3000000000000007</v>
      </c>
      <c r="AR86" s="192">
        <f>ROUND(IF('Schuelereinst. Sinclair'!$N$4="Ja",Druck_Tabelle_Kugel_VGL!AR$10,1) * VLOOKUP(AQ86,Kugel_Schueler,2),1)</f>
        <v>71.3</v>
      </c>
      <c r="AS86" s="180"/>
      <c r="AT86" s="185">
        <f t="shared" si="31"/>
        <v>8.3000000000000007</v>
      </c>
      <c r="AU86" s="192">
        <f>ROUND(IF('Schuelereinst. Sinclair'!$N$4="Ja",Druck_Tabelle_Kugel_VGL!AU$10,1) * VLOOKUP(AT86,Kugel_Schueler,2),1)</f>
        <v>59.5</v>
      </c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  <c r="DZ86" s="180"/>
      <c r="EA86" s="180"/>
      <c r="EB86" s="180"/>
    </row>
    <row r="87" spans="1:132" x14ac:dyDescent="0.2">
      <c r="A87" s="183">
        <f t="shared" si="16"/>
        <v>8.4</v>
      </c>
      <c r="B87" s="191">
        <f>ROUND(IF('Schuelereinst. Sinclair'!$N$4="Ja",Druck_Tabelle_Kugel_VGL!B$10,1) * VLOOKUP(A87,Kugel_Schueler,2),1)</f>
        <v>177.5</v>
      </c>
      <c r="C87" s="180"/>
      <c r="D87" s="183">
        <f t="shared" si="17"/>
        <v>8.4</v>
      </c>
      <c r="E87" s="191">
        <f>ROUND(IF('Schuelereinst. Sinclair'!$N$4="Ja",Druck_Tabelle_Kugel_VGL!E$10,1) * VLOOKUP(D87,Kugel_Schueler,2),1)</f>
        <v>157</v>
      </c>
      <c r="F87" s="180"/>
      <c r="G87" s="183">
        <f t="shared" si="18"/>
        <v>8.4</v>
      </c>
      <c r="H87" s="191">
        <f>ROUND(IF('Schuelereinst. Sinclair'!$N$4="Ja",Druck_Tabelle_Kugel_VGL!H$10,1) * VLOOKUP(G87,Kugel_Schueler,2),1)</f>
        <v>141.1</v>
      </c>
      <c r="I87" s="180"/>
      <c r="J87" s="183">
        <f t="shared" si="19"/>
        <v>8.4</v>
      </c>
      <c r="K87" s="191">
        <f>ROUND(IF('Schuelereinst. Sinclair'!$N$4="Ja",Druck_Tabelle_Kugel_VGL!K$10,1) * VLOOKUP(J87,Kugel_Schueler,2),1)</f>
        <v>128.5</v>
      </c>
      <c r="L87" s="180"/>
      <c r="M87" s="183">
        <f t="shared" si="20"/>
        <v>8.4</v>
      </c>
      <c r="N87" s="191">
        <f>ROUND(IF('Schuelereinst. Sinclair'!$N$4="Ja",Druck_Tabelle_Kugel_VGL!N$10,1) * VLOOKUP(M87,Kugel_Schueler,2),1)</f>
        <v>118.3</v>
      </c>
      <c r="O87" s="180"/>
      <c r="P87" s="183">
        <f t="shared" si="21"/>
        <v>8.4</v>
      </c>
      <c r="Q87" s="191">
        <f>ROUND(IF('Schuelereinst. Sinclair'!$N$4="Ja",Druck_Tabelle_Kugel_VGL!Q$10,1) * VLOOKUP(P87,Kugel_Schueler,2),1)</f>
        <v>109.8</v>
      </c>
      <c r="R87" s="180"/>
      <c r="S87" s="183">
        <f t="shared" si="22"/>
        <v>8.4</v>
      </c>
      <c r="T87" s="191">
        <f>ROUND(IF('Schuelereinst. Sinclair'!$N$4="Ja",Druck_Tabelle_Kugel_VGL!T$10,1) * VLOOKUP(S87,Kugel_Schueler,2),1)</f>
        <v>102.8</v>
      </c>
      <c r="U87" s="180"/>
      <c r="V87" s="183">
        <f t="shared" si="23"/>
        <v>8.4</v>
      </c>
      <c r="W87" s="191">
        <f>ROUND(IF('Schuelereinst. Sinclair'!$N$4="Ja",Druck_Tabelle_Kugel_VGL!W$10,1) * VLOOKUP(V87,Kugel_Schueler,2),1)</f>
        <v>96.9</v>
      </c>
      <c r="X87" s="180"/>
      <c r="Y87" s="183">
        <f t="shared" si="24"/>
        <v>8.4</v>
      </c>
      <c r="Z87" s="191">
        <f>ROUND(IF('Schuelereinst. Sinclair'!$N$4="Ja",Druck_Tabelle_Kugel_VGL!Z$10,1) * VLOOKUP(Y87,Kugel_Schueler,2),1)</f>
        <v>91.8</v>
      </c>
      <c r="AA87" s="180"/>
      <c r="AB87" s="183">
        <f t="shared" si="25"/>
        <v>8.4</v>
      </c>
      <c r="AC87" s="191">
        <f>ROUND(IF('Schuelereinst. Sinclair'!$N$4="Ja",Druck_Tabelle_Kugel_VGL!AC$10,1) * VLOOKUP(AB87,Kugel_Schueler,2),1)</f>
        <v>87.4</v>
      </c>
      <c r="AD87" s="180"/>
      <c r="AE87" s="183">
        <f t="shared" si="26"/>
        <v>8.4</v>
      </c>
      <c r="AF87" s="191">
        <f>ROUND(IF('Schuelereinst. Sinclair'!$N$4="Ja",Druck_Tabelle_Kugel_VGL!AF$10,1) * VLOOKUP(AE87,Kugel_Schueler,2),1)</f>
        <v>83.6</v>
      </c>
      <c r="AG87" s="180"/>
      <c r="AH87" s="183">
        <f t="shared" si="27"/>
        <v>8.4</v>
      </c>
      <c r="AI87" s="191">
        <f>ROUND(IF('Schuelereinst. Sinclair'!$N$4="Ja",Druck_Tabelle_Kugel_VGL!AI$10,1) * VLOOKUP(AH87,Kugel_Schueler,2),1)</f>
        <v>80.3</v>
      </c>
      <c r="AJ87" s="180"/>
      <c r="AK87" s="183">
        <f t="shared" si="28"/>
        <v>8.4</v>
      </c>
      <c r="AL87" s="191">
        <f>ROUND(IF('Schuelereinst. Sinclair'!$N$4="Ja",Druck_Tabelle_Kugel_VGL!AL$10,1) * VLOOKUP(AK87,Kugel_Schueler,2),1)</f>
        <v>77.400000000000006</v>
      </c>
      <c r="AM87" s="180"/>
      <c r="AN87" s="183">
        <f t="shared" si="29"/>
        <v>8.4</v>
      </c>
      <c r="AO87" s="191">
        <f>ROUND(IF('Schuelereinst. Sinclair'!$N$4="Ja",Druck_Tabelle_Kugel_VGL!AO$10,1) * VLOOKUP(AN87,Kugel_Schueler,2),1)</f>
        <v>74.8</v>
      </c>
      <c r="AP87" s="180"/>
      <c r="AQ87" s="183">
        <f t="shared" si="30"/>
        <v>8.4</v>
      </c>
      <c r="AR87" s="191">
        <f>ROUND(IF('Schuelereinst. Sinclair'!$N$4="Ja",Druck_Tabelle_Kugel_VGL!AR$10,1) * VLOOKUP(AQ87,Kugel_Schueler,2),1)</f>
        <v>72.400000000000006</v>
      </c>
      <c r="AS87" s="180"/>
      <c r="AT87" s="183">
        <f t="shared" si="31"/>
        <v>8.4</v>
      </c>
      <c r="AU87" s="191">
        <f>ROUND(IF('Schuelereinst. Sinclair'!$N$4="Ja",Druck_Tabelle_Kugel_VGL!AU$10,1) * VLOOKUP(AT87,Kugel_Schueler,2),1)</f>
        <v>60.5</v>
      </c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</row>
    <row r="88" spans="1:132" x14ac:dyDescent="0.2">
      <c r="A88" s="185">
        <f t="shared" si="16"/>
        <v>8.5</v>
      </c>
      <c r="B88" s="192">
        <f>ROUND(IF('Schuelereinst. Sinclair'!$N$4="Ja",Druck_Tabelle_Kugel_VGL!B$10,1) * VLOOKUP(A88,Kugel_Schueler,2),1)</f>
        <v>180.3</v>
      </c>
      <c r="C88" s="180"/>
      <c r="D88" s="185">
        <f t="shared" si="17"/>
        <v>8.5</v>
      </c>
      <c r="E88" s="192">
        <f>ROUND(IF('Schuelereinst. Sinclair'!$N$4="Ja",Druck_Tabelle_Kugel_VGL!E$10,1) * VLOOKUP(D88,Kugel_Schueler,2),1)</f>
        <v>159.5</v>
      </c>
      <c r="F88" s="180"/>
      <c r="G88" s="185">
        <f t="shared" si="18"/>
        <v>8.5</v>
      </c>
      <c r="H88" s="192">
        <f>ROUND(IF('Schuelereinst. Sinclair'!$N$4="Ja",Druck_Tabelle_Kugel_VGL!H$10,1) * VLOOKUP(G88,Kugel_Schueler,2),1)</f>
        <v>143.30000000000001</v>
      </c>
      <c r="I88" s="180"/>
      <c r="J88" s="185">
        <f t="shared" si="19"/>
        <v>8.5</v>
      </c>
      <c r="K88" s="192">
        <f>ROUND(IF('Schuelereinst. Sinclair'!$N$4="Ja",Druck_Tabelle_Kugel_VGL!K$10,1) * VLOOKUP(J88,Kugel_Schueler,2),1)</f>
        <v>130.5</v>
      </c>
      <c r="L88" s="180"/>
      <c r="M88" s="185">
        <f t="shared" si="20"/>
        <v>8.5</v>
      </c>
      <c r="N88" s="192">
        <f>ROUND(IF('Schuelereinst. Sinclair'!$N$4="Ja",Druck_Tabelle_Kugel_VGL!N$10,1) * VLOOKUP(M88,Kugel_Schueler,2),1)</f>
        <v>120.1</v>
      </c>
      <c r="O88" s="180"/>
      <c r="P88" s="185">
        <f t="shared" si="21"/>
        <v>8.5</v>
      </c>
      <c r="Q88" s="192">
        <f>ROUND(IF('Schuelereinst. Sinclair'!$N$4="Ja",Druck_Tabelle_Kugel_VGL!Q$10,1) * VLOOKUP(P88,Kugel_Schueler,2),1)</f>
        <v>111.6</v>
      </c>
      <c r="R88" s="180"/>
      <c r="S88" s="185">
        <f t="shared" si="22"/>
        <v>8.5</v>
      </c>
      <c r="T88" s="192">
        <f>ROUND(IF('Schuelereinst. Sinclair'!$N$4="Ja",Druck_Tabelle_Kugel_VGL!T$10,1) * VLOOKUP(S88,Kugel_Schueler,2),1)</f>
        <v>104.4</v>
      </c>
      <c r="U88" s="180"/>
      <c r="V88" s="185">
        <f t="shared" si="23"/>
        <v>8.5</v>
      </c>
      <c r="W88" s="192">
        <f>ROUND(IF('Schuelereinst. Sinclair'!$N$4="Ja",Druck_Tabelle_Kugel_VGL!W$10,1) * VLOOKUP(V88,Kugel_Schueler,2),1)</f>
        <v>98.4</v>
      </c>
      <c r="X88" s="180"/>
      <c r="Y88" s="185">
        <f t="shared" si="24"/>
        <v>8.5</v>
      </c>
      <c r="Z88" s="192">
        <f>ROUND(IF('Schuelereinst. Sinclair'!$N$4="Ja",Druck_Tabelle_Kugel_VGL!Z$10,1) * VLOOKUP(Y88,Kugel_Schueler,2),1)</f>
        <v>93.2</v>
      </c>
      <c r="AA88" s="180"/>
      <c r="AB88" s="185">
        <f t="shared" si="25"/>
        <v>8.5</v>
      </c>
      <c r="AC88" s="192">
        <f>ROUND(IF('Schuelereinst. Sinclair'!$N$4="Ja",Druck_Tabelle_Kugel_VGL!AC$10,1) * VLOOKUP(AB88,Kugel_Schueler,2),1)</f>
        <v>88.8</v>
      </c>
      <c r="AD88" s="180"/>
      <c r="AE88" s="185">
        <f t="shared" si="26"/>
        <v>8.5</v>
      </c>
      <c r="AF88" s="192">
        <f>ROUND(IF('Schuelereinst. Sinclair'!$N$4="Ja",Druck_Tabelle_Kugel_VGL!AF$10,1) * VLOOKUP(AE88,Kugel_Schueler,2),1)</f>
        <v>84.9</v>
      </c>
      <c r="AG88" s="180"/>
      <c r="AH88" s="185">
        <f t="shared" si="27"/>
        <v>8.5</v>
      </c>
      <c r="AI88" s="192">
        <f>ROUND(IF('Schuelereinst. Sinclair'!$N$4="Ja",Druck_Tabelle_Kugel_VGL!AI$10,1) * VLOOKUP(AH88,Kugel_Schueler,2),1)</f>
        <v>81.599999999999994</v>
      </c>
      <c r="AJ88" s="180"/>
      <c r="AK88" s="185">
        <f t="shared" si="28"/>
        <v>8.5</v>
      </c>
      <c r="AL88" s="192">
        <f>ROUND(IF('Schuelereinst. Sinclair'!$N$4="Ja",Druck_Tabelle_Kugel_VGL!AL$10,1) * VLOOKUP(AK88,Kugel_Schueler,2),1)</f>
        <v>78.599999999999994</v>
      </c>
      <c r="AM88" s="180"/>
      <c r="AN88" s="185">
        <f t="shared" si="29"/>
        <v>8.5</v>
      </c>
      <c r="AO88" s="192">
        <f>ROUND(IF('Schuelereinst. Sinclair'!$N$4="Ja",Druck_Tabelle_Kugel_VGL!AO$10,1) * VLOOKUP(AN88,Kugel_Schueler,2),1)</f>
        <v>75.900000000000006</v>
      </c>
      <c r="AP88" s="180"/>
      <c r="AQ88" s="185">
        <f t="shared" si="30"/>
        <v>8.5</v>
      </c>
      <c r="AR88" s="192">
        <f>ROUND(IF('Schuelereinst. Sinclair'!$N$4="Ja",Druck_Tabelle_Kugel_VGL!AR$10,1) * VLOOKUP(AQ88,Kugel_Schueler,2),1)</f>
        <v>73.599999999999994</v>
      </c>
      <c r="AS88" s="180"/>
      <c r="AT88" s="185">
        <f t="shared" si="31"/>
        <v>8.5</v>
      </c>
      <c r="AU88" s="192">
        <f>ROUND(IF('Schuelereinst. Sinclair'!$N$4="Ja",Druck_Tabelle_Kugel_VGL!AU$10,1) * VLOOKUP(AT88,Kugel_Schueler,2),1)</f>
        <v>61.4</v>
      </c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</row>
    <row r="89" spans="1:132" x14ac:dyDescent="0.2">
      <c r="A89" s="183">
        <f t="shared" si="16"/>
        <v>8.6</v>
      </c>
      <c r="B89" s="191">
        <f>ROUND(IF('Schuelereinst. Sinclair'!$N$4="Ja",Druck_Tabelle_Kugel_VGL!B$10,1) * VLOOKUP(A89,Kugel_Schueler,2),1)</f>
        <v>183.1</v>
      </c>
      <c r="C89" s="180"/>
      <c r="D89" s="183">
        <f t="shared" si="17"/>
        <v>8.6</v>
      </c>
      <c r="E89" s="191">
        <f>ROUND(IF('Schuelereinst. Sinclair'!$N$4="Ja",Druck_Tabelle_Kugel_VGL!E$10,1) * VLOOKUP(D89,Kugel_Schueler,2),1)</f>
        <v>161.9</v>
      </c>
      <c r="F89" s="180"/>
      <c r="G89" s="183">
        <f t="shared" si="18"/>
        <v>8.6</v>
      </c>
      <c r="H89" s="191">
        <f>ROUND(IF('Schuelereinst. Sinclair'!$N$4="Ja",Druck_Tabelle_Kugel_VGL!H$10,1) * VLOOKUP(G89,Kugel_Schueler,2),1)</f>
        <v>145.5</v>
      </c>
      <c r="I89" s="180"/>
      <c r="J89" s="183">
        <f t="shared" si="19"/>
        <v>8.6</v>
      </c>
      <c r="K89" s="191">
        <f>ROUND(IF('Schuelereinst. Sinclair'!$N$4="Ja",Druck_Tabelle_Kugel_VGL!K$10,1) * VLOOKUP(J89,Kugel_Schueler,2),1)</f>
        <v>132.5</v>
      </c>
      <c r="L89" s="180"/>
      <c r="M89" s="183">
        <f t="shared" si="20"/>
        <v>8.6</v>
      </c>
      <c r="N89" s="191">
        <f>ROUND(IF('Schuelereinst. Sinclair'!$N$4="Ja",Druck_Tabelle_Kugel_VGL!N$10,1) * VLOOKUP(M89,Kugel_Schueler,2),1)</f>
        <v>121.9</v>
      </c>
      <c r="O89" s="180"/>
      <c r="P89" s="183">
        <f t="shared" si="21"/>
        <v>8.6</v>
      </c>
      <c r="Q89" s="191">
        <f>ROUND(IF('Schuelereinst. Sinclair'!$N$4="Ja",Druck_Tabelle_Kugel_VGL!Q$10,1) * VLOOKUP(P89,Kugel_Schueler,2),1)</f>
        <v>113.3</v>
      </c>
      <c r="R89" s="180"/>
      <c r="S89" s="183">
        <f t="shared" si="22"/>
        <v>8.6</v>
      </c>
      <c r="T89" s="191">
        <f>ROUND(IF('Schuelereinst. Sinclair'!$N$4="Ja",Druck_Tabelle_Kugel_VGL!T$10,1) * VLOOKUP(S89,Kugel_Schueler,2),1)</f>
        <v>106</v>
      </c>
      <c r="U89" s="180"/>
      <c r="V89" s="183">
        <f t="shared" si="23"/>
        <v>8.6</v>
      </c>
      <c r="W89" s="191">
        <f>ROUND(IF('Schuelereinst. Sinclair'!$N$4="Ja",Druck_Tabelle_Kugel_VGL!W$10,1) * VLOOKUP(V89,Kugel_Schueler,2),1)</f>
        <v>99.9</v>
      </c>
      <c r="X89" s="180"/>
      <c r="Y89" s="183">
        <f t="shared" si="24"/>
        <v>8.6</v>
      </c>
      <c r="Z89" s="191">
        <f>ROUND(IF('Schuelereinst. Sinclair'!$N$4="Ja",Druck_Tabelle_Kugel_VGL!Z$10,1) * VLOOKUP(Y89,Kugel_Schueler,2),1)</f>
        <v>94.7</v>
      </c>
      <c r="AA89" s="180"/>
      <c r="AB89" s="183">
        <f t="shared" si="25"/>
        <v>8.6</v>
      </c>
      <c r="AC89" s="191">
        <f>ROUND(IF('Schuelereinst. Sinclair'!$N$4="Ja",Druck_Tabelle_Kugel_VGL!AC$10,1) * VLOOKUP(AB89,Kugel_Schueler,2),1)</f>
        <v>90.2</v>
      </c>
      <c r="AD89" s="180"/>
      <c r="AE89" s="183">
        <f t="shared" si="26"/>
        <v>8.6</v>
      </c>
      <c r="AF89" s="191">
        <f>ROUND(IF('Schuelereinst. Sinclair'!$N$4="Ja",Druck_Tabelle_Kugel_VGL!AF$10,1) * VLOOKUP(AE89,Kugel_Schueler,2),1)</f>
        <v>86.2</v>
      </c>
      <c r="AG89" s="180"/>
      <c r="AH89" s="183">
        <f t="shared" si="27"/>
        <v>8.6</v>
      </c>
      <c r="AI89" s="191">
        <f>ROUND(IF('Schuelereinst. Sinclair'!$N$4="Ja",Druck_Tabelle_Kugel_VGL!AI$10,1) * VLOOKUP(AH89,Kugel_Schueler,2),1)</f>
        <v>82.8</v>
      </c>
      <c r="AJ89" s="180"/>
      <c r="AK89" s="183">
        <f t="shared" si="28"/>
        <v>8.6</v>
      </c>
      <c r="AL89" s="191">
        <f>ROUND(IF('Schuelereinst. Sinclair'!$N$4="Ja",Druck_Tabelle_Kugel_VGL!AL$10,1) * VLOOKUP(AK89,Kugel_Schueler,2),1)</f>
        <v>79.8</v>
      </c>
      <c r="AM89" s="180"/>
      <c r="AN89" s="183">
        <f t="shared" si="29"/>
        <v>8.6</v>
      </c>
      <c r="AO89" s="191">
        <f>ROUND(IF('Schuelereinst. Sinclair'!$N$4="Ja",Druck_Tabelle_Kugel_VGL!AO$10,1) * VLOOKUP(AN89,Kugel_Schueler,2),1)</f>
        <v>77.099999999999994</v>
      </c>
      <c r="AP89" s="180"/>
      <c r="AQ89" s="183">
        <f t="shared" si="30"/>
        <v>8.6</v>
      </c>
      <c r="AR89" s="191">
        <f>ROUND(IF('Schuelereinst. Sinclair'!$N$4="Ja",Druck_Tabelle_Kugel_VGL!AR$10,1) * VLOOKUP(AQ89,Kugel_Schueler,2),1)</f>
        <v>74.7</v>
      </c>
      <c r="AS89" s="180"/>
      <c r="AT89" s="183">
        <f t="shared" si="31"/>
        <v>8.6</v>
      </c>
      <c r="AU89" s="191">
        <f>ROUND(IF('Schuelereinst. Sinclair'!$N$4="Ja",Druck_Tabelle_Kugel_VGL!AU$10,1) * VLOOKUP(AT89,Kugel_Schueler,2),1)</f>
        <v>62.4</v>
      </c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0"/>
      <c r="DX89" s="180"/>
      <c r="DY89" s="180"/>
      <c r="DZ89" s="180"/>
      <c r="EA89" s="180"/>
      <c r="EB89" s="180"/>
    </row>
    <row r="90" spans="1:132" x14ac:dyDescent="0.2">
      <c r="A90" s="185">
        <f t="shared" si="16"/>
        <v>8.6999999999999993</v>
      </c>
      <c r="B90" s="192">
        <f>ROUND(IF('Schuelereinst. Sinclair'!$N$4="Ja",Druck_Tabelle_Kugel_VGL!B$10,1) * VLOOKUP(A90,Kugel_Schueler,2),1)</f>
        <v>185.9</v>
      </c>
      <c r="C90" s="180"/>
      <c r="D90" s="185">
        <f t="shared" si="17"/>
        <v>8.6999999999999993</v>
      </c>
      <c r="E90" s="192">
        <f>ROUND(IF('Schuelereinst. Sinclair'!$N$4="Ja",Druck_Tabelle_Kugel_VGL!E$10,1) * VLOOKUP(D90,Kugel_Schueler,2),1)</f>
        <v>164.4</v>
      </c>
      <c r="F90" s="180"/>
      <c r="G90" s="185">
        <f t="shared" si="18"/>
        <v>8.6999999999999993</v>
      </c>
      <c r="H90" s="192">
        <f>ROUND(IF('Schuelereinst. Sinclair'!$N$4="Ja",Druck_Tabelle_Kugel_VGL!H$10,1) * VLOOKUP(G90,Kugel_Schueler,2),1)</f>
        <v>147.69999999999999</v>
      </c>
      <c r="I90" s="180"/>
      <c r="J90" s="185">
        <f t="shared" si="19"/>
        <v>8.6999999999999993</v>
      </c>
      <c r="K90" s="192">
        <f>ROUND(IF('Schuelereinst. Sinclair'!$N$4="Ja",Druck_Tabelle_Kugel_VGL!K$10,1) * VLOOKUP(J90,Kugel_Schueler,2),1)</f>
        <v>134.5</v>
      </c>
      <c r="L90" s="180"/>
      <c r="M90" s="185">
        <f t="shared" si="20"/>
        <v>8.6999999999999993</v>
      </c>
      <c r="N90" s="192">
        <f>ROUND(IF('Schuelereinst. Sinclair'!$N$4="Ja",Druck_Tabelle_Kugel_VGL!N$10,1) * VLOOKUP(M90,Kugel_Schueler,2),1)</f>
        <v>123.8</v>
      </c>
      <c r="O90" s="180"/>
      <c r="P90" s="185">
        <f t="shared" si="21"/>
        <v>8.6999999999999993</v>
      </c>
      <c r="Q90" s="192">
        <f>ROUND(IF('Schuelereinst. Sinclair'!$N$4="Ja",Druck_Tabelle_Kugel_VGL!Q$10,1) * VLOOKUP(P90,Kugel_Schueler,2),1)</f>
        <v>115</v>
      </c>
      <c r="R90" s="180"/>
      <c r="S90" s="185">
        <f t="shared" si="22"/>
        <v>8.6999999999999993</v>
      </c>
      <c r="T90" s="192">
        <f>ROUND(IF('Schuelereinst. Sinclair'!$N$4="Ja",Druck_Tabelle_Kugel_VGL!T$10,1) * VLOOKUP(S90,Kugel_Schueler,2),1)</f>
        <v>107.6</v>
      </c>
      <c r="U90" s="180"/>
      <c r="V90" s="185">
        <f t="shared" si="23"/>
        <v>8.6999999999999993</v>
      </c>
      <c r="W90" s="192">
        <f>ROUND(IF('Schuelereinst. Sinclair'!$N$4="Ja",Druck_Tabelle_Kugel_VGL!W$10,1) * VLOOKUP(V90,Kugel_Schueler,2),1)</f>
        <v>101.4</v>
      </c>
      <c r="X90" s="180"/>
      <c r="Y90" s="185">
        <f t="shared" si="24"/>
        <v>8.6999999999999993</v>
      </c>
      <c r="Z90" s="192">
        <f>ROUND(IF('Schuelereinst. Sinclair'!$N$4="Ja",Druck_Tabelle_Kugel_VGL!Z$10,1) * VLOOKUP(Y90,Kugel_Schueler,2),1)</f>
        <v>96.1</v>
      </c>
      <c r="AA90" s="180"/>
      <c r="AB90" s="185">
        <f t="shared" si="25"/>
        <v>8.6999999999999993</v>
      </c>
      <c r="AC90" s="192">
        <f>ROUND(IF('Schuelereinst. Sinclair'!$N$4="Ja",Druck_Tabelle_Kugel_VGL!AC$10,1) * VLOOKUP(AB90,Kugel_Schueler,2),1)</f>
        <v>91.5</v>
      </c>
      <c r="AD90" s="180"/>
      <c r="AE90" s="185">
        <f t="shared" si="26"/>
        <v>8.6999999999999993</v>
      </c>
      <c r="AF90" s="192">
        <f>ROUND(IF('Schuelereinst. Sinclair'!$N$4="Ja",Druck_Tabelle_Kugel_VGL!AF$10,1) * VLOOKUP(AE90,Kugel_Schueler,2),1)</f>
        <v>87.5</v>
      </c>
      <c r="AG90" s="180"/>
      <c r="AH90" s="185">
        <f t="shared" si="27"/>
        <v>8.6999999999999993</v>
      </c>
      <c r="AI90" s="192">
        <f>ROUND(IF('Schuelereinst. Sinclair'!$N$4="Ja",Druck_Tabelle_Kugel_VGL!AI$10,1) * VLOOKUP(AH90,Kugel_Schueler,2),1)</f>
        <v>84.1</v>
      </c>
      <c r="AJ90" s="180"/>
      <c r="AK90" s="185">
        <f t="shared" si="28"/>
        <v>8.6999999999999993</v>
      </c>
      <c r="AL90" s="192">
        <f>ROUND(IF('Schuelereinst. Sinclair'!$N$4="Ja",Druck_Tabelle_Kugel_VGL!AL$10,1) * VLOOKUP(AK90,Kugel_Schueler,2),1)</f>
        <v>81</v>
      </c>
      <c r="AM90" s="180"/>
      <c r="AN90" s="185">
        <f t="shared" si="29"/>
        <v>8.6999999999999993</v>
      </c>
      <c r="AO90" s="192">
        <f>ROUND(IF('Schuelereinst. Sinclair'!$N$4="Ja",Druck_Tabelle_Kugel_VGL!AO$10,1) * VLOOKUP(AN90,Kugel_Schueler,2),1)</f>
        <v>78.3</v>
      </c>
      <c r="AP90" s="180"/>
      <c r="AQ90" s="185">
        <f t="shared" si="30"/>
        <v>8.6999999999999993</v>
      </c>
      <c r="AR90" s="192">
        <f>ROUND(IF('Schuelereinst. Sinclair'!$N$4="Ja",Druck_Tabelle_Kugel_VGL!AR$10,1) * VLOOKUP(AQ90,Kugel_Schueler,2),1)</f>
        <v>75.8</v>
      </c>
      <c r="AS90" s="180"/>
      <c r="AT90" s="185">
        <f t="shared" si="31"/>
        <v>8.6999999999999993</v>
      </c>
      <c r="AU90" s="192">
        <f>ROUND(IF('Schuelereinst. Sinclair'!$N$4="Ja",Druck_Tabelle_Kugel_VGL!AU$10,1) * VLOOKUP(AT90,Kugel_Schueler,2),1)</f>
        <v>63.3</v>
      </c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0"/>
      <c r="DX90" s="180"/>
      <c r="DY90" s="180"/>
      <c r="DZ90" s="180"/>
      <c r="EA90" s="180"/>
      <c r="EB90" s="180"/>
    </row>
    <row r="91" spans="1:132" x14ac:dyDescent="0.2">
      <c r="A91" s="183">
        <f t="shared" si="16"/>
        <v>8.8000000000000007</v>
      </c>
      <c r="B91" s="191">
        <f>ROUND(IF('Schuelereinst. Sinclair'!$N$4="Ja",Druck_Tabelle_Kugel_VGL!B$10,1) * VLOOKUP(A91,Kugel_Schueler,2),1)</f>
        <v>188.6</v>
      </c>
      <c r="C91" s="180"/>
      <c r="D91" s="183">
        <f t="shared" si="17"/>
        <v>8.8000000000000007</v>
      </c>
      <c r="E91" s="191">
        <f>ROUND(IF('Schuelereinst. Sinclair'!$N$4="Ja",Druck_Tabelle_Kugel_VGL!E$10,1) * VLOOKUP(D91,Kugel_Schueler,2),1)</f>
        <v>166.8</v>
      </c>
      <c r="F91" s="180"/>
      <c r="G91" s="183">
        <f t="shared" si="18"/>
        <v>8.8000000000000007</v>
      </c>
      <c r="H91" s="191">
        <f>ROUND(IF('Schuelereinst. Sinclair'!$N$4="Ja",Druck_Tabelle_Kugel_VGL!H$10,1) * VLOOKUP(G91,Kugel_Schueler,2),1)</f>
        <v>149.9</v>
      </c>
      <c r="I91" s="180"/>
      <c r="J91" s="183">
        <f t="shared" si="19"/>
        <v>8.8000000000000007</v>
      </c>
      <c r="K91" s="191">
        <f>ROUND(IF('Schuelereinst. Sinclair'!$N$4="Ja",Druck_Tabelle_Kugel_VGL!K$10,1) * VLOOKUP(J91,Kugel_Schueler,2),1)</f>
        <v>136.5</v>
      </c>
      <c r="L91" s="180"/>
      <c r="M91" s="183">
        <f t="shared" si="20"/>
        <v>8.8000000000000007</v>
      </c>
      <c r="N91" s="191">
        <f>ROUND(IF('Schuelereinst. Sinclair'!$N$4="Ja",Druck_Tabelle_Kugel_VGL!N$10,1) * VLOOKUP(M91,Kugel_Schueler,2),1)</f>
        <v>125.6</v>
      </c>
      <c r="O91" s="180"/>
      <c r="P91" s="183">
        <f t="shared" si="21"/>
        <v>8.8000000000000007</v>
      </c>
      <c r="Q91" s="191">
        <f>ROUND(IF('Schuelereinst. Sinclair'!$N$4="Ja",Druck_Tabelle_Kugel_VGL!Q$10,1) * VLOOKUP(P91,Kugel_Schueler,2),1)</f>
        <v>116.7</v>
      </c>
      <c r="R91" s="180"/>
      <c r="S91" s="183">
        <f t="shared" si="22"/>
        <v>8.8000000000000007</v>
      </c>
      <c r="T91" s="191">
        <f>ROUND(IF('Schuelereinst. Sinclair'!$N$4="Ja",Druck_Tabelle_Kugel_VGL!T$10,1) * VLOOKUP(S91,Kugel_Schueler,2),1)</f>
        <v>109.2</v>
      </c>
      <c r="U91" s="180"/>
      <c r="V91" s="183">
        <f t="shared" si="23"/>
        <v>8.8000000000000007</v>
      </c>
      <c r="W91" s="191">
        <f>ROUND(IF('Schuelereinst. Sinclair'!$N$4="Ja",Druck_Tabelle_Kugel_VGL!W$10,1) * VLOOKUP(V91,Kugel_Schueler,2),1)</f>
        <v>102.9</v>
      </c>
      <c r="X91" s="180"/>
      <c r="Y91" s="183">
        <f t="shared" si="24"/>
        <v>8.8000000000000007</v>
      </c>
      <c r="Z91" s="191">
        <f>ROUND(IF('Schuelereinst. Sinclair'!$N$4="Ja",Druck_Tabelle_Kugel_VGL!Z$10,1) * VLOOKUP(Y91,Kugel_Schueler,2),1)</f>
        <v>97.5</v>
      </c>
      <c r="AA91" s="180"/>
      <c r="AB91" s="183">
        <f t="shared" si="25"/>
        <v>8.8000000000000007</v>
      </c>
      <c r="AC91" s="191">
        <f>ROUND(IF('Schuelereinst. Sinclair'!$N$4="Ja",Druck_Tabelle_Kugel_VGL!AC$10,1) * VLOOKUP(AB91,Kugel_Schueler,2),1)</f>
        <v>92.9</v>
      </c>
      <c r="AD91" s="180"/>
      <c r="AE91" s="183">
        <f t="shared" si="26"/>
        <v>8.8000000000000007</v>
      </c>
      <c r="AF91" s="191">
        <f>ROUND(IF('Schuelereinst. Sinclair'!$N$4="Ja",Druck_Tabelle_Kugel_VGL!AF$10,1) * VLOOKUP(AE91,Kugel_Schueler,2),1)</f>
        <v>88.9</v>
      </c>
      <c r="AG91" s="180"/>
      <c r="AH91" s="183">
        <f t="shared" si="27"/>
        <v>8.8000000000000007</v>
      </c>
      <c r="AI91" s="191">
        <f>ROUND(IF('Schuelereinst. Sinclair'!$N$4="Ja",Druck_Tabelle_Kugel_VGL!AI$10,1) * VLOOKUP(AH91,Kugel_Schueler,2),1)</f>
        <v>85.3</v>
      </c>
      <c r="AJ91" s="180"/>
      <c r="AK91" s="183">
        <f t="shared" si="28"/>
        <v>8.8000000000000007</v>
      </c>
      <c r="AL91" s="191">
        <f>ROUND(IF('Schuelereinst. Sinclair'!$N$4="Ja",Druck_Tabelle_Kugel_VGL!AL$10,1) * VLOOKUP(AK91,Kugel_Schueler,2),1)</f>
        <v>82.2</v>
      </c>
      <c r="AM91" s="180"/>
      <c r="AN91" s="183">
        <f t="shared" si="29"/>
        <v>8.8000000000000007</v>
      </c>
      <c r="AO91" s="191">
        <f>ROUND(IF('Schuelereinst. Sinclair'!$N$4="Ja",Druck_Tabelle_Kugel_VGL!AO$10,1) * VLOOKUP(AN91,Kugel_Schueler,2),1)</f>
        <v>79.400000000000006</v>
      </c>
      <c r="AP91" s="180"/>
      <c r="AQ91" s="183">
        <f t="shared" si="30"/>
        <v>8.8000000000000007</v>
      </c>
      <c r="AR91" s="191">
        <f>ROUND(IF('Schuelereinst. Sinclair'!$N$4="Ja",Druck_Tabelle_Kugel_VGL!AR$10,1) * VLOOKUP(AQ91,Kugel_Schueler,2),1)</f>
        <v>77</v>
      </c>
      <c r="AS91" s="180"/>
      <c r="AT91" s="183">
        <f t="shared" si="31"/>
        <v>8.8000000000000007</v>
      </c>
      <c r="AU91" s="191">
        <f>ROUND(IF('Schuelereinst. Sinclair'!$N$4="Ja",Druck_Tabelle_Kugel_VGL!AU$10,1) * VLOOKUP(AT91,Kugel_Schueler,2),1)</f>
        <v>64.3</v>
      </c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180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  <c r="DS91" s="180"/>
      <c r="DT91" s="180"/>
      <c r="DU91" s="180"/>
      <c r="DV91" s="180"/>
      <c r="DW91" s="180"/>
      <c r="DX91" s="180"/>
      <c r="DY91" s="180"/>
      <c r="DZ91" s="180"/>
      <c r="EA91" s="180"/>
      <c r="EB91" s="180"/>
    </row>
    <row r="92" spans="1:132" x14ac:dyDescent="0.2">
      <c r="A92" s="185">
        <f t="shared" si="16"/>
        <v>8.9</v>
      </c>
      <c r="B92" s="192">
        <f>ROUND(IF('Schuelereinst. Sinclair'!$N$4="Ja",Druck_Tabelle_Kugel_VGL!B$10,1) * VLOOKUP(A92,Kugel_Schueler,2),1)</f>
        <v>191.4</v>
      </c>
      <c r="C92" s="180"/>
      <c r="D92" s="185">
        <f t="shared" si="17"/>
        <v>8.9</v>
      </c>
      <c r="E92" s="192">
        <f>ROUND(IF('Schuelereinst. Sinclair'!$N$4="Ja",Druck_Tabelle_Kugel_VGL!E$10,1) * VLOOKUP(D92,Kugel_Schueler,2),1)</f>
        <v>169.3</v>
      </c>
      <c r="F92" s="180"/>
      <c r="G92" s="185">
        <f t="shared" si="18"/>
        <v>8.9</v>
      </c>
      <c r="H92" s="192">
        <f>ROUND(IF('Schuelereinst. Sinclair'!$N$4="Ja",Druck_Tabelle_Kugel_VGL!H$10,1) * VLOOKUP(G92,Kugel_Schueler,2),1)</f>
        <v>152.1</v>
      </c>
      <c r="I92" s="180"/>
      <c r="J92" s="185">
        <f t="shared" si="19"/>
        <v>8.9</v>
      </c>
      <c r="K92" s="192">
        <f>ROUND(IF('Schuelereinst. Sinclair'!$N$4="Ja",Druck_Tabelle_Kugel_VGL!K$10,1) * VLOOKUP(J92,Kugel_Schueler,2),1)</f>
        <v>138.5</v>
      </c>
      <c r="L92" s="180"/>
      <c r="M92" s="185">
        <f t="shared" si="20"/>
        <v>8.9</v>
      </c>
      <c r="N92" s="192">
        <f>ROUND(IF('Schuelereinst. Sinclair'!$N$4="Ja",Druck_Tabelle_Kugel_VGL!N$10,1) * VLOOKUP(M92,Kugel_Schueler,2),1)</f>
        <v>127.5</v>
      </c>
      <c r="O92" s="180"/>
      <c r="P92" s="185">
        <f t="shared" si="21"/>
        <v>8.9</v>
      </c>
      <c r="Q92" s="192">
        <f>ROUND(IF('Schuelereinst. Sinclair'!$N$4="Ja",Druck_Tabelle_Kugel_VGL!Q$10,1) * VLOOKUP(P92,Kugel_Schueler,2),1)</f>
        <v>118.4</v>
      </c>
      <c r="R92" s="180"/>
      <c r="S92" s="185">
        <f t="shared" si="22"/>
        <v>8.9</v>
      </c>
      <c r="T92" s="192">
        <f>ROUND(IF('Schuelereinst. Sinclair'!$N$4="Ja",Druck_Tabelle_Kugel_VGL!T$10,1) * VLOOKUP(S92,Kugel_Schueler,2),1)</f>
        <v>110.9</v>
      </c>
      <c r="U92" s="180"/>
      <c r="V92" s="185">
        <f t="shared" si="23"/>
        <v>8.9</v>
      </c>
      <c r="W92" s="192">
        <f>ROUND(IF('Schuelereinst. Sinclair'!$N$4="Ja",Druck_Tabelle_Kugel_VGL!W$10,1) * VLOOKUP(V92,Kugel_Schueler,2),1)</f>
        <v>104.5</v>
      </c>
      <c r="X92" s="180"/>
      <c r="Y92" s="185">
        <f t="shared" si="24"/>
        <v>8.9</v>
      </c>
      <c r="Z92" s="192">
        <f>ROUND(IF('Schuelereinst. Sinclair'!$N$4="Ja",Druck_Tabelle_Kugel_VGL!Z$10,1) * VLOOKUP(Y92,Kugel_Schueler,2),1)</f>
        <v>99</v>
      </c>
      <c r="AA92" s="180"/>
      <c r="AB92" s="185">
        <f t="shared" si="25"/>
        <v>8.9</v>
      </c>
      <c r="AC92" s="192">
        <f>ROUND(IF('Schuelereinst. Sinclair'!$N$4="Ja",Druck_Tabelle_Kugel_VGL!AC$10,1) * VLOOKUP(AB92,Kugel_Schueler,2),1)</f>
        <v>94.3</v>
      </c>
      <c r="AD92" s="180"/>
      <c r="AE92" s="185">
        <f t="shared" si="26"/>
        <v>8.9</v>
      </c>
      <c r="AF92" s="192">
        <f>ROUND(IF('Schuelereinst. Sinclair'!$N$4="Ja",Druck_Tabelle_Kugel_VGL!AF$10,1) * VLOOKUP(AE92,Kugel_Schueler,2),1)</f>
        <v>90.2</v>
      </c>
      <c r="AG92" s="180"/>
      <c r="AH92" s="185">
        <f t="shared" si="27"/>
        <v>8.9</v>
      </c>
      <c r="AI92" s="192">
        <f>ROUND(IF('Schuelereinst. Sinclair'!$N$4="Ja",Druck_Tabelle_Kugel_VGL!AI$10,1) * VLOOKUP(AH92,Kugel_Schueler,2),1)</f>
        <v>86.6</v>
      </c>
      <c r="AJ92" s="180"/>
      <c r="AK92" s="185">
        <f t="shared" si="28"/>
        <v>8.9</v>
      </c>
      <c r="AL92" s="192">
        <f>ROUND(IF('Schuelereinst. Sinclair'!$N$4="Ja",Druck_Tabelle_Kugel_VGL!AL$10,1) * VLOOKUP(AK92,Kugel_Schueler,2),1)</f>
        <v>83.4</v>
      </c>
      <c r="AM92" s="180"/>
      <c r="AN92" s="185">
        <f t="shared" si="29"/>
        <v>8.9</v>
      </c>
      <c r="AO92" s="192">
        <f>ROUND(IF('Schuelereinst. Sinclair'!$N$4="Ja",Druck_Tabelle_Kugel_VGL!AO$10,1) * VLOOKUP(AN92,Kugel_Schueler,2),1)</f>
        <v>80.599999999999994</v>
      </c>
      <c r="AP92" s="180"/>
      <c r="AQ92" s="185">
        <f t="shared" si="30"/>
        <v>8.9</v>
      </c>
      <c r="AR92" s="192">
        <f>ROUND(IF('Schuelereinst. Sinclair'!$N$4="Ja",Druck_Tabelle_Kugel_VGL!AR$10,1) * VLOOKUP(AQ92,Kugel_Schueler,2),1)</f>
        <v>78.099999999999994</v>
      </c>
      <c r="AS92" s="180"/>
      <c r="AT92" s="185">
        <f t="shared" si="31"/>
        <v>8.9</v>
      </c>
      <c r="AU92" s="192">
        <f>ROUND(IF('Schuelereinst. Sinclair'!$N$4="Ja",Druck_Tabelle_Kugel_VGL!AU$10,1) * VLOOKUP(AT92,Kugel_Schueler,2),1)</f>
        <v>65.2</v>
      </c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180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  <c r="DS92" s="180"/>
      <c r="DT92" s="180"/>
      <c r="DU92" s="180"/>
      <c r="DV92" s="180"/>
      <c r="DW92" s="180"/>
      <c r="DX92" s="180"/>
      <c r="DY92" s="180"/>
      <c r="DZ92" s="180"/>
      <c r="EA92" s="180"/>
      <c r="EB92" s="180"/>
    </row>
    <row r="93" spans="1:132" x14ac:dyDescent="0.2">
      <c r="A93" s="183">
        <f t="shared" si="16"/>
        <v>9</v>
      </c>
      <c r="B93" s="191">
        <f>ROUND(IF('Schuelereinst. Sinclair'!$N$4="Ja",Druck_Tabelle_Kugel_VGL!B$10,1) * VLOOKUP(A93,Kugel_Schueler,2),1)</f>
        <v>194.2</v>
      </c>
      <c r="C93" s="180"/>
      <c r="D93" s="183">
        <f t="shared" si="17"/>
        <v>9</v>
      </c>
      <c r="E93" s="191">
        <f>ROUND(IF('Schuelereinst. Sinclair'!$N$4="Ja",Druck_Tabelle_Kugel_VGL!E$10,1) * VLOOKUP(D93,Kugel_Schueler,2),1)</f>
        <v>171.7</v>
      </c>
      <c r="F93" s="180"/>
      <c r="G93" s="183">
        <f t="shared" si="18"/>
        <v>9</v>
      </c>
      <c r="H93" s="191">
        <f>ROUND(IF('Schuelereinst. Sinclair'!$N$4="Ja",Druck_Tabelle_Kugel_VGL!H$10,1) * VLOOKUP(G93,Kugel_Schueler,2),1)</f>
        <v>154.30000000000001</v>
      </c>
      <c r="I93" s="180"/>
      <c r="J93" s="183">
        <f t="shared" si="19"/>
        <v>9</v>
      </c>
      <c r="K93" s="191">
        <f>ROUND(IF('Schuelereinst. Sinclair'!$N$4="Ja",Druck_Tabelle_Kugel_VGL!K$10,1) * VLOOKUP(J93,Kugel_Schueler,2),1)</f>
        <v>140.5</v>
      </c>
      <c r="L93" s="180"/>
      <c r="M93" s="183">
        <f t="shared" si="20"/>
        <v>9</v>
      </c>
      <c r="N93" s="191">
        <f>ROUND(IF('Schuelereinst. Sinclair'!$N$4="Ja",Druck_Tabelle_Kugel_VGL!N$10,1) * VLOOKUP(M93,Kugel_Schueler,2),1)</f>
        <v>129.30000000000001</v>
      </c>
      <c r="O93" s="180"/>
      <c r="P93" s="183">
        <f t="shared" si="21"/>
        <v>9</v>
      </c>
      <c r="Q93" s="191">
        <f>ROUND(IF('Schuelereinst. Sinclair'!$N$4="Ja",Druck_Tabelle_Kugel_VGL!Q$10,1) * VLOOKUP(P93,Kugel_Schueler,2),1)</f>
        <v>120.2</v>
      </c>
      <c r="R93" s="180"/>
      <c r="S93" s="183">
        <f t="shared" si="22"/>
        <v>9</v>
      </c>
      <c r="T93" s="191">
        <f>ROUND(IF('Schuelereinst. Sinclair'!$N$4="Ja",Druck_Tabelle_Kugel_VGL!T$10,1) * VLOOKUP(S93,Kugel_Schueler,2),1)</f>
        <v>112.5</v>
      </c>
      <c r="U93" s="180"/>
      <c r="V93" s="183">
        <f t="shared" si="23"/>
        <v>9</v>
      </c>
      <c r="W93" s="191">
        <f>ROUND(IF('Schuelereinst. Sinclair'!$N$4="Ja",Druck_Tabelle_Kugel_VGL!W$10,1) * VLOOKUP(V93,Kugel_Schueler,2),1)</f>
        <v>106</v>
      </c>
      <c r="X93" s="180"/>
      <c r="Y93" s="183">
        <f t="shared" si="24"/>
        <v>9</v>
      </c>
      <c r="Z93" s="191">
        <f>ROUND(IF('Schuelereinst. Sinclair'!$N$4="Ja",Druck_Tabelle_Kugel_VGL!Z$10,1) * VLOOKUP(Y93,Kugel_Schueler,2),1)</f>
        <v>100.4</v>
      </c>
      <c r="AA93" s="180"/>
      <c r="AB93" s="183">
        <f t="shared" si="25"/>
        <v>9</v>
      </c>
      <c r="AC93" s="191">
        <f>ROUND(IF('Schuelereinst. Sinclair'!$N$4="Ja",Druck_Tabelle_Kugel_VGL!AC$10,1) * VLOOKUP(AB93,Kugel_Schueler,2),1)</f>
        <v>95.6</v>
      </c>
      <c r="AD93" s="180"/>
      <c r="AE93" s="183">
        <f t="shared" si="26"/>
        <v>9</v>
      </c>
      <c r="AF93" s="191">
        <f>ROUND(IF('Schuelereinst. Sinclair'!$N$4="Ja",Druck_Tabelle_Kugel_VGL!AF$10,1) * VLOOKUP(AE93,Kugel_Schueler,2),1)</f>
        <v>91.5</v>
      </c>
      <c r="AG93" s="180"/>
      <c r="AH93" s="183">
        <f t="shared" si="27"/>
        <v>9</v>
      </c>
      <c r="AI93" s="191">
        <f>ROUND(IF('Schuelereinst. Sinclair'!$N$4="Ja",Druck_Tabelle_Kugel_VGL!AI$10,1) * VLOOKUP(AH93,Kugel_Schueler,2),1)</f>
        <v>87.8</v>
      </c>
      <c r="AJ93" s="180"/>
      <c r="AK93" s="183">
        <f t="shared" si="28"/>
        <v>9</v>
      </c>
      <c r="AL93" s="191">
        <f>ROUND(IF('Schuelereinst. Sinclair'!$N$4="Ja",Druck_Tabelle_Kugel_VGL!AL$10,1) * VLOOKUP(AK93,Kugel_Schueler,2),1)</f>
        <v>84.6</v>
      </c>
      <c r="AM93" s="180"/>
      <c r="AN93" s="183">
        <f t="shared" si="29"/>
        <v>9</v>
      </c>
      <c r="AO93" s="191">
        <f>ROUND(IF('Schuelereinst. Sinclair'!$N$4="Ja",Druck_Tabelle_Kugel_VGL!AO$10,1) * VLOOKUP(AN93,Kugel_Schueler,2),1)</f>
        <v>81.8</v>
      </c>
      <c r="AP93" s="180"/>
      <c r="AQ93" s="183">
        <f t="shared" si="30"/>
        <v>9</v>
      </c>
      <c r="AR93" s="191">
        <f>ROUND(IF('Schuelereinst. Sinclair'!$N$4="Ja",Druck_Tabelle_Kugel_VGL!AR$10,1) * VLOOKUP(AQ93,Kugel_Schueler,2),1)</f>
        <v>79.2</v>
      </c>
      <c r="AS93" s="180"/>
      <c r="AT93" s="183">
        <f t="shared" si="31"/>
        <v>9</v>
      </c>
      <c r="AU93" s="191">
        <f>ROUND(IF('Schuelereinst. Sinclair'!$N$4="Ja",Druck_Tabelle_Kugel_VGL!AU$10,1) * VLOOKUP(AT93,Kugel_Schueler,2),1)</f>
        <v>66.099999999999994</v>
      </c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180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  <c r="DS93" s="180"/>
      <c r="DT93" s="180"/>
      <c r="DU93" s="180"/>
      <c r="DV93" s="180"/>
      <c r="DW93" s="180"/>
      <c r="DX93" s="180"/>
      <c r="DY93" s="180"/>
      <c r="DZ93" s="180"/>
      <c r="EA93" s="180"/>
      <c r="EB93" s="180"/>
    </row>
    <row r="94" spans="1:132" x14ac:dyDescent="0.2">
      <c r="A94" s="185">
        <f t="shared" si="16"/>
        <v>9.1</v>
      </c>
      <c r="B94" s="192">
        <f>ROUND(IF('Schuelereinst. Sinclair'!$N$4="Ja",Druck_Tabelle_Kugel_VGL!B$10,1) * VLOOKUP(A94,Kugel_Schueler,2),1)</f>
        <v>197</v>
      </c>
      <c r="C94" s="180"/>
      <c r="D94" s="185">
        <f t="shared" si="17"/>
        <v>9.1</v>
      </c>
      <c r="E94" s="192">
        <f>ROUND(IF('Schuelereinst. Sinclair'!$N$4="Ja",Druck_Tabelle_Kugel_VGL!E$10,1) * VLOOKUP(D94,Kugel_Schueler,2),1)</f>
        <v>174.2</v>
      </c>
      <c r="F94" s="180"/>
      <c r="G94" s="185">
        <f t="shared" si="18"/>
        <v>9.1</v>
      </c>
      <c r="H94" s="192">
        <f>ROUND(IF('Schuelereinst. Sinclair'!$N$4="Ja",Druck_Tabelle_Kugel_VGL!H$10,1) * VLOOKUP(G94,Kugel_Schueler,2),1)</f>
        <v>156.5</v>
      </c>
      <c r="I94" s="180"/>
      <c r="J94" s="185">
        <f t="shared" si="19"/>
        <v>9.1</v>
      </c>
      <c r="K94" s="192">
        <f>ROUND(IF('Schuelereinst. Sinclair'!$N$4="Ja",Druck_Tabelle_Kugel_VGL!K$10,1) * VLOOKUP(J94,Kugel_Schueler,2),1)</f>
        <v>142.5</v>
      </c>
      <c r="L94" s="180"/>
      <c r="M94" s="185">
        <f t="shared" si="20"/>
        <v>9.1</v>
      </c>
      <c r="N94" s="192">
        <f>ROUND(IF('Schuelereinst. Sinclair'!$N$4="Ja",Druck_Tabelle_Kugel_VGL!N$10,1) * VLOOKUP(M94,Kugel_Schueler,2),1)</f>
        <v>131.19999999999999</v>
      </c>
      <c r="O94" s="180"/>
      <c r="P94" s="185">
        <f t="shared" si="21"/>
        <v>9.1</v>
      </c>
      <c r="Q94" s="192">
        <f>ROUND(IF('Schuelereinst. Sinclair'!$N$4="Ja",Druck_Tabelle_Kugel_VGL!Q$10,1) * VLOOKUP(P94,Kugel_Schueler,2),1)</f>
        <v>121.9</v>
      </c>
      <c r="R94" s="180"/>
      <c r="S94" s="185">
        <f t="shared" si="22"/>
        <v>9.1</v>
      </c>
      <c r="T94" s="192">
        <f>ROUND(IF('Schuelereinst. Sinclair'!$N$4="Ja",Druck_Tabelle_Kugel_VGL!T$10,1) * VLOOKUP(S94,Kugel_Schueler,2),1)</f>
        <v>114.1</v>
      </c>
      <c r="U94" s="180"/>
      <c r="V94" s="185">
        <f t="shared" si="23"/>
        <v>9.1</v>
      </c>
      <c r="W94" s="192">
        <f>ROUND(IF('Schuelereinst. Sinclair'!$N$4="Ja",Druck_Tabelle_Kugel_VGL!W$10,1) * VLOOKUP(V94,Kugel_Schueler,2),1)</f>
        <v>107.5</v>
      </c>
      <c r="X94" s="180"/>
      <c r="Y94" s="185">
        <f t="shared" si="24"/>
        <v>9.1</v>
      </c>
      <c r="Z94" s="192">
        <f>ROUND(IF('Schuelereinst. Sinclair'!$N$4="Ja",Druck_Tabelle_Kugel_VGL!Z$10,1) * VLOOKUP(Y94,Kugel_Schueler,2),1)</f>
        <v>101.9</v>
      </c>
      <c r="AA94" s="180"/>
      <c r="AB94" s="185">
        <f t="shared" si="25"/>
        <v>9.1</v>
      </c>
      <c r="AC94" s="192">
        <f>ROUND(IF('Schuelereinst. Sinclair'!$N$4="Ja",Druck_Tabelle_Kugel_VGL!AC$10,1) * VLOOKUP(AB94,Kugel_Schueler,2),1)</f>
        <v>97</v>
      </c>
      <c r="AD94" s="180"/>
      <c r="AE94" s="185">
        <f t="shared" si="26"/>
        <v>9.1</v>
      </c>
      <c r="AF94" s="192">
        <f>ROUND(IF('Schuelereinst. Sinclair'!$N$4="Ja",Druck_Tabelle_Kugel_VGL!AF$10,1) * VLOOKUP(AE94,Kugel_Schueler,2),1)</f>
        <v>92.8</v>
      </c>
      <c r="AG94" s="180"/>
      <c r="AH94" s="185">
        <f t="shared" si="27"/>
        <v>9.1</v>
      </c>
      <c r="AI94" s="192">
        <f>ROUND(IF('Schuelereinst. Sinclair'!$N$4="Ja",Druck_Tabelle_Kugel_VGL!AI$10,1) * VLOOKUP(AH94,Kugel_Schueler,2),1)</f>
        <v>89.1</v>
      </c>
      <c r="AJ94" s="180"/>
      <c r="AK94" s="185">
        <f t="shared" si="28"/>
        <v>9.1</v>
      </c>
      <c r="AL94" s="192">
        <f>ROUND(IF('Schuelereinst. Sinclair'!$N$4="Ja",Druck_Tabelle_Kugel_VGL!AL$10,1) * VLOOKUP(AK94,Kugel_Schueler,2),1)</f>
        <v>85.8</v>
      </c>
      <c r="AM94" s="180"/>
      <c r="AN94" s="185">
        <f t="shared" si="29"/>
        <v>9.1</v>
      </c>
      <c r="AO94" s="192">
        <f>ROUND(IF('Schuelereinst. Sinclair'!$N$4="Ja",Druck_Tabelle_Kugel_VGL!AO$10,1) * VLOOKUP(AN94,Kugel_Schueler,2),1)</f>
        <v>82.9</v>
      </c>
      <c r="AP94" s="180"/>
      <c r="AQ94" s="185">
        <f t="shared" si="30"/>
        <v>9.1</v>
      </c>
      <c r="AR94" s="192">
        <f>ROUND(IF('Schuelereinst. Sinclair'!$N$4="Ja",Druck_Tabelle_Kugel_VGL!AR$10,1) * VLOOKUP(AQ94,Kugel_Schueler,2),1)</f>
        <v>80.400000000000006</v>
      </c>
      <c r="AS94" s="180"/>
      <c r="AT94" s="185">
        <f t="shared" si="31"/>
        <v>9.1</v>
      </c>
      <c r="AU94" s="192">
        <f>ROUND(IF('Schuelereinst. Sinclair'!$N$4="Ja",Druck_Tabelle_Kugel_VGL!AU$10,1) * VLOOKUP(AT94,Kugel_Schueler,2),1)</f>
        <v>67.099999999999994</v>
      </c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180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  <c r="DS94" s="180"/>
      <c r="DT94" s="180"/>
      <c r="DU94" s="180"/>
      <c r="DV94" s="180"/>
      <c r="DW94" s="180"/>
      <c r="DX94" s="180"/>
      <c r="DY94" s="180"/>
      <c r="DZ94" s="180"/>
      <c r="EA94" s="180"/>
      <c r="EB94" s="180"/>
    </row>
    <row r="95" spans="1:132" x14ac:dyDescent="0.2">
      <c r="A95" s="183">
        <f t="shared" si="16"/>
        <v>9.1999999999999993</v>
      </c>
      <c r="B95" s="191">
        <f>ROUND(IF('Schuelereinst. Sinclair'!$N$4="Ja",Druck_Tabelle_Kugel_VGL!B$10,1) * VLOOKUP(A95,Kugel_Schueler,2),1)</f>
        <v>199.7</v>
      </c>
      <c r="C95" s="180"/>
      <c r="D95" s="183">
        <f t="shared" si="17"/>
        <v>9.1999999999999993</v>
      </c>
      <c r="E95" s="191">
        <f>ROUND(IF('Schuelereinst. Sinclair'!$N$4="Ja",Druck_Tabelle_Kugel_VGL!E$10,1) * VLOOKUP(D95,Kugel_Schueler,2),1)</f>
        <v>176.6</v>
      </c>
      <c r="F95" s="180"/>
      <c r="G95" s="183">
        <f t="shared" si="18"/>
        <v>9.1999999999999993</v>
      </c>
      <c r="H95" s="191">
        <f>ROUND(IF('Schuelereinst. Sinclair'!$N$4="Ja",Druck_Tabelle_Kugel_VGL!H$10,1) * VLOOKUP(G95,Kugel_Schueler,2),1)</f>
        <v>158.69999999999999</v>
      </c>
      <c r="I95" s="180"/>
      <c r="J95" s="183">
        <f t="shared" si="19"/>
        <v>9.1999999999999993</v>
      </c>
      <c r="K95" s="191">
        <f>ROUND(IF('Schuelereinst. Sinclair'!$N$4="Ja",Druck_Tabelle_Kugel_VGL!K$10,1) * VLOOKUP(J95,Kugel_Schueler,2),1)</f>
        <v>144.5</v>
      </c>
      <c r="L95" s="180"/>
      <c r="M95" s="183">
        <f t="shared" si="20"/>
        <v>9.1999999999999993</v>
      </c>
      <c r="N95" s="191">
        <f>ROUND(IF('Schuelereinst. Sinclair'!$N$4="Ja",Druck_Tabelle_Kugel_VGL!N$10,1) * VLOOKUP(M95,Kugel_Schueler,2),1)</f>
        <v>133</v>
      </c>
      <c r="O95" s="180"/>
      <c r="P95" s="183">
        <f t="shared" si="21"/>
        <v>9.1999999999999993</v>
      </c>
      <c r="Q95" s="191">
        <f>ROUND(IF('Schuelereinst. Sinclair'!$N$4="Ja",Druck_Tabelle_Kugel_VGL!Q$10,1) * VLOOKUP(P95,Kugel_Schueler,2),1)</f>
        <v>123.6</v>
      </c>
      <c r="R95" s="180"/>
      <c r="S95" s="183">
        <f t="shared" si="22"/>
        <v>9.1999999999999993</v>
      </c>
      <c r="T95" s="191">
        <f>ROUND(IF('Schuelereinst. Sinclair'!$N$4="Ja",Druck_Tabelle_Kugel_VGL!T$10,1) * VLOOKUP(S95,Kugel_Schueler,2),1)</f>
        <v>115.7</v>
      </c>
      <c r="U95" s="180"/>
      <c r="V95" s="183">
        <f t="shared" si="23"/>
        <v>9.1999999999999993</v>
      </c>
      <c r="W95" s="191">
        <f>ROUND(IF('Schuelereinst. Sinclair'!$N$4="Ja",Druck_Tabelle_Kugel_VGL!W$10,1) * VLOOKUP(V95,Kugel_Schueler,2),1)</f>
        <v>109</v>
      </c>
      <c r="X95" s="180"/>
      <c r="Y95" s="183">
        <f t="shared" si="24"/>
        <v>9.1999999999999993</v>
      </c>
      <c r="Z95" s="191">
        <f>ROUND(IF('Schuelereinst. Sinclair'!$N$4="Ja",Druck_Tabelle_Kugel_VGL!Z$10,1) * VLOOKUP(Y95,Kugel_Schueler,2),1)</f>
        <v>103.3</v>
      </c>
      <c r="AA95" s="180"/>
      <c r="AB95" s="183">
        <f t="shared" si="25"/>
        <v>9.1999999999999993</v>
      </c>
      <c r="AC95" s="191">
        <f>ROUND(IF('Schuelereinst. Sinclair'!$N$4="Ja",Druck_Tabelle_Kugel_VGL!AC$10,1) * VLOOKUP(AB95,Kugel_Schueler,2),1)</f>
        <v>98.3</v>
      </c>
      <c r="AD95" s="180"/>
      <c r="AE95" s="183">
        <f t="shared" si="26"/>
        <v>9.1999999999999993</v>
      </c>
      <c r="AF95" s="191">
        <f>ROUND(IF('Schuelereinst. Sinclair'!$N$4="Ja",Druck_Tabelle_Kugel_VGL!AF$10,1) * VLOOKUP(AE95,Kugel_Schueler,2),1)</f>
        <v>94.1</v>
      </c>
      <c r="AG95" s="180"/>
      <c r="AH95" s="183">
        <f t="shared" si="27"/>
        <v>9.1999999999999993</v>
      </c>
      <c r="AI95" s="191">
        <f>ROUND(IF('Schuelereinst. Sinclair'!$N$4="Ja",Druck_Tabelle_Kugel_VGL!AI$10,1) * VLOOKUP(AH95,Kugel_Schueler,2),1)</f>
        <v>90.3</v>
      </c>
      <c r="AJ95" s="180"/>
      <c r="AK95" s="183">
        <f t="shared" si="28"/>
        <v>9.1999999999999993</v>
      </c>
      <c r="AL95" s="191">
        <f>ROUND(IF('Schuelereinst. Sinclair'!$N$4="Ja",Druck_Tabelle_Kugel_VGL!AL$10,1) * VLOOKUP(AK95,Kugel_Schueler,2),1)</f>
        <v>87</v>
      </c>
      <c r="AM95" s="180"/>
      <c r="AN95" s="183">
        <f t="shared" si="29"/>
        <v>9.1999999999999993</v>
      </c>
      <c r="AO95" s="191">
        <f>ROUND(IF('Schuelereinst. Sinclair'!$N$4="Ja",Druck_Tabelle_Kugel_VGL!AO$10,1) * VLOOKUP(AN95,Kugel_Schueler,2),1)</f>
        <v>84.1</v>
      </c>
      <c r="AP95" s="180"/>
      <c r="AQ95" s="183">
        <f t="shared" si="30"/>
        <v>9.1999999999999993</v>
      </c>
      <c r="AR95" s="191">
        <f>ROUND(IF('Schuelereinst. Sinclair'!$N$4="Ja",Druck_Tabelle_Kugel_VGL!AR$10,1) * VLOOKUP(AQ95,Kugel_Schueler,2),1)</f>
        <v>81.5</v>
      </c>
      <c r="AS95" s="180"/>
      <c r="AT95" s="183">
        <f t="shared" si="31"/>
        <v>9.1999999999999993</v>
      </c>
      <c r="AU95" s="191">
        <f>ROUND(IF('Schuelereinst. Sinclair'!$N$4="Ja",Druck_Tabelle_Kugel_VGL!AU$10,1) * VLOOKUP(AT95,Kugel_Schueler,2),1)</f>
        <v>68</v>
      </c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180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  <c r="DS95" s="180"/>
      <c r="DT95" s="180"/>
      <c r="DU95" s="180"/>
      <c r="DV95" s="180"/>
      <c r="DW95" s="180"/>
      <c r="DX95" s="180"/>
      <c r="DY95" s="180"/>
      <c r="DZ95" s="180"/>
      <c r="EA95" s="180"/>
      <c r="EB95" s="180"/>
    </row>
    <row r="96" spans="1:132" x14ac:dyDescent="0.2">
      <c r="A96" s="185">
        <f t="shared" si="16"/>
        <v>9.3000000000000007</v>
      </c>
      <c r="B96" s="192">
        <f>ROUND(IF('Schuelereinst. Sinclair'!$N$4="Ja",Druck_Tabelle_Kugel_VGL!B$10,1) * VLOOKUP(A96,Kugel_Schueler,2),1)</f>
        <v>202.5</v>
      </c>
      <c r="C96" s="180"/>
      <c r="D96" s="185">
        <f t="shared" si="17"/>
        <v>9.3000000000000007</v>
      </c>
      <c r="E96" s="192">
        <f>ROUND(IF('Schuelereinst. Sinclair'!$N$4="Ja",Druck_Tabelle_Kugel_VGL!E$10,1) * VLOOKUP(D96,Kugel_Schueler,2),1)</f>
        <v>179.1</v>
      </c>
      <c r="F96" s="180"/>
      <c r="G96" s="185">
        <f t="shared" si="18"/>
        <v>9.3000000000000007</v>
      </c>
      <c r="H96" s="192">
        <f>ROUND(IF('Schuelereinst. Sinclair'!$N$4="Ja",Druck_Tabelle_Kugel_VGL!H$10,1) * VLOOKUP(G96,Kugel_Schueler,2),1)</f>
        <v>160.9</v>
      </c>
      <c r="I96" s="180"/>
      <c r="J96" s="185">
        <f t="shared" si="19"/>
        <v>9.3000000000000007</v>
      </c>
      <c r="K96" s="192">
        <f>ROUND(IF('Schuelereinst. Sinclair'!$N$4="Ja",Druck_Tabelle_Kugel_VGL!K$10,1) * VLOOKUP(J96,Kugel_Schueler,2),1)</f>
        <v>146.5</v>
      </c>
      <c r="L96" s="180"/>
      <c r="M96" s="185">
        <f t="shared" si="20"/>
        <v>9.3000000000000007</v>
      </c>
      <c r="N96" s="192">
        <f>ROUND(IF('Schuelereinst. Sinclair'!$N$4="Ja",Druck_Tabelle_Kugel_VGL!N$10,1) * VLOOKUP(M96,Kugel_Schueler,2),1)</f>
        <v>134.9</v>
      </c>
      <c r="O96" s="180"/>
      <c r="P96" s="185">
        <f t="shared" si="21"/>
        <v>9.3000000000000007</v>
      </c>
      <c r="Q96" s="192">
        <f>ROUND(IF('Schuelereinst. Sinclair'!$N$4="Ja",Druck_Tabelle_Kugel_VGL!Q$10,1) * VLOOKUP(P96,Kugel_Schueler,2),1)</f>
        <v>125.3</v>
      </c>
      <c r="R96" s="180"/>
      <c r="S96" s="185">
        <f t="shared" si="22"/>
        <v>9.3000000000000007</v>
      </c>
      <c r="T96" s="192">
        <f>ROUND(IF('Schuelereinst. Sinclair'!$N$4="Ja",Druck_Tabelle_Kugel_VGL!T$10,1) * VLOOKUP(S96,Kugel_Schueler,2),1)</f>
        <v>117.3</v>
      </c>
      <c r="U96" s="180"/>
      <c r="V96" s="185">
        <f t="shared" si="23"/>
        <v>9.3000000000000007</v>
      </c>
      <c r="W96" s="192">
        <f>ROUND(IF('Schuelereinst. Sinclair'!$N$4="Ja",Druck_Tabelle_Kugel_VGL!W$10,1) * VLOOKUP(V96,Kugel_Schueler,2),1)</f>
        <v>110.5</v>
      </c>
      <c r="X96" s="180"/>
      <c r="Y96" s="185">
        <f t="shared" si="24"/>
        <v>9.3000000000000007</v>
      </c>
      <c r="Z96" s="192">
        <f>ROUND(IF('Schuelereinst. Sinclair'!$N$4="Ja",Druck_Tabelle_Kugel_VGL!Z$10,1) * VLOOKUP(Y96,Kugel_Schueler,2),1)</f>
        <v>104.7</v>
      </c>
      <c r="AA96" s="180"/>
      <c r="AB96" s="185">
        <f t="shared" si="25"/>
        <v>9.3000000000000007</v>
      </c>
      <c r="AC96" s="192">
        <f>ROUND(IF('Schuelereinst. Sinclair'!$N$4="Ja",Druck_Tabelle_Kugel_VGL!AC$10,1) * VLOOKUP(AB96,Kugel_Schueler,2),1)</f>
        <v>99.7</v>
      </c>
      <c r="AD96" s="180"/>
      <c r="AE96" s="185">
        <f t="shared" si="26"/>
        <v>9.3000000000000007</v>
      </c>
      <c r="AF96" s="192">
        <f>ROUND(IF('Schuelereinst. Sinclair'!$N$4="Ja",Druck_Tabelle_Kugel_VGL!AF$10,1) * VLOOKUP(AE96,Kugel_Schueler,2),1)</f>
        <v>95.4</v>
      </c>
      <c r="AG96" s="180"/>
      <c r="AH96" s="185">
        <f t="shared" si="27"/>
        <v>9.3000000000000007</v>
      </c>
      <c r="AI96" s="192">
        <f>ROUND(IF('Schuelereinst. Sinclair'!$N$4="Ja",Druck_Tabelle_Kugel_VGL!AI$10,1) * VLOOKUP(AH96,Kugel_Schueler,2),1)</f>
        <v>91.6</v>
      </c>
      <c r="AJ96" s="180"/>
      <c r="AK96" s="185">
        <f t="shared" si="28"/>
        <v>9.3000000000000007</v>
      </c>
      <c r="AL96" s="192">
        <f>ROUND(IF('Schuelereinst. Sinclair'!$N$4="Ja",Druck_Tabelle_Kugel_VGL!AL$10,1) * VLOOKUP(AK96,Kugel_Schueler,2),1)</f>
        <v>88.2</v>
      </c>
      <c r="AM96" s="180"/>
      <c r="AN96" s="185">
        <f t="shared" si="29"/>
        <v>9.3000000000000007</v>
      </c>
      <c r="AO96" s="192">
        <f>ROUND(IF('Schuelereinst. Sinclair'!$N$4="Ja",Druck_Tabelle_Kugel_VGL!AO$10,1) * VLOOKUP(AN96,Kugel_Schueler,2),1)</f>
        <v>85.3</v>
      </c>
      <c r="AP96" s="180"/>
      <c r="AQ96" s="185">
        <f t="shared" si="30"/>
        <v>9.3000000000000007</v>
      </c>
      <c r="AR96" s="192">
        <f>ROUND(IF('Schuelereinst. Sinclair'!$N$4="Ja",Druck_Tabelle_Kugel_VGL!AR$10,1) * VLOOKUP(AQ96,Kugel_Schueler,2),1)</f>
        <v>82.6</v>
      </c>
      <c r="AS96" s="180"/>
      <c r="AT96" s="185">
        <f t="shared" si="31"/>
        <v>9.3000000000000007</v>
      </c>
      <c r="AU96" s="192">
        <f>ROUND(IF('Schuelereinst. Sinclair'!$N$4="Ja",Druck_Tabelle_Kugel_VGL!AU$10,1) * VLOOKUP(AT96,Kugel_Schueler,2),1)</f>
        <v>69</v>
      </c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180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  <c r="DS96" s="180"/>
      <c r="DT96" s="180"/>
      <c r="DU96" s="180"/>
      <c r="DV96" s="180"/>
      <c r="DW96" s="180"/>
      <c r="DX96" s="180"/>
      <c r="DY96" s="180"/>
      <c r="DZ96" s="180"/>
      <c r="EA96" s="180"/>
      <c r="EB96" s="180"/>
    </row>
    <row r="97" spans="1:132" x14ac:dyDescent="0.2">
      <c r="A97" s="183">
        <f t="shared" si="16"/>
        <v>9.4</v>
      </c>
      <c r="B97" s="191">
        <f>ROUND(IF('Schuelereinst. Sinclair'!$N$4="Ja",Druck_Tabelle_Kugel_VGL!B$10,1) * VLOOKUP(A97,Kugel_Schueler,2),1)</f>
        <v>205.3</v>
      </c>
      <c r="C97" s="180"/>
      <c r="D97" s="183">
        <f t="shared" si="17"/>
        <v>9.4</v>
      </c>
      <c r="E97" s="191">
        <f>ROUND(IF('Schuelereinst. Sinclair'!$N$4="Ja",Druck_Tabelle_Kugel_VGL!E$10,1) * VLOOKUP(D97,Kugel_Schueler,2),1)</f>
        <v>181.5</v>
      </c>
      <c r="F97" s="180"/>
      <c r="G97" s="183">
        <f t="shared" si="18"/>
        <v>9.4</v>
      </c>
      <c r="H97" s="191">
        <f>ROUND(IF('Schuelereinst. Sinclair'!$N$4="Ja",Druck_Tabelle_Kugel_VGL!H$10,1) * VLOOKUP(G97,Kugel_Schueler,2),1)</f>
        <v>163.1</v>
      </c>
      <c r="I97" s="180"/>
      <c r="J97" s="183">
        <f t="shared" si="19"/>
        <v>9.4</v>
      </c>
      <c r="K97" s="191">
        <f>ROUND(IF('Schuelereinst. Sinclair'!$N$4="Ja",Druck_Tabelle_Kugel_VGL!K$10,1) * VLOOKUP(J97,Kugel_Schueler,2),1)</f>
        <v>148.5</v>
      </c>
      <c r="L97" s="180"/>
      <c r="M97" s="183">
        <f t="shared" si="20"/>
        <v>9.4</v>
      </c>
      <c r="N97" s="191">
        <f>ROUND(IF('Schuelereinst. Sinclair'!$N$4="Ja",Druck_Tabelle_Kugel_VGL!N$10,1) * VLOOKUP(M97,Kugel_Schueler,2),1)</f>
        <v>136.69999999999999</v>
      </c>
      <c r="O97" s="180"/>
      <c r="P97" s="183">
        <f t="shared" si="21"/>
        <v>9.4</v>
      </c>
      <c r="Q97" s="191">
        <f>ROUND(IF('Schuelereinst. Sinclair'!$N$4="Ja",Druck_Tabelle_Kugel_VGL!Q$10,1) * VLOOKUP(P97,Kugel_Schueler,2),1)</f>
        <v>127</v>
      </c>
      <c r="R97" s="180"/>
      <c r="S97" s="183">
        <f t="shared" si="22"/>
        <v>9.4</v>
      </c>
      <c r="T97" s="191">
        <f>ROUND(IF('Schuelereinst. Sinclair'!$N$4="Ja",Druck_Tabelle_Kugel_VGL!T$10,1) * VLOOKUP(S97,Kugel_Schueler,2),1)</f>
        <v>118.9</v>
      </c>
      <c r="U97" s="180"/>
      <c r="V97" s="183">
        <f t="shared" si="23"/>
        <v>9.4</v>
      </c>
      <c r="W97" s="191">
        <f>ROUND(IF('Schuelereinst. Sinclair'!$N$4="Ja",Druck_Tabelle_Kugel_VGL!W$10,1) * VLOOKUP(V97,Kugel_Schueler,2),1)</f>
        <v>112</v>
      </c>
      <c r="X97" s="180"/>
      <c r="Y97" s="183">
        <f t="shared" si="24"/>
        <v>9.4</v>
      </c>
      <c r="Z97" s="191">
        <f>ROUND(IF('Schuelereinst. Sinclair'!$N$4="Ja",Druck_Tabelle_Kugel_VGL!Z$10,1) * VLOOKUP(Y97,Kugel_Schueler,2),1)</f>
        <v>106.1</v>
      </c>
      <c r="AA97" s="180"/>
      <c r="AB97" s="183">
        <f t="shared" si="25"/>
        <v>9.4</v>
      </c>
      <c r="AC97" s="191">
        <f>ROUND(IF('Schuelereinst. Sinclair'!$N$4="Ja",Druck_Tabelle_Kugel_VGL!AC$10,1) * VLOOKUP(AB97,Kugel_Schueler,2),1)</f>
        <v>101.1</v>
      </c>
      <c r="AD97" s="180"/>
      <c r="AE97" s="183">
        <f t="shared" si="26"/>
        <v>9.4</v>
      </c>
      <c r="AF97" s="191">
        <f>ROUND(IF('Schuelereinst. Sinclair'!$N$4="Ja",Druck_Tabelle_Kugel_VGL!AF$10,1) * VLOOKUP(AE97,Kugel_Schueler,2),1)</f>
        <v>96.7</v>
      </c>
      <c r="AG97" s="180"/>
      <c r="AH97" s="183">
        <f t="shared" si="27"/>
        <v>9.4</v>
      </c>
      <c r="AI97" s="191">
        <f>ROUND(IF('Schuelereinst. Sinclair'!$N$4="Ja",Druck_Tabelle_Kugel_VGL!AI$10,1) * VLOOKUP(AH97,Kugel_Schueler,2),1)</f>
        <v>92.8</v>
      </c>
      <c r="AJ97" s="180"/>
      <c r="AK97" s="183">
        <f t="shared" si="28"/>
        <v>9.4</v>
      </c>
      <c r="AL97" s="191">
        <f>ROUND(IF('Schuelereinst. Sinclair'!$N$4="Ja",Druck_Tabelle_Kugel_VGL!AL$10,1) * VLOOKUP(AK97,Kugel_Schueler,2),1)</f>
        <v>89.4</v>
      </c>
      <c r="AM97" s="180"/>
      <c r="AN97" s="183">
        <f t="shared" si="29"/>
        <v>9.4</v>
      </c>
      <c r="AO97" s="191">
        <f>ROUND(IF('Schuelereinst. Sinclair'!$N$4="Ja",Druck_Tabelle_Kugel_VGL!AO$10,1) * VLOOKUP(AN97,Kugel_Schueler,2),1)</f>
        <v>86.4</v>
      </c>
      <c r="AP97" s="180"/>
      <c r="AQ97" s="183">
        <f t="shared" si="30"/>
        <v>9.4</v>
      </c>
      <c r="AR97" s="191">
        <f>ROUND(IF('Schuelereinst. Sinclair'!$N$4="Ja",Druck_Tabelle_Kugel_VGL!AR$10,1) * VLOOKUP(AQ97,Kugel_Schueler,2),1)</f>
        <v>83.8</v>
      </c>
      <c r="AS97" s="180"/>
      <c r="AT97" s="183">
        <f t="shared" si="31"/>
        <v>9.4</v>
      </c>
      <c r="AU97" s="191">
        <f>ROUND(IF('Schuelereinst. Sinclair'!$N$4="Ja",Druck_Tabelle_Kugel_VGL!AU$10,1) * VLOOKUP(AT97,Kugel_Schueler,2),1)</f>
        <v>69.900000000000006</v>
      </c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</row>
    <row r="98" spans="1:132" x14ac:dyDescent="0.2">
      <c r="A98" s="185">
        <f t="shared" si="16"/>
        <v>9.5</v>
      </c>
      <c r="B98" s="192">
        <f>ROUND(IF('Schuelereinst. Sinclair'!$N$4="Ja",Druck_Tabelle_Kugel_VGL!B$10,1) * VLOOKUP(A98,Kugel_Schueler,2),1)</f>
        <v>208</v>
      </c>
      <c r="C98" s="180"/>
      <c r="D98" s="185">
        <f t="shared" si="17"/>
        <v>9.5</v>
      </c>
      <c r="E98" s="192">
        <f>ROUND(IF('Schuelereinst. Sinclair'!$N$4="Ja",Druck_Tabelle_Kugel_VGL!E$10,1) * VLOOKUP(D98,Kugel_Schueler,2),1)</f>
        <v>184</v>
      </c>
      <c r="F98" s="180"/>
      <c r="G98" s="185">
        <f t="shared" si="18"/>
        <v>9.5</v>
      </c>
      <c r="H98" s="192">
        <f>ROUND(IF('Schuelereinst. Sinclair'!$N$4="Ja",Druck_Tabelle_Kugel_VGL!H$10,1) * VLOOKUP(G98,Kugel_Schueler,2),1)</f>
        <v>165.3</v>
      </c>
      <c r="I98" s="180"/>
      <c r="J98" s="185">
        <f t="shared" si="19"/>
        <v>9.5</v>
      </c>
      <c r="K98" s="192">
        <f>ROUND(IF('Schuelereinst. Sinclair'!$N$4="Ja",Druck_Tabelle_Kugel_VGL!K$10,1) * VLOOKUP(J98,Kugel_Schueler,2),1)</f>
        <v>150.5</v>
      </c>
      <c r="L98" s="180"/>
      <c r="M98" s="185">
        <f t="shared" si="20"/>
        <v>9.5</v>
      </c>
      <c r="N98" s="192">
        <f>ROUND(IF('Schuelereinst. Sinclair'!$N$4="Ja",Druck_Tabelle_Kugel_VGL!N$10,1) * VLOOKUP(M98,Kugel_Schueler,2),1)</f>
        <v>138.6</v>
      </c>
      <c r="O98" s="180"/>
      <c r="P98" s="185">
        <f t="shared" si="21"/>
        <v>9.5</v>
      </c>
      <c r="Q98" s="192">
        <f>ROUND(IF('Schuelereinst. Sinclair'!$N$4="Ja",Druck_Tabelle_Kugel_VGL!Q$10,1) * VLOOKUP(P98,Kugel_Schueler,2),1)</f>
        <v>128.69999999999999</v>
      </c>
      <c r="R98" s="180"/>
      <c r="S98" s="185">
        <f t="shared" si="22"/>
        <v>9.5</v>
      </c>
      <c r="T98" s="192">
        <f>ROUND(IF('Schuelereinst. Sinclair'!$N$4="Ja",Druck_Tabelle_Kugel_VGL!T$10,1) * VLOOKUP(S98,Kugel_Schueler,2),1)</f>
        <v>120.5</v>
      </c>
      <c r="U98" s="180"/>
      <c r="V98" s="185">
        <f t="shared" si="23"/>
        <v>9.5</v>
      </c>
      <c r="W98" s="192">
        <f>ROUND(IF('Schuelereinst. Sinclair'!$N$4="Ja",Druck_Tabelle_Kugel_VGL!W$10,1) * VLOOKUP(V98,Kugel_Schueler,2),1)</f>
        <v>113.5</v>
      </c>
      <c r="X98" s="180"/>
      <c r="Y98" s="185">
        <f t="shared" si="24"/>
        <v>9.5</v>
      </c>
      <c r="Z98" s="192">
        <f>ROUND(IF('Schuelereinst. Sinclair'!$N$4="Ja",Druck_Tabelle_Kugel_VGL!Z$10,1) * VLOOKUP(Y98,Kugel_Schueler,2),1)</f>
        <v>107.6</v>
      </c>
      <c r="AA98" s="180"/>
      <c r="AB98" s="185">
        <f t="shared" si="25"/>
        <v>9.5</v>
      </c>
      <c r="AC98" s="192">
        <f>ROUND(IF('Schuelereinst. Sinclair'!$N$4="Ja",Druck_Tabelle_Kugel_VGL!AC$10,1) * VLOOKUP(AB98,Kugel_Schueler,2),1)</f>
        <v>102.5</v>
      </c>
      <c r="AD98" s="180"/>
      <c r="AE98" s="185">
        <f t="shared" si="26"/>
        <v>9.5</v>
      </c>
      <c r="AF98" s="192">
        <f>ROUND(IF('Schuelereinst. Sinclair'!$N$4="Ja",Druck_Tabelle_Kugel_VGL!AF$10,1) * VLOOKUP(AE98,Kugel_Schueler,2),1)</f>
        <v>98</v>
      </c>
      <c r="AG98" s="180"/>
      <c r="AH98" s="185">
        <f t="shared" si="27"/>
        <v>9.5</v>
      </c>
      <c r="AI98" s="192">
        <f>ROUND(IF('Schuelereinst. Sinclair'!$N$4="Ja",Druck_Tabelle_Kugel_VGL!AI$10,1) * VLOOKUP(AH98,Kugel_Schueler,2),1)</f>
        <v>94.1</v>
      </c>
      <c r="AJ98" s="180"/>
      <c r="AK98" s="185">
        <f t="shared" si="28"/>
        <v>9.5</v>
      </c>
      <c r="AL98" s="192">
        <f>ROUND(IF('Schuelereinst. Sinclair'!$N$4="Ja",Druck_Tabelle_Kugel_VGL!AL$10,1) * VLOOKUP(AK98,Kugel_Schueler,2),1)</f>
        <v>90.6</v>
      </c>
      <c r="AM98" s="180"/>
      <c r="AN98" s="185">
        <f t="shared" si="29"/>
        <v>9.5</v>
      </c>
      <c r="AO98" s="192">
        <f>ROUND(IF('Schuelereinst. Sinclair'!$N$4="Ja",Druck_Tabelle_Kugel_VGL!AO$10,1) * VLOOKUP(AN98,Kugel_Schueler,2),1)</f>
        <v>87.6</v>
      </c>
      <c r="AP98" s="180"/>
      <c r="AQ98" s="185">
        <f t="shared" si="30"/>
        <v>9.5</v>
      </c>
      <c r="AR98" s="192">
        <f>ROUND(IF('Schuelereinst. Sinclair'!$N$4="Ja",Druck_Tabelle_Kugel_VGL!AR$10,1) * VLOOKUP(AQ98,Kugel_Schueler,2),1)</f>
        <v>84.9</v>
      </c>
      <c r="AS98" s="180"/>
      <c r="AT98" s="185">
        <f t="shared" si="31"/>
        <v>9.5</v>
      </c>
      <c r="AU98" s="192">
        <f>ROUND(IF('Schuelereinst. Sinclair'!$N$4="Ja",Druck_Tabelle_Kugel_VGL!AU$10,1) * VLOOKUP(AT98,Kugel_Schueler,2),1)</f>
        <v>70.900000000000006</v>
      </c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180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  <c r="DS98" s="180"/>
      <c r="DT98" s="180"/>
      <c r="DU98" s="180"/>
      <c r="DV98" s="180"/>
      <c r="DW98" s="180"/>
      <c r="DX98" s="180"/>
      <c r="DY98" s="180"/>
      <c r="DZ98" s="180"/>
      <c r="EA98" s="180"/>
      <c r="EB98" s="180"/>
    </row>
    <row r="99" spans="1:132" x14ac:dyDescent="0.2">
      <c r="A99" s="183">
        <f t="shared" si="16"/>
        <v>9.6</v>
      </c>
      <c r="B99" s="191">
        <f>ROUND(IF('Schuelereinst. Sinclair'!$N$4="Ja",Druck_Tabelle_Kugel_VGL!B$10,1) * VLOOKUP(A99,Kugel_Schueler,2),1)</f>
        <v>210.8</v>
      </c>
      <c r="C99" s="180"/>
      <c r="D99" s="183">
        <f t="shared" si="17"/>
        <v>9.6</v>
      </c>
      <c r="E99" s="191">
        <f>ROUND(IF('Schuelereinst. Sinclair'!$N$4="Ja",Druck_Tabelle_Kugel_VGL!E$10,1) * VLOOKUP(D99,Kugel_Schueler,2),1)</f>
        <v>186.4</v>
      </c>
      <c r="F99" s="180"/>
      <c r="G99" s="183">
        <f t="shared" si="18"/>
        <v>9.6</v>
      </c>
      <c r="H99" s="191">
        <f>ROUND(IF('Schuelereinst. Sinclair'!$N$4="Ja",Druck_Tabelle_Kugel_VGL!H$10,1) * VLOOKUP(G99,Kugel_Schueler,2),1)</f>
        <v>167.5</v>
      </c>
      <c r="I99" s="180"/>
      <c r="J99" s="183">
        <f t="shared" si="19"/>
        <v>9.6</v>
      </c>
      <c r="K99" s="191">
        <f>ROUND(IF('Schuelereinst. Sinclair'!$N$4="Ja",Druck_Tabelle_Kugel_VGL!K$10,1) * VLOOKUP(J99,Kugel_Schueler,2),1)</f>
        <v>152.6</v>
      </c>
      <c r="L99" s="180"/>
      <c r="M99" s="183">
        <f t="shared" si="20"/>
        <v>9.6</v>
      </c>
      <c r="N99" s="191">
        <f>ROUND(IF('Schuelereinst. Sinclair'!$N$4="Ja",Druck_Tabelle_Kugel_VGL!N$10,1) * VLOOKUP(M99,Kugel_Schueler,2),1)</f>
        <v>140.4</v>
      </c>
      <c r="O99" s="180"/>
      <c r="P99" s="183">
        <f t="shared" si="21"/>
        <v>9.6</v>
      </c>
      <c r="Q99" s="191">
        <f>ROUND(IF('Schuelereinst. Sinclair'!$N$4="Ja",Druck_Tabelle_Kugel_VGL!Q$10,1) * VLOOKUP(P99,Kugel_Schueler,2),1)</f>
        <v>130.4</v>
      </c>
      <c r="R99" s="180"/>
      <c r="S99" s="183">
        <f t="shared" si="22"/>
        <v>9.6</v>
      </c>
      <c r="T99" s="191">
        <f>ROUND(IF('Schuelereinst. Sinclair'!$N$4="Ja",Druck_Tabelle_Kugel_VGL!T$10,1) * VLOOKUP(S99,Kugel_Schueler,2),1)</f>
        <v>122.1</v>
      </c>
      <c r="U99" s="180"/>
      <c r="V99" s="183">
        <f t="shared" si="23"/>
        <v>9.6</v>
      </c>
      <c r="W99" s="191">
        <f>ROUND(IF('Schuelereinst. Sinclair'!$N$4="Ja",Druck_Tabelle_Kugel_VGL!W$10,1) * VLOOKUP(V99,Kugel_Schueler,2),1)</f>
        <v>115</v>
      </c>
      <c r="X99" s="180"/>
      <c r="Y99" s="183">
        <f t="shared" si="24"/>
        <v>9.6</v>
      </c>
      <c r="Z99" s="191">
        <f>ROUND(IF('Schuelereinst. Sinclair'!$N$4="Ja",Druck_Tabelle_Kugel_VGL!Z$10,1) * VLOOKUP(Y99,Kugel_Schueler,2),1)</f>
        <v>109</v>
      </c>
      <c r="AA99" s="180"/>
      <c r="AB99" s="183">
        <f t="shared" si="25"/>
        <v>9.6</v>
      </c>
      <c r="AC99" s="191">
        <f>ROUND(IF('Schuelereinst. Sinclair'!$N$4="Ja",Druck_Tabelle_Kugel_VGL!AC$10,1) * VLOOKUP(AB99,Kugel_Schueler,2),1)</f>
        <v>103.8</v>
      </c>
      <c r="AD99" s="180"/>
      <c r="AE99" s="183">
        <f t="shared" si="26"/>
        <v>9.6</v>
      </c>
      <c r="AF99" s="191">
        <f>ROUND(IF('Schuelereinst. Sinclair'!$N$4="Ja",Druck_Tabelle_Kugel_VGL!AF$10,1) * VLOOKUP(AE99,Kugel_Schueler,2),1)</f>
        <v>99.3</v>
      </c>
      <c r="AG99" s="180"/>
      <c r="AH99" s="183">
        <f t="shared" si="27"/>
        <v>9.6</v>
      </c>
      <c r="AI99" s="191">
        <f>ROUND(IF('Schuelereinst. Sinclair'!$N$4="Ja",Druck_Tabelle_Kugel_VGL!AI$10,1) * VLOOKUP(AH99,Kugel_Schueler,2),1)</f>
        <v>95.3</v>
      </c>
      <c r="AJ99" s="180"/>
      <c r="AK99" s="183">
        <f t="shared" si="28"/>
        <v>9.6</v>
      </c>
      <c r="AL99" s="191">
        <f>ROUND(IF('Schuelereinst. Sinclair'!$N$4="Ja",Druck_Tabelle_Kugel_VGL!AL$10,1) * VLOOKUP(AK99,Kugel_Schueler,2),1)</f>
        <v>91.9</v>
      </c>
      <c r="AM99" s="180"/>
      <c r="AN99" s="183">
        <f t="shared" si="29"/>
        <v>9.6</v>
      </c>
      <c r="AO99" s="191">
        <f>ROUND(IF('Schuelereinst. Sinclair'!$N$4="Ja",Druck_Tabelle_Kugel_VGL!AO$10,1) * VLOOKUP(AN99,Kugel_Schueler,2),1)</f>
        <v>88.8</v>
      </c>
      <c r="AP99" s="180"/>
      <c r="AQ99" s="183">
        <f t="shared" si="30"/>
        <v>9.6</v>
      </c>
      <c r="AR99" s="191">
        <f>ROUND(IF('Schuelereinst. Sinclair'!$N$4="Ja",Druck_Tabelle_Kugel_VGL!AR$10,1) * VLOOKUP(AQ99,Kugel_Schueler,2),1)</f>
        <v>86</v>
      </c>
      <c r="AS99" s="180"/>
      <c r="AT99" s="183">
        <f t="shared" si="31"/>
        <v>9.6</v>
      </c>
      <c r="AU99" s="191">
        <f>ROUND(IF('Schuelereinst. Sinclair'!$N$4="Ja",Druck_Tabelle_Kugel_VGL!AU$10,1) * VLOOKUP(AT99,Kugel_Schueler,2),1)</f>
        <v>71.8</v>
      </c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180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  <c r="DS99" s="180"/>
      <c r="DT99" s="180"/>
      <c r="DU99" s="180"/>
      <c r="DV99" s="180"/>
      <c r="DW99" s="180"/>
      <c r="DX99" s="180"/>
      <c r="DY99" s="180"/>
      <c r="DZ99" s="180"/>
      <c r="EA99" s="180"/>
      <c r="EB99" s="180"/>
    </row>
    <row r="100" spans="1:132" x14ac:dyDescent="0.2">
      <c r="A100" s="185">
        <f t="shared" si="16"/>
        <v>9.6999999999999993</v>
      </c>
      <c r="B100" s="192">
        <f>ROUND(IF('Schuelereinst. Sinclair'!$N$4="Ja",Druck_Tabelle_Kugel_VGL!B$10,1) * VLOOKUP(A100,Kugel_Schueler,2),1)</f>
        <v>213.6</v>
      </c>
      <c r="C100" s="180"/>
      <c r="D100" s="185">
        <f t="shared" si="17"/>
        <v>9.6999999999999993</v>
      </c>
      <c r="E100" s="192">
        <f>ROUND(IF('Schuelereinst. Sinclair'!$N$4="Ja",Druck_Tabelle_Kugel_VGL!E$10,1) * VLOOKUP(D100,Kugel_Schueler,2),1)</f>
        <v>188.9</v>
      </c>
      <c r="F100" s="180"/>
      <c r="G100" s="185">
        <f t="shared" si="18"/>
        <v>9.6999999999999993</v>
      </c>
      <c r="H100" s="192">
        <f>ROUND(IF('Schuelereinst. Sinclair'!$N$4="Ja",Druck_Tabelle_Kugel_VGL!H$10,1) * VLOOKUP(G100,Kugel_Schueler,2),1)</f>
        <v>169.8</v>
      </c>
      <c r="I100" s="180"/>
      <c r="J100" s="185">
        <f t="shared" si="19"/>
        <v>9.6999999999999993</v>
      </c>
      <c r="K100" s="192">
        <f>ROUND(IF('Schuelereinst. Sinclair'!$N$4="Ja",Druck_Tabelle_Kugel_VGL!K$10,1) * VLOOKUP(J100,Kugel_Schueler,2),1)</f>
        <v>154.6</v>
      </c>
      <c r="L100" s="180"/>
      <c r="M100" s="185">
        <f t="shared" si="20"/>
        <v>9.6999999999999993</v>
      </c>
      <c r="N100" s="192">
        <f>ROUND(IF('Schuelereinst. Sinclair'!$N$4="Ja",Druck_Tabelle_Kugel_VGL!N$10,1) * VLOOKUP(M100,Kugel_Schueler,2),1)</f>
        <v>142.30000000000001</v>
      </c>
      <c r="O100" s="180"/>
      <c r="P100" s="185">
        <f t="shared" si="21"/>
        <v>9.6999999999999993</v>
      </c>
      <c r="Q100" s="192">
        <f>ROUND(IF('Schuelereinst. Sinclair'!$N$4="Ja",Druck_Tabelle_Kugel_VGL!Q$10,1) * VLOOKUP(P100,Kugel_Schueler,2),1)</f>
        <v>132.19999999999999</v>
      </c>
      <c r="R100" s="180"/>
      <c r="S100" s="185">
        <f t="shared" si="22"/>
        <v>9.6999999999999993</v>
      </c>
      <c r="T100" s="192">
        <f>ROUND(IF('Schuelereinst. Sinclair'!$N$4="Ja",Druck_Tabelle_Kugel_VGL!T$10,1) * VLOOKUP(S100,Kugel_Schueler,2),1)</f>
        <v>123.7</v>
      </c>
      <c r="U100" s="180"/>
      <c r="V100" s="185">
        <f t="shared" si="23"/>
        <v>9.6999999999999993</v>
      </c>
      <c r="W100" s="192">
        <f>ROUND(IF('Schuelereinst. Sinclair'!$N$4="Ja",Druck_Tabelle_Kugel_VGL!W$10,1) * VLOOKUP(V100,Kugel_Schueler,2),1)</f>
        <v>116.6</v>
      </c>
      <c r="X100" s="180"/>
      <c r="Y100" s="185">
        <f t="shared" si="24"/>
        <v>9.6999999999999993</v>
      </c>
      <c r="Z100" s="192">
        <f>ROUND(IF('Schuelereinst. Sinclair'!$N$4="Ja",Druck_Tabelle_Kugel_VGL!Z$10,1) * VLOOKUP(Y100,Kugel_Schueler,2),1)</f>
        <v>110.5</v>
      </c>
      <c r="AA100" s="180"/>
      <c r="AB100" s="185">
        <f t="shared" si="25"/>
        <v>9.6999999999999993</v>
      </c>
      <c r="AC100" s="192">
        <f>ROUND(IF('Schuelereinst. Sinclair'!$N$4="Ja",Druck_Tabelle_Kugel_VGL!AC$10,1) * VLOOKUP(AB100,Kugel_Schueler,2),1)</f>
        <v>105.2</v>
      </c>
      <c r="AD100" s="180"/>
      <c r="AE100" s="185">
        <f t="shared" si="26"/>
        <v>9.6999999999999993</v>
      </c>
      <c r="AF100" s="192">
        <f>ROUND(IF('Schuelereinst. Sinclair'!$N$4="Ja",Druck_Tabelle_Kugel_VGL!AF$10,1) * VLOOKUP(AE100,Kugel_Schueler,2),1)</f>
        <v>100.6</v>
      </c>
      <c r="AG100" s="180"/>
      <c r="AH100" s="185">
        <f t="shared" si="27"/>
        <v>9.6999999999999993</v>
      </c>
      <c r="AI100" s="192">
        <f>ROUND(IF('Schuelereinst. Sinclair'!$N$4="Ja",Druck_Tabelle_Kugel_VGL!AI$10,1) * VLOOKUP(AH100,Kugel_Schueler,2),1)</f>
        <v>96.6</v>
      </c>
      <c r="AJ100" s="180"/>
      <c r="AK100" s="185">
        <f t="shared" si="28"/>
        <v>9.6999999999999993</v>
      </c>
      <c r="AL100" s="192">
        <f>ROUND(IF('Schuelereinst. Sinclair'!$N$4="Ja",Druck_Tabelle_Kugel_VGL!AL$10,1) * VLOOKUP(AK100,Kugel_Schueler,2),1)</f>
        <v>93.1</v>
      </c>
      <c r="AM100" s="180"/>
      <c r="AN100" s="185">
        <f t="shared" si="29"/>
        <v>9.6999999999999993</v>
      </c>
      <c r="AO100" s="192">
        <f>ROUND(IF('Schuelereinst. Sinclair'!$N$4="Ja",Druck_Tabelle_Kugel_VGL!AO$10,1) * VLOOKUP(AN100,Kugel_Schueler,2),1)</f>
        <v>89.9</v>
      </c>
      <c r="AP100" s="180"/>
      <c r="AQ100" s="185">
        <f t="shared" si="30"/>
        <v>9.6999999999999993</v>
      </c>
      <c r="AR100" s="192">
        <f>ROUND(IF('Schuelereinst. Sinclair'!$N$4="Ja",Druck_Tabelle_Kugel_VGL!AR$10,1) * VLOOKUP(AQ100,Kugel_Schueler,2),1)</f>
        <v>87.2</v>
      </c>
      <c r="AS100" s="180"/>
      <c r="AT100" s="185">
        <f t="shared" si="31"/>
        <v>9.6999999999999993</v>
      </c>
      <c r="AU100" s="192">
        <f>ROUND(IF('Schuelereinst. Sinclair'!$N$4="Ja",Druck_Tabelle_Kugel_VGL!AU$10,1) * VLOOKUP(AT100,Kugel_Schueler,2),1)</f>
        <v>72.8</v>
      </c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</row>
    <row r="101" spans="1:132" x14ac:dyDescent="0.2">
      <c r="A101" s="183">
        <f t="shared" si="16"/>
        <v>9.8000000000000007</v>
      </c>
      <c r="B101" s="191">
        <f>ROUND(IF('Schuelereinst. Sinclair'!$N$4="Ja",Druck_Tabelle_Kugel_VGL!B$10,1) * VLOOKUP(A101,Kugel_Schueler,2),1)</f>
        <v>216.4</v>
      </c>
      <c r="C101" s="180"/>
      <c r="D101" s="183">
        <f t="shared" si="17"/>
        <v>9.8000000000000007</v>
      </c>
      <c r="E101" s="191">
        <f>ROUND(IF('Schuelereinst. Sinclair'!$N$4="Ja",Druck_Tabelle_Kugel_VGL!E$10,1) * VLOOKUP(D101,Kugel_Schueler,2),1)</f>
        <v>191.3</v>
      </c>
      <c r="F101" s="180"/>
      <c r="G101" s="183">
        <f t="shared" si="18"/>
        <v>9.8000000000000007</v>
      </c>
      <c r="H101" s="191">
        <f>ROUND(IF('Schuelereinst. Sinclair'!$N$4="Ja",Druck_Tabelle_Kugel_VGL!H$10,1) * VLOOKUP(G101,Kugel_Schueler,2),1)</f>
        <v>172</v>
      </c>
      <c r="I101" s="180"/>
      <c r="J101" s="183">
        <f t="shared" si="19"/>
        <v>9.8000000000000007</v>
      </c>
      <c r="K101" s="191">
        <f>ROUND(IF('Schuelereinst. Sinclair'!$N$4="Ja",Druck_Tabelle_Kugel_VGL!K$10,1) * VLOOKUP(J101,Kugel_Schueler,2),1)</f>
        <v>156.6</v>
      </c>
      <c r="L101" s="180"/>
      <c r="M101" s="183">
        <f t="shared" si="20"/>
        <v>9.8000000000000007</v>
      </c>
      <c r="N101" s="191">
        <f>ROUND(IF('Schuelereinst. Sinclair'!$N$4="Ja",Druck_Tabelle_Kugel_VGL!N$10,1) * VLOOKUP(M101,Kugel_Schueler,2),1)</f>
        <v>144.1</v>
      </c>
      <c r="O101" s="180"/>
      <c r="P101" s="183">
        <f t="shared" si="21"/>
        <v>9.8000000000000007</v>
      </c>
      <c r="Q101" s="191">
        <f>ROUND(IF('Schuelereinst. Sinclair'!$N$4="Ja",Druck_Tabelle_Kugel_VGL!Q$10,1) * VLOOKUP(P101,Kugel_Schueler,2),1)</f>
        <v>133.9</v>
      </c>
      <c r="R101" s="180"/>
      <c r="S101" s="183">
        <f t="shared" si="22"/>
        <v>9.8000000000000007</v>
      </c>
      <c r="T101" s="191">
        <f>ROUND(IF('Schuelereinst. Sinclair'!$N$4="Ja",Druck_Tabelle_Kugel_VGL!T$10,1) * VLOOKUP(S101,Kugel_Schueler,2),1)</f>
        <v>125.3</v>
      </c>
      <c r="U101" s="180"/>
      <c r="V101" s="183">
        <f t="shared" si="23"/>
        <v>9.8000000000000007</v>
      </c>
      <c r="W101" s="191">
        <f>ROUND(IF('Schuelereinst. Sinclair'!$N$4="Ja",Druck_Tabelle_Kugel_VGL!W$10,1) * VLOOKUP(V101,Kugel_Schueler,2),1)</f>
        <v>118.1</v>
      </c>
      <c r="X101" s="180"/>
      <c r="Y101" s="183">
        <f t="shared" si="24"/>
        <v>9.8000000000000007</v>
      </c>
      <c r="Z101" s="191">
        <f>ROUND(IF('Schuelereinst. Sinclair'!$N$4="Ja",Druck_Tabelle_Kugel_VGL!Z$10,1) * VLOOKUP(Y101,Kugel_Schueler,2),1)</f>
        <v>111.9</v>
      </c>
      <c r="AA101" s="180"/>
      <c r="AB101" s="183">
        <f t="shared" si="25"/>
        <v>9.8000000000000007</v>
      </c>
      <c r="AC101" s="191">
        <f>ROUND(IF('Schuelereinst. Sinclair'!$N$4="Ja",Druck_Tabelle_Kugel_VGL!AC$10,1) * VLOOKUP(AB101,Kugel_Schueler,2),1)</f>
        <v>106.6</v>
      </c>
      <c r="AD101" s="180"/>
      <c r="AE101" s="183">
        <f t="shared" si="26"/>
        <v>9.8000000000000007</v>
      </c>
      <c r="AF101" s="191">
        <f>ROUND(IF('Schuelereinst. Sinclair'!$N$4="Ja",Druck_Tabelle_Kugel_VGL!AF$10,1) * VLOOKUP(AE101,Kugel_Schueler,2),1)</f>
        <v>101.9</v>
      </c>
      <c r="AG101" s="180"/>
      <c r="AH101" s="183">
        <f t="shared" si="27"/>
        <v>9.8000000000000007</v>
      </c>
      <c r="AI101" s="191">
        <f>ROUND(IF('Schuelereinst. Sinclair'!$N$4="Ja",Druck_Tabelle_Kugel_VGL!AI$10,1) * VLOOKUP(AH101,Kugel_Schueler,2),1)</f>
        <v>97.9</v>
      </c>
      <c r="AJ101" s="180"/>
      <c r="AK101" s="183">
        <f t="shared" si="28"/>
        <v>9.8000000000000007</v>
      </c>
      <c r="AL101" s="191">
        <f>ROUND(IF('Schuelereinst. Sinclair'!$N$4="Ja",Druck_Tabelle_Kugel_VGL!AL$10,1) * VLOOKUP(AK101,Kugel_Schueler,2),1)</f>
        <v>94.3</v>
      </c>
      <c r="AM101" s="180"/>
      <c r="AN101" s="183">
        <f t="shared" si="29"/>
        <v>9.8000000000000007</v>
      </c>
      <c r="AO101" s="191">
        <f>ROUND(IF('Schuelereinst. Sinclair'!$N$4="Ja",Druck_Tabelle_Kugel_VGL!AO$10,1) * VLOOKUP(AN101,Kugel_Schueler,2),1)</f>
        <v>91.1</v>
      </c>
      <c r="AP101" s="180"/>
      <c r="AQ101" s="183">
        <f t="shared" si="30"/>
        <v>9.8000000000000007</v>
      </c>
      <c r="AR101" s="191">
        <f>ROUND(IF('Schuelereinst. Sinclair'!$N$4="Ja",Druck_Tabelle_Kugel_VGL!AR$10,1) * VLOOKUP(AQ101,Kugel_Schueler,2),1)</f>
        <v>88.3</v>
      </c>
      <c r="AS101" s="180"/>
      <c r="AT101" s="183">
        <f t="shared" si="31"/>
        <v>9.8000000000000007</v>
      </c>
      <c r="AU101" s="191">
        <f>ROUND(IF('Schuelereinst. Sinclair'!$N$4="Ja",Druck_Tabelle_Kugel_VGL!AU$10,1) * VLOOKUP(AT101,Kugel_Schueler,2),1)</f>
        <v>73.7</v>
      </c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180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  <c r="DS101" s="180"/>
      <c r="DT101" s="180"/>
      <c r="DU101" s="180"/>
      <c r="DV101" s="180"/>
      <c r="DW101" s="180"/>
      <c r="DX101" s="180"/>
      <c r="DY101" s="180"/>
      <c r="DZ101" s="180"/>
      <c r="EA101" s="180"/>
      <c r="EB101" s="180"/>
    </row>
    <row r="102" spans="1:132" x14ac:dyDescent="0.2">
      <c r="A102" s="185">
        <f t="shared" si="16"/>
        <v>9.9</v>
      </c>
      <c r="B102" s="192">
        <f>ROUND(IF('Schuelereinst. Sinclair'!$N$4="Ja",Druck_Tabelle_Kugel_VGL!B$10,1) * VLOOKUP(A102,Kugel_Schueler,2),1)</f>
        <v>219.2</v>
      </c>
      <c r="C102" s="180"/>
      <c r="D102" s="185">
        <f t="shared" si="17"/>
        <v>9.9</v>
      </c>
      <c r="E102" s="192">
        <f>ROUND(IF('Schuelereinst. Sinclair'!$N$4="Ja",Druck_Tabelle_Kugel_VGL!E$10,1) * VLOOKUP(D102,Kugel_Schueler,2),1)</f>
        <v>193.8</v>
      </c>
      <c r="F102" s="180"/>
      <c r="G102" s="185">
        <f t="shared" si="18"/>
        <v>9.9</v>
      </c>
      <c r="H102" s="192">
        <f>ROUND(IF('Schuelereinst. Sinclair'!$N$4="Ja",Druck_Tabelle_Kugel_VGL!H$10,1) * VLOOKUP(G102,Kugel_Schueler,2),1)</f>
        <v>174.2</v>
      </c>
      <c r="I102" s="180"/>
      <c r="J102" s="185">
        <f t="shared" si="19"/>
        <v>9.9</v>
      </c>
      <c r="K102" s="192">
        <f>ROUND(IF('Schuelereinst. Sinclair'!$N$4="Ja",Druck_Tabelle_Kugel_VGL!K$10,1) * VLOOKUP(J102,Kugel_Schueler,2),1)</f>
        <v>158.6</v>
      </c>
      <c r="L102" s="180"/>
      <c r="M102" s="185">
        <f t="shared" si="20"/>
        <v>9.9</v>
      </c>
      <c r="N102" s="192">
        <f>ROUND(IF('Schuelereinst. Sinclair'!$N$4="Ja",Druck_Tabelle_Kugel_VGL!N$10,1) * VLOOKUP(M102,Kugel_Schueler,2),1)</f>
        <v>146</v>
      </c>
      <c r="O102" s="180"/>
      <c r="P102" s="185">
        <f t="shared" si="21"/>
        <v>9.9</v>
      </c>
      <c r="Q102" s="192">
        <f>ROUND(IF('Schuelereinst. Sinclair'!$N$4="Ja",Druck_Tabelle_Kugel_VGL!Q$10,1) * VLOOKUP(P102,Kugel_Schueler,2),1)</f>
        <v>135.6</v>
      </c>
      <c r="R102" s="180"/>
      <c r="S102" s="185">
        <f t="shared" si="22"/>
        <v>9.9</v>
      </c>
      <c r="T102" s="192">
        <f>ROUND(IF('Schuelereinst. Sinclair'!$N$4="Ja",Druck_Tabelle_Kugel_VGL!T$10,1) * VLOOKUP(S102,Kugel_Schueler,2),1)</f>
        <v>126.9</v>
      </c>
      <c r="U102" s="180"/>
      <c r="V102" s="185">
        <f t="shared" si="23"/>
        <v>9.9</v>
      </c>
      <c r="W102" s="192">
        <f>ROUND(IF('Schuelereinst. Sinclair'!$N$4="Ja",Druck_Tabelle_Kugel_VGL!W$10,1) * VLOOKUP(V102,Kugel_Schueler,2),1)</f>
        <v>119.6</v>
      </c>
      <c r="X102" s="180"/>
      <c r="Y102" s="185">
        <f t="shared" si="24"/>
        <v>9.9</v>
      </c>
      <c r="Z102" s="192">
        <f>ROUND(IF('Schuelereinst. Sinclair'!$N$4="Ja",Druck_Tabelle_Kugel_VGL!Z$10,1) * VLOOKUP(Y102,Kugel_Schueler,2),1)</f>
        <v>113.3</v>
      </c>
      <c r="AA102" s="180"/>
      <c r="AB102" s="185">
        <f t="shared" si="25"/>
        <v>9.9</v>
      </c>
      <c r="AC102" s="192">
        <f>ROUND(IF('Schuelereinst. Sinclair'!$N$4="Ja",Druck_Tabelle_Kugel_VGL!AC$10,1) * VLOOKUP(AB102,Kugel_Schueler,2),1)</f>
        <v>107.9</v>
      </c>
      <c r="AD102" s="180"/>
      <c r="AE102" s="185">
        <f t="shared" si="26"/>
        <v>9.9</v>
      </c>
      <c r="AF102" s="192">
        <f>ROUND(IF('Schuelereinst. Sinclair'!$N$4="Ja",Druck_Tabelle_Kugel_VGL!AF$10,1) * VLOOKUP(AE102,Kugel_Schueler,2),1)</f>
        <v>103.2</v>
      </c>
      <c r="AG102" s="180"/>
      <c r="AH102" s="185">
        <f t="shared" si="27"/>
        <v>9.9</v>
      </c>
      <c r="AI102" s="192">
        <f>ROUND(IF('Schuelereinst. Sinclair'!$N$4="Ja",Druck_Tabelle_Kugel_VGL!AI$10,1) * VLOOKUP(AH102,Kugel_Schueler,2),1)</f>
        <v>99.1</v>
      </c>
      <c r="AJ102" s="180"/>
      <c r="AK102" s="185">
        <f t="shared" si="28"/>
        <v>9.9</v>
      </c>
      <c r="AL102" s="192">
        <f>ROUND(IF('Schuelereinst. Sinclair'!$N$4="Ja",Druck_Tabelle_Kugel_VGL!AL$10,1) * VLOOKUP(AK102,Kugel_Schueler,2),1)</f>
        <v>95.5</v>
      </c>
      <c r="AM102" s="180"/>
      <c r="AN102" s="185">
        <f t="shared" si="29"/>
        <v>9.9</v>
      </c>
      <c r="AO102" s="192">
        <f>ROUND(IF('Schuelereinst. Sinclair'!$N$4="Ja",Druck_Tabelle_Kugel_VGL!AO$10,1) * VLOOKUP(AN102,Kugel_Schueler,2),1)</f>
        <v>92.3</v>
      </c>
      <c r="AP102" s="180"/>
      <c r="AQ102" s="185">
        <f t="shared" si="30"/>
        <v>9.9</v>
      </c>
      <c r="AR102" s="192">
        <f>ROUND(IF('Schuelereinst. Sinclair'!$N$4="Ja",Druck_Tabelle_Kugel_VGL!AR$10,1) * VLOOKUP(AQ102,Kugel_Schueler,2),1)</f>
        <v>89.4</v>
      </c>
      <c r="AS102" s="180"/>
      <c r="AT102" s="185">
        <f t="shared" si="31"/>
        <v>9.9</v>
      </c>
      <c r="AU102" s="192">
        <f>ROUND(IF('Schuelereinst. Sinclair'!$N$4="Ja",Druck_Tabelle_Kugel_VGL!AU$10,1) * VLOOKUP(AT102,Kugel_Schueler,2),1)</f>
        <v>74.599999999999994</v>
      </c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180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  <c r="DS102" s="180"/>
      <c r="DT102" s="180"/>
      <c r="DU102" s="180"/>
      <c r="DV102" s="180"/>
      <c r="DW102" s="180"/>
      <c r="DX102" s="180"/>
      <c r="DY102" s="180"/>
      <c r="DZ102" s="180"/>
      <c r="EA102" s="180"/>
      <c r="EB102" s="180"/>
    </row>
    <row r="103" spans="1:132" x14ac:dyDescent="0.2">
      <c r="A103" s="183">
        <f t="shared" si="16"/>
        <v>10</v>
      </c>
      <c r="B103" s="191">
        <f>ROUND(IF('Schuelereinst. Sinclair'!$N$4="Ja",Druck_Tabelle_Kugel_VGL!B$10,1) * VLOOKUP(A103,Kugel_Schueler,2),1)</f>
        <v>221.9</v>
      </c>
      <c r="C103" s="180"/>
      <c r="D103" s="183">
        <f t="shared" si="17"/>
        <v>10</v>
      </c>
      <c r="E103" s="191">
        <f>ROUND(IF('Schuelereinst. Sinclair'!$N$4="Ja",Druck_Tabelle_Kugel_VGL!E$10,1) * VLOOKUP(D103,Kugel_Schueler,2),1)</f>
        <v>196.3</v>
      </c>
      <c r="F103" s="180"/>
      <c r="G103" s="183">
        <f t="shared" si="18"/>
        <v>10</v>
      </c>
      <c r="H103" s="191">
        <f>ROUND(IF('Schuelereinst. Sinclair'!$N$4="Ja",Druck_Tabelle_Kugel_VGL!H$10,1) * VLOOKUP(G103,Kugel_Schueler,2),1)</f>
        <v>176.4</v>
      </c>
      <c r="I103" s="180"/>
      <c r="J103" s="183">
        <f t="shared" si="19"/>
        <v>10</v>
      </c>
      <c r="K103" s="191">
        <f>ROUND(IF('Schuelereinst. Sinclair'!$N$4="Ja",Druck_Tabelle_Kugel_VGL!K$10,1) * VLOOKUP(J103,Kugel_Schueler,2),1)</f>
        <v>160.6</v>
      </c>
      <c r="L103" s="180"/>
      <c r="M103" s="183">
        <f t="shared" si="20"/>
        <v>10</v>
      </c>
      <c r="N103" s="191">
        <f>ROUND(IF('Schuelereinst. Sinclair'!$N$4="Ja",Druck_Tabelle_Kugel_VGL!N$10,1) * VLOOKUP(M103,Kugel_Schueler,2),1)</f>
        <v>147.80000000000001</v>
      </c>
      <c r="O103" s="180"/>
      <c r="P103" s="183">
        <f t="shared" si="21"/>
        <v>10</v>
      </c>
      <c r="Q103" s="191">
        <f>ROUND(IF('Schuelereinst. Sinclair'!$N$4="Ja",Druck_Tabelle_Kugel_VGL!Q$10,1) * VLOOKUP(P103,Kugel_Schueler,2),1)</f>
        <v>137.30000000000001</v>
      </c>
      <c r="R103" s="180"/>
      <c r="S103" s="183">
        <f t="shared" si="22"/>
        <v>10</v>
      </c>
      <c r="T103" s="191">
        <f>ROUND(IF('Schuelereinst. Sinclair'!$N$4="Ja",Druck_Tabelle_Kugel_VGL!T$10,1) * VLOOKUP(S103,Kugel_Schueler,2),1)</f>
        <v>128.5</v>
      </c>
      <c r="U103" s="180"/>
      <c r="V103" s="183">
        <f t="shared" si="23"/>
        <v>10</v>
      </c>
      <c r="W103" s="191">
        <f>ROUND(IF('Schuelereinst. Sinclair'!$N$4="Ja",Druck_Tabelle_Kugel_VGL!W$10,1) * VLOOKUP(V103,Kugel_Schueler,2),1)</f>
        <v>121.1</v>
      </c>
      <c r="X103" s="180"/>
      <c r="Y103" s="183">
        <f t="shared" si="24"/>
        <v>10</v>
      </c>
      <c r="Z103" s="191">
        <f>ROUND(IF('Schuelereinst. Sinclair'!$N$4="Ja",Druck_Tabelle_Kugel_VGL!Z$10,1) * VLOOKUP(Y103,Kugel_Schueler,2),1)</f>
        <v>114.8</v>
      </c>
      <c r="AA103" s="180"/>
      <c r="AB103" s="183">
        <f t="shared" si="25"/>
        <v>10</v>
      </c>
      <c r="AC103" s="191">
        <f>ROUND(IF('Schuelereinst. Sinclair'!$N$4="Ja",Druck_Tabelle_Kugel_VGL!AC$10,1) * VLOOKUP(AB103,Kugel_Schueler,2),1)</f>
        <v>109.3</v>
      </c>
      <c r="AD103" s="180"/>
      <c r="AE103" s="183">
        <f t="shared" si="26"/>
        <v>10</v>
      </c>
      <c r="AF103" s="191">
        <f>ROUND(IF('Schuelereinst. Sinclair'!$N$4="Ja",Druck_Tabelle_Kugel_VGL!AF$10,1) * VLOOKUP(AE103,Kugel_Schueler,2),1)</f>
        <v>104.5</v>
      </c>
      <c r="AG103" s="180"/>
      <c r="AH103" s="183">
        <f t="shared" si="27"/>
        <v>10</v>
      </c>
      <c r="AI103" s="191">
        <f>ROUND(IF('Schuelereinst. Sinclair'!$N$4="Ja",Druck_Tabelle_Kugel_VGL!AI$10,1) * VLOOKUP(AH103,Kugel_Schueler,2),1)</f>
        <v>100.4</v>
      </c>
      <c r="AJ103" s="180"/>
      <c r="AK103" s="183">
        <f t="shared" si="28"/>
        <v>10</v>
      </c>
      <c r="AL103" s="191">
        <f>ROUND(IF('Schuelereinst. Sinclair'!$N$4="Ja",Druck_Tabelle_Kugel_VGL!AL$10,1) * VLOOKUP(AK103,Kugel_Schueler,2),1)</f>
        <v>96.7</v>
      </c>
      <c r="AM103" s="180"/>
      <c r="AN103" s="183">
        <f t="shared" si="29"/>
        <v>10</v>
      </c>
      <c r="AO103" s="191">
        <f>ROUND(IF('Schuelereinst. Sinclair'!$N$4="Ja",Druck_Tabelle_Kugel_VGL!AO$10,1) * VLOOKUP(AN103,Kugel_Schueler,2),1)</f>
        <v>93.4</v>
      </c>
      <c r="AP103" s="180"/>
      <c r="AQ103" s="183">
        <f t="shared" si="30"/>
        <v>10</v>
      </c>
      <c r="AR103" s="191">
        <f>ROUND(IF('Schuelereinst. Sinclair'!$N$4="Ja",Druck_Tabelle_Kugel_VGL!AR$10,1) * VLOOKUP(AQ103,Kugel_Schueler,2),1)</f>
        <v>90.5</v>
      </c>
      <c r="AS103" s="180"/>
      <c r="AT103" s="183">
        <f t="shared" si="31"/>
        <v>10</v>
      </c>
      <c r="AU103" s="191">
        <f>ROUND(IF('Schuelereinst. Sinclair'!$N$4="Ja",Druck_Tabelle_Kugel_VGL!AU$10,1) * VLOOKUP(AT103,Kugel_Schueler,2),1)</f>
        <v>75.599999999999994</v>
      </c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180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  <c r="DS103" s="180"/>
      <c r="DT103" s="180"/>
      <c r="DU103" s="180"/>
      <c r="DV103" s="180"/>
      <c r="DW103" s="180"/>
      <c r="DX103" s="180"/>
      <c r="DY103" s="180"/>
      <c r="DZ103" s="180"/>
      <c r="EA103" s="180"/>
      <c r="EB103" s="180"/>
    </row>
    <row r="104" spans="1:132" x14ac:dyDescent="0.2">
      <c r="A104" s="185">
        <f t="shared" si="16"/>
        <v>10.1</v>
      </c>
      <c r="B104" s="192">
        <f>ROUND(IF('Schuelereinst. Sinclair'!$N$4="Ja",Druck_Tabelle_Kugel_VGL!B$10,1) * VLOOKUP(A104,Kugel_Schueler,2),1)</f>
        <v>224.7</v>
      </c>
      <c r="C104" s="180"/>
      <c r="D104" s="185">
        <f t="shared" si="17"/>
        <v>10.1</v>
      </c>
      <c r="E104" s="192">
        <f>ROUND(IF('Schuelereinst. Sinclair'!$N$4="Ja",Druck_Tabelle_Kugel_VGL!E$10,1) * VLOOKUP(D104,Kugel_Schueler,2),1)</f>
        <v>198.7</v>
      </c>
      <c r="F104" s="180"/>
      <c r="G104" s="185">
        <f t="shared" si="18"/>
        <v>10.1</v>
      </c>
      <c r="H104" s="192">
        <f>ROUND(IF('Schuelereinst. Sinclair'!$N$4="Ja",Druck_Tabelle_Kugel_VGL!H$10,1) * VLOOKUP(G104,Kugel_Schueler,2),1)</f>
        <v>178.6</v>
      </c>
      <c r="I104" s="180"/>
      <c r="J104" s="185">
        <f t="shared" si="19"/>
        <v>10.1</v>
      </c>
      <c r="K104" s="192">
        <f>ROUND(IF('Schuelereinst. Sinclair'!$N$4="Ja",Druck_Tabelle_Kugel_VGL!K$10,1) * VLOOKUP(J104,Kugel_Schueler,2),1)</f>
        <v>162.6</v>
      </c>
      <c r="L104" s="180"/>
      <c r="M104" s="185">
        <f t="shared" si="20"/>
        <v>10.1</v>
      </c>
      <c r="N104" s="192">
        <f>ROUND(IF('Schuelereinst. Sinclair'!$N$4="Ja",Druck_Tabelle_Kugel_VGL!N$10,1) * VLOOKUP(M104,Kugel_Schueler,2),1)</f>
        <v>149.69999999999999</v>
      </c>
      <c r="O104" s="180"/>
      <c r="P104" s="185">
        <f t="shared" si="21"/>
        <v>10.1</v>
      </c>
      <c r="Q104" s="192">
        <f>ROUND(IF('Schuelereinst. Sinclair'!$N$4="Ja",Druck_Tabelle_Kugel_VGL!Q$10,1) * VLOOKUP(P104,Kugel_Schueler,2),1)</f>
        <v>139</v>
      </c>
      <c r="R104" s="180"/>
      <c r="S104" s="185">
        <f t="shared" si="22"/>
        <v>10.1</v>
      </c>
      <c r="T104" s="192">
        <f>ROUND(IF('Schuelereinst. Sinclair'!$N$4="Ja",Druck_Tabelle_Kugel_VGL!T$10,1) * VLOOKUP(S104,Kugel_Schueler,2),1)</f>
        <v>130.1</v>
      </c>
      <c r="U104" s="180"/>
      <c r="V104" s="185">
        <f t="shared" si="23"/>
        <v>10.1</v>
      </c>
      <c r="W104" s="192">
        <f>ROUND(IF('Schuelereinst. Sinclair'!$N$4="Ja",Druck_Tabelle_Kugel_VGL!W$10,1) * VLOOKUP(V104,Kugel_Schueler,2),1)</f>
        <v>122.6</v>
      </c>
      <c r="X104" s="180"/>
      <c r="Y104" s="185">
        <f t="shared" si="24"/>
        <v>10.1</v>
      </c>
      <c r="Z104" s="192">
        <f>ROUND(IF('Schuelereinst. Sinclair'!$N$4="Ja",Druck_Tabelle_Kugel_VGL!Z$10,1) * VLOOKUP(Y104,Kugel_Schueler,2),1)</f>
        <v>116.2</v>
      </c>
      <c r="AA104" s="180"/>
      <c r="AB104" s="185">
        <f t="shared" si="25"/>
        <v>10.1</v>
      </c>
      <c r="AC104" s="192">
        <f>ROUND(IF('Schuelereinst. Sinclair'!$N$4="Ja",Druck_Tabelle_Kugel_VGL!AC$10,1) * VLOOKUP(AB104,Kugel_Schueler,2),1)</f>
        <v>110.7</v>
      </c>
      <c r="AD104" s="180"/>
      <c r="AE104" s="185">
        <f t="shared" si="26"/>
        <v>10.1</v>
      </c>
      <c r="AF104" s="192">
        <f>ROUND(IF('Schuelereinst. Sinclair'!$N$4="Ja",Druck_Tabelle_Kugel_VGL!AF$10,1) * VLOOKUP(AE104,Kugel_Schueler,2),1)</f>
        <v>105.8</v>
      </c>
      <c r="AG104" s="180"/>
      <c r="AH104" s="185">
        <f t="shared" si="27"/>
        <v>10.1</v>
      </c>
      <c r="AI104" s="192">
        <f>ROUND(IF('Schuelereinst. Sinclair'!$N$4="Ja",Druck_Tabelle_Kugel_VGL!AI$10,1) * VLOOKUP(AH104,Kugel_Schueler,2),1)</f>
        <v>101.6</v>
      </c>
      <c r="AJ104" s="180"/>
      <c r="AK104" s="185">
        <f t="shared" si="28"/>
        <v>10.1</v>
      </c>
      <c r="AL104" s="192">
        <f>ROUND(IF('Schuelereinst. Sinclair'!$N$4="Ja",Druck_Tabelle_Kugel_VGL!AL$10,1) * VLOOKUP(AK104,Kugel_Schueler,2),1)</f>
        <v>97.9</v>
      </c>
      <c r="AM104" s="180"/>
      <c r="AN104" s="185">
        <f t="shared" si="29"/>
        <v>10.1</v>
      </c>
      <c r="AO104" s="192">
        <f>ROUND(IF('Schuelereinst. Sinclair'!$N$4="Ja",Druck_Tabelle_Kugel_VGL!AO$10,1) * VLOOKUP(AN104,Kugel_Schueler,2),1)</f>
        <v>94.6</v>
      </c>
      <c r="AP104" s="180"/>
      <c r="AQ104" s="185">
        <f t="shared" si="30"/>
        <v>10.1</v>
      </c>
      <c r="AR104" s="192">
        <f>ROUND(IF('Schuelereinst. Sinclair'!$N$4="Ja",Druck_Tabelle_Kugel_VGL!AR$10,1) * VLOOKUP(AQ104,Kugel_Schueler,2),1)</f>
        <v>91.7</v>
      </c>
      <c r="AS104" s="180"/>
      <c r="AT104" s="185">
        <f t="shared" si="31"/>
        <v>10.1</v>
      </c>
      <c r="AU104" s="192">
        <f>ROUND(IF('Schuelereinst. Sinclair'!$N$4="Ja",Druck_Tabelle_Kugel_VGL!AU$10,1) * VLOOKUP(AT104,Kugel_Schueler,2),1)</f>
        <v>76.5</v>
      </c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180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  <c r="DS104" s="180"/>
      <c r="DT104" s="180"/>
      <c r="DU104" s="180"/>
      <c r="DV104" s="180"/>
      <c r="DW104" s="180"/>
      <c r="DX104" s="180"/>
      <c r="DY104" s="180"/>
      <c r="DZ104" s="180"/>
      <c r="EA104" s="180"/>
      <c r="EB104" s="180"/>
    </row>
    <row r="105" spans="1:132" x14ac:dyDescent="0.2">
      <c r="A105" s="183">
        <f t="shared" si="16"/>
        <v>10.199999999999999</v>
      </c>
      <c r="B105" s="191">
        <f>ROUND(IF('Schuelereinst. Sinclair'!$N$4="Ja",Druck_Tabelle_Kugel_VGL!B$10,1) * VLOOKUP(A105,Kugel_Schueler,2),1)</f>
        <v>227.5</v>
      </c>
      <c r="C105" s="180"/>
      <c r="D105" s="183">
        <f t="shared" si="17"/>
        <v>10.199999999999999</v>
      </c>
      <c r="E105" s="191">
        <f>ROUND(IF('Schuelereinst. Sinclair'!$N$4="Ja",Druck_Tabelle_Kugel_VGL!E$10,1) * VLOOKUP(D105,Kugel_Schueler,2),1)</f>
        <v>201.2</v>
      </c>
      <c r="F105" s="180"/>
      <c r="G105" s="183">
        <f t="shared" si="18"/>
        <v>10.199999999999999</v>
      </c>
      <c r="H105" s="191">
        <f>ROUND(IF('Schuelereinst. Sinclair'!$N$4="Ja",Druck_Tabelle_Kugel_VGL!H$10,1) * VLOOKUP(G105,Kugel_Schueler,2),1)</f>
        <v>180.8</v>
      </c>
      <c r="I105" s="180"/>
      <c r="J105" s="183">
        <f t="shared" si="19"/>
        <v>10.199999999999999</v>
      </c>
      <c r="K105" s="191">
        <f>ROUND(IF('Schuelereinst. Sinclair'!$N$4="Ja",Druck_Tabelle_Kugel_VGL!K$10,1) * VLOOKUP(J105,Kugel_Schueler,2),1)</f>
        <v>164.6</v>
      </c>
      <c r="L105" s="180"/>
      <c r="M105" s="183">
        <f t="shared" si="20"/>
        <v>10.199999999999999</v>
      </c>
      <c r="N105" s="191">
        <f>ROUND(IF('Schuelereinst. Sinclair'!$N$4="Ja",Druck_Tabelle_Kugel_VGL!N$10,1) * VLOOKUP(M105,Kugel_Schueler,2),1)</f>
        <v>151.5</v>
      </c>
      <c r="O105" s="180"/>
      <c r="P105" s="183">
        <f t="shared" si="21"/>
        <v>10.199999999999999</v>
      </c>
      <c r="Q105" s="191">
        <f>ROUND(IF('Schuelereinst. Sinclair'!$N$4="Ja",Druck_Tabelle_Kugel_VGL!Q$10,1) * VLOOKUP(P105,Kugel_Schueler,2),1)</f>
        <v>140.69999999999999</v>
      </c>
      <c r="R105" s="180"/>
      <c r="S105" s="183">
        <f t="shared" si="22"/>
        <v>10.199999999999999</v>
      </c>
      <c r="T105" s="191">
        <f>ROUND(IF('Schuelereinst. Sinclair'!$N$4="Ja",Druck_Tabelle_Kugel_VGL!T$10,1) * VLOOKUP(S105,Kugel_Schueler,2),1)</f>
        <v>131.69999999999999</v>
      </c>
      <c r="U105" s="180"/>
      <c r="V105" s="183">
        <f t="shared" si="23"/>
        <v>10.199999999999999</v>
      </c>
      <c r="W105" s="191">
        <f>ROUND(IF('Schuelereinst. Sinclair'!$N$4="Ja",Druck_Tabelle_Kugel_VGL!W$10,1) * VLOOKUP(V105,Kugel_Schueler,2),1)</f>
        <v>124.1</v>
      </c>
      <c r="X105" s="180"/>
      <c r="Y105" s="183">
        <f t="shared" si="24"/>
        <v>10.199999999999999</v>
      </c>
      <c r="Z105" s="191">
        <f>ROUND(IF('Schuelereinst. Sinclair'!$N$4="Ja",Druck_Tabelle_Kugel_VGL!Z$10,1) * VLOOKUP(Y105,Kugel_Schueler,2),1)</f>
        <v>117.6</v>
      </c>
      <c r="AA105" s="180"/>
      <c r="AB105" s="183">
        <f t="shared" si="25"/>
        <v>10.199999999999999</v>
      </c>
      <c r="AC105" s="191">
        <f>ROUND(IF('Schuelereinst. Sinclair'!$N$4="Ja",Druck_Tabelle_Kugel_VGL!AC$10,1) * VLOOKUP(AB105,Kugel_Schueler,2),1)</f>
        <v>112</v>
      </c>
      <c r="AD105" s="180"/>
      <c r="AE105" s="183">
        <f t="shared" si="26"/>
        <v>10.199999999999999</v>
      </c>
      <c r="AF105" s="191">
        <f>ROUND(IF('Schuelereinst. Sinclair'!$N$4="Ja",Druck_Tabelle_Kugel_VGL!AF$10,1) * VLOOKUP(AE105,Kugel_Schueler,2),1)</f>
        <v>107.1</v>
      </c>
      <c r="AG105" s="180"/>
      <c r="AH105" s="183">
        <f t="shared" si="27"/>
        <v>10.199999999999999</v>
      </c>
      <c r="AI105" s="191">
        <f>ROUND(IF('Schuelereinst. Sinclair'!$N$4="Ja",Druck_Tabelle_Kugel_VGL!AI$10,1) * VLOOKUP(AH105,Kugel_Schueler,2),1)</f>
        <v>102.9</v>
      </c>
      <c r="AJ105" s="180"/>
      <c r="AK105" s="183">
        <f t="shared" si="28"/>
        <v>10.199999999999999</v>
      </c>
      <c r="AL105" s="191">
        <f>ROUND(IF('Schuelereinst. Sinclair'!$N$4="Ja",Druck_Tabelle_Kugel_VGL!AL$10,1) * VLOOKUP(AK105,Kugel_Schueler,2),1)</f>
        <v>99.1</v>
      </c>
      <c r="AM105" s="180"/>
      <c r="AN105" s="183">
        <f t="shared" si="29"/>
        <v>10.199999999999999</v>
      </c>
      <c r="AO105" s="191">
        <f>ROUND(IF('Schuelereinst. Sinclair'!$N$4="Ja",Druck_Tabelle_Kugel_VGL!AO$10,1) * VLOOKUP(AN105,Kugel_Schueler,2),1)</f>
        <v>95.8</v>
      </c>
      <c r="AP105" s="180"/>
      <c r="AQ105" s="183">
        <f t="shared" si="30"/>
        <v>10.199999999999999</v>
      </c>
      <c r="AR105" s="191">
        <f>ROUND(IF('Schuelereinst. Sinclair'!$N$4="Ja",Druck_Tabelle_Kugel_VGL!AR$10,1) * VLOOKUP(AQ105,Kugel_Schueler,2),1)</f>
        <v>92.8</v>
      </c>
      <c r="AS105" s="180"/>
      <c r="AT105" s="183">
        <f t="shared" si="31"/>
        <v>10.199999999999999</v>
      </c>
      <c r="AU105" s="191">
        <f>ROUND(IF('Schuelereinst. Sinclair'!$N$4="Ja",Druck_Tabelle_Kugel_VGL!AU$10,1) * VLOOKUP(AT105,Kugel_Schueler,2),1)</f>
        <v>77.5</v>
      </c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180"/>
      <c r="DH105" s="180"/>
      <c r="DI105" s="180"/>
      <c r="DJ105" s="180"/>
      <c r="DK105" s="180"/>
      <c r="DL105" s="180"/>
      <c r="DM105" s="180"/>
      <c r="DN105" s="180"/>
      <c r="DO105" s="180"/>
      <c r="DP105" s="180"/>
      <c r="DQ105" s="180"/>
      <c r="DR105" s="180"/>
      <c r="DS105" s="180"/>
      <c r="DT105" s="180"/>
      <c r="DU105" s="180"/>
      <c r="DV105" s="180"/>
      <c r="DW105" s="180"/>
      <c r="DX105" s="180"/>
      <c r="DY105" s="180"/>
      <c r="DZ105" s="180"/>
      <c r="EA105" s="180"/>
      <c r="EB105" s="180"/>
    </row>
    <row r="106" spans="1:132" x14ac:dyDescent="0.2">
      <c r="A106" s="185">
        <f t="shared" si="16"/>
        <v>10.3</v>
      </c>
      <c r="B106" s="192">
        <f>ROUND(IF('Schuelereinst. Sinclair'!$N$4="Ja",Druck_Tabelle_Kugel_VGL!B$10,1) * VLOOKUP(A106,Kugel_Schueler,2),1)</f>
        <v>230.3</v>
      </c>
      <c r="C106" s="180"/>
      <c r="D106" s="185">
        <f t="shared" si="17"/>
        <v>10.3</v>
      </c>
      <c r="E106" s="192">
        <f>ROUND(IF('Schuelereinst. Sinclair'!$N$4="Ja",Druck_Tabelle_Kugel_VGL!E$10,1) * VLOOKUP(D106,Kugel_Schueler,2),1)</f>
        <v>203.6</v>
      </c>
      <c r="F106" s="180"/>
      <c r="G106" s="185">
        <f t="shared" si="18"/>
        <v>10.3</v>
      </c>
      <c r="H106" s="192">
        <f>ROUND(IF('Schuelereinst. Sinclair'!$N$4="Ja",Druck_Tabelle_Kugel_VGL!H$10,1) * VLOOKUP(G106,Kugel_Schueler,2),1)</f>
        <v>183</v>
      </c>
      <c r="I106" s="180"/>
      <c r="J106" s="185">
        <f t="shared" si="19"/>
        <v>10.3</v>
      </c>
      <c r="K106" s="192">
        <f>ROUND(IF('Schuelereinst. Sinclair'!$N$4="Ja",Druck_Tabelle_Kugel_VGL!K$10,1) * VLOOKUP(J106,Kugel_Schueler,2),1)</f>
        <v>166.6</v>
      </c>
      <c r="L106" s="180"/>
      <c r="M106" s="185">
        <f t="shared" si="20"/>
        <v>10.3</v>
      </c>
      <c r="N106" s="192">
        <f>ROUND(IF('Schuelereinst. Sinclair'!$N$4="Ja",Druck_Tabelle_Kugel_VGL!N$10,1) * VLOOKUP(M106,Kugel_Schueler,2),1)</f>
        <v>153.4</v>
      </c>
      <c r="O106" s="180"/>
      <c r="P106" s="185">
        <f t="shared" si="21"/>
        <v>10.3</v>
      </c>
      <c r="Q106" s="192">
        <f>ROUND(IF('Schuelereinst. Sinclair'!$N$4="Ja",Druck_Tabelle_Kugel_VGL!Q$10,1) * VLOOKUP(P106,Kugel_Schueler,2),1)</f>
        <v>142.5</v>
      </c>
      <c r="R106" s="180"/>
      <c r="S106" s="185">
        <f t="shared" si="22"/>
        <v>10.3</v>
      </c>
      <c r="T106" s="192">
        <f>ROUND(IF('Schuelereinst. Sinclair'!$N$4="Ja",Druck_Tabelle_Kugel_VGL!T$10,1) * VLOOKUP(S106,Kugel_Schueler,2),1)</f>
        <v>133.4</v>
      </c>
      <c r="U106" s="180"/>
      <c r="V106" s="185">
        <f t="shared" si="23"/>
        <v>10.3</v>
      </c>
      <c r="W106" s="192">
        <f>ROUND(IF('Schuelereinst. Sinclair'!$N$4="Ja",Druck_Tabelle_Kugel_VGL!W$10,1) * VLOOKUP(V106,Kugel_Schueler,2),1)</f>
        <v>125.7</v>
      </c>
      <c r="X106" s="180"/>
      <c r="Y106" s="185">
        <f t="shared" si="24"/>
        <v>10.3</v>
      </c>
      <c r="Z106" s="192">
        <f>ROUND(IF('Schuelereinst. Sinclair'!$N$4="Ja",Druck_Tabelle_Kugel_VGL!Z$10,1) * VLOOKUP(Y106,Kugel_Schueler,2),1)</f>
        <v>119.1</v>
      </c>
      <c r="AA106" s="180"/>
      <c r="AB106" s="185">
        <f t="shared" si="25"/>
        <v>10.3</v>
      </c>
      <c r="AC106" s="192">
        <f>ROUND(IF('Schuelereinst. Sinclair'!$N$4="Ja",Druck_Tabelle_Kugel_VGL!AC$10,1) * VLOOKUP(AB106,Kugel_Schueler,2),1)</f>
        <v>113.4</v>
      </c>
      <c r="AD106" s="180"/>
      <c r="AE106" s="185">
        <f t="shared" si="26"/>
        <v>10.3</v>
      </c>
      <c r="AF106" s="192">
        <f>ROUND(IF('Schuelereinst. Sinclair'!$N$4="Ja",Druck_Tabelle_Kugel_VGL!AF$10,1) * VLOOKUP(AE106,Kugel_Schueler,2),1)</f>
        <v>108.5</v>
      </c>
      <c r="AG106" s="180"/>
      <c r="AH106" s="185">
        <f t="shared" si="27"/>
        <v>10.3</v>
      </c>
      <c r="AI106" s="192">
        <f>ROUND(IF('Schuelereinst. Sinclair'!$N$4="Ja",Druck_Tabelle_Kugel_VGL!AI$10,1) * VLOOKUP(AH106,Kugel_Schueler,2),1)</f>
        <v>104.1</v>
      </c>
      <c r="AJ106" s="180"/>
      <c r="AK106" s="185">
        <f t="shared" si="28"/>
        <v>10.3</v>
      </c>
      <c r="AL106" s="192">
        <f>ROUND(IF('Schuelereinst. Sinclair'!$N$4="Ja",Druck_Tabelle_Kugel_VGL!AL$10,1) * VLOOKUP(AK106,Kugel_Schueler,2),1)</f>
        <v>100.3</v>
      </c>
      <c r="AM106" s="180"/>
      <c r="AN106" s="185">
        <f t="shared" si="29"/>
        <v>10.3</v>
      </c>
      <c r="AO106" s="192">
        <f>ROUND(IF('Schuelereinst. Sinclair'!$N$4="Ja",Druck_Tabelle_Kugel_VGL!AO$10,1) * VLOOKUP(AN106,Kugel_Schueler,2),1)</f>
        <v>97</v>
      </c>
      <c r="AP106" s="180"/>
      <c r="AQ106" s="185">
        <f t="shared" si="30"/>
        <v>10.3</v>
      </c>
      <c r="AR106" s="192">
        <f>ROUND(IF('Schuelereinst. Sinclair'!$N$4="Ja",Druck_Tabelle_Kugel_VGL!AR$10,1) * VLOOKUP(AQ106,Kugel_Schueler,2),1)</f>
        <v>93.9</v>
      </c>
      <c r="AS106" s="180"/>
      <c r="AT106" s="185">
        <f t="shared" si="31"/>
        <v>10.3</v>
      </c>
      <c r="AU106" s="192">
        <f>ROUND(IF('Schuelereinst. Sinclair'!$N$4="Ja",Druck_Tabelle_Kugel_VGL!AU$10,1) * VLOOKUP(AT106,Kugel_Schueler,2),1)</f>
        <v>78.400000000000006</v>
      </c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180"/>
      <c r="DH106" s="180"/>
      <c r="DI106" s="180"/>
      <c r="DJ106" s="180"/>
      <c r="DK106" s="180"/>
      <c r="DL106" s="180"/>
      <c r="DM106" s="180"/>
      <c r="DN106" s="180"/>
      <c r="DO106" s="180"/>
      <c r="DP106" s="180"/>
      <c r="DQ106" s="180"/>
      <c r="DR106" s="180"/>
      <c r="DS106" s="180"/>
      <c r="DT106" s="180"/>
      <c r="DU106" s="180"/>
      <c r="DV106" s="180"/>
      <c r="DW106" s="180"/>
      <c r="DX106" s="180"/>
      <c r="DY106" s="180"/>
      <c r="DZ106" s="180"/>
      <c r="EA106" s="180"/>
      <c r="EB106" s="180"/>
    </row>
    <row r="107" spans="1:132" x14ac:dyDescent="0.2">
      <c r="A107" s="183">
        <f t="shared" si="16"/>
        <v>10.4</v>
      </c>
      <c r="B107" s="191">
        <f>ROUND(IF('Schuelereinst. Sinclair'!$N$4="Ja",Druck_Tabelle_Kugel_VGL!B$10,1) * VLOOKUP(A107,Kugel_Schueler,2),1)</f>
        <v>233</v>
      </c>
      <c r="C107" s="180"/>
      <c r="D107" s="183">
        <f t="shared" si="17"/>
        <v>10.4</v>
      </c>
      <c r="E107" s="191">
        <f>ROUND(IF('Schuelereinst. Sinclair'!$N$4="Ja",Druck_Tabelle_Kugel_VGL!E$10,1) * VLOOKUP(D107,Kugel_Schueler,2),1)</f>
        <v>206.1</v>
      </c>
      <c r="F107" s="180"/>
      <c r="G107" s="183">
        <f t="shared" si="18"/>
        <v>10.4</v>
      </c>
      <c r="H107" s="191">
        <f>ROUND(IF('Schuelereinst. Sinclair'!$N$4="Ja",Druck_Tabelle_Kugel_VGL!H$10,1) * VLOOKUP(G107,Kugel_Schueler,2),1)</f>
        <v>185.2</v>
      </c>
      <c r="I107" s="180"/>
      <c r="J107" s="183">
        <f t="shared" si="19"/>
        <v>10.4</v>
      </c>
      <c r="K107" s="191">
        <f>ROUND(IF('Schuelereinst. Sinclair'!$N$4="Ja",Druck_Tabelle_Kugel_VGL!K$10,1) * VLOOKUP(J107,Kugel_Schueler,2),1)</f>
        <v>168.6</v>
      </c>
      <c r="L107" s="180"/>
      <c r="M107" s="183">
        <f t="shared" si="20"/>
        <v>10.4</v>
      </c>
      <c r="N107" s="191">
        <f>ROUND(IF('Schuelereinst. Sinclair'!$N$4="Ja",Druck_Tabelle_Kugel_VGL!N$10,1) * VLOOKUP(M107,Kugel_Schueler,2),1)</f>
        <v>155.19999999999999</v>
      </c>
      <c r="O107" s="180"/>
      <c r="P107" s="183">
        <f t="shared" si="21"/>
        <v>10.4</v>
      </c>
      <c r="Q107" s="191">
        <f>ROUND(IF('Schuelereinst. Sinclair'!$N$4="Ja",Druck_Tabelle_Kugel_VGL!Q$10,1) * VLOOKUP(P107,Kugel_Schueler,2),1)</f>
        <v>144.19999999999999</v>
      </c>
      <c r="R107" s="180"/>
      <c r="S107" s="183">
        <f t="shared" si="22"/>
        <v>10.4</v>
      </c>
      <c r="T107" s="191">
        <f>ROUND(IF('Schuelereinst. Sinclair'!$N$4="Ja",Druck_Tabelle_Kugel_VGL!T$10,1) * VLOOKUP(S107,Kugel_Schueler,2),1)</f>
        <v>135</v>
      </c>
      <c r="U107" s="180"/>
      <c r="V107" s="183">
        <f t="shared" si="23"/>
        <v>10.4</v>
      </c>
      <c r="W107" s="191">
        <f>ROUND(IF('Schuelereinst. Sinclair'!$N$4="Ja",Druck_Tabelle_Kugel_VGL!W$10,1) * VLOOKUP(V107,Kugel_Schueler,2),1)</f>
        <v>127.2</v>
      </c>
      <c r="X107" s="180"/>
      <c r="Y107" s="183">
        <f t="shared" si="24"/>
        <v>10.4</v>
      </c>
      <c r="Z107" s="191">
        <f>ROUND(IF('Schuelereinst. Sinclair'!$N$4="Ja",Druck_Tabelle_Kugel_VGL!Z$10,1) * VLOOKUP(Y107,Kugel_Schueler,2),1)</f>
        <v>120.5</v>
      </c>
      <c r="AA107" s="180"/>
      <c r="AB107" s="183">
        <f t="shared" si="25"/>
        <v>10.4</v>
      </c>
      <c r="AC107" s="191">
        <f>ROUND(IF('Schuelereinst. Sinclair'!$N$4="Ja",Druck_Tabelle_Kugel_VGL!AC$10,1) * VLOOKUP(AB107,Kugel_Schueler,2),1)</f>
        <v>114.8</v>
      </c>
      <c r="AD107" s="180"/>
      <c r="AE107" s="183">
        <f t="shared" si="26"/>
        <v>10.4</v>
      </c>
      <c r="AF107" s="191">
        <f>ROUND(IF('Schuelereinst. Sinclair'!$N$4="Ja",Druck_Tabelle_Kugel_VGL!AF$10,1) * VLOOKUP(AE107,Kugel_Schueler,2),1)</f>
        <v>109.8</v>
      </c>
      <c r="AG107" s="180"/>
      <c r="AH107" s="183">
        <f t="shared" si="27"/>
        <v>10.4</v>
      </c>
      <c r="AI107" s="191">
        <f>ROUND(IF('Schuelereinst. Sinclair'!$N$4="Ja",Druck_Tabelle_Kugel_VGL!AI$10,1) * VLOOKUP(AH107,Kugel_Schueler,2),1)</f>
        <v>105.4</v>
      </c>
      <c r="AJ107" s="180"/>
      <c r="AK107" s="183">
        <f t="shared" si="28"/>
        <v>10.4</v>
      </c>
      <c r="AL107" s="191">
        <f>ROUND(IF('Schuelereinst. Sinclair'!$N$4="Ja",Druck_Tabelle_Kugel_VGL!AL$10,1) * VLOOKUP(AK107,Kugel_Schueler,2),1)</f>
        <v>101.5</v>
      </c>
      <c r="AM107" s="180"/>
      <c r="AN107" s="183">
        <f t="shared" si="29"/>
        <v>10.4</v>
      </c>
      <c r="AO107" s="191">
        <f>ROUND(IF('Schuelereinst. Sinclair'!$N$4="Ja",Druck_Tabelle_Kugel_VGL!AO$10,1) * VLOOKUP(AN107,Kugel_Schueler,2),1)</f>
        <v>98.1</v>
      </c>
      <c r="AP107" s="180"/>
      <c r="AQ107" s="183">
        <f t="shared" si="30"/>
        <v>10.4</v>
      </c>
      <c r="AR107" s="191">
        <f>ROUND(IF('Schuelereinst. Sinclair'!$N$4="Ja",Druck_Tabelle_Kugel_VGL!AR$10,1) * VLOOKUP(AQ107,Kugel_Schueler,2),1)</f>
        <v>95.1</v>
      </c>
      <c r="AS107" s="180"/>
      <c r="AT107" s="183">
        <f t="shared" si="31"/>
        <v>10.4</v>
      </c>
      <c r="AU107" s="191">
        <f>ROUND(IF('Schuelereinst. Sinclair'!$N$4="Ja",Druck_Tabelle_Kugel_VGL!AU$10,1) * VLOOKUP(AT107,Kugel_Schueler,2),1)</f>
        <v>79.400000000000006</v>
      </c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180"/>
      <c r="DH107" s="180"/>
      <c r="DI107" s="180"/>
      <c r="DJ107" s="180"/>
      <c r="DK107" s="180"/>
      <c r="DL107" s="180"/>
      <c r="DM107" s="180"/>
      <c r="DN107" s="180"/>
      <c r="DO107" s="180"/>
      <c r="DP107" s="180"/>
      <c r="DQ107" s="180"/>
      <c r="DR107" s="180"/>
      <c r="DS107" s="180"/>
      <c r="DT107" s="180"/>
      <c r="DU107" s="180"/>
      <c r="DV107" s="180"/>
      <c r="DW107" s="180"/>
      <c r="DX107" s="180"/>
      <c r="DY107" s="180"/>
      <c r="DZ107" s="180"/>
      <c r="EA107" s="180"/>
      <c r="EB107" s="180"/>
    </row>
    <row r="108" spans="1:132" x14ac:dyDescent="0.2">
      <c r="A108" s="185">
        <f t="shared" si="16"/>
        <v>10.5</v>
      </c>
      <c r="B108" s="192">
        <f>ROUND(IF('Schuelereinst. Sinclair'!$N$4="Ja",Druck_Tabelle_Kugel_VGL!B$10,1) * VLOOKUP(A108,Kugel_Schueler,2),1)</f>
        <v>235.8</v>
      </c>
      <c r="C108" s="180"/>
      <c r="D108" s="185">
        <f t="shared" si="17"/>
        <v>10.5</v>
      </c>
      <c r="E108" s="192">
        <f>ROUND(IF('Schuelereinst. Sinclair'!$N$4="Ja",Druck_Tabelle_Kugel_VGL!E$10,1) * VLOOKUP(D108,Kugel_Schueler,2),1)</f>
        <v>208.5</v>
      </c>
      <c r="F108" s="180"/>
      <c r="G108" s="185">
        <f t="shared" si="18"/>
        <v>10.5</v>
      </c>
      <c r="H108" s="192">
        <f>ROUND(IF('Schuelereinst. Sinclair'!$N$4="Ja",Druck_Tabelle_Kugel_VGL!H$10,1) * VLOOKUP(G108,Kugel_Schueler,2),1)</f>
        <v>187.4</v>
      </c>
      <c r="I108" s="180"/>
      <c r="J108" s="185">
        <f t="shared" si="19"/>
        <v>10.5</v>
      </c>
      <c r="K108" s="192">
        <f>ROUND(IF('Schuelereinst. Sinclair'!$N$4="Ja",Druck_Tabelle_Kugel_VGL!K$10,1) * VLOOKUP(J108,Kugel_Schueler,2),1)</f>
        <v>170.6</v>
      </c>
      <c r="L108" s="180"/>
      <c r="M108" s="185">
        <f t="shared" si="20"/>
        <v>10.5</v>
      </c>
      <c r="N108" s="192">
        <f>ROUND(IF('Schuelereinst. Sinclair'!$N$4="Ja",Druck_Tabelle_Kugel_VGL!N$10,1) * VLOOKUP(M108,Kugel_Schueler,2),1)</f>
        <v>157</v>
      </c>
      <c r="O108" s="180"/>
      <c r="P108" s="185">
        <f t="shared" si="21"/>
        <v>10.5</v>
      </c>
      <c r="Q108" s="192">
        <f>ROUND(IF('Schuelereinst. Sinclair'!$N$4="Ja",Druck_Tabelle_Kugel_VGL!Q$10,1) * VLOOKUP(P108,Kugel_Schueler,2),1)</f>
        <v>145.9</v>
      </c>
      <c r="R108" s="180"/>
      <c r="S108" s="185">
        <f t="shared" si="22"/>
        <v>10.5</v>
      </c>
      <c r="T108" s="192">
        <f>ROUND(IF('Schuelereinst. Sinclair'!$N$4="Ja",Druck_Tabelle_Kugel_VGL!T$10,1) * VLOOKUP(S108,Kugel_Schueler,2),1)</f>
        <v>136.5</v>
      </c>
      <c r="U108" s="180"/>
      <c r="V108" s="185">
        <f t="shared" si="23"/>
        <v>10.5</v>
      </c>
      <c r="W108" s="192">
        <f>ROUND(IF('Schuelereinst. Sinclair'!$N$4="Ja",Druck_Tabelle_Kugel_VGL!W$10,1) * VLOOKUP(V108,Kugel_Schueler,2),1)</f>
        <v>128.69999999999999</v>
      </c>
      <c r="X108" s="180"/>
      <c r="Y108" s="185">
        <f t="shared" si="24"/>
        <v>10.5</v>
      </c>
      <c r="Z108" s="192">
        <f>ROUND(IF('Schuelereinst. Sinclair'!$N$4="Ja",Druck_Tabelle_Kugel_VGL!Z$10,1) * VLOOKUP(Y108,Kugel_Schueler,2),1)</f>
        <v>121.9</v>
      </c>
      <c r="AA108" s="180"/>
      <c r="AB108" s="185">
        <f t="shared" si="25"/>
        <v>10.5</v>
      </c>
      <c r="AC108" s="192">
        <f>ROUND(IF('Schuelereinst. Sinclair'!$N$4="Ja",Druck_Tabelle_Kugel_VGL!AC$10,1) * VLOOKUP(AB108,Kugel_Schueler,2),1)</f>
        <v>116.1</v>
      </c>
      <c r="AD108" s="180"/>
      <c r="AE108" s="185">
        <f t="shared" si="26"/>
        <v>10.5</v>
      </c>
      <c r="AF108" s="192">
        <f>ROUND(IF('Schuelereinst. Sinclair'!$N$4="Ja",Druck_Tabelle_Kugel_VGL!AF$10,1) * VLOOKUP(AE108,Kugel_Schueler,2),1)</f>
        <v>111.1</v>
      </c>
      <c r="AG108" s="180"/>
      <c r="AH108" s="185">
        <f t="shared" si="27"/>
        <v>10.5</v>
      </c>
      <c r="AI108" s="192">
        <f>ROUND(IF('Schuelereinst. Sinclair'!$N$4="Ja",Druck_Tabelle_Kugel_VGL!AI$10,1) * VLOOKUP(AH108,Kugel_Schueler,2),1)</f>
        <v>106.6</v>
      </c>
      <c r="AJ108" s="180"/>
      <c r="AK108" s="185">
        <f t="shared" si="28"/>
        <v>10.5</v>
      </c>
      <c r="AL108" s="192">
        <f>ROUND(IF('Schuelereinst. Sinclair'!$N$4="Ja",Druck_Tabelle_Kugel_VGL!AL$10,1) * VLOOKUP(AK108,Kugel_Schueler,2),1)</f>
        <v>102.7</v>
      </c>
      <c r="AM108" s="180"/>
      <c r="AN108" s="185">
        <f t="shared" si="29"/>
        <v>10.5</v>
      </c>
      <c r="AO108" s="192">
        <f>ROUND(IF('Schuelereinst. Sinclair'!$N$4="Ja",Druck_Tabelle_Kugel_VGL!AO$10,1) * VLOOKUP(AN108,Kugel_Schueler,2),1)</f>
        <v>99.3</v>
      </c>
      <c r="AP108" s="180"/>
      <c r="AQ108" s="185">
        <f t="shared" si="30"/>
        <v>10.5</v>
      </c>
      <c r="AR108" s="192">
        <f>ROUND(IF('Schuelereinst. Sinclair'!$N$4="Ja",Druck_Tabelle_Kugel_VGL!AR$10,1) * VLOOKUP(AQ108,Kugel_Schueler,2),1)</f>
        <v>96.2</v>
      </c>
      <c r="AS108" s="180"/>
      <c r="AT108" s="185">
        <f t="shared" si="31"/>
        <v>10.5</v>
      </c>
      <c r="AU108" s="192">
        <f>ROUND(IF('Schuelereinst. Sinclair'!$N$4="Ja",Druck_Tabelle_Kugel_VGL!AU$10,1) * VLOOKUP(AT108,Kugel_Schueler,2),1)</f>
        <v>80.3</v>
      </c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180"/>
      <c r="DH108" s="180"/>
      <c r="DI108" s="180"/>
      <c r="DJ108" s="180"/>
      <c r="DK108" s="180"/>
      <c r="DL108" s="180"/>
      <c r="DM108" s="180"/>
      <c r="DN108" s="180"/>
      <c r="DO108" s="180"/>
      <c r="DP108" s="180"/>
      <c r="DQ108" s="180"/>
      <c r="DR108" s="180"/>
      <c r="DS108" s="180"/>
      <c r="DT108" s="180"/>
      <c r="DU108" s="180"/>
      <c r="DV108" s="180"/>
      <c r="DW108" s="180"/>
      <c r="DX108" s="180"/>
      <c r="DY108" s="180"/>
      <c r="DZ108" s="180"/>
      <c r="EA108" s="180"/>
      <c r="EB108" s="180"/>
    </row>
    <row r="109" spans="1:132" x14ac:dyDescent="0.2">
      <c r="A109" s="183">
        <f t="shared" si="16"/>
        <v>10.6</v>
      </c>
      <c r="B109" s="191">
        <f>ROUND(IF('Schuelereinst. Sinclair'!$N$4="Ja",Druck_Tabelle_Kugel_VGL!B$10,1) * VLOOKUP(A109,Kugel_Schueler,2),1)</f>
        <v>238.6</v>
      </c>
      <c r="C109" s="180"/>
      <c r="D109" s="183">
        <f t="shared" si="17"/>
        <v>10.6</v>
      </c>
      <c r="E109" s="191">
        <f>ROUND(IF('Schuelereinst. Sinclair'!$N$4="Ja",Druck_Tabelle_Kugel_VGL!E$10,1) * VLOOKUP(D109,Kugel_Schueler,2),1)</f>
        <v>211</v>
      </c>
      <c r="F109" s="180"/>
      <c r="G109" s="183">
        <f t="shared" si="18"/>
        <v>10.6</v>
      </c>
      <c r="H109" s="191">
        <f>ROUND(IF('Schuelereinst. Sinclair'!$N$4="Ja",Druck_Tabelle_Kugel_VGL!H$10,1) * VLOOKUP(G109,Kugel_Schueler,2),1)</f>
        <v>189.6</v>
      </c>
      <c r="I109" s="180"/>
      <c r="J109" s="183">
        <f t="shared" si="19"/>
        <v>10.6</v>
      </c>
      <c r="K109" s="191">
        <f>ROUND(IF('Schuelereinst. Sinclair'!$N$4="Ja",Druck_Tabelle_Kugel_VGL!K$10,1) * VLOOKUP(J109,Kugel_Schueler,2),1)</f>
        <v>172.6</v>
      </c>
      <c r="L109" s="180"/>
      <c r="M109" s="183">
        <f t="shared" si="20"/>
        <v>10.6</v>
      </c>
      <c r="N109" s="191">
        <f>ROUND(IF('Schuelereinst. Sinclair'!$N$4="Ja",Druck_Tabelle_Kugel_VGL!N$10,1) * VLOOKUP(M109,Kugel_Schueler,2),1)</f>
        <v>158.9</v>
      </c>
      <c r="O109" s="180"/>
      <c r="P109" s="183">
        <f t="shared" si="21"/>
        <v>10.6</v>
      </c>
      <c r="Q109" s="191">
        <f>ROUND(IF('Schuelereinst. Sinclair'!$N$4="Ja",Druck_Tabelle_Kugel_VGL!Q$10,1) * VLOOKUP(P109,Kugel_Schueler,2),1)</f>
        <v>147.6</v>
      </c>
      <c r="R109" s="180"/>
      <c r="S109" s="183">
        <f t="shared" si="22"/>
        <v>10.6</v>
      </c>
      <c r="T109" s="191">
        <f>ROUND(IF('Schuelereinst. Sinclair'!$N$4="Ja",Druck_Tabelle_Kugel_VGL!T$10,1) * VLOOKUP(S109,Kugel_Schueler,2),1)</f>
        <v>138.19999999999999</v>
      </c>
      <c r="U109" s="180"/>
      <c r="V109" s="183">
        <f t="shared" si="23"/>
        <v>10.6</v>
      </c>
      <c r="W109" s="191">
        <f>ROUND(IF('Schuelereinst. Sinclair'!$N$4="Ja",Druck_Tabelle_Kugel_VGL!W$10,1) * VLOOKUP(V109,Kugel_Schueler,2),1)</f>
        <v>130.19999999999999</v>
      </c>
      <c r="X109" s="180"/>
      <c r="Y109" s="183">
        <f t="shared" si="24"/>
        <v>10.6</v>
      </c>
      <c r="Z109" s="191">
        <f>ROUND(IF('Schuelereinst. Sinclair'!$N$4="Ja",Druck_Tabelle_Kugel_VGL!Z$10,1) * VLOOKUP(Y109,Kugel_Schueler,2),1)</f>
        <v>123.4</v>
      </c>
      <c r="AA109" s="180"/>
      <c r="AB109" s="183">
        <f t="shared" si="25"/>
        <v>10.6</v>
      </c>
      <c r="AC109" s="191">
        <f>ROUND(IF('Schuelereinst. Sinclair'!$N$4="Ja",Druck_Tabelle_Kugel_VGL!AC$10,1) * VLOOKUP(AB109,Kugel_Schueler,2),1)</f>
        <v>117.5</v>
      </c>
      <c r="AD109" s="180"/>
      <c r="AE109" s="183">
        <f t="shared" si="26"/>
        <v>10.6</v>
      </c>
      <c r="AF109" s="191">
        <f>ROUND(IF('Schuelereinst. Sinclair'!$N$4="Ja",Druck_Tabelle_Kugel_VGL!AF$10,1) * VLOOKUP(AE109,Kugel_Schueler,2),1)</f>
        <v>112.4</v>
      </c>
      <c r="AG109" s="180"/>
      <c r="AH109" s="183">
        <f t="shared" si="27"/>
        <v>10.6</v>
      </c>
      <c r="AI109" s="191">
        <f>ROUND(IF('Schuelereinst. Sinclair'!$N$4="Ja",Druck_Tabelle_Kugel_VGL!AI$10,1) * VLOOKUP(AH109,Kugel_Schueler,2),1)</f>
        <v>107.9</v>
      </c>
      <c r="AJ109" s="180"/>
      <c r="AK109" s="183">
        <f t="shared" si="28"/>
        <v>10.6</v>
      </c>
      <c r="AL109" s="191">
        <f>ROUND(IF('Schuelereinst. Sinclair'!$N$4="Ja",Druck_Tabelle_Kugel_VGL!AL$10,1) * VLOOKUP(AK109,Kugel_Schueler,2),1)</f>
        <v>103.9</v>
      </c>
      <c r="AM109" s="180"/>
      <c r="AN109" s="183">
        <f t="shared" si="29"/>
        <v>10.6</v>
      </c>
      <c r="AO109" s="191">
        <f>ROUND(IF('Schuelereinst. Sinclair'!$N$4="Ja",Druck_Tabelle_Kugel_VGL!AO$10,1) * VLOOKUP(AN109,Kugel_Schueler,2),1)</f>
        <v>100.4</v>
      </c>
      <c r="AP109" s="180"/>
      <c r="AQ109" s="183">
        <f t="shared" si="30"/>
        <v>10.6</v>
      </c>
      <c r="AR109" s="191">
        <f>ROUND(IF('Schuelereinst. Sinclair'!$N$4="Ja",Druck_Tabelle_Kugel_VGL!AR$10,1) * VLOOKUP(AQ109,Kugel_Schueler,2),1)</f>
        <v>97.3</v>
      </c>
      <c r="AS109" s="180"/>
      <c r="AT109" s="183">
        <f t="shared" si="31"/>
        <v>10.6</v>
      </c>
      <c r="AU109" s="191">
        <f>ROUND(IF('Schuelereinst. Sinclair'!$N$4="Ja",Druck_Tabelle_Kugel_VGL!AU$10,1) * VLOOKUP(AT109,Kugel_Schueler,2),1)</f>
        <v>81.3</v>
      </c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180"/>
      <c r="DH109" s="180"/>
      <c r="DI109" s="180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0"/>
      <c r="DT109" s="180"/>
      <c r="DU109" s="180"/>
      <c r="DV109" s="180"/>
      <c r="DW109" s="180"/>
      <c r="DX109" s="180"/>
      <c r="DY109" s="180"/>
      <c r="DZ109" s="180"/>
      <c r="EA109" s="180"/>
      <c r="EB109" s="180"/>
    </row>
    <row r="110" spans="1:132" x14ac:dyDescent="0.2">
      <c r="A110" s="185">
        <f t="shared" si="16"/>
        <v>10.7</v>
      </c>
      <c r="B110" s="192">
        <f>ROUND(IF('Schuelereinst. Sinclair'!$N$4="Ja",Druck_Tabelle_Kugel_VGL!B$10,1) * VLOOKUP(A110,Kugel_Schueler,2),1)</f>
        <v>241.3</v>
      </c>
      <c r="C110" s="180"/>
      <c r="D110" s="185">
        <f t="shared" si="17"/>
        <v>10.7</v>
      </c>
      <c r="E110" s="192">
        <f>ROUND(IF('Schuelereinst. Sinclair'!$N$4="Ja",Druck_Tabelle_Kugel_VGL!E$10,1) * VLOOKUP(D110,Kugel_Schueler,2),1)</f>
        <v>213.4</v>
      </c>
      <c r="F110" s="180"/>
      <c r="G110" s="185">
        <f t="shared" si="18"/>
        <v>10.7</v>
      </c>
      <c r="H110" s="192">
        <f>ROUND(IF('Schuelereinst. Sinclair'!$N$4="Ja",Druck_Tabelle_Kugel_VGL!H$10,1) * VLOOKUP(G110,Kugel_Schueler,2),1)</f>
        <v>191.8</v>
      </c>
      <c r="I110" s="180"/>
      <c r="J110" s="185">
        <f t="shared" si="19"/>
        <v>10.7</v>
      </c>
      <c r="K110" s="192">
        <f>ROUND(IF('Schuelereinst. Sinclair'!$N$4="Ja",Druck_Tabelle_Kugel_VGL!K$10,1) * VLOOKUP(J110,Kugel_Schueler,2),1)</f>
        <v>174.6</v>
      </c>
      <c r="L110" s="180"/>
      <c r="M110" s="185">
        <f t="shared" si="20"/>
        <v>10.7</v>
      </c>
      <c r="N110" s="192">
        <f>ROUND(IF('Schuelereinst. Sinclair'!$N$4="Ja",Druck_Tabelle_Kugel_VGL!N$10,1) * VLOOKUP(M110,Kugel_Schueler,2),1)</f>
        <v>160.69999999999999</v>
      </c>
      <c r="O110" s="180"/>
      <c r="P110" s="185">
        <f t="shared" si="21"/>
        <v>10.7</v>
      </c>
      <c r="Q110" s="192">
        <f>ROUND(IF('Schuelereinst. Sinclair'!$N$4="Ja",Druck_Tabelle_Kugel_VGL!Q$10,1) * VLOOKUP(P110,Kugel_Schueler,2),1)</f>
        <v>149.30000000000001</v>
      </c>
      <c r="R110" s="180"/>
      <c r="S110" s="185">
        <f t="shared" si="22"/>
        <v>10.7</v>
      </c>
      <c r="T110" s="192">
        <f>ROUND(IF('Schuelereinst. Sinclair'!$N$4="Ja",Druck_Tabelle_Kugel_VGL!T$10,1) * VLOOKUP(S110,Kugel_Schueler,2),1)</f>
        <v>139.80000000000001</v>
      </c>
      <c r="U110" s="180"/>
      <c r="V110" s="185">
        <f t="shared" si="23"/>
        <v>10.7</v>
      </c>
      <c r="W110" s="192">
        <f>ROUND(IF('Schuelereinst. Sinclair'!$N$4="Ja",Druck_Tabelle_Kugel_VGL!W$10,1) * VLOOKUP(V110,Kugel_Schueler,2),1)</f>
        <v>131.69999999999999</v>
      </c>
      <c r="X110" s="180"/>
      <c r="Y110" s="185">
        <f t="shared" si="24"/>
        <v>10.7</v>
      </c>
      <c r="Z110" s="192">
        <f>ROUND(IF('Schuelereinst. Sinclair'!$N$4="Ja",Druck_Tabelle_Kugel_VGL!Z$10,1) * VLOOKUP(Y110,Kugel_Schueler,2),1)</f>
        <v>124.8</v>
      </c>
      <c r="AA110" s="180"/>
      <c r="AB110" s="185">
        <f t="shared" si="25"/>
        <v>10.7</v>
      </c>
      <c r="AC110" s="192">
        <f>ROUND(IF('Schuelereinst. Sinclair'!$N$4="Ja",Druck_Tabelle_Kugel_VGL!AC$10,1) * VLOOKUP(AB110,Kugel_Schueler,2),1)</f>
        <v>118.8</v>
      </c>
      <c r="AD110" s="180"/>
      <c r="AE110" s="185">
        <f t="shared" si="26"/>
        <v>10.7</v>
      </c>
      <c r="AF110" s="192">
        <f>ROUND(IF('Schuelereinst. Sinclair'!$N$4="Ja",Druck_Tabelle_Kugel_VGL!AF$10,1) * VLOOKUP(AE110,Kugel_Schueler,2),1)</f>
        <v>113.7</v>
      </c>
      <c r="AG110" s="180"/>
      <c r="AH110" s="185">
        <f t="shared" si="27"/>
        <v>10.7</v>
      </c>
      <c r="AI110" s="192">
        <f>ROUND(IF('Schuelereinst. Sinclair'!$N$4="Ja",Druck_Tabelle_Kugel_VGL!AI$10,1) * VLOOKUP(AH110,Kugel_Schueler,2),1)</f>
        <v>109.1</v>
      </c>
      <c r="AJ110" s="180"/>
      <c r="AK110" s="185">
        <f t="shared" si="28"/>
        <v>10.7</v>
      </c>
      <c r="AL110" s="192">
        <f>ROUND(IF('Schuelereinst. Sinclair'!$N$4="Ja",Druck_Tabelle_Kugel_VGL!AL$10,1) * VLOOKUP(AK110,Kugel_Schueler,2),1)</f>
        <v>105.2</v>
      </c>
      <c r="AM110" s="180"/>
      <c r="AN110" s="185">
        <f t="shared" si="29"/>
        <v>10.7</v>
      </c>
      <c r="AO110" s="192">
        <f>ROUND(IF('Schuelereinst. Sinclair'!$N$4="Ja",Druck_Tabelle_Kugel_VGL!AO$10,1) * VLOOKUP(AN110,Kugel_Schueler,2),1)</f>
        <v>101.6</v>
      </c>
      <c r="AP110" s="180"/>
      <c r="AQ110" s="185">
        <f t="shared" si="30"/>
        <v>10.7</v>
      </c>
      <c r="AR110" s="192">
        <f>ROUND(IF('Schuelereinst. Sinclair'!$N$4="Ja",Druck_Tabelle_Kugel_VGL!AR$10,1) * VLOOKUP(AQ110,Kugel_Schueler,2),1)</f>
        <v>98.5</v>
      </c>
      <c r="AS110" s="180"/>
      <c r="AT110" s="185">
        <f t="shared" si="31"/>
        <v>10.7</v>
      </c>
      <c r="AU110" s="192">
        <f>ROUND(IF('Schuelereinst. Sinclair'!$N$4="Ja",Druck_Tabelle_Kugel_VGL!AU$10,1) * VLOOKUP(AT110,Kugel_Schueler,2),1)</f>
        <v>82.2</v>
      </c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</row>
    <row r="111" spans="1:132" x14ac:dyDescent="0.2">
      <c r="A111" s="183">
        <f t="shared" si="16"/>
        <v>10.8</v>
      </c>
      <c r="B111" s="191">
        <f>ROUND(IF('Schuelereinst. Sinclair'!$N$4="Ja",Druck_Tabelle_Kugel_VGL!B$10,1) * VLOOKUP(A111,Kugel_Schueler,2),1)</f>
        <v>244.1</v>
      </c>
      <c r="C111" s="180"/>
      <c r="D111" s="183">
        <f t="shared" si="17"/>
        <v>10.8</v>
      </c>
      <c r="E111" s="191">
        <f>ROUND(IF('Schuelereinst. Sinclair'!$N$4="Ja",Druck_Tabelle_Kugel_VGL!E$10,1) * VLOOKUP(D111,Kugel_Schueler,2),1)</f>
        <v>215.9</v>
      </c>
      <c r="F111" s="180"/>
      <c r="G111" s="183">
        <f t="shared" si="18"/>
        <v>10.8</v>
      </c>
      <c r="H111" s="191">
        <f>ROUND(IF('Schuelereinst. Sinclair'!$N$4="Ja",Druck_Tabelle_Kugel_VGL!H$10,1) * VLOOKUP(G111,Kugel_Schueler,2),1)</f>
        <v>194</v>
      </c>
      <c r="I111" s="180"/>
      <c r="J111" s="183">
        <f t="shared" si="19"/>
        <v>10.8</v>
      </c>
      <c r="K111" s="191">
        <f>ROUND(IF('Schuelereinst. Sinclair'!$N$4="Ja",Druck_Tabelle_Kugel_VGL!K$10,1) * VLOOKUP(J111,Kugel_Schueler,2),1)</f>
        <v>176.6</v>
      </c>
      <c r="L111" s="180"/>
      <c r="M111" s="183">
        <f t="shared" si="20"/>
        <v>10.8</v>
      </c>
      <c r="N111" s="191">
        <f>ROUND(IF('Schuelereinst. Sinclair'!$N$4="Ja",Druck_Tabelle_Kugel_VGL!N$10,1) * VLOOKUP(M111,Kugel_Schueler,2),1)</f>
        <v>162.6</v>
      </c>
      <c r="O111" s="180"/>
      <c r="P111" s="183">
        <f t="shared" si="21"/>
        <v>10.8</v>
      </c>
      <c r="Q111" s="191">
        <f>ROUND(IF('Schuelereinst. Sinclair'!$N$4="Ja",Druck_Tabelle_Kugel_VGL!Q$10,1) * VLOOKUP(P111,Kugel_Schueler,2),1)</f>
        <v>151</v>
      </c>
      <c r="R111" s="180"/>
      <c r="S111" s="183">
        <f t="shared" si="22"/>
        <v>10.8</v>
      </c>
      <c r="T111" s="191">
        <f>ROUND(IF('Schuelereinst. Sinclair'!$N$4="Ja",Druck_Tabelle_Kugel_VGL!T$10,1) * VLOOKUP(S111,Kugel_Schueler,2),1)</f>
        <v>141.4</v>
      </c>
      <c r="U111" s="180"/>
      <c r="V111" s="183">
        <f t="shared" si="23"/>
        <v>10.8</v>
      </c>
      <c r="W111" s="191">
        <f>ROUND(IF('Schuelereinst. Sinclair'!$N$4="Ja",Druck_Tabelle_Kugel_VGL!W$10,1) * VLOOKUP(V111,Kugel_Schueler,2),1)</f>
        <v>133.19999999999999</v>
      </c>
      <c r="X111" s="180"/>
      <c r="Y111" s="183">
        <f t="shared" si="24"/>
        <v>10.8</v>
      </c>
      <c r="Z111" s="191">
        <f>ROUND(IF('Schuelereinst. Sinclair'!$N$4="Ja",Druck_Tabelle_Kugel_VGL!Z$10,1) * VLOOKUP(Y111,Kugel_Schueler,2),1)</f>
        <v>126.2</v>
      </c>
      <c r="AA111" s="180"/>
      <c r="AB111" s="183">
        <f t="shared" si="25"/>
        <v>10.8</v>
      </c>
      <c r="AC111" s="191">
        <f>ROUND(IF('Schuelereinst. Sinclair'!$N$4="Ja",Druck_Tabelle_Kugel_VGL!AC$10,1) * VLOOKUP(AB111,Kugel_Schueler,2),1)</f>
        <v>120.2</v>
      </c>
      <c r="AD111" s="180"/>
      <c r="AE111" s="183">
        <f t="shared" si="26"/>
        <v>10.8</v>
      </c>
      <c r="AF111" s="191">
        <f>ROUND(IF('Schuelereinst. Sinclair'!$N$4="Ja",Druck_Tabelle_Kugel_VGL!AF$10,1) * VLOOKUP(AE111,Kugel_Schueler,2),1)</f>
        <v>115</v>
      </c>
      <c r="AG111" s="180"/>
      <c r="AH111" s="183">
        <f t="shared" si="27"/>
        <v>10.8</v>
      </c>
      <c r="AI111" s="191">
        <f>ROUND(IF('Schuelereinst. Sinclair'!$N$4="Ja",Druck_Tabelle_Kugel_VGL!AI$10,1) * VLOOKUP(AH111,Kugel_Schueler,2),1)</f>
        <v>110.4</v>
      </c>
      <c r="AJ111" s="180"/>
      <c r="AK111" s="183">
        <f t="shared" si="28"/>
        <v>10.8</v>
      </c>
      <c r="AL111" s="191">
        <f>ROUND(IF('Schuelereinst. Sinclair'!$N$4="Ja",Druck_Tabelle_Kugel_VGL!AL$10,1) * VLOOKUP(AK111,Kugel_Schueler,2),1)</f>
        <v>106.4</v>
      </c>
      <c r="AM111" s="180"/>
      <c r="AN111" s="183">
        <f t="shared" si="29"/>
        <v>10.8</v>
      </c>
      <c r="AO111" s="191">
        <f>ROUND(IF('Schuelereinst. Sinclair'!$N$4="Ja",Druck_Tabelle_Kugel_VGL!AO$10,1) * VLOOKUP(AN111,Kugel_Schueler,2),1)</f>
        <v>102.8</v>
      </c>
      <c r="AP111" s="180"/>
      <c r="AQ111" s="183">
        <f t="shared" si="30"/>
        <v>10.8</v>
      </c>
      <c r="AR111" s="191">
        <f>ROUND(IF('Schuelereinst. Sinclair'!$N$4="Ja",Druck_Tabelle_Kugel_VGL!AR$10,1) * VLOOKUP(AQ111,Kugel_Schueler,2),1)</f>
        <v>99.6</v>
      </c>
      <c r="AS111" s="180"/>
      <c r="AT111" s="183">
        <f t="shared" si="31"/>
        <v>10.8</v>
      </c>
      <c r="AU111" s="191">
        <f>ROUND(IF('Schuelereinst. Sinclair'!$N$4="Ja",Druck_Tabelle_Kugel_VGL!AU$10,1) * VLOOKUP(AT111,Kugel_Schueler,2),1)</f>
        <v>83.1</v>
      </c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180"/>
      <c r="DH111" s="180"/>
      <c r="DI111" s="180"/>
      <c r="DJ111" s="180"/>
      <c r="DK111" s="180"/>
      <c r="DL111" s="180"/>
      <c r="DM111" s="180"/>
      <c r="DN111" s="180"/>
      <c r="DO111" s="180"/>
      <c r="DP111" s="180"/>
      <c r="DQ111" s="180"/>
      <c r="DR111" s="180"/>
      <c r="DS111" s="180"/>
      <c r="DT111" s="180"/>
      <c r="DU111" s="180"/>
      <c r="DV111" s="180"/>
      <c r="DW111" s="180"/>
      <c r="DX111" s="180"/>
      <c r="DY111" s="180"/>
      <c r="DZ111" s="180"/>
      <c r="EA111" s="180"/>
      <c r="EB111" s="180"/>
    </row>
    <row r="112" spans="1:132" x14ac:dyDescent="0.2">
      <c r="A112" s="185">
        <f t="shared" si="16"/>
        <v>10.9</v>
      </c>
      <c r="B112" s="192">
        <f>ROUND(IF('Schuelereinst. Sinclair'!$N$4="Ja",Druck_Tabelle_Kugel_VGL!B$10,1) * VLOOKUP(A112,Kugel_Schueler,2),1)</f>
        <v>246.9</v>
      </c>
      <c r="C112" s="180"/>
      <c r="D112" s="185">
        <f t="shared" si="17"/>
        <v>10.9</v>
      </c>
      <c r="E112" s="192">
        <f>ROUND(IF('Schuelereinst. Sinclair'!$N$4="Ja",Druck_Tabelle_Kugel_VGL!E$10,1) * VLOOKUP(D112,Kugel_Schueler,2),1)</f>
        <v>218.3</v>
      </c>
      <c r="F112" s="180"/>
      <c r="G112" s="185">
        <f t="shared" si="18"/>
        <v>10.9</v>
      </c>
      <c r="H112" s="192">
        <f>ROUND(IF('Schuelereinst. Sinclair'!$N$4="Ja",Druck_Tabelle_Kugel_VGL!H$10,1) * VLOOKUP(G112,Kugel_Schueler,2),1)</f>
        <v>196.2</v>
      </c>
      <c r="I112" s="180"/>
      <c r="J112" s="185">
        <f t="shared" si="19"/>
        <v>10.9</v>
      </c>
      <c r="K112" s="192">
        <f>ROUND(IF('Schuelereinst. Sinclair'!$N$4="Ja",Druck_Tabelle_Kugel_VGL!K$10,1) * VLOOKUP(J112,Kugel_Schueler,2),1)</f>
        <v>178.7</v>
      </c>
      <c r="L112" s="180"/>
      <c r="M112" s="185">
        <f t="shared" si="20"/>
        <v>10.9</v>
      </c>
      <c r="N112" s="192">
        <f>ROUND(IF('Schuelereinst. Sinclair'!$N$4="Ja",Druck_Tabelle_Kugel_VGL!N$10,1) * VLOOKUP(M112,Kugel_Schueler,2),1)</f>
        <v>164.4</v>
      </c>
      <c r="O112" s="180"/>
      <c r="P112" s="185">
        <f t="shared" si="21"/>
        <v>10.9</v>
      </c>
      <c r="Q112" s="192">
        <f>ROUND(IF('Schuelereinst. Sinclair'!$N$4="Ja",Druck_Tabelle_Kugel_VGL!Q$10,1) * VLOOKUP(P112,Kugel_Schueler,2),1)</f>
        <v>152.69999999999999</v>
      </c>
      <c r="R112" s="180"/>
      <c r="S112" s="185">
        <f t="shared" si="22"/>
        <v>10.9</v>
      </c>
      <c r="T112" s="192">
        <f>ROUND(IF('Schuelereinst. Sinclair'!$N$4="Ja",Druck_Tabelle_Kugel_VGL!T$10,1) * VLOOKUP(S112,Kugel_Schueler,2),1)</f>
        <v>143</v>
      </c>
      <c r="U112" s="180"/>
      <c r="V112" s="185">
        <f t="shared" si="23"/>
        <v>10.9</v>
      </c>
      <c r="W112" s="192">
        <f>ROUND(IF('Schuelereinst. Sinclair'!$N$4="Ja",Druck_Tabelle_Kugel_VGL!W$10,1) * VLOOKUP(V112,Kugel_Schueler,2),1)</f>
        <v>134.69999999999999</v>
      </c>
      <c r="X112" s="180"/>
      <c r="Y112" s="185">
        <f t="shared" si="24"/>
        <v>10.9</v>
      </c>
      <c r="Z112" s="192">
        <f>ROUND(IF('Schuelereinst. Sinclair'!$N$4="Ja",Druck_Tabelle_Kugel_VGL!Z$10,1) * VLOOKUP(Y112,Kugel_Schueler,2),1)</f>
        <v>127.7</v>
      </c>
      <c r="AA112" s="180"/>
      <c r="AB112" s="185">
        <f t="shared" si="25"/>
        <v>10.9</v>
      </c>
      <c r="AC112" s="192">
        <f>ROUND(IF('Schuelereinst. Sinclair'!$N$4="Ja",Druck_Tabelle_Kugel_VGL!AC$10,1) * VLOOKUP(AB112,Kugel_Schueler,2),1)</f>
        <v>121.6</v>
      </c>
      <c r="AD112" s="180"/>
      <c r="AE112" s="185">
        <f t="shared" si="26"/>
        <v>10.9</v>
      </c>
      <c r="AF112" s="192">
        <f>ROUND(IF('Schuelereinst. Sinclair'!$N$4="Ja",Druck_Tabelle_Kugel_VGL!AF$10,1) * VLOOKUP(AE112,Kugel_Schueler,2),1)</f>
        <v>116.3</v>
      </c>
      <c r="AG112" s="180"/>
      <c r="AH112" s="185">
        <f t="shared" si="27"/>
        <v>10.9</v>
      </c>
      <c r="AI112" s="192">
        <f>ROUND(IF('Schuelereinst. Sinclair'!$N$4="Ja",Druck_Tabelle_Kugel_VGL!AI$10,1) * VLOOKUP(AH112,Kugel_Schueler,2),1)</f>
        <v>111.7</v>
      </c>
      <c r="AJ112" s="180"/>
      <c r="AK112" s="185">
        <f t="shared" si="28"/>
        <v>10.9</v>
      </c>
      <c r="AL112" s="192">
        <f>ROUND(IF('Schuelereinst. Sinclair'!$N$4="Ja",Druck_Tabelle_Kugel_VGL!AL$10,1) * VLOOKUP(AK112,Kugel_Schueler,2),1)</f>
        <v>107.6</v>
      </c>
      <c r="AM112" s="180"/>
      <c r="AN112" s="185">
        <f t="shared" si="29"/>
        <v>10.9</v>
      </c>
      <c r="AO112" s="192">
        <f>ROUND(IF('Schuelereinst. Sinclair'!$N$4="Ja",Druck_Tabelle_Kugel_VGL!AO$10,1) * VLOOKUP(AN112,Kugel_Schueler,2),1)</f>
        <v>104</v>
      </c>
      <c r="AP112" s="180"/>
      <c r="AQ112" s="185">
        <f t="shared" si="30"/>
        <v>10.9</v>
      </c>
      <c r="AR112" s="192">
        <f>ROUND(IF('Schuelereinst. Sinclair'!$N$4="Ja",Druck_Tabelle_Kugel_VGL!AR$10,1) * VLOOKUP(AQ112,Kugel_Schueler,2),1)</f>
        <v>100.7</v>
      </c>
      <c r="AS112" s="180"/>
      <c r="AT112" s="185">
        <f t="shared" si="31"/>
        <v>10.9</v>
      </c>
      <c r="AU112" s="192">
        <f>ROUND(IF('Schuelereinst. Sinclair'!$N$4="Ja",Druck_Tabelle_Kugel_VGL!AU$10,1) * VLOOKUP(AT112,Kugel_Schueler,2),1)</f>
        <v>84.1</v>
      </c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</row>
    <row r="113" spans="1:132" x14ac:dyDescent="0.2">
      <c r="A113" s="183">
        <f t="shared" ref="A113:A126" si="32">IF($D$4=0.1,ROUND(A112+$D$4,1),ROUND(A112+$D$4,2))</f>
        <v>11</v>
      </c>
      <c r="B113" s="191">
        <f>ROUND(IF('Schuelereinst. Sinclair'!$N$4="Ja",Druck_Tabelle_Kugel_VGL!B$10,1) * VLOOKUP(A113,Kugel_Schueler,2),1)</f>
        <v>249.7</v>
      </c>
      <c r="C113" s="180"/>
      <c r="D113" s="183">
        <f t="shared" si="17"/>
        <v>11</v>
      </c>
      <c r="E113" s="191">
        <f>ROUND(IF('Schuelereinst. Sinclair'!$N$4="Ja",Druck_Tabelle_Kugel_VGL!E$10,1) * VLOOKUP(D113,Kugel_Schueler,2),1)</f>
        <v>220.8</v>
      </c>
      <c r="F113" s="180"/>
      <c r="G113" s="183">
        <f t="shared" si="18"/>
        <v>11</v>
      </c>
      <c r="H113" s="191">
        <f>ROUND(IF('Schuelereinst. Sinclair'!$N$4="Ja",Druck_Tabelle_Kugel_VGL!H$10,1) * VLOOKUP(G113,Kugel_Schueler,2),1)</f>
        <v>198.4</v>
      </c>
      <c r="I113" s="180"/>
      <c r="J113" s="183">
        <f t="shared" si="19"/>
        <v>11</v>
      </c>
      <c r="K113" s="191">
        <f>ROUND(IF('Schuelereinst. Sinclair'!$N$4="Ja",Druck_Tabelle_Kugel_VGL!K$10,1) * VLOOKUP(J113,Kugel_Schueler,2),1)</f>
        <v>180.7</v>
      </c>
      <c r="L113" s="180"/>
      <c r="M113" s="183">
        <f t="shared" si="20"/>
        <v>11</v>
      </c>
      <c r="N113" s="191">
        <f>ROUND(IF('Schuelereinst. Sinclair'!$N$4="Ja",Druck_Tabelle_Kugel_VGL!N$10,1) * VLOOKUP(M113,Kugel_Schueler,2),1)</f>
        <v>166.3</v>
      </c>
      <c r="O113" s="180"/>
      <c r="P113" s="183">
        <f t="shared" si="21"/>
        <v>11</v>
      </c>
      <c r="Q113" s="191">
        <f>ROUND(IF('Schuelereinst. Sinclair'!$N$4="Ja",Druck_Tabelle_Kugel_VGL!Q$10,1) * VLOOKUP(P113,Kugel_Schueler,2),1)</f>
        <v>154.5</v>
      </c>
      <c r="R113" s="180"/>
      <c r="S113" s="183">
        <f t="shared" si="22"/>
        <v>11</v>
      </c>
      <c r="T113" s="191">
        <f>ROUND(IF('Schuelereinst. Sinclair'!$N$4="Ja",Druck_Tabelle_Kugel_VGL!T$10,1) * VLOOKUP(S113,Kugel_Schueler,2),1)</f>
        <v>144.6</v>
      </c>
      <c r="U113" s="180"/>
      <c r="V113" s="183">
        <f t="shared" si="23"/>
        <v>11</v>
      </c>
      <c r="W113" s="191">
        <f>ROUND(IF('Schuelereinst. Sinclair'!$N$4="Ja",Druck_Tabelle_Kugel_VGL!W$10,1) * VLOOKUP(V113,Kugel_Schueler,2),1)</f>
        <v>136.19999999999999</v>
      </c>
      <c r="X113" s="180"/>
      <c r="Y113" s="183">
        <f t="shared" si="24"/>
        <v>11</v>
      </c>
      <c r="Z113" s="191">
        <f>ROUND(IF('Schuelereinst. Sinclair'!$N$4="Ja",Druck_Tabelle_Kugel_VGL!Z$10,1) * VLOOKUP(Y113,Kugel_Schueler,2),1)</f>
        <v>129.1</v>
      </c>
      <c r="AA113" s="180"/>
      <c r="AB113" s="183">
        <f t="shared" si="25"/>
        <v>11</v>
      </c>
      <c r="AC113" s="191">
        <f>ROUND(IF('Schuelereinst. Sinclair'!$N$4="Ja",Druck_Tabelle_Kugel_VGL!AC$10,1) * VLOOKUP(AB113,Kugel_Schueler,2),1)</f>
        <v>122.9</v>
      </c>
      <c r="AD113" s="180"/>
      <c r="AE113" s="183">
        <f t="shared" si="26"/>
        <v>11</v>
      </c>
      <c r="AF113" s="191">
        <f>ROUND(IF('Schuelereinst. Sinclair'!$N$4="Ja",Druck_Tabelle_Kugel_VGL!AF$10,1) * VLOOKUP(AE113,Kugel_Schueler,2),1)</f>
        <v>117.6</v>
      </c>
      <c r="AG113" s="180"/>
      <c r="AH113" s="183">
        <f t="shared" si="27"/>
        <v>11</v>
      </c>
      <c r="AI113" s="191">
        <f>ROUND(IF('Schuelereinst. Sinclair'!$N$4="Ja",Druck_Tabelle_Kugel_VGL!AI$10,1) * VLOOKUP(AH113,Kugel_Schueler,2),1)</f>
        <v>112.9</v>
      </c>
      <c r="AJ113" s="180"/>
      <c r="AK113" s="183">
        <f t="shared" si="28"/>
        <v>11</v>
      </c>
      <c r="AL113" s="191">
        <f>ROUND(IF('Schuelereinst. Sinclair'!$N$4="Ja",Druck_Tabelle_Kugel_VGL!AL$10,1) * VLOOKUP(AK113,Kugel_Schueler,2),1)</f>
        <v>108.8</v>
      </c>
      <c r="AM113" s="180"/>
      <c r="AN113" s="183">
        <f t="shared" si="29"/>
        <v>11</v>
      </c>
      <c r="AO113" s="191">
        <f>ROUND(IF('Schuelereinst. Sinclair'!$N$4="Ja",Druck_Tabelle_Kugel_VGL!AO$10,1) * VLOOKUP(AN113,Kugel_Schueler,2),1)</f>
        <v>105.1</v>
      </c>
      <c r="AP113" s="180"/>
      <c r="AQ113" s="183">
        <f t="shared" si="30"/>
        <v>11</v>
      </c>
      <c r="AR113" s="191">
        <f>ROUND(IF('Schuelereinst. Sinclair'!$N$4="Ja",Druck_Tabelle_Kugel_VGL!AR$10,1) * VLOOKUP(AQ113,Kugel_Schueler,2),1)</f>
        <v>101.9</v>
      </c>
      <c r="AS113" s="180"/>
      <c r="AT113" s="183">
        <f t="shared" si="31"/>
        <v>11</v>
      </c>
      <c r="AU113" s="191">
        <f>ROUND(IF('Schuelereinst. Sinclair'!$N$4="Ja",Druck_Tabelle_Kugel_VGL!AU$10,1) * VLOOKUP(AT113,Kugel_Schueler,2),1)</f>
        <v>85</v>
      </c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  <c r="DZ113" s="180"/>
      <c r="EA113" s="180"/>
      <c r="EB113" s="180"/>
    </row>
    <row r="114" spans="1:132" x14ac:dyDescent="0.2">
      <c r="A114" s="185">
        <f t="shared" si="32"/>
        <v>11.1</v>
      </c>
      <c r="B114" s="192">
        <f>ROUND(IF('Schuelereinst. Sinclair'!$N$4="Ja",Druck_Tabelle_Kugel_VGL!B$10,1) * VLOOKUP(A114,Kugel_Schueler,2),1)</f>
        <v>252.4</v>
      </c>
      <c r="C114" s="180"/>
      <c r="D114" s="185">
        <f t="shared" si="17"/>
        <v>11.1</v>
      </c>
      <c r="E114" s="192">
        <f>ROUND(IF('Schuelereinst. Sinclair'!$N$4="Ja",Druck_Tabelle_Kugel_VGL!E$10,1) * VLOOKUP(D114,Kugel_Schueler,2),1)</f>
        <v>223.2</v>
      </c>
      <c r="F114" s="180"/>
      <c r="G114" s="185">
        <f t="shared" si="18"/>
        <v>11.1</v>
      </c>
      <c r="H114" s="192">
        <f>ROUND(IF('Schuelereinst. Sinclair'!$N$4="Ja",Druck_Tabelle_Kugel_VGL!H$10,1) * VLOOKUP(G114,Kugel_Schueler,2),1)</f>
        <v>200.6</v>
      </c>
      <c r="I114" s="180"/>
      <c r="J114" s="185">
        <f t="shared" si="19"/>
        <v>11.1</v>
      </c>
      <c r="K114" s="192">
        <f>ROUND(IF('Schuelereinst. Sinclair'!$N$4="Ja",Druck_Tabelle_Kugel_VGL!K$10,1) * VLOOKUP(J114,Kugel_Schueler,2),1)</f>
        <v>182.7</v>
      </c>
      <c r="L114" s="180"/>
      <c r="M114" s="185">
        <f t="shared" si="20"/>
        <v>11.1</v>
      </c>
      <c r="N114" s="192">
        <f>ROUND(IF('Schuelereinst. Sinclair'!$N$4="Ja",Druck_Tabelle_Kugel_VGL!N$10,1) * VLOOKUP(M114,Kugel_Schueler,2),1)</f>
        <v>168.1</v>
      </c>
      <c r="O114" s="180"/>
      <c r="P114" s="185">
        <f t="shared" si="21"/>
        <v>11.1</v>
      </c>
      <c r="Q114" s="192">
        <f>ROUND(IF('Schuelereinst. Sinclair'!$N$4="Ja",Druck_Tabelle_Kugel_VGL!Q$10,1) * VLOOKUP(P114,Kugel_Schueler,2),1)</f>
        <v>156.19999999999999</v>
      </c>
      <c r="R114" s="180"/>
      <c r="S114" s="185">
        <f t="shared" si="22"/>
        <v>11.1</v>
      </c>
      <c r="T114" s="192">
        <f>ROUND(IF('Schuelereinst. Sinclair'!$N$4="Ja",Druck_Tabelle_Kugel_VGL!T$10,1) * VLOOKUP(S114,Kugel_Schueler,2),1)</f>
        <v>146.19999999999999</v>
      </c>
      <c r="U114" s="180"/>
      <c r="V114" s="185">
        <f t="shared" si="23"/>
        <v>11.1</v>
      </c>
      <c r="W114" s="192">
        <f>ROUND(IF('Schuelereinst. Sinclair'!$N$4="Ja",Druck_Tabelle_Kugel_VGL!W$10,1) * VLOOKUP(V114,Kugel_Schueler,2),1)</f>
        <v>137.80000000000001</v>
      </c>
      <c r="X114" s="180"/>
      <c r="Y114" s="185">
        <f t="shared" si="24"/>
        <v>11.1</v>
      </c>
      <c r="Z114" s="192">
        <f>ROUND(IF('Schuelereinst. Sinclair'!$N$4="Ja",Druck_Tabelle_Kugel_VGL!Z$10,1) * VLOOKUP(Y114,Kugel_Schueler,2),1)</f>
        <v>130.5</v>
      </c>
      <c r="AA114" s="180"/>
      <c r="AB114" s="185">
        <f t="shared" si="25"/>
        <v>11.1</v>
      </c>
      <c r="AC114" s="192">
        <f>ROUND(IF('Schuelereinst. Sinclair'!$N$4="Ja",Druck_Tabelle_Kugel_VGL!AC$10,1) * VLOOKUP(AB114,Kugel_Schueler,2),1)</f>
        <v>124.3</v>
      </c>
      <c r="AD114" s="180"/>
      <c r="AE114" s="185">
        <f t="shared" si="26"/>
        <v>11.1</v>
      </c>
      <c r="AF114" s="192">
        <f>ROUND(IF('Schuelereinst. Sinclair'!$N$4="Ja",Druck_Tabelle_Kugel_VGL!AF$10,1) * VLOOKUP(AE114,Kugel_Schueler,2),1)</f>
        <v>118.9</v>
      </c>
      <c r="AG114" s="180"/>
      <c r="AH114" s="185">
        <f t="shared" si="27"/>
        <v>11.1</v>
      </c>
      <c r="AI114" s="192">
        <f>ROUND(IF('Schuelereinst. Sinclair'!$N$4="Ja",Druck_Tabelle_Kugel_VGL!AI$10,1) * VLOOKUP(AH114,Kugel_Schueler,2),1)</f>
        <v>114.2</v>
      </c>
      <c r="AJ114" s="180"/>
      <c r="AK114" s="185">
        <f t="shared" si="28"/>
        <v>11.1</v>
      </c>
      <c r="AL114" s="192">
        <f>ROUND(IF('Schuelereinst. Sinclair'!$N$4="Ja",Druck_Tabelle_Kugel_VGL!AL$10,1) * VLOOKUP(AK114,Kugel_Schueler,2),1)</f>
        <v>110</v>
      </c>
      <c r="AM114" s="180"/>
      <c r="AN114" s="185">
        <f t="shared" si="29"/>
        <v>11.1</v>
      </c>
      <c r="AO114" s="192">
        <f>ROUND(IF('Schuelereinst. Sinclair'!$N$4="Ja",Druck_Tabelle_Kugel_VGL!AO$10,1) * VLOOKUP(AN114,Kugel_Schueler,2),1)</f>
        <v>106.3</v>
      </c>
      <c r="AP114" s="180"/>
      <c r="AQ114" s="185">
        <f t="shared" si="30"/>
        <v>11.1</v>
      </c>
      <c r="AR114" s="192">
        <f>ROUND(IF('Schuelereinst. Sinclair'!$N$4="Ja",Druck_Tabelle_Kugel_VGL!AR$10,1) * VLOOKUP(AQ114,Kugel_Schueler,2),1)</f>
        <v>103</v>
      </c>
      <c r="AS114" s="180"/>
      <c r="AT114" s="185">
        <f t="shared" si="31"/>
        <v>11.1</v>
      </c>
      <c r="AU114" s="192">
        <f>ROUND(IF('Schuelereinst. Sinclair'!$N$4="Ja",Druck_Tabelle_Kugel_VGL!AU$10,1) * VLOOKUP(AT114,Kugel_Schueler,2),1)</f>
        <v>86</v>
      </c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</row>
    <row r="115" spans="1:132" x14ac:dyDescent="0.2">
      <c r="A115" s="183">
        <f t="shared" si="32"/>
        <v>11.2</v>
      </c>
      <c r="B115" s="191">
        <f>ROUND(IF('Schuelereinst. Sinclair'!$N$4="Ja",Druck_Tabelle_Kugel_VGL!B$10,1) * VLOOKUP(A115,Kugel_Schueler,2),1)</f>
        <v>255.2</v>
      </c>
      <c r="C115" s="180"/>
      <c r="D115" s="183">
        <f t="shared" si="17"/>
        <v>11.2</v>
      </c>
      <c r="E115" s="191">
        <f>ROUND(IF('Schuelereinst. Sinclair'!$N$4="Ja",Druck_Tabelle_Kugel_VGL!E$10,1) * VLOOKUP(D115,Kugel_Schueler,2),1)</f>
        <v>225.7</v>
      </c>
      <c r="F115" s="180"/>
      <c r="G115" s="183">
        <f t="shared" si="18"/>
        <v>11.2</v>
      </c>
      <c r="H115" s="191">
        <f>ROUND(IF('Schuelereinst. Sinclair'!$N$4="Ja",Druck_Tabelle_Kugel_VGL!H$10,1) * VLOOKUP(G115,Kugel_Schueler,2),1)</f>
        <v>202.8</v>
      </c>
      <c r="I115" s="180"/>
      <c r="J115" s="183">
        <f t="shared" si="19"/>
        <v>11.2</v>
      </c>
      <c r="K115" s="191">
        <f>ROUND(IF('Schuelereinst. Sinclair'!$N$4="Ja",Druck_Tabelle_Kugel_VGL!K$10,1) * VLOOKUP(J115,Kugel_Schueler,2),1)</f>
        <v>184.7</v>
      </c>
      <c r="L115" s="180"/>
      <c r="M115" s="183">
        <f t="shared" si="20"/>
        <v>11.2</v>
      </c>
      <c r="N115" s="191">
        <f>ROUND(IF('Schuelereinst. Sinclair'!$N$4="Ja",Druck_Tabelle_Kugel_VGL!N$10,1) * VLOOKUP(M115,Kugel_Schueler,2),1)</f>
        <v>170</v>
      </c>
      <c r="O115" s="180"/>
      <c r="P115" s="183">
        <f t="shared" si="21"/>
        <v>11.2</v>
      </c>
      <c r="Q115" s="191">
        <f>ROUND(IF('Schuelereinst. Sinclair'!$N$4="Ja",Druck_Tabelle_Kugel_VGL!Q$10,1) * VLOOKUP(P115,Kugel_Schueler,2),1)</f>
        <v>157.9</v>
      </c>
      <c r="R115" s="180"/>
      <c r="S115" s="183">
        <f t="shared" si="22"/>
        <v>11.2</v>
      </c>
      <c r="T115" s="191">
        <f>ROUND(IF('Schuelereinst. Sinclair'!$N$4="Ja",Druck_Tabelle_Kugel_VGL!T$10,1) * VLOOKUP(S115,Kugel_Schueler,2),1)</f>
        <v>147.80000000000001</v>
      </c>
      <c r="U115" s="180"/>
      <c r="V115" s="183">
        <f t="shared" si="23"/>
        <v>11.2</v>
      </c>
      <c r="W115" s="191">
        <f>ROUND(IF('Schuelereinst. Sinclair'!$N$4="Ja",Druck_Tabelle_Kugel_VGL!W$10,1) * VLOOKUP(V115,Kugel_Schueler,2),1)</f>
        <v>139.30000000000001</v>
      </c>
      <c r="X115" s="180"/>
      <c r="Y115" s="183">
        <f t="shared" si="24"/>
        <v>11.2</v>
      </c>
      <c r="Z115" s="191">
        <f>ROUND(IF('Schuelereinst. Sinclair'!$N$4="Ja",Druck_Tabelle_Kugel_VGL!Z$10,1) * VLOOKUP(Y115,Kugel_Schueler,2),1)</f>
        <v>132</v>
      </c>
      <c r="AA115" s="180"/>
      <c r="AB115" s="183">
        <f t="shared" si="25"/>
        <v>11.2</v>
      </c>
      <c r="AC115" s="191">
        <f>ROUND(IF('Schuelereinst. Sinclair'!$N$4="Ja",Druck_Tabelle_Kugel_VGL!AC$10,1) * VLOOKUP(AB115,Kugel_Schueler,2),1)</f>
        <v>125.7</v>
      </c>
      <c r="AD115" s="180"/>
      <c r="AE115" s="183">
        <f t="shared" si="26"/>
        <v>11.2</v>
      </c>
      <c r="AF115" s="191">
        <f>ROUND(IF('Schuelereinst. Sinclair'!$N$4="Ja",Druck_Tabelle_Kugel_VGL!AF$10,1) * VLOOKUP(AE115,Kugel_Schueler,2),1)</f>
        <v>120.2</v>
      </c>
      <c r="AG115" s="180"/>
      <c r="AH115" s="183">
        <f t="shared" si="27"/>
        <v>11.2</v>
      </c>
      <c r="AI115" s="191">
        <f>ROUND(IF('Schuelereinst. Sinclair'!$N$4="Ja",Druck_Tabelle_Kugel_VGL!AI$10,1) * VLOOKUP(AH115,Kugel_Schueler,2),1)</f>
        <v>115.4</v>
      </c>
      <c r="AJ115" s="180"/>
      <c r="AK115" s="183">
        <f t="shared" si="28"/>
        <v>11.2</v>
      </c>
      <c r="AL115" s="191">
        <f>ROUND(IF('Schuelereinst. Sinclair'!$N$4="Ja",Druck_Tabelle_Kugel_VGL!AL$10,1) * VLOOKUP(AK115,Kugel_Schueler,2),1)</f>
        <v>111.2</v>
      </c>
      <c r="AM115" s="180"/>
      <c r="AN115" s="183">
        <f t="shared" si="29"/>
        <v>11.2</v>
      </c>
      <c r="AO115" s="191">
        <f>ROUND(IF('Schuelereinst. Sinclair'!$N$4="Ja",Druck_Tabelle_Kugel_VGL!AO$10,1) * VLOOKUP(AN115,Kugel_Schueler,2),1)</f>
        <v>107.5</v>
      </c>
      <c r="AP115" s="180"/>
      <c r="AQ115" s="183">
        <f t="shared" si="30"/>
        <v>11.2</v>
      </c>
      <c r="AR115" s="191">
        <f>ROUND(IF('Schuelereinst. Sinclair'!$N$4="Ja",Druck_Tabelle_Kugel_VGL!AR$10,1) * VLOOKUP(AQ115,Kugel_Schueler,2),1)</f>
        <v>104.1</v>
      </c>
      <c r="AS115" s="180"/>
      <c r="AT115" s="183">
        <f t="shared" si="31"/>
        <v>11.2</v>
      </c>
      <c r="AU115" s="191">
        <f>ROUND(IF('Schuelereinst. Sinclair'!$N$4="Ja",Druck_Tabelle_Kugel_VGL!AU$10,1) * VLOOKUP(AT115,Kugel_Schueler,2),1)</f>
        <v>86.9</v>
      </c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180"/>
      <c r="DH115" s="180"/>
      <c r="DI115" s="180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0"/>
      <c r="DT115" s="180"/>
      <c r="DU115" s="180"/>
      <c r="DV115" s="180"/>
      <c r="DW115" s="180"/>
      <c r="DX115" s="180"/>
      <c r="DY115" s="180"/>
      <c r="DZ115" s="180"/>
      <c r="EA115" s="180"/>
      <c r="EB115" s="180"/>
    </row>
    <row r="116" spans="1:132" x14ac:dyDescent="0.2">
      <c r="A116" s="185">
        <f t="shared" si="32"/>
        <v>11.3</v>
      </c>
      <c r="B116" s="192">
        <f>ROUND(IF('Schuelereinst. Sinclair'!$N$4="Ja",Druck_Tabelle_Kugel_VGL!B$10,1) * VLOOKUP(A116,Kugel_Schueler,2),1)</f>
        <v>258</v>
      </c>
      <c r="C116" s="180"/>
      <c r="D116" s="185">
        <f t="shared" si="17"/>
        <v>11.3</v>
      </c>
      <c r="E116" s="192">
        <f>ROUND(IF('Schuelereinst. Sinclair'!$N$4="Ja",Druck_Tabelle_Kugel_VGL!E$10,1) * VLOOKUP(D116,Kugel_Schueler,2),1)</f>
        <v>228.1</v>
      </c>
      <c r="F116" s="180"/>
      <c r="G116" s="185">
        <f t="shared" si="18"/>
        <v>11.3</v>
      </c>
      <c r="H116" s="192">
        <f>ROUND(IF('Schuelereinst. Sinclair'!$N$4="Ja",Druck_Tabelle_Kugel_VGL!H$10,1) * VLOOKUP(G116,Kugel_Schueler,2),1)</f>
        <v>205</v>
      </c>
      <c r="I116" s="180"/>
      <c r="J116" s="185">
        <f t="shared" si="19"/>
        <v>11.3</v>
      </c>
      <c r="K116" s="192">
        <f>ROUND(IF('Schuelereinst. Sinclair'!$N$4="Ja",Druck_Tabelle_Kugel_VGL!K$10,1) * VLOOKUP(J116,Kugel_Schueler,2),1)</f>
        <v>186.7</v>
      </c>
      <c r="L116" s="180"/>
      <c r="M116" s="185">
        <f t="shared" si="20"/>
        <v>11.3</v>
      </c>
      <c r="N116" s="192">
        <f>ROUND(IF('Schuelereinst. Sinclair'!$N$4="Ja",Druck_Tabelle_Kugel_VGL!N$10,1) * VLOOKUP(M116,Kugel_Schueler,2),1)</f>
        <v>171.8</v>
      </c>
      <c r="O116" s="180"/>
      <c r="P116" s="185">
        <f t="shared" si="21"/>
        <v>11.3</v>
      </c>
      <c r="Q116" s="192">
        <f>ROUND(IF('Schuelereinst. Sinclair'!$N$4="Ja",Druck_Tabelle_Kugel_VGL!Q$10,1) * VLOOKUP(P116,Kugel_Schueler,2),1)</f>
        <v>159.6</v>
      </c>
      <c r="R116" s="180"/>
      <c r="S116" s="185">
        <f t="shared" si="22"/>
        <v>11.3</v>
      </c>
      <c r="T116" s="192">
        <f>ROUND(IF('Schuelereinst. Sinclair'!$N$4="Ja",Druck_Tabelle_Kugel_VGL!T$10,1) * VLOOKUP(S116,Kugel_Schueler,2),1)</f>
        <v>149.4</v>
      </c>
      <c r="U116" s="180"/>
      <c r="V116" s="185">
        <f t="shared" si="23"/>
        <v>11.3</v>
      </c>
      <c r="W116" s="192">
        <f>ROUND(IF('Schuelereinst. Sinclair'!$N$4="Ja",Druck_Tabelle_Kugel_VGL!W$10,1) * VLOOKUP(V116,Kugel_Schueler,2),1)</f>
        <v>140.80000000000001</v>
      </c>
      <c r="X116" s="180"/>
      <c r="Y116" s="185">
        <f t="shared" si="24"/>
        <v>11.3</v>
      </c>
      <c r="Z116" s="192">
        <f>ROUND(IF('Schuelereinst. Sinclair'!$N$4="Ja",Druck_Tabelle_Kugel_VGL!Z$10,1) * VLOOKUP(Y116,Kugel_Schueler,2),1)</f>
        <v>133.4</v>
      </c>
      <c r="AA116" s="180"/>
      <c r="AB116" s="185">
        <f t="shared" si="25"/>
        <v>11.3</v>
      </c>
      <c r="AC116" s="192">
        <f>ROUND(IF('Schuelereinst. Sinclair'!$N$4="Ja",Druck_Tabelle_Kugel_VGL!AC$10,1) * VLOOKUP(AB116,Kugel_Schueler,2),1)</f>
        <v>127</v>
      </c>
      <c r="AD116" s="180"/>
      <c r="AE116" s="185">
        <f t="shared" si="26"/>
        <v>11.3</v>
      </c>
      <c r="AF116" s="192">
        <f>ROUND(IF('Schuelereinst. Sinclair'!$N$4="Ja",Druck_Tabelle_Kugel_VGL!AF$10,1) * VLOOKUP(AE116,Kugel_Schueler,2),1)</f>
        <v>121.5</v>
      </c>
      <c r="AG116" s="180"/>
      <c r="AH116" s="185">
        <f t="shared" si="27"/>
        <v>11.3</v>
      </c>
      <c r="AI116" s="192">
        <f>ROUND(IF('Schuelereinst. Sinclair'!$N$4="Ja",Druck_Tabelle_Kugel_VGL!AI$10,1) * VLOOKUP(AH116,Kugel_Schueler,2),1)</f>
        <v>116.7</v>
      </c>
      <c r="AJ116" s="180"/>
      <c r="AK116" s="185">
        <f t="shared" si="28"/>
        <v>11.3</v>
      </c>
      <c r="AL116" s="192">
        <f>ROUND(IF('Schuelereinst. Sinclair'!$N$4="Ja",Druck_Tabelle_Kugel_VGL!AL$10,1) * VLOOKUP(AK116,Kugel_Schueler,2),1)</f>
        <v>112.4</v>
      </c>
      <c r="AM116" s="180"/>
      <c r="AN116" s="185">
        <f t="shared" si="29"/>
        <v>11.3</v>
      </c>
      <c r="AO116" s="192">
        <f>ROUND(IF('Schuelereinst. Sinclair'!$N$4="Ja",Druck_Tabelle_Kugel_VGL!AO$10,1) * VLOOKUP(AN116,Kugel_Schueler,2),1)</f>
        <v>108.6</v>
      </c>
      <c r="AP116" s="180"/>
      <c r="AQ116" s="185">
        <f t="shared" si="30"/>
        <v>11.3</v>
      </c>
      <c r="AR116" s="192">
        <f>ROUND(IF('Schuelereinst. Sinclair'!$N$4="Ja",Druck_Tabelle_Kugel_VGL!AR$10,1) * VLOOKUP(AQ116,Kugel_Schueler,2),1)</f>
        <v>105.3</v>
      </c>
      <c r="AS116" s="180"/>
      <c r="AT116" s="185">
        <f t="shared" si="31"/>
        <v>11.3</v>
      </c>
      <c r="AU116" s="192">
        <f>ROUND(IF('Schuelereinst. Sinclair'!$N$4="Ja",Druck_Tabelle_Kugel_VGL!AU$10,1) * VLOOKUP(AT116,Kugel_Schueler,2),1)</f>
        <v>87.9</v>
      </c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180"/>
      <c r="DH116" s="180"/>
      <c r="DI116" s="180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0"/>
      <c r="DT116" s="180"/>
      <c r="DU116" s="180"/>
      <c r="DV116" s="180"/>
      <c r="DW116" s="180"/>
      <c r="DX116" s="180"/>
      <c r="DY116" s="180"/>
      <c r="DZ116" s="180"/>
      <c r="EA116" s="180"/>
      <c r="EB116" s="180"/>
    </row>
    <row r="117" spans="1:132" x14ac:dyDescent="0.2">
      <c r="A117" s="183">
        <f t="shared" si="32"/>
        <v>11.4</v>
      </c>
      <c r="B117" s="191">
        <f>ROUND(IF('Schuelereinst. Sinclair'!$N$4="Ja",Druck_Tabelle_Kugel_VGL!B$10,1) * VLOOKUP(A117,Kugel_Schueler,2),1)</f>
        <v>260.8</v>
      </c>
      <c r="C117" s="180"/>
      <c r="D117" s="183">
        <f t="shared" si="17"/>
        <v>11.4</v>
      </c>
      <c r="E117" s="191">
        <f>ROUND(IF('Schuelereinst. Sinclair'!$N$4="Ja",Druck_Tabelle_Kugel_VGL!E$10,1) * VLOOKUP(D117,Kugel_Schueler,2),1)</f>
        <v>230.6</v>
      </c>
      <c r="F117" s="180"/>
      <c r="G117" s="183">
        <f t="shared" si="18"/>
        <v>11.4</v>
      </c>
      <c r="H117" s="191">
        <f>ROUND(IF('Schuelereinst. Sinclair'!$N$4="Ja",Druck_Tabelle_Kugel_VGL!H$10,1) * VLOOKUP(G117,Kugel_Schueler,2),1)</f>
        <v>207.2</v>
      </c>
      <c r="I117" s="180"/>
      <c r="J117" s="183">
        <f t="shared" si="19"/>
        <v>11.4</v>
      </c>
      <c r="K117" s="191">
        <f>ROUND(IF('Schuelereinst. Sinclair'!$N$4="Ja",Druck_Tabelle_Kugel_VGL!K$10,1) * VLOOKUP(J117,Kugel_Schueler,2),1)</f>
        <v>188.7</v>
      </c>
      <c r="L117" s="180"/>
      <c r="M117" s="183">
        <f t="shared" si="20"/>
        <v>11.4</v>
      </c>
      <c r="N117" s="191">
        <f>ROUND(IF('Schuelereinst. Sinclair'!$N$4="Ja",Druck_Tabelle_Kugel_VGL!N$10,1) * VLOOKUP(M117,Kugel_Schueler,2),1)</f>
        <v>173.7</v>
      </c>
      <c r="O117" s="180"/>
      <c r="P117" s="183">
        <f t="shared" si="21"/>
        <v>11.4</v>
      </c>
      <c r="Q117" s="191">
        <f>ROUND(IF('Schuelereinst. Sinclair'!$N$4="Ja",Druck_Tabelle_Kugel_VGL!Q$10,1) * VLOOKUP(P117,Kugel_Schueler,2),1)</f>
        <v>161.30000000000001</v>
      </c>
      <c r="R117" s="180"/>
      <c r="S117" s="183">
        <f t="shared" si="22"/>
        <v>11.4</v>
      </c>
      <c r="T117" s="191">
        <f>ROUND(IF('Schuelereinst. Sinclair'!$N$4="Ja",Druck_Tabelle_Kugel_VGL!T$10,1) * VLOOKUP(S117,Kugel_Schueler,2),1)</f>
        <v>151</v>
      </c>
      <c r="U117" s="180"/>
      <c r="V117" s="183">
        <f t="shared" si="23"/>
        <v>11.4</v>
      </c>
      <c r="W117" s="191">
        <f>ROUND(IF('Schuelereinst. Sinclair'!$N$4="Ja",Druck_Tabelle_Kugel_VGL!W$10,1) * VLOOKUP(V117,Kugel_Schueler,2),1)</f>
        <v>142.30000000000001</v>
      </c>
      <c r="X117" s="180"/>
      <c r="Y117" s="183">
        <f t="shared" si="24"/>
        <v>11.4</v>
      </c>
      <c r="Z117" s="191">
        <f>ROUND(IF('Schuelereinst. Sinclair'!$N$4="Ja",Druck_Tabelle_Kugel_VGL!Z$10,1) * VLOOKUP(Y117,Kugel_Schueler,2),1)</f>
        <v>134.80000000000001</v>
      </c>
      <c r="AA117" s="180"/>
      <c r="AB117" s="183">
        <f t="shared" si="25"/>
        <v>11.4</v>
      </c>
      <c r="AC117" s="191">
        <f>ROUND(IF('Schuelereinst. Sinclair'!$N$4="Ja",Druck_Tabelle_Kugel_VGL!AC$10,1) * VLOOKUP(AB117,Kugel_Schueler,2),1)</f>
        <v>128.4</v>
      </c>
      <c r="AD117" s="180"/>
      <c r="AE117" s="183">
        <f t="shared" si="26"/>
        <v>11.4</v>
      </c>
      <c r="AF117" s="191">
        <f>ROUND(IF('Schuelereinst. Sinclair'!$N$4="Ja",Druck_Tabelle_Kugel_VGL!AF$10,1) * VLOOKUP(AE117,Kugel_Schueler,2),1)</f>
        <v>122.8</v>
      </c>
      <c r="AG117" s="180"/>
      <c r="AH117" s="183">
        <f t="shared" si="27"/>
        <v>11.4</v>
      </c>
      <c r="AI117" s="191">
        <f>ROUND(IF('Schuelereinst. Sinclair'!$N$4="Ja",Druck_Tabelle_Kugel_VGL!AI$10,1) * VLOOKUP(AH117,Kugel_Schueler,2),1)</f>
        <v>117.9</v>
      </c>
      <c r="AJ117" s="180"/>
      <c r="AK117" s="183">
        <f t="shared" si="28"/>
        <v>11.4</v>
      </c>
      <c r="AL117" s="191">
        <f>ROUND(IF('Schuelereinst. Sinclair'!$N$4="Ja",Druck_Tabelle_Kugel_VGL!AL$10,1) * VLOOKUP(AK117,Kugel_Schueler,2),1)</f>
        <v>113.6</v>
      </c>
      <c r="AM117" s="180"/>
      <c r="AN117" s="183">
        <f t="shared" si="29"/>
        <v>11.4</v>
      </c>
      <c r="AO117" s="191">
        <f>ROUND(IF('Schuelereinst. Sinclair'!$N$4="Ja",Druck_Tabelle_Kugel_VGL!AO$10,1) * VLOOKUP(AN117,Kugel_Schueler,2),1)</f>
        <v>109.8</v>
      </c>
      <c r="AP117" s="180"/>
      <c r="AQ117" s="183">
        <f t="shared" si="30"/>
        <v>11.4</v>
      </c>
      <c r="AR117" s="191">
        <f>ROUND(IF('Schuelereinst. Sinclair'!$N$4="Ja",Druck_Tabelle_Kugel_VGL!AR$10,1) * VLOOKUP(AQ117,Kugel_Schueler,2),1)</f>
        <v>106.4</v>
      </c>
      <c r="AS117" s="180"/>
      <c r="AT117" s="183">
        <f t="shared" si="31"/>
        <v>11.4</v>
      </c>
      <c r="AU117" s="191">
        <f>ROUND(IF('Schuelereinst. Sinclair'!$N$4="Ja",Druck_Tabelle_Kugel_VGL!AU$10,1) * VLOOKUP(AT117,Kugel_Schueler,2),1)</f>
        <v>88.8</v>
      </c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180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0"/>
      <c r="DT117" s="180"/>
      <c r="DU117" s="180"/>
      <c r="DV117" s="180"/>
      <c r="DW117" s="180"/>
      <c r="DX117" s="180"/>
      <c r="DY117" s="180"/>
      <c r="DZ117" s="180"/>
      <c r="EA117" s="180"/>
      <c r="EB117" s="180"/>
    </row>
    <row r="118" spans="1:132" x14ac:dyDescent="0.2">
      <c r="A118" s="185">
        <f t="shared" si="32"/>
        <v>11.5</v>
      </c>
      <c r="B118" s="192">
        <f>ROUND(IF('Schuelereinst. Sinclair'!$N$4="Ja",Druck_Tabelle_Kugel_VGL!B$10,1) * VLOOKUP(A118,Kugel_Schueler,2),1)</f>
        <v>263.5</v>
      </c>
      <c r="C118" s="180"/>
      <c r="D118" s="185">
        <f t="shared" si="17"/>
        <v>11.5</v>
      </c>
      <c r="E118" s="192">
        <f>ROUND(IF('Schuelereinst. Sinclair'!$N$4="Ja",Druck_Tabelle_Kugel_VGL!E$10,1) * VLOOKUP(D118,Kugel_Schueler,2),1)</f>
        <v>233.1</v>
      </c>
      <c r="F118" s="180"/>
      <c r="G118" s="185">
        <f t="shared" si="18"/>
        <v>11.5</v>
      </c>
      <c r="H118" s="192">
        <f>ROUND(IF('Schuelereinst. Sinclair'!$N$4="Ja",Druck_Tabelle_Kugel_VGL!H$10,1) * VLOOKUP(G118,Kugel_Schueler,2),1)</f>
        <v>209.4</v>
      </c>
      <c r="I118" s="180"/>
      <c r="J118" s="185">
        <f t="shared" si="19"/>
        <v>11.5</v>
      </c>
      <c r="K118" s="192">
        <f>ROUND(IF('Schuelereinst. Sinclair'!$N$4="Ja",Druck_Tabelle_Kugel_VGL!K$10,1) * VLOOKUP(J118,Kugel_Schueler,2),1)</f>
        <v>190.7</v>
      </c>
      <c r="L118" s="180"/>
      <c r="M118" s="185">
        <f t="shared" si="20"/>
        <v>11.5</v>
      </c>
      <c r="N118" s="192">
        <f>ROUND(IF('Schuelereinst. Sinclair'!$N$4="Ja",Druck_Tabelle_Kugel_VGL!N$10,1) * VLOOKUP(M118,Kugel_Schueler,2),1)</f>
        <v>175.5</v>
      </c>
      <c r="O118" s="180"/>
      <c r="P118" s="185">
        <f t="shared" si="21"/>
        <v>11.5</v>
      </c>
      <c r="Q118" s="192">
        <f>ROUND(IF('Schuelereinst. Sinclair'!$N$4="Ja",Druck_Tabelle_Kugel_VGL!Q$10,1) * VLOOKUP(P118,Kugel_Schueler,2),1)</f>
        <v>163.1</v>
      </c>
      <c r="R118" s="180"/>
      <c r="S118" s="185">
        <f t="shared" si="22"/>
        <v>11.5</v>
      </c>
      <c r="T118" s="192">
        <f>ROUND(IF('Schuelereinst. Sinclair'!$N$4="Ja",Druck_Tabelle_Kugel_VGL!T$10,1) * VLOOKUP(S118,Kugel_Schueler,2),1)</f>
        <v>152.6</v>
      </c>
      <c r="U118" s="180"/>
      <c r="V118" s="185">
        <f t="shared" si="23"/>
        <v>11.5</v>
      </c>
      <c r="W118" s="192">
        <f>ROUND(IF('Schuelereinst. Sinclair'!$N$4="Ja",Druck_Tabelle_Kugel_VGL!W$10,1) * VLOOKUP(V118,Kugel_Schueler,2),1)</f>
        <v>143.80000000000001</v>
      </c>
      <c r="X118" s="180"/>
      <c r="Y118" s="185">
        <f t="shared" si="24"/>
        <v>11.5</v>
      </c>
      <c r="Z118" s="192">
        <f>ROUND(IF('Schuelereinst. Sinclair'!$N$4="Ja",Druck_Tabelle_Kugel_VGL!Z$10,1) * VLOOKUP(Y118,Kugel_Schueler,2),1)</f>
        <v>136.30000000000001</v>
      </c>
      <c r="AA118" s="180"/>
      <c r="AB118" s="185">
        <f t="shared" si="25"/>
        <v>11.5</v>
      </c>
      <c r="AC118" s="192">
        <f>ROUND(IF('Schuelereinst. Sinclair'!$N$4="Ja",Druck_Tabelle_Kugel_VGL!AC$10,1) * VLOOKUP(AB118,Kugel_Schueler,2),1)</f>
        <v>129.80000000000001</v>
      </c>
      <c r="AD118" s="180"/>
      <c r="AE118" s="185">
        <f t="shared" si="26"/>
        <v>11.5</v>
      </c>
      <c r="AF118" s="192">
        <f>ROUND(IF('Schuelereinst. Sinclair'!$N$4="Ja",Druck_Tabelle_Kugel_VGL!AF$10,1) * VLOOKUP(AE118,Kugel_Schueler,2),1)</f>
        <v>124.1</v>
      </c>
      <c r="AG118" s="180"/>
      <c r="AH118" s="185">
        <f t="shared" si="27"/>
        <v>11.5</v>
      </c>
      <c r="AI118" s="192">
        <f>ROUND(IF('Schuelereinst. Sinclair'!$N$4="Ja",Druck_Tabelle_Kugel_VGL!AI$10,1) * VLOOKUP(AH118,Kugel_Schueler,2),1)</f>
        <v>119.2</v>
      </c>
      <c r="AJ118" s="180"/>
      <c r="AK118" s="185">
        <f t="shared" si="28"/>
        <v>11.5</v>
      </c>
      <c r="AL118" s="192">
        <f>ROUND(IF('Schuelereinst. Sinclair'!$N$4="Ja",Druck_Tabelle_Kugel_VGL!AL$10,1) * VLOOKUP(AK118,Kugel_Schueler,2),1)</f>
        <v>114.8</v>
      </c>
      <c r="AM118" s="180"/>
      <c r="AN118" s="185">
        <f t="shared" si="29"/>
        <v>11.5</v>
      </c>
      <c r="AO118" s="192">
        <f>ROUND(IF('Schuelereinst. Sinclair'!$N$4="Ja",Druck_Tabelle_Kugel_VGL!AO$10,1) * VLOOKUP(AN118,Kugel_Schueler,2),1)</f>
        <v>111</v>
      </c>
      <c r="AP118" s="180"/>
      <c r="AQ118" s="185">
        <f t="shared" si="30"/>
        <v>11.5</v>
      </c>
      <c r="AR118" s="192">
        <f>ROUND(IF('Schuelereinst. Sinclair'!$N$4="Ja",Druck_Tabelle_Kugel_VGL!AR$10,1) * VLOOKUP(AQ118,Kugel_Schueler,2),1)</f>
        <v>107.5</v>
      </c>
      <c r="AS118" s="180"/>
      <c r="AT118" s="185">
        <f t="shared" si="31"/>
        <v>11.5</v>
      </c>
      <c r="AU118" s="192">
        <f>ROUND(IF('Schuelereinst. Sinclair'!$N$4="Ja",Druck_Tabelle_Kugel_VGL!AU$10,1) * VLOOKUP(AT118,Kugel_Schueler,2),1)</f>
        <v>89.8</v>
      </c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180"/>
      <c r="DH118" s="180"/>
      <c r="DI118" s="180"/>
      <c r="DJ118" s="180"/>
      <c r="DK118" s="180"/>
      <c r="DL118" s="180"/>
      <c r="DM118" s="180"/>
      <c r="DN118" s="180"/>
      <c r="DO118" s="180"/>
      <c r="DP118" s="180"/>
      <c r="DQ118" s="180"/>
      <c r="DR118" s="180"/>
      <c r="DS118" s="180"/>
      <c r="DT118" s="180"/>
      <c r="DU118" s="180"/>
      <c r="DV118" s="180"/>
      <c r="DW118" s="180"/>
      <c r="DX118" s="180"/>
      <c r="DY118" s="180"/>
      <c r="DZ118" s="180"/>
      <c r="EA118" s="180"/>
      <c r="EB118" s="180"/>
    </row>
    <row r="119" spans="1:132" x14ac:dyDescent="0.2">
      <c r="A119" s="183">
        <f t="shared" si="32"/>
        <v>11.6</v>
      </c>
      <c r="B119" s="191">
        <f>ROUND(IF('Schuelereinst. Sinclair'!$N$4="Ja",Druck_Tabelle_Kugel_VGL!B$10,1) * VLOOKUP(A119,Kugel_Schueler,2),1)</f>
        <v>266.3</v>
      </c>
      <c r="C119" s="180"/>
      <c r="D119" s="183">
        <f t="shared" si="17"/>
        <v>11.6</v>
      </c>
      <c r="E119" s="191">
        <f>ROUND(IF('Schuelereinst. Sinclair'!$N$4="Ja",Druck_Tabelle_Kugel_VGL!E$10,1) * VLOOKUP(D119,Kugel_Schueler,2),1)</f>
        <v>235.5</v>
      </c>
      <c r="F119" s="180"/>
      <c r="G119" s="183">
        <f t="shared" si="18"/>
        <v>11.6</v>
      </c>
      <c r="H119" s="191">
        <f>ROUND(IF('Schuelereinst. Sinclair'!$N$4="Ja",Druck_Tabelle_Kugel_VGL!H$10,1) * VLOOKUP(G119,Kugel_Schueler,2),1)</f>
        <v>211.7</v>
      </c>
      <c r="I119" s="180"/>
      <c r="J119" s="183">
        <f t="shared" si="19"/>
        <v>11.6</v>
      </c>
      <c r="K119" s="191">
        <f>ROUND(IF('Schuelereinst. Sinclair'!$N$4="Ja",Druck_Tabelle_Kugel_VGL!K$10,1) * VLOOKUP(J119,Kugel_Schueler,2),1)</f>
        <v>192.7</v>
      </c>
      <c r="L119" s="180"/>
      <c r="M119" s="183">
        <f t="shared" si="20"/>
        <v>11.6</v>
      </c>
      <c r="N119" s="191">
        <f>ROUND(IF('Schuelereinst. Sinclair'!$N$4="Ja",Druck_Tabelle_Kugel_VGL!N$10,1) * VLOOKUP(M119,Kugel_Schueler,2),1)</f>
        <v>177.4</v>
      </c>
      <c r="O119" s="180"/>
      <c r="P119" s="183">
        <f t="shared" si="21"/>
        <v>11.6</v>
      </c>
      <c r="Q119" s="191">
        <f>ROUND(IF('Schuelereinst. Sinclair'!$N$4="Ja",Druck_Tabelle_Kugel_VGL!Q$10,1) * VLOOKUP(P119,Kugel_Schueler,2),1)</f>
        <v>164.8</v>
      </c>
      <c r="R119" s="180"/>
      <c r="S119" s="183">
        <f t="shared" si="22"/>
        <v>11.6</v>
      </c>
      <c r="T119" s="191">
        <f>ROUND(IF('Schuelereinst. Sinclair'!$N$4="Ja",Druck_Tabelle_Kugel_VGL!T$10,1) * VLOOKUP(S119,Kugel_Schueler,2),1)</f>
        <v>154.19999999999999</v>
      </c>
      <c r="U119" s="180"/>
      <c r="V119" s="183">
        <f t="shared" si="23"/>
        <v>11.6</v>
      </c>
      <c r="W119" s="191">
        <f>ROUND(IF('Schuelereinst. Sinclair'!$N$4="Ja",Druck_Tabelle_Kugel_VGL!W$10,1) * VLOOKUP(V119,Kugel_Schueler,2),1)</f>
        <v>145.30000000000001</v>
      </c>
      <c r="X119" s="180"/>
      <c r="Y119" s="183">
        <f t="shared" si="24"/>
        <v>11.6</v>
      </c>
      <c r="Z119" s="191">
        <f>ROUND(IF('Schuelereinst. Sinclair'!$N$4="Ja",Druck_Tabelle_Kugel_VGL!Z$10,1) * VLOOKUP(Y119,Kugel_Schueler,2),1)</f>
        <v>137.69999999999999</v>
      </c>
      <c r="AA119" s="180"/>
      <c r="AB119" s="183">
        <f t="shared" si="25"/>
        <v>11.6</v>
      </c>
      <c r="AC119" s="191">
        <f>ROUND(IF('Schuelereinst. Sinclair'!$N$4="Ja",Druck_Tabelle_Kugel_VGL!AC$10,1) * VLOOKUP(AB119,Kugel_Schueler,2),1)</f>
        <v>131.19999999999999</v>
      </c>
      <c r="AD119" s="180"/>
      <c r="AE119" s="183">
        <f t="shared" si="26"/>
        <v>11.6</v>
      </c>
      <c r="AF119" s="191">
        <f>ROUND(IF('Schuelereinst. Sinclair'!$N$4="Ja",Druck_Tabelle_Kugel_VGL!AF$10,1) * VLOOKUP(AE119,Kugel_Schueler,2),1)</f>
        <v>125.4</v>
      </c>
      <c r="AG119" s="180"/>
      <c r="AH119" s="183">
        <f t="shared" si="27"/>
        <v>11.6</v>
      </c>
      <c r="AI119" s="191">
        <f>ROUND(IF('Schuelereinst. Sinclair'!$N$4="Ja",Druck_Tabelle_Kugel_VGL!AI$10,1) * VLOOKUP(AH119,Kugel_Schueler,2),1)</f>
        <v>120.4</v>
      </c>
      <c r="AJ119" s="180"/>
      <c r="AK119" s="183">
        <f t="shared" si="28"/>
        <v>11.6</v>
      </c>
      <c r="AL119" s="191">
        <f>ROUND(IF('Schuelereinst. Sinclair'!$N$4="Ja",Druck_Tabelle_Kugel_VGL!AL$10,1) * VLOOKUP(AK119,Kugel_Schueler,2),1)</f>
        <v>116</v>
      </c>
      <c r="AM119" s="180"/>
      <c r="AN119" s="183">
        <f t="shared" si="29"/>
        <v>11.6</v>
      </c>
      <c r="AO119" s="191">
        <f>ROUND(IF('Schuelereinst. Sinclair'!$N$4="Ja",Druck_Tabelle_Kugel_VGL!AO$10,1) * VLOOKUP(AN119,Kugel_Schueler,2),1)</f>
        <v>112.1</v>
      </c>
      <c r="AP119" s="180"/>
      <c r="AQ119" s="183">
        <f t="shared" si="30"/>
        <v>11.6</v>
      </c>
      <c r="AR119" s="191">
        <f>ROUND(IF('Schuelereinst. Sinclair'!$N$4="Ja",Druck_Tabelle_Kugel_VGL!AR$10,1) * VLOOKUP(AQ119,Kugel_Schueler,2),1)</f>
        <v>108.7</v>
      </c>
      <c r="AS119" s="180"/>
      <c r="AT119" s="183">
        <f t="shared" si="31"/>
        <v>11.6</v>
      </c>
      <c r="AU119" s="191">
        <f>ROUND(IF('Schuelereinst. Sinclair'!$N$4="Ja",Druck_Tabelle_Kugel_VGL!AU$10,1) * VLOOKUP(AT119,Kugel_Schueler,2),1)</f>
        <v>90.7</v>
      </c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180"/>
      <c r="DH119" s="180"/>
      <c r="DI119" s="180"/>
      <c r="DJ119" s="180"/>
      <c r="DK119" s="180"/>
      <c r="DL119" s="180"/>
      <c r="DM119" s="180"/>
      <c r="DN119" s="180"/>
      <c r="DO119" s="180"/>
      <c r="DP119" s="180"/>
      <c r="DQ119" s="180"/>
      <c r="DR119" s="180"/>
      <c r="DS119" s="180"/>
      <c r="DT119" s="180"/>
      <c r="DU119" s="180"/>
      <c r="DV119" s="180"/>
      <c r="DW119" s="180"/>
      <c r="DX119" s="180"/>
      <c r="DY119" s="180"/>
      <c r="DZ119" s="180"/>
      <c r="EA119" s="180"/>
      <c r="EB119" s="180"/>
    </row>
    <row r="120" spans="1:132" x14ac:dyDescent="0.2">
      <c r="A120" s="185">
        <f t="shared" si="32"/>
        <v>11.7</v>
      </c>
      <c r="B120" s="192">
        <f>ROUND(IF('Schuelereinst. Sinclair'!$N$4="Ja",Druck_Tabelle_Kugel_VGL!B$10,1) * VLOOKUP(A120,Kugel_Schueler,2),1)</f>
        <v>269.10000000000002</v>
      </c>
      <c r="C120" s="180"/>
      <c r="D120" s="185">
        <f t="shared" si="17"/>
        <v>11.7</v>
      </c>
      <c r="E120" s="192">
        <f>ROUND(IF('Schuelereinst. Sinclair'!$N$4="Ja",Druck_Tabelle_Kugel_VGL!E$10,1) * VLOOKUP(D120,Kugel_Schueler,2),1)</f>
        <v>238</v>
      </c>
      <c r="F120" s="180"/>
      <c r="G120" s="185">
        <f t="shared" si="18"/>
        <v>11.7</v>
      </c>
      <c r="H120" s="192">
        <f>ROUND(IF('Schuelereinst. Sinclair'!$N$4="Ja",Druck_Tabelle_Kugel_VGL!H$10,1) * VLOOKUP(G120,Kugel_Schueler,2),1)</f>
        <v>213.9</v>
      </c>
      <c r="I120" s="180"/>
      <c r="J120" s="185">
        <f t="shared" si="19"/>
        <v>11.7</v>
      </c>
      <c r="K120" s="192">
        <f>ROUND(IF('Schuelereinst. Sinclair'!$N$4="Ja",Druck_Tabelle_Kugel_VGL!K$10,1) * VLOOKUP(J120,Kugel_Schueler,2),1)</f>
        <v>194.7</v>
      </c>
      <c r="L120" s="180"/>
      <c r="M120" s="185">
        <f t="shared" si="20"/>
        <v>11.7</v>
      </c>
      <c r="N120" s="192">
        <f>ROUND(IF('Schuelereinst. Sinclair'!$N$4="Ja",Druck_Tabelle_Kugel_VGL!N$10,1) * VLOOKUP(M120,Kugel_Schueler,2),1)</f>
        <v>179.2</v>
      </c>
      <c r="O120" s="180"/>
      <c r="P120" s="185">
        <f t="shared" si="21"/>
        <v>11.7</v>
      </c>
      <c r="Q120" s="192">
        <f>ROUND(IF('Schuelereinst. Sinclair'!$N$4="Ja",Druck_Tabelle_Kugel_VGL!Q$10,1) * VLOOKUP(P120,Kugel_Schueler,2),1)</f>
        <v>166.5</v>
      </c>
      <c r="R120" s="180"/>
      <c r="S120" s="185">
        <f t="shared" si="22"/>
        <v>11.7</v>
      </c>
      <c r="T120" s="192">
        <f>ROUND(IF('Schuelereinst. Sinclair'!$N$4="Ja",Druck_Tabelle_Kugel_VGL!T$10,1) * VLOOKUP(S120,Kugel_Schueler,2),1)</f>
        <v>155.80000000000001</v>
      </c>
      <c r="U120" s="180"/>
      <c r="V120" s="185">
        <f t="shared" si="23"/>
        <v>11.7</v>
      </c>
      <c r="W120" s="192">
        <f>ROUND(IF('Schuelereinst. Sinclair'!$N$4="Ja",Druck_Tabelle_Kugel_VGL!W$10,1) * VLOOKUP(V120,Kugel_Schueler,2),1)</f>
        <v>146.80000000000001</v>
      </c>
      <c r="X120" s="180"/>
      <c r="Y120" s="185">
        <f t="shared" si="24"/>
        <v>11.7</v>
      </c>
      <c r="Z120" s="192">
        <f>ROUND(IF('Schuelereinst. Sinclair'!$N$4="Ja",Druck_Tabelle_Kugel_VGL!Z$10,1) * VLOOKUP(Y120,Kugel_Schueler,2),1)</f>
        <v>139.19999999999999</v>
      </c>
      <c r="AA120" s="180"/>
      <c r="AB120" s="185">
        <f t="shared" si="25"/>
        <v>11.7</v>
      </c>
      <c r="AC120" s="192">
        <f>ROUND(IF('Schuelereinst. Sinclair'!$N$4="Ja",Druck_Tabelle_Kugel_VGL!AC$10,1) * VLOOKUP(AB120,Kugel_Schueler,2),1)</f>
        <v>132.5</v>
      </c>
      <c r="AD120" s="180"/>
      <c r="AE120" s="185">
        <f t="shared" si="26"/>
        <v>11.7</v>
      </c>
      <c r="AF120" s="192">
        <f>ROUND(IF('Schuelereinst. Sinclair'!$N$4="Ja",Druck_Tabelle_Kugel_VGL!AF$10,1) * VLOOKUP(AE120,Kugel_Schueler,2),1)</f>
        <v>126.7</v>
      </c>
      <c r="AG120" s="180"/>
      <c r="AH120" s="185">
        <f t="shared" si="27"/>
        <v>11.7</v>
      </c>
      <c r="AI120" s="192">
        <f>ROUND(IF('Schuelereinst. Sinclair'!$N$4="Ja",Druck_Tabelle_Kugel_VGL!AI$10,1) * VLOOKUP(AH120,Kugel_Schueler,2),1)</f>
        <v>121.7</v>
      </c>
      <c r="AJ120" s="180"/>
      <c r="AK120" s="185">
        <f t="shared" si="28"/>
        <v>11.7</v>
      </c>
      <c r="AL120" s="192">
        <f>ROUND(IF('Schuelereinst. Sinclair'!$N$4="Ja",Druck_Tabelle_Kugel_VGL!AL$10,1) * VLOOKUP(AK120,Kugel_Schueler,2),1)</f>
        <v>117.3</v>
      </c>
      <c r="AM120" s="180"/>
      <c r="AN120" s="185">
        <f t="shared" si="29"/>
        <v>11.7</v>
      </c>
      <c r="AO120" s="192">
        <f>ROUND(IF('Schuelereinst. Sinclair'!$N$4="Ja",Druck_Tabelle_Kugel_VGL!AO$10,1) * VLOOKUP(AN120,Kugel_Schueler,2),1)</f>
        <v>113.3</v>
      </c>
      <c r="AP120" s="180"/>
      <c r="AQ120" s="185">
        <f t="shared" si="30"/>
        <v>11.7</v>
      </c>
      <c r="AR120" s="192">
        <f>ROUND(IF('Schuelereinst. Sinclair'!$N$4="Ja",Druck_Tabelle_Kugel_VGL!AR$10,1) * VLOOKUP(AQ120,Kugel_Schueler,2),1)</f>
        <v>109.8</v>
      </c>
      <c r="AS120" s="180"/>
      <c r="AT120" s="185">
        <f t="shared" si="31"/>
        <v>11.7</v>
      </c>
      <c r="AU120" s="192">
        <f>ROUND(IF('Schuelereinst. Sinclair'!$N$4="Ja",Druck_Tabelle_Kugel_VGL!AU$10,1) * VLOOKUP(AT120,Kugel_Schueler,2),1)</f>
        <v>91.7</v>
      </c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180"/>
      <c r="DH120" s="180"/>
      <c r="DI120" s="180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0"/>
      <c r="DT120" s="180"/>
      <c r="DU120" s="180"/>
      <c r="DV120" s="180"/>
      <c r="DW120" s="180"/>
      <c r="DX120" s="180"/>
      <c r="DY120" s="180"/>
      <c r="DZ120" s="180"/>
      <c r="EA120" s="180"/>
      <c r="EB120" s="180"/>
    </row>
    <row r="121" spans="1:132" x14ac:dyDescent="0.2">
      <c r="A121" s="183">
        <f t="shared" si="32"/>
        <v>11.8</v>
      </c>
      <c r="B121" s="191">
        <f>ROUND(IF('Schuelereinst. Sinclair'!$N$4="Ja",Druck_Tabelle_Kugel_VGL!B$10,1) * VLOOKUP(A121,Kugel_Schueler,2),1)</f>
        <v>271.8</v>
      </c>
      <c r="C121" s="180"/>
      <c r="D121" s="183">
        <f t="shared" si="17"/>
        <v>11.8</v>
      </c>
      <c r="E121" s="191">
        <f>ROUND(IF('Schuelereinst. Sinclair'!$N$4="Ja",Druck_Tabelle_Kugel_VGL!E$10,1) * VLOOKUP(D121,Kugel_Schueler,2),1)</f>
        <v>240.4</v>
      </c>
      <c r="F121" s="180"/>
      <c r="G121" s="183">
        <f t="shared" si="18"/>
        <v>11.8</v>
      </c>
      <c r="H121" s="191">
        <f>ROUND(IF('Schuelereinst. Sinclair'!$N$4="Ja",Druck_Tabelle_Kugel_VGL!H$10,1) * VLOOKUP(G121,Kugel_Schueler,2),1)</f>
        <v>216</v>
      </c>
      <c r="I121" s="180"/>
      <c r="J121" s="183">
        <f t="shared" si="19"/>
        <v>11.8</v>
      </c>
      <c r="K121" s="191">
        <f>ROUND(IF('Schuelereinst. Sinclair'!$N$4="Ja",Druck_Tabelle_Kugel_VGL!K$10,1) * VLOOKUP(J121,Kugel_Schueler,2),1)</f>
        <v>196.7</v>
      </c>
      <c r="L121" s="180"/>
      <c r="M121" s="183">
        <f t="shared" si="20"/>
        <v>11.8</v>
      </c>
      <c r="N121" s="191">
        <f>ROUND(IF('Schuelereinst. Sinclair'!$N$4="Ja",Druck_Tabelle_Kugel_VGL!N$10,1) * VLOOKUP(M121,Kugel_Schueler,2),1)</f>
        <v>181.1</v>
      </c>
      <c r="O121" s="180"/>
      <c r="P121" s="183">
        <f t="shared" si="21"/>
        <v>11.8</v>
      </c>
      <c r="Q121" s="191">
        <f>ROUND(IF('Schuelereinst. Sinclair'!$N$4="Ja",Druck_Tabelle_Kugel_VGL!Q$10,1) * VLOOKUP(P121,Kugel_Schueler,2),1)</f>
        <v>168.2</v>
      </c>
      <c r="R121" s="180"/>
      <c r="S121" s="183">
        <f t="shared" si="22"/>
        <v>11.8</v>
      </c>
      <c r="T121" s="191">
        <f>ROUND(IF('Schuelereinst. Sinclair'!$N$4="Ja",Druck_Tabelle_Kugel_VGL!T$10,1) * VLOOKUP(S121,Kugel_Schueler,2),1)</f>
        <v>157.4</v>
      </c>
      <c r="U121" s="180"/>
      <c r="V121" s="183">
        <f t="shared" si="23"/>
        <v>11.8</v>
      </c>
      <c r="W121" s="191">
        <f>ROUND(IF('Schuelereinst. Sinclair'!$N$4="Ja",Druck_Tabelle_Kugel_VGL!W$10,1) * VLOOKUP(V121,Kugel_Schueler,2),1)</f>
        <v>148.30000000000001</v>
      </c>
      <c r="X121" s="180"/>
      <c r="Y121" s="183">
        <f t="shared" si="24"/>
        <v>11.8</v>
      </c>
      <c r="Z121" s="191">
        <f>ROUND(IF('Schuelereinst. Sinclair'!$N$4="Ja",Druck_Tabelle_Kugel_VGL!Z$10,1) * VLOOKUP(Y121,Kugel_Schueler,2),1)</f>
        <v>140.6</v>
      </c>
      <c r="AA121" s="180"/>
      <c r="AB121" s="183">
        <f t="shared" si="25"/>
        <v>11.8</v>
      </c>
      <c r="AC121" s="191">
        <f>ROUND(IF('Schuelereinst. Sinclair'!$N$4="Ja",Druck_Tabelle_Kugel_VGL!AC$10,1) * VLOOKUP(AB121,Kugel_Schueler,2),1)</f>
        <v>133.9</v>
      </c>
      <c r="AD121" s="180"/>
      <c r="AE121" s="183">
        <f t="shared" si="26"/>
        <v>11.8</v>
      </c>
      <c r="AF121" s="191">
        <f>ROUND(IF('Schuelereinst. Sinclair'!$N$4="Ja",Druck_Tabelle_Kugel_VGL!AF$10,1) * VLOOKUP(AE121,Kugel_Schueler,2),1)</f>
        <v>128</v>
      </c>
      <c r="AG121" s="180"/>
      <c r="AH121" s="183">
        <f t="shared" si="27"/>
        <v>11.8</v>
      </c>
      <c r="AI121" s="191">
        <f>ROUND(IF('Schuelereinst. Sinclair'!$N$4="Ja",Druck_Tabelle_Kugel_VGL!AI$10,1) * VLOOKUP(AH121,Kugel_Schueler,2),1)</f>
        <v>122.9</v>
      </c>
      <c r="AJ121" s="180"/>
      <c r="AK121" s="183">
        <f t="shared" si="28"/>
        <v>11.8</v>
      </c>
      <c r="AL121" s="191">
        <f>ROUND(IF('Schuelereinst. Sinclair'!$N$4="Ja",Druck_Tabelle_Kugel_VGL!AL$10,1) * VLOOKUP(AK121,Kugel_Schueler,2),1)</f>
        <v>118.4</v>
      </c>
      <c r="AM121" s="180"/>
      <c r="AN121" s="183">
        <f t="shared" si="29"/>
        <v>11.8</v>
      </c>
      <c r="AO121" s="191">
        <f>ROUND(IF('Schuelereinst. Sinclair'!$N$4="Ja",Druck_Tabelle_Kugel_VGL!AO$10,1) * VLOOKUP(AN121,Kugel_Schueler,2),1)</f>
        <v>114.5</v>
      </c>
      <c r="AP121" s="180"/>
      <c r="AQ121" s="183">
        <f t="shared" si="30"/>
        <v>11.8</v>
      </c>
      <c r="AR121" s="191">
        <f>ROUND(IF('Schuelereinst. Sinclair'!$N$4="Ja",Druck_Tabelle_Kugel_VGL!AR$10,1) * VLOOKUP(AQ121,Kugel_Schueler,2),1)</f>
        <v>110.9</v>
      </c>
      <c r="AS121" s="180"/>
      <c r="AT121" s="183">
        <f t="shared" si="31"/>
        <v>11.8</v>
      </c>
      <c r="AU121" s="191">
        <f>ROUND(IF('Schuelereinst. Sinclair'!$N$4="Ja",Druck_Tabelle_Kugel_VGL!AU$10,1) * VLOOKUP(AT121,Kugel_Schueler,2),1)</f>
        <v>92.6</v>
      </c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</row>
    <row r="122" spans="1:132" x14ac:dyDescent="0.2">
      <c r="A122" s="185">
        <f t="shared" si="32"/>
        <v>11.9</v>
      </c>
      <c r="B122" s="192">
        <f>ROUND(IF('Schuelereinst. Sinclair'!$N$4="Ja",Druck_Tabelle_Kugel_VGL!B$10,1) * VLOOKUP(A122,Kugel_Schueler,2),1)</f>
        <v>274.60000000000002</v>
      </c>
      <c r="C122" s="180"/>
      <c r="D122" s="185">
        <f t="shared" si="17"/>
        <v>11.9</v>
      </c>
      <c r="E122" s="192">
        <f>ROUND(IF('Schuelereinst. Sinclair'!$N$4="Ja",Druck_Tabelle_Kugel_VGL!E$10,1) * VLOOKUP(D122,Kugel_Schueler,2),1)</f>
        <v>242.8</v>
      </c>
      <c r="F122" s="180"/>
      <c r="G122" s="185">
        <f t="shared" si="18"/>
        <v>11.9</v>
      </c>
      <c r="H122" s="192">
        <f>ROUND(IF('Schuelereinst. Sinclair'!$N$4="Ja",Druck_Tabelle_Kugel_VGL!H$10,1) * VLOOKUP(G122,Kugel_Schueler,2),1)</f>
        <v>218.2</v>
      </c>
      <c r="I122" s="180"/>
      <c r="J122" s="185">
        <f t="shared" si="19"/>
        <v>11.9</v>
      </c>
      <c r="K122" s="192">
        <f>ROUND(IF('Schuelereinst. Sinclair'!$N$4="Ja",Druck_Tabelle_Kugel_VGL!K$10,1) * VLOOKUP(J122,Kugel_Schueler,2),1)</f>
        <v>198.7</v>
      </c>
      <c r="L122" s="180"/>
      <c r="M122" s="185">
        <f t="shared" si="20"/>
        <v>11.9</v>
      </c>
      <c r="N122" s="192">
        <f>ROUND(IF('Schuelereinst. Sinclair'!$N$4="Ja",Druck_Tabelle_Kugel_VGL!N$10,1) * VLOOKUP(M122,Kugel_Schueler,2),1)</f>
        <v>182.9</v>
      </c>
      <c r="O122" s="180"/>
      <c r="P122" s="185">
        <f t="shared" si="21"/>
        <v>11.9</v>
      </c>
      <c r="Q122" s="192">
        <f>ROUND(IF('Schuelereinst. Sinclair'!$N$4="Ja",Druck_Tabelle_Kugel_VGL!Q$10,1) * VLOOKUP(P122,Kugel_Schueler,2),1)</f>
        <v>169.9</v>
      </c>
      <c r="R122" s="180"/>
      <c r="S122" s="185">
        <f t="shared" si="22"/>
        <v>11.9</v>
      </c>
      <c r="T122" s="192">
        <f>ROUND(IF('Schuelereinst. Sinclair'!$N$4="Ja",Druck_Tabelle_Kugel_VGL!T$10,1) * VLOOKUP(S122,Kugel_Schueler,2),1)</f>
        <v>159</v>
      </c>
      <c r="U122" s="180"/>
      <c r="V122" s="185">
        <f t="shared" si="23"/>
        <v>11.9</v>
      </c>
      <c r="W122" s="192">
        <f>ROUND(IF('Schuelereinst. Sinclair'!$N$4="Ja",Druck_Tabelle_Kugel_VGL!W$10,1) * VLOOKUP(V122,Kugel_Schueler,2),1)</f>
        <v>149.9</v>
      </c>
      <c r="X122" s="180"/>
      <c r="Y122" s="185">
        <f t="shared" si="24"/>
        <v>11.9</v>
      </c>
      <c r="Z122" s="192">
        <f>ROUND(IF('Schuelereinst. Sinclair'!$N$4="Ja",Druck_Tabelle_Kugel_VGL!Z$10,1) * VLOOKUP(Y122,Kugel_Schueler,2),1)</f>
        <v>142</v>
      </c>
      <c r="AA122" s="180"/>
      <c r="AB122" s="185">
        <f t="shared" si="25"/>
        <v>11.9</v>
      </c>
      <c r="AC122" s="192">
        <f>ROUND(IF('Schuelereinst. Sinclair'!$N$4="Ja",Druck_Tabelle_Kugel_VGL!AC$10,1) * VLOOKUP(AB122,Kugel_Schueler,2),1)</f>
        <v>135.19999999999999</v>
      </c>
      <c r="AD122" s="180"/>
      <c r="AE122" s="185">
        <f t="shared" si="26"/>
        <v>11.9</v>
      </c>
      <c r="AF122" s="192">
        <f>ROUND(IF('Schuelereinst. Sinclair'!$N$4="Ja",Druck_Tabelle_Kugel_VGL!AF$10,1) * VLOOKUP(AE122,Kugel_Schueler,2),1)</f>
        <v>129.30000000000001</v>
      </c>
      <c r="AG122" s="180"/>
      <c r="AH122" s="185">
        <f t="shared" si="27"/>
        <v>11.9</v>
      </c>
      <c r="AI122" s="192">
        <f>ROUND(IF('Schuelereinst. Sinclair'!$N$4="Ja",Druck_Tabelle_Kugel_VGL!AI$10,1) * VLOOKUP(AH122,Kugel_Schueler,2),1)</f>
        <v>124.2</v>
      </c>
      <c r="AJ122" s="180"/>
      <c r="AK122" s="185">
        <f t="shared" si="28"/>
        <v>11.9</v>
      </c>
      <c r="AL122" s="192">
        <f>ROUND(IF('Schuelereinst. Sinclair'!$N$4="Ja",Druck_Tabelle_Kugel_VGL!AL$10,1) * VLOOKUP(AK122,Kugel_Schueler,2),1)</f>
        <v>119.7</v>
      </c>
      <c r="AM122" s="180"/>
      <c r="AN122" s="185">
        <f t="shared" si="29"/>
        <v>11.9</v>
      </c>
      <c r="AO122" s="192">
        <f>ROUND(IF('Schuelereinst. Sinclair'!$N$4="Ja",Druck_Tabelle_Kugel_VGL!AO$10,1) * VLOOKUP(AN122,Kugel_Schueler,2),1)</f>
        <v>115.6</v>
      </c>
      <c r="AP122" s="180"/>
      <c r="AQ122" s="185">
        <f t="shared" si="30"/>
        <v>11.9</v>
      </c>
      <c r="AR122" s="192">
        <f>ROUND(IF('Schuelereinst. Sinclair'!$N$4="Ja",Druck_Tabelle_Kugel_VGL!AR$10,1) * VLOOKUP(AQ122,Kugel_Schueler,2),1)</f>
        <v>112</v>
      </c>
      <c r="AS122" s="180"/>
      <c r="AT122" s="185">
        <f t="shared" si="31"/>
        <v>11.9</v>
      </c>
      <c r="AU122" s="192">
        <f>ROUND(IF('Schuelereinst. Sinclair'!$N$4="Ja",Druck_Tabelle_Kugel_VGL!AU$10,1) * VLOOKUP(AT122,Kugel_Schueler,2),1)</f>
        <v>93.5</v>
      </c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0"/>
      <c r="DX122" s="180"/>
      <c r="DY122" s="180"/>
      <c r="DZ122" s="180"/>
      <c r="EA122" s="180"/>
      <c r="EB122" s="180"/>
    </row>
    <row r="123" spans="1:132" x14ac:dyDescent="0.2">
      <c r="A123" s="183">
        <f t="shared" si="32"/>
        <v>12</v>
      </c>
      <c r="B123" s="191">
        <f>ROUND(IF('Schuelereinst. Sinclair'!$N$4="Ja",Druck_Tabelle_Kugel_VGL!B$10,1) * VLOOKUP(A123,Kugel_Schueler,2),1)</f>
        <v>277.39999999999998</v>
      </c>
      <c r="C123" s="180"/>
      <c r="D123" s="183">
        <f t="shared" si="17"/>
        <v>12</v>
      </c>
      <c r="E123" s="191">
        <f>ROUND(IF('Schuelereinst. Sinclair'!$N$4="Ja",Druck_Tabelle_Kugel_VGL!E$10,1) * VLOOKUP(D123,Kugel_Schueler,2),1)</f>
        <v>245.3</v>
      </c>
      <c r="F123" s="180"/>
      <c r="G123" s="183">
        <f t="shared" si="18"/>
        <v>12</v>
      </c>
      <c r="H123" s="191">
        <f>ROUND(IF('Schuelereinst. Sinclair'!$N$4="Ja",Druck_Tabelle_Kugel_VGL!H$10,1) * VLOOKUP(G123,Kugel_Schueler,2),1)</f>
        <v>220.5</v>
      </c>
      <c r="I123" s="180"/>
      <c r="J123" s="183">
        <f t="shared" si="19"/>
        <v>12</v>
      </c>
      <c r="K123" s="191">
        <f>ROUND(IF('Schuelereinst. Sinclair'!$N$4="Ja",Druck_Tabelle_Kugel_VGL!K$10,1) * VLOOKUP(J123,Kugel_Schueler,2),1)</f>
        <v>200.7</v>
      </c>
      <c r="L123" s="180"/>
      <c r="M123" s="183">
        <f t="shared" si="20"/>
        <v>12</v>
      </c>
      <c r="N123" s="191">
        <f>ROUND(IF('Schuelereinst. Sinclair'!$N$4="Ja",Druck_Tabelle_Kugel_VGL!N$10,1) * VLOOKUP(M123,Kugel_Schueler,2),1)</f>
        <v>184.8</v>
      </c>
      <c r="O123" s="180"/>
      <c r="P123" s="183">
        <f t="shared" si="21"/>
        <v>12</v>
      </c>
      <c r="Q123" s="191">
        <f>ROUND(IF('Schuelereinst. Sinclair'!$N$4="Ja",Druck_Tabelle_Kugel_VGL!Q$10,1) * VLOOKUP(P123,Kugel_Schueler,2),1)</f>
        <v>171.6</v>
      </c>
      <c r="R123" s="180"/>
      <c r="S123" s="183">
        <f t="shared" si="22"/>
        <v>12</v>
      </c>
      <c r="T123" s="191">
        <f>ROUND(IF('Schuelereinst. Sinclair'!$N$4="Ja",Druck_Tabelle_Kugel_VGL!T$10,1) * VLOOKUP(S123,Kugel_Schueler,2),1)</f>
        <v>160.6</v>
      </c>
      <c r="U123" s="180"/>
      <c r="V123" s="183">
        <f t="shared" si="23"/>
        <v>12</v>
      </c>
      <c r="W123" s="191">
        <f>ROUND(IF('Schuelereinst. Sinclair'!$N$4="Ja",Druck_Tabelle_Kugel_VGL!W$10,1) * VLOOKUP(V123,Kugel_Schueler,2),1)</f>
        <v>151.4</v>
      </c>
      <c r="X123" s="180"/>
      <c r="Y123" s="183">
        <f t="shared" si="24"/>
        <v>12</v>
      </c>
      <c r="Z123" s="191">
        <f>ROUND(IF('Schuelereinst. Sinclair'!$N$4="Ja",Druck_Tabelle_Kugel_VGL!Z$10,1) * VLOOKUP(Y123,Kugel_Schueler,2),1)</f>
        <v>143.4</v>
      </c>
      <c r="AA123" s="180"/>
      <c r="AB123" s="183">
        <f t="shared" si="25"/>
        <v>12</v>
      </c>
      <c r="AC123" s="191">
        <f>ROUND(IF('Schuelereinst. Sinclair'!$N$4="Ja",Druck_Tabelle_Kugel_VGL!AC$10,1) * VLOOKUP(AB123,Kugel_Schueler,2),1)</f>
        <v>136.6</v>
      </c>
      <c r="AD123" s="180"/>
      <c r="AE123" s="183">
        <f t="shared" si="26"/>
        <v>12</v>
      </c>
      <c r="AF123" s="191">
        <f>ROUND(IF('Schuelereinst. Sinclair'!$N$4="Ja",Druck_Tabelle_Kugel_VGL!AF$10,1) * VLOOKUP(AE123,Kugel_Schueler,2),1)</f>
        <v>130.69999999999999</v>
      </c>
      <c r="AG123" s="180"/>
      <c r="AH123" s="183">
        <f t="shared" si="27"/>
        <v>12</v>
      </c>
      <c r="AI123" s="191">
        <f>ROUND(IF('Schuelereinst. Sinclair'!$N$4="Ja",Druck_Tabelle_Kugel_VGL!AI$10,1) * VLOOKUP(AH123,Kugel_Schueler,2),1)</f>
        <v>125.5</v>
      </c>
      <c r="AJ123" s="180"/>
      <c r="AK123" s="183">
        <f t="shared" si="28"/>
        <v>12</v>
      </c>
      <c r="AL123" s="191">
        <f>ROUND(IF('Schuelereinst. Sinclair'!$N$4="Ja",Druck_Tabelle_Kugel_VGL!AL$10,1) * VLOOKUP(AK123,Kugel_Schueler,2),1)</f>
        <v>120.9</v>
      </c>
      <c r="AM123" s="180"/>
      <c r="AN123" s="183">
        <f t="shared" si="29"/>
        <v>12</v>
      </c>
      <c r="AO123" s="191">
        <f>ROUND(IF('Schuelereinst. Sinclair'!$N$4="Ja",Druck_Tabelle_Kugel_VGL!AO$10,1) * VLOOKUP(AN123,Kugel_Schueler,2),1)</f>
        <v>116.8</v>
      </c>
      <c r="AP123" s="180"/>
      <c r="AQ123" s="183">
        <f t="shared" si="30"/>
        <v>12</v>
      </c>
      <c r="AR123" s="191">
        <f>ROUND(IF('Schuelereinst. Sinclair'!$N$4="Ja",Druck_Tabelle_Kugel_VGL!AR$10,1) * VLOOKUP(AQ123,Kugel_Schueler,2),1)</f>
        <v>113.2</v>
      </c>
      <c r="AS123" s="180"/>
      <c r="AT123" s="183">
        <f t="shared" si="31"/>
        <v>12</v>
      </c>
      <c r="AU123" s="191">
        <f>ROUND(IF('Schuelereinst. Sinclair'!$N$4="Ja",Druck_Tabelle_Kugel_VGL!AU$10,1) * VLOOKUP(AT123,Kugel_Schueler,2),1)</f>
        <v>94.5</v>
      </c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</row>
    <row r="124" spans="1:132" x14ac:dyDescent="0.2">
      <c r="A124" s="185">
        <f t="shared" si="32"/>
        <v>12.1</v>
      </c>
      <c r="B124" s="192">
        <f>ROUND(IF('Schuelereinst. Sinclair'!$N$4="Ja",Druck_Tabelle_Kugel_VGL!B$10,1) * VLOOKUP(A124,Kugel_Schueler,2),1)</f>
        <v>280.2</v>
      </c>
      <c r="C124" s="180"/>
      <c r="D124" s="185">
        <f t="shared" si="17"/>
        <v>12.1</v>
      </c>
      <c r="E124" s="192">
        <f>ROUND(IF('Schuelereinst. Sinclair'!$N$4="Ja",Druck_Tabelle_Kugel_VGL!E$10,1) * VLOOKUP(D124,Kugel_Schueler,2),1)</f>
        <v>247.8</v>
      </c>
      <c r="F124" s="180"/>
      <c r="G124" s="185">
        <f t="shared" si="18"/>
        <v>12.1</v>
      </c>
      <c r="H124" s="192">
        <f>ROUND(IF('Schuelereinst. Sinclair'!$N$4="Ja",Druck_Tabelle_Kugel_VGL!H$10,1) * VLOOKUP(G124,Kugel_Schueler,2),1)</f>
        <v>222.7</v>
      </c>
      <c r="I124" s="180"/>
      <c r="J124" s="185">
        <f t="shared" si="19"/>
        <v>12.1</v>
      </c>
      <c r="K124" s="192">
        <f>ROUND(IF('Schuelereinst. Sinclair'!$N$4="Ja",Druck_Tabelle_Kugel_VGL!K$10,1) * VLOOKUP(J124,Kugel_Schueler,2),1)</f>
        <v>202.7</v>
      </c>
      <c r="L124" s="180"/>
      <c r="M124" s="185">
        <f t="shared" si="20"/>
        <v>12.1</v>
      </c>
      <c r="N124" s="192">
        <f>ROUND(IF('Schuelereinst. Sinclair'!$N$4="Ja",Druck_Tabelle_Kugel_VGL!N$10,1) * VLOOKUP(M124,Kugel_Schueler,2),1)</f>
        <v>186.6</v>
      </c>
      <c r="O124" s="180"/>
      <c r="P124" s="185">
        <f t="shared" si="21"/>
        <v>12.1</v>
      </c>
      <c r="Q124" s="192">
        <f>ROUND(IF('Schuelereinst. Sinclair'!$N$4="Ja",Druck_Tabelle_Kugel_VGL!Q$10,1) * VLOOKUP(P124,Kugel_Schueler,2),1)</f>
        <v>173.3</v>
      </c>
      <c r="R124" s="180"/>
      <c r="S124" s="185">
        <f t="shared" si="22"/>
        <v>12.1</v>
      </c>
      <c r="T124" s="192">
        <f>ROUND(IF('Schuelereinst. Sinclair'!$N$4="Ja",Druck_Tabelle_Kugel_VGL!T$10,1) * VLOOKUP(S124,Kugel_Schueler,2),1)</f>
        <v>162.30000000000001</v>
      </c>
      <c r="U124" s="180"/>
      <c r="V124" s="185">
        <f t="shared" si="23"/>
        <v>12.1</v>
      </c>
      <c r="W124" s="192">
        <f>ROUND(IF('Schuelereinst. Sinclair'!$N$4="Ja",Druck_Tabelle_Kugel_VGL!W$10,1) * VLOOKUP(V124,Kugel_Schueler,2),1)</f>
        <v>152.9</v>
      </c>
      <c r="X124" s="180"/>
      <c r="Y124" s="185">
        <f t="shared" si="24"/>
        <v>12.1</v>
      </c>
      <c r="Z124" s="192">
        <f>ROUND(IF('Schuelereinst. Sinclair'!$N$4="Ja",Druck_Tabelle_Kugel_VGL!Z$10,1) * VLOOKUP(Y124,Kugel_Schueler,2),1)</f>
        <v>144.9</v>
      </c>
      <c r="AA124" s="180"/>
      <c r="AB124" s="185">
        <f t="shared" si="25"/>
        <v>12.1</v>
      </c>
      <c r="AC124" s="192">
        <f>ROUND(IF('Schuelereinst. Sinclair'!$N$4="Ja",Druck_Tabelle_Kugel_VGL!AC$10,1) * VLOOKUP(AB124,Kugel_Schueler,2),1)</f>
        <v>138</v>
      </c>
      <c r="AD124" s="180"/>
      <c r="AE124" s="185">
        <f t="shared" si="26"/>
        <v>12.1</v>
      </c>
      <c r="AF124" s="192">
        <f>ROUND(IF('Schuelereinst. Sinclair'!$N$4="Ja",Druck_Tabelle_Kugel_VGL!AF$10,1) * VLOOKUP(AE124,Kugel_Schueler,2),1)</f>
        <v>132</v>
      </c>
      <c r="AG124" s="180"/>
      <c r="AH124" s="185">
        <f t="shared" si="27"/>
        <v>12.1</v>
      </c>
      <c r="AI124" s="192">
        <f>ROUND(IF('Schuelereinst. Sinclair'!$N$4="Ja",Druck_Tabelle_Kugel_VGL!AI$10,1) * VLOOKUP(AH124,Kugel_Schueler,2),1)</f>
        <v>126.7</v>
      </c>
      <c r="AJ124" s="180"/>
      <c r="AK124" s="185">
        <f t="shared" si="28"/>
        <v>12.1</v>
      </c>
      <c r="AL124" s="192">
        <f>ROUND(IF('Schuelereinst. Sinclair'!$N$4="Ja",Druck_Tabelle_Kugel_VGL!AL$10,1) * VLOOKUP(AK124,Kugel_Schueler,2),1)</f>
        <v>122.1</v>
      </c>
      <c r="AM124" s="180"/>
      <c r="AN124" s="185">
        <f t="shared" si="29"/>
        <v>12.1</v>
      </c>
      <c r="AO124" s="192">
        <f>ROUND(IF('Schuelereinst. Sinclair'!$N$4="Ja",Druck_Tabelle_Kugel_VGL!AO$10,1) * VLOOKUP(AN124,Kugel_Schueler,2),1)</f>
        <v>118</v>
      </c>
      <c r="AP124" s="180"/>
      <c r="AQ124" s="185">
        <f t="shared" si="30"/>
        <v>12.1</v>
      </c>
      <c r="AR124" s="192">
        <f>ROUND(IF('Schuelereinst. Sinclair'!$N$4="Ja",Druck_Tabelle_Kugel_VGL!AR$10,1) * VLOOKUP(AQ124,Kugel_Schueler,2),1)</f>
        <v>114.3</v>
      </c>
      <c r="AS124" s="180"/>
      <c r="AT124" s="185">
        <f t="shared" si="31"/>
        <v>12.1</v>
      </c>
      <c r="AU124" s="192">
        <f>ROUND(IF('Schuelereinst. Sinclair'!$N$4="Ja",Druck_Tabelle_Kugel_VGL!AU$10,1) * VLOOKUP(AT124,Kugel_Schueler,2),1)</f>
        <v>95.4</v>
      </c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180"/>
      <c r="DH124" s="180"/>
      <c r="DI124" s="180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0"/>
      <c r="DT124" s="180"/>
      <c r="DU124" s="180"/>
      <c r="DV124" s="180"/>
      <c r="DW124" s="180"/>
      <c r="DX124" s="180"/>
      <c r="DY124" s="180"/>
      <c r="DZ124" s="180"/>
      <c r="EA124" s="180"/>
      <c r="EB124" s="180"/>
    </row>
    <row r="125" spans="1:132" x14ac:dyDescent="0.2">
      <c r="A125" s="183">
        <f t="shared" si="32"/>
        <v>12.2</v>
      </c>
      <c r="B125" s="191">
        <f>ROUND(IF('Schuelereinst. Sinclair'!$N$4="Ja",Druck_Tabelle_Kugel_VGL!B$10,1) * VLOOKUP(A125,Kugel_Schueler,2),1)</f>
        <v>283</v>
      </c>
      <c r="C125" s="180"/>
      <c r="D125" s="183">
        <f t="shared" si="17"/>
        <v>12.2</v>
      </c>
      <c r="E125" s="191">
        <f>ROUND(IF('Schuelereinst. Sinclair'!$N$4="Ja",Druck_Tabelle_Kugel_VGL!E$10,1) * VLOOKUP(D125,Kugel_Schueler,2),1)</f>
        <v>250.2</v>
      </c>
      <c r="F125" s="180"/>
      <c r="G125" s="183">
        <f t="shared" si="18"/>
        <v>12.2</v>
      </c>
      <c r="H125" s="191">
        <f>ROUND(IF('Schuelereinst. Sinclair'!$N$4="Ja",Druck_Tabelle_Kugel_VGL!H$10,1) * VLOOKUP(G125,Kugel_Schueler,2),1)</f>
        <v>224.9</v>
      </c>
      <c r="I125" s="180"/>
      <c r="J125" s="183">
        <f t="shared" si="19"/>
        <v>12.2</v>
      </c>
      <c r="K125" s="191">
        <f>ROUND(IF('Schuelereinst. Sinclair'!$N$4="Ja",Druck_Tabelle_Kugel_VGL!K$10,1) * VLOOKUP(J125,Kugel_Schueler,2),1)</f>
        <v>204.7</v>
      </c>
      <c r="L125" s="180"/>
      <c r="M125" s="183">
        <f t="shared" si="20"/>
        <v>12.2</v>
      </c>
      <c r="N125" s="191">
        <f>ROUND(IF('Schuelereinst. Sinclair'!$N$4="Ja",Druck_Tabelle_Kugel_VGL!N$10,1) * VLOOKUP(M125,Kugel_Schueler,2),1)</f>
        <v>188.5</v>
      </c>
      <c r="O125" s="180"/>
      <c r="P125" s="183">
        <f t="shared" si="21"/>
        <v>12.2</v>
      </c>
      <c r="Q125" s="191">
        <f>ROUND(IF('Schuelereinst. Sinclair'!$N$4="Ja",Druck_Tabelle_Kugel_VGL!Q$10,1) * VLOOKUP(P125,Kugel_Schueler,2),1)</f>
        <v>175.1</v>
      </c>
      <c r="R125" s="180"/>
      <c r="S125" s="183">
        <f t="shared" si="22"/>
        <v>12.2</v>
      </c>
      <c r="T125" s="191">
        <f>ROUND(IF('Schuelereinst. Sinclair'!$N$4="Ja",Druck_Tabelle_Kugel_VGL!T$10,1) * VLOOKUP(S125,Kugel_Schueler,2),1)</f>
        <v>163.9</v>
      </c>
      <c r="U125" s="180"/>
      <c r="V125" s="183">
        <f t="shared" si="23"/>
        <v>12.2</v>
      </c>
      <c r="W125" s="191">
        <f>ROUND(IF('Schuelereinst. Sinclair'!$N$4="Ja",Druck_Tabelle_Kugel_VGL!W$10,1) * VLOOKUP(V125,Kugel_Schueler,2),1)</f>
        <v>154.4</v>
      </c>
      <c r="X125" s="180"/>
      <c r="Y125" s="183">
        <f t="shared" si="24"/>
        <v>12.2</v>
      </c>
      <c r="Z125" s="191">
        <f>ROUND(IF('Schuelereinst. Sinclair'!$N$4="Ja",Druck_Tabelle_Kugel_VGL!Z$10,1) * VLOOKUP(Y125,Kugel_Schueler,2),1)</f>
        <v>146.30000000000001</v>
      </c>
      <c r="AA125" s="180"/>
      <c r="AB125" s="183">
        <f t="shared" si="25"/>
        <v>12.2</v>
      </c>
      <c r="AC125" s="191">
        <f>ROUND(IF('Schuelereinst. Sinclair'!$N$4="Ja",Druck_Tabelle_Kugel_VGL!AC$10,1) * VLOOKUP(AB125,Kugel_Schueler,2),1)</f>
        <v>139.30000000000001</v>
      </c>
      <c r="AD125" s="180"/>
      <c r="AE125" s="183">
        <f t="shared" si="26"/>
        <v>12.2</v>
      </c>
      <c r="AF125" s="191">
        <f>ROUND(IF('Schuelereinst. Sinclair'!$N$4="Ja",Druck_Tabelle_Kugel_VGL!AF$10,1) * VLOOKUP(AE125,Kugel_Schueler,2),1)</f>
        <v>133.30000000000001</v>
      </c>
      <c r="AG125" s="180"/>
      <c r="AH125" s="183">
        <f t="shared" si="27"/>
        <v>12.2</v>
      </c>
      <c r="AI125" s="191">
        <f>ROUND(IF('Schuelereinst. Sinclair'!$N$4="Ja",Druck_Tabelle_Kugel_VGL!AI$10,1) * VLOOKUP(AH125,Kugel_Schueler,2),1)</f>
        <v>128</v>
      </c>
      <c r="AJ125" s="180"/>
      <c r="AK125" s="183">
        <f t="shared" si="28"/>
        <v>12.2</v>
      </c>
      <c r="AL125" s="191">
        <f>ROUND(IF('Schuelereinst. Sinclair'!$N$4="Ja",Druck_Tabelle_Kugel_VGL!AL$10,1) * VLOOKUP(AK125,Kugel_Schueler,2),1)</f>
        <v>123.3</v>
      </c>
      <c r="AM125" s="180"/>
      <c r="AN125" s="183">
        <f t="shared" si="29"/>
        <v>12.2</v>
      </c>
      <c r="AO125" s="191">
        <f>ROUND(IF('Schuelereinst. Sinclair'!$N$4="Ja",Druck_Tabelle_Kugel_VGL!AO$10,1) * VLOOKUP(AN125,Kugel_Schueler,2),1)</f>
        <v>119.1</v>
      </c>
      <c r="AP125" s="180"/>
      <c r="AQ125" s="183">
        <f t="shared" si="30"/>
        <v>12.2</v>
      </c>
      <c r="AR125" s="191">
        <f>ROUND(IF('Schuelereinst. Sinclair'!$N$4="Ja",Druck_Tabelle_Kugel_VGL!AR$10,1) * VLOOKUP(AQ125,Kugel_Schueler,2),1)</f>
        <v>115.4</v>
      </c>
      <c r="AS125" s="180"/>
      <c r="AT125" s="183">
        <f t="shared" si="31"/>
        <v>12.2</v>
      </c>
      <c r="AU125" s="191">
        <f>ROUND(IF('Schuelereinst. Sinclair'!$N$4="Ja",Druck_Tabelle_Kugel_VGL!AU$10,1) * VLOOKUP(AT125,Kugel_Schueler,2),1)</f>
        <v>96.4</v>
      </c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180"/>
      <c r="DH125" s="180"/>
      <c r="DI125" s="180"/>
      <c r="DJ125" s="180"/>
      <c r="DK125" s="180"/>
      <c r="DL125" s="180"/>
      <c r="DM125" s="180"/>
      <c r="DN125" s="180"/>
      <c r="DO125" s="180"/>
      <c r="DP125" s="180"/>
      <c r="DQ125" s="180"/>
      <c r="DR125" s="180"/>
      <c r="DS125" s="180"/>
      <c r="DT125" s="180"/>
      <c r="DU125" s="180"/>
      <c r="DV125" s="180"/>
      <c r="DW125" s="180"/>
      <c r="DX125" s="180"/>
      <c r="DY125" s="180"/>
      <c r="DZ125" s="180"/>
      <c r="EA125" s="180"/>
      <c r="EB125" s="180"/>
    </row>
    <row r="126" spans="1:132" x14ac:dyDescent="0.2">
      <c r="A126" s="185">
        <f t="shared" si="32"/>
        <v>12.3</v>
      </c>
      <c r="B126" s="192">
        <f>ROUND(IF('Schuelereinst. Sinclair'!$N$4="Ja",Druck_Tabelle_Kugel_VGL!B$10,1) * VLOOKUP(A126,Kugel_Schueler,2),1)</f>
        <v>285.7</v>
      </c>
      <c r="C126" s="180"/>
      <c r="D126" s="185">
        <f t="shared" si="17"/>
        <v>12.3</v>
      </c>
      <c r="E126" s="192">
        <f>ROUND(IF('Schuelereinst. Sinclair'!$N$4="Ja",Druck_Tabelle_Kugel_VGL!E$10,1) * VLOOKUP(D126,Kugel_Schueler,2),1)</f>
        <v>252.7</v>
      </c>
      <c r="F126" s="180"/>
      <c r="G126" s="185">
        <f t="shared" si="18"/>
        <v>12.3</v>
      </c>
      <c r="H126" s="192">
        <f>ROUND(IF('Schuelereinst. Sinclair'!$N$4="Ja",Druck_Tabelle_Kugel_VGL!H$10,1) * VLOOKUP(G126,Kugel_Schueler,2),1)</f>
        <v>227.1</v>
      </c>
      <c r="I126" s="180"/>
      <c r="J126" s="185">
        <f t="shared" si="19"/>
        <v>12.3</v>
      </c>
      <c r="K126" s="192">
        <f>ROUND(IF('Schuelereinst. Sinclair'!$N$4="Ja",Druck_Tabelle_Kugel_VGL!K$10,1) * VLOOKUP(J126,Kugel_Schueler,2),1)</f>
        <v>206.8</v>
      </c>
      <c r="L126" s="180"/>
      <c r="M126" s="185">
        <f t="shared" si="20"/>
        <v>12.3</v>
      </c>
      <c r="N126" s="192">
        <f>ROUND(IF('Schuelereinst. Sinclair'!$N$4="Ja",Druck_Tabelle_Kugel_VGL!N$10,1) * VLOOKUP(M126,Kugel_Schueler,2),1)</f>
        <v>190.3</v>
      </c>
      <c r="O126" s="180"/>
      <c r="P126" s="185">
        <f t="shared" si="21"/>
        <v>12.3</v>
      </c>
      <c r="Q126" s="192">
        <f>ROUND(IF('Schuelereinst. Sinclair'!$N$4="Ja",Druck_Tabelle_Kugel_VGL!Q$10,1) * VLOOKUP(P126,Kugel_Schueler,2),1)</f>
        <v>176.8</v>
      </c>
      <c r="R126" s="180"/>
      <c r="S126" s="185">
        <f t="shared" si="22"/>
        <v>12.3</v>
      </c>
      <c r="T126" s="192">
        <f>ROUND(IF('Schuelereinst. Sinclair'!$N$4="Ja",Druck_Tabelle_Kugel_VGL!T$10,1) * VLOOKUP(S126,Kugel_Schueler,2),1)</f>
        <v>165.5</v>
      </c>
      <c r="U126" s="180"/>
      <c r="V126" s="185">
        <f t="shared" si="23"/>
        <v>12.3</v>
      </c>
      <c r="W126" s="192">
        <f>ROUND(IF('Schuelereinst. Sinclair'!$N$4="Ja",Druck_Tabelle_Kugel_VGL!W$10,1) * VLOOKUP(V126,Kugel_Schueler,2),1)</f>
        <v>155.9</v>
      </c>
      <c r="X126" s="180"/>
      <c r="Y126" s="185">
        <f t="shared" si="24"/>
        <v>12.3</v>
      </c>
      <c r="Z126" s="192">
        <f>ROUND(IF('Schuelereinst. Sinclair'!$N$4="Ja",Druck_Tabelle_Kugel_VGL!Z$10,1) * VLOOKUP(Y126,Kugel_Schueler,2),1)</f>
        <v>147.69999999999999</v>
      </c>
      <c r="AA126" s="180"/>
      <c r="AB126" s="185">
        <f t="shared" si="25"/>
        <v>12.3</v>
      </c>
      <c r="AC126" s="192">
        <f>ROUND(IF('Schuelereinst. Sinclair'!$N$4="Ja",Druck_Tabelle_Kugel_VGL!AC$10,1) * VLOOKUP(AB126,Kugel_Schueler,2),1)</f>
        <v>140.69999999999999</v>
      </c>
      <c r="AD126" s="180"/>
      <c r="AE126" s="185">
        <f t="shared" si="26"/>
        <v>12.3</v>
      </c>
      <c r="AF126" s="192">
        <f>ROUND(IF('Schuelereinst. Sinclair'!$N$4="Ja",Druck_Tabelle_Kugel_VGL!AF$10,1) * VLOOKUP(AE126,Kugel_Schueler,2),1)</f>
        <v>134.6</v>
      </c>
      <c r="AG126" s="180"/>
      <c r="AH126" s="185">
        <f t="shared" si="27"/>
        <v>12.3</v>
      </c>
      <c r="AI126" s="192">
        <f>ROUND(IF('Schuelereinst. Sinclair'!$N$4="Ja",Druck_Tabelle_Kugel_VGL!AI$10,1) * VLOOKUP(AH126,Kugel_Schueler,2),1)</f>
        <v>129.19999999999999</v>
      </c>
      <c r="AJ126" s="180"/>
      <c r="AK126" s="185">
        <f t="shared" si="28"/>
        <v>12.3</v>
      </c>
      <c r="AL126" s="192">
        <f>ROUND(IF('Schuelereinst. Sinclair'!$N$4="Ja",Druck_Tabelle_Kugel_VGL!AL$10,1) * VLOOKUP(AK126,Kugel_Schueler,2),1)</f>
        <v>124.5</v>
      </c>
      <c r="AM126" s="180"/>
      <c r="AN126" s="185">
        <f t="shared" si="29"/>
        <v>12.3</v>
      </c>
      <c r="AO126" s="192">
        <f>ROUND(IF('Schuelereinst. Sinclair'!$N$4="Ja",Druck_Tabelle_Kugel_VGL!AO$10,1) * VLOOKUP(AN126,Kugel_Schueler,2),1)</f>
        <v>120.3</v>
      </c>
      <c r="AP126" s="180"/>
      <c r="AQ126" s="185">
        <f t="shared" si="30"/>
        <v>12.3</v>
      </c>
      <c r="AR126" s="192">
        <f>ROUND(IF('Schuelereinst. Sinclair'!$N$4="Ja",Druck_Tabelle_Kugel_VGL!AR$10,1) * VLOOKUP(AQ126,Kugel_Schueler,2),1)</f>
        <v>116.6</v>
      </c>
      <c r="AS126" s="180"/>
      <c r="AT126" s="185">
        <f t="shared" si="31"/>
        <v>12.3</v>
      </c>
      <c r="AU126" s="192">
        <f>ROUND(IF('Schuelereinst. Sinclair'!$N$4="Ja",Druck_Tabelle_Kugel_VGL!AU$10,1) * VLOOKUP(AT126,Kugel_Schueler,2),1)</f>
        <v>97.3</v>
      </c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  <c r="DZ126" s="180"/>
      <c r="EA126" s="180"/>
      <c r="EB126" s="180"/>
    </row>
    <row r="127" spans="1:132" x14ac:dyDescent="0.2">
      <c r="A127" s="183">
        <f t="shared" ref="A127:A153" si="33">IF($D$4=0.1,ROUND(A126+$D$4,1),ROUND(A126+$D$4,2))</f>
        <v>12.4</v>
      </c>
      <c r="B127" s="191">
        <f>ROUND(IF('Schuelereinst. Sinclair'!$N$4="Ja",Druck_Tabelle_Kugel_VGL!B$10,1) * VLOOKUP(A127,Kugel_Schueler,2),1)</f>
        <v>288.5</v>
      </c>
      <c r="C127" s="180"/>
      <c r="D127" s="183">
        <f t="shared" si="17"/>
        <v>12.4</v>
      </c>
      <c r="E127" s="191">
        <f>ROUND(IF('Schuelereinst. Sinclair'!$N$4="Ja",Druck_Tabelle_Kugel_VGL!E$10,1) * VLOOKUP(D127,Kugel_Schueler,2),1)</f>
        <v>255.1</v>
      </c>
      <c r="F127" s="180"/>
      <c r="G127" s="183">
        <f t="shared" si="18"/>
        <v>12.4</v>
      </c>
      <c r="H127" s="191">
        <f>ROUND(IF('Schuelereinst. Sinclair'!$N$4="Ja",Druck_Tabelle_Kugel_VGL!H$10,1) * VLOOKUP(G127,Kugel_Schueler,2),1)</f>
        <v>229.3</v>
      </c>
      <c r="I127" s="180"/>
      <c r="J127" s="183">
        <f t="shared" si="19"/>
        <v>12.4</v>
      </c>
      <c r="K127" s="191">
        <f>ROUND(IF('Schuelereinst. Sinclair'!$N$4="Ja",Druck_Tabelle_Kugel_VGL!K$10,1) * VLOOKUP(J127,Kugel_Schueler,2),1)</f>
        <v>208.8</v>
      </c>
      <c r="L127" s="180"/>
      <c r="M127" s="183">
        <f t="shared" si="20"/>
        <v>12.4</v>
      </c>
      <c r="N127" s="191">
        <f>ROUND(IF('Schuelereinst. Sinclair'!$N$4="Ja",Druck_Tabelle_Kugel_VGL!N$10,1) * VLOOKUP(M127,Kugel_Schueler,2),1)</f>
        <v>192.2</v>
      </c>
      <c r="O127" s="180"/>
      <c r="P127" s="183">
        <f t="shared" si="21"/>
        <v>12.4</v>
      </c>
      <c r="Q127" s="191">
        <f>ROUND(IF('Schuelereinst. Sinclair'!$N$4="Ja",Druck_Tabelle_Kugel_VGL!Q$10,1) * VLOOKUP(P127,Kugel_Schueler,2),1)</f>
        <v>178.5</v>
      </c>
      <c r="R127" s="180"/>
      <c r="S127" s="183">
        <f t="shared" si="22"/>
        <v>12.4</v>
      </c>
      <c r="T127" s="191">
        <f>ROUND(IF('Schuelereinst. Sinclair'!$N$4="Ja",Druck_Tabelle_Kugel_VGL!T$10,1) * VLOOKUP(S127,Kugel_Schueler,2),1)</f>
        <v>167.1</v>
      </c>
      <c r="U127" s="180"/>
      <c r="V127" s="183">
        <f t="shared" si="23"/>
        <v>12.4</v>
      </c>
      <c r="W127" s="191">
        <f>ROUND(IF('Schuelereinst. Sinclair'!$N$4="Ja",Druck_Tabelle_Kugel_VGL!W$10,1) * VLOOKUP(V127,Kugel_Schueler,2),1)</f>
        <v>157.4</v>
      </c>
      <c r="X127" s="180"/>
      <c r="Y127" s="183">
        <f t="shared" si="24"/>
        <v>12.4</v>
      </c>
      <c r="Z127" s="191">
        <f>ROUND(IF('Schuelereinst. Sinclair'!$N$4="Ja",Druck_Tabelle_Kugel_VGL!Z$10,1) * VLOOKUP(Y127,Kugel_Schueler,2),1)</f>
        <v>149.19999999999999</v>
      </c>
      <c r="AA127" s="180"/>
      <c r="AB127" s="183">
        <f t="shared" si="25"/>
        <v>12.4</v>
      </c>
      <c r="AC127" s="191">
        <f>ROUND(IF('Schuelereinst. Sinclair'!$N$4="Ja",Druck_Tabelle_Kugel_VGL!AC$10,1) * VLOOKUP(AB127,Kugel_Schueler,2),1)</f>
        <v>142.1</v>
      </c>
      <c r="AD127" s="180"/>
      <c r="AE127" s="183">
        <f t="shared" si="26"/>
        <v>12.4</v>
      </c>
      <c r="AF127" s="191">
        <f>ROUND(IF('Schuelereinst. Sinclair'!$N$4="Ja",Druck_Tabelle_Kugel_VGL!AF$10,1) * VLOOKUP(AE127,Kugel_Schueler,2),1)</f>
        <v>135.9</v>
      </c>
      <c r="AG127" s="180"/>
      <c r="AH127" s="183">
        <f t="shared" si="27"/>
        <v>12.4</v>
      </c>
      <c r="AI127" s="191">
        <f>ROUND(IF('Schuelereinst. Sinclair'!$N$4="Ja",Druck_Tabelle_Kugel_VGL!AI$10,1) * VLOOKUP(AH127,Kugel_Schueler,2),1)</f>
        <v>130.5</v>
      </c>
      <c r="AJ127" s="180"/>
      <c r="AK127" s="183">
        <f t="shared" si="28"/>
        <v>12.4</v>
      </c>
      <c r="AL127" s="191">
        <f>ROUND(IF('Schuelereinst. Sinclair'!$N$4="Ja",Druck_Tabelle_Kugel_VGL!AL$10,1) * VLOOKUP(AK127,Kugel_Schueler,2),1)</f>
        <v>125.7</v>
      </c>
      <c r="AM127" s="180"/>
      <c r="AN127" s="183">
        <f t="shared" si="29"/>
        <v>12.4</v>
      </c>
      <c r="AO127" s="191">
        <f>ROUND(IF('Schuelereinst. Sinclair'!$N$4="Ja",Druck_Tabelle_Kugel_VGL!AO$10,1) * VLOOKUP(AN127,Kugel_Schueler,2),1)</f>
        <v>121.5</v>
      </c>
      <c r="AP127" s="180"/>
      <c r="AQ127" s="183">
        <f t="shared" si="30"/>
        <v>12.4</v>
      </c>
      <c r="AR127" s="191">
        <f>ROUND(IF('Schuelereinst. Sinclair'!$N$4="Ja",Druck_Tabelle_Kugel_VGL!AR$10,1) * VLOOKUP(AQ127,Kugel_Schueler,2),1)</f>
        <v>117.7</v>
      </c>
      <c r="AS127" s="180"/>
      <c r="AT127" s="183">
        <f t="shared" si="31"/>
        <v>12.4</v>
      </c>
      <c r="AU127" s="191">
        <f>ROUND(IF('Schuelereinst. Sinclair'!$N$4="Ja",Druck_Tabelle_Kugel_VGL!AU$10,1) * VLOOKUP(AT127,Kugel_Schueler,2),1)</f>
        <v>98.3</v>
      </c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</row>
    <row r="128" spans="1:132" x14ac:dyDescent="0.2">
      <c r="A128" s="185">
        <f t="shared" si="33"/>
        <v>12.5</v>
      </c>
      <c r="B128" s="192">
        <f>ROUND(IF('Schuelereinst. Sinclair'!$N$4="Ja",Druck_Tabelle_Kugel_VGL!B$10,1) * VLOOKUP(A128,Kugel_Schueler,2),1)</f>
        <v>291.3</v>
      </c>
      <c r="C128" s="180"/>
      <c r="D128" s="185">
        <f t="shared" si="17"/>
        <v>12.5</v>
      </c>
      <c r="E128" s="192">
        <f>ROUND(IF('Schuelereinst. Sinclair'!$N$4="Ja",Druck_Tabelle_Kugel_VGL!E$10,1) * VLOOKUP(D128,Kugel_Schueler,2),1)</f>
        <v>257.60000000000002</v>
      </c>
      <c r="F128" s="180"/>
      <c r="G128" s="185">
        <f t="shared" si="18"/>
        <v>12.5</v>
      </c>
      <c r="H128" s="192">
        <f>ROUND(IF('Schuelereinst. Sinclair'!$N$4="Ja",Druck_Tabelle_Kugel_VGL!H$10,1) * VLOOKUP(G128,Kugel_Schueler,2),1)</f>
        <v>231.5</v>
      </c>
      <c r="I128" s="180"/>
      <c r="J128" s="185">
        <f t="shared" si="19"/>
        <v>12.5</v>
      </c>
      <c r="K128" s="192">
        <f>ROUND(IF('Schuelereinst. Sinclair'!$N$4="Ja",Druck_Tabelle_Kugel_VGL!K$10,1) * VLOOKUP(J128,Kugel_Schueler,2),1)</f>
        <v>210.8</v>
      </c>
      <c r="L128" s="180"/>
      <c r="M128" s="185">
        <f t="shared" si="20"/>
        <v>12.5</v>
      </c>
      <c r="N128" s="192">
        <f>ROUND(IF('Schuelereinst. Sinclair'!$N$4="Ja",Druck_Tabelle_Kugel_VGL!N$10,1) * VLOOKUP(M128,Kugel_Schueler,2),1)</f>
        <v>194</v>
      </c>
      <c r="O128" s="180"/>
      <c r="P128" s="185">
        <f t="shared" si="21"/>
        <v>12.5</v>
      </c>
      <c r="Q128" s="192">
        <f>ROUND(IF('Schuelereinst. Sinclair'!$N$4="Ja",Druck_Tabelle_Kugel_VGL!Q$10,1) * VLOOKUP(P128,Kugel_Schueler,2),1)</f>
        <v>180.2</v>
      </c>
      <c r="R128" s="180"/>
      <c r="S128" s="185">
        <f t="shared" si="22"/>
        <v>12.5</v>
      </c>
      <c r="T128" s="192">
        <f>ROUND(IF('Schuelereinst. Sinclair'!$N$4="Ja",Druck_Tabelle_Kugel_VGL!T$10,1) * VLOOKUP(S128,Kugel_Schueler,2),1)</f>
        <v>168.7</v>
      </c>
      <c r="U128" s="180"/>
      <c r="V128" s="185">
        <f t="shared" si="23"/>
        <v>12.5</v>
      </c>
      <c r="W128" s="192">
        <f>ROUND(IF('Schuelereinst. Sinclair'!$N$4="Ja",Druck_Tabelle_Kugel_VGL!W$10,1) * VLOOKUP(V128,Kugel_Schueler,2),1)</f>
        <v>158.9</v>
      </c>
      <c r="X128" s="180"/>
      <c r="Y128" s="185">
        <f t="shared" si="24"/>
        <v>12.5</v>
      </c>
      <c r="Z128" s="192">
        <f>ROUND(IF('Schuelereinst. Sinclair'!$N$4="Ja",Druck_Tabelle_Kugel_VGL!Z$10,1) * VLOOKUP(Y128,Kugel_Schueler,2),1)</f>
        <v>150.6</v>
      </c>
      <c r="AA128" s="180"/>
      <c r="AB128" s="185">
        <f t="shared" si="25"/>
        <v>12.5</v>
      </c>
      <c r="AC128" s="192">
        <f>ROUND(IF('Schuelereinst. Sinclair'!$N$4="Ja",Druck_Tabelle_Kugel_VGL!AC$10,1) * VLOOKUP(AB128,Kugel_Schueler,2),1)</f>
        <v>143.4</v>
      </c>
      <c r="AD128" s="180"/>
      <c r="AE128" s="185">
        <f t="shared" si="26"/>
        <v>12.5</v>
      </c>
      <c r="AF128" s="192">
        <f>ROUND(IF('Schuelereinst. Sinclair'!$N$4="Ja",Druck_Tabelle_Kugel_VGL!AF$10,1) * VLOOKUP(AE128,Kugel_Schueler,2),1)</f>
        <v>137.19999999999999</v>
      </c>
      <c r="AG128" s="180"/>
      <c r="AH128" s="185">
        <f t="shared" si="27"/>
        <v>12.5</v>
      </c>
      <c r="AI128" s="192">
        <f>ROUND(IF('Schuelereinst. Sinclair'!$N$4="Ja",Druck_Tabelle_Kugel_VGL!AI$10,1) * VLOOKUP(AH128,Kugel_Schueler,2),1)</f>
        <v>131.69999999999999</v>
      </c>
      <c r="AJ128" s="180"/>
      <c r="AK128" s="185">
        <f t="shared" si="28"/>
        <v>12.5</v>
      </c>
      <c r="AL128" s="192">
        <f>ROUND(IF('Schuelereinst. Sinclair'!$N$4="Ja",Druck_Tabelle_Kugel_VGL!AL$10,1) * VLOOKUP(AK128,Kugel_Schueler,2),1)</f>
        <v>126.9</v>
      </c>
      <c r="AM128" s="180"/>
      <c r="AN128" s="185">
        <f t="shared" si="29"/>
        <v>12.5</v>
      </c>
      <c r="AO128" s="192">
        <f>ROUND(IF('Schuelereinst. Sinclair'!$N$4="Ja",Druck_Tabelle_Kugel_VGL!AO$10,1) * VLOOKUP(AN128,Kugel_Schueler,2),1)</f>
        <v>122.6</v>
      </c>
      <c r="AP128" s="180"/>
      <c r="AQ128" s="185">
        <f t="shared" si="30"/>
        <v>12.5</v>
      </c>
      <c r="AR128" s="192">
        <f>ROUND(IF('Schuelereinst. Sinclair'!$N$4="Ja",Druck_Tabelle_Kugel_VGL!AR$10,1) * VLOOKUP(AQ128,Kugel_Schueler,2),1)</f>
        <v>118.8</v>
      </c>
      <c r="AS128" s="180"/>
      <c r="AT128" s="185">
        <f t="shared" si="31"/>
        <v>12.5</v>
      </c>
      <c r="AU128" s="192">
        <f>ROUND(IF('Schuelereinst. Sinclair'!$N$4="Ja",Druck_Tabelle_Kugel_VGL!AU$10,1) * VLOOKUP(AT128,Kugel_Schueler,2),1)</f>
        <v>99.2</v>
      </c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180"/>
      <c r="DH128" s="180"/>
      <c r="DI128" s="180"/>
      <c r="DJ128" s="180"/>
      <c r="DK128" s="180"/>
      <c r="DL128" s="180"/>
      <c r="DM128" s="180"/>
      <c r="DN128" s="180"/>
      <c r="DO128" s="180"/>
      <c r="DP128" s="180"/>
      <c r="DQ128" s="180"/>
      <c r="DR128" s="180"/>
      <c r="DS128" s="180"/>
      <c r="DT128" s="180"/>
      <c r="DU128" s="180"/>
      <c r="DV128" s="180"/>
      <c r="DW128" s="180"/>
      <c r="DX128" s="180"/>
      <c r="DY128" s="180"/>
      <c r="DZ128" s="180"/>
      <c r="EA128" s="180"/>
      <c r="EB128" s="180"/>
    </row>
    <row r="129" spans="1:132" x14ac:dyDescent="0.2">
      <c r="A129" s="183">
        <f t="shared" si="33"/>
        <v>12.6</v>
      </c>
      <c r="B129" s="191">
        <f>ROUND(IF('Schuelereinst. Sinclair'!$N$4="Ja",Druck_Tabelle_Kugel_VGL!B$10,1) * VLOOKUP(A129,Kugel_Schueler,2),1)</f>
        <v>294.10000000000002</v>
      </c>
      <c r="C129" s="180"/>
      <c r="D129" s="183">
        <f t="shared" si="17"/>
        <v>12.6</v>
      </c>
      <c r="E129" s="191">
        <f>ROUND(IF('Schuelereinst. Sinclair'!$N$4="Ja",Druck_Tabelle_Kugel_VGL!E$10,1) * VLOOKUP(D129,Kugel_Schueler,2),1)</f>
        <v>260</v>
      </c>
      <c r="F129" s="180"/>
      <c r="G129" s="183">
        <f t="shared" si="18"/>
        <v>12.6</v>
      </c>
      <c r="H129" s="191">
        <f>ROUND(IF('Schuelereinst. Sinclair'!$N$4="Ja",Druck_Tabelle_Kugel_VGL!H$10,1) * VLOOKUP(G129,Kugel_Schueler,2),1)</f>
        <v>233.7</v>
      </c>
      <c r="I129" s="180"/>
      <c r="J129" s="183">
        <f t="shared" si="19"/>
        <v>12.6</v>
      </c>
      <c r="K129" s="191">
        <f>ROUND(IF('Schuelereinst. Sinclair'!$N$4="Ja",Druck_Tabelle_Kugel_VGL!K$10,1) * VLOOKUP(J129,Kugel_Schueler,2),1)</f>
        <v>212.8</v>
      </c>
      <c r="L129" s="180"/>
      <c r="M129" s="183">
        <f t="shared" si="20"/>
        <v>12.6</v>
      </c>
      <c r="N129" s="191">
        <f>ROUND(IF('Schuelereinst. Sinclair'!$N$4="Ja",Druck_Tabelle_Kugel_VGL!N$10,1) * VLOOKUP(M129,Kugel_Schueler,2),1)</f>
        <v>195.9</v>
      </c>
      <c r="O129" s="180"/>
      <c r="P129" s="183">
        <f t="shared" si="21"/>
        <v>12.6</v>
      </c>
      <c r="Q129" s="191">
        <f>ROUND(IF('Schuelereinst. Sinclair'!$N$4="Ja",Druck_Tabelle_Kugel_VGL!Q$10,1) * VLOOKUP(P129,Kugel_Schueler,2),1)</f>
        <v>181.9</v>
      </c>
      <c r="R129" s="180"/>
      <c r="S129" s="183">
        <f t="shared" si="22"/>
        <v>12.6</v>
      </c>
      <c r="T129" s="191">
        <f>ROUND(IF('Schuelereinst. Sinclair'!$N$4="Ja",Druck_Tabelle_Kugel_VGL!T$10,1) * VLOOKUP(S129,Kugel_Schueler,2),1)</f>
        <v>170.3</v>
      </c>
      <c r="U129" s="180"/>
      <c r="V129" s="183">
        <f t="shared" si="23"/>
        <v>12.6</v>
      </c>
      <c r="W129" s="191">
        <f>ROUND(IF('Schuelereinst. Sinclair'!$N$4="Ja",Druck_Tabelle_Kugel_VGL!W$10,1) * VLOOKUP(V129,Kugel_Schueler,2),1)</f>
        <v>160.5</v>
      </c>
      <c r="X129" s="180"/>
      <c r="Y129" s="183">
        <f t="shared" si="24"/>
        <v>12.6</v>
      </c>
      <c r="Z129" s="191">
        <f>ROUND(IF('Schuelereinst. Sinclair'!$N$4="Ja",Druck_Tabelle_Kugel_VGL!Z$10,1) * VLOOKUP(Y129,Kugel_Schueler,2),1)</f>
        <v>152.1</v>
      </c>
      <c r="AA129" s="180"/>
      <c r="AB129" s="183">
        <f t="shared" si="25"/>
        <v>12.6</v>
      </c>
      <c r="AC129" s="191">
        <f>ROUND(IF('Schuelereinst. Sinclair'!$N$4="Ja",Druck_Tabelle_Kugel_VGL!AC$10,1) * VLOOKUP(AB129,Kugel_Schueler,2),1)</f>
        <v>144.80000000000001</v>
      </c>
      <c r="AD129" s="180"/>
      <c r="AE129" s="183">
        <f t="shared" si="26"/>
        <v>12.6</v>
      </c>
      <c r="AF129" s="191">
        <f>ROUND(IF('Schuelereinst. Sinclair'!$N$4="Ja",Druck_Tabelle_Kugel_VGL!AF$10,1) * VLOOKUP(AE129,Kugel_Schueler,2),1)</f>
        <v>138.5</v>
      </c>
      <c r="AG129" s="180"/>
      <c r="AH129" s="183">
        <f t="shared" si="27"/>
        <v>12.6</v>
      </c>
      <c r="AI129" s="191">
        <f>ROUND(IF('Schuelereinst. Sinclair'!$N$4="Ja",Druck_Tabelle_Kugel_VGL!AI$10,1) * VLOOKUP(AH129,Kugel_Schueler,2),1)</f>
        <v>133</v>
      </c>
      <c r="AJ129" s="180"/>
      <c r="AK129" s="183">
        <f t="shared" si="28"/>
        <v>12.6</v>
      </c>
      <c r="AL129" s="191">
        <f>ROUND(IF('Schuelereinst. Sinclair'!$N$4="Ja",Druck_Tabelle_Kugel_VGL!AL$10,1) * VLOOKUP(AK129,Kugel_Schueler,2),1)</f>
        <v>128.1</v>
      </c>
      <c r="AM129" s="180"/>
      <c r="AN129" s="183">
        <f t="shared" si="29"/>
        <v>12.6</v>
      </c>
      <c r="AO129" s="191">
        <f>ROUND(IF('Schuelereinst. Sinclair'!$N$4="Ja",Druck_Tabelle_Kugel_VGL!AO$10,1) * VLOOKUP(AN129,Kugel_Schueler,2),1)</f>
        <v>123.8</v>
      </c>
      <c r="AP129" s="180"/>
      <c r="AQ129" s="183">
        <f t="shared" si="30"/>
        <v>12.6</v>
      </c>
      <c r="AR129" s="191">
        <f>ROUND(IF('Schuelereinst. Sinclair'!$N$4="Ja",Druck_Tabelle_Kugel_VGL!AR$10,1) * VLOOKUP(AQ129,Kugel_Schueler,2),1)</f>
        <v>120</v>
      </c>
      <c r="AS129" s="180"/>
      <c r="AT129" s="183">
        <f t="shared" si="31"/>
        <v>12.6</v>
      </c>
      <c r="AU129" s="191">
        <f>ROUND(IF('Schuelereinst. Sinclair'!$N$4="Ja",Druck_Tabelle_Kugel_VGL!AU$10,1) * VLOOKUP(AT129,Kugel_Schueler,2),1)</f>
        <v>100.2</v>
      </c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180"/>
      <c r="DH129" s="180"/>
      <c r="DI129" s="180"/>
      <c r="DJ129" s="180"/>
      <c r="DK129" s="180"/>
      <c r="DL129" s="180"/>
      <c r="DM129" s="180"/>
      <c r="DN129" s="180"/>
      <c r="DO129" s="180"/>
      <c r="DP129" s="180"/>
      <c r="DQ129" s="180"/>
      <c r="DR129" s="180"/>
      <c r="DS129" s="180"/>
      <c r="DT129" s="180"/>
      <c r="DU129" s="180"/>
      <c r="DV129" s="180"/>
      <c r="DW129" s="180"/>
      <c r="DX129" s="180"/>
      <c r="DY129" s="180"/>
      <c r="DZ129" s="180"/>
      <c r="EA129" s="180"/>
      <c r="EB129" s="180"/>
    </row>
    <row r="130" spans="1:132" x14ac:dyDescent="0.2">
      <c r="A130" s="185">
        <f t="shared" si="33"/>
        <v>12.7</v>
      </c>
      <c r="B130" s="192">
        <f>ROUND(IF('Schuelereinst. Sinclair'!$N$4="Ja",Druck_Tabelle_Kugel_VGL!B$10,1) * VLOOKUP(A130,Kugel_Schueler,2),1)</f>
        <v>296.8</v>
      </c>
      <c r="C130" s="180"/>
      <c r="D130" s="185">
        <f t="shared" si="17"/>
        <v>12.7</v>
      </c>
      <c r="E130" s="192">
        <f>ROUND(IF('Schuelereinst. Sinclair'!$N$4="Ja",Druck_Tabelle_Kugel_VGL!E$10,1) * VLOOKUP(D130,Kugel_Schueler,2),1)</f>
        <v>262.5</v>
      </c>
      <c r="F130" s="180"/>
      <c r="G130" s="185">
        <f t="shared" si="18"/>
        <v>12.7</v>
      </c>
      <c r="H130" s="192">
        <f>ROUND(IF('Schuelereinst. Sinclair'!$N$4="Ja",Druck_Tabelle_Kugel_VGL!H$10,1) * VLOOKUP(G130,Kugel_Schueler,2),1)</f>
        <v>235.9</v>
      </c>
      <c r="I130" s="180"/>
      <c r="J130" s="185">
        <f t="shared" si="19"/>
        <v>12.7</v>
      </c>
      <c r="K130" s="192">
        <f>ROUND(IF('Schuelereinst. Sinclair'!$N$4="Ja",Druck_Tabelle_Kugel_VGL!K$10,1) * VLOOKUP(J130,Kugel_Schueler,2),1)</f>
        <v>214.8</v>
      </c>
      <c r="L130" s="180"/>
      <c r="M130" s="185">
        <f t="shared" si="20"/>
        <v>12.7</v>
      </c>
      <c r="N130" s="192">
        <f>ROUND(IF('Schuelereinst. Sinclair'!$N$4="Ja",Druck_Tabelle_Kugel_VGL!N$10,1) * VLOOKUP(M130,Kugel_Schueler,2),1)</f>
        <v>197.7</v>
      </c>
      <c r="O130" s="180"/>
      <c r="P130" s="185">
        <f t="shared" si="21"/>
        <v>12.7</v>
      </c>
      <c r="Q130" s="192">
        <f>ROUND(IF('Schuelereinst. Sinclair'!$N$4="Ja",Druck_Tabelle_Kugel_VGL!Q$10,1) * VLOOKUP(P130,Kugel_Schueler,2),1)</f>
        <v>183.7</v>
      </c>
      <c r="R130" s="180"/>
      <c r="S130" s="185">
        <f t="shared" si="22"/>
        <v>12.7</v>
      </c>
      <c r="T130" s="192">
        <f>ROUND(IF('Schuelereinst. Sinclair'!$N$4="Ja",Druck_Tabelle_Kugel_VGL!T$10,1) * VLOOKUP(S130,Kugel_Schueler,2),1)</f>
        <v>171.9</v>
      </c>
      <c r="U130" s="180"/>
      <c r="V130" s="185">
        <f t="shared" si="23"/>
        <v>12.7</v>
      </c>
      <c r="W130" s="192">
        <f>ROUND(IF('Schuelereinst. Sinclair'!$N$4="Ja",Druck_Tabelle_Kugel_VGL!W$10,1) * VLOOKUP(V130,Kugel_Schueler,2),1)</f>
        <v>162</v>
      </c>
      <c r="X130" s="180"/>
      <c r="Y130" s="185">
        <f t="shared" si="24"/>
        <v>12.7</v>
      </c>
      <c r="Z130" s="192">
        <f>ROUND(IF('Schuelereinst. Sinclair'!$N$4="Ja",Druck_Tabelle_Kugel_VGL!Z$10,1) * VLOOKUP(Y130,Kugel_Schueler,2),1)</f>
        <v>153.5</v>
      </c>
      <c r="AA130" s="180"/>
      <c r="AB130" s="185">
        <f t="shared" si="25"/>
        <v>12.7</v>
      </c>
      <c r="AC130" s="192">
        <f>ROUND(IF('Schuelereinst. Sinclair'!$N$4="Ja",Druck_Tabelle_Kugel_VGL!AC$10,1) * VLOOKUP(AB130,Kugel_Schueler,2),1)</f>
        <v>146.19999999999999</v>
      </c>
      <c r="AD130" s="180"/>
      <c r="AE130" s="185">
        <f t="shared" si="26"/>
        <v>12.7</v>
      </c>
      <c r="AF130" s="192">
        <f>ROUND(IF('Schuelereinst. Sinclair'!$N$4="Ja",Druck_Tabelle_Kugel_VGL!AF$10,1) * VLOOKUP(AE130,Kugel_Schueler,2),1)</f>
        <v>139.80000000000001</v>
      </c>
      <c r="AG130" s="180"/>
      <c r="AH130" s="185">
        <f t="shared" si="27"/>
        <v>12.7</v>
      </c>
      <c r="AI130" s="192">
        <f>ROUND(IF('Schuelereinst. Sinclair'!$N$4="Ja",Druck_Tabelle_Kugel_VGL!AI$10,1) * VLOOKUP(AH130,Kugel_Schueler,2),1)</f>
        <v>134.19999999999999</v>
      </c>
      <c r="AJ130" s="180"/>
      <c r="AK130" s="185">
        <f t="shared" si="28"/>
        <v>12.7</v>
      </c>
      <c r="AL130" s="192">
        <f>ROUND(IF('Schuelereinst. Sinclair'!$N$4="Ja",Druck_Tabelle_Kugel_VGL!AL$10,1) * VLOOKUP(AK130,Kugel_Schueler,2),1)</f>
        <v>129.30000000000001</v>
      </c>
      <c r="AM130" s="180"/>
      <c r="AN130" s="185">
        <f t="shared" si="29"/>
        <v>12.7</v>
      </c>
      <c r="AO130" s="192">
        <f>ROUND(IF('Schuelereinst. Sinclair'!$N$4="Ja",Druck_Tabelle_Kugel_VGL!AO$10,1) * VLOOKUP(AN130,Kugel_Schueler,2),1)</f>
        <v>125</v>
      </c>
      <c r="AP130" s="180"/>
      <c r="AQ130" s="185">
        <f t="shared" si="30"/>
        <v>12.7</v>
      </c>
      <c r="AR130" s="192">
        <f>ROUND(IF('Schuelereinst. Sinclair'!$N$4="Ja",Druck_Tabelle_Kugel_VGL!AR$10,1) * VLOOKUP(AQ130,Kugel_Schueler,2),1)</f>
        <v>121.1</v>
      </c>
      <c r="AS130" s="180"/>
      <c r="AT130" s="185">
        <f t="shared" si="31"/>
        <v>12.7</v>
      </c>
      <c r="AU130" s="192">
        <f>ROUND(IF('Schuelereinst. Sinclair'!$N$4="Ja",Druck_Tabelle_Kugel_VGL!AU$10,1) * VLOOKUP(AT130,Kugel_Schueler,2),1)</f>
        <v>101.1</v>
      </c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180"/>
      <c r="DH130" s="180"/>
      <c r="DI130" s="180"/>
      <c r="DJ130" s="180"/>
      <c r="DK130" s="180"/>
      <c r="DL130" s="180"/>
      <c r="DM130" s="180"/>
      <c r="DN130" s="180"/>
      <c r="DO130" s="180"/>
      <c r="DP130" s="180"/>
      <c r="DQ130" s="180"/>
      <c r="DR130" s="180"/>
      <c r="DS130" s="180"/>
      <c r="DT130" s="180"/>
      <c r="DU130" s="180"/>
      <c r="DV130" s="180"/>
      <c r="DW130" s="180"/>
      <c r="DX130" s="180"/>
      <c r="DY130" s="180"/>
      <c r="DZ130" s="180"/>
      <c r="EA130" s="180"/>
      <c r="EB130" s="180"/>
    </row>
    <row r="131" spans="1:132" x14ac:dyDescent="0.2">
      <c r="A131" s="183">
        <f t="shared" si="33"/>
        <v>12.8</v>
      </c>
      <c r="B131" s="191">
        <f>ROUND(IF('Schuelereinst. Sinclair'!$N$4="Ja",Druck_Tabelle_Kugel_VGL!B$10,1) * VLOOKUP(A131,Kugel_Schueler,2),1)</f>
        <v>299.60000000000002</v>
      </c>
      <c r="C131" s="180"/>
      <c r="D131" s="183">
        <f t="shared" si="17"/>
        <v>12.8</v>
      </c>
      <c r="E131" s="191">
        <f>ROUND(IF('Schuelereinst. Sinclair'!$N$4="Ja",Druck_Tabelle_Kugel_VGL!E$10,1) * VLOOKUP(D131,Kugel_Schueler,2),1)</f>
        <v>265</v>
      </c>
      <c r="F131" s="180"/>
      <c r="G131" s="183">
        <f t="shared" si="18"/>
        <v>12.8</v>
      </c>
      <c r="H131" s="191">
        <f>ROUND(IF('Schuelereinst. Sinclair'!$N$4="Ja",Druck_Tabelle_Kugel_VGL!H$10,1) * VLOOKUP(G131,Kugel_Schueler,2),1)</f>
        <v>238.1</v>
      </c>
      <c r="I131" s="180"/>
      <c r="J131" s="183">
        <f t="shared" si="19"/>
        <v>12.8</v>
      </c>
      <c r="K131" s="191">
        <f>ROUND(IF('Schuelereinst. Sinclair'!$N$4="Ja",Druck_Tabelle_Kugel_VGL!K$10,1) * VLOOKUP(J131,Kugel_Schueler,2),1)</f>
        <v>216.8</v>
      </c>
      <c r="L131" s="180"/>
      <c r="M131" s="183">
        <f t="shared" si="20"/>
        <v>12.8</v>
      </c>
      <c r="N131" s="191">
        <f>ROUND(IF('Schuelereinst. Sinclair'!$N$4="Ja",Druck_Tabelle_Kugel_VGL!N$10,1) * VLOOKUP(M131,Kugel_Schueler,2),1)</f>
        <v>199.6</v>
      </c>
      <c r="O131" s="180"/>
      <c r="P131" s="183">
        <f t="shared" si="21"/>
        <v>12.8</v>
      </c>
      <c r="Q131" s="191">
        <f>ROUND(IF('Schuelereinst. Sinclair'!$N$4="Ja",Druck_Tabelle_Kugel_VGL!Q$10,1) * VLOOKUP(P131,Kugel_Schueler,2),1)</f>
        <v>185.4</v>
      </c>
      <c r="R131" s="180"/>
      <c r="S131" s="183">
        <f t="shared" si="22"/>
        <v>12.8</v>
      </c>
      <c r="T131" s="191">
        <f>ROUND(IF('Schuelereinst. Sinclair'!$N$4="Ja",Druck_Tabelle_Kugel_VGL!T$10,1) * VLOOKUP(S131,Kugel_Schueler,2),1)</f>
        <v>173.5</v>
      </c>
      <c r="U131" s="180"/>
      <c r="V131" s="183">
        <f t="shared" si="23"/>
        <v>12.8</v>
      </c>
      <c r="W131" s="191">
        <f>ROUND(IF('Schuelereinst. Sinclair'!$N$4="Ja",Druck_Tabelle_Kugel_VGL!W$10,1) * VLOOKUP(V131,Kugel_Schueler,2),1)</f>
        <v>163.5</v>
      </c>
      <c r="X131" s="180"/>
      <c r="Y131" s="183">
        <f t="shared" si="24"/>
        <v>12.8</v>
      </c>
      <c r="Z131" s="191">
        <f>ROUND(IF('Schuelereinst. Sinclair'!$N$4="Ja",Druck_Tabelle_Kugel_VGL!Z$10,1) * VLOOKUP(Y131,Kugel_Schueler,2),1)</f>
        <v>154.9</v>
      </c>
      <c r="AA131" s="180"/>
      <c r="AB131" s="183">
        <f t="shared" si="25"/>
        <v>12.8</v>
      </c>
      <c r="AC131" s="191">
        <f>ROUND(IF('Schuelereinst. Sinclair'!$N$4="Ja",Druck_Tabelle_Kugel_VGL!AC$10,1) * VLOOKUP(AB131,Kugel_Schueler,2),1)</f>
        <v>147.5</v>
      </c>
      <c r="AD131" s="180"/>
      <c r="AE131" s="183">
        <f t="shared" si="26"/>
        <v>12.8</v>
      </c>
      <c r="AF131" s="191">
        <f>ROUND(IF('Schuelereinst. Sinclair'!$N$4="Ja",Druck_Tabelle_Kugel_VGL!AF$10,1) * VLOOKUP(AE131,Kugel_Schueler,2),1)</f>
        <v>141.1</v>
      </c>
      <c r="AG131" s="180"/>
      <c r="AH131" s="183">
        <f t="shared" si="27"/>
        <v>12.8</v>
      </c>
      <c r="AI131" s="191">
        <f>ROUND(IF('Schuelereinst. Sinclair'!$N$4="Ja",Druck_Tabelle_Kugel_VGL!AI$10,1) * VLOOKUP(AH131,Kugel_Schueler,2),1)</f>
        <v>135.5</v>
      </c>
      <c r="AJ131" s="180"/>
      <c r="AK131" s="183">
        <f t="shared" si="28"/>
        <v>12.8</v>
      </c>
      <c r="AL131" s="191">
        <f>ROUND(IF('Schuelereinst. Sinclair'!$N$4="Ja",Druck_Tabelle_Kugel_VGL!AL$10,1) * VLOOKUP(AK131,Kugel_Schueler,2),1)</f>
        <v>130.5</v>
      </c>
      <c r="AM131" s="180"/>
      <c r="AN131" s="183">
        <f t="shared" si="29"/>
        <v>12.8</v>
      </c>
      <c r="AO131" s="191">
        <f>ROUND(IF('Schuelereinst. Sinclair'!$N$4="Ja",Druck_Tabelle_Kugel_VGL!AO$10,1) * VLOOKUP(AN131,Kugel_Schueler,2),1)</f>
        <v>126.2</v>
      </c>
      <c r="AP131" s="180"/>
      <c r="AQ131" s="183">
        <f t="shared" si="30"/>
        <v>12.8</v>
      </c>
      <c r="AR131" s="191">
        <f>ROUND(IF('Schuelereinst. Sinclair'!$N$4="Ja",Druck_Tabelle_Kugel_VGL!AR$10,1) * VLOOKUP(AQ131,Kugel_Schueler,2),1)</f>
        <v>122.2</v>
      </c>
      <c r="AS131" s="180"/>
      <c r="AT131" s="183">
        <f t="shared" si="31"/>
        <v>12.8</v>
      </c>
      <c r="AU131" s="191">
        <f>ROUND(IF('Schuelereinst. Sinclair'!$N$4="Ja",Druck_Tabelle_Kugel_VGL!AU$10,1) * VLOOKUP(AT131,Kugel_Schueler,2),1)</f>
        <v>102</v>
      </c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180"/>
      <c r="DH131" s="180"/>
      <c r="DI131" s="180"/>
      <c r="DJ131" s="180"/>
      <c r="DK131" s="180"/>
      <c r="DL131" s="180"/>
      <c r="DM131" s="180"/>
      <c r="DN131" s="180"/>
      <c r="DO131" s="180"/>
      <c r="DP131" s="180"/>
      <c r="DQ131" s="180"/>
      <c r="DR131" s="180"/>
      <c r="DS131" s="180"/>
      <c r="DT131" s="180"/>
      <c r="DU131" s="180"/>
      <c r="DV131" s="180"/>
      <c r="DW131" s="180"/>
      <c r="DX131" s="180"/>
      <c r="DY131" s="180"/>
      <c r="DZ131" s="180"/>
      <c r="EA131" s="180"/>
      <c r="EB131" s="180"/>
    </row>
    <row r="132" spans="1:132" x14ac:dyDescent="0.2">
      <c r="A132" s="185">
        <f t="shared" si="33"/>
        <v>12.9</v>
      </c>
      <c r="B132" s="192">
        <f>ROUND(IF('Schuelereinst. Sinclair'!$N$4="Ja",Druck_Tabelle_Kugel_VGL!B$10,1) * VLOOKUP(A132,Kugel_Schueler,2),1)</f>
        <v>302.39999999999998</v>
      </c>
      <c r="C132" s="180"/>
      <c r="D132" s="185">
        <f t="shared" si="17"/>
        <v>12.9</v>
      </c>
      <c r="E132" s="192">
        <f>ROUND(IF('Schuelereinst. Sinclair'!$N$4="Ja",Druck_Tabelle_Kugel_VGL!E$10,1) * VLOOKUP(D132,Kugel_Schueler,2),1)</f>
        <v>267.39999999999998</v>
      </c>
      <c r="F132" s="180"/>
      <c r="G132" s="185">
        <f t="shared" si="18"/>
        <v>12.9</v>
      </c>
      <c r="H132" s="192">
        <f>ROUND(IF('Schuelereinst. Sinclair'!$N$4="Ja",Druck_Tabelle_Kugel_VGL!H$10,1) * VLOOKUP(G132,Kugel_Schueler,2),1)</f>
        <v>240.3</v>
      </c>
      <c r="I132" s="180"/>
      <c r="J132" s="185">
        <f t="shared" si="19"/>
        <v>12.9</v>
      </c>
      <c r="K132" s="192">
        <f>ROUND(IF('Schuelereinst. Sinclair'!$N$4="Ja",Druck_Tabelle_Kugel_VGL!K$10,1) * VLOOKUP(J132,Kugel_Schueler,2),1)</f>
        <v>218.8</v>
      </c>
      <c r="L132" s="180"/>
      <c r="M132" s="185">
        <f t="shared" si="20"/>
        <v>12.9</v>
      </c>
      <c r="N132" s="192">
        <f>ROUND(IF('Schuelereinst. Sinclair'!$N$4="Ja",Druck_Tabelle_Kugel_VGL!N$10,1) * VLOOKUP(M132,Kugel_Schueler,2),1)</f>
        <v>201.4</v>
      </c>
      <c r="O132" s="180"/>
      <c r="P132" s="185">
        <f t="shared" si="21"/>
        <v>12.9</v>
      </c>
      <c r="Q132" s="192">
        <f>ROUND(IF('Schuelereinst. Sinclair'!$N$4="Ja",Druck_Tabelle_Kugel_VGL!Q$10,1) * VLOOKUP(P132,Kugel_Schueler,2),1)</f>
        <v>187.1</v>
      </c>
      <c r="R132" s="180"/>
      <c r="S132" s="185">
        <f t="shared" si="22"/>
        <v>12.9</v>
      </c>
      <c r="T132" s="192">
        <f>ROUND(IF('Schuelereinst. Sinclair'!$N$4="Ja",Druck_Tabelle_Kugel_VGL!T$10,1) * VLOOKUP(S132,Kugel_Schueler,2),1)</f>
        <v>175.1</v>
      </c>
      <c r="U132" s="180"/>
      <c r="V132" s="185">
        <f t="shared" si="23"/>
        <v>12.9</v>
      </c>
      <c r="W132" s="192">
        <f>ROUND(IF('Schuelereinst. Sinclair'!$N$4="Ja",Druck_Tabelle_Kugel_VGL!W$10,1) * VLOOKUP(V132,Kugel_Schueler,2),1)</f>
        <v>165</v>
      </c>
      <c r="X132" s="180"/>
      <c r="Y132" s="185">
        <f t="shared" si="24"/>
        <v>12.9</v>
      </c>
      <c r="Z132" s="192">
        <f>ROUND(IF('Schuelereinst. Sinclair'!$N$4="Ja",Druck_Tabelle_Kugel_VGL!Z$10,1) * VLOOKUP(Y132,Kugel_Schueler,2),1)</f>
        <v>156.4</v>
      </c>
      <c r="AA132" s="180"/>
      <c r="AB132" s="185">
        <f t="shared" si="25"/>
        <v>12.9</v>
      </c>
      <c r="AC132" s="192">
        <f>ROUND(IF('Schuelereinst. Sinclair'!$N$4="Ja",Druck_Tabelle_Kugel_VGL!AC$10,1) * VLOOKUP(AB132,Kugel_Schueler,2),1)</f>
        <v>148.9</v>
      </c>
      <c r="AD132" s="180"/>
      <c r="AE132" s="185">
        <f t="shared" si="26"/>
        <v>12.9</v>
      </c>
      <c r="AF132" s="192">
        <f>ROUND(IF('Schuelereinst. Sinclair'!$N$4="Ja",Druck_Tabelle_Kugel_VGL!AF$10,1) * VLOOKUP(AE132,Kugel_Schueler,2),1)</f>
        <v>142.4</v>
      </c>
      <c r="AG132" s="180"/>
      <c r="AH132" s="185">
        <f t="shared" si="27"/>
        <v>12.9</v>
      </c>
      <c r="AI132" s="192">
        <f>ROUND(IF('Schuelereinst. Sinclair'!$N$4="Ja",Druck_Tabelle_Kugel_VGL!AI$10,1) * VLOOKUP(AH132,Kugel_Schueler,2),1)</f>
        <v>136.80000000000001</v>
      </c>
      <c r="AJ132" s="180"/>
      <c r="AK132" s="185">
        <f t="shared" si="28"/>
        <v>12.9</v>
      </c>
      <c r="AL132" s="192">
        <f>ROUND(IF('Schuelereinst. Sinclair'!$N$4="Ja",Druck_Tabelle_Kugel_VGL!AL$10,1) * VLOOKUP(AK132,Kugel_Schueler,2),1)</f>
        <v>131.80000000000001</v>
      </c>
      <c r="AM132" s="180"/>
      <c r="AN132" s="185">
        <f t="shared" si="29"/>
        <v>12.9</v>
      </c>
      <c r="AO132" s="192">
        <f>ROUND(IF('Schuelereinst. Sinclair'!$N$4="Ja",Druck_Tabelle_Kugel_VGL!AO$10,1) * VLOOKUP(AN132,Kugel_Schueler,2),1)</f>
        <v>127.3</v>
      </c>
      <c r="AP132" s="180"/>
      <c r="AQ132" s="185">
        <f t="shared" si="30"/>
        <v>12.9</v>
      </c>
      <c r="AR132" s="192">
        <f>ROUND(IF('Schuelereinst. Sinclair'!$N$4="Ja",Druck_Tabelle_Kugel_VGL!AR$10,1) * VLOOKUP(AQ132,Kugel_Schueler,2),1)</f>
        <v>123.4</v>
      </c>
      <c r="AS132" s="180"/>
      <c r="AT132" s="185">
        <f t="shared" si="31"/>
        <v>12.9</v>
      </c>
      <c r="AU132" s="192">
        <f>ROUND(IF('Schuelereinst. Sinclair'!$N$4="Ja",Druck_Tabelle_Kugel_VGL!AU$10,1) * VLOOKUP(AT132,Kugel_Schueler,2),1)</f>
        <v>103</v>
      </c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</row>
    <row r="133" spans="1:132" x14ac:dyDescent="0.2">
      <c r="A133" s="183">
        <f t="shared" si="33"/>
        <v>13</v>
      </c>
      <c r="B133" s="191">
        <f>ROUND(IF('Schuelereinst. Sinclair'!$N$4="Ja",Druck_Tabelle_Kugel_VGL!B$10,1) * VLOOKUP(A133,Kugel_Schueler,2),1)</f>
        <v>305.2</v>
      </c>
      <c r="C133" s="180"/>
      <c r="D133" s="183">
        <f t="shared" si="17"/>
        <v>13</v>
      </c>
      <c r="E133" s="191">
        <f>ROUND(IF('Schuelereinst. Sinclair'!$N$4="Ja",Druck_Tabelle_Kugel_VGL!E$10,1) * VLOOKUP(D133,Kugel_Schueler,2),1)</f>
        <v>269.89999999999998</v>
      </c>
      <c r="F133" s="180"/>
      <c r="G133" s="183">
        <f t="shared" si="18"/>
        <v>13</v>
      </c>
      <c r="H133" s="191">
        <f>ROUND(IF('Schuelereinst. Sinclair'!$N$4="Ja",Druck_Tabelle_Kugel_VGL!H$10,1) * VLOOKUP(G133,Kugel_Schueler,2),1)</f>
        <v>242.5</v>
      </c>
      <c r="I133" s="180"/>
      <c r="J133" s="183">
        <f t="shared" si="19"/>
        <v>13</v>
      </c>
      <c r="K133" s="191">
        <f>ROUND(IF('Schuelereinst. Sinclair'!$N$4="Ja",Druck_Tabelle_Kugel_VGL!K$10,1) * VLOOKUP(J133,Kugel_Schueler,2),1)</f>
        <v>220.8</v>
      </c>
      <c r="L133" s="180"/>
      <c r="M133" s="183">
        <f t="shared" si="20"/>
        <v>13</v>
      </c>
      <c r="N133" s="191">
        <f>ROUND(IF('Schuelereinst. Sinclair'!$N$4="Ja",Druck_Tabelle_Kugel_VGL!N$10,1) * VLOOKUP(M133,Kugel_Schueler,2),1)</f>
        <v>203.3</v>
      </c>
      <c r="O133" s="180"/>
      <c r="P133" s="183">
        <f t="shared" si="21"/>
        <v>13</v>
      </c>
      <c r="Q133" s="191">
        <f>ROUND(IF('Schuelereinst. Sinclair'!$N$4="Ja",Druck_Tabelle_Kugel_VGL!Q$10,1) * VLOOKUP(P133,Kugel_Schueler,2),1)</f>
        <v>188.8</v>
      </c>
      <c r="R133" s="180"/>
      <c r="S133" s="183">
        <f t="shared" si="22"/>
        <v>13</v>
      </c>
      <c r="T133" s="191">
        <f>ROUND(IF('Schuelereinst. Sinclair'!$N$4="Ja",Druck_Tabelle_Kugel_VGL!T$10,1) * VLOOKUP(S133,Kugel_Schueler,2),1)</f>
        <v>176.7</v>
      </c>
      <c r="U133" s="180"/>
      <c r="V133" s="183">
        <f t="shared" si="23"/>
        <v>13</v>
      </c>
      <c r="W133" s="191">
        <f>ROUND(IF('Schuelereinst. Sinclair'!$N$4="Ja",Druck_Tabelle_Kugel_VGL!W$10,1) * VLOOKUP(V133,Kugel_Schueler,2),1)</f>
        <v>166.5</v>
      </c>
      <c r="X133" s="180"/>
      <c r="Y133" s="183">
        <f t="shared" si="24"/>
        <v>13</v>
      </c>
      <c r="Z133" s="191">
        <f>ROUND(IF('Schuelereinst. Sinclair'!$N$4="Ja",Druck_Tabelle_Kugel_VGL!Z$10,1) * VLOOKUP(Y133,Kugel_Schueler,2),1)</f>
        <v>157.80000000000001</v>
      </c>
      <c r="AA133" s="180"/>
      <c r="AB133" s="183">
        <f t="shared" si="25"/>
        <v>13</v>
      </c>
      <c r="AC133" s="191">
        <f>ROUND(IF('Schuelereinst. Sinclair'!$N$4="Ja",Druck_Tabelle_Kugel_VGL!AC$10,1) * VLOOKUP(AB133,Kugel_Schueler,2),1)</f>
        <v>150.30000000000001</v>
      </c>
      <c r="AD133" s="180"/>
      <c r="AE133" s="183">
        <f t="shared" si="26"/>
        <v>13</v>
      </c>
      <c r="AF133" s="191">
        <f>ROUND(IF('Schuelereinst. Sinclair'!$N$4="Ja",Druck_Tabelle_Kugel_VGL!AF$10,1) * VLOOKUP(AE133,Kugel_Schueler,2),1)</f>
        <v>143.69999999999999</v>
      </c>
      <c r="AG133" s="180"/>
      <c r="AH133" s="183">
        <f t="shared" si="27"/>
        <v>13</v>
      </c>
      <c r="AI133" s="191">
        <f>ROUND(IF('Schuelereinst. Sinclair'!$N$4="Ja",Druck_Tabelle_Kugel_VGL!AI$10,1) * VLOOKUP(AH133,Kugel_Schueler,2),1)</f>
        <v>138</v>
      </c>
      <c r="AJ133" s="180"/>
      <c r="AK133" s="183">
        <f t="shared" si="28"/>
        <v>13</v>
      </c>
      <c r="AL133" s="191">
        <f>ROUND(IF('Schuelereinst. Sinclair'!$N$4="Ja",Druck_Tabelle_Kugel_VGL!AL$10,1) * VLOOKUP(AK133,Kugel_Schueler,2),1)</f>
        <v>133</v>
      </c>
      <c r="AM133" s="180"/>
      <c r="AN133" s="183">
        <f t="shared" si="29"/>
        <v>13</v>
      </c>
      <c r="AO133" s="191">
        <f>ROUND(IF('Schuelereinst. Sinclair'!$N$4="Ja",Druck_Tabelle_Kugel_VGL!AO$10,1) * VLOOKUP(AN133,Kugel_Schueler,2),1)</f>
        <v>128.5</v>
      </c>
      <c r="AP133" s="180"/>
      <c r="AQ133" s="183">
        <f t="shared" si="30"/>
        <v>13</v>
      </c>
      <c r="AR133" s="191">
        <f>ROUND(IF('Schuelereinst. Sinclair'!$N$4="Ja",Druck_Tabelle_Kugel_VGL!AR$10,1) * VLOOKUP(AQ133,Kugel_Schueler,2),1)</f>
        <v>124.5</v>
      </c>
      <c r="AS133" s="180"/>
      <c r="AT133" s="183">
        <f t="shared" si="31"/>
        <v>13</v>
      </c>
      <c r="AU133" s="191">
        <f>ROUND(IF('Schuelereinst. Sinclair'!$N$4="Ja",Druck_Tabelle_Kugel_VGL!AU$10,1) * VLOOKUP(AT133,Kugel_Schueler,2),1)</f>
        <v>103.9</v>
      </c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</row>
    <row r="134" spans="1:132" x14ac:dyDescent="0.2">
      <c r="A134" s="185">
        <f t="shared" si="33"/>
        <v>13.1</v>
      </c>
      <c r="B134" s="192">
        <f>ROUND(IF('Schuelereinst. Sinclair'!$N$4="Ja",Druck_Tabelle_Kugel_VGL!B$10,1) * VLOOKUP(A134,Kugel_Schueler,2),1)</f>
        <v>307.89999999999998</v>
      </c>
      <c r="C134" s="180"/>
      <c r="D134" s="185">
        <f t="shared" si="17"/>
        <v>13.1</v>
      </c>
      <c r="E134" s="192">
        <f>ROUND(IF('Schuelereinst. Sinclair'!$N$4="Ja",Druck_Tabelle_Kugel_VGL!E$10,1) * VLOOKUP(D134,Kugel_Schueler,2),1)</f>
        <v>272.3</v>
      </c>
      <c r="F134" s="180"/>
      <c r="G134" s="185">
        <f t="shared" si="18"/>
        <v>13.1</v>
      </c>
      <c r="H134" s="192">
        <f>ROUND(IF('Schuelereinst. Sinclair'!$N$4="Ja",Druck_Tabelle_Kugel_VGL!H$10,1) * VLOOKUP(G134,Kugel_Schueler,2),1)</f>
        <v>244.7</v>
      </c>
      <c r="I134" s="180"/>
      <c r="J134" s="185">
        <f t="shared" si="19"/>
        <v>13.1</v>
      </c>
      <c r="K134" s="192">
        <f>ROUND(IF('Schuelereinst. Sinclair'!$N$4="Ja",Druck_Tabelle_Kugel_VGL!K$10,1) * VLOOKUP(J134,Kugel_Schueler,2),1)</f>
        <v>222.8</v>
      </c>
      <c r="L134" s="180"/>
      <c r="M134" s="185">
        <f t="shared" si="20"/>
        <v>13.1</v>
      </c>
      <c r="N134" s="192">
        <f>ROUND(IF('Schuelereinst. Sinclair'!$N$4="Ja",Druck_Tabelle_Kugel_VGL!N$10,1) * VLOOKUP(M134,Kugel_Schueler,2),1)</f>
        <v>205.1</v>
      </c>
      <c r="O134" s="180"/>
      <c r="P134" s="185">
        <f t="shared" si="21"/>
        <v>13.1</v>
      </c>
      <c r="Q134" s="192">
        <f>ROUND(IF('Schuelereinst. Sinclair'!$N$4="Ja",Druck_Tabelle_Kugel_VGL!Q$10,1) * VLOOKUP(P134,Kugel_Schueler,2),1)</f>
        <v>190.5</v>
      </c>
      <c r="R134" s="180"/>
      <c r="S134" s="185">
        <f t="shared" si="22"/>
        <v>13.1</v>
      </c>
      <c r="T134" s="192">
        <f>ROUND(IF('Schuelereinst. Sinclair'!$N$4="Ja",Druck_Tabelle_Kugel_VGL!T$10,1) * VLOOKUP(S134,Kugel_Schueler,2),1)</f>
        <v>178.3</v>
      </c>
      <c r="U134" s="180"/>
      <c r="V134" s="185">
        <f t="shared" si="23"/>
        <v>13.1</v>
      </c>
      <c r="W134" s="192">
        <f>ROUND(IF('Schuelereinst. Sinclair'!$N$4="Ja",Druck_Tabelle_Kugel_VGL!W$10,1) * VLOOKUP(V134,Kugel_Schueler,2),1)</f>
        <v>168</v>
      </c>
      <c r="X134" s="180"/>
      <c r="Y134" s="185">
        <f t="shared" si="24"/>
        <v>13.1</v>
      </c>
      <c r="Z134" s="192">
        <f>ROUND(IF('Schuelereinst. Sinclair'!$N$4="Ja",Druck_Tabelle_Kugel_VGL!Z$10,1) * VLOOKUP(Y134,Kugel_Schueler,2),1)</f>
        <v>159.19999999999999</v>
      </c>
      <c r="AA134" s="180"/>
      <c r="AB134" s="185">
        <f t="shared" si="25"/>
        <v>13.1</v>
      </c>
      <c r="AC134" s="192">
        <f>ROUND(IF('Schuelereinst. Sinclair'!$N$4="Ja",Druck_Tabelle_Kugel_VGL!AC$10,1) * VLOOKUP(AB134,Kugel_Schueler,2),1)</f>
        <v>151.6</v>
      </c>
      <c r="AD134" s="180"/>
      <c r="AE134" s="185">
        <f t="shared" si="26"/>
        <v>13.1</v>
      </c>
      <c r="AF134" s="192">
        <f>ROUND(IF('Schuelereinst. Sinclair'!$N$4="Ja",Druck_Tabelle_Kugel_VGL!AF$10,1) * VLOOKUP(AE134,Kugel_Schueler,2),1)</f>
        <v>145</v>
      </c>
      <c r="AG134" s="180"/>
      <c r="AH134" s="185">
        <f t="shared" si="27"/>
        <v>13.1</v>
      </c>
      <c r="AI134" s="192">
        <f>ROUND(IF('Schuelereinst. Sinclair'!$N$4="Ja",Druck_Tabelle_Kugel_VGL!AI$10,1) * VLOOKUP(AH134,Kugel_Schueler,2),1)</f>
        <v>139.30000000000001</v>
      </c>
      <c r="AJ134" s="180"/>
      <c r="AK134" s="185">
        <f t="shared" si="28"/>
        <v>13.1</v>
      </c>
      <c r="AL134" s="192">
        <f>ROUND(IF('Schuelereinst. Sinclair'!$N$4="Ja",Druck_Tabelle_Kugel_VGL!AL$10,1) * VLOOKUP(AK134,Kugel_Schueler,2),1)</f>
        <v>134.19999999999999</v>
      </c>
      <c r="AM134" s="180"/>
      <c r="AN134" s="185">
        <f t="shared" si="29"/>
        <v>13.1</v>
      </c>
      <c r="AO134" s="192">
        <f>ROUND(IF('Schuelereinst. Sinclair'!$N$4="Ja",Druck_Tabelle_Kugel_VGL!AO$10,1) * VLOOKUP(AN134,Kugel_Schueler,2),1)</f>
        <v>129.6</v>
      </c>
      <c r="AP134" s="180"/>
      <c r="AQ134" s="185">
        <f t="shared" si="30"/>
        <v>13.1</v>
      </c>
      <c r="AR134" s="192">
        <f>ROUND(IF('Schuelereinst. Sinclair'!$N$4="Ja",Druck_Tabelle_Kugel_VGL!AR$10,1) * VLOOKUP(AQ134,Kugel_Schueler,2),1)</f>
        <v>125.6</v>
      </c>
      <c r="AS134" s="180"/>
      <c r="AT134" s="185">
        <f t="shared" si="31"/>
        <v>13.1</v>
      </c>
      <c r="AU134" s="192">
        <f>ROUND(IF('Schuelereinst. Sinclair'!$N$4="Ja",Druck_Tabelle_Kugel_VGL!AU$10,1) * VLOOKUP(AT134,Kugel_Schueler,2),1)</f>
        <v>104.9</v>
      </c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180"/>
      <c r="DH134" s="180"/>
      <c r="DI134" s="180"/>
      <c r="DJ134" s="180"/>
      <c r="DK134" s="180"/>
      <c r="DL134" s="180"/>
      <c r="DM134" s="180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0"/>
      <c r="DX134" s="180"/>
      <c r="DY134" s="180"/>
      <c r="DZ134" s="180"/>
      <c r="EA134" s="180"/>
      <c r="EB134" s="180"/>
    </row>
    <row r="135" spans="1:132" x14ac:dyDescent="0.2">
      <c r="A135" s="183">
        <f t="shared" si="33"/>
        <v>13.2</v>
      </c>
      <c r="B135" s="191">
        <f>ROUND(IF('Schuelereinst. Sinclair'!$N$4="Ja",Druck_Tabelle_Kugel_VGL!B$10,1) * VLOOKUP(A135,Kugel_Schueler,2),1)</f>
        <v>310.7</v>
      </c>
      <c r="C135" s="180"/>
      <c r="D135" s="183">
        <f t="shared" si="17"/>
        <v>13.2</v>
      </c>
      <c r="E135" s="191">
        <f>ROUND(IF('Schuelereinst. Sinclair'!$N$4="Ja",Druck_Tabelle_Kugel_VGL!E$10,1) * VLOOKUP(D135,Kugel_Schueler,2),1)</f>
        <v>274.7</v>
      </c>
      <c r="F135" s="180"/>
      <c r="G135" s="183">
        <f t="shared" si="18"/>
        <v>13.2</v>
      </c>
      <c r="H135" s="191">
        <f>ROUND(IF('Schuelereinst. Sinclair'!$N$4="Ja",Druck_Tabelle_Kugel_VGL!H$10,1) * VLOOKUP(G135,Kugel_Schueler,2),1)</f>
        <v>246.9</v>
      </c>
      <c r="I135" s="180"/>
      <c r="J135" s="183">
        <f t="shared" si="19"/>
        <v>13.2</v>
      </c>
      <c r="K135" s="191">
        <f>ROUND(IF('Schuelereinst. Sinclair'!$N$4="Ja",Druck_Tabelle_Kugel_VGL!K$10,1) * VLOOKUP(J135,Kugel_Schueler,2),1)</f>
        <v>224.8</v>
      </c>
      <c r="L135" s="180"/>
      <c r="M135" s="183">
        <f t="shared" si="20"/>
        <v>13.2</v>
      </c>
      <c r="N135" s="191">
        <f>ROUND(IF('Schuelereinst. Sinclair'!$N$4="Ja",Druck_Tabelle_Kugel_VGL!N$10,1) * VLOOKUP(M135,Kugel_Schueler,2),1)</f>
        <v>206.9</v>
      </c>
      <c r="O135" s="180"/>
      <c r="P135" s="183">
        <f t="shared" si="21"/>
        <v>13.2</v>
      </c>
      <c r="Q135" s="191">
        <f>ROUND(IF('Schuelereinst. Sinclair'!$N$4="Ja",Druck_Tabelle_Kugel_VGL!Q$10,1) * VLOOKUP(P135,Kugel_Schueler,2),1)</f>
        <v>192.2</v>
      </c>
      <c r="R135" s="180"/>
      <c r="S135" s="183">
        <f t="shared" si="22"/>
        <v>13.2</v>
      </c>
      <c r="T135" s="191">
        <f>ROUND(IF('Schuelereinst. Sinclair'!$N$4="Ja",Druck_Tabelle_Kugel_VGL!T$10,1) * VLOOKUP(S135,Kugel_Schueler,2),1)</f>
        <v>179.9</v>
      </c>
      <c r="U135" s="180"/>
      <c r="V135" s="183">
        <f t="shared" si="23"/>
        <v>13.2</v>
      </c>
      <c r="W135" s="191">
        <f>ROUND(IF('Schuelereinst. Sinclair'!$N$4="Ja",Druck_Tabelle_Kugel_VGL!W$10,1) * VLOOKUP(V135,Kugel_Schueler,2),1)</f>
        <v>169.5</v>
      </c>
      <c r="X135" s="180"/>
      <c r="Y135" s="183">
        <f t="shared" si="24"/>
        <v>13.2</v>
      </c>
      <c r="Z135" s="191">
        <f>ROUND(IF('Schuelereinst. Sinclair'!$N$4="Ja",Druck_Tabelle_Kugel_VGL!Z$10,1) * VLOOKUP(Y135,Kugel_Schueler,2),1)</f>
        <v>160.69999999999999</v>
      </c>
      <c r="AA135" s="180"/>
      <c r="AB135" s="183">
        <f t="shared" si="25"/>
        <v>13.2</v>
      </c>
      <c r="AC135" s="191">
        <f>ROUND(IF('Schuelereinst. Sinclair'!$N$4="Ja",Druck_Tabelle_Kugel_VGL!AC$10,1) * VLOOKUP(AB135,Kugel_Schueler,2),1)</f>
        <v>153</v>
      </c>
      <c r="AD135" s="180"/>
      <c r="AE135" s="183">
        <f t="shared" si="26"/>
        <v>13.2</v>
      </c>
      <c r="AF135" s="191">
        <f>ROUND(IF('Schuelereinst. Sinclair'!$N$4="Ja",Druck_Tabelle_Kugel_VGL!AF$10,1) * VLOOKUP(AE135,Kugel_Schueler,2),1)</f>
        <v>146.30000000000001</v>
      </c>
      <c r="AG135" s="180"/>
      <c r="AH135" s="183">
        <f t="shared" si="27"/>
        <v>13.2</v>
      </c>
      <c r="AI135" s="191">
        <f>ROUND(IF('Schuelereinst. Sinclair'!$N$4="Ja",Druck_Tabelle_Kugel_VGL!AI$10,1) * VLOOKUP(AH135,Kugel_Schueler,2),1)</f>
        <v>140.5</v>
      </c>
      <c r="AJ135" s="180"/>
      <c r="AK135" s="183">
        <f t="shared" si="28"/>
        <v>13.2</v>
      </c>
      <c r="AL135" s="191">
        <f>ROUND(IF('Schuelereinst. Sinclair'!$N$4="Ja",Druck_Tabelle_Kugel_VGL!AL$10,1) * VLOOKUP(AK135,Kugel_Schueler,2),1)</f>
        <v>135.4</v>
      </c>
      <c r="AM135" s="180"/>
      <c r="AN135" s="183">
        <f t="shared" si="29"/>
        <v>13.2</v>
      </c>
      <c r="AO135" s="191">
        <f>ROUND(IF('Schuelereinst. Sinclair'!$N$4="Ja",Druck_Tabelle_Kugel_VGL!AO$10,1) * VLOOKUP(AN135,Kugel_Schueler,2),1)</f>
        <v>130.80000000000001</v>
      </c>
      <c r="AP135" s="180"/>
      <c r="AQ135" s="183">
        <f t="shared" si="30"/>
        <v>13.2</v>
      </c>
      <c r="AR135" s="191">
        <f>ROUND(IF('Schuelereinst. Sinclair'!$N$4="Ja",Druck_Tabelle_Kugel_VGL!AR$10,1) * VLOOKUP(AQ135,Kugel_Schueler,2),1)</f>
        <v>126.8</v>
      </c>
      <c r="AS135" s="180"/>
      <c r="AT135" s="183">
        <f t="shared" si="31"/>
        <v>13.2</v>
      </c>
      <c r="AU135" s="191">
        <f>ROUND(IF('Schuelereinst. Sinclair'!$N$4="Ja",Druck_Tabelle_Kugel_VGL!AU$10,1) * VLOOKUP(AT135,Kugel_Schueler,2),1)</f>
        <v>105.8</v>
      </c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180"/>
      <c r="DH135" s="180"/>
      <c r="DI135" s="180"/>
      <c r="DJ135" s="180"/>
      <c r="DK135" s="180"/>
      <c r="DL135" s="180"/>
      <c r="DM135" s="180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0"/>
      <c r="DZ135" s="180"/>
      <c r="EA135" s="180"/>
      <c r="EB135" s="180"/>
    </row>
    <row r="136" spans="1:132" x14ac:dyDescent="0.2">
      <c r="A136" s="185">
        <f t="shared" si="33"/>
        <v>13.3</v>
      </c>
      <c r="B136" s="192">
        <f>ROUND(IF('Schuelereinst. Sinclair'!$N$4="Ja",Druck_Tabelle_Kugel_VGL!B$10,1) * VLOOKUP(A136,Kugel_Schueler,2),1)</f>
        <v>313.5</v>
      </c>
      <c r="C136" s="180"/>
      <c r="D136" s="185">
        <f t="shared" si="17"/>
        <v>13.3</v>
      </c>
      <c r="E136" s="192">
        <f>ROUND(IF('Schuelereinst. Sinclair'!$N$4="Ja",Druck_Tabelle_Kugel_VGL!E$10,1) * VLOOKUP(D136,Kugel_Schueler,2),1)</f>
        <v>277.2</v>
      </c>
      <c r="F136" s="180"/>
      <c r="G136" s="185">
        <f t="shared" si="18"/>
        <v>13.3</v>
      </c>
      <c r="H136" s="192">
        <f>ROUND(IF('Schuelereinst. Sinclair'!$N$4="Ja",Druck_Tabelle_Kugel_VGL!H$10,1) * VLOOKUP(G136,Kugel_Schueler,2),1)</f>
        <v>249.1</v>
      </c>
      <c r="I136" s="180"/>
      <c r="J136" s="185">
        <f t="shared" si="19"/>
        <v>13.3</v>
      </c>
      <c r="K136" s="192">
        <f>ROUND(IF('Schuelereinst. Sinclair'!$N$4="Ja",Druck_Tabelle_Kugel_VGL!K$10,1) * VLOOKUP(J136,Kugel_Schueler,2),1)</f>
        <v>226.8</v>
      </c>
      <c r="L136" s="180"/>
      <c r="M136" s="185">
        <f t="shared" si="20"/>
        <v>13.3</v>
      </c>
      <c r="N136" s="192">
        <f>ROUND(IF('Schuelereinst. Sinclair'!$N$4="Ja",Druck_Tabelle_Kugel_VGL!N$10,1) * VLOOKUP(M136,Kugel_Schueler,2),1)</f>
        <v>208.8</v>
      </c>
      <c r="O136" s="180"/>
      <c r="P136" s="185">
        <f t="shared" si="21"/>
        <v>13.3</v>
      </c>
      <c r="Q136" s="192">
        <f>ROUND(IF('Schuelereinst. Sinclair'!$N$4="Ja",Druck_Tabelle_Kugel_VGL!Q$10,1) * VLOOKUP(P136,Kugel_Schueler,2),1)</f>
        <v>193.9</v>
      </c>
      <c r="R136" s="180"/>
      <c r="S136" s="185">
        <f t="shared" si="22"/>
        <v>13.3</v>
      </c>
      <c r="T136" s="192">
        <f>ROUND(IF('Schuelereinst. Sinclair'!$N$4="Ja",Druck_Tabelle_Kugel_VGL!T$10,1) * VLOOKUP(S136,Kugel_Schueler,2),1)</f>
        <v>181.5</v>
      </c>
      <c r="U136" s="180"/>
      <c r="V136" s="185">
        <f t="shared" si="23"/>
        <v>13.3</v>
      </c>
      <c r="W136" s="192">
        <f>ROUND(IF('Schuelereinst. Sinclair'!$N$4="Ja",Druck_Tabelle_Kugel_VGL!W$10,1) * VLOOKUP(V136,Kugel_Schueler,2),1)</f>
        <v>171</v>
      </c>
      <c r="X136" s="180"/>
      <c r="Y136" s="185">
        <f t="shared" si="24"/>
        <v>13.3</v>
      </c>
      <c r="Z136" s="192">
        <f>ROUND(IF('Schuelereinst. Sinclair'!$N$4="Ja",Druck_Tabelle_Kugel_VGL!Z$10,1) * VLOOKUP(Y136,Kugel_Schueler,2),1)</f>
        <v>162.1</v>
      </c>
      <c r="AA136" s="180"/>
      <c r="AB136" s="185">
        <f t="shared" si="25"/>
        <v>13.3</v>
      </c>
      <c r="AC136" s="192">
        <f>ROUND(IF('Schuelereinst. Sinclair'!$N$4="Ja",Druck_Tabelle_Kugel_VGL!AC$10,1) * VLOOKUP(AB136,Kugel_Schueler,2),1)</f>
        <v>154.4</v>
      </c>
      <c r="AD136" s="180"/>
      <c r="AE136" s="185">
        <f t="shared" si="26"/>
        <v>13.3</v>
      </c>
      <c r="AF136" s="192">
        <f>ROUND(IF('Schuelereinst. Sinclair'!$N$4="Ja",Druck_Tabelle_Kugel_VGL!AF$10,1) * VLOOKUP(AE136,Kugel_Schueler,2),1)</f>
        <v>147.6</v>
      </c>
      <c r="AG136" s="180"/>
      <c r="AH136" s="185">
        <f t="shared" si="27"/>
        <v>13.3</v>
      </c>
      <c r="AI136" s="192">
        <f>ROUND(IF('Schuelereinst. Sinclair'!$N$4="Ja",Druck_Tabelle_Kugel_VGL!AI$10,1) * VLOOKUP(AH136,Kugel_Schueler,2),1)</f>
        <v>141.80000000000001</v>
      </c>
      <c r="AJ136" s="180"/>
      <c r="AK136" s="185">
        <f t="shared" si="28"/>
        <v>13.3</v>
      </c>
      <c r="AL136" s="192">
        <f>ROUND(IF('Schuelereinst. Sinclair'!$N$4="Ja",Druck_Tabelle_Kugel_VGL!AL$10,1) * VLOOKUP(AK136,Kugel_Schueler,2),1)</f>
        <v>136.6</v>
      </c>
      <c r="AM136" s="180"/>
      <c r="AN136" s="185">
        <f t="shared" si="29"/>
        <v>13.3</v>
      </c>
      <c r="AO136" s="192">
        <f>ROUND(IF('Schuelereinst. Sinclair'!$N$4="Ja",Druck_Tabelle_Kugel_VGL!AO$10,1) * VLOOKUP(AN136,Kugel_Schueler,2),1)</f>
        <v>132</v>
      </c>
      <c r="AP136" s="180"/>
      <c r="AQ136" s="185">
        <f t="shared" si="30"/>
        <v>13.3</v>
      </c>
      <c r="AR136" s="192">
        <f>ROUND(IF('Schuelereinst. Sinclair'!$N$4="Ja",Druck_Tabelle_Kugel_VGL!AR$10,1) * VLOOKUP(AQ136,Kugel_Schueler,2),1)</f>
        <v>127.9</v>
      </c>
      <c r="AS136" s="180"/>
      <c r="AT136" s="185">
        <f t="shared" si="31"/>
        <v>13.3</v>
      </c>
      <c r="AU136" s="192">
        <f>ROUND(IF('Schuelereinst. Sinclair'!$N$4="Ja",Druck_Tabelle_Kugel_VGL!AU$10,1) * VLOOKUP(AT136,Kugel_Schueler,2),1)</f>
        <v>106.8</v>
      </c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180"/>
      <c r="DH136" s="180"/>
      <c r="DI136" s="180"/>
      <c r="DJ136" s="180"/>
      <c r="DK136" s="180"/>
      <c r="DL136" s="180"/>
      <c r="DM136" s="180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0"/>
      <c r="DZ136" s="180"/>
      <c r="EA136" s="180"/>
      <c r="EB136" s="180"/>
    </row>
    <row r="137" spans="1:132" x14ac:dyDescent="0.2">
      <c r="A137" s="183">
        <f t="shared" si="33"/>
        <v>13.4</v>
      </c>
      <c r="B137" s="191">
        <f>ROUND(IF('Schuelereinst. Sinclair'!$N$4="Ja",Druck_Tabelle_Kugel_VGL!B$10,1) * VLOOKUP(A137,Kugel_Schueler,2),1)</f>
        <v>316.2</v>
      </c>
      <c r="C137" s="180"/>
      <c r="D137" s="183">
        <f t="shared" si="17"/>
        <v>13.4</v>
      </c>
      <c r="E137" s="191">
        <f>ROUND(IF('Schuelereinst. Sinclair'!$N$4="Ja",Druck_Tabelle_Kugel_VGL!E$10,1) * VLOOKUP(D137,Kugel_Schueler,2),1)</f>
        <v>279.7</v>
      </c>
      <c r="F137" s="180"/>
      <c r="G137" s="183">
        <f t="shared" si="18"/>
        <v>13.4</v>
      </c>
      <c r="H137" s="191">
        <f>ROUND(IF('Schuelereinst. Sinclair'!$N$4="Ja",Druck_Tabelle_Kugel_VGL!H$10,1) * VLOOKUP(G137,Kugel_Schueler,2),1)</f>
        <v>251.3</v>
      </c>
      <c r="I137" s="180"/>
      <c r="J137" s="183">
        <f t="shared" si="19"/>
        <v>13.4</v>
      </c>
      <c r="K137" s="191">
        <f>ROUND(IF('Schuelereinst. Sinclair'!$N$4="Ja",Druck_Tabelle_Kugel_VGL!K$10,1) * VLOOKUP(J137,Kugel_Schueler,2),1)</f>
        <v>228.8</v>
      </c>
      <c r="L137" s="180"/>
      <c r="M137" s="183">
        <f t="shared" si="20"/>
        <v>13.4</v>
      </c>
      <c r="N137" s="191">
        <f>ROUND(IF('Schuelereinst. Sinclair'!$N$4="Ja",Druck_Tabelle_Kugel_VGL!N$10,1) * VLOOKUP(M137,Kugel_Schueler,2),1)</f>
        <v>210.6</v>
      </c>
      <c r="O137" s="180"/>
      <c r="P137" s="183">
        <f t="shared" si="21"/>
        <v>13.4</v>
      </c>
      <c r="Q137" s="191">
        <f>ROUND(IF('Schuelereinst. Sinclair'!$N$4="Ja",Druck_Tabelle_Kugel_VGL!Q$10,1) * VLOOKUP(P137,Kugel_Schueler,2),1)</f>
        <v>195.7</v>
      </c>
      <c r="R137" s="180"/>
      <c r="S137" s="183">
        <f t="shared" si="22"/>
        <v>13.4</v>
      </c>
      <c r="T137" s="191">
        <f>ROUND(IF('Schuelereinst. Sinclair'!$N$4="Ja",Druck_Tabelle_Kugel_VGL!T$10,1) * VLOOKUP(S137,Kugel_Schueler,2),1)</f>
        <v>183.1</v>
      </c>
      <c r="U137" s="180"/>
      <c r="V137" s="183">
        <f t="shared" si="23"/>
        <v>13.4</v>
      </c>
      <c r="W137" s="191">
        <f>ROUND(IF('Schuelereinst. Sinclair'!$N$4="Ja",Druck_Tabelle_Kugel_VGL!W$10,1) * VLOOKUP(V137,Kugel_Schueler,2),1)</f>
        <v>172.6</v>
      </c>
      <c r="X137" s="180"/>
      <c r="Y137" s="183">
        <f t="shared" si="24"/>
        <v>13.4</v>
      </c>
      <c r="Z137" s="191">
        <f>ROUND(IF('Schuelereinst. Sinclair'!$N$4="Ja",Druck_Tabelle_Kugel_VGL!Z$10,1) * VLOOKUP(Y137,Kugel_Schueler,2),1)</f>
        <v>163.5</v>
      </c>
      <c r="AA137" s="180"/>
      <c r="AB137" s="183">
        <f t="shared" si="25"/>
        <v>13.4</v>
      </c>
      <c r="AC137" s="191">
        <f>ROUND(IF('Schuelereinst. Sinclair'!$N$4="Ja",Druck_Tabelle_Kugel_VGL!AC$10,1) * VLOOKUP(AB137,Kugel_Schueler,2),1)</f>
        <v>155.69999999999999</v>
      </c>
      <c r="AD137" s="180"/>
      <c r="AE137" s="183">
        <f t="shared" si="26"/>
        <v>13.4</v>
      </c>
      <c r="AF137" s="191">
        <f>ROUND(IF('Schuelereinst. Sinclair'!$N$4="Ja",Druck_Tabelle_Kugel_VGL!AF$10,1) * VLOOKUP(AE137,Kugel_Schueler,2),1)</f>
        <v>149</v>
      </c>
      <c r="AG137" s="180"/>
      <c r="AH137" s="183">
        <f t="shared" si="27"/>
        <v>13.4</v>
      </c>
      <c r="AI137" s="191">
        <f>ROUND(IF('Schuelereinst. Sinclair'!$N$4="Ja",Druck_Tabelle_Kugel_VGL!AI$10,1) * VLOOKUP(AH137,Kugel_Schueler,2),1)</f>
        <v>143</v>
      </c>
      <c r="AJ137" s="180"/>
      <c r="AK137" s="183">
        <f t="shared" si="28"/>
        <v>13.4</v>
      </c>
      <c r="AL137" s="191">
        <f>ROUND(IF('Schuelereinst. Sinclair'!$N$4="Ja",Druck_Tabelle_Kugel_VGL!AL$10,1) * VLOOKUP(AK137,Kugel_Schueler,2),1)</f>
        <v>137.80000000000001</v>
      </c>
      <c r="AM137" s="180"/>
      <c r="AN137" s="183">
        <f t="shared" si="29"/>
        <v>13.4</v>
      </c>
      <c r="AO137" s="191">
        <f>ROUND(IF('Schuelereinst. Sinclair'!$N$4="Ja",Druck_Tabelle_Kugel_VGL!AO$10,1) * VLOOKUP(AN137,Kugel_Schueler,2),1)</f>
        <v>133.19999999999999</v>
      </c>
      <c r="AP137" s="180"/>
      <c r="AQ137" s="183">
        <f t="shared" si="30"/>
        <v>13.4</v>
      </c>
      <c r="AR137" s="191">
        <f>ROUND(IF('Schuelereinst. Sinclair'!$N$4="Ja",Druck_Tabelle_Kugel_VGL!AR$10,1) * VLOOKUP(AQ137,Kugel_Schueler,2),1)</f>
        <v>129</v>
      </c>
      <c r="AS137" s="180"/>
      <c r="AT137" s="183">
        <f t="shared" si="31"/>
        <v>13.4</v>
      </c>
      <c r="AU137" s="191">
        <f>ROUND(IF('Schuelereinst. Sinclair'!$N$4="Ja",Druck_Tabelle_Kugel_VGL!AU$10,1) * VLOOKUP(AT137,Kugel_Schueler,2),1)</f>
        <v>107.7</v>
      </c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0"/>
      <c r="DZ137" s="180"/>
      <c r="EA137" s="180"/>
      <c r="EB137" s="180"/>
    </row>
    <row r="138" spans="1:132" x14ac:dyDescent="0.2">
      <c r="A138" s="185">
        <f t="shared" si="33"/>
        <v>13.5</v>
      </c>
      <c r="B138" s="192">
        <f>ROUND(IF('Schuelereinst. Sinclair'!$N$4="Ja",Druck_Tabelle_Kugel_VGL!B$10,1) * VLOOKUP(A138,Kugel_Schueler,2),1)</f>
        <v>319</v>
      </c>
      <c r="C138" s="180"/>
      <c r="D138" s="185">
        <f t="shared" si="17"/>
        <v>13.5</v>
      </c>
      <c r="E138" s="192">
        <f>ROUND(IF('Schuelereinst. Sinclair'!$N$4="Ja",Druck_Tabelle_Kugel_VGL!E$10,1) * VLOOKUP(D138,Kugel_Schueler,2),1)</f>
        <v>282.10000000000002</v>
      </c>
      <c r="F138" s="180"/>
      <c r="G138" s="185">
        <f t="shared" si="18"/>
        <v>13.5</v>
      </c>
      <c r="H138" s="192">
        <f>ROUND(IF('Schuelereinst. Sinclair'!$N$4="Ja",Druck_Tabelle_Kugel_VGL!H$10,1) * VLOOKUP(G138,Kugel_Schueler,2),1)</f>
        <v>253.5</v>
      </c>
      <c r="I138" s="180"/>
      <c r="J138" s="185">
        <f t="shared" si="19"/>
        <v>13.5</v>
      </c>
      <c r="K138" s="192">
        <f>ROUND(IF('Schuelereinst. Sinclair'!$N$4="Ja",Druck_Tabelle_Kugel_VGL!K$10,1) * VLOOKUP(J138,Kugel_Schueler,2),1)</f>
        <v>230.8</v>
      </c>
      <c r="L138" s="180"/>
      <c r="M138" s="185">
        <f t="shared" si="20"/>
        <v>13.5</v>
      </c>
      <c r="N138" s="192">
        <f>ROUND(IF('Schuelereinst. Sinclair'!$N$4="Ja",Druck_Tabelle_Kugel_VGL!N$10,1) * VLOOKUP(M138,Kugel_Schueler,2),1)</f>
        <v>212.5</v>
      </c>
      <c r="O138" s="180"/>
      <c r="P138" s="185">
        <f t="shared" si="21"/>
        <v>13.5</v>
      </c>
      <c r="Q138" s="192">
        <f>ROUND(IF('Schuelereinst. Sinclair'!$N$4="Ja",Druck_Tabelle_Kugel_VGL!Q$10,1) * VLOOKUP(P138,Kugel_Schueler,2),1)</f>
        <v>197.4</v>
      </c>
      <c r="R138" s="180"/>
      <c r="S138" s="185">
        <f t="shared" si="22"/>
        <v>13.5</v>
      </c>
      <c r="T138" s="192">
        <f>ROUND(IF('Schuelereinst. Sinclair'!$N$4="Ja",Druck_Tabelle_Kugel_VGL!T$10,1) * VLOOKUP(S138,Kugel_Schueler,2),1)</f>
        <v>184.7</v>
      </c>
      <c r="U138" s="180"/>
      <c r="V138" s="185">
        <f t="shared" si="23"/>
        <v>13.5</v>
      </c>
      <c r="W138" s="192">
        <f>ROUND(IF('Schuelereinst. Sinclair'!$N$4="Ja",Druck_Tabelle_Kugel_VGL!W$10,1) * VLOOKUP(V138,Kugel_Schueler,2),1)</f>
        <v>174.1</v>
      </c>
      <c r="X138" s="180"/>
      <c r="Y138" s="185">
        <f t="shared" si="24"/>
        <v>13.5</v>
      </c>
      <c r="Z138" s="192">
        <f>ROUND(IF('Schuelereinst. Sinclair'!$N$4="Ja",Druck_Tabelle_Kugel_VGL!Z$10,1) * VLOOKUP(Y138,Kugel_Schueler,2),1)</f>
        <v>165</v>
      </c>
      <c r="AA138" s="180"/>
      <c r="AB138" s="185">
        <f t="shared" si="25"/>
        <v>13.5</v>
      </c>
      <c r="AC138" s="192">
        <f>ROUND(IF('Schuelereinst. Sinclair'!$N$4="Ja",Druck_Tabelle_Kugel_VGL!AC$10,1) * VLOOKUP(AB138,Kugel_Schueler,2),1)</f>
        <v>157.1</v>
      </c>
      <c r="AD138" s="180"/>
      <c r="AE138" s="185">
        <f t="shared" si="26"/>
        <v>13.5</v>
      </c>
      <c r="AF138" s="192">
        <f>ROUND(IF('Schuelereinst. Sinclair'!$N$4="Ja",Druck_Tabelle_Kugel_VGL!AF$10,1) * VLOOKUP(AE138,Kugel_Schueler,2),1)</f>
        <v>150.30000000000001</v>
      </c>
      <c r="AG138" s="180"/>
      <c r="AH138" s="185">
        <f t="shared" si="27"/>
        <v>13.5</v>
      </c>
      <c r="AI138" s="192">
        <f>ROUND(IF('Schuelereinst. Sinclair'!$N$4="Ja",Druck_Tabelle_Kugel_VGL!AI$10,1) * VLOOKUP(AH138,Kugel_Schueler,2),1)</f>
        <v>144.30000000000001</v>
      </c>
      <c r="AJ138" s="180"/>
      <c r="AK138" s="185">
        <f t="shared" si="28"/>
        <v>13.5</v>
      </c>
      <c r="AL138" s="192">
        <f>ROUND(IF('Schuelereinst. Sinclair'!$N$4="Ja",Druck_Tabelle_Kugel_VGL!AL$10,1) * VLOOKUP(AK138,Kugel_Schueler,2),1)</f>
        <v>139</v>
      </c>
      <c r="AM138" s="180"/>
      <c r="AN138" s="185">
        <f t="shared" si="29"/>
        <v>13.5</v>
      </c>
      <c r="AO138" s="192">
        <f>ROUND(IF('Schuelereinst. Sinclair'!$N$4="Ja",Druck_Tabelle_Kugel_VGL!AO$10,1) * VLOOKUP(AN138,Kugel_Schueler,2),1)</f>
        <v>134.30000000000001</v>
      </c>
      <c r="AP138" s="180"/>
      <c r="AQ138" s="185">
        <f t="shared" si="30"/>
        <v>13.5</v>
      </c>
      <c r="AR138" s="192">
        <f>ROUND(IF('Schuelereinst. Sinclair'!$N$4="Ja",Druck_Tabelle_Kugel_VGL!AR$10,1) * VLOOKUP(AQ138,Kugel_Schueler,2),1)</f>
        <v>130.19999999999999</v>
      </c>
      <c r="AS138" s="180"/>
      <c r="AT138" s="185">
        <f t="shared" si="31"/>
        <v>13.5</v>
      </c>
      <c r="AU138" s="192">
        <f>ROUND(IF('Schuelereinst. Sinclair'!$N$4="Ja",Druck_Tabelle_Kugel_VGL!AU$10,1) * VLOOKUP(AT138,Kugel_Schueler,2),1)</f>
        <v>108.7</v>
      </c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180"/>
      <c r="DH138" s="180"/>
      <c r="DI138" s="180"/>
      <c r="DJ138" s="180"/>
      <c r="DK138" s="180"/>
      <c r="DL138" s="180"/>
      <c r="DM138" s="180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0"/>
      <c r="DZ138" s="180"/>
      <c r="EA138" s="180"/>
      <c r="EB138" s="180"/>
    </row>
    <row r="139" spans="1:132" x14ac:dyDescent="0.2">
      <c r="A139" s="183">
        <f t="shared" si="33"/>
        <v>13.6</v>
      </c>
      <c r="B139" s="191">
        <f>ROUND(IF('Schuelereinst. Sinclair'!$N$4="Ja",Druck_Tabelle_Kugel_VGL!B$10,1) * VLOOKUP(A139,Kugel_Schueler,2),1)</f>
        <v>321.8</v>
      </c>
      <c r="C139" s="180"/>
      <c r="D139" s="183">
        <f t="shared" si="17"/>
        <v>13.6</v>
      </c>
      <c r="E139" s="191">
        <f>ROUND(IF('Schuelereinst. Sinclair'!$N$4="Ja",Druck_Tabelle_Kugel_VGL!E$10,1) * VLOOKUP(D139,Kugel_Schueler,2),1)</f>
        <v>284.60000000000002</v>
      </c>
      <c r="F139" s="180"/>
      <c r="G139" s="183">
        <f t="shared" si="18"/>
        <v>13.6</v>
      </c>
      <c r="H139" s="191">
        <f>ROUND(IF('Schuelereinst. Sinclair'!$N$4="Ja",Druck_Tabelle_Kugel_VGL!H$10,1) * VLOOKUP(G139,Kugel_Schueler,2),1)</f>
        <v>255.7</v>
      </c>
      <c r="I139" s="180"/>
      <c r="J139" s="183">
        <f t="shared" si="19"/>
        <v>13.6</v>
      </c>
      <c r="K139" s="191">
        <f>ROUND(IF('Schuelereinst. Sinclair'!$N$4="Ja",Druck_Tabelle_Kugel_VGL!K$10,1) * VLOOKUP(J139,Kugel_Schueler,2),1)</f>
        <v>232.9</v>
      </c>
      <c r="L139" s="180"/>
      <c r="M139" s="183">
        <f t="shared" si="20"/>
        <v>13.6</v>
      </c>
      <c r="N139" s="191">
        <f>ROUND(IF('Schuelereinst. Sinclair'!$N$4="Ja",Druck_Tabelle_Kugel_VGL!N$10,1) * VLOOKUP(M139,Kugel_Schueler,2),1)</f>
        <v>214.3</v>
      </c>
      <c r="O139" s="180"/>
      <c r="P139" s="183">
        <f t="shared" si="21"/>
        <v>13.6</v>
      </c>
      <c r="Q139" s="191">
        <f>ROUND(IF('Schuelereinst. Sinclair'!$N$4="Ja",Druck_Tabelle_Kugel_VGL!Q$10,1) * VLOOKUP(P139,Kugel_Schueler,2),1)</f>
        <v>199.1</v>
      </c>
      <c r="R139" s="180"/>
      <c r="S139" s="183">
        <f t="shared" si="22"/>
        <v>13.6</v>
      </c>
      <c r="T139" s="191">
        <f>ROUND(IF('Schuelereinst. Sinclair'!$N$4="Ja",Druck_Tabelle_Kugel_VGL!T$10,1) * VLOOKUP(S139,Kugel_Schueler,2),1)</f>
        <v>186.4</v>
      </c>
      <c r="U139" s="180"/>
      <c r="V139" s="183">
        <f t="shared" si="23"/>
        <v>13.6</v>
      </c>
      <c r="W139" s="191">
        <f>ROUND(IF('Schuelereinst. Sinclair'!$N$4="Ja",Druck_Tabelle_Kugel_VGL!W$10,1) * VLOOKUP(V139,Kugel_Schueler,2),1)</f>
        <v>175.6</v>
      </c>
      <c r="X139" s="180"/>
      <c r="Y139" s="183">
        <f t="shared" si="24"/>
        <v>13.6</v>
      </c>
      <c r="Z139" s="191">
        <f>ROUND(IF('Schuelereinst. Sinclair'!$N$4="Ja",Druck_Tabelle_Kugel_VGL!Z$10,1) * VLOOKUP(Y139,Kugel_Schueler,2),1)</f>
        <v>166.4</v>
      </c>
      <c r="AA139" s="180"/>
      <c r="AB139" s="183">
        <f t="shared" si="25"/>
        <v>13.6</v>
      </c>
      <c r="AC139" s="191">
        <f>ROUND(IF('Schuelereinst. Sinclair'!$N$4="Ja",Druck_Tabelle_Kugel_VGL!AC$10,1) * VLOOKUP(AB139,Kugel_Schueler,2),1)</f>
        <v>158.5</v>
      </c>
      <c r="AD139" s="180"/>
      <c r="AE139" s="183">
        <f t="shared" si="26"/>
        <v>13.6</v>
      </c>
      <c r="AF139" s="191">
        <f>ROUND(IF('Schuelereinst. Sinclair'!$N$4="Ja",Druck_Tabelle_Kugel_VGL!AF$10,1) * VLOOKUP(AE139,Kugel_Schueler,2),1)</f>
        <v>151.6</v>
      </c>
      <c r="AG139" s="180"/>
      <c r="AH139" s="183">
        <f t="shared" si="27"/>
        <v>13.6</v>
      </c>
      <c r="AI139" s="191">
        <f>ROUND(IF('Schuelereinst. Sinclair'!$N$4="Ja",Druck_Tabelle_Kugel_VGL!AI$10,1) * VLOOKUP(AH139,Kugel_Schueler,2),1)</f>
        <v>145.5</v>
      </c>
      <c r="AJ139" s="180"/>
      <c r="AK139" s="183">
        <f t="shared" si="28"/>
        <v>13.6</v>
      </c>
      <c r="AL139" s="191">
        <f>ROUND(IF('Schuelereinst. Sinclair'!$N$4="Ja",Druck_Tabelle_Kugel_VGL!AL$10,1) * VLOOKUP(AK139,Kugel_Schueler,2),1)</f>
        <v>140.19999999999999</v>
      </c>
      <c r="AM139" s="180"/>
      <c r="AN139" s="183">
        <f t="shared" si="29"/>
        <v>13.6</v>
      </c>
      <c r="AO139" s="191">
        <f>ROUND(IF('Schuelereinst. Sinclair'!$N$4="Ja",Druck_Tabelle_Kugel_VGL!AO$10,1) * VLOOKUP(AN139,Kugel_Schueler,2),1)</f>
        <v>135.5</v>
      </c>
      <c r="AP139" s="180"/>
      <c r="AQ139" s="183">
        <f t="shared" si="30"/>
        <v>13.6</v>
      </c>
      <c r="AR139" s="191">
        <f>ROUND(IF('Schuelereinst. Sinclair'!$N$4="Ja",Druck_Tabelle_Kugel_VGL!AR$10,1) * VLOOKUP(AQ139,Kugel_Schueler,2),1)</f>
        <v>131.30000000000001</v>
      </c>
      <c r="AS139" s="180"/>
      <c r="AT139" s="183">
        <f t="shared" si="31"/>
        <v>13.6</v>
      </c>
      <c r="AU139" s="191">
        <f>ROUND(IF('Schuelereinst. Sinclair'!$N$4="Ja",Druck_Tabelle_Kugel_VGL!AU$10,1) * VLOOKUP(AT139,Kugel_Schueler,2),1)</f>
        <v>109.6</v>
      </c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180"/>
      <c r="DH139" s="180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0"/>
      <c r="DT139" s="180"/>
      <c r="DU139" s="180"/>
      <c r="DV139" s="180"/>
      <c r="DW139" s="180"/>
      <c r="DX139" s="180"/>
      <c r="DY139" s="180"/>
      <c r="DZ139" s="180"/>
      <c r="EA139" s="180"/>
      <c r="EB139" s="180"/>
    </row>
    <row r="140" spans="1:132" x14ac:dyDescent="0.2">
      <c r="A140" s="185">
        <f t="shared" si="33"/>
        <v>13.7</v>
      </c>
      <c r="B140" s="192">
        <f>ROUND(IF('Schuelereinst. Sinclair'!$N$4="Ja",Druck_Tabelle_Kugel_VGL!B$10,1) * VLOOKUP(A140,Kugel_Schueler,2),1)</f>
        <v>324.60000000000002</v>
      </c>
      <c r="C140" s="180"/>
      <c r="D140" s="185">
        <f t="shared" si="17"/>
        <v>13.7</v>
      </c>
      <c r="E140" s="192">
        <f>ROUND(IF('Schuelereinst. Sinclair'!$N$4="Ja",Druck_Tabelle_Kugel_VGL!E$10,1) * VLOOKUP(D140,Kugel_Schueler,2),1)</f>
        <v>287</v>
      </c>
      <c r="F140" s="180"/>
      <c r="G140" s="185">
        <f t="shared" si="18"/>
        <v>13.7</v>
      </c>
      <c r="H140" s="192">
        <f>ROUND(IF('Schuelereinst. Sinclair'!$N$4="Ja",Druck_Tabelle_Kugel_VGL!H$10,1) * VLOOKUP(G140,Kugel_Schueler,2),1)</f>
        <v>257.89999999999998</v>
      </c>
      <c r="I140" s="180"/>
      <c r="J140" s="185">
        <f t="shared" si="19"/>
        <v>13.7</v>
      </c>
      <c r="K140" s="192">
        <f>ROUND(IF('Schuelereinst. Sinclair'!$N$4="Ja",Druck_Tabelle_Kugel_VGL!K$10,1) * VLOOKUP(J140,Kugel_Schueler,2),1)</f>
        <v>234.9</v>
      </c>
      <c r="L140" s="180"/>
      <c r="M140" s="185">
        <f t="shared" si="20"/>
        <v>13.7</v>
      </c>
      <c r="N140" s="192">
        <f>ROUND(IF('Schuelereinst. Sinclair'!$N$4="Ja",Druck_Tabelle_Kugel_VGL!N$10,1) * VLOOKUP(M140,Kugel_Schueler,2),1)</f>
        <v>216.2</v>
      </c>
      <c r="O140" s="180"/>
      <c r="P140" s="185">
        <f t="shared" si="21"/>
        <v>13.7</v>
      </c>
      <c r="Q140" s="192">
        <f>ROUND(IF('Schuelereinst. Sinclair'!$N$4="Ja",Druck_Tabelle_Kugel_VGL!Q$10,1) * VLOOKUP(P140,Kugel_Schueler,2),1)</f>
        <v>200.8</v>
      </c>
      <c r="R140" s="180"/>
      <c r="S140" s="185">
        <f t="shared" si="22"/>
        <v>13.7</v>
      </c>
      <c r="T140" s="192">
        <f>ROUND(IF('Schuelereinst. Sinclair'!$N$4="Ja",Druck_Tabelle_Kugel_VGL!T$10,1) * VLOOKUP(S140,Kugel_Schueler,2),1)</f>
        <v>188</v>
      </c>
      <c r="U140" s="180"/>
      <c r="V140" s="185">
        <f t="shared" si="23"/>
        <v>13.7</v>
      </c>
      <c r="W140" s="192">
        <f>ROUND(IF('Schuelereinst. Sinclair'!$N$4="Ja",Druck_Tabelle_Kugel_VGL!W$10,1) * VLOOKUP(V140,Kugel_Schueler,2),1)</f>
        <v>177.1</v>
      </c>
      <c r="X140" s="180"/>
      <c r="Y140" s="185">
        <f t="shared" si="24"/>
        <v>13.7</v>
      </c>
      <c r="Z140" s="192">
        <f>ROUND(IF('Schuelereinst. Sinclair'!$N$4="Ja",Druck_Tabelle_Kugel_VGL!Z$10,1) * VLOOKUP(Y140,Kugel_Schueler,2),1)</f>
        <v>167.8</v>
      </c>
      <c r="AA140" s="180"/>
      <c r="AB140" s="185">
        <f t="shared" si="25"/>
        <v>13.7</v>
      </c>
      <c r="AC140" s="192">
        <f>ROUND(IF('Schuelereinst. Sinclair'!$N$4="Ja",Druck_Tabelle_Kugel_VGL!AC$10,1) * VLOOKUP(AB140,Kugel_Schueler,2),1)</f>
        <v>159.80000000000001</v>
      </c>
      <c r="AD140" s="180"/>
      <c r="AE140" s="185">
        <f t="shared" si="26"/>
        <v>13.7</v>
      </c>
      <c r="AF140" s="192">
        <f>ROUND(IF('Schuelereinst. Sinclair'!$N$4="Ja",Druck_Tabelle_Kugel_VGL!AF$10,1) * VLOOKUP(AE140,Kugel_Schueler,2),1)</f>
        <v>152.9</v>
      </c>
      <c r="AG140" s="180"/>
      <c r="AH140" s="185">
        <f t="shared" si="27"/>
        <v>13.7</v>
      </c>
      <c r="AI140" s="192">
        <f>ROUND(IF('Schuelereinst. Sinclair'!$N$4="Ja",Druck_Tabelle_Kugel_VGL!AI$10,1) * VLOOKUP(AH140,Kugel_Schueler,2),1)</f>
        <v>146.80000000000001</v>
      </c>
      <c r="AJ140" s="180"/>
      <c r="AK140" s="185">
        <f t="shared" si="28"/>
        <v>13.7</v>
      </c>
      <c r="AL140" s="192">
        <f>ROUND(IF('Schuelereinst. Sinclair'!$N$4="Ja",Druck_Tabelle_Kugel_VGL!AL$10,1) * VLOOKUP(AK140,Kugel_Schueler,2),1)</f>
        <v>141.4</v>
      </c>
      <c r="AM140" s="180"/>
      <c r="AN140" s="185">
        <f t="shared" si="29"/>
        <v>13.7</v>
      </c>
      <c r="AO140" s="192">
        <f>ROUND(IF('Schuelereinst. Sinclair'!$N$4="Ja",Druck_Tabelle_Kugel_VGL!AO$10,1) * VLOOKUP(AN140,Kugel_Schueler,2),1)</f>
        <v>136.69999999999999</v>
      </c>
      <c r="AP140" s="180"/>
      <c r="AQ140" s="185">
        <f t="shared" si="30"/>
        <v>13.7</v>
      </c>
      <c r="AR140" s="192">
        <f>ROUND(IF('Schuelereinst. Sinclair'!$N$4="Ja",Druck_Tabelle_Kugel_VGL!AR$10,1) * VLOOKUP(AQ140,Kugel_Schueler,2),1)</f>
        <v>132.4</v>
      </c>
      <c r="AS140" s="180"/>
      <c r="AT140" s="185">
        <f t="shared" si="31"/>
        <v>13.7</v>
      </c>
      <c r="AU140" s="192">
        <f>ROUND(IF('Schuelereinst. Sinclair'!$N$4="Ja",Druck_Tabelle_Kugel_VGL!AU$10,1) * VLOOKUP(AT140,Kugel_Schueler,2),1)</f>
        <v>110.5</v>
      </c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180"/>
      <c r="DH140" s="180"/>
      <c r="DI140" s="180"/>
      <c r="DJ140" s="180"/>
      <c r="DK140" s="180"/>
      <c r="DL140" s="180"/>
      <c r="DM140" s="180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0"/>
      <c r="DZ140" s="180"/>
      <c r="EA140" s="180"/>
      <c r="EB140" s="180"/>
    </row>
    <row r="141" spans="1:132" x14ac:dyDescent="0.2">
      <c r="A141" s="183">
        <f t="shared" si="33"/>
        <v>13.8</v>
      </c>
      <c r="B141" s="191">
        <f>ROUND(IF('Schuelereinst. Sinclair'!$N$4="Ja",Druck_Tabelle_Kugel_VGL!B$10,1) * VLOOKUP(A141,Kugel_Schueler,2),1)</f>
        <v>327.3</v>
      </c>
      <c r="C141" s="180"/>
      <c r="D141" s="183">
        <f t="shared" si="17"/>
        <v>13.8</v>
      </c>
      <c r="E141" s="191">
        <f>ROUND(IF('Schuelereinst. Sinclair'!$N$4="Ja",Druck_Tabelle_Kugel_VGL!E$10,1) * VLOOKUP(D141,Kugel_Schueler,2),1)</f>
        <v>289.5</v>
      </c>
      <c r="F141" s="180"/>
      <c r="G141" s="183">
        <f t="shared" si="18"/>
        <v>13.8</v>
      </c>
      <c r="H141" s="191">
        <f>ROUND(IF('Schuelereinst. Sinclair'!$N$4="Ja",Druck_Tabelle_Kugel_VGL!H$10,1) * VLOOKUP(G141,Kugel_Schueler,2),1)</f>
        <v>260.10000000000002</v>
      </c>
      <c r="I141" s="180"/>
      <c r="J141" s="183">
        <f t="shared" si="19"/>
        <v>13.8</v>
      </c>
      <c r="K141" s="191">
        <f>ROUND(IF('Schuelereinst. Sinclair'!$N$4="Ja",Druck_Tabelle_Kugel_VGL!K$10,1) * VLOOKUP(J141,Kugel_Schueler,2),1)</f>
        <v>236.9</v>
      </c>
      <c r="L141" s="180"/>
      <c r="M141" s="183">
        <f t="shared" si="20"/>
        <v>13.8</v>
      </c>
      <c r="N141" s="191">
        <f>ROUND(IF('Schuelereinst. Sinclair'!$N$4="Ja",Druck_Tabelle_Kugel_VGL!N$10,1) * VLOOKUP(M141,Kugel_Schueler,2),1)</f>
        <v>218</v>
      </c>
      <c r="O141" s="180"/>
      <c r="P141" s="183">
        <f t="shared" si="21"/>
        <v>13.8</v>
      </c>
      <c r="Q141" s="191">
        <f>ROUND(IF('Schuelereinst. Sinclair'!$N$4="Ja",Druck_Tabelle_Kugel_VGL!Q$10,1) * VLOOKUP(P141,Kugel_Schueler,2),1)</f>
        <v>202.5</v>
      </c>
      <c r="R141" s="180"/>
      <c r="S141" s="183">
        <f t="shared" si="22"/>
        <v>13.8</v>
      </c>
      <c r="T141" s="191">
        <f>ROUND(IF('Schuelereinst. Sinclair'!$N$4="Ja",Druck_Tabelle_Kugel_VGL!T$10,1) * VLOOKUP(S141,Kugel_Schueler,2),1)</f>
        <v>189.6</v>
      </c>
      <c r="U141" s="180"/>
      <c r="V141" s="183">
        <f t="shared" si="23"/>
        <v>13.8</v>
      </c>
      <c r="W141" s="191">
        <f>ROUND(IF('Schuelereinst. Sinclair'!$N$4="Ja",Druck_Tabelle_Kugel_VGL!W$10,1) * VLOOKUP(V141,Kugel_Schueler,2),1)</f>
        <v>178.6</v>
      </c>
      <c r="X141" s="180"/>
      <c r="Y141" s="183">
        <f t="shared" si="24"/>
        <v>13.8</v>
      </c>
      <c r="Z141" s="191">
        <f>ROUND(IF('Schuelereinst. Sinclair'!$N$4="Ja",Druck_Tabelle_Kugel_VGL!Z$10,1) * VLOOKUP(Y141,Kugel_Schueler,2),1)</f>
        <v>169.3</v>
      </c>
      <c r="AA141" s="180"/>
      <c r="AB141" s="183">
        <f t="shared" si="25"/>
        <v>13.8</v>
      </c>
      <c r="AC141" s="191">
        <f>ROUND(IF('Schuelereinst. Sinclair'!$N$4="Ja",Druck_Tabelle_Kugel_VGL!AC$10,1) * VLOOKUP(AB141,Kugel_Schueler,2),1)</f>
        <v>161.19999999999999</v>
      </c>
      <c r="AD141" s="180"/>
      <c r="AE141" s="183">
        <f t="shared" si="26"/>
        <v>13.8</v>
      </c>
      <c r="AF141" s="191">
        <f>ROUND(IF('Schuelereinst. Sinclair'!$N$4="Ja",Druck_Tabelle_Kugel_VGL!AF$10,1) * VLOOKUP(AE141,Kugel_Schueler,2),1)</f>
        <v>154.19999999999999</v>
      </c>
      <c r="AG141" s="180"/>
      <c r="AH141" s="183">
        <f t="shared" si="27"/>
        <v>13.8</v>
      </c>
      <c r="AI141" s="191">
        <f>ROUND(IF('Schuelereinst. Sinclair'!$N$4="Ja",Druck_Tabelle_Kugel_VGL!AI$10,1) * VLOOKUP(AH141,Kugel_Schueler,2),1)</f>
        <v>148</v>
      </c>
      <c r="AJ141" s="180"/>
      <c r="AK141" s="183">
        <f t="shared" si="28"/>
        <v>13.8</v>
      </c>
      <c r="AL141" s="191">
        <f>ROUND(IF('Schuelereinst. Sinclair'!$N$4="Ja",Druck_Tabelle_Kugel_VGL!AL$10,1) * VLOOKUP(AK141,Kugel_Schueler,2),1)</f>
        <v>142.6</v>
      </c>
      <c r="AM141" s="180"/>
      <c r="AN141" s="183">
        <f t="shared" si="29"/>
        <v>13.8</v>
      </c>
      <c r="AO141" s="191">
        <f>ROUND(IF('Schuelereinst. Sinclair'!$N$4="Ja",Druck_Tabelle_Kugel_VGL!AO$10,1) * VLOOKUP(AN141,Kugel_Schueler,2),1)</f>
        <v>137.80000000000001</v>
      </c>
      <c r="AP141" s="180"/>
      <c r="AQ141" s="183">
        <f t="shared" si="30"/>
        <v>13.8</v>
      </c>
      <c r="AR141" s="191">
        <f>ROUND(IF('Schuelereinst. Sinclair'!$N$4="Ja",Druck_Tabelle_Kugel_VGL!AR$10,1) * VLOOKUP(AQ141,Kugel_Schueler,2),1)</f>
        <v>133.6</v>
      </c>
      <c r="AS141" s="180"/>
      <c r="AT141" s="183">
        <f t="shared" si="31"/>
        <v>13.8</v>
      </c>
      <c r="AU141" s="191">
        <f>ROUND(IF('Schuelereinst. Sinclair'!$N$4="Ja",Druck_Tabelle_Kugel_VGL!AU$10,1) * VLOOKUP(AT141,Kugel_Schueler,2),1)</f>
        <v>111.5</v>
      </c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180"/>
      <c r="DH141" s="180"/>
      <c r="DI141" s="180"/>
      <c r="DJ141" s="180"/>
      <c r="DK141" s="180"/>
      <c r="DL141" s="180"/>
      <c r="DM141" s="180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0"/>
      <c r="DZ141" s="180"/>
      <c r="EA141" s="180"/>
      <c r="EB141" s="180"/>
    </row>
    <row r="142" spans="1:132" x14ac:dyDescent="0.2">
      <c r="A142" s="185">
        <f t="shared" si="33"/>
        <v>13.9</v>
      </c>
      <c r="B142" s="192">
        <f>ROUND(IF('Schuelereinst. Sinclair'!$N$4="Ja",Druck_Tabelle_Kugel_VGL!B$10,1) * VLOOKUP(A142,Kugel_Schueler,2),1)</f>
        <v>330.1</v>
      </c>
      <c r="C142" s="180"/>
      <c r="D142" s="185">
        <f t="shared" si="17"/>
        <v>13.9</v>
      </c>
      <c r="E142" s="192">
        <f>ROUND(IF('Schuelereinst. Sinclair'!$N$4="Ja",Druck_Tabelle_Kugel_VGL!E$10,1) * VLOOKUP(D142,Kugel_Schueler,2),1)</f>
        <v>291.89999999999998</v>
      </c>
      <c r="F142" s="180"/>
      <c r="G142" s="185">
        <f t="shared" si="18"/>
        <v>13.9</v>
      </c>
      <c r="H142" s="192">
        <f>ROUND(IF('Schuelereinst. Sinclair'!$N$4="Ja",Druck_Tabelle_Kugel_VGL!H$10,1) * VLOOKUP(G142,Kugel_Schueler,2),1)</f>
        <v>262.39999999999998</v>
      </c>
      <c r="I142" s="180"/>
      <c r="J142" s="185">
        <f t="shared" si="19"/>
        <v>13.9</v>
      </c>
      <c r="K142" s="192">
        <f>ROUND(IF('Schuelereinst. Sinclair'!$N$4="Ja",Druck_Tabelle_Kugel_VGL!K$10,1) * VLOOKUP(J142,Kugel_Schueler,2),1)</f>
        <v>238.9</v>
      </c>
      <c r="L142" s="180"/>
      <c r="M142" s="185">
        <f t="shared" si="20"/>
        <v>13.9</v>
      </c>
      <c r="N142" s="192">
        <f>ROUND(IF('Schuelereinst. Sinclair'!$N$4="Ja",Druck_Tabelle_Kugel_VGL!N$10,1) * VLOOKUP(M142,Kugel_Schueler,2),1)</f>
        <v>219.9</v>
      </c>
      <c r="O142" s="180"/>
      <c r="P142" s="185">
        <f t="shared" si="21"/>
        <v>13.9</v>
      </c>
      <c r="Q142" s="192">
        <f>ROUND(IF('Schuelereinst. Sinclair'!$N$4="Ja",Druck_Tabelle_Kugel_VGL!Q$10,1) * VLOOKUP(P142,Kugel_Schueler,2),1)</f>
        <v>204.2</v>
      </c>
      <c r="R142" s="180"/>
      <c r="S142" s="185">
        <f t="shared" si="22"/>
        <v>13.9</v>
      </c>
      <c r="T142" s="192">
        <f>ROUND(IF('Schuelereinst. Sinclair'!$N$4="Ja",Druck_Tabelle_Kugel_VGL!T$10,1) * VLOOKUP(S142,Kugel_Schueler,2),1)</f>
        <v>191.2</v>
      </c>
      <c r="U142" s="180"/>
      <c r="V142" s="185">
        <f t="shared" si="23"/>
        <v>13.9</v>
      </c>
      <c r="W142" s="192">
        <f>ROUND(IF('Schuelereinst. Sinclair'!$N$4="Ja",Druck_Tabelle_Kugel_VGL!W$10,1) * VLOOKUP(V142,Kugel_Schueler,2),1)</f>
        <v>180.1</v>
      </c>
      <c r="X142" s="180"/>
      <c r="Y142" s="185">
        <f t="shared" si="24"/>
        <v>13.9</v>
      </c>
      <c r="Z142" s="192">
        <f>ROUND(IF('Schuelereinst. Sinclair'!$N$4="Ja",Druck_Tabelle_Kugel_VGL!Z$10,1) * VLOOKUP(Y142,Kugel_Schueler,2),1)</f>
        <v>170.7</v>
      </c>
      <c r="AA142" s="180"/>
      <c r="AB142" s="185">
        <f t="shared" si="25"/>
        <v>13.9</v>
      </c>
      <c r="AC142" s="192">
        <f>ROUND(IF('Schuelereinst. Sinclair'!$N$4="Ja",Druck_Tabelle_Kugel_VGL!AC$10,1) * VLOOKUP(AB142,Kugel_Schueler,2),1)</f>
        <v>162.6</v>
      </c>
      <c r="AD142" s="180"/>
      <c r="AE142" s="185">
        <f t="shared" si="26"/>
        <v>13.9</v>
      </c>
      <c r="AF142" s="192">
        <f>ROUND(IF('Schuelereinst. Sinclair'!$N$4="Ja",Druck_Tabelle_Kugel_VGL!AF$10,1) * VLOOKUP(AE142,Kugel_Schueler,2),1)</f>
        <v>155.5</v>
      </c>
      <c r="AG142" s="180"/>
      <c r="AH142" s="185">
        <f t="shared" si="27"/>
        <v>13.9</v>
      </c>
      <c r="AI142" s="192">
        <f>ROUND(IF('Schuelereinst. Sinclair'!$N$4="Ja",Druck_Tabelle_Kugel_VGL!AI$10,1) * VLOOKUP(AH142,Kugel_Schueler,2),1)</f>
        <v>149.30000000000001</v>
      </c>
      <c r="AJ142" s="180"/>
      <c r="AK142" s="185">
        <f t="shared" si="28"/>
        <v>13.9</v>
      </c>
      <c r="AL142" s="192">
        <f>ROUND(IF('Schuelereinst. Sinclair'!$N$4="Ja",Druck_Tabelle_Kugel_VGL!AL$10,1) * VLOOKUP(AK142,Kugel_Schueler,2),1)</f>
        <v>143.80000000000001</v>
      </c>
      <c r="AM142" s="180"/>
      <c r="AN142" s="185">
        <f t="shared" si="29"/>
        <v>13.9</v>
      </c>
      <c r="AO142" s="192">
        <f>ROUND(IF('Schuelereinst. Sinclair'!$N$4="Ja",Druck_Tabelle_Kugel_VGL!AO$10,1) * VLOOKUP(AN142,Kugel_Schueler,2),1)</f>
        <v>139</v>
      </c>
      <c r="AP142" s="180"/>
      <c r="AQ142" s="185">
        <f t="shared" si="30"/>
        <v>13.9</v>
      </c>
      <c r="AR142" s="192">
        <f>ROUND(IF('Schuelereinst. Sinclair'!$N$4="Ja",Druck_Tabelle_Kugel_VGL!AR$10,1) * VLOOKUP(AQ142,Kugel_Schueler,2),1)</f>
        <v>134.69999999999999</v>
      </c>
      <c r="AS142" s="180"/>
      <c r="AT142" s="185">
        <f t="shared" si="31"/>
        <v>13.9</v>
      </c>
      <c r="AU142" s="192">
        <f>ROUND(IF('Schuelereinst. Sinclair'!$N$4="Ja",Druck_Tabelle_Kugel_VGL!AU$10,1) * VLOOKUP(AT142,Kugel_Schueler,2),1)</f>
        <v>112.4</v>
      </c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180"/>
      <c r="DH142" s="180"/>
      <c r="DI142" s="180"/>
      <c r="DJ142" s="180"/>
      <c r="DK142" s="180"/>
      <c r="DL142" s="180"/>
      <c r="DM142" s="180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0"/>
      <c r="DZ142" s="180"/>
      <c r="EA142" s="180"/>
      <c r="EB142" s="180"/>
    </row>
    <row r="143" spans="1:132" x14ac:dyDescent="0.2">
      <c r="A143" s="183">
        <f t="shared" si="33"/>
        <v>14</v>
      </c>
      <c r="B143" s="191">
        <f>ROUND(IF('Schuelereinst. Sinclair'!$N$4="Ja",Druck_Tabelle_Kugel_VGL!B$10,1) * VLOOKUP(A143,Kugel_Schueler,2),1)</f>
        <v>332.9</v>
      </c>
      <c r="C143" s="180"/>
      <c r="D143" s="183">
        <f t="shared" ref="D143:D153" si="34">IF($D$4=0.1,ROUND(D142+$D$4,1),ROUND(D142+$D$4,2))</f>
        <v>14</v>
      </c>
      <c r="E143" s="191">
        <f>ROUND(IF('Schuelereinst. Sinclair'!$N$4="Ja",Druck_Tabelle_Kugel_VGL!E$10,1) * VLOOKUP(D143,Kugel_Schueler,2),1)</f>
        <v>294.39999999999998</v>
      </c>
      <c r="F143" s="180"/>
      <c r="G143" s="183">
        <f t="shared" ref="G143:G153" si="35">IF($D$4=0.1,ROUND(G142+$D$4,1),ROUND(G142+$D$4,2))</f>
        <v>14</v>
      </c>
      <c r="H143" s="191">
        <f>ROUND(IF('Schuelereinst. Sinclair'!$N$4="Ja",Druck_Tabelle_Kugel_VGL!H$10,1) * VLOOKUP(G143,Kugel_Schueler,2),1)</f>
        <v>264.60000000000002</v>
      </c>
      <c r="I143" s="180"/>
      <c r="J143" s="183">
        <f t="shared" ref="J143:J153" si="36">IF($D$4=0.1,ROUND(J142+$D$4,1),ROUND(J142+$D$4,2))</f>
        <v>14</v>
      </c>
      <c r="K143" s="191">
        <f>ROUND(IF('Schuelereinst. Sinclair'!$N$4="Ja",Druck_Tabelle_Kugel_VGL!K$10,1) * VLOOKUP(J143,Kugel_Schueler,2),1)</f>
        <v>240.9</v>
      </c>
      <c r="L143" s="180"/>
      <c r="M143" s="183">
        <f t="shared" ref="M143:M153" si="37">IF($D$4=0.1,ROUND(M142+$D$4,1),ROUND(M142+$D$4,2))</f>
        <v>14</v>
      </c>
      <c r="N143" s="191">
        <f>ROUND(IF('Schuelereinst. Sinclair'!$N$4="Ja",Druck_Tabelle_Kugel_VGL!N$10,1) * VLOOKUP(M143,Kugel_Schueler,2),1)</f>
        <v>221.7</v>
      </c>
      <c r="O143" s="180"/>
      <c r="P143" s="183">
        <f t="shared" ref="P143:P153" si="38">IF($D$4=0.1,ROUND(P142+$D$4,1),ROUND(P142+$D$4,2))</f>
        <v>14</v>
      </c>
      <c r="Q143" s="191">
        <f>ROUND(IF('Schuelereinst. Sinclair'!$N$4="Ja",Druck_Tabelle_Kugel_VGL!Q$10,1) * VLOOKUP(P143,Kugel_Schueler,2),1)</f>
        <v>206</v>
      </c>
      <c r="R143" s="180"/>
      <c r="S143" s="183">
        <f t="shared" ref="S143:S153" si="39">IF($D$4=0.1,ROUND(S142+$D$4,1),ROUND(S142+$D$4,2))</f>
        <v>14</v>
      </c>
      <c r="T143" s="191">
        <f>ROUND(IF('Schuelereinst. Sinclair'!$N$4="Ja",Druck_Tabelle_Kugel_VGL!T$10,1) * VLOOKUP(S143,Kugel_Schueler,2),1)</f>
        <v>192.8</v>
      </c>
      <c r="U143" s="180"/>
      <c r="V143" s="183">
        <f t="shared" ref="V143:V153" si="40">IF($D$4=0.1,ROUND(V142+$D$4,1),ROUND(V142+$D$4,2))</f>
        <v>14</v>
      </c>
      <c r="W143" s="191">
        <f>ROUND(IF('Schuelereinst. Sinclair'!$N$4="Ja",Druck_Tabelle_Kugel_VGL!W$10,1) * VLOOKUP(V143,Kugel_Schueler,2),1)</f>
        <v>181.7</v>
      </c>
      <c r="X143" s="180"/>
      <c r="Y143" s="183">
        <f t="shared" ref="Y143:Y153" si="41">IF($D$4=0.1,ROUND(Y142+$D$4,1),ROUND(Y142+$D$4,2))</f>
        <v>14</v>
      </c>
      <c r="Z143" s="191">
        <f>ROUND(IF('Schuelereinst. Sinclair'!$N$4="Ja",Druck_Tabelle_Kugel_VGL!Z$10,1) * VLOOKUP(Y143,Kugel_Schueler,2),1)</f>
        <v>172.1</v>
      </c>
      <c r="AA143" s="180"/>
      <c r="AB143" s="183">
        <f t="shared" ref="AB143:AB153" si="42">IF($D$4=0.1,ROUND(AB142+$D$4,1),ROUND(AB142+$D$4,2))</f>
        <v>14</v>
      </c>
      <c r="AC143" s="191">
        <f>ROUND(IF('Schuelereinst. Sinclair'!$N$4="Ja",Druck_Tabelle_Kugel_VGL!AC$10,1) * VLOOKUP(AB143,Kugel_Schueler,2),1)</f>
        <v>163.9</v>
      </c>
      <c r="AD143" s="180"/>
      <c r="AE143" s="183">
        <f t="shared" ref="AE143:AE153" si="43">IF($D$4=0.1,ROUND(AE142+$D$4,1),ROUND(AE142+$D$4,2))</f>
        <v>14</v>
      </c>
      <c r="AF143" s="191">
        <f>ROUND(IF('Schuelereinst. Sinclair'!$N$4="Ja",Druck_Tabelle_Kugel_VGL!AF$10,1) * VLOOKUP(AE143,Kugel_Schueler,2),1)</f>
        <v>156.80000000000001</v>
      </c>
      <c r="AG143" s="180"/>
      <c r="AH143" s="183">
        <f t="shared" ref="AH143:AH153" si="44">IF($D$4=0.1,ROUND(AH142+$D$4,1),ROUND(AH142+$D$4,2))</f>
        <v>14</v>
      </c>
      <c r="AI143" s="191">
        <f>ROUND(IF('Schuelereinst. Sinclair'!$N$4="Ja",Druck_Tabelle_Kugel_VGL!AI$10,1) * VLOOKUP(AH143,Kugel_Schueler,2),1)</f>
        <v>150.6</v>
      </c>
      <c r="AJ143" s="180"/>
      <c r="AK143" s="183">
        <f t="shared" ref="AK143:AK153" si="45">IF($D$4=0.1,ROUND(AK142+$D$4,1),ROUND(AK142+$D$4,2))</f>
        <v>14</v>
      </c>
      <c r="AL143" s="191">
        <f>ROUND(IF('Schuelereinst. Sinclair'!$N$4="Ja",Druck_Tabelle_Kugel_VGL!AL$10,1) * VLOOKUP(AK143,Kugel_Schueler,2),1)</f>
        <v>145</v>
      </c>
      <c r="AM143" s="180"/>
      <c r="AN143" s="183">
        <f t="shared" ref="AN143:AN153" si="46">IF($D$4=0.1,ROUND(AN142+$D$4,1),ROUND(AN142+$D$4,2))</f>
        <v>14</v>
      </c>
      <c r="AO143" s="191">
        <f>ROUND(IF('Schuelereinst. Sinclair'!$N$4="Ja",Druck_Tabelle_Kugel_VGL!AO$10,1) * VLOOKUP(AN143,Kugel_Schueler,2),1)</f>
        <v>140.19999999999999</v>
      </c>
      <c r="AP143" s="180"/>
      <c r="AQ143" s="183">
        <f t="shared" ref="AQ143:AQ153" si="47">IF($D$4=0.1,ROUND(AQ142+$D$4,1),ROUND(AQ142+$D$4,2))</f>
        <v>14</v>
      </c>
      <c r="AR143" s="191">
        <f>ROUND(IF('Schuelereinst. Sinclair'!$N$4="Ja",Druck_Tabelle_Kugel_VGL!AR$10,1) * VLOOKUP(AQ143,Kugel_Schueler,2),1)</f>
        <v>135.80000000000001</v>
      </c>
      <c r="AS143" s="180"/>
      <c r="AT143" s="183">
        <f t="shared" ref="AT143:AT153" si="48">IF($D$4=0.1,ROUND(AT142+$D$4,1),ROUND(AT142+$D$4,2))</f>
        <v>14</v>
      </c>
      <c r="AU143" s="191">
        <f>ROUND(IF('Schuelereinst. Sinclair'!$N$4="Ja",Druck_Tabelle_Kugel_VGL!AU$10,1) * VLOOKUP(AT143,Kugel_Schueler,2),1)</f>
        <v>113.4</v>
      </c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180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0"/>
      <c r="DZ143" s="180"/>
      <c r="EA143" s="180"/>
      <c r="EB143" s="180"/>
    </row>
    <row r="144" spans="1:132" x14ac:dyDescent="0.2">
      <c r="A144" s="185">
        <f t="shared" si="33"/>
        <v>14.1</v>
      </c>
      <c r="B144" s="192">
        <f>ROUND(IF('Schuelereinst. Sinclair'!$N$4="Ja",Druck_Tabelle_Kugel_VGL!B$10,1) * VLOOKUP(A144,Kugel_Schueler,2),1)</f>
        <v>335.7</v>
      </c>
      <c r="C144" s="180"/>
      <c r="D144" s="185">
        <f t="shared" si="34"/>
        <v>14.1</v>
      </c>
      <c r="E144" s="192">
        <f>ROUND(IF('Schuelereinst. Sinclair'!$N$4="Ja",Druck_Tabelle_Kugel_VGL!E$10,1) * VLOOKUP(D144,Kugel_Schueler,2),1)</f>
        <v>296.8</v>
      </c>
      <c r="F144" s="180"/>
      <c r="G144" s="185">
        <f t="shared" si="35"/>
        <v>14.1</v>
      </c>
      <c r="H144" s="192">
        <f>ROUND(IF('Schuelereinst. Sinclair'!$N$4="Ja",Druck_Tabelle_Kugel_VGL!H$10,1) * VLOOKUP(G144,Kugel_Schueler,2),1)</f>
        <v>266.8</v>
      </c>
      <c r="I144" s="180"/>
      <c r="J144" s="185">
        <f t="shared" si="36"/>
        <v>14.1</v>
      </c>
      <c r="K144" s="192">
        <f>ROUND(IF('Schuelereinst. Sinclair'!$N$4="Ja",Druck_Tabelle_Kugel_VGL!K$10,1) * VLOOKUP(J144,Kugel_Schueler,2),1)</f>
        <v>242.9</v>
      </c>
      <c r="L144" s="180"/>
      <c r="M144" s="185">
        <f t="shared" si="37"/>
        <v>14.1</v>
      </c>
      <c r="N144" s="192">
        <f>ROUND(IF('Schuelereinst. Sinclair'!$N$4="Ja",Druck_Tabelle_Kugel_VGL!N$10,1) * VLOOKUP(M144,Kugel_Schueler,2),1)</f>
        <v>223.6</v>
      </c>
      <c r="O144" s="180"/>
      <c r="P144" s="185">
        <f t="shared" si="38"/>
        <v>14.1</v>
      </c>
      <c r="Q144" s="192">
        <f>ROUND(IF('Schuelereinst. Sinclair'!$N$4="Ja",Druck_Tabelle_Kugel_VGL!Q$10,1) * VLOOKUP(P144,Kugel_Schueler,2),1)</f>
        <v>207.7</v>
      </c>
      <c r="R144" s="180"/>
      <c r="S144" s="185">
        <f t="shared" si="39"/>
        <v>14.1</v>
      </c>
      <c r="T144" s="192">
        <f>ROUND(IF('Schuelereinst. Sinclair'!$N$4="Ja",Druck_Tabelle_Kugel_VGL!T$10,1) * VLOOKUP(S144,Kugel_Schueler,2),1)</f>
        <v>194.4</v>
      </c>
      <c r="U144" s="180"/>
      <c r="V144" s="185">
        <f t="shared" si="40"/>
        <v>14.1</v>
      </c>
      <c r="W144" s="192">
        <f>ROUND(IF('Schuelereinst. Sinclair'!$N$4="Ja",Druck_Tabelle_Kugel_VGL!W$10,1) * VLOOKUP(V144,Kugel_Schueler,2),1)</f>
        <v>183.2</v>
      </c>
      <c r="X144" s="180"/>
      <c r="Y144" s="185">
        <f t="shared" si="41"/>
        <v>14.1</v>
      </c>
      <c r="Z144" s="192">
        <f>ROUND(IF('Schuelereinst. Sinclair'!$N$4="Ja",Druck_Tabelle_Kugel_VGL!Z$10,1) * VLOOKUP(Y144,Kugel_Schueler,2),1)</f>
        <v>173.6</v>
      </c>
      <c r="AA144" s="180"/>
      <c r="AB144" s="185">
        <f t="shared" si="42"/>
        <v>14.1</v>
      </c>
      <c r="AC144" s="192">
        <f>ROUND(IF('Schuelereinst. Sinclair'!$N$4="Ja",Druck_Tabelle_Kugel_VGL!AC$10,1) * VLOOKUP(AB144,Kugel_Schueler,2),1)</f>
        <v>165.3</v>
      </c>
      <c r="AD144" s="180"/>
      <c r="AE144" s="185">
        <f t="shared" si="43"/>
        <v>14.1</v>
      </c>
      <c r="AF144" s="192">
        <f>ROUND(IF('Schuelereinst. Sinclair'!$N$4="Ja",Druck_Tabelle_Kugel_VGL!AF$10,1) * VLOOKUP(AE144,Kugel_Schueler,2),1)</f>
        <v>158.1</v>
      </c>
      <c r="AG144" s="180"/>
      <c r="AH144" s="185">
        <f t="shared" si="44"/>
        <v>14.1</v>
      </c>
      <c r="AI144" s="192">
        <f>ROUND(IF('Schuelereinst. Sinclair'!$N$4="Ja",Druck_Tabelle_Kugel_VGL!AI$10,1) * VLOOKUP(AH144,Kugel_Schueler,2),1)</f>
        <v>151.80000000000001</v>
      </c>
      <c r="AJ144" s="180"/>
      <c r="AK144" s="185">
        <f t="shared" si="45"/>
        <v>14.1</v>
      </c>
      <c r="AL144" s="192">
        <f>ROUND(IF('Schuelereinst. Sinclair'!$N$4="Ja",Druck_Tabelle_Kugel_VGL!AL$10,1) * VLOOKUP(AK144,Kugel_Schueler,2),1)</f>
        <v>146.30000000000001</v>
      </c>
      <c r="AM144" s="180"/>
      <c r="AN144" s="185">
        <f t="shared" si="46"/>
        <v>14.1</v>
      </c>
      <c r="AO144" s="192">
        <f>ROUND(IF('Schuelereinst. Sinclair'!$N$4="Ja",Druck_Tabelle_Kugel_VGL!AO$10,1) * VLOOKUP(AN144,Kugel_Schueler,2),1)</f>
        <v>141.30000000000001</v>
      </c>
      <c r="AP144" s="180"/>
      <c r="AQ144" s="185">
        <f t="shared" si="47"/>
        <v>14.1</v>
      </c>
      <c r="AR144" s="192">
        <f>ROUND(IF('Schuelereinst. Sinclair'!$N$4="Ja",Druck_Tabelle_Kugel_VGL!AR$10,1) * VLOOKUP(AQ144,Kugel_Schueler,2),1)</f>
        <v>137</v>
      </c>
      <c r="AS144" s="180"/>
      <c r="AT144" s="185">
        <f t="shared" si="48"/>
        <v>14.1</v>
      </c>
      <c r="AU144" s="192">
        <f>ROUND(IF('Schuelereinst. Sinclair'!$N$4="Ja",Druck_Tabelle_Kugel_VGL!AU$10,1) * VLOOKUP(AT144,Kugel_Schueler,2),1)</f>
        <v>114.3</v>
      </c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180"/>
      <c r="DH144" s="180"/>
      <c r="DI144" s="180"/>
      <c r="DJ144" s="180"/>
      <c r="DK144" s="180"/>
      <c r="DL144" s="180"/>
      <c r="DM144" s="180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0"/>
      <c r="DZ144" s="180"/>
      <c r="EA144" s="180"/>
      <c r="EB144" s="180"/>
    </row>
    <row r="145" spans="1:132" x14ac:dyDescent="0.2">
      <c r="A145" s="183">
        <f t="shared" si="33"/>
        <v>14.2</v>
      </c>
      <c r="B145" s="191">
        <f>ROUND(IF('Schuelereinst. Sinclair'!$N$4="Ja",Druck_Tabelle_Kugel_VGL!B$10,1) * VLOOKUP(A145,Kugel_Schueler,2),1)</f>
        <v>338.5</v>
      </c>
      <c r="C145" s="180"/>
      <c r="D145" s="183">
        <f t="shared" si="34"/>
        <v>14.2</v>
      </c>
      <c r="E145" s="191">
        <f>ROUND(IF('Schuelereinst. Sinclair'!$N$4="Ja",Druck_Tabelle_Kugel_VGL!E$10,1) * VLOOKUP(D145,Kugel_Schueler,2),1)</f>
        <v>299.3</v>
      </c>
      <c r="F145" s="180"/>
      <c r="G145" s="183">
        <f t="shared" si="35"/>
        <v>14.2</v>
      </c>
      <c r="H145" s="191">
        <f>ROUND(IF('Schuelereinst. Sinclair'!$N$4="Ja",Druck_Tabelle_Kugel_VGL!H$10,1) * VLOOKUP(G145,Kugel_Schueler,2),1)</f>
        <v>269</v>
      </c>
      <c r="I145" s="180"/>
      <c r="J145" s="183">
        <f t="shared" si="36"/>
        <v>14.2</v>
      </c>
      <c r="K145" s="191">
        <f>ROUND(IF('Schuelereinst. Sinclair'!$N$4="Ja",Druck_Tabelle_Kugel_VGL!K$10,1) * VLOOKUP(J145,Kugel_Schueler,2),1)</f>
        <v>244.9</v>
      </c>
      <c r="L145" s="180"/>
      <c r="M145" s="183">
        <f t="shared" si="37"/>
        <v>14.2</v>
      </c>
      <c r="N145" s="191">
        <f>ROUND(IF('Schuelereinst. Sinclair'!$N$4="Ja",Druck_Tabelle_Kugel_VGL!N$10,1) * VLOOKUP(M145,Kugel_Schueler,2),1)</f>
        <v>225.4</v>
      </c>
      <c r="O145" s="180"/>
      <c r="P145" s="183">
        <f t="shared" si="38"/>
        <v>14.2</v>
      </c>
      <c r="Q145" s="191">
        <f>ROUND(IF('Schuelereinst. Sinclair'!$N$4="Ja",Druck_Tabelle_Kugel_VGL!Q$10,1) * VLOOKUP(P145,Kugel_Schueler,2),1)</f>
        <v>209.4</v>
      </c>
      <c r="R145" s="180"/>
      <c r="S145" s="183">
        <f t="shared" si="39"/>
        <v>14.2</v>
      </c>
      <c r="T145" s="191">
        <f>ROUND(IF('Schuelereinst. Sinclair'!$N$4="Ja",Druck_Tabelle_Kugel_VGL!T$10,1) * VLOOKUP(S145,Kugel_Schueler,2),1)</f>
        <v>196</v>
      </c>
      <c r="U145" s="180"/>
      <c r="V145" s="183">
        <f t="shared" si="40"/>
        <v>14.2</v>
      </c>
      <c r="W145" s="191">
        <f>ROUND(IF('Schuelereinst. Sinclair'!$N$4="Ja",Druck_Tabelle_Kugel_VGL!W$10,1) * VLOOKUP(V145,Kugel_Schueler,2),1)</f>
        <v>184.7</v>
      </c>
      <c r="X145" s="180"/>
      <c r="Y145" s="183">
        <f t="shared" si="41"/>
        <v>14.2</v>
      </c>
      <c r="Z145" s="191">
        <f>ROUND(IF('Schuelereinst. Sinclair'!$N$4="Ja",Druck_Tabelle_Kugel_VGL!Z$10,1) * VLOOKUP(Y145,Kugel_Schueler,2),1)</f>
        <v>175</v>
      </c>
      <c r="AA145" s="180"/>
      <c r="AB145" s="183">
        <f t="shared" si="42"/>
        <v>14.2</v>
      </c>
      <c r="AC145" s="191">
        <f>ROUND(IF('Schuelereinst. Sinclair'!$N$4="Ja",Druck_Tabelle_Kugel_VGL!AC$10,1) * VLOOKUP(AB145,Kugel_Schueler,2),1)</f>
        <v>166.7</v>
      </c>
      <c r="AD145" s="180"/>
      <c r="AE145" s="183">
        <f t="shared" si="43"/>
        <v>14.2</v>
      </c>
      <c r="AF145" s="191">
        <f>ROUND(IF('Schuelereinst. Sinclair'!$N$4="Ja",Druck_Tabelle_Kugel_VGL!AF$10,1) * VLOOKUP(AE145,Kugel_Schueler,2),1)</f>
        <v>159.4</v>
      </c>
      <c r="AG145" s="180"/>
      <c r="AH145" s="183">
        <f t="shared" si="44"/>
        <v>14.2</v>
      </c>
      <c r="AI145" s="191">
        <f>ROUND(IF('Schuelereinst. Sinclair'!$N$4="Ja",Druck_Tabelle_Kugel_VGL!AI$10,1) * VLOOKUP(AH145,Kugel_Schueler,2),1)</f>
        <v>153.1</v>
      </c>
      <c r="AJ145" s="180"/>
      <c r="AK145" s="183">
        <f t="shared" si="45"/>
        <v>14.2</v>
      </c>
      <c r="AL145" s="191">
        <f>ROUND(IF('Schuelereinst. Sinclair'!$N$4="Ja",Druck_Tabelle_Kugel_VGL!AL$10,1) * VLOOKUP(AK145,Kugel_Schueler,2),1)</f>
        <v>147.5</v>
      </c>
      <c r="AM145" s="180"/>
      <c r="AN145" s="183">
        <f t="shared" si="46"/>
        <v>14.2</v>
      </c>
      <c r="AO145" s="191">
        <f>ROUND(IF('Schuelereinst. Sinclair'!$N$4="Ja",Druck_Tabelle_Kugel_VGL!AO$10,1) * VLOOKUP(AN145,Kugel_Schueler,2),1)</f>
        <v>142.5</v>
      </c>
      <c r="AP145" s="180"/>
      <c r="AQ145" s="183">
        <f t="shared" si="47"/>
        <v>14.2</v>
      </c>
      <c r="AR145" s="191">
        <f>ROUND(IF('Schuelereinst. Sinclair'!$N$4="Ja",Druck_Tabelle_Kugel_VGL!AR$10,1) * VLOOKUP(AQ145,Kugel_Schueler,2),1)</f>
        <v>138.1</v>
      </c>
      <c r="AS145" s="180"/>
      <c r="AT145" s="183">
        <f t="shared" si="48"/>
        <v>14.2</v>
      </c>
      <c r="AU145" s="191">
        <f>ROUND(IF('Schuelereinst. Sinclair'!$N$4="Ja",Druck_Tabelle_Kugel_VGL!AU$10,1) * VLOOKUP(AT145,Kugel_Schueler,2),1)</f>
        <v>115.3</v>
      </c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</row>
    <row r="146" spans="1:132" x14ac:dyDescent="0.2">
      <c r="A146" s="185">
        <f t="shared" si="33"/>
        <v>14.3</v>
      </c>
      <c r="B146" s="192">
        <f>ROUND(IF('Schuelereinst. Sinclair'!$N$4="Ja",Druck_Tabelle_Kugel_VGL!B$10,1) * VLOOKUP(A146,Kugel_Schueler,2),1)</f>
        <v>341.2</v>
      </c>
      <c r="C146" s="180"/>
      <c r="D146" s="185">
        <f t="shared" si="34"/>
        <v>14.3</v>
      </c>
      <c r="E146" s="192">
        <f>ROUND(IF('Schuelereinst. Sinclair'!$N$4="Ja",Druck_Tabelle_Kugel_VGL!E$10,1) * VLOOKUP(D146,Kugel_Schueler,2),1)</f>
        <v>301.8</v>
      </c>
      <c r="F146" s="180"/>
      <c r="G146" s="185">
        <f t="shared" si="35"/>
        <v>14.3</v>
      </c>
      <c r="H146" s="192">
        <f>ROUND(IF('Schuelereinst. Sinclair'!$N$4="Ja",Druck_Tabelle_Kugel_VGL!H$10,1) * VLOOKUP(G146,Kugel_Schueler,2),1)</f>
        <v>271.2</v>
      </c>
      <c r="I146" s="180"/>
      <c r="J146" s="185">
        <f t="shared" si="36"/>
        <v>14.3</v>
      </c>
      <c r="K146" s="192">
        <f>ROUND(IF('Schuelereinst. Sinclair'!$N$4="Ja",Druck_Tabelle_Kugel_VGL!K$10,1) * VLOOKUP(J146,Kugel_Schueler,2),1)</f>
        <v>246.9</v>
      </c>
      <c r="L146" s="180"/>
      <c r="M146" s="185">
        <f t="shared" si="37"/>
        <v>14.3</v>
      </c>
      <c r="N146" s="192">
        <f>ROUND(IF('Schuelereinst. Sinclair'!$N$4="Ja",Druck_Tabelle_Kugel_VGL!N$10,1) * VLOOKUP(M146,Kugel_Schueler,2),1)</f>
        <v>227.3</v>
      </c>
      <c r="O146" s="180"/>
      <c r="P146" s="185">
        <f t="shared" si="38"/>
        <v>14.3</v>
      </c>
      <c r="Q146" s="192">
        <f>ROUND(IF('Schuelereinst. Sinclair'!$N$4="Ja",Druck_Tabelle_Kugel_VGL!Q$10,1) * VLOOKUP(P146,Kugel_Schueler,2),1)</f>
        <v>211.1</v>
      </c>
      <c r="R146" s="180"/>
      <c r="S146" s="185">
        <f t="shared" si="39"/>
        <v>14.3</v>
      </c>
      <c r="T146" s="192">
        <f>ROUND(IF('Schuelereinst. Sinclair'!$N$4="Ja",Druck_Tabelle_Kugel_VGL!T$10,1) * VLOOKUP(S146,Kugel_Schueler,2),1)</f>
        <v>197.6</v>
      </c>
      <c r="U146" s="180"/>
      <c r="V146" s="185">
        <f t="shared" si="40"/>
        <v>14.3</v>
      </c>
      <c r="W146" s="192">
        <f>ROUND(IF('Schuelereinst. Sinclair'!$N$4="Ja",Druck_Tabelle_Kugel_VGL!W$10,1) * VLOOKUP(V146,Kugel_Schueler,2),1)</f>
        <v>186.2</v>
      </c>
      <c r="X146" s="180"/>
      <c r="Y146" s="185">
        <f t="shared" si="41"/>
        <v>14.3</v>
      </c>
      <c r="Z146" s="192">
        <f>ROUND(IF('Schuelereinst. Sinclair'!$N$4="Ja",Druck_Tabelle_Kugel_VGL!Z$10,1) * VLOOKUP(Y146,Kugel_Schueler,2),1)</f>
        <v>176.4</v>
      </c>
      <c r="AA146" s="180"/>
      <c r="AB146" s="185">
        <f t="shared" si="42"/>
        <v>14.3</v>
      </c>
      <c r="AC146" s="192">
        <f>ROUND(IF('Schuelereinst. Sinclair'!$N$4="Ja",Druck_Tabelle_Kugel_VGL!AC$10,1) * VLOOKUP(AB146,Kugel_Schueler,2),1)</f>
        <v>168</v>
      </c>
      <c r="AD146" s="180"/>
      <c r="AE146" s="185">
        <f t="shared" si="43"/>
        <v>14.3</v>
      </c>
      <c r="AF146" s="192">
        <f>ROUND(IF('Schuelereinst. Sinclair'!$N$4="Ja",Druck_Tabelle_Kugel_VGL!AF$10,1) * VLOOKUP(AE146,Kugel_Schueler,2),1)</f>
        <v>160.69999999999999</v>
      </c>
      <c r="AG146" s="180"/>
      <c r="AH146" s="185">
        <f t="shared" si="44"/>
        <v>14.3</v>
      </c>
      <c r="AI146" s="192">
        <f>ROUND(IF('Schuelereinst. Sinclair'!$N$4="Ja",Druck_Tabelle_Kugel_VGL!AI$10,1) * VLOOKUP(AH146,Kugel_Schueler,2),1)</f>
        <v>154.30000000000001</v>
      </c>
      <c r="AJ146" s="180"/>
      <c r="AK146" s="185">
        <f t="shared" si="45"/>
        <v>14.3</v>
      </c>
      <c r="AL146" s="192">
        <f>ROUND(IF('Schuelereinst. Sinclair'!$N$4="Ja",Druck_Tabelle_Kugel_VGL!AL$10,1) * VLOOKUP(AK146,Kugel_Schueler,2),1)</f>
        <v>148.69999999999999</v>
      </c>
      <c r="AM146" s="180"/>
      <c r="AN146" s="185">
        <f t="shared" si="46"/>
        <v>14.3</v>
      </c>
      <c r="AO146" s="192">
        <f>ROUND(IF('Schuelereinst. Sinclair'!$N$4="Ja",Druck_Tabelle_Kugel_VGL!AO$10,1) * VLOOKUP(AN146,Kugel_Schueler,2),1)</f>
        <v>143.69999999999999</v>
      </c>
      <c r="AP146" s="180"/>
      <c r="AQ146" s="185">
        <f t="shared" si="47"/>
        <v>14.3</v>
      </c>
      <c r="AR146" s="192">
        <f>ROUND(IF('Schuelereinst. Sinclair'!$N$4="Ja",Druck_Tabelle_Kugel_VGL!AR$10,1) * VLOOKUP(AQ146,Kugel_Schueler,2),1)</f>
        <v>139.19999999999999</v>
      </c>
      <c r="AS146" s="180"/>
      <c r="AT146" s="185">
        <f t="shared" si="48"/>
        <v>14.3</v>
      </c>
      <c r="AU146" s="192">
        <f>ROUND(IF('Schuelereinst. Sinclair'!$N$4="Ja",Druck_Tabelle_Kugel_VGL!AU$10,1) * VLOOKUP(AT146,Kugel_Schueler,2),1)</f>
        <v>116.2</v>
      </c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</row>
    <row r="147" spans="1:132" x14ac:dyDescent="0.2">
      <c r="A147" s="183">
        <f t="shared" si="33"/>
        <v>14.4</v>
      </c>
      <c r="B147" s="191">
        <f>ROUND(IF('Schuelereinst. Sinclair'!$N$4="Ja",Druck_Tabelle_Kugel_VGL!B$10,1) * VLOOKUP(A147,Kugel_Schueler,2),1)</f>
        <v>344</v>
      </c>
      <c r="C147" s="180"/>
      <c r="D147" s="183">
        <f t="shared" si="34"/>
        <v>14.4</v>
      </c>
      <c r="E147" s="191">
        <f>ROUND(IF('Schuelereinst. Sinclair'!$N$4="Ja",Druck_Tabelle_Kugel_VGL!E$10,1) * VLOOKUP(D147,Kugel_Schueler,2),1)</f>
        <v>304.2</v>
      </c>
      <c r="F147" s="180"/>
      <c r="G147" s="183">
        <f t="shared" si="35"/>
        <v>14.4</v>
      </c>
      <c r="H147" s="191">
        <f>ROUND(IF('Schuelereinst. Sinclair'!$N$4="Ja",Druck_Tabelle_Kugel_VGL!H$10,1) * VLOOKUP(G147,Kugel_Schueler,2),1)</f>
        <v>273.39999999999998</v>
      </c>
      <c r="I147" s="180"/>
      <c r="J147" s="183">
        <f t="shared" si="36"/>
        <v>14.4</v>
      </c>
      <c r="K147" s="191">
        <f>ROUND(IF('Schuelereinst. Sinclair'!$N$4="Ja",Druck_Tabelle_Kugel_VGL!K$10,1) * VLOOKUP(J147,Kugel_Schueler,2),1)</f>
        <v>248.9</v>
      </c>
      <c r="L147" s="180"/>
      <c r="M147" s="183">
        <f t="shared" si="37"/>
        <v>14.4</v>
      </c>
      <c r="N147" s="191">
        <f>ROUND(IF('Schuelereinst. Sinclair'!$N$4="Ja",Druck_Tabelle_Kugel_VGL!N$10,1) * VLOOKUP(M147,Kugel_Schueler,2),1)</f>
        <v>229.1</v>
      </c>
      <c r="O147" s="180"/>
      <c r="P147" s="183">
        <f t="shared" si="38"/>
        <v>14.4</v>
      </c>
      <c r="Q147" s="191">
        <f>ROUND(IF('Schuelereinst. Sinclair'!$N$4="Ja",Druck_Tabelle_Kugel_VGL!Q$10,1) * VLOOKUP(P147,Kugel_Schueler,2),1)</f>
        <v>212.8</v>
      </c>
      <c r="R147" s="180"/>
      <c r="S147" s="183">
        <f t="shared" si="39"/>
        <v>14.4</v>
      </c>
      <c r="T147" s="191">
        <f>ROUND(IF('Schuelereinst. Sinclair'!$N$4="Ja",Druck_Tabelle_Kugel_VGL!T$10,1) * VLOOKUP(S147,Kugel_Schueler,2),1)</f>
        <v>199.2</v>
      </c>
      <c r="U147" s="180"/>
      <c r="V147" s="183">
        <f t="shared" si="40"/>
        <v>14.4</v>
      </c>
      <c r="W147" s="191">
        <f>ROUND(IF('Schuelereinst. Sinclair'!$N$4="Ja",Druck_Tabelle_Kugel_VGL!W$10,1) * VLOOKUP(V147,Kugel_Schueler,2),1)</f>
        <v>187.7</v>
      </c>
      <c r="X147" s="180"/>
      <c r="Y147" s="183">
        <f t="shared" si="41"/>
        <v>14.4</v>
      </c>
      <c r="Z147" s="191">
        <f>ROUND(IF('Schuelereinst. Sinclair'!$N$4="Ja",Druck_Tabelle_Kugel_VGL!Z$10,1) * VLOOKUP(Y147,Kugel_Schueler,2),1)</f>
        <v>177.9</v>
      </c>
      <c r="AA147" s="180"/>
      <c r="AB147" s="183">
        <f t="shared" si="42"/>
        <v>14.4</v>
      </c>
      <c r="AC147" s="191">
        <f>ROUND(IF('Schuelereinst. Sinclair'!$N$4="Ja",Druck_Tabelle_Kugel_VGL!AC$10,1) * VLOOKUP(AB147,Kugel_Schueler,2),1)</f>
        <v>169.4</v>
      </c>
      <c r="AD147" s="180"/>
      <c r="AE147" s="183">
        <f t="shared" si="43"/>
        <v>14.4</v>
      </c>
      <c r="AF147" s="191">
        <f>ROUND(IF('Schuelereinst. Sinclair'!$N$4="Ja",Druck_Tabelle_Kugel_VGL!AF$10,1) * VLOOKUP(AE147,Kugel_Schueler,2),1)</f>
        <v>162</v>
      </c>
      <c r="AG147" s="180"/>
      <c r="AH147" s="183">
        <f t="shared" si="44"/>
        <v>14.4</v>
      </c>
      <c r="AI147" s="191">
        <f>ROUND(IF('Schuelereinst. Sinclair'!$N$4="Ja",Druck_Tabelle_Kugel_VGL!AI$10,1) * VLOOKUP(AH147,Kugel_Schueler,2),1)</f>
        <v>155.6</v>
      </c>
      <c r="AJ147" s="180"/>
      <c r="AK147" s="183">
        <f t="shared" si="45"/>
        <v>14.4</v>
      </c>
      <c r="AL147" s="191">
        <f>ROUND(IF('Schuelereinst. Sinclair'!$N$4="Ja",Druck_Tabelle_Kugel_VGL!AL$10,1) * VLOOKUP(AK147,Kugel_Schueler,2),1)</f>
        <v>149.9</v>
      </c>
      <c r="AM147" s="180"/>
      <c r="AN147" s="183">
        <f t="shared" si="46"/>
        <v>14.4</v>
      </c>
      <c r="AO147" s="191">
        <f>ROUND(IF('Schuelereinst. Sinclair'!$N$4="Ja",Druck_Tabelle_Kugel_VGL!AO$10,1) * VLOOKUP(AN147,Kugel_Schueler,2),1)</f>
        <v>144.80000000000001</v>
      </c>
      <c r="AP147" s="180"/>
      <c r="AQ147" s="183">
        <f t="shared" si="47"/>
        <v>14.4</v>
      </c>
      <c r="AR147" s="191">
        <f>ROUND(IF('Schuelereinst. Sinclair'!$N$4="Ja",Druck_Tabelle_Kugel_VGL!AR$10,1) * VLOOKUP(AQ147,Kugel_Schueler,2),1)</f>
        <v>140.30000000000001</v>
      </c>
      <c r="AS147" s="180"/>
      <c r="AT147" s="183">
        <f t="shared" si="48"/>
        <v>14.4</v>
      </c>
      <c r="AU147" s="191">
        <f>ROUND(IF('Schuelereinst. Sinclair'!$N$4="Ja",Druck_Tabelle_Kugel_VGL!AU$10,1) * VLOOKUP(AT147,Kugel_Schueler,2),1)</f>
        <v>117.2</v>
      </c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180"/>
      <c r="DH147" s="180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0"/>
      <c r="DT147" s="180"/>
      <c r="DU147" s="180"/>
      <c r="DV147" s="180"/>
      <c r="DW147" s="180"/>
      <c r="DX147" s="180"/>
      <c r="DY147" s="180"/>
      <c r="DZ147" s="180"/>
      <c r="EA147" s="180"/>
      <c r="EB147" s="180"/>
    </row>
    <row r="148" spans="1:132" x14ac:dyDescent="0.2">
      <c r="A148" s="185">
        <f t="shared" si="33"/>
        <v>14.5</v>
      </c>
      <c r="B148" s="192">
        <f>ROUND(IF('Schuelereinst. Sinclair'!$N$4="Ja",Druck_Tabelle_Kugel_VGL!B$10,1) * VLOOKUP(A148,Kugel_Schueler,2),1)</f>
        <v>346.7</v>
      </c>
      <c r="C148" s="180"/>
      <c r="D148" s="185">
        <f t="shared" si="34"/>
        <v>14.5</v>
      </c>
      <c r="E148" s="192">
        <f>ROUND(IF('Schuelereinst. Sinclair'!$N$4="Ja",Druck_Tabelle_Kugel_VGL!E$10,1) * VLOOKUP(D148,Kugel_Schueler,2),1)</f>
        <v>306.60000000000002</v>
      </c>
      <c r="F148" s="180"/>
      <c r="G148" s="185">
        <f t="shared" si="35"/>
        <v>14.5</v>
      </c>
      <c r="H148" s="192">
        <f>ROUND(IF('Schuelereinst. Sinclair'!$N$4="Ja",Druck_Tabelle_Kugel_VGL!H$10,1) * VLOOKUP(G148,Kugel_Schueler,2),1)</f>
        <v>275.60000000000002</v>
      </c>
      <c r="I148" s="180"/>
      <c r="J148" s="185">
        <f t="shared" si="36"/>
        <v>14.5</v>
      </c>
      <c r="K148" s="192">
        <f>ROUND(IF('Schuelereinst. Sinclair'!$N$4="Ja",Druck_Tabelle_Kugel_VGL!K$10,1) * VLOOKUP(J148,Kugel_Schueler,2),1)</f>
        <v>250.9</v>
      </c>
      <c r="L148" s="180"/>
      <c r="M148" s="185">
        <f t="shared" si="37"/>
        <v>14.5</v>
      </c>
      <c r="N148" s="192">
        <f>ROUND(IF('Schuelereinst. Sinclair'!$N$4="Ja",Druck_Tabelle_Kugel_VGL!N$10,1) * VLOOKUP(M148,Kugel_Schueler,2),1)</f>
        <v>231</v>
      </c>
      <c r="O148" s="180"/>
      <c r="P148" s="185">
        <f t="shared" si="38"/>
        <v>14.5</v>
      </c>
      <c r="Q148" s="192">
        <f>ROUND(IF('Schuelereinst. Sinclair'!$N$4="Ja",Druck_Tabelle_Kugel_VGL!Q$10,1) * VLOOKUP(P148,Kugel_Schueler,2),1)</f>
        <v>214.5</v>
      </c>
      <c r="R148" s="180"/>
      <c r="S148" s="185">
        <f t="shared" si="39"/>
        <v>14.5</v>
      </c>
      <c r="T148" s="192">
        <f>ROUND(IF('Schuelereinst. Sinclair'!$N$4="Ja",Druck_Tabelle_Kugel_VGL!T$10,1) * VLOOKUP(S148,Kugel_Schueler,2),1)</f>
        <v>200.8</v>
      </c>
      <c r="U148" s="180"/>
      <c r="V148" s="185">
        <f t="shared" si="40"/>
        <v>14.5</v>
      </c>
      <c r="W148" s="192">
        <f>ROUND(IF('Schuelereinst. Sinclair'!$N$4="Ja",Druck_Tabelle_Kugel_VGL!W$10,1) * VLOOKUP(V148,Kugel_Schueler,2),1)</f>
        <v>189.2</v>
      </c>
      <c r="X148" s="180"/>
      <c r="Y148" s="185">
        <f t="shared" si="41"/>
        <v>14.5</v>
      </c>
      <c r="Z148" s="192">
        <f>ROUND(IF('Schuelereinst. Sinclair'!$N$4="Ja",Druck_Tabelle_Kugel_VGL!Z$10,1) * VLOOKUP(Y148,Kugel_Schueler,2),1)</f>
        <v>179.3</v>
      </c>
      <c r="AA148" s="180"/>
      <c r="AB148" s="185">
        <f t="shared" si="42"/>
        <v>14.5</v>
      </c>
      <c r="AC148" s="192">
        <f>ROUND(IF('Schuelereinst. Sinclair'!$N$4="Ja",Druck_Tabelle_Kugel_VGL!AC$10,1) * VLOOKUP(AB148,Kugel_Schueler,2),1)</f>
        <v>170.8</v>
      </c>
      <c r="AD148" s="180"/>
      <c r="AE148" s="185">
        <f t="shared" si="43"/>
        <v>14.5</v>
      </c>
      <c r="AF148" s="192">
        <f>ROUND(IF('Schuelereinst. Sinclair'!$N$4="Ja",Druck_Tabelle_Kugel_VGL!AF$10,1) * VLOOKUP(AE148,Kugel_Schueler,2),1)</f>
        <v>163.30000000000001</v>
      </c>
      <c r="AG148" s="180"/>
      <c r="AH148" s="185">
        <f t="shared" si="44"/>
        <v>14.5</v>
      </c>
      <c r="AI148" s="192">
        <f>ROUND(IF('Schuelereinst. Sinclair'!$N$4="Ja",Druck_Tabelle_Kugel_VGL!AI$10,1) * VLOOKUP(AH148,Kugel_Schueler,2),1)</f>
        <v>156.80000000000001</v>
      </c>
      <c r="AJ148" s="180"/>
      <c r="AK148" s="185">
        <f t="shared" si="45"/>
        <v>14.5</v>
      </c>
      <c r="AL148" s="192">
        <f>ROUND(IF('Schuelereinst. Sinclair'!$N$4="Ja",Druck_Tabelle_Kugel_VGL!AL$10,1) * VLOOKUP(AK148,Kugel_Schueler,2),1)</f>
        <v>151.1</v>
      </c>
      <c r="AM148" s="180"/>
      <c r="AN148" s="185">
        <f t="shared" si="46"/>
        <v>14.5</v>
      </c>
      <c r="AO148" s="192">
        <f>ROUND(IF('Schuelereinst. Sinclair'!$N$4="Ja",Druck_Tabelle_Kugel_VGL!AO$10,1) * VLOOKUP(AN148,Kugel_Schueler,2),1)</f>
        <v>146</v>
      </c>
      <c r="AP148" s="180"/>
      <c r="AQ148" s="185">
        <f t="shared" si="47"/>
        <v>14.5</v>
      </c>
      <c r="AR148" s="192">
        <f>ROUND(IF('Schuelereinst. Sinclair'!$N$4="Ja",Druck_Tabelle_Kugel_VGL!AR$10,1) * VLOOKUP(AQ148,Kugel_Schueler,2),1)</f>
        <v>141.5</v>
      </c>
      <c r="AS148" s="180"/>
      <c r="AT148" s="185">
        <f t="shared" si="48"/>
        <v>14.5</v>
      </c>
      <c r="AU148" s="192">
        <f>ROUND(IF('Schuelereinst. Sinclair'!$N$4="Ja",Druck_Tabelle_Kugel_VGL!AU$10,1) * VLOOKUP(AT148,Kugel_Schueler,2),1)</f>
        <v>118.1</v>
      </c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</row>
    <row r="149" spans="1:132" x14ac:dyDescent="0.2">
      <c r="A149" s="183">
        <f t="shared" si="33"/>
        <v>14.6</v>
      </c>
      <c r="B149" s="191">
        <f>ROUND(IF('Schuelereinst. Sinclair'!$N$4="Ja",Druck_Tabelle_Kugel_VGL!B$10,1) * VLOOKUP(A149,Kugel_Schueler,2),1)</f>
        <v>349.5</v>
      </c>
      <c r="C149" s="180"/>
      <c r="D149" s="183">
        <f t="shared" si="34"/>
        <v>14.6</v>
      </c>
      <c r="E149" s="191">
        <f>ROUND(IF('Schuelereinst. Sinclair'!$N$4="Ja",Druck_Tabelle_Kugel_VGL!E$10,1) * VLOOKUP(D149,Kugel_Schueler,2),1)</f>
        <v>309.10000000000002</v>
      </c>
      <c r="F149" s="180"/>
      <c r="G149" s="183">
        <f t="shared" si="35"/>
        <v>14.6</v>
      </c>
      <c r="H149" s="191">
        <f>ROUND(IF('Schuelereinst. Sinclair'!$N$4="Ja",Druck_Tabelle_Kugel_VGL!H$10,1) * VLOOKUP(G149,Kugel_Schueler,2),1)</f>
        <v>277.8</v>
      </c>
      <c r="I149" s="180"/>
      <c r="J149" s="183">
        <f t="shared" si="36"/>
        <v>14.6</v>
      </c>
      <c r="K149" s="191">
        <f>ROUND(IF('Schuelereinst. Sinclair'!$N$4="Ja",Druck_Tabelle_Kugel_VGL!K$10,1) * VLOOKUP(J149,Kugel_Schueler,2),1)</f>
        <v>252.9</v>
      </c>
      <c r="L149" s="180"/>
      <c r="M149" s="183">
        <f t="shared" si="37"/>
        <v>14.6</v>
      </c>
      <c r="N149" s="191">
        <f>ROUND(IF('Schuelereinst. Sinclair'!$N$4="Ja",Druck_Tabelle_Kugel_VGL!N$10,1) * VLOOKUP(M149,Kugel_Schueler,2),1)</f>
        <v>232.8</v>
      </c>
      <c r="O149" s="180"/>
      <c r="P149" s="183">
        <f t="shared" si="38"/>
        <v>14.6</v>
      </c>
      <c r="Q149" s="191">
        <f>ROUND(IF('Schuelereinst. Sinclair'!$N$4="Ja",Druck_Tabelle_Kugel_VGL!Q$10,1) * VLOOKUP(P149,Kugel_Schueler,2),1)</f>
        <v>216.2</v>
      </c>
      <c r="R149" s="180"/>
      <c r="S149" s="183">
        <f t="shared" si="39"/>
        <v>14.6</v>
      </c>
      <c r="T149" s="191">
        <f>ROUND(IF('Schuelereinst. Sinclair'!$N$4="Ja",Druck_Tabelle_Kugel_VGL!T$10,1) * VLOOKUP(S149,Kugel_Schueler,2),1)</f>
        <v>202.4</v>
      </c>
      <c r="U149" s="180"/>
      <c r="V149" s="183">
        <f t="shared" si="40"/>
        <v>14.6</v>
      </c>
      <c r="W149" s="191">
        <f>ROUND(IF('Schuelereinst. Sinclair'!$N$4="Ja",Druck_Tabelle_Kugel_VGL!W$10,1) * VLOOKUP(V149,Kugel_Schueler,2),1)</f>
        <v>190.7</v>
      </c>
      <c r="X149" s="180"/>
      <c r="Y149" s="183">
        <f t="shared" si="41"/>
        <v>14.6</v>
      </c>
      <c r="Z149" s="191">
        <f>ROUND(IF('Schuelereinst. Sinclair'!$N$4="Ja",Druck_Tabelle_Kugel_VGL!Z$10,1) * VLOOKUP(Y149,Kugel_Schueler,2),1)</f>
        <v>180.7</v>
      </c>
      <c r="AA149" s="180"/>
      <c r="AB149" s="183">
        <f t="shared" si="42"/>
        <v>14.6</v>
      </c>
      <c r="AC149" s="191">
        <f>ROUND(IF('Schuelereinst. Sinclair'!$N$4="Ja",Druck_Tabelle_Kugel_VGL!AC$10,1) * VLOOKUP(AB149,Kugel_Schueler,2),1)</f>
        <v>172.1</v>
      </c>
      <c r="AD149" s="180"/>
      <c r="AE149" s="183">
        <f t="shared" si="43"/>
        <v>14.6</v>
      </c>
      <c r="AF149" s="191">
        <f>ROUND(IF('Schuelereinst. Sinclair'!$N$4="Ja",Druck_Tabelle_Kugel_VGL!AF$10,1) * VLOOKUP(AE149,Kugel_Schueler,2),1)</f>
        <v>164.6</v>
      </c>
      <c r="AG149" s="180"/>
      <c r="AH149" s="183">
        <f t="shared" si="44"/>
        <v>14.6</v>
      </c>
      <c r="AI149" s="191">
        <f>ROUND(IF('Schuelereinst. Sinclair'!$N$4="Ja",Druck_Tabelle_Kugel_VGL!AI$10,1) * VLOOKUP(AH149,Kugel_Schueler,2),1)</f>
        <v>158.1</v>
      </c>
      <c r="AJ149" s="180"/>
      <c r="AK149" s="183">
        <f t="shared" si="45"/>
        <v>14.6</v>
      </c>
      <c r="AL149" s="191">
        <f>ROUND(IF('Schuelereinst. Sinclair'!$N$4="Ja",Druck_Tabelle_Kugel_VGL!AL$10,1) * VLOOKUP(AK149,Kugel_Schueler,2),1)</f>
        <v>152.30000000000001</v>
      </c>
      <c r="AM149" s="180"/>
      <c r="AN149" s="183">
        <f t="shared" si="46"/>
        <v>14.6</v>
      </c>
      <c r="AO149" s="191">
        <f>ROUND(IF('Schuelereinst. Sinclair'!$N$4="Ja",Druck_Tabelle_Kugel_VGL!AO$10,1) * VLOOKUP(AN149,Kugel_Schueler,2),1)</f>
        <v>147.19999999999999</v>
      </c>
      <c r="AP149" s="180"/>
      <c r="AQ149" s="183">
        <f t="shared" si="47"/>
        <v>14.6</v>
      </c>
      <c r="AR149" s="191">
        <f>ROUND(IF('Schuelereinst. Sinclair'!$N$4="Ja",Druck_Tabelle_Kugel_VGL!AR$10,1) * VLOOKUP(AQ149,Kugel_Schueler,2),1)</f>
        <v>142.6</v>
      </c>
      <c r="AS149" s="180"/>
      <c r="AT149" s="183">
        <f t="shared" si="48"/>
        <v>14.6</v>
      </c>
      <c r="AU149" s="191">
        <f>ROUND(IF('Schuelereinst. Sinclair'!$N$4="Ja",Druck_Tabelle_Kugel_VGL!AU$10,1) * VLOOKUP(AT149,Kugel_Schueler,2),1)</f>
        <v>119</v>
      </c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180"/>
      <c r="DH149" s="180"/>
      <c r="DI149" s="180"/>
      <c r="DJ149" s="180"/>
      <c r="DK149" s="180"/>
      <c r="DL149" s="180"/>
      <c r="DM149" s="180"/>
      <c r="DN149" s="180"/>
      <c r="DO149" s="180"/>
      <c r="DP149" s="180"/>
      <c r="DQ149" s="180"/>
      <c r="DR149" s="180"/>
      <c r="DS149" s="180"/>
      <c r="DT149" s="180"/>
      <c r="DU149" s="180"/>
      <c r="DV149" s="180"/>
      <c r="DW149" s="180"/>
      <c r="DX149" s="180"/>
      <c r="DY149" s="180"/>
      <c r="DZ149" s="180"/>
      <c r="EA149" s="180"/>
      <c r="EB149" s="180"/>
    </row>
    <row r="150" spans="1:132" x14ac:dyDescent="0.2">
      <c r="A150" s="185">
        <f t="shared" si="33"/>
        <v>14.7</v>
      </c>
      <c r="B150" s="192">
        <f>ROUND(IF('Schuelereinst. Sinclair'!$N$4="Ja",Druck_Tabelle_Kugel_VGL!B$10,1) * VLOOKUP(A150,Kugel_Schueler,2),1)</f>
        <v>352.3</v>
      </c>
      <c r="C150" s="180"/>
      <c r="D150" s="185">
        <f t="shared" si="34"/>
        <v>14.7</v>
      </c>
      <c r="E150" s="192">
        <f>ROUND(IF('Schuelereinst. Sinclair'!$N$4="Ja",Druck_Tabelle_Kugel_VGL!E$10,1) * VLOOKUP(D150,Kugel_Schueler,2),1)</f>
        <v>311.5</v>
      </c>
      <c r="F150" s="180"/>
      <c r="G150" s="185">
        <f t="shared" si="35"/>
        <v>14.7</v>
      </c>
      <c r="H150" s="192">
        <f>ROUND(IF('Schuelereinst. Sinclair'!$N$4="Ja",Druck_Tabelle_Kugel_VGL!H$10,1) * VLOOKUP(G150,Kugel_Schueler,2),1)</f>
        <v>280</v>
      </c>
      <c r="I150" s="180"/>
      <c r="J150" s="185">
        <f t="shared" si="36"/>
        <v>14.7</v>
      </c>
      <c r="K150" s="192">
        <f>ROUND(IF('Schuelereinst. Sinclair'!$N$4="Ja",Druck_Tabelle_Kugel_VGL!K$10,1) * VLOOKUP(J150,Kugel_Schueler,2),1)</f>
        <v>254.9</v>
      </c>
      <c r="L150" s="180"/>
      <c r="M150" s="185">
        <f t="shared" si="37"/>
        <v>14.7</v>
      </c>
      <c r="N150" s="192">
        <f>ROUND(IF('Schuelereinst. Sinclair'!$N$4="Ja",Druck_Tabelle_Kugel_VGL!N$10,1) * VLOOKUP(M150,Kugel_Schueler,2),1)</f>
        <v>234.7</v>
      </c>
      <c r="O150" s="180"/>
      <c r="P150" s="185">
        <f t="shared" si="38"/>
        <v>14.7</v>
      </c>
      <c r="Q150" s="192">
        <f>ROUND(IF('Schuelereinst. Sinclair'!$N$4="Ja",Druck_Tabelle_Kugel_VGL!Q$10,1) * VLOOKUP(P150,Kugel_Schueler,2),1)</f>
        <v>218</v>
      </c>
      <c r="R150" s="180"/>
      <c r="S150" s="185">
        <f t="shared" si="39"/>
        <v>14.7</v>
      </c>
      <c r="T150" s="192">
        <f>ROUND(IF('Schuelereinst. Sinclair'!$N$4="Ja",Druck_Tabelle_Kugel_VGL!T$10,1) * VLOOKUP(S150,Kugel_Schueler,2),1)</f>
        <v>204</v>
      </c>
      <c r="U150" s="180"/>
      <c r="V150" s="185">
        <f t="shared" si="40"/>
        <v>14.7</v>
      </c>
      <c r="W150" s="192">
        <f>ROUND(IF('Schuelereinst. Sinclair'!$N$4="Ja",Druck_Tabelle_Kugel_VGL!W$10,1) * VLOOKUP(V150,Kugel_Schueler,2),1)</f>
        <v>192.2</v>
      </c>
      <c r="X150" s="180"/>
      <c r="Y150" s="185">
        <f t="shared" si="41"/>
        <v>14.7</v>
      </c>
      <c r="Z150" s="192">
        <f>ROUND(IF('Schuelereinst. Sinclair'!$N$4="Ja",Druck_Tabelle_Kugel_VGL!Z$10,1) * VLOOKUP(Y150,Kugel_Schueler,2),1)</f>
        <v>182.2</v>
      </c>
      <c r="AA150" s="180"/>
      <c r="AB150" s="185">
        <f t="shared" si="42"/>
        <v>14.7</v>
      </c>
      <c r="AC150" s="192">
        <f>ROUND(IF('Schuelereinst. Sinclair'!$N$4="Ja",Druck_Tabelle_Kugel_VGL!AC$10,1) * VLOOKUP(AB150,Kugel_Schueler,2),1)</f>
        <v>173.5</v>
      </c>
      <c r="AD150" s="180"/>
      <c r="AE150" s="185">
        <f t="shared" si="43"/>
        <v>14.7</v>
      </c>
      <c r="AF150" s="192">
        <f>ROUND(IF('Schuelereinst. Sinclair'!$N$4="Ja",Druck_Tabelle_Kugel_VGL!AF$10,1) * VLOOKUP(AE150,Kugel_Schueler,2),1)</f>
        <v>165.9</v>
      </c>
      <c r="AG150" s="180"/>
      <c r="AH150" s="185">
        <f t="shared" si="44"/>
        <v>14.7</v>
      </c>
      <c r="AI150" s="192">
        <f>ROUND(IF('Schuelereinst. Sinclair'!$N$4="Ja",Druck_Tabelle_Kugel_VGL!AI$10,1) * VLOOKUP(AH150,Kugel_Schueler,2),1)</f>
        <v>159.30000000000001</v>
      </c>
      <c r="AJ150" s="180"/>
      <c r="AK150" s="185">
        <f t="shared" si="45"/>
        <v>14.7</v>
      </c>
      <c r="AL150" s="192">
        <f>ROUND(IF('Schuelereinst. Sinclair'!$N$4="Ja",Druck_Tabelle_Kugel_VGL!AL$10,1) * VLOOKUP(AK150,Kugel_Schueler,2),1)</f>
        <v>153.5</v>
      </c>
      <c r="AM150" s="180"/>
      <c r="AN150" s="185">
        <f t="shared" si="46"/>
        <v>14.7</v>
      </c>
      <c r="AO150" s="192">
        <f>ROUND(IF('Schuelereinst. Sinclair'!$N$4="Ja",Druck_Tabelle_Kugel_VGL!AO$10,1) * VLOOKUP(AN150,Kugel_Schueler,2),1)</f>
        <v>148.30000000000001</v>
      </c>
      <c r="AP150" s="180"/>
      <c r="AQ150" s="185">
        <f t="shared" si="47"/>
        <v>14.7</v>
      </c>
      <c r="AR150" s="192">
        <f>ROUND(IF('Schuelereinst. Sinclair'!$N$4="Ja",Druck_Tabelle_Kugel_VGL!AR$10,1) * VLOOKUP(AQ150,Kugel_Schueler,2),1)</f>
        <v>143.69999999999999</v>
      </c>
      <c r="AS150" s="180"/>
      <c r="AT150" s="185">
        <f t="shared" si="48"/>
        <v>14.7</v>
      </c>
      <c r="AU150" s="192">
        <f>ROUND(IF('Schuelereinst. Sinclair'!$N$4="Ja",Druck_Tabelle_Kugel_VGL!AU$10,1) * VLOOKUP(AT150,Kugel_Schueler,2),1)</f>
        <v>120</v>
      </c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180"/>
      <c r="DH150" s="180"/>
      <c r="DI150" s="180"/>
      <c r="DJ150" s="180"/>
      <c r="DK150" s="180"/>
      <c r="DL150" s="180"/>
      <c r="DM150" s="180"/>
      <c r="DN150" s="180"/>
      <c r="DO150" s="180"/>
      <c r="DP150" s="180"/>
      <c r="DQ150" s="180"/>
      <c r="DR150" s="180"/>
      <c r="DS150" s="180"/>
      <c r="DT150" s="180"/>
      <c r="DU150" s="180"/>
      <c r="DV150" s="180"/>
      <c r="DW150" s="180"/>
      <c r="DX150" s="180"/>
      <c r="DY150" s="180"/>
      <c r="DZ150" s="180"/>
      <c r="EA150" s="180"/>
      <c r="EB150" s="180"/>
    </row>
    <row r="151" spans="1:132" x14ac:dyDescent="0.2">
      <c r="A151" s="183">
        <f t="shared" si="33"/>
        <v>14.8</v>
      </c>
      <c r="B151" s="191">
        <f>ROUND(IF('Schuelereinst. Sinclair'!$N$4="Ja",Druck_Tabelle_Kugel_VGL!B$10,1) * VLOOKUP(A151,Kugel_Schueler,2),1)</f>
        <v>355.1</v>
      </c>
      <c r="C151" s="180"/>
      <c r="D151" s="183">
        <f t="shared" si="34"/>
        <v>14.8</v>
      </c>
      <c r="E151" s="191">
        <f>ROUND(IF('Schuelereinst. Sinclair'!$N$4="Ja",Druck_Tabelle_Kugel_VGL!E$10,1) * VLOOKUP(D151,Kugel_Schueler,2),1)</f>
        <v>314</v>
      </c>
      <c r="F151" s="180"/>
      <c r="G151" s="183">
        <f t="shared" si="35"/>
        <v>14.8</v>
      </c>
      <c r="H151" s="191">
        <f>ROUND(IF('Schuelereinst. Sinclair'!$N$4="Ja",Druck_Tabelle_Kugel_VGL!H$10,1) * VLOOKUP(G151,Kugel_Schueler,2),1)</f>
        <v>282.2</v>
      </c>
      <c r="I151" s="180"/>
      <c r="J151" s="183">
        <f t="shared" si="36"/>
        <v>14.8</v>
      </c>
      <c r="K151" s="191">
        <f>ROUND(IF('Schuelereinst. Sinclair'!$N$4="Ja",Druck_Tabelle_Kugel_VGL!K$10,1) * VLOOKUP(J151,Kugel_Schueler,2),1)</f>
        <v>256.89999999999998</v>
      </c>
      <c r="L151" s="180"/>
      <c r="M151" s="183">
        <f t="shared" si="37"/>
        <v>14.8</v>
      </c>
      <c r="N151" s="191">
        <f>ROUND(IF('Schuelereinst. Sinclair'!$N$4="Ja",Druck_Tabelle_Kugel_VGL!N$10,1) * VLOOKUP(M151,Kugel_Schueler,2),1)</f>
        <v>236.5</v>
      </c>
      <c r="O151" s="180"/>
      <c r="P151" s="183">
        <f t="shared" si="38"/>
        <v>14.8</v>
      </c>
      <c r="Q151" s="191">
        <f>ROUND(IF('Schuelereinst. Sinclair'!$N$4="Ja",Druck_Tabelle_Kugel_VGL!Q$10,1) * VLOOKUP(P151,Kugel_Schueler,2),1)</f>
        <v>219.7</v>
      </c>
      <c r="R151" s="180"/>
      <c r="S151" s="183">
        <f t="shared" si="39"/>
        <v>14.8</v>
      </c>
      <c r="T151" s="191">
        <f>ROUND(IF('Schuelereinst. Sinclair'!$N$4="Ja",Druck_Tabelle_Kugel_VGL!T$10,1) * VLOOKUP(S151,Kugel_Schueler,2),1)</f>
        <v>205.6</v>
      </c>
      <c r="U151" s="180"/>
      <c r="V151" s="183">
        <f t="shared" si="40"/>
        <v>14.8</v>
      </c>
      <c r="W151" s="191">
        <f>ROUND(IF('Schuelereinst. Sinclair'!$N$4="Ja",Druck_Tabelle_Kugel_VGL!W$10,1) * VLOOKUP(V151,Kugel_Schueler,2),1)</f>
        <v>193.8</v>
      </c>
      <c r="X151" s="180"/>
      <c r="Y151" s="183">
        <f t="shared" si="41"/>
        <v>14.8</v>
      </c>
      <c r="Z151" s="191">
        <f>ROUND(IF('Schuelereinst. Sinclair'!$N$4="Ja",Druck_Tabelle_Kugel_VGL!Z$10,1) * VLOOKUP(Y151,Kugel_Schueler,2),1)</f>
        <v>183.6</v>
      </c>
      <c r="AA151" s="180"/>
      <c r="AB151" s="183">
        <f t="shared" si="42"/>
        <v>14.8</v>
      </c>
      <c r="AC151" s="191">
        <f>ROUND(IF('Schuelereinst. Sinclair'!$N$4="Ja",Druck_Tabelle_Kugel_VGL!AC$10,1) * VLOOKUP(AB151,Kugel_Schueler,2),1)</f>
        <v>174.9</v>
      </c>
      <c r="AD151" s="180"/>
      <c r="AE151" s="183">
        <f t="shared" si="43"/>
        <v>14.8</v>
      </c>
      <c r="AF151" s="191">
        <f>ROUND(IF('Schuelereinst. Sinclair'!$N$4="Ja",Druck_Tabelle_Kugel_VGL!AF$10,1) * VLOOKUP(AE151,Kugel_Schueler,2),1)</f>
        <v>167.2</v>
      </c>
      <c r="AG151" s="180"/>
      <c r="AH151" s="183">
        <f t="shared" si="44"/>
        <v>14.8</v>
      </c>
      <c r="AI151" s="191">
        <f>ROUND(IF('Schuelereinst. Sinclair'!$N$4="Ja",Druck_Tabelle_Kugel_VGL!AI$10,1) * VLOOKUP(AH151,Kugel_Schueler,2),1)</f>
        <v>160.6</v>
      </c>
      <c r="AJ151" s="180"/>
      <c r="AK151" s="183">
        <f t="shared" si="45"/>
        <v>14.8</v>
      </c>
      <c r="AL151" s="191">
        <f>ROUND(IF('Schuelereinst. Sinclair'!$N$4="Ja",Druck_Tabelle_Kugel_VGL!AL$10,1) * VLOOKUP(AK151,Kugel_Schueler,2),1)</f>
        <v>154.69999999999999</v>
      </c>
      <c r="AM151" s="180"/>
      <c r="AN151" s="183">
        <f t="shared" si="46"/>
        <v>14.8</v>
      </c>
      <c r="AO151" s="191">
        <f>ROUND(IF('Schuelereinst. Sinclair'!$N$4="Ja",Druck_Tabelle_Kugel_VGL!AO$10,1) * VLOOKUP(AN151,Kugel_Schueler,2),1)</f>
        <v>149.5</v>
      </c>
      <c r="AP151" s="180"/>
      <c r="AQ151" s="183">
        <f t="shared" si="47"/>
        <v>14.8</v>
      </c>
      <c r="AR151" s="191">
        <f>ROUND(IF('Schuelereinst. Sinclair'!$N$4="Ja",Druck_Tabelle_Kugel_VGL!AR$10,1) * VLOOKUP(AQ151,Kugel_Schueler,2),1)</f>
        <v>144.9</v>
      </c>
      <c r="AS151" s="180"/>
      <c r="AT151" s="183">
        <f t="shared" si="48"/>
        <v>14.8</v>
      </c>
      <c r="AU151" s="191">
        <f>ROUND(IF('Schuelereinst. Sinclair'!$N$4="Ja",Druck_Tabelle_Kugel_VGL!AU$10,1) * VLOOKUP(AT151,Kugel_Schueler,2),1)</f>
        <v>120.9</v>
      </c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180"/>
      <c r="DH151" s="180"/>
      <c r="DI151" s="180"/>
      <c r="DJ151" s="180"/>
      <c r="DK151" s="180"/>
      <c r="DL151" s="180"/>
      <c r="DM151" s="180"/>
      <c r="DN151" s="180"/>
      <c r="DO151" s="180"/>
      <c r="DP151" s="180"/>
      <c r="DQ151" s="180"/>
      <c r="DR151" s="180"/>
      <c r="DS151" s="180"/>
      <c r="DT151" s="180"/>
      <c r="DU151" s="180"/>
      <c r="DV151" s="180"/>
      <c r="DW151" s="180"/>
      <c r="DX151" s="180"/>
      <c r="DY151" s="180"/>
      <c r="DZ151" s="180"/>
      <c r="EA151" s="180"/>
      <c r="EB151" s="180"/>
    </row>
    <row r="152" spans="1:132" x14ac:dyDescent="0.2">
      <c r="A152" s="185">
        <f t="shared" si="33"/>
        <v>14.9</v>
      </c>
      <c r="B152" s="192">
        <f>ROUND(IF('Schuelereinst. Sinclair'!$N$4="Ja",Druck_Tabelle_Kugel_VGL!B$10,1) * VLOOKUP(A152,Kugel_Schueler,2),1)</f>
        <v>357.9</v>
      </c>
      <c r="C152" s="180"/>
      <c r="D152" s="185">
        <f t="shared" si="34"/>
        <v>14.9</v>
      </c>
      <c r="E152" s="192">
        <f>ROUND(IF('Schuelereinst. Sinclair'!$N$4="Ja",Druck_Tabelle_Kugel_VGL!E$10,1) * VLOOKUP(D152,Kugel_Schueler,2),1)</f>
        <v>316.5</v>
      </c>
      <c r="F152" s="180"/>
      <c r="G152" s="185">
        <f t="shared" si="35"/>
        <v>14.9</v>
      </c>
      <c r="H152" s="192">
        <f>ROUND(IF('Schuelereinst. Sinclair'!$N$4="Ja",Druck_Tabelle_Kugel_VGL!H$10,1) * VLOOKUP(G152,Kugel_Schueler,2),1)</f>
        <v>284.39999999999998</v>
      </c>
      <c r="I152" s="180"/>
      <c r="J152" s="185">
        <f t="shared" si="36"/>
        <v>14.9</v>
      </c>
      <c r="K152" s="192">
        <f>ROUND(IF('Schuelereinst. Sinclair'!$N$4="Ja",Druck_Tabelle_Kugel_VGL!K$10,1) * VLOOKUP(J152,Kugel_Schueler,2),1)</f>
        <v>259</v>
      </c>
      <c r="L152" s="180"/>
      <c r="M152" s="185">
        <f t="shared" si="37"/>
        <v>14.9</v>
      </c>
      <c r="N152" s="192">
        <f>ROUND(IF('Schuelereinst. Sinclair'!$N$4="Ja",Druck_Tabelle_Kugel_VGL!N$10,1) * VLOOKUP(M152,Kugel_Schueler,2),1)</f>
        <v>238.4</v>
      </c>
      <c r="O152" s="180"/>
      <c r="P152" s="185">
        <f t="shared" si="38"/>
        <v>14.9</v>
      </c>
      <c r="Q152" s="192">
        <f>ROUND(IF('Schuelereinst. Sinclair'!$N$4="Ja",Druck_Tabelle_Kugel_VGL!Q$10,1) * VLOOKUP(P152,Kugel_Schueler,2),1)</f>
        <v>221.4</v>
      </c>
      <c r="R152" s="180"/>
      <c r="S152" s="185">
        <f t="shared" si="39"/>
        <v>14.9</v>
      </c>
      <c r="T152" s="192">
        <f>ROUND(IF('Schuelereinst. Sinclair'!$N$4="Ja",Druck_Tabelle_Kugel_VGL!T$10,1) * VLOOKUP(S152,Kugel_Schueler,2),1)</f>
        <v>207.2</v>
      </c>
      <c r="U152" s="180"/>
      <c r="V152" s="185">
        <f t="shared" si="40"/>
        <v>14.9</v>
      </c>
      <c r="W152" s="192">
        <f>ROUND(IF('Schuelereinst. Sinclair'!$N$4="Ja",Druck_Tabelle_Kugel_VGL!W$10,1) * VLOOKUP(V152,Kugel_Schueler,2),1)</f>
        <v>195.3</v>
      </c>
      <c r="X152" s="180"/>
      <c r="Y152" s="185">
        <f t="shared" si="41"/>
        <v>14.9</v>
      </c>
      <c r="Z152" s="192">
        <f>ROUND(IF('Schuelereinst. Sinclair'!$N$4="Ja",Druck_Tabelle_Kugel_VGL!Z$10,1) * VLOOKUP(Y152,Kugel_Schueler,2),1)</f>
        <v>185</v>
      </c>
      <c r="AA152" s="180"/>
      <c r="AB152" s="185">
        <f t="shared" si="42"/>
        <v>14.9</v>
      </c>
      <c r="AC152" s="192">
        <f>ROUND(IF('Schuelereinst. Sinclair'!$N$4="Ja",Druck_Tabelle_Kugel_VGL!AC$10,1) * VLOOKUP(AB152,Kugel_Schueler,2),1)</f>
        <v>176.2</v>
      </c>
      <c r="AD152" s="180"/>
      <c r="AE152" s="185">
        <f t="shared" si="43"/>
        <v>14.9</v>
      </c>
      <c r="AF152" s="192">
        <f>ROUND(IF('Schuelereinst. Sinclair'!$N$4="Ja",Druck_Tabelle_Kugel_VGL!AF$10,1) * VLOOKUP(AE152,Kugel_Schueler,2),1)</f>
        <v>168.6</v>
      </c>
      <c r="AG152" s="180"/>
      <c r="AH152" s="185">
        <f t="shared" si="44"/>
        <v>14.9</v>
      </c>
      <c r="AI152" s="192">
        <f>ROUND(IF('Schuelereinst. Sinclair'!$N$4="Ja",Druck_Tabelle_Kugel_VGL!AI$10,1) * VLOOKUP(AH152,Kugel_Schueler,2),1)</f>
        <v>161.80000000000001</v>
      </c>
      <c r="AJ152" s="180"/>
      <c r="AK152" s="185">
        <f t="shared" si="45"/>
        <v>14.9</v>
      </c>
      <c r="AL152" s="192">
        <f>ROUND(IF('Schuelereinst. Sinclair'!$N$4="Ja",Druck_Tabelle_Kugel_VGL!AL$10,1) * VLOOKUP(AK152,Kugel_Schueler,2),1)</f>
        <v>155.9</v>
      </c>
      <c r="AM152" s="180"/>
      <c r="AN152" s="185">
        <f t="shared" si="46"/>
        <v>14.9</v>
      </c>
      <c r="AO152" s="192">
        <f>ROUND(IF('Schuelereinst. Sinclair'!$N$4="Ja",Druck_Tabelle_Kugel_VGL!AO$10,1) * VLOOKUP(AN152,Kugel_Schueler,2),1)</f>
        <v>150.69999999999999</v>
      </c>
      <c r="AP152" s="180"/>
      <c r="AQ152" s="185">
        <f t="shared" si="47"/>
        <v>14.9</v>
      </c>
      <c r="AR152" s="192">
        <f>ROUND(IF('Schuelereinst. Sinclair'!$N$4="Ja",Druck_Tabelle_Kugel_VGL!AR$10,1) * VLOOKUP(AQ152,Kugel_Schueler,2),1)</f>
        <v>146</v>
      </c>
      <c r="AS152" s="180"/>
      <c r="AT152" s="185">
        <f t="shared" si="48"/>
        <v>14.9</v>
      </c>
      <c r="AU152" s="192">
        <f>ROUND(IF('Schuelereinst. Sinclair'!$N$4="Ja",Druck_Tabelle_Kugel_VGL!AU$10,1) * VLOOKUP(AT152,Kugel_Schueler,2),1)</f>
        <v>121.9</v>
      </c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180"/>
      <c r="DH152" s="180"/>
      <c r="DI152" s="180"/>
      <c r="DJ152" s="180"/>
      <c r="DK152" s="180"/>
      <c r="DL152" s="180"/>
      <c r="DM152" s="180"/>
      <c r="DN152" s="180"/>
      <c r="DO152" s="180"/>
      <c r="DP152" s="180"/>
      <c r="DQ152" s="180"/>
      <c r="DR152" s="180"/>
      <c r="DS152" s="180"/>
      <c r="DT152" s="180"/>
      <c r="DU152" s="180"/>
      <c r="DV152" s="180"/>
      <c r="DW152" s="180"/>
      <c r="DX152" s="180"/>
      <c r="DY152" s="180"/>
      <c r="DZ152" s="180"/>
      <c r="EA152" s="180"/>
      <c r="EB152" s="180"/>
    </row>
    <row r="153" spans="1:132" ht="13.5" thickBot="1" x14ac:dyDescent="0.25">
      <c r="A153" s="200">
        <f t="shared" si="33"/>
        <v>15</v>
      </c>
      <c r="B153" s="201">
        <f>ROUND(IF('Schuelereinst. Sinclair'!$N$4="Ja",Druck_Tabelle_Kugel_VGL!B$10,1) * VLOOKUP(A153,Kugel_Schueler,2),1)</f>
        <v>360.6</v>
      </c>
      <c r="C153" s="180"/>
      <c r="D153" s="200">
        <f t="shared" si="34"/>
        <v>15</v>
      </c>
      <c r="E153" s="201">
        <f>ROUND(IF('Schuelereinst. Sinclair'!$N$4="Ja",Druck_Tabelle_Kugel_VGL!E$10,1) * VLOOKUP(D153,Kugel_Schueler,2),1)</f>
        <v>318.89999999999998</v>
      </c>
      <c r="F153" s="180"/>
      <c r="G153" s="200">
        <f t="shared" si="35"/>
        <v>15</v>
      </c>
      <c r="H153" s="201">
        <f>ROUND(IF('Schuelereinst. Sinclair'!$N$4="Ja",Druck_Tabelle_Kugel_VGL!H$10,1) * VLOOKUP(G153,Kugel_Schueler,2),1)</f>
        <v>286.60000000000002</v>
      </c>
      <c r="I153" s="180"/>
      <c r="J153" s="200">
        <f t="shared" si="36"/>
        <v>15</v>
      </c>
      <c r="K153" s="201">
        <f>ROUND(IF('Schuelereinst. Sinclair'!$N$4="Ja",Druck_Tabelle_Kugel_VGL!K$10,1) * VLOOKUP(J153,Kugel_Schueler,2),1)</f>
        <v>261</v>
      </c>
      <c r="L153" s="180"/>
      <c r="M153" s="200">
        <f t="shared" si="37"/>
        <v>15</v>
      </c>
      <c r="N153" s="201">
        <f>ROUND(IF('Schuelereinst. Sinclair'!$N$4="Ja",Druck_Tabelle_Kugel_VGL!N$10,1) * VLOOKUP(M153,Kugel_Schueler,2),1)</f>
        <v>240.2</v>
      </c>
      <c r="O153" s="180"/>
      <c r="P153" s="200">
        <f t="shared" si="38"/>
        <v>15</v>
      </c>
      <c r="Q153" s="201">
        <f>ROUND(IF('Schuelereinst. Sinclair'!$N$4="Ja",Druck_Tabelle_Kugel_VGL!Q$10,1) * VLOOKUP(P153,Kugel_Schueler,2),1)</f>
        <v>223.1</v>
      </c>
      <c r="R153" s="180"/>
      <c r="S153" s="200">
        <f t="shared" si="39"/>
        <v>15</v>
      </c>
      <c r="T153" s="201">
        <f>ROUND(IF('Schuelereinst. Sinclair'!$N$4="Ja",Druck_Tabelle_Kugel_VGL!T$10,1) * VLOOKUP(S153,Kugel_Schueler,2),1)</f>
        <v>208.9</v>
      </c>
      <c r="U153" s="180"/>
      <c r="V153" s="200">
        <f t="shared" si="40"/>
        <v>15</v>
      </c>
      <c r="W153" s="201">
        <f>ROUND(IF('Schuelereinst. Sinclair'!$N$4="Ja",Druck_Tabelle_Kugel_VGL!W$10,1) * VLOOKUP(V153,Kugel_Schueler,2),1)</f>
        <v>196.8</v>
      </c>
      <c r="X153" s="180"/>
      <c r="Y153" s="200">
        <f t="shared" si="41"/>
        <v>15</v>
      </c>
      <c r="Z153" s="201">
        <f>ROUND(IF('Schuelereinst. Sinclair'!$N$4="Ja",Druck_Tabelle_Kugel_VGL!Z$10,1) * VLOOKUP(Y153,Kugel_Schueler,2),1)</f>
        <v>186.5</v>
      </c>
      <c r="AA153" s="180"/>
      <c r="AB153" s="200">
        <f t="shared" si="42"/>
        <v>15</v>
      </c>
      <c r="AC153" s="201">
        <f>ROUND(IF('Schuelereinst. Sinclair'!$N$4="Ja",Druck_Tabelle_Kugel_VGL!AC$10,1) * VLOOKUP(AB153,Kugel_Schueler,2),1)</f>
        <v>177.6</v>
      </c>
      <c r="AD153" s="180"/>
      <c r="AE153" s="200">
        <f t="shared" si="43"/>
        <v>15</v>
      </c>
      <c r="AF153" s="201">
        <f>ROUND(IF('Schuelereinst. Sinclair'!$N$4="Ja",Druck_Tabelle_Kugel_VGL!AF$10,1) * VLOOKUP(AE153,Kugel_Schueler,2),1)</f>
        <v>169.9</v>
      </c>
      <c r="AG153" s="180"/>
      <c r="AH153" s="200">
        <f t="shared" si="44"/>
        <v>15</v>
      </c>
      <c r="AI153" s="201">
        <f>ROUND(IF('Schuelereinst. Sinclair'!$N$4="Ja",Druck_Tabelle_Kugel_VGL!AI$10,1) * VLOOKUP(AH153,Kugel_Schueler,2),1)</f>
        <v>163.1</v>
      </c>
      <c r="AJ153" s="180"/>
      <c r="AK153" s="200">
        <f t="shared" si="45"/>
        <v>15</v>
      </c>
      <c r="AL153" s="201">
        <f>ROUND(IF('Schuelereinst. Sinclair'!$N$4="Ja",Druck_Tabelle_Kugel_VGL!AL$10,1) * VLOOKUP(AK153,Kugel_Schueler,2),1)</f>
        <v>157.1</v>
      </c>
      <c r="AM153" s="180"/>
      <c r="AN153" s="200">
        <f t="shared" si="46"/>
        <v>15</v>
      </c>
      <c r="AO153" s="201">
        <f>ROUND(IF('Schuelereinst. Sinclair'!$N$4="Ja",Druck_Tabelle_Kugel_VGL!AO$10,1) * VLOOKUP(AN153,Kugel_Schueler,2),1)</f>
        <v>151.9</v>
      </c>
      <c r="AP153" s="180"/>
      <c r="AQ153" s="200">
        <f t="shared" si="47"/>
        <v>15</v>
      </c>
      <c r="AR153" s="201">
        <f>ROUND(IF('Schuelereinst. Sinclair'!$N$4="Ja",Druck_Tabelle_Kugel_VGL!AR$10,1) * VLOOKUP(AQ153,Kugel_Schueler,2),1)</f>
        <v>147.1</v>
      </c>
      <c r="AS153" s="180"/>
      <c r="AT153" s="200">
        <f t="shared" si="48"/>
        <v>15</v>
      </c>
      <c r="AU153" s="201">
        <f>ROUND(IF('Schuelereinst. Sinclair'!$N$4="Ja",Druck_Tabelle_Kugel_VGL!AU$10,1) * VLOOKUP(AT153,Kugel_Schueler,2),1)</f>
        <v>122.8</v>
      </c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180"/>
      <c r="DH153" s="180"/>
      <c r="DI153" s="180"/>
      <c r="DJ153" s="180"/>
      <c r="DK153" s="180"/>
      <c r="DL153" s="180"/>
      <c r="DM153" s="180"/>
      <c r="DN153" s="180"/>
      <c r="DO153" s="180"/>
      <c r="DP153" s="180"/>
      <c r="DQ153" s="180"/>
      <c r="DR153" s="180"/>
      <c r="DS153" s="180"/>
      <c r="DT153" s="180"/>
      <c r="DU153" s="180"/>
      <c r="DV153" s="180"/>
      <c r="DW153" s="180"/>
      <c r="DX153" s="180"/>
      <c r="DY153" s="180"/>
      <c r="DZ153" s="180"/>
      <c r="EA153" s="180"/>
      <c r="EB153" s="180"/>
    </row>
    <row r="154" spans="1:132" x14ac:dyDescent="0.2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0"/>
      <c r="DX154" s="180"/>
      <c r="DY154" s="180"/>
      <c r="DZ154" s="180"/>
      <c r="EA154" s="180"/>
      <c r="EB154" s="180"/>
    </row>
    <row r="155" spans="1:132" x14ac:dyDescent="0.2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0"/>
      <c r="DM155" s="180"/>
      <c r="DN155" s="180"/>
      <c r="DO155" s="180"/>
      <c r="DP155" s="180"/>
      <c r="DQ155" s="180"/>
      <c r="DR155" s="180"/>
      <c r="DS155" s="180"/>
      <c r="DT155" s="180"/>
      <c r="DU155" s="180"/>
      <c r="DV155" s="180"/>
      <c r="DW155" s="180"/>
      <c r="DX155" s="180"/>
      <c r="DY155" s="180"/>
      <c r="DZ155" s="180"/>
      <c r="EA155" s="180"/>
      <c r="EB155" s="180"/>
    </row>
    <row r="156" spans="1:132" x14ac:dyDescent="0.2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180"/>
      <c r="DH156" s="180"/>
      <c r="DI156" s="180"/>
      <c r="DJ156" s="180"/>
      <c r="DK156" s="180"/>
      <c r="DL156" s="180"/>
      <c r="DM156" s="180"/>
      <c r="DN156" s="180"/>
      <c r="DO156" s="180"/>
      <c r="DP156" s="180"/>
      <c r="DQ156" s="180"/>
      <c r="DR156" s="180"/>
      <c r="DS156" s="180"/>
      <c r="DT156" s="180"/>
      <c r="DU156" s="180"/>
      <c r="DV156" s="180"/>
      <c r="DW156" s="180"/>
      <c r="DX156" s="180"/>
      <c r="DY156" s="180"/>
      <c r="DZ156" s="180"/>
      <c r="EA156" s="180"/>
      <c r="EB156" s="180"/>
    </row>
    <row r="157" spans="1:132" x14ac:dyDescent="0.2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180"/>
      <c r="DH157" s="180"/>
      <c r="DI157" s="180"/>
      <c r="DJ157" s="180"/>
      <c r="DK157" s="180"/>
      <c r="DL157" s="180"/>
      <c r="DM157" s="180"/>
      <c r="DN157" s="180"/>
      <c r="DO157" s="180"/>
      <c r="DP157" s="180"/>
      <c r="DQ157" s="180"/>
      <c r="DR157" s="180"/>
      <c r="DS157" s="180"/>
      <c r="DT157" s="180"/>
      <c r="DU157" s="180"/>
      <c r="DV157" s="180"/>
      <c r="DW157" s="180"/>
      <c r="DX157" s="180"/>
      <c r="DY157" s="180"/>
      <c r="DZ157" s="180"/>
      <c r="EA157" s="180"/>
      <c r="EB157" s="180"/>
    </row>
    <row r="158" spans="1:132" x14ac:dyDescent="0.2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180"/>
      <c r="DH158" s="180"/>
      <c r="DI158" s="180"/>
      <c r="DJ158" s="180"/>
      <c r="DK158" s="180"/>
      <c r="DL158" s="180"/>
      <c r="DM158" s="180"/>
      <c r="DN158" s="180"/>
      <c r="DO158" s="180"/>
      <c r="DP158" s="180"/>
      <c r="DQ158" s="180"/>
      <c r="DR158" s="180"/>
      <c r="DS158" s="180"/>
      <c r="DT158" s="180"/>
      <c r="DU158" s="180"/>
      <c r="DV158" s="180"/>
      <c r="DW158" s="180"/>
      <c r="DX158" s="180"/>
      <c r="DY158" s="180"/>
      <c r="DZ158" s="180"/>
      <c r="EA158" s="180"/>
      <c r="EB158" s="180"/>
    </row>
    <row r="159" spans="1:132" x14ac:dyDescent="0.2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180"/>
      <c r="DH159" s="180"/>
      <c r="DI159" s="180"/>
      <c r="DJ159" s="180"/>
      <c r="DK159" s="180"/>
      <c r="DL159" s="180"/>
      <c r="DM159" s="180"/>
      <c r="DN159" s="180"/>
      <c r="DO159" s="180"/>
      <c r="DP159" s="180"/>
      <c r="DQ159" s="180"/>
      <c r="DR159" s="180"/>
      <c r="DS159" s="180"/>
      <c r="DT159" s="180"/>
      <c r="DU159" s="180"/>
      <c r="DV159" s="180"/>
      <c r="DW159" s="180"/>
      <c r="DX159" s="180"/>
      <c r="DY159" s="180"/>
      <c r="DZ159" s="180"/>
      <c r="EA159" s="180"/>
      <c r="EB159" s="180"/>
    </row>
    <row r="160" spans="1:132" x14ac:dyDescent="0.2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0"/>
      <c r="DX160" s="180"/>
      <c r="DY160" s="180"/>
      <c r="DZ160" s="180"/>
      <c r="EA160" s="180"/>
      <c r="EB160" s="180"/>
    </row>
    <row r="161" spans="2:132" x14ac:dyDescent="0.2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180"/>
      <c r="DH161" s="180"/>
      <c r="DI161" s="180"/>
      <c r="DJ161" s="180"/>
      <c r="DK161" s="180"/>
      <c r="DL161" s="180"/>
      <c r="DM161" s="180"/>
      <c r="DN161" s="180"/>
      <c r="DO161" s="180"/>
      <c r="DP161" s="180"/>
      <c r="DQ161" s="180"/>
      <c r="DR161" s="180"/>
      <c r="DS161" s="180"/>
      <c r="DT161" s="180"/>
      <c r="DU161" s="180"/>
      <c r="DV161" s="180"/>
      <c r="DW161" s="180"/>
      <c r="DX161" s="180"/>
      <c r="DY161" s="180"/>
      <c r="DZ161" s="180"/>
      <c r="EA161" s="180"/>
      <c r="EB161" s="180"/>
    </row>
    <row r="162" spans="2:132" x14ac:dyDescent="0.2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180"/>
      <c r="DH162" s="180"/>
      <c r="DI162" s="180"/>
      <c r="DJ162" s="180"/>
      <c r="DK162" s="180"/>
      <c r="DL162" s="180"/>
      <c r="DM162" s="180"/>
      <c r="DN162" s="180"/>
      <c r="DO162" s="180"/>
      <c r="DP162" s="180"/>
      <c r="DQ162" s="180"/>
      <c r="DR162" s="180"/>
      <c r="DS162" s="180"/>
      <c r="DT162" s="180"/>
      <c r="DU162" s="180"/>
      <c r="DV162" s="180"/>
      <c r="DW162" s="180"/>
      <c r="DX162" s="180"/>
      <c r="DY162" s="180"/>
      <c r="DZ162" s="180"/>
      <c r="EA162" s="180"/>
      <c r="EB162" s="180"/>
    </row>
    <row r="163" spans="2:132" x14ac:dyDescent="0.2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180"/>
      <c r="DH163" s="180"/>
      <c r="DI163" s="180"/>
      <c r="DJ163" s="180"/>
      <c r="DK163" s="180"/>
      <c r="DL163" s="180"/>
      <c r="DM163" s="180"/>
      <c r="DN163" s="180"/>
      <c r="DO163" s="180"/>
      <c r="DP163" s="180"/>
      <c r="DQ163" s="180"/>
      <c r="DR163" s="180"/>
      <c r="DS163" s="180"/>
      <c r="DT163" s="180"/>
      <c r="DU163" s="180"/>
      <c r="DV163" s="180"/>
      <c r="DW163" s="180"/>
      <c r="DX163" s="180"/>
      <c r="DY163" s="180"/>
      <c r="DZ163" s="180"/>
      <c r="EA163" s="180"/>
      <c r="EB163" s="180"/>
    </row>
    <row r="164" spans="2:132" x14ac:dyDescent="0.2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180"/>
      <c r="DH164" s="180"/>
      <c r="DI164" s="180"/>
      <c r="DJ164" s="180"/>
      <c r="DK164" s="180"/>
      <c r="DL164" s="180"/>
      <c r="DM164" s="180"/>
      <c r="DN164" s="180"/>
      <c r="DO164" s="180"/>
      <c r="DP164" s="180"/>
      <c r="DQ164" s="180"/>
      <c r="DR164" s="180"/>
      <c r="DS164" s="180"/>
      <c r="DT164" s="180"/>
      <c r="DU164" s="180"/>
      <c r="DV164" s="180"/>
      <c r="DW164" s="180"/>
      <c r="DX164" s="180"/>
      <c r="DY164" s="180"/>
      <c r="DZ164" s="180"/>
      <c r="EA164" s="180"/>
      <c r="EB164" s="180"/>
    </row>
    <row r="165" spans="2:132" x14ac:dyDescent="0.2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180"/>
      <c r="DH165" s="180"/>
      <c r="DI165" s="180"/>
      <c r="DJ165" s="180"/>
      <c r="DK165" s="180"/>
      <c r="DL165" s="180"/>
      <c r="DM165" s="180"/>
      <c r="DN165" s="180"/>
      <c r="DO165" s="180"/>
      <c r="DP165" s="180"/>
      <c r="DQ165" s="180"/>
      <c r="DR165" s="180"/>
      <c r="DS165" s="180"/>
      <c r="DT165" s="180"/>
      <c r="DU165" s="180"/>
      <c r="DV165" s="180"/>
      <c r="DW165" s="180"/>
      <c r="DX165" s="180"/>
      <c r="DY165" s="180"/>
      <c r="DZ165" s="180"/>
      <c r="EA165" s="180"/>
      <c r="EB165" s="180"/>
    </row>
    <row r="166" spans="2:132" x14ac:dyDescent="0.2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180"/>
      <c r="DH166" s="180"/>
      <c r="DI166" s="180"/>
      <c r="DJ166" s="180"/>
      <c r="DK166" s="180"/>
      <c r="DL166" s="180"/>
      <c r="DM166" s="180"/>
      <c r="DN166" s="180"/>
      <c r="DO166" s="180"/>
      <c r="DP166" s="180"/>
      <c r="DQ166" s="180"/>
      <c r="DR166" s="180"/>
      <c r="DS166" s="180"/>
      <c r="DT166" s="180"/>
      <c r="DU166" s="180"/>
      <c r="DV166" s="180"/>
      <c r="DW166" s="180"/>
      <c r="DX166" s="180"/>
      <c r="DY166" s="180"/>
      <c r="DZ166" s="180"/>
      <c r="EA166" s="180"/>
      <c r="EB166" s="180"/>
    </row>
    <row r="167" spans="2:132" x14ac:dyDescent="0.2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180"/>
      <c r="DH167" s="180"/>
      <c r="DI167" s="180"/>
      <c r="DJ167" s="180"/>
      <c r="DK167" s="180"/>
      <c r="DL167" s="180"/>
      <c r="DM167" s="180"/>
      <c r="DN167" s="180"/>
      <c r="DO167" s="180"/>
      <c r="DP167" s="180"/>
      <c r="DQ167" s="180"/>
      <c r="DR167" s="180"/>
      <c r="DS167" s="180"/>
      <c r="DT167" s="180"/>
      <c r="DU167" s="180"/>
      <c r="DV167" s="180"/>
      <c r="DW167" s="180"/>
      <c r="DX167" s="180"/>
      <c r="DY167" s="180"/>
      <c r="DZ167" s="180"/>
      <c r="EA167" s="180"/>
      <c r="EB167" s="180"/>
    </row>
    <row r="168" spans="2:132" x14ac:dyDescent="0.2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180"/>
      <c r="DH168" s="180"/>
      <c r="DI168" s="180"/>
      <c r="DJ168" s="180"/>
      <c r="DK168" s="180"/>
      <c r="DL168" s="180"/>
      <c r="DM168" s="180"/>
      <c r="DN168" s="180"/>
      <c r="DO168" s="180"/>
      <c r="DP168" s="180"/>
      <c r="DQ168" s="180"/>
      <c r="DR168" s="180"/>
      <c r="DS168" s="180"/>
      <c r="DT168" s="180"/>
      <c r="DU168" s="180"/>
      <c r="DV168" s="180"/>
      <c r="DW168" s="180"/>
      <c r="DX168" s="180"/>
      <c r="DY168" s="180"/>
      <c r="DZ168" s="180"/>
      <c r="EA168" s="180"/>
      <c r="EB168" s="180"/>
    </row>
    <row r="169" spans="2:132" x14ac:dyDescent="0.2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180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  <c r="DS169" s="180"/>
      <c r="DT169" s="180"/>
      <c r="DU169" s="180"/>
      <c r="DV169" s="180"/>
      <c r="DW169" s="180"/>
      <c r="DX169" s="180"/>
      <c r="DY169" s="180"/>
      <c r="DZ169" s="180"/>
      <c r="EA169" s="180"/>
      <c r="EB169" s="180"/>
    </row>
    <row r="170" spans="2:132" x14ac:dyDescent="0.2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180"/>
      <c r="DH170" s="180"/>
      <c r="DI170" s="180"/>
      <c r="DJ170" s="180"/>
      <c r="DK170" s="180"/>
      <c r="DL170" s="180"/>
      <c r="DM170" s="180"/>
      <c r="DN170" s="180"/>
      <c r="DO170" s="180"/>
      <c r="DP170" s="180"/>
      <c r="DQ170" s="180"/>
      <c r="DR170" s="180"/>
      <c r="DS170" s="180"/>
      <c r="DT170" s="180"/>
      <c r="DU170" s="180"/>
      <c r="DV170" s="180"/>
      <c r="DW170" s="180"/>
      <c r="DX170" s="180"/>
      <c r="DY170" s="180"/>
      <c r="DZ170" s="180"/>
      <c r="EA170" s="180"/>
      <c r="EB170" s="180"/>
    </row>
    <row r="171" spans="2:132" x14ac:dyDescent="0.2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180"/>
      <c r="DH171" s="180"/>
      <c r="DI171" s="180"/>
      <c r="DJ171" s="180"/>
      <c r="DK171" s="180"/>
      <c r="DL171" s="180"/>
      <c r="DM171" s="180"/>
      <c r="DN171" s="180"/>
      <c r="DO171" s="180"/>
      <c r="DP171" s="180"/>
      <c r="DQ171" s="180"/>
      <c r="DR171" s="180"/>
      <c r="DS171" s="180"/>
      <c r="DT171" s="180"/>
      <c r="DU171" s="180"/>
      <c r="DV171" s="180"/>
      <c r="DW171" s="180"/>
      <c r="DX171" s="180"/>
      <c r="DY171" s="180"/>
      <c r="DZ171" s="180"/>
      <c r="EA171" s="180"/>
      <c r="EB171" s="180"/>
    </row>
    <row r="172" spans="2:132" x14ac:dyDescent="0.2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  <c r="CB172" s="180"/>
      <c r="CC172" s="180"/>
      <c r="CD172" s="180"/>
      <c r="CE172" s="180"/>
      <c r="CF172" s="180"/>
      <c r="CG172" s="180"/>
      <c r="CH172" s="180"/>
      <c r="CI172" s="180"/>
      <c r="CJ172" s="180"/>
      <c r="CK172" s="180"/>
      <c r="CL172" s="180"/>
      <c r="CM172" s="180"/>
      <c r="CN172" s="180"/>
      <c r="CO172" s="180"/>
      <c r="CP172" s="180"/>
      <c r="CQ172" s="180"/>
      <c r="CR172" s="180"/>
      <c r="CS172" s="180"/>
      <c r="CT172" s="180"/>
      <c r="CU172" s="180"/>
      <c r="CV172" s="180"/>
      <c r="CW172" s="180"/>
      <c r="CX172" s="180"/>
      <c r="CY172" s="180"/>
      <c r="CZ172" s="180"/>
      <c r="DA172" s="180"/>
      <c r="DB172" s="180"/>
      <c r="DC172" s="180"/>
      <c r="DD172" s="180"/>
      <c r="DE172" s="180"/>
      <c r="DF172" s="180"/>
      <c r="DG172" s="180"/>
      <c r="DH172" s="180"/>
      <c r="DI172" s="180"/>
      <c r="DJ172" s="180"/>
      <c r="DK172" s="180"/>
      <c r="DL172" s="180"/>
      <c r="DM172" s="180"/>
      <c r="DN172" s="180"/>
      <c r="DO172" s="180"/>
      <c r="DP172" s="180"/>
      <c r="DQ172" s="180"/>
      <c r="DR172" s="180"/>
      <c r="DS172" s="180"/>
      <c r="DT172" s="180"/>
      <c r="DU172" s="180"/>
      <c r="DV172" s="180"/>
      <c r="DW172" s="180"/>
      <c r="DX172" s="180"/>
      <c r="DY172" s="180"/>
      <c r="DZ172" s="180"/>
      <c r="EA172" s="180"/>
      <c r="EB172" s="180"/>
    </row>
    <row r="173" spans="2:132" x14ac:dyDescent="0.2">
      <c r="B173" s="180"/>
      <c r="C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  <c r="DC173" s="180"/>
      <c r="DD173" s="180"/>
      <c r="DE173" s="180"/>
      <c r="DF173" s="180"/>
      <c r="DG173" s="180"/>
      <c r="DH173" s="180"/>
      <c r="DI173" s="180"/>
      <c r="DJ173" s="180"/>
      <c r="DK173" s="180"/>
      <c r="DL173" s="180"/>
      <c r="DM173" s="180"/>
      <c r="DN173" s="180"/>
      <c r="DO173" s="180"/>
      <c r="DP173" s="180"/>
      <c r="DQ173" s="180"/>
      <c r="DR173" s="180"/>
      <c r="DS173" s="180"/>
      <c r="DT173" s="180"/>
      <c r="DU173" s="180"/>
      <c r="DV173" s="180"/>
      <c r="DW173" s="180"/>
      <c r="DX173" s="180"/>
      <c r="DY173" s="180"/>
      <c r="DZ173" s="180"/>
      <c r="EA173" s="180"/>
      <c r="EB173" s="180"/>
    </row>
    <row r="174" spans="2:132" x14ac:dyDescent="0.2">
      <c r="B174" s="180"/>
      <c r="C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  <c r="CB174" s="180"/>
      <c r="CC174" s="180"/>
      <c r="CD174" s="180"/>
      <c r="CE174" s="180"/>
      <c r="CF174" s="180"/>
      <c r="CG174" s="180"/>
      <c r="CH174" s="180"/>
      <c r="CI174" s="180"/>
      <c r="CJ174" s="180"/>
      <c r="CK174" s="180"/>
      <c r="CL174" s="180"/>
      <c r="CM174" s="180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180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0"/>
      <c r="DX174" s="180"/>
      <c r="DY174" s="180"/>
      <c r="DZ174" s="180"/>
      <c r="EA174" s="180"/>
      <c r="EB174" s="180"/>
    </row>
    <row r="175" spans="2:132" x14ac:dyDescent="0.2">
      <c r="B175" s="180"/>
      <c r="C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  <c r="CB175" s="180"/>
      <c r="CC175" s="180"/>
      <c r="CD175" s="180"/>
      <c r="CE175" s="180"/>
      <c r="CF175" s="180"/>
      <c r="CG175" s="180"/>
      <c r="CH175" s="180"/>
      <c r="CI175" s="180"/>
      <c r="CJ175" s="180"/>
      <c r="CK175" s="180"/>
      <c r="CL175" s="180"/>
      <c r="CM175" s="180"/>
      <c r="CN175" s="180"/>
      <c r="CO175" s="180"/>
      <c r="CP175" s="180"/>
      <c r="CQ175" s="180"/>
      <c r="CR175" s="180"/>
      <c r="CS175" s="180"/>
      <c r="CT175" s="180"/>
      <c r="CU175" s="180"/>
      <c r="CV175" s="180"/>
      <c r="CW175" s="180"/>
      <c r="CX175" s="180"/>
      <c r="CY175" s="180"/>
      <c r="CZ175" s="180"/>
      <c r="DA175" s="180"/>
      <c r="DB175" s="180"/>
      <c r="DC175" s="180"/>
      <c r="DD175" s="180"/>
      <c r="DE175" s="180"/>
      <c r="DF175" s="180"/>
      <c r="DG175" s="180"/>
      <c r="DH175" s="180"/>
      <c r="DI175" s="180"/>
      <c r="DJ175" s="180"/>
      <c r="DK175" s="180"/>
      <c r="DL175" s="180"/>
      <c r="DM175" s="180"/>
      <c r="DN175" s="180"/>
      <c r="DO175" s="180"/>
      <c r="DP175" s="180"/>
      <c r="DQ175" s="180"/>
      <c r="DR175" s="180"/>
      <c r="DS175" s="180"/>
      <c r="DT175" s="180"/>
      <c r="DU175" s="180"/>
      <c r="DV175" s="180"/>
      <c r="DW175" s="180"/>
      <c r="DX175" s="180"/>
      <c r="DY175" s="180"/>
      <c r="DZ175" s="180"/>
      <c r="EA175" s="180"/>
      <c r="EB175" s="180"/>
    </row>
    <row r="176" spans="2:132" x14ac:dyDescent="0.2">
      <c r="B176" s="180"/>
      <c r="C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  <c r="CD176" s="180"/>
      <c r="CE176" s="180"/>
      <c r="CF176" s="180"/>
      <c r="CG176" s="180"/>
      <c r="CH176" s="180"/>
      <c r="CI176" s="180"/>
      <c r="CJ176" s="180"/>
      <c r="CK176" s="180"/>
      <c r="CL176" s="180"/>
      <c r="CM176" s="180"/>
      <c r="CN176" s="180"/>
      <c r="CO176" s="180"/>
      <c r="CP176" s="180"/>
      <c r="CQ176" s="180"/>
      <c r="CR176" s="180"/>
      <c r="CS176" s="180"/>
      <c r="CT176" s="180"/>
      <c r="CU176" s="180"/>
      <c r="CV176" s="180"/>
      <c r="CW176" s="180"/>
      <c r="CX176" s="180"/>
      <c r="CY176" s="180"/>
      <c r="CZ176" s="180"/>
      <c r="DA176" s="180"/>
      <c r="DB176" s="180"/>
      <c r="DC176" s="180"/>
      <c r="DD176" s="180"/>
      <c r="DE176" s="180"/>
      <c r="DF176" s="180"/>
      <c r="DG176" s="180"/>
      <c r="DH176" s="180"/>
      <c r="DI176" s="180"/>
      <c r="DJ176" s="180"/>
      <c r="DK176" s="180"/>
      <c r="DL176" s="180"/>
      <c r="DM176" s="180"/>
      <c r="DN176" s="180"/>
      <c r="DO176" s="180"/>
      <c r="DP176" s="180"/>
      <c r="DQ176" s="180"/>
      <c r="DR176" s="180"/>
      <c r="DS176" s="180"/>
      <c r="DT176" s="180"/>
      <c r="DU176" s="180"/>
      <c r="DV176" s="180"/>
      <c r="DW176" s="180"/>
      <c r="DX176" s="180"/>
      <c r="DY176" s="180"/>
      <c r="DZ176" s="180"/>
      <c r="EA176" s="180"/>
      <c r="EB176" s="180"/>
    </row>
    <row r="177" spans="2:132" x14ac:dyDescent="0.2">
      <c r="B177" s="180"/>
      <c r="C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180"/>
      <c r="CE177" s="180"/>
      <c r="CF177" s="180"/>
      <c r="CG177" s="180"/>
      <c r="CH177" s="180"/>
      <c r="CI177" s="180"/>
      <c r="CJ177" s="180"/>
      <c r="CK177" s="180"/>
      <c r="CL177" s="180"/>
      <c r="CM177" s="180"/>
      <c r="CN177" s="180"/>
      <c r="CO177" s="180"/>
      <c r="CP177" s="180"/>
      <c r="CQ177" s="180"/>
      <c r="CR177" s="180"/>
      <c r="CS177" s="180"/>
      <c r="CT177" s="180"/>
      <c r="CU177" s="180"/>
      <c r="CV177" s="180"/>
      <c r="CW177" s="180"/>
      <c r="CX177" s="180"/>
      <c r="CY177" s="180"/>
      <c r="CZ177" s="180"/>
      <c r="DA177" s="180"/>
      <c r="DB177" s="180"/>
      <c r="DC177" s="180"/>
      <c r="DD177" s="180"/>
      <c r="DE177" s="180"/>
      <c r="DF177" s="180"/>
      <c r="DG177" s="180"/>
      <c r="DH177" s="180"/>
      <c r="DI177" s="180"/>
      <c r="DJ177" s="180"/>
      <c r="DK177" s="180"/>
      <c r="DL177" s="180"/>
      <c r="DM177" s="180"/>
      <c r="DN177" s="180"/>
      <c r="DO177" s="180"/>
      <c r="DP177" s="180"/>
      <c r="DQ177" s="180"/>
      <c r="DR177" s="180"/>
      <c r="DS177" s="180"/>
      <c r="DT177" s="180"/>
      <c r="DU177" s="180"/>
      <c r="DV177" s="180"/>
      <c r="DW177" s="180"/>
      <c r="DX177" s="180"/>
      <c r="DY177" s="180"/>
      <c r="DZ177" s="180"/>
      <c r="EA177" s="180"/>
      <c r="EB177" s="180"/>
    </row>
    <row r="178" spans="2:132" x14ac:dyDescent="0.2">
      <c r="B178" s="180"/>
      <c r="C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</row>
    <row r="179" spans="2:132" x14ac:dyDescent="0.2">
      <c r="B179" s="180"/>
      <c r="C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180"/>
      <c r="CE179" s="180"/>
      <c r="CF179" s="180"/>
      <c r="CG179" s="180"/>
      <c r="CH179" s="180"/>
      <c r="CI179" s="180"/>
      <c r="CJ179" s="180"/>
      <c r="CK179" s="180"/>
      <c r="CL179" s="180"/>
      <c r="CM179" s="180"/>
      <c r="CN179" s="180"/>
      <c r="CO179" s="180"/>
      <c r="CP179" s="180"/>
      <c r="CQ179" s="180"/>
      <c r="CR179" s="180"/>
      <c r="CS179" s="180"/>
      <c r="CT179" s="180"/>
      <c r="CU179" s="180"/>
      <c r="CV179" s="180"/>
      <c r="CW179" s="180"/>
      <c r="CX179" s="180"/>
      <c r="CY179" s="180"/>
      <c r="CZ179" s="180"/>
      <c r="DA179" s="180"/>
      <c r="DB179" s="180"/>
      <c r="DC179" s="180"/>
      <c r="DD179" s="180"/>
      <c r="DE179" s="180"/>
      <c r="DF179" s="180"/>
      <c r="DG179" s="180"/>
      <c r="DH179" s="180"/>
      <c r="DI179" s="180"/>
      <c r="DJ179" s="180"/>
      <c r="DK179" s="180"/>
      <c r="DL179" s="180"/>
      <c r="DM179" s="180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0"/>
      <c r="DZ179" s="180"/>
      <c r="EA179" s="180"/>
      <c r="EB179" s="180"/>
    </row>
    <row r="180" spans="2:132" x14ac:dyDescent="0.2">
      <c r="B180" s="180"/>
      <c r="C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180"/>
      <c r="CE180" s="180"/>
      <c r="CF180" s="180"/>
      <c r="CG180" s="180"/>
      <c r="CH180" s="180"/>
      <c r="CI180" s="180"/>
      <c r="CJ180" s="180"/>
      <c r="CK180" s="180"/>
      <c r="CL180" s="180"/>
      <c r="CM180" s="180"/>
      <c r="CN180" s="180"/>
      <c r="CO180" s="180"/>
      <c r="CP180" s="180"/>
      <c r="CQ180" s="180"/>
      <c r="CR180" s="180"/>
      <c r="CS180" s="180"/>
      <c r="CT180" s="180"/>
      <c r="CU180" s="180"/>
      <c r="CV180" s="180"/>
      <c r="CW180" s="180"/>
      <c r="CX180" s="180"/>
      <c r="CY180" s="180"/>
      <c r="CZ180" s="180"/>
      <c r="DA180" s="180"/>
      <c r="DB180" s="180"/>
      <c r="DC180" s="180"/>
      <c r="DD180" s="180"/>
      <c r="DE180" s="180"/>
      <c r="DF180" s="180"/>
      <c r="DG180" s="180"/>
      <c r="DH180" s="180"/>
      <c r="DI180" s="180"/>
      <c r="DJ180" s="180"/>
      <c r="DK180" s="180"/>
      <c r="DL180" s="180"/>
      <c r="DM180" s="180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0"/>
      <c r="DZ180" s="180"/>
      <c r="EA180" s="180"/>
      <c r="EB180" s="180"/>
    </row>
    <row r="181" spans="2:132" x14ac:dyDescent="0.2">
      <c r="B181" s="180"/>
      <c r="C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  <c r="DC181" s="180"/>
      <c r="DD181" s="180"/>
      <c r="DE181" s="180"/>
      <c r="DF181" s="180"/>
      <c r="DG181" s="180"/>
      <c r="DH181" s="180"/>
      <c r="DI181" s="180"/>
      <c r="DJ181" s="180"/>
      <c r="DK181" s="180"/>
      <c r="DL181" s="180"/>
      <c r="DM181" s="180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  <c r="DZ181" s="180"/>
      <c r="EA181" s="180"/>
      <c r="EB181" s="180"/>
    </row>
    <row r="182" spans="2:132" x14ac:dyDescent="0.2">
      <c r="B182" s="180"/>
      <c r="C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180"/>
      <c r="CE182" s="180"/>
      <c r="CF182" s="180"/>
      <c r="CG182" s="180"/>
      <c r="CH182" s="180"/>
      <c r="CI182" s="180"/>
      <c r="CJ182" s="180"/>
      <c r="CK182" s="180"/>
      <c r="CL182" s="180"/>
      <c r="CM182" s="180"/>
      <c r="CN182" s="180"/>
      <c r="CO182" s="180"/>
      <c r="CP182" s="180"/>
      <c r="CQ182" s="180"/>
      <c r="CR182" s="180"/>
      <c r="CS182" s="180"/>
      <c r="CT182" s="180"/>
      <c r="CU182" s="180"/>
      <c r="CV182" s="180"/>
      <c r="CW182" s="180"/>
      <c r="CX182" s="180"/>
      <c r="CY182" s="180"/>
      <c r="CZ182" s="180"/>
      <c r="DA182" s="180"/>
      <c r="DB182" s="180"/>
      <c r="DC182" s="180"/>
      <c r="DD182" s="180"/>
      <c r="DE182" s="180"/>
      <c r="DF182" s="180"/>
      <c r="DG182" s="180"/>
      <c r="DH182" s="180"/>
      <c r="DI182" s="180"/>
      <c r="DJ182" s="180"/>
      <c r="DK182" s="180"/>
      <c r="DL182" s="180"/>
      <c r="DM182" s="180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0"/>
      <c r="DZ182" s="180"/>
      <c r="EA182" s="180"/>
      <c r="EB182" s="180"/>
    </row>
    <row r="183" spans="2:132" x14ac:dyDescent="0.2">
      <c r="B183" s="180"/>
      <c r="C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180"/>
      <c r="CE183" s="180"/>
      <c r="CF183" s="180"/>
      <c r="CG183" s="180"/>
      <c r="CH183" s="180"/>
      <c r="CI183" s="180"/>
      <c r="CJ183" s="180"/>
      <c r="CK183" s="180"/>
      <c r="CL183" s="180"/>
      <c r="CM183" s="180"/>
      <c r="CN183" s="180"/>
      <c r="CO183" s="180"/>
      <c r="CP183" s="180"/>
      <c r="CQ183" s="180"/>
      <c r="CR183" s="180"/>
      <c r="CS183" s="180"/>
      <c r="CT183" s="180"/>
      <c r="CU183" s="180"/>
      <c r="CV183" s="180"/>
      <c r="CW183" s="180"/>
      <c r="CX183" s="180"/>
      <c r="CY183" s="180"/>
      <c r="CZ183" s="180"/>
      <c r="DA183" s="180"/>
      <c r="DB183" s="180"/>
      <c r="DC183" s="180"/>
      <c r="DD183" s="180"/>
      <c r="DE183" s="180"/>
      <c r="DF183" s="180"/>
      <c r="DG183" s="180"/>
      <c r="DH183" s="180"/>
      <c r="DI183" s="180"/>
      <c r="DJ183" s="180"/>
      <c r="DK183" s="180"/>
      <c r="DL183" s="180"/>
      <c r="DM183" s="180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0"/>
      <c r="DZ183" s="180"/>
      <c r="EA183" s="180"/>
      <c r="EB183" s="180"/>
    </row>
    <row r="184" spans="2:132" x14ac:dyDescent="0.2">
      <c r="B184" s="180"/>
      <c r="C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80"/>
      <c r="EA184" s="180"/>
      <c r="EB184" s="180"/>
    </row>
    <row r="185" spans="2:132" x14ac:dyDescent="0.2">
      <c r="B185" s="180"/>
      <c r="C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180"/>
      <c r="CE185" s="180"/>
      <c r="CF185" s="180"/>
      <c r="CG185" s="180"/>
      <c r="CH185" s="180"/>
      <c r="CI185" s="180"/>
      <c r="CJ185" s="180"/>
      <c r="CK185" s="180"/>
      <c r="CL185" s="180"/>
      <c r="CM185" s="180"/>
      <c r="CN185" s="180"/>
      <c r="CO185" s="180"/>
      <c r="CP185" s="180"/>
      <c r="CQ185" s="180"/>
      <c r="CR185" s="180"/>
      <c r="CS185" s="180"/>
      <c r="CT185" s="180"/>
      <c r="CU185" s="180"/>
      <c r="CV185" s="180"/>
      <c r="CW185" s="180"/>
      <c r="CX185" s="180"/>
      <c r="CY185" s="180"/>
      <c r="CZ185" s="180"/>
      <c r="DA185" s="180"/>
      <c r="DB185" s="180"/>
      <c r="DC185" s="180"/>
      <c r="DD185" s="180"/>
      <c r="DE185" s="180"/>
      <c r="DF185" s="180"/>
      <c r="DG185" s="180"/>
      <c r="DH185" s="180"/>
      <c r="DI185" s="180"/>
      <c r="DJ185" s="180"/>
      <c r="DK185" s="180"/>
      <c r="DL185" s="180"/>
      <c r="DM185" s="180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0"/>
      <c r="DX185" s="180"/>
      <c r="DY185" s="180"/>
      <c r="DZ185" s="180"/>
      <c r="EA185" s="180"/>
      <c r="EB185" s="180"/>
    </row>
    <row r="186" spans="2:132" x14ac:dyDescent="0.2">
      <c r="B186" s="180"/>
      <c r="C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180"/>
      <c r="CE186" s="180"/>
      <c r="CF186" s="180"/>
      <c r="CG186" s="180"/>
      <c r="CH186" s="180"/>
      <c r="CI186" s="180"/>
      <c r="CJ186" s="180"/>
      <c r="CK186" s="180"/>
      <c r="CL186" s="180"/>
      <c r="CM186" s="180"/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0"/>
      <c r="DB186" s="180"/>
      <c r="DC186" s="180"/>
      <c r="DD186" s="180"/>
      <c r="DE186" s="180"/>
      <c r="DF186" s="180"/>
      <c r="DG186" s="180"/>
      <c r="DH186" s="180"/>
      <c r="DI186" s="180"/>
      <c r="DJ186" s="180"/>
      <c r="DK186" s="180"/>
      <c r="DL186" s="180"/>
      <c r="DM186" s="180"/>
      <c r="DN186" s="180"/>
      <c r="DO186" s="180"/>
      <c r="DP186" s="180"/>
      <c r="DQ186" s="180"/>
      <c r="DR186" s="180"/>
      <c r="DS186" s="180"/>
      <c r="DT186" s="180"/>
      <c r="DU186" s="180"/>
      <c r="DV186" s="180"/>
      <c r="DW186" s="180"/>
      <c r="DX186" s="180"/>
      <c r="DY186" s="180"/>
      <c r="DZ186" s="180"/>
      <c r="EA186" s="180"/>
      <c r="EB186" s="180"/>
    </row>
    <row r="187" spans="2:132" x14ac:dyDescent="0.2">
      <c r="B187" s="180"/>
      <c r="C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180"/>
      <c r="CE187" s="180"/>
      <c r="CF187" s="180"/>
      <c r="CG187" s="180"/>
      <c r="CH187" s="180"/>
      <c r="CI187" s="180"/>
      <c r="CJ187" s="180"/>
      <c r="CK187" s="180"/>
      <c r="CL187" s="180"/>
      <c r="CM187" s="180"/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0"/>
      <c r="DB187" s="180"/>
      <c r="DC187" s="180"/>
      <c r="DD187" s="180"/>
      <c r="DE187" s="180"/>
      <c r="DF187" s="180"/>
      <c r="DG187" s="180"/>
      <c r="DH187" s="180"/>
      <c r="DI187" s="180"/>
      <c r="DJ187" s="180"/>
      <c r="DK187" s="180"/>
      <c r="DL187" s="180"/>
      <c r="DM187" s="180"/>
      <c r="DN187" s="180"/>
      <c r="DO187" s="180"/>
      <c r="DP187" s="180"/>
      <c r="DQ187" s="180"/>
      <c r="DR187" s="180"/>
      <c r="DS187" s="180"/>
      <c r="DT187" s="180"/>
      <c r="DU187" s="180"/>
      <c r="DV187" s="180"/>
      <c r="DW187" s="180"/>
      <c r="DX187" s="180"/>
      <c r="DY187" s="180"/>
      <c r="DZ187" s="180"/>
      <c r="EA187" s="180"/>
      <c r="EB187" s="180"/>
    </row>
    <row r="188" spans="2:132" x14ac:dyDescent="0.2">
      <c r="B188" s="180"/>
      <c r="C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180"/>
      <c r="CE188" s="180"/>
      <c r="CF188" s="180"/>
      <c r="CG188" s="180"/>
      <c r="CH188" s="180"/>
      <c r="CI188" s="180"/>
      <c r="CJ188" s="180"/>
      <c r="CK188" s="180"/>
      <c r="CL188" s="180"/>
      <c r="CM188" s="180"/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0"/>
      <c r="DB188" s="180"/>
      <c r="DC188" s="180"/>
      <c r="DD188" s="180"/>
      <c r="DE188" s="180"/>
      <c r="DF188" s="180"/>
      <c r="DG188" s="180"/>
      <c r="DH188" s="180"/>
      <c r="DI188" s="180"/>
      <c r="DJ188" s="180"/>
      <c r="DK188" s="180"/>
      <c r="DL188" s="180"/>
      <c r="DM188" s="180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0"/>
      <c r="DZ188" s="180"/>
      <c r="EA188" s="180"/>
      <c r="EB188" s="180"/>
    </row>
    <row r="189" spans="2:132" x14ac:dyDescent="0.2">
      <c r="B189" s="180"/>
      <c r="C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180"/>
      <c r="CE189" s="180"/>
      <c r="CF189" s="180"/>
      <c r="CG189" s="180"/>
      <c r="CH189" s="180"/>
      <c r="CI189" s="180"/>
      <c r="CJ189" s="180"/>
      <c r="CK189" s="180"/>
      <c r="CL189" s="180"/>
      <c r="CM189" s="180"/>
      <c r="CN189" s="180"/>
      <c r="CO189" s="180"/>
      <c r="CP189" s="180"/>
      <c r="CQ189" s="180"/>
      <c r="CR189" s="180"/>
      <c r="CS189" s="180"/>
      <c r="CT189" s="180"/>
      <c r="CU189" s="180"/>
      <c r="CV189" s="180"/>
      <c r="CW189" s="180"/>
      <c r="CX189" s="180"/>
      <c r="CY189" s="180"/>
      <c r="CZ189" s="180"/>
      <c r="DA189" s="180"/>
      <c r="DB189" s="180"/>
      <c r="DC189" s="180"/>
      <c r="DD189" s="180"/>
      <c r="DE189" s="180"/>
      <c r="DF189" s="180"/>
      <c r="DG189" s="180"/>
      <c r="DH189" s="180"/>
      <c r="DI189" s="180"/>
      <c r="DJ189" s="180"/>
      <c r="DK189" s="180"/>
      <c r="DL189" s="180"/>
      <c r="DM189" s="180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0"/>
      <c r="DZ189" s="180"/>
      <c r="EA189" s="180"/>
      <c r="EB189" s="180"/>
    </row>
    <row r="190" spans="2:132" x14ac:dyDescent="0.2">
      <c r="B190" s="180"/>
      <c r="C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</row>
    <row r="191" spans="2:132" x14ac:dyDescent="0.2">
      <c r="B191" s="180"/>
      <c r="C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180"/>
      <c r="CE191" s="180"/>
      <c r="CF191" s="180"/>
      <c r="CG191" s="180"/>
      <c r="CH191" s="180"/>
      <c r="CI191" s="180"/>
      <c r="CJ191" s="180"/>
      <c r="CK191" s="180"/>
      <c r="CL191" s="180"/>
      <c r="CM191" s="180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180"/>
      <c r="CZ191" s="180"/>
      <c r="DA191" s="180"/>
      <c r="DB191" s="180"/>
      <c r="DC191" s="180"/>
      <c r="DD191" s="180"/>
      <c r="DE191" s="180"/>
      <c r="DF191" s="180"/>
      <c r="DG191" s="180"/>
      <c r="DH191" s="180"/>
      <c r="DI191" s="180"/>
      <c r="DJ191" s="180"/>
      <c r="DK191" s="180"/>
      <c r="DL191" s="180"/>
      <c r="DM191" s="180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0"/>
      <c r="DZ191" s="180"/>
      <c r="EA191" s="180"/>
      <c r="EB191" s="180"/>
    </row>
    <row r="192" spans="2:132" x14ac:dyDescent="0.2">
      <c r="B192" s="180"/>
      <c r="C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180"/>
      <c r="CE192" s="180"/>
      <c r="CF192" s="180"/>
      <c r="CG192" s="180"/>
      <c r="CH192" s="180"/>
      <c r="CI192" s="180"/>
      <c r="CJ192" s="180"/>
      <c r="CK192" s="180"/>
      <c r="CL192" s="180"/>
      <c r="CM192" s="180"/>
      <c r="CN192" s="180"/>
      <c r="CO192" s="180"/>
      <c r="CP192" s="180"/>
      <c r="CQ192" s="180"/>
      <c r="CR192" s="180"/>
      <c r="CS192" s="180"/>
      <c r="CT192" s="180"/>
      <c r="CU192" s="180"/>
      <c r="CV192" s="180"/>
      <c r="CW192" s="180"/>
      <c r="CX192" s="180"/>
      <c r="CY192" s="180"/>
      <c r="CZ192" s="180"/>
      <c r="DA192" s="180"/>
      <c r="DB192" s="180"/>
      <c r="DC192" s="180"/>
      <c r="DD192" s="180"/>
      <c r="DE192" s="180"/>
      <c r="DF192" s="180"/>
      <c r="DG192" s="180"/>
      <c r="DH192" s="180"/>
      <c r="DI192" s="180"/>
      <c r="DJ192" s="180"/>
      <c r="DK192" s="180"/>
      <c r="DL192" s="180"/>
      <c r="DM192" s="180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0"/>
      <c r="DZ192" s="180"/>
      <c r="EA192" s="180"/>
      <c r="EB192" s="180"/>
    </row>
    <row r="193" spans="2:132" x14ac:dyDescent="0.2">
      <c r="B193" s="180"/>
      <c r="C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</row>
    <row r="194" spans="2:132" x14ac:dyDescent="0.2">
      <c r="B194" s="180"/>
      <c r="C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180"/>
      <c r="CE194" s="180"/>
      <c r="CF194" s="180"/>
      <c r="CG194" s="180"/>
      <c r="CH194" s="180"/>
      <c r="CI194" s="180"/>
      <c r="CJ194" s="180"/>
      <c r="CK194" s="180"/>
      <c r="CL194" s="180"/>
      <c r="CM194" s="180"/>
      <c r="CN194" s="180"/>
      <c r="CO194" s="180"/>
      <c r="CP194" s="180"/>
      <c r="CQ194" s="180"/>
      <c r="CR194" s="180"/>
      <c r="CS194" s="180"/>
      <c r="CT194" s="180"/>
      <c r="CU194" s="180"/>
      <c r="CV194" s="180"/>
      <c r="CW194" s="180"/>
      <c r="CX194" s="180"/>
      <c r="CY194" s="180"/>
      <c r="CZ194" s="180"/>
      <c r="DA194" s="180"/>
      <c r="DB194" s="180"/>
      <c r="DC194" s="180"/>
      <c r="DD194" s="180"/>
      <c r="DE194" s="180"/>
      <c r="DF194" s="180"/>
      <c r="DG194" s="180"/>
      <c r="DH194" s="180"/>
      <c r="DI194" s="180"/>
      <c r="DJ194" s="180"/>
      <c r="DK194" s="180"/>
      <c r="DL194" s="180"/>
      <c r="DM194" s="180"/>
      <c r="DN194" s="180"/>
      <c r="DO194" s="180"/>
      <c r="DP194" s="180"/>
      <c r="DQ194" s="180"/>
      <c r="DR194" s="180"/>
      <c r="DS194" s="180"/>
      <c r="DT194" s="180"/>
      <c r="DU194" s="180"/>
      <c r="DV194" s="180"/>
      <c r="DW194" s="180"/>
      <c r="DX194" s="180"/>
      <c r="DY194" s="180"/>
      <c r="DZ194" s="180"/>
      <c r="EA194" s="180"/>
      <c r="EB194" s="180"/>
    </row>
    <row r="195" spans="2:132" x14ac:dyDescent="0.2">
      <c r="B195" s="180"/>
      <c r="C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  <c r="CF195" s="180"/>
      <c r="CG195" s="180"/>
      <c r="CH195" s="180"/>
      <c r="CI195" s="180"/>
      <c r="CJ195" s="180"/>
      <c r="CK195" s="180"/>
      <c r="CL195" s="180"/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0"/>
      <c r="DA195" s="180"/>
      <c r="DB195" s="180"/>
      <c r="DC195" s="180"/>
      <c r="DD195" s="180"/>
      <c r="DE195" s="180"/>
      <c r="DF195" s="180"/>
      <c r="DG195" s="180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0"/>
      <c r="DT195" s="180"/>
      <c r="DU195" s="180"/>
      <c r="DV195" s="180"/>
      <c r="DW195" s="180"/>
      <c r="DX195" s="180"/>
      <c r="DY195" s="180"/>
      <c r="DZ195" s="180"/>
      <c r="EA195" s="180"/>
      <c r="EB195" s="180"/>
    </row>
    <row r="196" spans="2:132" x14ac:dyDescent="0.2">
      <c r="B196" s="180"/>
      <c r="C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  <c r="CF196" s="180"/>
      <c r="CG196" s="180"/>
      <c r="CH196" s="180"/>
      <c r="CI196" s="180"/>
      <c r="CJ196" s="180"/>
      <c r="CK196" s="180"/>
      <c r="CL196" s="180"/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0"/>
      <c r="DA196" s="180"/>
      <c r="DB196" s="180"/>
      <c r="DC196" s="180"/>
      <c r="DD196" s="180"/>
      <c r="DE196" s="180"/>
      <c r="DF196" s="180"/>
      <c r="DG196" s="180"/>
      <c r="DH196" s="180"/>
      <c r="DI196" s="180"/>
      <c r="DJ196" s="180"/>
      <c r="DK196" s="180"/>
      <c r="DL196" s="180"/>
      <c r="DM196" s="180"/>
      <c r="DN196" s="180"/>
      <c r="DO196" s="180"/>
      <c r="DP196" s="180"/>
      <c r="DQ196" s="180"/>
      <c r="DR196" s="180"/>
      <c r="DS196" s="180"/>
      <c r="DT196" s="180"/>
      <c r="DU196" s="180"/>
      <c r="DV196" s="180"/>
      <c r="DW196" s="180"/>
      <c r="DX196" s="180"/>
      <c r="DY196" s="180"/>
      <c r="DZ196" s="180"/>
      <c r="EA196" s="180"/>
      <c r="EB196" s="180"/>
    </row>
    <row r="197" spans="2:132" x14ac:dyDescent="0.2">
      <c r="B197" s="180"/>
      <c r="C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180"/>
      <c r="CE197" s="180"/>
      <c r="CF197" s="180"/>
      <c r="CG197" s="180"/>
      <c r="CH197" s="180"/>
      <c r="CI197" s="180"/>
      <c r="CJ197" s="180"/>
      <c r="CK197" s="180"/>
      <c r="CL197" s="180"/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0"/>
      <c r="DA197" s="180"/>
      <c r="DB197" s="180"/>
      <c r="DC197" s="180"/>
      <c r="DD197" s="180"/>
      <c r="DE197" s="180"/>
      <c r="DF197" s="180"/>
      <c r="DG197" s="180"/>
      <c r="DH197" s="180"/>
      <c r="DI197" s="180"/>
      <c r="DJ197" s="180"/>
      <c r="DK197" s="180"/>
      <c r="DL197" s="180"/>
      <c r="DM197" s="180"/>
      <c r="DN197" s="180"/>
      <c r="DO197" s="180"/>
      <c r="DP197" s="180"/>
      <c r="DQ197" s="180"/>
      <c r="DR197" s="180"/>
      <c r="DS197" s="180"/>
      <c r="DT197" s="180"/>
      <c r="DU197" s="180"/>
      <c r="DV197" s="180"/>
      <c r="DW197" s="180"/>
      <c r="DX197" s="180"/>
      <c r="DY197" s="180"/>
      <c r="DZ197" s="180"/>
      <c r="EA197" s="180"/>
      <c r="EB197" s="180"/>
    </row>
    <row r="198" spans="2:132" x14ac:dyDescent="0.2">
      <c r="B198" s="180"/>
      <c r="C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180"/>
      <c r="CE198" s="180"/>
      <c r="CF198" s="180"/>
      <c r="CG198" s="180"/>
      <c r="CH198" s="180"/>
      <c r="CI198" s="180"/>
      <c r="CJ198" s="180"/>
      <c r="CK198" s="180"/>
      <c r="CL198" s="180"/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0"/>
      <c r="DA198" s="180"/>
      <c r="DB198" s="180"/>
      <c r="DC198" s="180"/>
      <c r="DD198" s="180"/>
      <c r="DE198" s="180"/>
      <c r="DF198" s="180"/>
      <c r="DG198" s="180"/>
      <c r="DH198" s="180"/>
      <c r="DI198" s="180"/>
      <c r="DJ198" s="180"/>
      <c r="DK198" s="180"/>
      <c r="DL198" s="180"/>
      <c r="DM198" s="180"/>
      <c r="DN198" s="180"/>
      <c r="DO198" s="180"/>
      <c r="DP198" s="180"/>
      <c r="DQ198" s="180"/>
      <c r="DR198" s="180"/>
      <c r="DS198" s="180"/>
      <c r="DT198" s="180"/>
      <c r="DU198" s="180"/>
      <c r="DV198" s="180"/>
      <c r="DW198" s="180"/>
      <c r="DX198" s="180"/>
      <c r="DY198" s="180"/>
      <c r="DZ198" s="180"/>
      <c r="EA198" s="180"/>
      <c r="EB198" s="180"/>
    </row>
    <row r="199" spans="2:132" x14ac:dyDescent="0.2">
      <c r="B199" s="180"/>
      <c r="C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  <c r="DC199" s="180"/>
      <c r="DD199" s="180"/>
      <c r="DE199" s="180"/>
      <c r="DF199" s="180"/>
      <c r="DG199" s="180"/>
      <c r="DH199" s="180"/>
      <c r="DI199" s="180"/>
      <c r="DJ199" s="180"/>
      <c r="DK199" s="180"/>
      <c r="DL199" s="180"/>
      <c r="DM199" s="180"/>
      <c r="DN199" s="180"/>
      <c r="DO199" s="180"/>
      <c r="DP199" s="180"/>
      <c r="DQ199" s="180"/>
      <c r="DR199" s="180"/>
      <c r="DS199" s="180"/>
      <c r="DT199" s="180"/>
      <c r="DU199" s="180"/>
      <c r="DV199" s="180"/>
      <c r="DW199" s="180"/>
      <c r="DX199" s="180"/>
      <c r="DY199" s="180"/>
      <c r="DZ199" s="180"/>
      <c r="EA199" s="180"/>
      <c r="EB199" s="180"/>
    </row>
    <row r="200" spans="2:132" x14ac:dyDescent="0.2">
      <c r="B200" s="180"/>
      <c r="C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  <c r="DC200" s="180"/>
      <c r="DD200" s="180"/>
      <c r="DE200" s="180"/>
      <c r="DF200" s="180"/>
      <c r="DG200" s="180"/>
      <c r="DH200" s="180"/>
      <c r="DI200" s="180"/>
      <c r="DJ200" s="180"/>
      <c r="DK200" s="180"/>
      <c r="DL200" s="180"/>
      <c r="DM200" s="180"/>
      <c r="DN200" s="180"/>
      <c r="DO200" s="180"/>
      <c r="DP200" s="180"/>
      <c r="DQ200" s="180"/>
      <c r="DR200" s="180"/>
      <c r="DS200" s="180"/>
      <c r="DT200" s="180"/>
      <c r="DU200" s="180"/>
      <c r="DV200" s="180"/>
      <c r="DW200" s="180"/>
      <c r="DX200" s="180"/>
      <c r="DY200" s="180"/>
      <c r="DZ200" s="180"/>
      <c r="EA200" s="180"/>
      <c r="EB200" s="180"/>
    </row>
    <row r="201" spans="2:132" x14ac:dyDescent="0.2">
      <c r="B201" s="180"/>
      <c r="C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0"/>
      <c r="DX201" s="180"/>
      <c r="DY201" s="180"/>
      <c r="DZ201" s="180"/>
      <c r="EA201" s="180"/>
      <c r="EB201" s="180"/>
    </row>
    <row r="202" spans="2:132" x14ac:dyDescent="0.2">
      <c r="B202" s="180"/>
      <c r="C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  <c r="CB202" s="180"/>
      <c r="CC202" s="180"/>
      <c r="CD202" s="180"/>
      <c r="CE202" s="180"/>
      <c r="CF202" s="180"/>
      <c r="CG202" s="180"/>
      <c r="CH202" s="180"/>
      <c r="CI202" s="180"/>
      <c r="CJ202" s="180"/>
      <c r="CK202" s="180"/>
      <c r="CL202" s="180"/>
      <c r="CM202" s="180"/>
      <c r="CN202" s="180"/>
      <c r="CO202" s="180"/>
      <c r="CP202" s="180"/>
      <c r="CQ202" s="180"/>
      <c r="CR202" s="180"/>
      <c r="CS202" s="180"/>
      <c r="CT202" s="180"/>
      <c r="CU202" s="180"/>
      <c r="CV202" s="180"/>
      <c r="CW202" s="180"/>
      <c r="CX202" s="180"/>
      <c r="CY202" s="180"/>
      <c r="CZ202" s="180"/>
      <c r="DA202" s="180"/>
      <c r="DB202" s="180"/>
      <c r="DC202" s="180"/>
      <c r="DD202" s="180"/>
      <c r="DE202" s="180"/>
      <c r="DF202" s="180"/>
      <c r="DG202" s="180"/>
      <c r="DH202" s="180"/>
      <c r="DI202" s="180"/>
      <c r="DJ202" s="180"/>
      <c r="DK202" s="180"/>
      <c r="DL202" s="180"/>
      <c r="DM202" s="180"/>
      <c r="DN202" s="180"/>
      <c r="DO202" s="180"/>
      <c r="DP202" s="180"/>
      <c r="DQ202" s="180"/>
      <c r="DR202" s="180"/>
      <c r="DS202" s="180"/>
      <c r="DT202" s="180"/>
      <c r="DU202" s="180"/>
      <c r="DV202" s="180"/>
      <c r="DW202" s="180"/>
      <c r="DX202" s="180"/>
      <c r="DY202" s="180"/>
      <c r="DZ202" s="180"/>
      <c r="EA202" s="180"/>
      <c r="EB202" s="180"/>
    </row>
    <row r="203" spans="2:132" x14ac:dyDescent="0.2">
      <c r="B203" s="180"/>
      <c r="C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  <c r="DC203" s="180"/>
      <c r="DD203" s="180"/>
      <c r="DE203" s="180"/>
      <c r="DF203" s="180"/>
      <c r="DG203" s="180"/>
      <c r="DH203" s="180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0"/>
      <c r="DT203" s="180"/>
      <c r="DU203" s="180"/>
      <c r="DV203" s="180"/>
      <c r="DW203" s="180"/>
      <c r="DX203" s="180"/>
      <c r="DY203" s="180"/>
      <c r="DZ203" s="180"/>
      <c r="EA203" s="180"/>
      <c r="EB203" s="180"/>
    </row>
    <row r="204" spans="2:132" x14ac:dyDescent="0.2">
      <c r="B204" s="180"/>
      <c r="C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  <c r="DZ204" s="180"/>
      <c r="EA204" s="180"/>
      <c r="EB204" s="180"/>
    </row>
    <row r="205" spans="2:132" x14ac:dyDescent="0.2">
      <c r="B205" s="180"/>
      <c r="C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  <c r="CB205" s="180"/>
      <c r="CC205" s="180"/>
      <c r="CD205" s="180"/>
      <c r="CE205" s="180"/>
      <c r="CF205" s="180"/>
      <c r="CG205" s="180"/>
      <c r="CH205" s="180"/>
      <c r="CI205" s="180"/>
      <c r="CJ205" s="180"/>
      <c r="CK205" s="180"/>
      <c r="CL205" s="180"/>
      <c r="CM205" s="180"/>
      <c r="CN205" s="180"/>
      <c r="CO205" s="180"/>
      <c r="CP205" s="180"/>
      <c r="CQ205" s="180"/>
      <c r="CR205" s="180"/>
      <c r="CS205" s="180"/>
      <c r="CT205" s="180"/>
      <c r="CU205" s="180"/>
      <c r="CV205" s="180"/>
      <c r="CW205" s="180"/>
      <c r="CX205" s="180"/>
      <c r="CY205" s="180"/>
      <c r="CZ205" s="180"/>
      <c r="DA205" s="180"/>
      <c r="DB205" s="180"/>
      <c r="DC205" s="180"/>
      <c r="DD205" s="180"/>
      <c r="DE205" s="180"/>
      <c r="DF205" s="180"/>
      <c r="DG205" s="180"/>
      <c r="DH205" s="180"/>
      <c r="DI205" s="180"/>
      <c r="DJ205" s="180"/>
      <c r="DK205" s="180"/>
      <c r="DL205" s="180"/>
      <c r="DM205" s="180"/>
      <c r="DN205" s="180"/>
      <c r="DO205" s="180"/>
      <c r="DP205" s="180"/>
      <c r="DQ205" s="180"/>
      <c r="DR205" s="180"/>
      <c r="DS205" s="180"/>
      <c r="DT205" s="180"/>
      <c r="DU205" s="180"/>
      <c r="DV205" s="180"/>
      <c r="DW205" s="180"/>
      <c r="DX205" s="180"/>
      <c r="DY205" s="180"/>
      <c r="DZ205" s="180"/>
      <c r="EA205" s="180"/>
      <c r="EB205" s="180"/>
    </row>
    <row r="206" spans="2:132" x14ac:dyDescent="0.2">
      <c r="B206" s="180"/>
      <c r="C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</row>
    <row r="207" spans="2:132" x14ac:dyDescent="0.2">
      <c r="B207" s="180"/>
      <c r="C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  <c r="CB207" s="180"/>
      <c r="CC207" s="180"/>
      <c r="CD207" s="180"/>
      <c r="CE207" s="180"/>
      <c r="CF207" s="180"/>
      <c r="CG207" s="180"/>
      <c r="CH207" s="180"/>
      <c r="CI207" s="180"/>
      <c r="CJ207" s="180"/>
      <c r="CK207" s="180"/>
      <c r="CL207" s="180"/>
      <c r="CM207" s="180"/>
      <c r="CN207" s="180"/>
      <c r="CO207" s="180"/>
      <c r="CP207" s="180"/>
      <c r="CQ207" s="180"/>
      <c r="CR207" s="180"/>
      <c r="CS207" s="180"/>
      <c r="CT207" s="180"/>
      <c r="CU207" s="180"/>
      <c r="CV207" s="180"/>
      <c r="CW207" s="180"/>
      <c r="CX207" s="180"/>
      <c r="CY207" s="180"/>
      <c r="CZ207" s="180"/>
      <c r="DA207" s="180"/>
      <c r="DB207" s="180"/>
      <c r="DC207" s="180"/>
      <c r="DD207" s="180"/>
      <c r="DE207" s="180"/>
      <c r="DF207" s="180"/>
      <c r="DG207" s="180"/>
      <c r="DH207" s="180"/>
      <c r="DI207" s="180"/>
      <c r="DJ207" s="180"/>
      <c r="DK207" s="180"/>
      <c r="DL207" s="180"/>
      <c r="DM207" s="180"/>
      <c r="DN207" s="180"/>
      <c r="DO207" s="180"/>
      <c r="DP207" s="180"/>
      <c r="DQ207" s="180"/>
      <c r="DR207" s="180"/>
      <c r="DS207" s="180"/>
      <c r="DT207" s="180"/>
      <c r="DU207" s="180"/>
      <c r="DV207" s="180"/>
      <c r="DW207" s="180"/>
      <c r="DX207" s="180"/>
      <c r="DY207" s="180"/>
      <c r="DZ207" s="180"/>
      <c r="EA207" s="180"/>
      <c r="EB207" s="180"/>
    </row>
    <row r="208" spans="2:132" x14ac:dyDescent="0.2">
      <c r="B208" s="180"/>
      <c r="C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0"/>
      <c r="DM208" s="180"/>
      <c r="DN208" s="180"/>
      <c r="DO208" s="180"/>
      <c r="DP208" s="180"/>
      <c r="DQ208" s="180"/>
      <c r="DR208" s="180"/>
      <c r="DS208" s="180"/>
      <c r="DT208" s="180"/>
      <c r="DU208" s="180"/>
      <c r="DV208" s="180"/>
      <c r="DW208" s="180"/>
      <c r="DX208" s="180"/>
      <c r="DY208" s="180"/>
      <c r="DZ208" s="180"/>
      <c r="EA208" s="180"/>
      <c r="EB208" s="180"/>
    </row>
    <row r="209" spans="2:132" x14ac:dyDescent="0.2">
      <c r="B209" s="180"/>
      <c r="C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</row>
    <row r="210" spans="2:132" x14ac:dyDescent="0.2">
      <c r="B210" s="180"/>
      <c r="C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  <c r="CB210" s="180"/>
      <c r="CC210" s="180"/>
      <c r="CD210" s="180"/>
      <c r="CE210" s="180"/>
      <c r="CF210" s="180"/>
      <c r="CG210" s="180"/>
      <c r="CH210" s="180"/>
      <c r="CI210" s="180"/>
      <c r="CJ210" s="180"/>
      <c r="CK210" s="180"/>
      <c r="CL210" s="180"/>
      <c r="CM210" s="180"/>
      <c r="CN210" s="180"/>
      <c r="CO210" s="180"/>
      <c r="CP210" s="180"/>
      <c r="CQ210" s="180"/>
      <c r="CR210" s="180"/>
      <c r="CS210" s="180"/>
      <c r="CT210" s="180"/>
      <c r="CU210" s="180"/>
      <c r="CV210" s="180"/>
      <c r="CW210" s="180"/>
      <c r="CX210" s="180"/>
      <c r="CY210" s="180"/>
      <c r="CZ210" s="180"/>
      <c r="DA210" s="180"/>
      <c r="DB210" s="180"/>
      <c r="DC210" s="180"/>
      <c r="DD210" s="180"/>
      <c r="DE210" s="180"/>
      <c r="DF210" s="180"/>
      <c r="DG210" s="180"/>
      <c r="DH210" s="180"/>
      <c r="DI210" s="180"/>
      <c r="DJ210" s="180"/>
      <c r="DK210" s="180"/>
      <c r="DL210" s="180"/>
      <c r="DM210" s="180"/>
      <c r="DN210" s="180"/>
      <c r="DO210" s="180"/>
      <c r="DP210" s="180"/>
      <c r="DQ210" s="180"/>
      <c r="DR210" s="180"/>
      <c r="DS210" s="180"/>
      <c r="DT210" s="180"/>
      <c r="DU210" s="180"/>
      <c r="DV210" s="180"/>
      <c r="DW210" s="180"/>
      <c r="DX210" s="180"/>
      <c r="DY210" s="180"/>
      <c r="DZ210" s="180"/>
      <c r="EA210" s="180"/>
      <c r="EB210" s="180"/>
    </row>
    <row r="211" spans="2:132" x14ac:dyDescent="0.2">
      <c r="B211" s="180"/>
      <c r="C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  <c r="CF211" s="180"/>
      <c r="CG211" s="180"/>
      <c r="CH211" s="180"/>
      <c r="CI211" s="180"/>
      <c r="CJ211" s="180"/>
      <c r="CK211" s="180"/>
      <c r="CL211" s="180"/>
      <c r="CM211" s="180"/>
      <c r="CN211" s="180"/>
      <c r="CO211" s="180"/>
      <c r="CP211" s="180"/>
      <c r="CQ211" s="180"/>
      <c r="CR211" s="180"/>
      <c r="CS211" s="180"/>
      <c r="CT211" s="180"/>
      <c r="CU211" s="180"/>
      <c r="CV211" s="180"/>
      <c r="CW211" s="180"/>
      <c r="CX211" s="180"/>
      <c r="CY211" s="180"/>
      <c r="CZ211" s="180"/>
      <c r="DA211" s="180"/>
      <c r="DB211" s="180"/>
      <c r="DC211" s="180"/>
      <c r="DD211" s="180"/>
      <c r="DE211" s="180"/>
      <c r="DF211" s="180"/>
      <c r="DG211" s="180"/>
      <c r="DH211" s="180"/>
      <c r="DI211" s="180"/>
      <c r="DJ211" s="180"/>
      <c r="DK211" s="180"/>
      <c r="DL211" s="180"/>
      <c r="DM211" s="180"/>
      <c r="DN211" s="180"/>
      <c r="DO211" s="180"/>
      <c r="DP211" s="180"/>
      <c r="DQ211" s="180"/>
      <c r="DR211" s="180"/>
      <c r="DS211" s="180"/>
      <c r="DT211" s="180"/>
      <c r="DU211" s="180"/>
      <c r="DV211" s="180"/>
      <c r="DW211" s="180"/>
      <c r="DX211" s="180"/>
      <c r="DY211" s="180"/>
      <c r="DZ211" s="180"/>
      <c r="EA211" s="180"/>
      <c r="EB211" s="180"/>
    </row>
    <row r="212" spans="2:132" x14ac:dyDescent="0.2">
      <c r="B212" s="180"/>
      <c r="C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  <c r="CF212" s="180"/>
      <c r="CG212" s="180"/>
      <c r="CH212" s="180"/>
      <c r="CI212" s="180"/>
      <c r="CJ212" s="180"/>
      <c r="CK212" s="180"/>
      <c r="CL212" s="180"/>
      <c r="CM212" s="180"/>
      <c r="CN212" s="180"/>
      <c r="CO212" s="180"/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0"/>
      <c r="DB212" s="180"/>
      <c r="DC212" s="180"/>
      <c r="DD212" s="180"/>
      <c r="DE212" s="180"/>
      <c r="DF212" s="180"/>
      <c r="DG212" s="180"/>
      <c r="DH212" s="180"/>
      <c r="DI212" s="180"/>
      <c r="DJ212" s="180"/>
      <c r="DK212" s="180"/>
      <c r="DL212" s="180"/>
      <c r="DM212" s="180"/>
      <c r="DN212" s="180"/>
      <c r="DO212" s="180"/>
      <c r="DP212" s="180"/>
      <c r="DQ212" s="180"/>
      <c r="DR212" s="180"/>
      <c r="DS212" s="180"/>
      <c r="DT212" s="180"/>
      <c r="DU212" s="180"/>
      <c r="DV212" s="180"/>
      <c r="DW212" s="180"/>
      <c r="DX212" s="180"/>
      <c r="DY212" s="180"/>
      <c r="DZ212" s="180"/>
      <c r="EA212" s="180"/>
      <c r="EB212" s="180"/>
    </row>
    <row r="213" spans="2:132" x14ac:dyDescent="0.2">
      <c r="B213" s="180"/>
      <c r="C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  <c r="CB213" s="180"/>
      <c r="CC213" s="180"/>
      <c r="CD213" s="180"/>
      <c r="CE213" s="180"/>
      <c r="CF213" s="180"/>
      <c r="CG213" s="180"/>
      <c r="CH213" s="180"/>
      <c r="CI213" s="180"/>
      <c r="CJ213" s="180"/>
      <c r="CK213" s="180"/>
      <c r="CL213" s="180"/>
      <c r="CM213" s="180"/>
      <c r="CN213" s="180"/>
      <c r="CO213" s="180"/>
      <c r="CP213" s="180"/>
      <c r="CQ213" s="180"/>
      <c r="CR213" s="180"/>
      <c r="CS213" s="180"/>
      <c r="CT213" s="180"/>
      <c r="CU213" s="180"/>
      <c r="CV213" s="180"/>
      <c r="CW213" s="180"/>
      <c r="CX213" s="180"/>
      <c r="CY213" s="180"/>
      <c r="CZ213" s="180"/>
      <c r="DA213" s="180"/>
      <c r="DB213" s="180"/>
      <c r="DC213" s="180"/>
      <c r="DD213" s="180"/>
      <c r="DE213" s="180"/>
      <c r="DF213" s="180"/>
      <c r="DG213" s="180"/>
      <c r="DH213" s="180"/>
      <c r="DI213" s="180"/>
      <c r="DJ213" s="180"/>
      <c r="DK213" s="180"/>
      <c r="DL213" s="180"/>
      <c r="DM213" s="180"/>
      <c r="DN213" s="180"/>
      <c r="DO213" s="180"/>
      <c r="DP213" s="180"/>
      <c r="DQ213" s="180"/>
      <c r="DR213" s="180"/>
      <c r="DS213" s="180"/>
      <c r="DT213" s="180"/>
      <c r="DU213" s="180"/>
      <c r="DV213" s="180"/>
      <c r="DW213" s="180"/>
      <c r="DX213" s="180"/>
      <c r="DY213" s="180"/>
      <c r="DZ213" s="180"/>
      <c r="EA213" s="180"/>
      <c r="EB213" s="180"/>
    </row>
    <row r="214" spans="2:132" x14ac:dyDescent="0.2">
      <c r="B214" s="180"/>
      <c r="C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  <c r="DC214" s="180"/>
      <c r="DD214" s="180"/>
      <c r="DE214" s="180"/>
      <c r="DF214" s="180"/>
      <c r="DG214" s="180"/>
      <c r="DH214" s="180"/>
      <c r="DI214" s="180"/>
      <c r="DJ214" s="180"/>
      <c r="DK214" s="180"/>
      <c r="DL214" s="180"/>
      <c r="DM214" s="180"/>
      <c r="DN214" s="180"/>
      <c r="DO214" s="180"/>
      <c r="DP214" s="180"/>
      <c r="DQ214" s="180"/>
      <c r="DR214" s="180"/>
      <c r="DS214" s="180"/>
      <c r="DT214" s="180"/>
      <c r="DU214" s="180"/>
      <c r="DV214" s="180"/>
      <c r="DW214" s="180"/>
      <c r="DX214" s="180"/>
      <c r="DY214" s="180"/>
      <c r="DZ214" s="180"/>
      <c r="EA214" s="180"/>
      <c r="EB214" s="180"/>
    </row>
    <row r="215" spans="2:132" x14ac:dyDescent="0.2">
      <c r="B215" s="180"/>
      <c r="C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  <c r="CB215" s="180"/>
      <c r="CC215" s="180"/>
      <c r="CD215" s="180"/>
      <c r="CE215" s="180"/>
      <c r="CF215" s="180"/>
      <c r="CG215" s="180"/>
      <c r="CH215" s="180"/>
      <c r="CI215" s="180"/>
      <c r="CJ215" s="180"/>
      <c r="CK215" s="180"/>
      <c r="CL215" s="180"/>
      <c r="CM215" s="180"/>
      <c r="CN215" s="180"/>
      <c r="CO215" s="180"/>
      <c r="CP215" s="180"/>
      <c r="CQ215" s="180"/>
      <c r="CR215" s="180"/>
      <c r="CS215" s="180"/>
      <c r="CT215" s="180"/>
      <c r="CU215" s="180"/>
      <c r="CV215" s="180"/>
      <c r="CW215" s="180"/>
      <c r="CX215" s="180"/>
      <c r="CY215" s="180"/>
      <c r="CZ215" s="180"/>
      <c r="DA215" s="180"/>
      <c r="DB215" s="180"/>
      <c r="DC215" s="180"/>
      <c r="DD215" s="180"/>
      <c r="DE215" s="180"/>
      <c r="DF215" s="180"/>
      <c r="DG215" s="180"/>
      <c r="DH215" s="180"/>
      <c r="DI215" s="180"/>
      <c r="DJ215" s="180"/>
      <c r="DK215" s="180"/>
      <c r="DL215" s="180"/>
      <c r="DM215" s="180"/>
      <c r="DN215" s="180"/>
      <c r="DO215" s="180"/>
      <c r="DP215" s="180"/>
      <c r="DQ215" s="180"/>
      <c r="DR215" s="180"/>
      <c r="DS215" s="180"/>
      <c r="DT215" s="180"/>
      <c r="DU215" s="180"/>
      <c r="DV215" s="180"/>
      <c r="DW215" s="180"/>
      <c r="DX215" s="180"/>
      <c r="DY215" s="180"/>
      <c r="DZ215" s="180"/>
      <c r="EA215" s="180"/>
      <c r="EB215" s="180"/>
    </row>
    <row r="216" spans="2:132" x14ac:dyDescent="0.2">
      <c r="B216" s="180"/>
      <c r="C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  <c r="CB216" s="180"/>
      <c r="CC216" s="180"/>
      <c r="CD216" s="180"/>
      <c r="CE216" s="180"/>
      <c r="CF216" s="180"/>
      <c r="CG216" s="180"/>
      <c r="CH216" s="180"/>
      <c r="CI216" s="180"/>
      <c r="CJ216" s="180"/>
      <c r="CK216" s="180"/>
      <c r="CL216" s="180"/>
      <c r="CM216" s="180"/>
      <c r="CN216" s="180"/>
      <c r="CO216" s="180"/>
      <c r="CP216" s="180"/>
      <c r="CQ216" s="180"/>
      <c r="CR216" s="180"/>
      <c r="CS216" s="180"/>
      <c r="CT216" s="180"/>
      <c r="CU216" s="180"/>
      <c r="CV216" s="180"/>
      <c r="CW216" s="180"/>
      <c r="CX216" s="180"/>
      <c r="CY216" s="180"/>
      <c r="CZ216" s="180"/>
      <c r="DA216" s="180"/>
      <c r="DB216" s="180"/>
      <c r="DC216" s="180"/>
      <c r="DD216" s="180"/>
      <c r="DE216" s="180"/>
      <c r="DF216" s="180"/>
      <c r="DG216" s="180"/>
      <c r="DH216" s="180"/>
      <c r="DI216" s="180"/>
      <c r="DJ216" s="180"/>
      <c r="DK216" s="180"/>
      <c r="DL216" s="180"/>
      <c r="DM216" s="180"/>
      <c r="DN216" s="180"/>
      <c r="DO216" s="180"/>
      <c r="DP216" s="180"/>
      <c r="DQ216" s="180"/>
      <c r="DR216" s="180"/>
      <c r="DS216" s="180"/>
      <c r="DT216" s="180"/>
      <c r="DU216" s="180"/>
      <c r="DV216" s="180"/>
      <c r="DW216" s="180"/>
      <c r="DX216" s="180"/>
      <c r="DY216" s="180"/>
      <c r="DZ216" s="180"/>
      <c r="EA216" s="180"/>
      <c r="EB216" s="180"/>
    </row>
    <row r="217" spans="2:132" x14ac:dyDescent="0.2">
      <c r="B217" s="180"/>
      <c r="C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/>
      <c r="CI217" s="180"/>
      <c r="CJ217" s="180"/>
      <c r="CK217" s="180"/>
      <c r="CL217" s="180"/>
      <c r="CM217" s="180"/>
      <c r="CN217" s="180"/>
      <c r="CO217" s="180"/>
      <c r="CP217" s="180"/>
      <c r="CQ217" s="180"/>
      <c r="CR217" s="180"/>
      <c r="CS217" s="180"/>
      <c r="CT217" s="180"/>
      <c r="CU217" s="180"/>
      <c r="CV217" s="180"/>
      <c r="CW217" s="180"/>
      <c r="CX217" s="180"/>
      <c r="CY217" s="180"/>
      <c r="CZ217" s="180"/>
      <c r="DA217" s="180"/>
      <c r="DB217" s="180"/>
      <c r="DC217" s="180"/>
      <c r="DD217" s="180"/>
      <c r="DE217" s="180"/>
      <c r="DF217" s="180"/>
      <c r="DG217" s="180"/>
      <c r="DH217" s="180"/>
      <c r="DI217" s="180"/>
      <c r="DJ217" s="180"/>
      <c r="DK217" s="180"/>
      <c r="DL217" s="180"/>
      <c r="DM217" s="180"/>
      <c r="DN217" s="180"/>
      <c r="DO217" s="180"/>
      <c r="DP217" s="180"/>
      <c r="DQ217" s="180"/>
      <c r="DR217" s="180"/>
      <c r="DS217" s="180"/>
      <c r="DT217" s="180"/>
      <c r="DU217" s="180"/>
      <c r="DV217" s="180"/>
      <c r="DW217" s="180"/>
      <c r="DX217" s="180"/>
      <c r="DY217" s="180"/>
      <c r="DZ217" s="180"/>
      <c r="EA217" s="180"/>
      <c r="EB217" s="180"/>
    </row>
    <row r="218" spans="2:132" x14ac:dyDescent="0.2">
      <c r="B218" s="180"/>
      <c r="C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180"/>
      <c r="CW218" s="180"/>
      <c r="CX218" s="180"/>
      <c r="CY218" s="180"/>
      <c r="CZ218" s="180"/>
      <c r="DA218" s="180"/>
      <c r="DB218" s="180"/>
      <c r="DC218" s="180"/>
      <c r="DD218" s="180"/>
      <c r="DE218" s="180"/>
      <c r="DF218" s="180"/>
      <c r="DG218" s="180"/>
      <c r="DH218" s="180"/>
      <c r="DI218" s="180"/>
      <c r="DJ218" s="180"/>
      <c r="DK218" s="180"/>
      <c r="DL218" s="180"/>
      <c r="DM218" s="180"/>
      <c r="DN218" s="180"/>
      <c r="DO218" s="180"/>
      <c r="DP218" s="180"/>
      <c r="DQ218" s="180"/>
      <c r="DR218" s="180"/>
      <c r="DS218" s="180"/>
      <c r="DT218" s="180"/>
      <c r="DU218" s="180"/>
      <c r="DV218" s="180"/>
      <c r="DW218" s="180"/>
      <c r="DX218" s="180"/>
      <c r="DY218" s="180"/>
      <c r="DZ218" s="180"/>
      <c r="EA218" s="180"/>
      <c r="EB218" s="180"/>
    </row>
    <row r="219" spans="2:132" x14ac:dyDescent="0.2">
      <c r="B219" s="180"/>
      <c r="C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  <c r="CB219" s="180"/>
      <c r="CC219" s="180"/>
      <c r="CD219" s="180"/>
      <c r="CE219" s="180"/>
      <c r="CF219" s="180"/>
      <c r="CG219" s="180"/>
      <c r="CH219" s="180"/>
      <c r="CI219" s="180"/>
      <c r="CJ219" s="180"/>
      <c r="CK219" s="180"/>
      <c r="CL219" s="180"/>
      <c r="CM219" s="180"/>
      <c r="CN219" s="180"/>
      <c r="CO219" s="180"/>
      <c r="CP219" s="180"/>
      <c r="CQ219" s="180"/>
      <c r="CR219" s="180"/>
      <c r="CS219" s="180"/>
      <c r="CT219" s="180"/>
      <c r="CU219" s="180"/>
      <c r="CV219" s="180"/>
      <c r="CW219" s="180"/>
      <c r="CX219" s="180"/>
      <c r="CY219" s="180"/>
      <c r="CZ219" s="180"/>
      <c r="DA219" s="180"/>
      <c r="DB219" s="180"/>
      <c r="DC219" s="180"/>
      <c r="DD219" s="180"/>
      <c r="DE219" s="180"/>
      <c r="DF219" s="180"/>
      <c r="DG219" s="180"/>
      <c r="DH219" s="180"/>
      <c r="DI219" s="180"/>
      <c r="DJ219" s="180"/>
      <c r="DK219" s="180"/>
      <c r="DL219" s="180"/>
      <c r="DM219" s="180"/>
      <c r="DN219" s="180"/>
      <c r="DO219" s="180"/>
      <c r="DP219" s="180"/>
      <c r="DQ219" s="180"/>
      <c r="DR219" s="180"/>
      <c r="DS219" s="180"/>
      <c r="DT219" s="180"/>
      <c r="DU219" s="180"/>
      <c r="DV219" s="180"/>
      <c r="DW219" s="180"/>
      <c r="DX219" s="180"/>
      <c r="DY219" s="180"/>
      <c r="DZ219" s="180"/>
      <c r="EA219" s="180"/>
      <c r="EB219" s="180"/>
    </row>
    <row r="220" spans="2:132" x14ac:dyDescent="0.2">
      <c r="B220" s="180"/>
      <c r="C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  <c r="CF220" s="180"/>
      <c r="CG220" s="180"/>
      <c r="CH220" s="180"/>
      <c r="CI220" s="180"/>
      <c r="CJ220" s="180"/>
      <c r="CK220" s="180"/>
      <c r="CL220" s="180"/>
      <c r="CM220" s="180"/>
      <c r="CN220" s="180"/>
      <c r="CO220" s="180"/>
      <c r="CP220" s="180"/>
      <c r="CQ220" s="180"/>
      <c r="CR220" s="180"/>
      <c r="CS220" s="180"/>
      <c r="CT220" s="180"/>
      <c r="CU220" s="180"/>
      <c r="CV220" s="180"/>
      <c r="CW220" s="180"/>
      <c r="CX220" s="180"/>
      <c r="CY220" s="180"/>
      <c r="CZ220" s="180"/>
      <c r="DA220" s="180"/>
      <c r="DB220" s="180"/>
      <c r="DC220" s="180"/>
      <c r="DD220" s="180"/>
      <c r="DE220" s="180"/>
      <c r="DF220" s="180"/>
      <c r="DG220" s="180"/>
      <c r="DH220" s="180"/>
      <c r="DI220" s="180"/>
      <c r="DJ220" s="180"/>
      <c r="DK220" s="180"/>
      <c r="DL220" s="180"/>
      <c r="DM220" s="180"/>
      <c r="DN220" s="180"/>
      <c r="DO220" s="180"/>
      <c r="DP220" s="180"/>
      <c r="DQ220" s="180"/>
      <c r="DR220" s="180"/>
      <c r="DS220" s="180"/>
      <c r="DT220" s="180"/>
      <c r="DU220" s="180"/>
      <c r="DV220" s="180"/>
      <c r="DW220" s="180"/>
      <c r="DX220" s="180"/>
      <c r="DY220" s="180"/>
      <c r="DZ220" s="180"/>
      <c r="EA220" s="180"/>
      <c r="EB220" s="180"/>
    </row>
    <row r="221" spans="2:132" x14ac:dyDescent="0.2">
      <c r="B221" s="180"/>
      <c r="C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  <c r="CF221" s="180"/>
      <c r="CG221" s="180"/>
      <c r="CH221" s="180"/>
      <c r="CI221" s="180"/>
      <c r="CJ221" s="180"/>
      <c r="CK221" s="180"/>
      <c r="CL221" s="180"/>
      <c r="CM221" s="180"/>
      <c r="CN221" s="180"/>
      <c r="CO221" s="180"/>
      <c r="CP221" s="180"/>
      <c r="CQ221" s="180"/>
      <c r="CR221" s="180"/>
      <c r="CS221" s="180"/>
      <c r="CT221" s="180"/>
      <c r="CU221" s="180"/>
      <c r="CV221" s="180"/>
      <c r="CW221" s="180"/>
      <c r="CX221" s="180"/>
      <c r="CY221" s="180"/>
      <c r="CZ221" s="180"/>
      <c r="DA221" s="180"/>
      <c r="DB221" s="180"/>
      <c r="DC221" s="180"/>
      <c r="DD221" s="180"/>
      <c r="DE221" s="180"/>
      <c r="DF221" s="180"/>
      <c r="DG221" s="180"/>
      <c r="DH221" s="180"/>
      <c r="DI221" s="180"/>
      <c r="DJ221" s="180"/>
      <c r="DK221" s="180"/>
      <c r="DL221" s="180"/>
      <c r="DM221" s="180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0"/>
      <c r="DX221" s="180"/>
      <c r="DY221" s="180"/>
      <c r="DZ221" s="180"/>
      <c r="EA221" s="180"/>
      <c r="EB221" s="180"/>
    </row>
    <row r="222" spans="2:132" x14ac:dyDescent="0.2">
      <c r="B222" s="180"/>
      <c r="C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  <c r="CB222" s="180"/>
      <c r="CC222" s="180"/>
      <c r="CD222" s="180"/>
      <c r="CE222" s="180"/>
      <c r="CF222" s="180"/>
      <c r="CG222" s="180"/>
      <c r="CH222" s="180"/>
      <c r="CI222" s="180"/>
      <c r="CJ222" s="180"/>
      <c r="CK222" s="180"/>
      <c r="CL222" s="180"/>
      <c r="CM222" s="180"/>
      <c r="CN222" s="180"/>
      <c r="CO222" s="180"/>
      <c r="CP222" s="180"/>
      <c r="CQ222" s="180"/>
      <c r="CR222" s="180"/>
      <c r="CS222" s="180"/>
      <c r="CT222" s="180"/>
      <c r="CU222" s="180"/>
      <c r="CV222" s="180"/>
      <c r="CW222" s="180"/>
      <c r="CX222" s="180"/>
      <c r="CY222" s="180"/>
      <c r="CZ222" s="180"/>
      <c r="DA222" s="180"/>
      <c r="DB222" s="180"/>
      <c r="DC222" s="180"/>
      <c r="DD222" s="180"/>
      <c r="DE222" s="180"/>
      <c r="DF222" s="180"/>
      <c r="DG222" s="180"/>
      <c r="DH222" s="180"/>
      <c r="DI222" s="180"/>
      <c r="DJ222" s="180"/>
      <c r="DK222" s="180"/>
      <c r="DL222" s="180"/>
      <c r="DM222" s="180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0"/>
      <c r="DZ222" s="180"/>
      <c r="EA222" s="180"/>
      <c r="EB222" s="180"/>
    </row>
    <row r="223" spans="2:132" x14ac:dyDescent="0.2">
      <c r="B223" s="180"/>
      <c r="C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  <c r="DC223" s="180"/>
      <c r="DD223" s="180"/>
      <c r="DE223" s="180"/>
      <c r="DF223" s="180"/>
      <c r="DG223" s="180"/>
      <c r="DH223" s="180"/>
      <c r="DI223" s="180"/>
      <c r="DJ223" s="180"/>
      <c r="DK223" s="180"/>
      <c r="DL223" s="180"/>
      <c r="DM223" s="180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  <c r="DZ223" s="180"/>
      <c r="EA223" s="180"/>
      <c r="EB223" s="180"/>
    </row>
    <row r="224" spans="2:132" x14ac:dyDescent="0.2">
      <c r="B224" s="180"/>
      <c r="C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  <c r="DC224" s="180"/>
      <c r="DD224" s="180"/>
      <c r="DE224" s="180"/>
      <c r="DF224" s="180"/>
      <c r="DG224" s="180"/>
      <c r="DH224" s="180"/>
      <c r="DI224" s="180"/>
      <c r="DJ224" s="180"/>
      <c r="DK224" s="180"/>
      <c r="DL224" s="180"/>
      <c r="DM224" s="180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  <c r="DZ224" s="180"/>
      <c r="EA224" s="180"/>
      <c r="EB224" s="180"/>
    </row>
    <row r="225" spans="2:132" x14ac:dyDescent="0.2">
      <c r="B225" s="180"/>
      <c r="C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  <c r="DC225" s="180"/>
      <c r="DD225" s="180"/>
      <c r="DE225" s="180"/>
      <c r="DF225" s="180"/>
      <c r="DG225" s="180"/>
      <c r="DH225" s="180"/>
      <c r="DI225" s="180"/>
      <c r="DJ225" s="180"/>
      <c r="DK225" s="180"/>
      <c r="DL225" s="180"/>
      <c r="DM225" s="180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  <c r="DZ225" s="180"/>
      <c r="EA225" s="180"/>
      <c r="EB225" s="180"/>
    </row>
    <row r="226" spans="2:132" x14ac:dyDescent="0.2">
      <c r="B226" s="180"/>
      <c r="C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  <c r="CB226" s="180"/>
      <c r="CC226" s="180"/>
      <c r="CD226" s="180"/>
      <c r="CE226" s="180"/>
      <c r="CF226" s="180"/>
      <c r="CG226" s="180"/>
      <c r="CH226" s="180"/>
      <c r="CI226" s="180"/>
      <c r="CJ226" s="180"/>
      <c r="CK226" s="180"/>
      <c r="CL226" s="180"/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0"/>
      <c r="DA226" s="180"/>
      <c r="DB226" s="180"/>
      <c r="DC226" s="180"/>
      <c r="DD226" s="180"/>
      <c r="DE226" s="180"/>
      <c r="DF226" s="180"/>
      <c r="DG226" s="180"/>
      <c r="DH226" s="180"/>
      <c r="DI226" s="180"/>
      <c r="DJ226" s="180"/>
      <c r="DK226" s="180"/>
      <c r="DL226" s="180"/>
      <c r="DM226" s="180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0"/>
      <c r="DZ226" s="180"/>
      <c r="EA226" s="180"/>
      <c r="EB226" s="180"/>
    </row>
    <row r="227" spans="2:132" x14ac:dyDescent="0.2">
      <c r="B227" s="180"/>
      <c r="C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  <c r="CF227" s="180"/>
      <c r="CG227" s="180"/>
      <c r="CH227" s="180"/>
      <c r="CI227" s="180"/>
      <c r="CJ227" s="180"/>
      <c r="CK227" s="180"/>
      <c r="CL227" s="180"/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0"/>
      <c r="DA227" s="180"/>
      <c r="DB227" s="180"/>
      <c r="DC227" s="180"/>
      <c r="DD227" s="180"/>
      <c r="DE227" s="180"/>
      <c r="DF227" s="180"/>
      <c r="DG227" s="180"/>
      <c r="DH227" s="180"/>
      <c r="DI227" s="180"/>
      <c r="DJ227" s="180"/>
      <c r="DK227" s="180"/>
      <c r="DL227" s="180"/>
      <c r="DM227" s="180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0"/>
      <c r="DX227" s="180"/>
      <c r="DY227" s="180"/>
      <c r="DZ227" s="180"/>
      <c r="EA227" s="180"/>
      <c r="EB227" s="180"/>
    </row>
    <row r="228" spans="2:132" x14ac:dyDescent="0.2">
      <c r="B228" s="180"/>
      <c r="C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0"/>
      <c r="CU228" s="180"/>
      <c r="CV228" s="180"/>
      <c r="CW228" s="180"/>
      <c r="CX228" s="180"/>
      <c r="CY228" s="180"/>
      <c r="CZ228" s="180"/>
      <c r="DA228" s="180"/>
      <c r="DB228" s="180"/>
      <c r="DC228" s="180"/>
      <c r="DD228" s="180"/>
      <c r="DE228" s="180"/>
      <c r="DF228" s="180"/>
      <c r="DG228" s="180"/>
      <c r="DH228" s="180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  <c r="DZ228" s="180"/>
      <c r="EA228" s="180"/>
      <c r="EB228" s="180"/>
    </row>
    <row r="229" spans="2:132" x14ac:dyDescent="0.2">
      <c r="B229" s="180"/>
      <c r="C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  <c r="DC229" s="180"/>
      <c r="DD229" s="180"/>
      <c r="DE229" s="180"/>
      <c r="DF229" s="180"/>
      <c r="DG229" s="180"/>
      <c r="DH229" s="180"/>
      <c r="DI229" s="180"/>
      <c r="DJ229" s="180"/>
      <c r="DK229" s="180"/>
      <c r="DL229" s="180"/>
      <c r="DM229" s="180"/>
      <c r="DN229" s="180"/>
      <c r="DO229" s="180"/>
      <c r="DP229" s="180"/>
      <c r="DQ229" s="180"/>
      <c r="DR229" s="180"/>
      <c r="DS229" s="180"/>
      <c r="DT229" s="180"/>
      <c r="DU229" s="180"/>
      <c r="DV229" s="180"/>
      <c r="DW229" s="180"/>
      <c r="DX229" s="180"/>
      <c r="DY229" s="180"/>
      <c r="DZ229" s="180"/>
      <c r="EA229" s="180"/>
      <c r="EB229" s="180"/>
    </row>
    <row r="230" spans="2:132" x14ac:dyDescent="0.2">
      <c r="B230" s="180"/>
      <c r="C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  <c r="CF230" s="180"/>
      <c r="CG230" s="180"/>
      <c r="CH230" s="180"/>
      <c r="CI230" s="180"/>
      <c r="CJ230" s="180"/>
      <c r="CK230" s="180"/>
      <c r="CL230" s="180"/>
      <c r="CM230" s="180"/>
      <c r="CN230" s="180"/>
      <c r="CO230" s="180"/>
      <c r="CP230" s="180"/>
      <c r="CQ230" s="180"/>
      <c r="CR230" s="180"/>
      <c r="CS230" s="180"/>
      <c r="CT230" s="180"/>
      <c r="CU230" s="180"/>
      <c r="CV230" s="180"/>
      <c r="CW230" s="180"/>
      <c r="CX230" s="180"/>
      <c r="CY230" s="180"/>
      <c r="CZ230" s="180"/>
      <c r="DA230" s="180"/>
      <c r="DB230" s="180"/>
      <c r="DC230" s="180"/>
      <c r="DD230" s="180"/>
      <c r="DE230" s="180"/>
      <c r="DF230" s="180"/>
      <c r="DG230" s="180"/>
      <c r="DH230" s="180"/>
      <c r="DI230" s="180"/>
      <c r="DJ230" s="180"/>
      <c r="DK230" s="180"/>
      <c r="DL230" s="180"/>
      <c r="DM230" s="180"/>
      <c r="DN230" s="180"/>
      <c r="DO230" s="180"/>
      <c r="DP230" s="180"/>
      <c r="DQ230" s="180"/>
      <c r="DR230" s="180"/>
      <c r="DS230" s="180"/>
      <c r="DT230" s="180"/>
      <c r="DU230" s="180"/>
      <c r="DV230" s="180"/>
      <c r="DW230" s="180"/>
      <c r="DX230" s="180"/>
      <c r="DY230" s="180"/>
      <c r="DZ230" s="180"/>
      <c r="EA230" s="180"/>
      <c r="EB230" s="180"/>
    </row>
    <row r="231" spans="2:132" x14ac:dyDescent="0.2">
      <c r="B231" s="180"/>
      <c r="C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  <c r="CB231" s="180"/>
      <c r="CC231" s="180"/>
      <c r="CD231" s="180"/>
      <c r="CE231" s="180"/>
      <c r="CF231" s="180"/>
      <c r="CG231" s="180"/>
      <c r="CH231" s="180"/>
      <c r="CI231" s="180"/>
      <c r="CJ231" s="180"/>
      <c r="CK231" s="180"/>
      <c r="CL231" s="180"/>
      <c r="CM231" s="180"/>
      <c r="CN231" s="180"/>
      <c r="CO231" s="180"/>
      <c r="CP231" s="180"/>
      <c r="CQ231" s="180"/>
      <c r="CR231" s="180"/>
      <c r="CS231" s="180"/>
      <c r="CT231" s="180"/>
      <c r="CU231" s="180"/>
      <c r="CV231" s="180"/>
      <c r="CW231" s="180"/>
      <c r="CX231" s="180"/>
      <c r="CY231" s="180"/>
      <c r="CZ231" s="180"/>
      <c r="DA231" s="180"/>
      <c r="DB231" s="180"/>
      <c r="DC231" s="180"/>
      <c r="DD231" s="180"/>
      <c r="DE231" s="180"/>
      <c r="DF231" s="180"/>
      <c r="DG231" s="180"/>
      <c r="DH231" s="180"/>
      <c r="DI231" s="180"/>
      <c r="DJ231" s="180"/>
      <c r="DK231" s="180"/>
      <c r="DL231" s="180"/>
      <c r="DM231" s="180"/>
      <c r="DN231" s="180"/>
      <c r="DO231" s="180"/>
      <c r="DP231" s="180"/>
      <c r="DQ231" s="180"/>
      <c r="DR231" s="180"/>
      <c r="DS231" s="180"/>
      <c r="DT231" s="180"/>
      <c r="DU231" s="180"/>
      <c r="DV231" s="180"/>
      <c r="DW231" s="180"/>
      <c r="DX231" s="180"/>
      <c r="DY231" s="180"/>
      <c r="DZ231" s="180"/>
      <c r="EA231" s="180"/>
      <c r="EB231" s="180"/>
    </row>
    <row r="232" spans="2:132" x14ac:dyDescent="0.2">
      <c r="B232" s="180"/>
      <c r="C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  <c r="CB232" s="180"/>
      <c r="CC232" s="180"/>
      <c r="CD232" s="180"/>
      <c r="CE232" s="180"/>
      <c r="CF232" s="180"/>
      <c r="CG232" s="180"/>
      <c r="CH232" s="180"/>
      <c r="CI232" s="180"/>
      <c r="CJ232" s="180"/>
      <c r="CK232" s="180"/>
      <c r="CL232" s="180"/>
      <c r="CM232" s="180"/>
      <c r="CN232" s="180"/>
      <c r="CO232" s="180"/>
      <c r="CP232" s="180"/>
      <c r="CQ232" s="180"/>
      <c r="CR232" s="180"/>
      <c r="CS232" s="180"/>
      <c r="CT232" s="180"/>
      <c r="CU232" s="180"/>
      <c r="CV232" s="180"/>
      <c r="CW232" s="180"/>
      <c r="CX232" s="180"/>
      <c r="CY232" s="180"/>
      <c r="CZ232" s="180"/>
      <c r="DA232" s="180"/>
      <c r="DB232" s="180"/>
      <c r="DC232" s="180"/>
      <c r="DD232" s="180"/>
      <c r="DE232" s="180"/>
      <c r="DF232" s="180"/>
      <c r="DG232" s="180"/>
      <c r="DH232" s="180"/>
      <c r="DI232" s="180"/>
      <c r="DJ232" s="180"/>
      <c r="DK232" s="180"/>
      <c r="DL232" s="180"/>
      <c r="DM232" s="180"/>
      <c r="DN232" s="180"/>
      <c r="DO232" s="180"/>
      <c r="DP232" s="180"/>
      <c r="DQ232" s="180"/>
      <c r="DR232" s="180"/>
      <c r="DS232" s="180"/>
      <c r="DT232" s="180"/>
      <c r="DU232" s="180"/>
      <c r="DV232" s="180"/>
      <c r="DW232" s="180"/>
      <c r="DX232" s="180"/>
      <c r="DY232" s="180"/>
      <c r="DZ232" s="180"/>
      <c r="EA232" s="180"/>
      <c r="EB232" s="180"/>
    </row>
    <row r="233" spans="2:132" x14ac:dyDescent="0.2">
      <c r="B233" s="180"/>
      <c r="C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  <c r="CB233" s="180"/>
      <c r="CC233" s="180"/>
      <c r="CD233" s="180"/>
      <c r="CE233" s="180"/>
      <c r="CF233" s="180"/>
      <c r="CG233" s="180"/>
      <c r="CH233" s="180"/>
      <c r="CI233" s="180"/>
      <c r="CJ233" s="180"/>
      <c r="CK233" s="180"/>
      <c r="CL233" s="180"/>
      <c r="CM233" s="180"/>
      <c r="CN233" s="180"/>
      <c r="CO233" s="180"/>
      <c r="CP233" s="180"/>
      <c r="CQ233" s="180"/>
      <c r="CR233" s="180"/>
      <c r="CS233" s="180"/>
      <c r="CT233" s="180"/>
      <c r="CU233" s="180"/>
      <c r="CV233" s="180"/>
      <c r="CW233" s="180"/>
      <c r="CX233" s="180"/>
      <c r="CY233" s="180"/>
      <c r="CZ233" s="180"/>
      <c r="DA233" s="180"/>
      <c r="DB233" s="180"/>
      <c r="DC233" s="180"/>
      <c r="DD233" s="180"/>
      <c r="DE233" s="180"/>
      <c r="DF233" s="180"/>
      <c r="DG233" s="180"/>
      <c r="DH233" s="180"/>
      <c r="DI233" s="180"/>
      <c r="DJ233" s="180"/>
      <c r="DK233" s="180"/>
      <c r="DL233" s="180"/>
      <c r="DM233" s="180"/>
      <c r="DN233" s="180"/>
      <c r="DO233" s="180"/>
      <c r="DP233" s="180"/>
      <c r="DQ233" s="180"/>
      <c r="DR233" s="180"/>
      <c r="DS233" s="180"/>
      <c r="DT233" s="180"/>
      <c r="DU233" s="180"/>
      <c r="DV233" s="180"/>
      <c r="DW233" s="180"/>
      <c r="DX233" s="180"/>
      <c r="DY233" s="180"/>
      <c r="DZ233" s="180"/>
      <c r="EA233" s="180"/>
      <c r="EB233" s="180"/>
    </row>
    <row r="234" spans="2:132" x14ac:dyDescent="0.2">
      <c r="B234" s="180"/>
      <c r="C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  <c r="CB234" s="180"/>
      <c r="CC234" s="180"/>
      <c r="CD234" s="180"/>
      <c r="CE234" s="180"/>
      <c r="CF234" s="180"/>
      <c r="CG234" s="180"/>
      <c r="CH234" s="180"/>
      <c r="CI234" s="180"/>
      <c r="CJ234" s="180"/>
      <c r="CK234" s="180"/>
      <c r="CL234" s="180"/>
      <c r="CM234" s="180"/>
      <c r="CN234" s="180"/>
      <c r="CO234" s="180"/>
      <c r="CP234" s="180"/>
      <c r="CQ234" s="180"/>
      <c r="CR234" s="180"/>
      <c r="CS234" s="180"/>
      <c r="CT234" s="180"/>
      <c r="CU234" s="180"/>
      <c r="CV234" s="180"/>
      <c r="CW234" s="180"/>
      <c r="CX234" s="180"/>
      <c r="CY234" s="180"/>
      <c r="CZ234" s="180"/>
      <c r="DA234" s="180"/>
      <c r="DB234" s="180"/>
      <c r="DC234" s="180"/>
      <c r="DD234" s="180"/>
      <c r="DE234" s="180"/>
      <c r="DF234" s="180"/>
      <c r="DG234" s="180"/>
      <c r="DH234" s="180"/>
      <c r="DI234" s="180"/>
      <c r="DJ234" s="180"/>
      <c r="DK234" s="180"/>
      <c r="DL234" s="180"/>
      <c r="DM234" s="180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0"/>
      <c r="DZ234" s="180"/>
      <c r="EA234" s="180"/>
      <c r="EB234" s="180"/>
    </row>
    <row r="235" spans="2:132" x14ac:dyDescent="0.2">
      <c r="B235" s="180"/>
      <c r="C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  <c r="CB235" s="180"/>
      <c r="CC235" s="180"/>
      <c r="CD235" s="180"/>
      <c r="CE235" s="180"/>
      <c r="CF235" s="180"/>
      <c r="CG235" s="180"/>
      <c r="CH235" s="180"/>
      <c r="CI235" s="180"/>
      <c r="CJ235" s="180"/>
      <c r="CK235" s="180"/>
      <c r="CL235" s="180"/>
      <c r="CM235" s="180"/>
      <c r="CN235" s="180"/>
      <c r="CO235" s="180"/>
      <c r="CP235" s="180"/>
      <c r="CQ235" s="180"/>
      <c r="CR235" s="180"/>
      <c r="CS235" s="180"/>
      <c r="CT235" s="180"/>
      <c r="CU235" s="180"/>
      <c r="CV235" s="180"/>
      <c r="CW235" s="180"/>
      <c r="CX235" s="180"/>
      <c r="CY235" s="180"/>
      <c r="CZ235" s="180"/>
      <c r="DA235" s="180"/>
      <c r="DB235" s="180"/>
      <c r="DC235" s="180"/>
      <c r="DD235" s="180"/>
      <c r="DE235" s="180"/>
      <c r="DF235" s="180"/>
      <c r="DG235" s="180"/>
      <c r="DH235" s="180"/>
      <c r="DI235" s="180"/>
      <c r="DJ235" s="180"/>
      <c r="DK235" s="180"/>
      <c r="DL235" s="180"/>
      <c r="DM235" s="180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0"/>
      <c r="DZ235" s="180"/>
      <c r="EA235" s="180"/>
      <c r="EB235" s="180"/>
    </row>
    <row r="236" spans="2:132" x14ac:dyDescent="0.2">
      <c r="B236" s="180"/>
      <c r="C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  <c r="CB236" s="180"/>
      <c r="CC236" s="180"/>
      <c r="CD236" s="180"/>
      <c r="CE236" s="180"/>
      <c r="CF236" s="180"/>
      <c r="CG236" s="180"/>
      <c r="CH236" s="180"/>
      <c r="CI236" s="180"/>
      <c r="CJ236" s="180"/>
      <c r="CK236" s="180"/>
      <c r="CL236" s="180"/>
      <c r="CM236" s="180"/>
      <c r="CN236" s="180"/>
      <c r="CO236" s="180"/>
      <c r="CP236" s="180"/>
      <c r="CQ236" s="180"/>
      <c r="CR236" s="180"/>
      <c r="CS236" s="180"/>
      <c r="CT236" s="180"/>
      <c r="CU236" s="180"/>
      <c r="CV236" s="180"/>
      <c r="CW236" s="180"/>
      <c r="CX236" s="180"/>
      <c r="CY236" s="180"/>
      <c r="CZ236" s="180"/>
      <c r="DA236" s="180"/>
      <c r="DB236" s="180"/>
      <c r="DC236" s="180"/>
      <c r="DD236" s="180"/>
      <c r="DE236" s="180"/>
      <c r="DF236" s="180"/>
      <c r="DG236" s="180"/>
      <c r="DH236" s="180"/>
      <c r="DI236" s="180"/>
      <c r="DJ236" s="180"/>
      <c r="DK236" s="180"/>
      <c r="DL236" s="180"/>
      <c r="DM236" s="180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0"/>
      <c r="DZ236" s="180"/>
      <c r="EA236" s="180"/>
      <c r="EB236" s="180"/>
    </row>
    <row r="237" spans="2:132" x14ac:dyDescent="0.2">
      <c r="B237" s="180"/>
      <c r="C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0"/>
      <c r="DH237" s="180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0"/>
      <c r="DZ237" s="180"/>
      <c r="EA237" s="180"/>
      <c r="EB237" s="180"/>
    </row>
    <row r="238" spans="2:132" x14ac:dyDescent="0.2">
      <c r="B238" s="180"/>
      <c r="C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  <c r="CB238" s="180"/>
      <c r="CC238" s="180"/>
      <c r="CD238" s="180"/>
      <c r="CE238" s="180"/>
      <c r="CF238" s="180"/>
      <c r="CG238" s="180"/>
      <c r="CH238" s="180"/>
      <c r="CI238" s="180"/>
      <c r="CJ238" s="180"/>
      <c r="CK238" s="180"/>
      <c r="CL238" s="180"/>
      <c r="CM238" s="180"/>
      <c r="CN238" s="180"/>
      <c r="CO238" s="180"/>
      <c r="CP238" s="180"/>
      <c r="CQ238" s="180"/>
      <c r="CR238" s="180"/>
      <c r="CS238" s="180"/>
      <c r="CT238" s="180"/>
      <c r="CU238" s="180"/>
      <c r="CV238" s="180"/>
      <c r="CW238" s="180"/>
      <c r="CX238" s="180"/>
      <c r="CY238" s="180"/>
      <c r="CZ238" s="180"/>
      <c r="DA238" s="180"/>
      <c r="DB238" s="180"/>
      <c r="DC238" s="180"/>
      <c r="DD238" s="180"/>
      <c r="DE238" s="180"/>
      <c r="DF238" s="180"/>
      <c r="DG238" s="180"/>
      <c r="DH238" s="180"/>
      <c r="DI238" s="180"/>
      <c r="DJ238" s="180"/>
      <c r="DK238" s="180"/>
      <c r="DL238" s="180"/>
      <c r="DM238" s="180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0"/>
      <c r="DZ238" s="180"/>
      <c r="EA238" s="180"/>
      <c r="EB238" s="180"/>
    </row>
    <row r="239" spans="2:132" x14ac:dyDescent="0.2">
      <c r="B239" s="180"/>
      <c r="C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  <c r="CB239" s="180"/>
      <c r="CC239" s="180"/>
      <c r="CD239" s="180"/>
      <c r="CE239" s="180"/>
      <c r="CF239" s="180"/>
      <c r="CG239" s="180"/>
      <c r="CH239" s="180"/>
      <c r="CI239" s="180"/>
      <c r="CJ239" s="180"/>
      <c r="CK239" s="180"/>
      <c r="CL239" s="180"/>
      <c r="CM239" s="180"/>
      <c r="CN239" s="180"/>
      <c r="CO239" s="180"/>
      <c r="CP239" s="180"/>
      <c r="CQ239" s="180"/>
      <c r="CR239" s="180"/>
      <c r="CS239" s="180"/>
      <c r="CT239" s="180"/>
      <c r="CU239" s="180"/>
      <c r="CV239" s="180"/>
      <c r="CW239" s="180"/>
      <c r="CX239" s="180"/>
      <c r="CY239" s="180"/>
      <c r="CZ239" s="180"/>
      <c r="DA239" s="180"/>
      <c r="DB239" s="180"/>
      <c r="DC239" s="180"/>
      <c r="DD239" s="180"/>
      <c r="DE239" s="180"/>
      <c r="DF239" s="180"/>
      <c r="DG239" s="180"/>
      <c r="DH239" s="180"/>
      <c r="DI239" s="180"/>
      <c r="DJ239" s="180"/>
      <c r="DK239" s="180"/>
      <c r="DL239" s="180"/>
      <c r="DM239" s="180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0"/>
      <c r="DZ239" s="180"/>
      <c r="EA239" s="180"/>
      <c r="EB239" s="180"/>
    </row>
    <row r="240" spans="2:132" x14ac:dyDescent="0.2">
      <c r="B240" s="180"/>
      <c r="C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0"/>
      <c r="CM240" s="180"/>
      <c r="CN240" s="180"/>
      <c r="CO240" s="180"/>
      <c r="CP240" s="180"/>
      <c r="CQ240" s="180"/>
      <c r="CR240" s="180"/>
      <c r="CS240" s="180"/>
      <c r="CT240" s="180"/>
      <c r="CU240" s="180"/>
      <c r="CV240" s="180"/>
      <c r="CW240" s="180"/>
      <c r="CX240" s="180"/>
      <c r="CY240" s="180"/>
      <c r="CZ240" s="180"/>
      <c r="DA240" s="180"/>
      <c r="DB240" s="180"/>
      <c r="DC240" s="180"/>
      <c r="DD240" s="180"/>
      <c r="DE240" s="180"/>
      <c r="DF240" s="180"/>
      <c r="DG240" s="180"/>
      <c r="DH240" s="180"/>
      <c r="DI240" s="180"/>
      <c r="DJ240" s="180"/>
      <c r="DK240" s="180"/>
      <c r="DL240" s="180"/>
      <c r="DM240" s="180"/>
      <c r="DN240" s="180"/>
      <c r="DO240" s="180"/>
      <c r="DP240" s="180"/>
      <c r="DQ240" s="180"/>
      <c r="DR240" s="180"/>
      <c r="DS240" s="180"/>
      <c r="DT240" s="180"/>
      <c r="DU240" s="180"/>
      <c r="DV240" s="180"/>
      <c r="DW240" s="180"/>
      <c r="DX240" s="180"/>
      <c r="DY240" s="180"/>
      <c r="DZ240" s="180"/>
      <c r="EA240" s="180"/>
      <c r="EB240" s="180"/>
    </row>
    <row r="241" spans="2:132" x14ac:dyDescent="0.2">
      <c r="B241" s="180"/>
      <c r="C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0"/>
      <c r="CM241" s="180"/>
      <c r="CN241" s="180"/>
      <c r="CO241" s="180"/>
      <c r="CP241" s="180"/>
      <c r="CQ241" s="180"/>
      <c r="CR241" s="180"/>
      <c r="CS241" s="180"/>
      <c r="CT241" s="180"/>
      <c r="CU241" s="180"/>
      <c r="CV241" s="180"/>
      <c r="CW241" s="180"/>
      <c r="CX241" s="180"/>
      <c r="CY241" s="180"/>
      <c r="CZ241" s="180"/>
      <c r="DA241" s="180"/>
      <c r="DB241" s="180"/>
      <c r="DC241" s="180"/>
      <c r="DD241" s="180"/>
      <c r="DE241" s="180"/>
      <c r="DF241" s="180"/>
      <c r="DG241" s="180"/>
      <c r="DH241" s="180"/>
      <c r="DI241" s="180"/>
      <c r="DJ241" s="180"/>
      <c r="DK241" s="180"/>
      <c r="DL241" s="180"/>
      <c r="DM241" s="180"/>
      <c r="DN241" s="180"/>
      <c r="DO241" s="180"/>
      <c r="DP241" s="180"/>
      <c r="DQ241" s="180"/>
      <c r="DR241" s="180"/>
      <c r="DS241" s="180"/>
      <c r="DT241" s="180"/>
      <c r="DU241" s="180"/>
      <c r="DV241" s="180"/>
      <c r="DW241" s="180"/>
      <c r="DX241" s="180"/>
      <c r="DY241" s="180"/>
      <c r="DZ241" s="180"/>
      <c r="EA241" s="180"/>
      <c r="EB241" s="180"/>
    </row>
    <row r="242" spans="2:132" x14ac:dyDescent="0.2">
      <c r="B242" s="180"/>
      <c r="C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  <c r="CB242" s="180"/>
      <c r="CC242" s="180"/>
      <c r="CD242" s="180"/>
      <c r="CE242" s="180"/>
      <c r="CF242" s="180"/>
      <c r="CG242" s="180"/>
      <c r="CH242" s="180"/>
      <c r="CI242" s="180"/>
      <c r="CJ242" s="180"/>
      <c r="CK242" s="180"/>
      <c r="CL242" s="180"/>
      <c r="CM242" s="180"/>
      <c r="CN242" s="180"/>
      <c r="CO242" s="180"/>
      <c r="CP242" s="180"/>
      <c r="CQ242" s="180"/>
      <c r="CR242" s="180"/>
      <c r="CS242" s="180"/>
      <c r="CT242" s="180"/>
      <c r="CU242" s="180"/>
      <c r="CV242" s="180"/>
      <c r="CW242" s="180"/>
      <c r="CX242" s="180"/>
      <c r="CY242" s="180"/>
      <c r="CZ242" s="180"/>
      <c r="DA242" s="180"/>
      <c r="DB242" s="180"/>
      <c r="DC242" s="180"/>
      <c r="DD242" s="180"/>
      <c r="DE242" s="180"/>
      <c r="DF242" s="180"/>
      <c r="DG242" s="180"/>
      <c r="DH242" s="180"/>
      <c r="DI242" s="180"/>
      <c r="DJ242" s="180"/>
      <c r="DK242" s="180"/>
      <c r="DL242" s="180"/>
      <c r="DM242" s="180"/>
      <c r="DN242" s="180"/>
      <c r="DO242" s="180"/>
      <c r="DP242" s="180"/>
      <c r="DQ242" s="180"/>
      <c r="DR242" s="180"/>
      <c r="DS242" s="180"/>
      <c r="DT242" s="180"/>
      <c r="DU242" s="180"/>
      <c r="DV242" s="180"/>
      <c r="DW242" s="180"/>
      <c r="DX242" s="180"/>
      <c r="DY242" s="180"/>
      <c r="DZ242" s="180"/>
      <c r="EA242" s="180"/>
      <c r="EB242" s="180"/>
    </row>
    <row r="243" spans="2:132" x14ac:dyDescent="0.2">
      <c r="B243" s="180"/>
      <c r="C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  <c r="CB243" s="180"/>
      <c r="CC243" s="180"/>
      <c r="CD243" s="180"/>
      <c r="CE243" s="180"/>
      <c r="CF243" s="180"/>
      <c r="CG243" s="180"/>
      <c r="CH243" s="180"/>
      <c r="CI243" s="180"/>
      <c r="CJ243" s="180"/>
      <c r="CK243" s="180"/>
      <c r="CL243" s="180"/>
      <c r="CM243" s="180"/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0"/>
      <c r="DB243" s="180"/>
      <c r="DC243" s="180"/>
      <c r="DD243" s="180"/>
      <c r="DE243" s="180"/>
      <c r="DF243" s="180"/>
      <c r="DG243" s="180"/>
      <c r="DH243" s="180"/>
      <c r="DI243" s="180"/>
      <c r="DJ243" s="180"/>
      <c r="DK243" s="180"/>
      <c r="DL243" s="180"/>
      <c r="DM243" s="180"/>
      <c r="DN243" s="180"/>
      <c r="DO243" s="180"/>
      <c r="DP243" s="180"/>
      <c r="DQ243" s="180"/>
      <c r="DR243" s="180"/>
      <c r="DS243" s="180"/>
      <c r="DT243" s="180"/>
      <c r="DU243" s="180"/>
      <c r="DV243" s="180"/>
      <c r="DW243" s="180"/>
      <c r="DX243" s="180"/>
      <c r="DY243" s="180"/>
      <c r="DZ243" s="180"/>
      <c r="EA243" s="180"/>
      <c r="EB243" s="180"/>
    </row>
    <row r="244" spans="2:132" x14ac:dyDescent="0.2">
      <c r="B244" s="180"/>
      <c r="C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  <c r="CB244" s="180"/>
      <c r="CC244" s="180"/>
      <c r="CD244" s="180"/>
      <c r="CE244" s="180"/>
      <c r="CF244" s="180"/>
      <c r="CG244" s="180"/>
      <c r="CH244" s="180"/>
      <c r="CI244" s="180"/>
      <c r="CJ244" s="180"/>
      <c r="CK244" s="180"/>
      <c r="CL244" s="180"/>
      <c r="CM244" s="180"/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0"/>
      <c r="DB244" s="180"/>
      <c r="DC244" s="180"/>
      <c r="DD244" s="180"/>
      <c r="DE244" s="180"/>
      <c r="DF244" s="180"/>
      <c r="DG244" s="180"/>
      <c r="DH244" s="180"/>
      <c r="DI244" s="180"/>
      <c r="DJ244" s="180"/>
      <c r="DK244" s="180"/>
      <c r="DL244" s="180"/>
      <c r="DM244" s="180"/>
      <c r="DN244" s="180"/>
      <c r="DO244" s="180"/>
      <c r="DP244" s="180"/>
      <c r="DQ244" s="180"/>
      <c r="DR244" s="180"/>
      <c r="DS244" s="180"/>
      <c r="DT244" s="180"/>
      <c r="DU244" s="180"/>
      <c r="DV244" s="180"/>
      <c r="DW244" s="180"/>
      <c r="DX244" s="180"/>
      <c r="DY244" s="180"/>
      <c r="DZ244" s="180"/>
      <c r="EA244" s="180"/>
      <c r="EB244" s="180"/>
    </row>
    <row r="245" spans="2:132" x14ac:dyDescent="0.2">
      <c r="B245" s="180"/>
      <c r="C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  <c r="CF245" s="180"/>
      <c r="CG245" s="180"/>
      <c r="CH245" s="180"/>
      <c r="CI245" s="180"/>
      <c r="CJ245" s="180"/>
      <c r="CK245" s="180"/>
      <c r="CL245" s="180"/>
      <c r="CM245" s="180"/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0"/>
      <c r="DB245" s="180"/>
      <c r="DC245" s="180"/>
      <c r="DD245" s="180"/>
      <c r="DE245" s="180"/>
      <c r="DF245" s="180"/>
      <c r="DG245" s="180"/>
      <c r="DH245" s="180"/>
      <c r="DI245" s="180"/>
      <c r="DJ245" s="180"/>
      <c r="DK245" s="180"/>
      <c r="DL245" s="180"/>
      <c r="DM245" s="180"/>
      <c r="DN245" s="180"/>
      <c r="DO245" s="180"/>
      <c r="DP245" s="180"/>
      <c r="DQ245" s="180"/>
      <c r="DR245" s="180"/>
      <c r="DS245" s="180"/>
      <c r="DT245" s="180"/>
      <c r="DU245" s="180"/>
      <c r="DV245" s="180"/>
      <c r="DW245" s="180"/>
      <c r="DX245" s="180"/>
      <c r="DY245" s="180"/>
      <c r="DZ245" s="180"/>
      <c r="EA245" s="180"/>
      <c r="EB245" s="180"/>
    </row>
    <row r="246" spans="2:132" x14ac:dyDescent="0.2">
      <c r="B246" s="180"/>
      <c r="C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  <c r="CB246" s="180"/>
      <c r="CC246" s="180"/>
      <c r="CD246" s="180"/>
      <c r="CE246" s="180"/>
      <c r="CF246" s="180"/>
      <c r="CG246" s="180"/>
      <c r="CH246" s="180"/>
      <c r="CI246" s="180"/>
      <c r="CJ246" s="180"/>
      <c r="CK246" s="180"/>
      <c r="CL246" s="180"/>
      <c r="CM246" s="180"/>
      <c r="CN246" s="180"/>
      <c r="CO246" s="180"/>
      <c r="CP246" s="180"/>
      <c r="CQ246" s="180"/>
      <c r="CR246" s="180"/>
      <c r="CS246" s="180"/>
      <c r="CT246" s="180"/>
      <c r="CU246" s="180"/>
      <c r="CV246" s="180"/>
      <c r="CW246" s="180"/>
      <c r="CX246" s="180"/>
      <c r="CY246" s="180"/>
      <c r="CZ246" s="180"/>
      <c r="DA246" s="180"/>
      <c r="DB246" s="180"/>
      <c r="DC246" s="180"/>
      <c r="DD246" s="180"/>
      <c r="DE246" s="180"/>
      <c r="DF246" s="180"/>
      <c r="DG246" s="180"/>
      <c r="DH246" s="180"/>
      <c r="DI246" s="180"/>
      <c r="DJ246" s="180"/>
      <c r="DK246" s="180"/>
      <c r="DL246" s="180"/>
      <c r="DM246" s="180"/>
      <c r="DN246" s="180"/>
      <c r="DO246" s="180"/>
      <c r="DP246" s="180"/>
      <c r="DQ246" s="180"/>
      <c r="DR246" s="180"/>
      <c r="DS246" s="180"/>
      <c r="DT246" s="180"/>
      <c r="DU246" s="180"/>
      <c r="DV246" s="180"/>
      <c r="DW246" s="180"/>
      <c r="DX246" s="180"/>
      <c r="DY246" s="180"/>
      <c r="DZ246" s="180"/>
      <c r="EA246" s="180"/>
      <c r="EB246" s="180"/>
    </row>
    <row r="247" spans="2:132" x14ac:dyDescent="0.2">
      <c r="B247" s="180"/>
      <c r="C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  <c r="CB247" s="180"/>
      <c r="CC247" s="180"/>
      <c r="CD247" s="180"/>
      <c r="CE247" s="180"/>
      <c r="CF247" s="180"/>
      <c r="CG247" s="180"/>
      <c r="CH247" s="180"/>
      <c r="CI247" s="180"/>
      <c r="CJ247" s="180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180"/>
      <c r="CZ247" s="180"/>
      <c r="DA247" s="180"/>
      <c r="DB247" s="180"/>
      <c r="DC247" s="180"/>
      <c r="DD247" s="180"/>
      <c r="DE247" s="180"/>
      <c r="DF247" s="180"/>
      <c r="DG247" s="180"/>
      <c r="DH247" s="180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0"/>
      <c r="DT247" s="180"/>
      <c r="DU247" s="180"/>
      <c r="DV247" s="180"/>
      <c r="DW247" s="180"/>
      <c r="DX247" s="180"/>
      <c r="DY247" s="180"/>
      <c r="DZ247" s="180"/>
      <c r="EA247" s="180"/>
      <c r="EB247" s="180"/>
    </row>
    <row r="248" spans="2:132" x14ac:dyDescent="0.2">
      <c r="B248" s="180"/>
      <c r="C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  <c r="CF248" s="180"/>
      <c r="CG248" s="180"/>
      <c r="CH248" s="180"/>
      <c r="CI248" s="180"/>
      <c r="CJ248" s="180"/>
      <c r="CK248" s="180"/>
      <c r="CL248" s="180"/>
      <c r="CM248" s="180"/>
      <c r="CN248" s="180"/>
      <c r="CO248" s="180"/>
      <c r="CP248" s="180"/>
      <c r="CQ248" s="180"/>
      <c r="CR248" s="180"/>
      <c r="CS248" s="180"/>
      <c r="CT248" s="180"/>
      <c r="CU248" s="180"/>
      <c r="CV248" s="180"/>
      <c r="CW248" s="180"/>
      <c r="CX248" s="180"/>
      <c r="CY248" s="180"/>
      <c r="CZ248" s="180"/>
      <c r="DA248" s="180"/>
      <c r="DB248" s="180"/>
      <c r="DC248" s="180"/>
      <c r="DD248" s="180"/>
      <c r="DE248" s="180"/>
      <c r="DF248" s="180"/>
      <c r="DG248" s="180"/>
      <c r="DH248" s="180"/>
      <c r="DI248" s="180"/>
      <c r="DJ248" s="180"/>
      <c r="DK248" s="180"/>
      <c r="DL248" s="180"/>
      <c r="DM248" s="180"/>
      <c r="DN248" s="180"/>
      <c r="DO248" s="180"/>
      <c r="DP248" s="180"/>
      <c r="DQ248" s="180"/>
      <c r="DR248" s="180"/>
      <c r="DS248" s="180"/>
      <c r="DT248" s="180"/>
      <c r="DU248" s="180"/>
      <c r="DV248" s="180"/>
      <c r="DW248" s="180"/>
      <c r="DX248" s="180"/>
      <c r="DY248" s="180"/>
      <c r="DZ248" s="180"/>
      <c r="EA248" s="180"/>
      <c r="EB248" s="180"/>
    </row>
    <row r="249" spans="2:132" x14ac:dyDescent="0.2">
      <c r="B249" s="180"/>
      <c r="C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  <c r="CB249" s="180"/>
      <c r="CC249" s="180"/>
      <c r="CD249" s="180"/>
      <c r="CE249" s="180"/>
      <c r="CF249" s="180"/>
      <c r="CG249" s="180"/>
      <c r="CH249" s="180"/>
      <c r="CI249" s="180"/>
      <c r="CJ249" s="180"/>
      <c r="CK249" s="180"/>
      <c r="CL249" s="180"/>
      <c r="CM249" s="180"/>
      <c r="CN249" s="180"/>
      <c r="CO249" s="180"/>
      <c r="CP249" s="180"/>
      <c r="CQ249" s="180"/>
      <c r="CR249" s="180"/>
      <c r="CS249" s="180"/>
      <c r="CT249" s="180"/>
      <c r="CU249" s="180"/>
      <c r="CV249" s="180"/>
      <c r="CW249" s="180"/>
      <c r="CX249" s="180"/>
      <c r="CY249" s="180"/>
      <c r="CZ249" s="180"/>
      <c r="DA249" s="180"/>
      <c r="DB249" s="180"/>
      <c r="DC249" s="180"/>
      <c r="DD249" s="180"/>
      <c r="DE249" s="180"/>
      <c r="DF249" s="180"/>
      <c r="DG249" s="180"/>
      <c r="DH249" s="180"/>
      <c r="DI249" s="180"/>
      <c r="DJ249" s="180"/>
      <c r="DK249" s="180"/>
      <c r="DL249" s="180"/>
      <c r="DM249" s="180"/>
      <c r="DN249" s="180"/>
      <c r="DO249" s="180"/>
      <c r="DP249" s="180"/>
      <c r="DQ249" s="180"/>
      <c r="DR249" s="180"/>
      <c r="DS249" s="180"/>
      <c r="DT249" s="180"/>
      <c r="DU249" s="180"/>
      <c r="DV249" s="180"/>
      <c r="DW249" s="180"/>
      <c r="DX249" s="180"/>
      <c r="DY249" s="180"/>
      <c r="DZ249" s="180"/>
      <c r="EA249" s="180"/>
      <c r="EB249" s="180"/>
    </row>
    <row r="250" spans="2:132" x14ac:dyDescent="0.2">
      <c r="B250" s="180"/>
      <c r="C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  <c r="CB250" s="180"/>
      <c r="CC250" s="180"/>
      <c r="CD250" s="180"/>
      <c r="CE250" s="180"/>
      <c r="CF250" s="180"/>
      <c r="CG250" s="180"/>
      <c r="CH250" s="180"/>
      <c r="CI250" s="180"/>
      <c r="CJ250" s="180"/>
      <c r="CK250" s="180"/>
      <c r="CL250" s="180"/>
      <c r="CM250" s="180"/>
      <c r="CN250" s="180"/>
      <c r="CO250" s="180"/>
      <c r="CP250" s="180"/>
      <c r="CQ250" s="180"/>
      <c r="CR250" s="180"/>
      <c r="CS250" s="180"/>
      <c r="CT250" s="180"/>
      <c r="CU250" s="180"/>
      <c r="CV250" s="180"/>
      <c r="CW250" s="180"/>
      <c r="CX250" s="180"/>
      <c r="CY250" s="180"/>
      <c r="CZ250" s="180"/>
      <c r="DA250" s="180"/>
      <c r="DB250" s="180"/>
      <c r="DC250" s="180"/>
      <c r="DD250" s="180"/>
      <c r="DE250" s="180"/>
      <c r="DF250" s="180"/>
      <c r="DG250" s="180"/>
      <c r="DH250" s="180"/>
      <c r="DI250" s="180"/>
      <c r="DJ250" s="180"/>
      <c r="DK250" s="180"/>
      <c r="DL250" s="180"/>
      <c r="DM250" s="180"/>
      <c r="DN250" s="180"/>
      <c r="DO250" s="180"/>
      <c r="DP250" s="180"/>
      <c r="DQ250" s="180"/>
      <c r="DR250" s="180"/>
      <c r="DS250" s="180"/>
      <c r="DT250" s="180"/>
      <c r="DU250" s="180"/>
      <c r="DV250" s="180"/>
      <c r="DW250" s="180"/>
      <c r="DX250" s="180"/>
      <c r="DY250" s="180"/>
      <c r="DZ250" s="180"/>
      <c r="EA250" s="180"/>
      <c r="EB250" s="180"/>
    </row>
    <row r="251" spans="2:132" x14ac:dyDescent="0.2">
      <c r="B251" s="180"/>
      <c r="C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  <c r="CB251" s="180"/>
      <c r="CC251" s="180"/>
      <c r="CD251" s="180"/>
      <c r="CE251" s="180"/>
      <c r="CF251" s="180"/>
      <c r="CG251" s="180"/>
      <c r="CH251" s="180"/>
      <c r="CI251" s="180"/>
      <c r="CJ251" s="180"/>
      <c r="CK251" s="180"/>
      <c r="CL251" s="180"/>
      <c r="CM251" s="180"/>
      <c r="CN251" s="180"/>
      <c r="CO251" s="180"/>
      <c r="CP251" s="180"/>
      <c r="CQ251" s="180"/>
      <c r="CR251" s="180"/>
      <c r="CS251" s="180"/>
      <c r="CT251" s="180"/>
      <c r="CU251" s="180"/>
      <c r="CV251" s="180"/>
      <c r="CW251" s="180"/>
      <c r="CX251" s="180"/>
      <c r="CY251" s="180"/>
      <c r="CZ251" s="180"/>
      <c r="DA251" s="180"/>
      <c r="DB251" s="180"/>
      <c r="DC251" s="180"/>
      <c r="DD251" s="180"/>
      <c r="DE251" s="180"/>
      <c r="DF251" s="180"/>
      <c r="DG251" s="180"/>
      <c r="DH251" s="180"/>
      <c r="DI251" s="180"/>
      <c r="DJ251" s="180"/>
      <c r="DK251" s="180"/>
      <c r="DL251" s="180"/>
      <c r="DM251" s="180"/>
      <c r="DN251" s="180"/>
      <c r="DO251" s="180"/>
      <c r="DP251" s="180"/>
      <c r="DQ251" s="180"/>
      <c r="DR251" s="180"/>
      <c r="DS251" s="180"/>
      <c r="DT251" s="180"/>
      <c r="DU251" s="180"/>
      <c r="DV251" s="180"/>
      <c r="DW251" s="180"/>
      <c r="DX251" s="180"/>
      <c r="DY251" s="180"/>
      <c r="DZ251" s="180"/>
      <c r="EA251" s="180"/>
      <c r="EB251" s="180"/>
    </row>
    <row r="252" spans="2:132" x14ac:dyDescent="0.2">
      <c r="B252" s="180"/>
      <c r="C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  <c r="CF252" s="180"/>
      <c r="CG252" s="180"/>
      <c r="CH252" s="180"/>
      <c r="CI252" s="180"/>
      <c r="CJ252" s="180"/>
      <c r="CK252" s="180"/>
      <c r="CL252" s="180"/>
      <c r="CM252" s="180"/>
      <c r="CN252" s="180"/>
      <c r="CO252" s="180"/>
      <c r="CP252" s="180"/>
      <c r="CQ252" s="180"/>
      <c r="CR252" s="180"/>
      <c r="CS252" s="180"/>
      <c r="CT252" s="180"/>
      <c r="CU252" s="180"/>
      <c r="CV252" s="180"/>
      <c r="CW252" s="180"/>
      <c r="CX252" s="180"/>
      <c r="CY252" s="180"/>
      <c r="CZ252" s="180"/>
      <c r="DA252" s="180"/>
      <c r="DB252" s="180"/>
      <c r="DC252" s="180"/>
      <c r="DD252" s="180"/>
      <c r="DE252" s="180"/>
      <c r="DF252" s="180"/>
      <c r="DG252" s="180"/>
      <c r="DH252" s="180"/>
      <c r="DI252" s="180"/>
      <c r="DJ252" s="180"/>
      <c r="DK252" s="180"/>
      <c r="DL252" s="180"/>
      <c r="DM252" s="180"/>
      <c r="DN252" s="180"/>
      <c r="DO252" s="180"/>
      <c r="DP252" s="180"/>
      <c r="DQ252" s="180"/>
      <c r="DR252" s="180"/>
      <c r="DS252" s="180"/>
      <c r="DT252" s="180"/>
      <c r="DU252" s="180"/>
      <c r="DV252" s="180"/>
      <c r="DW252" s="180"/>
      <c r="DX252" s="180"/>
      <c r="DY252" s="180"/>
      <c r="DZ252" s="180"/>
      <c r="EA252" s="180"/>
      <c r="EB252" s="180"/>
    </row>
    <row r="253" spans="2:132" x14ac:dyDescent="0.2">
      <c r="B253" s="180"/>
      <c r="C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  <c r="CB253" s="180"/>
      <c r="CC253" s="180"/>
      <c r="CD253" s="180"/>
      <c r="CE253" s="180"/>
      <c r="CF253" s="180"/>
      <c r="CG253" s="180"/>
      <c r="CH253" s="180"/>
      <c r="CI253" s="180"/>
      <c r="CJ253" s="180"/>
      <c r="CK253" s="180"/>
      <c r="CL253" s="180"/>
      <c r="CM253" s="180"/>
      <c r="CN253" s="180"/>
      <c r="CO253" s="180"/>
      <c r="CP253" s="180"/>
      <c r="CQ253" s="180"/>
      <c r="CR253" s="180"/>
      <c r="CS253" s="180"/>
      <c r="CT253" s="180"/>
      <c r="CU253" s="180"/>
      <c r="CV253" s="180"/>
      <c r="CW253" s="180"/>
      <c r="CX253" s="180"/>
      <c r="CY253" s="180"/>
      <c r="CZ253" s="180"/>
      <c r="DA253" s="180"/>
      <c r="DB253" s="180"/>
      <c r="DC253" s="180"/>
      <c r="DD253" s="180"/>
      <c r="DE253" s="180"/>
      <c r="DF253" s="180"/>
      <c r="DG253" s="180"/>
      <c r="DH253" s="180"/>
      <c r="DI253" s="180"/>
      <c r="DJ253" s="180"/>
      <c r="DK253" s="180"/>
      <c r="DL253" s="180"/>
      <c r="DM253" s="180"/>
      <c r="DN253" s="180"/>
      <c r="DO253" s="180"/>
      <c r="DP253" s="180"/>
      <c r="DQ253" s="180"/>
      <c r="DR253" s="180"/>
      <c r="DS253" s="180"/>
      <c r="DT253" s="180"/>
      <c r="DU253" s="180"/>
      <c r="DV253" s="180"/>
      <c r="DW253" s="180"/>
      <c r="DX253" s="180"/>
      <c r="DY253" s="180"/>
      <c r="DZ253" s="180"/>
      <c r="EA253" s="180"/>
      <c r="EB253" s="180"/>
    </row>
    <row r="254" spans="2:132" x14ac:dyDescent="0.2">
      <c r="B254" s="180"/>
      <c r="C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  <c r="CF254" s="180"/>
      <c r="CG254" s="180"/>
      <c r="CH254" s="180"/>
      <c r="CI254" s="180"/>
      <c r="CJ254" s="180"/>
      <c r="CK254" s="180"/>
      <c r="CL254" s="180"/>
      <c r="CM254" s="180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0"/>
      <c r="DH254" s="180"/>
      <c r="DI254" s="180"/>
      <c r="DJ254" s="180"/>
      <c r="DK254" s="180"/>
      <c r="DL254" s="180"/>
      <c r="DM254" s="180"/>
      <c r="DN254" s="180"/>
      <c r="DO254" s="180"/>
      <c r="DP254" s="180"/>
      <c r="DQ254" s="180"/>
      <c r="DR254" s="180"/>
      <c r="DS254" s="180"/>
      <c r="DT254" s="180"/>
      <c r="DU254" s="180"/>
      <c r="DV254" s="180"/>
      <c r="DW254" s="180"/>
      <c r="DX254" s="180"/>
      <c r="DY254" s="180"/>
      <c r="DZ254" s="180"/>
      <c r="EA254" s="180"/>
      <c r="EB254" s="180"/>
    </row>
    <row r="255" spans="2:132" x14ac:dyDescent="0.2">
      <c r="B255" s="180"/>
      <c r="C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  <c r="CF255" s="180"/>
      <c r="CG255" s="180"/>
      <c r="CH255" s="180"/>
      <c r="CI255" s="180"/>
      <c r="CJ255" s="180"/>
      <c r="CK255" s="180"/>
      <c r="CL255" s="180"/>
      <c r="CM255" s="180"/>
      <c r="CN255" s="180"/>
      <c r="CO255" s="180"/>
      <c r="CP255" s="180"/>
      <c r="CQ255" s="180"/>
      <c r="CR255" s="180"/>
      <c r="CS255" s="180"/>
      <c r="CT255" s="180"/>
      <c r="CU255" s="180"/>
      <c r="CV255" s="180"/>
      <c r="CW255" s="180"/>
      <c r="CX255" s="180"/>
      <c r="CY255" s="180"/>
      <c r="CZ255" s="180"/>
      <c r="DA255" s="180"/>
      <c r="DB255" s="180"/>
      <c r="DC255" s="180"/>
      <c r="DD255" s="180"/>
      <c r="DE255" s="180"/>
      <c r="DF255" s="180"/>
      <c r="DG255" s="180"/>
      <c r="DH255" s="180"/>
      <c r="DI255" s="180"/>
      <c r="DJ255" s="180"/>
      <c r="DK255" s="180"/>
      <c r="DL255" s="180"/>
      <c r="DM255" s="180"/>
      <c r="DN255" s="180"/>
      <c r="DO255" s="180"/>
      <c r="DP255" s="180"/>
      <c r="DQ255" s="180"/>
      <c r="DR255" s="180"/>
      <c r="DS255" s="180"/>
      <c r="DT255" s="180"/>
      <c r="DU255" s="180"/>
      <c r="DV255" s="180"/>
      <c r="DW255" s="180"/>
      <c r="DX255" s="180"/>
      <c r="DY255" s="180"/>
      <c r="DZ255" s="180"/>
      <c r="EA255" s="180"/>
      <c r="EB255" s="180"/>
    </row>
    <row r="256" spans="2:132" x14ac:dyDescent="0.2">
      <c r="B256" s="180"/>
      <c r="C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  <c r="CB256" s="180"/>
      <c r="CC256" s="180"/>
      <c r="CD256" s="180"/>
      <c r="CE256" s="180"/>
      <c r="CF256" s="180"/>
      <c r="CG256" s="180"/>
      <c r="CH256" s="180"/>
      <c r="CI256" s="180"/>
      <c r="CJ256" s="180"/>
      <c r="CK256" s="180"/>
      <c r="CL256" s="180"/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0"/>
      <c r="DA256" s="180"/>
      <c r="DB256" s="180"/>
      <c r="DC256" s="180"/>
      <c r="DD256" s="180"/>
      <c r="DE256" s="180"/>
      <c r="DF256" s="180"/>
      <c r="DG256" s="180"/>
      <c r="DH256" s="180"/>
      <c r="DI256" s="180"/>
      <c r="DJ256" s="180"/>
      <c r="DK256" s="180"/>
      <c r="DL256" s="180"/>
      <c r="DM256" s="180"/>
      <c r="DN256" s="180"/>
      <c r="DO256" s="180"/>
      <c r="DP256" s="180"/>
      <c r="DQ256" s="180"/>
      <c r="DR256" s="180"/>
      <c r="DS256" s="180"/>
      <c r="DT256" s="180"/>
      <c r="DU256" s="180"/>
      <c r="DV256" s="180"/>
      <c r="DW256" s="180"/>
      <c r="DX256" s="180"/>
      <c r="DY256" s="180"/>
      <c r="DZ256" s="180"/>
      <c r="EA256" s="180"/>
      <c r="EB256" s="180"/>
    </row>
    <row r="257" spans="2:132" x14ac:dyDescent="0.2">
      <c r="B257" s="180"/>
      <c r="C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  <c r="CB257" s="180"/>
      <c r="CC257" s="180"/>
      <c r="CD257" s="180"/>
      <c r="CE257" s="180"/>
      <c r="CF257" s="180"/>
      <c r="CG257" s="180"/>
      <c r="CH257" s="180"/>
      <c r="CI257" s="180"/>
      <c r="CJ257" s="180"/>
      <c r="CK257" s="180"/>
      <c r="CL257" s="180"/>
      <c r="CM257" s="180"/>
      <c r="CN257" s="180"/>
      <c r="CO257" s="180"/>
      <c r="CP257" s="180"/>
      <c r="CQ257" s="180"/>
      <c r="CR257" s="180"/>
      <c r="CS257" s="180"/>
      <c r="CT257" s="180"/>
      <c r="CU257" s="180"/>
      <c r="CV257" s="180"/>
      <c r="CW257" s="180"/>
      <c r="CX257" s="180"/>
      <c r="CY257" s="180"/>
      <c r="CZ257" s="180"/>
      <c r="DA257" s="180"/>
      <c r="DB257" s="180"/>
      <c r="DC257" s="180"/>
      <c r="DD257" s="180"/>
      <c r="DE257" s="180"/>
      <c r="DF257" s="180"/>
      <c r="DG257" s="180"/>
      <c r="DH257" s="180"/>
      <c r="DI257" s="180"/>
      <c r="DJ257" s="180"/>
      <c r="DK257" s="180"/>
      <c r="DL257" s="180"/>
      <c r="DM257" s="180"/>
      <c r="DN257" s="180"/>
      <c r="DO257" s="180"/>
      <c r="DP257" s="180"/>
      <c r="DQ257" s="180"/>
      <c r="DR257" s="180"/>
      <c r="DS257" s="180"/>
      <c r="DT257" s="180"/>
      <c r="DU257" s="180"/>
      <c r="DV257" s="180"/>
      <c r="DW257" s="180"/>
      <c r="DX257" s="180"/>
      <c r="DY257" s="180"/>
      <c r="DZ257" s="180"/>
      <c r="EA257" s="180"/>
      <c r="EB257" s="180"/>
    </row>
    <row r="258" spans="2:132" x14ac:dyDescent="0.2">
      <c r="B258" s="180"/>
      <c r="C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  <c r="CB258" s="180"/>
      <c r="CC258" s="180"/>
      <c r="CD258" s="180"/>
      <c r="CE258" s="180"/>
      <c r="CF258" s="180"/>
      <c r="CG258" s="180"/>
      <c r="CH258" s="180"/>
      <c r="CI258" s="180"/>
      <c r="CJ258" s="180"/>
      <c r="CK258" s="180"/>
      <c r="CL258" s="180"/>
      <c r="CM258" s="180"/>
      <c r="CN258" s="180"/>
      <c r="CO258" s="180"/>
      <c r="CP258" s="180"/>
      <c r="CQ258" s="180"/>
      <c r="CR258" s="180"/>
      <c r="CS258" s="180"/>
      <c r="CT258" s="180"/>
      <c r="CU258" s="180"/>
      <c r="CV258" s="180"/>
      <c r="CW258" s="180"/>
      <c r="CX258" s="180"/>
      <c r="CY258" s="180"/>
      <c r="CZ258" s="180"/>
      <c r="DA258" s="180"/>
      <c r="DB258" s="180"/>
      <c r="DC258" s="180"/>
      <c r="DD258" s="180"/>
      <c r="DE258" s="180"/>
      <c r="DF258" s="180"/>
      <c r="DG258" s="180"/>
      <c r="DH258" s="180"/>
      <c r="DI258" s="180"/>
      <c r="DJ258" s="180"/>
      <c r="DK258" s="180"/>
      <c r="DL258" s="180"/>
      <c r="DM258" s="180"/>
      <c r="DN258" s="180"/>
      <c r="DO258" s="180"/>
      <c r="DP258" s="180"/>
      <c r="DQ258" s="180"/>
      <c r="DR258" s="180"/>
      <c r="DS258" s="180"/>
      <c r="DT258" s="180"/>
      <c r="DU258" s="180"/>
      <c r="DV258" s="180"/>
      <c r="DW258" s="180"/>
      <c r="DX258" s="180"/>
      <c r="DY258" s="180"/>
      <c r="DZ258" s="180"/>
      <c r="EA258" s="180"/>
      <c r="EB258" s="180"/>
    </row>
    <row r="259" spans="2:132" x14ac:dyDescent="0.2">
      <c r="B259" s="180"/>
      <c r="C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  <c r="CB259" s="180"/>
      <c r="CC259" s="180"/>
      <c r="CD259" s="180"/>
      <c r="CE259" s="180"/>
      <c r="CF259" s="180"/>
      <c r="CG259" s="180"/>
      <c r="CH259" s="180"/>
      <c r="CI259" s="180"/>
      <c r="CJ259" s="180"/>
      <c r="CK259" s="180"/>
      <c r="CL259" s="180"/>
      <c r="CM259" s="180"/>
      <c r="CN259" s="180"/>
      <c r="CO259" s="180"/>
      <c r="CP259" s="180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  <c r="DC259" s="180"/>
      <c r="DD259" s="180"/>
      <c r="DE259" s="180"/>
      <c r="DF259" s="180"/>
      <c r="DG259" s="180"/>
      <c r="DH259" s="180"/>
      <c r="DI259" s="180"/>
      <c r="DJ259" s="180"/>
      <c r="DK259" s="180"/>
      <c r="DL259" s="180"/>
      <c r="DM259" s="180"/>
      <c r="DN259" s="180"/>
      <c r="DO259" s="180"/>
      <c r="DP259" s="180"/>
      <c r="DQ259" s="180"/>
      <c r="DR259" s="180"/>
      <c r="DS259" s="180"/>
      <c r="DT259" s="180"/>
      <c r="DU259" s="180"/>
      <c r="DV259" s="180"/>
      <c r="DW259" s="180"/>
      <c r="DX259" s="180"/>
      <c r="DY259" s="180"/>
      <c r="DZ259" s="180"/>
      <c r="EA259" s="180"/>
      <c r="EB259" s="180"/>
    </row>
    <row r="260" spans="2:132" x14ac:dyDescent="0.2">
      <c r="B260" s="180"/>
      <c r="C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  <c r="CD260" s="180"/>
      <c r="CE260" s="180"/>
      <c r="CF260" s="180"/>
      <c r="CG260" s="180"/>
      <c r="CH260" s="180"/>
      <c r="CI260" s="180"/>
      <c r="CJ260" s="180"/>
      <c r="CK260" s="180"/>
      <c r="CL260" s="180"/>
      <c r="CM260" s="180"/>
      <c r="CN260" s="180"/>
      <c r="CO260" s="180"/>
      <c r="CP260" s="180"/>
      <c r="CQ260" s="180"/>
      <c r="CR260" s="180"/>
      <c r="CS260" s="180"/>
      <c r="CT260" s="180"/>
      <c r="CU260" s="180"/>
      <c r="CV260" s="180"/>
      <c r="CW260" s="180"/>
      <c r="CX260" s="180"/>
      <c r="CY260" s="180"/>
      <c r="CZ260" s="180"/>
      <c r="DA260" s="180"/>
      <c r="DB260" s="180"/>
      <c r="DC260" s="180"/>
      <c r="DD260" s="180"/>
      <c r="DE260" s="180"/>
      <c r="DF260" s="180"/>
      <c r="DG260" s="180"/>
      <c r="DH260" s="180"/>
      <c r="DI260" s="180"/>
      <c r="DJ260" s="180"/>
      <c r="DK260" s="180"/>
      <c r="DL260" s="180"/>
      <c r="DM260" s="180"/>
      <c r="DN260" s="180"/>
      <c r="DO260" s="180"/>
      <c r="DP260" s="180"/>
      <c r="DQ260" s="180"/>
      <c r="DR260" s="180"/>
      <c r="DS260" s="180"/>
      <c r="DT260" s="180"/>
      <c r="DU260" s="180"/>
      <c r="DV260" s="180"/>
      <c r="DW260" s="180"/>
      <c r="DX260" s="180"/>
      <c r="DY260" s="180"/>
      <c r="DZ260" s="180"/>
      <c r="EA260" s="180"/>
      <c r="EB260" s="180"/>
    </row>
    <row r="261" spans="2:132" x14ac:dyDescent="0.2">
      <c r="B261" s="180"/>
      <c r="C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  <c r="CB261" s="180"/>
      <c r="CC261" s="180"/>
      <c r="CD261" s="180"/>
      <c r="CE261" s="180"/>
      <c r="CF261" s="180"/>
      <c r="CG261" s="180"/>
      <c r="CH261" s="180"/>
      <c r="CI261" s="180"/>
      <c r="CJ261" s="180"/>
      <c r="CK261" s="180"/>
      <c r="CL261" s="180"/>
      <c r="CM261" s="180"/>
      <c r="CN261" s="180"/>
      <c r="CO261" s="180"/>
      <c r="CP261" s="180"/>
      <c r="CQ261" s="180"/>
      <c r="CR261" s="180"/>
      <c r="CS261" s="180"/>
      <c r="CT261" s="180"/>
      <c r="CU261" s="180"/>
      <c r="CV261" s="180"/>
      <c r="CW261" s="180"/>
      <c r="CX261" s="180"/>
      <c r="CY261" s="180"/>
      <c r="CZ261" s="180"/>
      <c r="DA261" s="180"/>
      <c r="DB261" s="180"/>
      <c r="DC261" s="180"/>
      <c r="DD261" s="180"/>
      <c r="DE261" s="180"/>
      <c r="DF261" s="180"/>
      <c r="DG261" s="180"/>
      <c r="DH261" s="180"/>
      <c r="DI261" s="180"/>
      <c r="DJ261" s="180"/>
      <c r="DK261" s="180"/>
      <c r="DL261" s="180"/>
      <c r="DM261" s="180"/>
      <c r="DN261" s="180"/>
      <c r="DO261" s="180"/>
      <c r="DP261" s="180"/>
      <c r="DQ261" s="180"/>
      <c r="DR261" s="180"/>
      <c r="DS261" s="180"/>
      <c r="DT261" s="180"/>
      <c r="DU261" s="180"/>
      <c r="DV261" s="180"/>
      <c r="DW261" s="180"/>
      <c r="DX261" s="180"/>
      <c r="DY261" s="180"/>
      <c r="DZ261" s="180"/>
      <c r="EA261" s="180"/>
      <c r="EB261" s="180"/>
    </row>
    <row r="262" spans="2:132" x14ac:dyDescent="0.2">
      <c r="B262" s="180"/>
      <c r="C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  <c r="CD262" s="180"/>
      <c r="CE262" s="180"/>
      <c r="CF262" s="180"/>
      <c r="CG262" s="180"/>
      <c r="CH262" s="180"/>
      <c r="CI262" s="180"/>
      <c r="CJ262" s="180"/>
      <c r="CK262" s="180"/>
      <c r="CL262" s="180"/>
      <c r="CM262" s="180"/>
      <c r="CN262" s="180"/>
      <c r="CO262" s="180"/>
      <c r="CP262" s="180"/>
      <c r="CQ262" s="180"/>
      <c r="CR262" s="180"/>
      <c r="CS262" s="180"/>
      <c r="CT262" s="180"/>
      <c r="CU262" s="180"/>
      <c r="CV262" s="180"/>
      <c r="CW262" s="180"/>
      <c r="CX262" s="180"/>
      <c r="CY262" s="180"/>
      <c r="CZ262" s="180"/>
      <c r="DA262" s="180"/>
      <c r="DB262" s="180"/>
      <c r="DC262" s="180"/>
      <c r="DD262" s="180"/>
      <c r="DE262" s="180"/>
      <c r="DF262" s="180"/>
      <c r="DG262" s="180"/>
      <c r="DH262" s="180"/>
      <c r="DI262" s="180"/>
      <c r="DJ262" s="180"/>
      <c r="DK262" s="180"/>
      <c r="DL262" s="180"/>
      <c r="DM262" s="180"/>
      <c r="DN262" s="180"/>
      <c r="DO262" s="180"/>
      <c r="DP262" s="180"/>
      <c r="DQ262" s="180"/>
      <c r="DR262" s="180"/>
      <c r="DS262" s="180"/>
      <c r="DT262" s="180"/>
      <c r="DU262" s="180"/>
      <c r="DV262" s="180"/>
      <c r="DW262" s="180"/>
      <c r="DX262" s="180"/>
      <c r="DY262" s="180"/>
      <c r="DZ262" s="180"/>
      <c r="EA262" s="180"/>
      <c r="EB262" s="180"/>
    </row>
    <row r="263" spans="2:132" x14ac:dyDescent="0.2">
      <c r="B263" s="180"/>
      <c r="C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  <c r="CB263" s="180"/>
      <c r="CC263" s="180"/>
      <c r="CD263" s="180"/>
      <c r="CE263" s="180"/>
      <c r="CF263" s="180"/>
      <c r="CG263" s="180"/>
      <c r="CH263" s="180"/>
      <c r="CI263" s="180"/>
      <c r="CJ263" s="180"/>
      <c r="CK263" s="180"/>
      <c r="CL263" s="180"/>
      <c r="CM263" s="180"/>
      <c r="CN263" s="180"/>
      <c r="CO263" s="180"/>
      <c r="CP263" s="180"/>
      <c r="CQ263" s="180"/>
      <c r="CR263" s="180"/>
      <c r="CS263" s="180"/>
      <c r="CT263" s="180"/>
      <c r="CU263" s="180"/>
      <c r="CV263" s="180"/>
      <c r="CW263" s="180"/>
      <c r="CX263" s="180"/>
      <c r="CY263" s="180"/>
      <c r="CZ263" s="180"/>
      <c r="DA263" s="180"/>
      <c r="DB263" s="180"/>
      <c r="DC263" s="180"/>
      <c r="DD263" s="180"/>
      <c r="DE263" s="180"/>
      <c r="DF263" s="180"/>
      <c r="DG263" s="180"/>
      <c r="DH263" s="180"/>
      <c r="DI263" s="180"/>
      <c r="DJ263" s="180"/>
      <c r="DK263" s="180"/>
      <c r="DL263" s="180"/>
      <c r="DM263" s="180"/>
      <c r="DN263" s="180"/>
      <c r="DO263" s="180"/>
      <c r="DP263" s="180"/>
      <c r="DQ263" s="180"/>
      <c r="DR263" s="180"/>
      <c r="DS263" s="180"/>
      <c r="DT263" s="180"/>
      <c r="DU263" s="180"/>
      <c r="DV263" s="180"/>
      <c r="DW263" s="180"/>
      <c r="DX263" s="180"/>
      <c r="DY263" s="180"/>
      <c r="DZ263" s="180"/>
      <c r="EA263" s="180"/>
      <c r="EB263" s="180"/>
    </row>
    <row r="264" spans="2:132" x14ac:dyDescent="0.2">
      <c r="B264" s="180"/>
      <c r="C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  <c r="CD264" s="180"/>
      <c r="CE264" s="180"/>
      <c r="CF264" s="180"/>
      <c r="CG264" s="180"/>
      <c r="CH264" s="180"/>
      <c r="CI264" s="180"/>
      <c r="CJ264" s="180"/>
      <c r="CK264" s="180"/>
      <c r="CL264" s="180"/>
      <c r="CM264" s="180"/>
      <c r="CN264" s="180"/>
      <c r="CO264" s="180"/>
      <c r="CP264" s="180"/>
      <c r="CQ264" s="180"/>
      <c r="CR264" s="180"/>
      <c r="CS264" s="180"/>
      <c r="CT264" s="180"/>
      <c r="CU264" s="180"/>
      <c r="CV264" s="180"/>
      <c r="CW264" s="180"/>
      <c r="CX264" s="180"/>
      <c r="CY264" s="180"/>
      <c r="CZ264" s="180"/>
      <c r="DA264" s="180"/>
      <c r="DB264" s="180"/>
      <c r="DC264" s="180"/>
      <c r="DD264" s="180"/>
      <c r="DE264" s="180"/>
      <c r="DF264" s="180"/>
      <c r="DG264" s="180"/>
      <c r="DH264" s="180"/>
      <c r="DI264" s="180"/>
      <c r="DJ264" s="180"/>
      <c r="DK264" s="180"/>
      <c r="DL264" s="180"/>
      <c r="DM264" s="180"/>
      <c r="DN264" s="180"/>
      <c r="DO264" s="180"/>
      <c r="DP264" s="180"/>
      <c r="DQ264" s="180"/>
      <c r="DR264" s="180"/>
      <c r="DS264" s="180"/>
      <c r="DT264" s="180"/>
      <c r="DU264" s="180"/>
      <c r="DV264" s="180"/>
      <c r="DW264" s="180"/>
      <c r="DX264" s="180"/>
      <c r="DY264" s="180"/>
      <c r="DZ264" s="180"/>
      <c r="EA264" s="180"/>
      <c r="EB264" s="180"/>
    </row>
    <row r="265" spans="2:132" x14ac:dyDescent="0.2">
      <c r="B265" s="180"/>
      <c r="C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  <c r="CD265" s="180"/>
      <c r="CE265" s="180"/>
      <c r="CF265" s="180"/>
      <c r="CG265" s="180"/>
      <c r="CH265" s="180"/>
      <c r="CI265" s="180"/>
      <c r="CJ265" s="180"/>
      <c r="CK265" s="180"/>
      <c r="CL265" s="180"/>
      <c r="CM265" s="180"/>
      <c r="CN265" s="180"/>
      <c r="CO265" s="180"/>
      <c r="CP265" s="180"/>
      <c r="CQ265" s="180"/>
      <c r="CR265" s="180"/>
      <c r="CS265" s="180"/>
      <c r="CT265" s="180"/>
      <c r="CU265" s="180"/>
      <c r="CV265" s="180"/>
      <c r="CW265" s="180"/>
      <c r="CX265" s="180"/>
      <c r="CY265" s="180"/>
      <c r="CZ265" s="180"/>
      <c r="DA265" s="180"/>
      <c r="DB265" s="180"/>
      <c r="DC265" s="180"/>
      <c r="DD265" s="180"/>
      <c r="DE265" s="180"/>
      <c r="DF265" s="180"/>
      <c r="DG265" s="180"/>
      <c r="DH265" s="180"/>
      <c r="DI265" s="180"/>
      <c r="DJ265" s="180"/>
      <c r="DK265" s="180"/>
      <c r="DL265" s="180"/>
      <c r="DM265" s="180"/>
      <c r="DN265" s="180"/>
      <c r="DO265" s="180"/>
      <c r="DP265" s="180"/>
      <c r="DQ265" s="180"/>
      <c r="DR265" s="180"/>
      <c r="DS265" s="180"/>
      <c r="DT265" s="180"/>
      <c r="DU265" s="180"/>
      <c r="DV265" s="180"/>
      <c r="DW265" s="180"/>
      <c r="DX265" s="180"/>
      <c r="DY265" s="180"/>
      <c r="DZ265" s="180"/>
      <c r="EA265" s="180"/>
      <c r="EB265" s="180"/>
    </row>
    <row r="266" spans="2:132" x14ac:dyDescent="0.2">
      <c r="B266" s="180"/>
      <c r="C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  <c r="CD266" s="180"/>
      <c r="CE266" s="180"/>
      <c r="CF266" s="180"/>
      <c r="CG266" s="180"/>
      <c r="CH266" s="180"/>
      <c r="CI266" s="180"/>
      <c r="CJ266" s="180"/>
      <c r="CK266" s="180"/>
      <c r="CL266" s="180"/>
      <c r="CM266" s="180"/>
      <c r="CN266" s="180"/>
      <c r="CO266" s="180"/>
      <c r="CP266" s="180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  <c r="DC266" s="180"/>
      <c r="DD266" s="180"/>
      <c r="DE266" s="180"/>
      <c r="DF266" s="180"/>
      <c r="DG266" s="180"/>
      <c r="DH266" s="180"/>
      <c r="DI266" s="180"/>
      <c r="DJ266" s="180"/>
      <c r="DK266" s="180"/>
      <c r="DL266" s="180"/>
      <c r="DM266" s="180"/>
      <c r="DN266" s="180"/>
      <c r="DO266" s="180"/>
      <c r="DP266" s="180"/>
      <c r="DQ266" s="180"/>
      <c r="DR266" s="180"/>
      <c r="DS266" s="180"/>
      <c r="DT266" s="180"/>
      <c r="DU266" s="180"/>
      <c r="DV266" s="180"/>
      <c r="DW266" s="180"/>
      <c r="DX266" s="180"/>
      <c r="DY266" s="180"/>
      <c r="DZ266" s="180"/>
      <c r="EA266" s="180"/>
      <c r="EB266" s="180"/>
    </row>
    <row r="267" spans="2:132" x14ac:dyDescent="0.2">
      <c r="B267" s="180"/>
      <c r="C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  <c r="CB267" s="180"/>
      <c r="CC267" s="180"/>
      <c r="CD267" s="180"/>
      <c r="CE267" s="180"/>
      <c r="CF267" s="180"/>
      <c r="CG267" s="180"/>
      <c r="CH267" s="180"/>
      <c r="CI267" s="180"/>
      <c r="CJ267" s="180"/>
      <c r="CK267" s="180"/>
      <c r="CL267" s="180"/>
      <c r="CM267" s="180"/>
      <c r="CN267" s="180"/>
      <c r="CO267" s="180"/>
      <c r="CP267" s="180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0"/>
      <c r="DH267" s="180"/>
      <c r="DI267" s="180"/>
      <c r="DJ267" s="180"/>
      <c r="DK267" s="180"/>
      <c r="DL267" s="180"/>
      <c r="DM267" s="180"/>
      <c r="DN267" s="180"/>
      <c r="DO267" s="180"/>
      <c r="DP267" s="180"/>
      <c r="DQ267" s="180"/>
      <c r="DR267" s="180"/>
      <c r="DS267" s="180"/>
      <c r="DT267" s="180"/>
      <c r="DU267" s="180"/>
      <c r="DV267" s="180"/>
      <c r="DW267" s="180"/>
      <c r="DX267" s="180"/>
      <c r="DY267" s="180"/>
      <c r="DZ267" s="180"/>
      <c r="EA267" s="180"/>
      <c r="EB267" s="180"/>
    </row>
    <row r="268" spans="2:132" x14ac:dyDescent="0.2">
      <c r="B268" s="180"/>
      <c r="C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  <c r="CB268" s="180"/>
      <c r="CC268" s="180"/>
      <c r="CD268" s="180"/>
      <c r="CE268" s="180"/>
      <c r="CF268" s="180"/>
      <c r="CG268" s="180"/>
      <c r="CH268" s="180"/>
      <c r="CI268" s="180"/>
      <c r="CJ268" s="180"/>
      <c r="CK268" s="180"/>
      <c r="CL268" s="180"/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0"/>
      <c r="DB268" s="180"/>
      <c r="DC268" s="180"/>
      <c r="DD268" s="180"/>
      <c r="DE268" s="180"/>
      <c r="DF268" s="180"/>
      <c r="DG268" s="180"/>
      <c r="DH268" s="180"/>
      <c r="DI268" s="180"/>
      <c r="DJ268" s="180"/>
      <c r="DK268" s="180"/>
      <c r="DL268" s="180"/>
      <c r="DM268" s="180"/>
      <c r="DN268" s="180"/>
      <c r="DO268" s="180"/>
      <c r="DP268" s="180"/>
      <c r="DQ268" s="180"/>
      <c r="DR268" s="180"/>
      <c r="DS268" s="180"/>
      <c r="DT268" s="180"/>
      <c r="DU268" s="180"/>
      <c r="DV268" s="180"/>
      <c r="DW268" s="180"/>
      <c r="DX268" s="180"/>
      <c r="DY268" s="180"/>
      <c r="DZ268" s="180"/>
      <c r="EA268" s="180"/>
      <c r="EB268" s="180"/>
    </row>
    <row r="269" spans="2:132" x14ac:dyDescent="0.2">
      <c r="B269" s="180"/>
      <c r="C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  <c r="CB269" s="180"/>
      <c r="CC269" s="180"/>
      <c r="CD269" s="180"/>
      <c r="CE269" s="180"/>
      <c r="CF269" s="180"/>
      <c r="CG269" s="180"/>
      <c r="CH269" s="180"/>
      <c r="CI269" s="180"/>
      <c r="CJ269" s="180"/>
      <c r="CK269" s="180"/>
      <c r="CL269" s="180"/>
      <c r="CM269" s="180"/>
      <c r="CN269" s="180"/>
      <c r="CO269" s="180"/>
      <c r="CP269" s="180"/>
      <c r="CQ269" s="180"/>
      <c r="CR269" s="180"/>
      <c r="CS269" s="180"/>
      <c r="CT269" s="180"/>
      <c r="CU269" s="180"/>
      <c r="CV269" s="180"/>
      <c r="CW269" s="180"/>
      <c r="CX269" s="180"/>
      <c r="CY269" s="180"/>
      <c r="CZ269" s="180"/>
      <c r="DA269" s="180"/>
      <c r="DB269" s="180"/>
      <c r="DC269" s="180"/>
      <c r="DD269" s="180"/>
      <c r="DE269" s="180"/>
      <c r="DF269" s="180"/>
      <c r="DG269" s="180"/>
      <c r="DH269" s="180"/>
      <c r="DI269" s="180"/>
      <c r="DJ269" s="180"/>
      <c r="DK269" s="180"/>
      <c r="DL269" s="180"/>
      <c r="DM269" s="180"/>
      <c r="DN269" s="180"/>
      <c r="DO269" s="180"/>
      <c r="DP269" s="180"/>
      <c r="DQ269" s="180"/>
      <c r="DR269" s="180"/>
      <c r="DS269" s="180"/>
      <c r="DT269" s="180"/>
      <c r="DU269" s="180"/>
      <c r="DV269" s="180"/>
      <c r="DW269" s="180"/>
      <c r="DX269" s="180"/>
      <c r="DY269" s="180"/>
      <c r="DZ269" s="180"/>
      <c r="EA269" s="180"/>
      <c r="EB269" s="180"/>
    </row>
    <row r="270" spans="2:132" x14ac:dyDescent="0.2">
      <c r="B270" s="180"/>
      <c r="C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  <c r="CB270" s="180"/>
      <c r="CC270" s="180"/>
      <c r="CD270" s="180"/>
      <c r="CE270" s="180"/>
      <c r="CF270" s="180"/>
      <c r="CG270" s="180"/>
      <c r="CH270" s="180"/>
      <c r="CI270" s="180"/>
      <c r="CJ270" s="180"/>
      <c r="CK270" s="180"/>
      <c r="CL270" s="180"/>
      <c r="CM270" s="180"/>
      <c r="CN270" s="180"/>
      <c r="CO270" s="180"/>
      <c r="CP270" s="180"/>
      <c r="CQ270" s="180"/>
      <c r="CR270" s="180"/>
      <c r="CS270" s="180"/>
      <c r="CT270" s="180"/>
      <c r="CU270" s="180"/>
      <c r="CV270" s="180"/>
      <c r="CW270" s="180"/>
      <c r="CX270" s="180"/>
      <c r="CY270" s="180"/>
      <c r="CZ270" s="180"/>
      <c r="DA270" s="180"/>
      <c r="DB270" s="180"/>
      <c r="DC270" s="180"/>
      <c r="DD270" s="180"/>
      <c r="DE270" s="180"/>
      <c r="DF270" s="180"/>
      <c r="DG270" s="180"/>
      <c r="DH270" s="180"/>
      <c r="DI270" s="180"/>
      <c r="DJ270" s="180"/>
      <c r="DK270" s="180"/>
      <c r="DL270" s="180"/>
      <c r="DM270" s="180"/>
      <c r="DN270" s="180"/>
      <c r="DO270" s="180"/>
      <c r="DP270" s="180"/>
      <c r="DQ270" s="180"/>
      <c r="DR270" s="180"/>
      <c r="DS270" s="180"/>
      <c r="DT270" s="180"/>
      <c r="DU270" s="180"/>
      <c r="DV270" s="180"/>
      <c r="DW270" s="180"/>
      <c r="DX270" s="180"/>
      <c r="DY270" s="180"/>
      <c r="DZ270" s="180"/>
      <c r="EA270" s="180"/>
      <c r="EB270" s="180"/>
    </row>
    <row r="271" spans="2:132" x14ac:dyDescent="0.2">
      <c r="B271" s="180"/>
      <c r="C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  <c r="CB271" s="180"/>
      <c r="CC271" s="180"/>
      <c r="CD271" s="180"/>
      <c r="CE271" s="180"/>
      <c r="CF271" s="180"/>
      <c r="CG271" s="180"/>
      <c r="CH271" s="180"/>
      <c r="CI271" s="180"/>
      <c r="CJ271" s="180"/>
      <c r="CK271" s="180"/>
      <c r="CL271" s="180"/>
      <c r="CM271" s="180"/>
      <c r="CN271" s="180"/>
      <c r="CO271" s="180"/>
      <c r="CP271" s="180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0"/>
      <c r="DH271" s="180"/>
      <c r="DI271" s="180"/>
      <c r="DJ271" s="180"/>
      <c r="DK271" s="180"/>
      <c r="DL271" s="180"/>
      <c r="DM271" s="180"/>
      <c r="DN271" s="180"/>
      <c r="DO271" s="180"/>
      <c r="DP271" s="180"/>
      <c r="DQ271" s="180"/>
      <c r="DR271" s="180"/>
      <c r="DS271" s="180"/>
      <c r="DT271" s="180"/>
      <c r="DU271" s="180"/>
      <c r="DV271" s="180"/>
      <c r="DW271" s="180"/>
      <c r="DX271" s="180"/>
      <c r="DY271" s="180"/>
      <c r="DZ271" s="180"/>
      <c r="EA271" s="180"/>
      <c r="EB271" s="180"/>
    </row>
    <row r="272" spans="2:132" x14ac:dyDescent="0.2">
      <c r="B272" s="180"/>
      <c r="C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  <c r="CB272" s="180"/>
      <c r="CC272" s="180"/>
      <c r="CD272" s="180"/>
      <c r="CE272" s="180"/>
      <c r="CF272" s="180"/>
      <c r="CG272" s="180"/>
      <c r="CH272" s="180"/>
      <c r="CI272" s="180"/>
      <c r="CJ272" s="180"/>
      <c r="CK272" s="180"/>
      <c r="CL272" s="180"/>
      <c r="CM272" s="180"/>
      <c r="CN272" s="180"/>
      <c r="CO272" s="180"/>
      <c r="CP272" s="180"/>
      <c r="CQ272" s="180"/>
      <c r="CR272" s="180"/>
      <c r="CS272" s="180"/>
      <c r="CT272" s="180"/>
      <c r="CU272" s="180"/>
      <c r="CV272" s="180"/>
      <c r="CW272" s="180"/>
      <c r="CX272" s="180"/>
      <c r="CY272" s="180"/>
      <c r="CZ272" s="180"/>
      <c r="DA272" s="180"/>
      <c r="DB272" s="180"/>
      <c r="DC272" s="180"/>
      <c r="DD272" s="180"/>
      <c r="DE272" s="180"/>
      <c r="DF272" s="180"/>
      <c r="DG272" s="180"/>
      <c r="DH272" s="180"/>
      <c r="DI272" s="180"/>
      <c r="DJ272" s="180"/>
      <c r="DK272" s="180"/>
      <c r="DL272" s="180"/>
      <c r="DM272" s="180"/>
      <c r="DN272" s="180"/>
      <c r="DO272" s="180"/>
      <c r="DP272" s="180"/>
      <c r="DQ272" s="180"/>
      <c r="DR272" s="180"/>
      <c r="DS272" s="180"/>
      <c r="DT272" s="180"/>
      <c r="DU272" s="180"/>
      <c r="DV272" s="180"/>
      <c r="DW272" s="180"/>
      <c r="DX272" s="180"/>
      <c r="DY272" s="180"/>
      <c r="DZ272" s="180"/>
      <c r="EA272" s="180"/>
      <c r="EB272" s="180"/>
    </row>
    <row r="273" spans="2:132" x14ac:dyDescent="0.2">
      <c r="B273" s="180"/>
      <c r="C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  <c r="CB273" s="180"/>
      <c r="CC273" s="180"/>
      <c r="CD273" s="180"/>
      <c r="CE273" s="180"/>
      <c r="CF273" s="180"/>
      <c r="CG273" s="180"/>
      <c r="CH273" s="180"/>
      <c r="CI273" s="180"/>
      <c r="CJ273" s="180"/>
      <c r="CK273" s="180"/>
      <c r="CL273" s="180"/>
      <c r="CM273" s="180"/>
      <c r="CN273" s="180"/>
      <c r="CO273" s="180"/>
      <c r="CP273" s="180"/>
      <c r="CQ273" s="180"/>
      <c r="CR273" s="180"/>
      <c r="CS273" s="180"/>
      <c r="CT273" s="180"/>
      <c r="CU273" s="180"/>
      <c r="CV273" s="180"/>
      <c r="CW273" s="180"/>
      <c r="CX273" s="180"/>
      <c r="CY273" s="180"/>
      <c r="CZ273" s="180"/>
      <c r="DA273" s="180"/>
      <c r="DB273" s="180"/>
      <c r="DC273" s="180"/>
      <c r="DD273" s="180"/>
      <c r="DE273" s="180"/>
      <c r="DF273" s="180"/>
      <c r="DG273" s="180"/>
      <c r="DH273" s="180"/>
      <c r="DI273" s="180"/>
      <c r="DJ273" s="180"/>
      <c r="DK273" s="180"/>
      <c r="DL273" s="180"/>
      <c r="DM273" s="180"/>
      <c r="DN273" s="180"/>
      <c r="DO273" s="180"/>
      <c r="DP273" s="180"/>
      <c r="DQ273" s="180"/>
      <c r="DR273" s="180"/>
      <c r="DS273" s="180"/>
      <c r="DT273" s="180"/>
      <c r="DU273" s="180"/>
      <c r="DV273" s="180"/>
      <c r="DW273" s="180"/>
      <c r="DX273" s="180"/>
      <c r="DY273" s="180"/>
      <c r="DZ273" s="180"/>
      <c r="EA273" s="180"/>
      <c r="EB273" s="180"/>
    </row>
    <row r="274" spans="2:132" x14ac:dyDescent="0.2">
      <c r="B274" s="180"/>
      <c r="C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  <c r="CB274" s="180"/>
      <c r="CC274" s="180"/>
      <c r="CD274" s="180"/>
      <c r="CE274" s="180"/>
      <c r="CF274" s="180"/>
      <c r="CG274" s="180"/>
      <c r="CH274" s="180"/>
      <c r="CI274" s="180"/>
      <c r="CJ274" s="180"/>
      <c r="CK274" s="180"/>
      <c r="CL274" s="180"/>
      <c r="CM274" s="180"/>
      <c r="CN274" s="180"/>
      <c r="CO274" s="180"/>
      <c r="CP274" s="180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  <c r="DC274" s="180"/>
      <c r="DD274" s="180"/>
      <c r="DE274" s="180"/>
      <c r="DF274" s="180"/>
      <c r="DG274" s="180"/>
      <c r="DH274" s="180"/>
      <c r="DI274" s="180"/>
      <c r="DJ274" s="180"/>
      <c r="DK274" s="180"/>
      <c r="DL274" s="180"/>
      <c r="DM274" s="180"/>
      <c r="DN274" s="180"/>
      <c r="DO274" s="180"/>
      <c r="DP274" s="180"/>
      <c r="DQ274" s="180"/>
      <c r="DR274" s="180"/>
      <c r="DS274" s="180"/>
      <c r="DT274" s="180"/>
      <c r="DU274" s="180"/>
      <c r="DV274" s="180"/>
      <c r="DW274" s="180"/>
      <c r="DX274" s="180"/>
      <c r="DY274" s="180"/>
      <c r="DZ274" s="180"/>
      <c r="EA274" s="180"/>
      <c r="EB274" s="180"/>
    </row>
    <row r="275" spans="2:132" x14ac:dyDescent="0.2">
      <c r="B275" s="180"/>
      <c r="C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0"/>
      <c r="CJ275" s="180"/>
      <c r="CK275" s="180"/>
      <c r="CL275" s="180"/>
      <c r="CM275" s="180"/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  <c r="DC275" s="180"/>
      <c r="DD275" s="180"/>
      <c r="DE275" s="180"/>
      <c r="DF275" s="180"/>
      <c r="DG275" s="180"/>
      <c r="DH275" s="180"/>
      <c r="DI275" s="180"/>
      <c r="DJ275" s="180"/>
      <c r="DK275" s="180"/>
      <c r="DL275" s="180"/>
      <c r="DM275" s="180"/>
      <c r="DN275" s="180"/>
      <c r="DO275" s="180"/>
      <c r="DP275" s="180"/>
      <c r="DQ275" s="180"/>
      <c r="DR275" s="180"/>
      <c r="DS275" s="180"/>
      <c r="DT275" s="180"/>
      <c r="DU275" s="180"/>
      <c r="DV275" s="180"/>
      <c r="DW275" s="180"/>
      <c r="DX275" s="180"/>
      <c r="DY275" s="180"/>
      <c r="DZ275" s="180"/>
      <c r="EA275" s="180"/>
      <c r="EB275" s="180"/>
    </row>
    <row r="276" spans="2:132" x14ac:dyDescent="0.2">
      <c r="B276" s="180"/>
      <c r="C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  <c r="CB276" s="180"/>
      <c r="CC276" s="180"/>
      <c r="CD276" s="180"/>
      <c r="CE276" s="180"/>
      <c r="CF276" s="180"/>
      <c r="CG276" s="180"/>
      <c r="CH276" s="180"/>
      <c r="CI276" s="180"/>
      <c r="CJ276" s="180"/>
      <c r="CK276" s="180"/>
      <c r="CL276" s="180"/>
      <c r="CM276" s="180"/>
      <c r="CN276" s="180"/>
      <c r="CO276" s="180"/>
      <c r="CP276" s="180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  <c r="DC276" s="180"/>
      <c r="DD276" s="180"/>
      <c r="DE276" s="180"/>
      <c r="DF276" s="180"/>
      <c r="DG276" s="180"/>
      <c r="DH276" s="180"/>
      <c r="DI276" s="180"/>
      <c r="DJ276" s="180"/>
      <c r="DK276" s="180"/>
      <c r="DL276" s="180"/>
      <c r="DM276" s="180"/>
      <c r="DN276" s="180"/>
      <c r="DO276" s="180"/>
      <c r="DP276" s="180"/>
      <c r="DQ276" s="180"/>
      <c r="DR276" s="180"/>
      <c r="DS276" s="180"/>
      <c r="DT276" s="180"/>
      <c r="DU276" s="180"/>
      <c r="DV276" s="180"/>
      <c r="DW276" s="180"/>
      <c r="DX276" s="180"/>
      <c r="DY276" s="180"/>
      <c r="DZ276" s="180"/>
      <c r="EA276" s="180"/>
      <c r="EB276" s="180"/>
    </row>
    <row r="277" spans="2:132" x14ac:dyDescent="0.2">
      <c r="B277" s="180"/>
      <c r="C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  <c r="CB277" s="180"/>
      <c r="CC277" s="180"/>
      <c r="CD277" s="180"/>
      <c r="CE277" s="180"/>
      <c r="CF277" s="180"/>
      <c r="CG277" s="180"/>
      <c r="CH277" s="180"/>
      <c r="CI277" s="180"/>
      <c r="CJ277" s="180"/>
      <c r="CK277" s="180"/>
      <c r="CL277" s="180"/>
      <c r="CM277" s="180"/>
      <c r="CN277" s="180"/>
      <c r="CO277" s="180"/>
      <c r="CP277" s="180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180"/>
      <c r="DH277" s="180"/>
      <c r="DI277" s="180"/>
      <c r="DJ277" s="180"/>
      <c r="DK277" s="180"/>
      <c r="DL277" s="180"/>
      <c r="DM277" s="180"/>
      <c r="DN277" s="180"/>
      <c r="DO277" s="180"/>
      <c r="DP277" s="180"/>
      <c r="DQ277" s="180"/>
      <c r="DR277" s="180"/>
      <c r="DS277" s="180"/>
      <c r="DT277" s="180"/>
      <c r="DU277" s="180"/>
      <c r="DV277" s="180"/>
      <c r="DW277" s="180"/>
      <c r="DX277" s="180"/>
      <c r="DY277" s="180"/>
      <c r="DZ277" s="180"/>
      <c r="EA277" s="180"/>
      <c r="EB277" s="180"/>
    </row>
    <row r="278" spans="2:132" x14ac:dyDescent="0.2">
      <c r="B278" s="180"/>
      <c r="C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  <c r="CB278" s="180"/>
      <c r="CC278" s="180"/>
      <c r="CD278" s="180"/>
      <c r="CE278" s="180"/>
      <c r="CF278" s="180"/>
      <c r="CG278" s="180"/>
      <c r="CH278" s="180"/>
      <c r="CI278" s="180"/>
      <c r="CJ278" s="180"/>
      <c r="CK278" s="180"/>
      <c r="CL278" s="180"/>
      <c r="CM278" s="180"/>
      <c r="CN278" s="180"/>
      <c r="CO278" s="180"/>
      <c r="CP278" s="180"/>
      <c r="CQ278" s="180"/>
      <c r="CR278" s="180"/>
      <c r="CS278" s="180"/>
      <c r="CT278" s="180"/>
      <c r="CU278" s="180"/>
      <c r="CV278" s="180"/>
      <c r="CW278" s="180"/>
      <c r="CX278" s="180"/>
      <c r="CY278" s="180"/>
      <c r="CZ278" s="180"/>
      <c r="DA278" s="180"/>
      <c r="DB278" s="180"/>
      <c r="DC278" s="180"/>
      <c r="DD278" s="180"/>
      <c r="DE278" s="180"/>
      <c r="DF278" s="180"/>
      <c r="DG278" s="180"/>
      <c r="DH278" s="180"/>
      <c r="DI278" s="180"/>
      <c r="DJ278" s="180"/>
      <c r="DK278" s="180"/>
      <c r="DL278" s="180"/>
      <c r="DM278" s="180"/>
      <c r="DN278" s="180"/>
      <c r="DO278" s="180"/>
      <c r="DP278" s="180"/>
      <c r="DQ278" s="180"/>
      <c r="DR278" s="180"/>
      <c r="DS278" s="180"/>
      <c r="DT278" s="180"/>
      <c r="DU278" s="180"/>
      <c r="DV278" s="180"/>
      <c r="DW278" s="180"/>
      <c r="DX278" s="180"/>
      <c r="DY278" s="180"/>
      <c r="DZ278" s="180"/>
      <c r="EA278" s="180"/>
      <c r="EB278" s="180"/>
    </row>
    <row r="279" spans="2:132" x14ac:dyDescent="0.2">
      <c r="B279" s="180"/>
      <c r="C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  <c r="CB279" s="180"/>
      <c r="CC279" s="180"/>
      <c r="CD279" s="180"/>
      <c r="CE279" s="180"/>
      <c r="CF279" s="180"/>
      <c r="CG279" s="180"/>
      <c r="CH279" s="180"/>
      <c r="CI279" s="180"/>
      <c r="CJ279" s="180"/>
      <c r="CK279" s="180"/>
      <c r="CL279" s="180"/>
      <c r="CM279" s="180"/>
      <c r="CN279" s="180"/>
      <c r="CO279" s="180"/>
      <c r="CP279" s="180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180"/>
      <c r="DH279" s="180"/>
      <c r="DI279" s="180"/>
      <c r="DJ279" s="180"/>
      <c r="DK279" s="180"/>
      <c r="DL279" s="180"/>
      <c r="DM279" s="180"/>
      <c r="DN279" s="180"/>
      <c r="DO279" s="180"/>
      <c r="DP279" s="180"/>
      <c r="DQ279" s="180"/>
      <c r="DR279" s="180"/>
      <c r="DS279" s="180"/>
      <c r="DT279" s="180"/>
      <c r="DU279" s="180"/>
      <c r="DV279" s="180"/>
      <c r="DW279" s="180"/>
      <c r="DX279" s="180"/>
      <c r="DY279" s="180"/>
      <c r="DZ279" s="180"/>
      <c r="EA279" s="180"/>
      <c r="EB279" s="180"/>
    </row>
    <row r="280" spans="2:132" x14ac:dyDescent="0.2">
      <c r="B280" s="180"/>
      <c r="C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  <c r="CB280" s="180"/>
      <c r="CC280" s="180"/>
      <c r="CD280" s="180"/>
      <c r="CE280" s="180"/>
      <c r="CF280" s="180"/>
      <c r="CG280" s="180"/>
      <c r="CH280" s="180"/>
      <c r="CI280" s="180"/>
      <c r="CJ280" s="180"/>
      <c r="CK280" s="180"/>
      <c r="CL280" s="180"/>
      <c r="CM280" s="180"/>
      <c r="CN280" s="180"/>
      <c r="CO280" s="180"/>
      <c r="CP280" s="180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180"/>
      <c r="DH280" s="180"/>
      <c r="DI280" s="180"/>
      <c r="DJ280" s="180"/>
      <c r="DK280" s="180"/>
      <c r="DL280" s="180"/>
      <c r="DM280" s="180"/>
      <c r="DN280" s="180"/>
      <c r="DO280" s="180"/>
      <c r="DP280" s="180"/>
      <c r="DQ280" s="180"/>
      <c r="DR280" s="180"/>
      <c r="DS280" s="180"/>
      <c r="DT280" s="180"/>
      <c r="DU280" s="180"/>
      <c r="DV280" s="180"/>
      <c r="DW280" s="180"/>
      <c r="DX280" s="180"/>
      <c r="DY280" s="180"/>
      <c r="DZ280" s="180"/>
      <c r="EA280" s="180"/>
      <c r="EB280" s="180"/>
    </row>
    <row r="281" spans="2:132" x14ac:dyDescent="0.2">
      <c r="B281" s="180"/>
      <c r="C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  <c r="CB281" s="180"/>
      <c r="CC281" s="180"/>
      <c r="CD281" s="180"/>
      <c r="CE281" s="180"/>
      <c r="CF281" s="180"/>
      <c r="CG281" s="180"/>
      <c r="CH281" s="180"/>
      <c r="CI281" s="180"/>
      <c r="CJ281" s="180"/>
      <c r="CK281" s="180"/>
      <c r="CL281" s="180"/>
      <c r="CM281" s="180"/>
      <c r="CN281" s="180"/>
      <c r="CO281" s="180"/>
      <c r="CP281" s="180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  <c r="DC281" s="180"/>
      <c r="DD281" s="180"/>
      <c r="DE281" s="180"/>
      <c r="DF281" s="180"/>
      <c r="DG281" s="180"/>
      <c r="DH281" s="180"/>
      <c r="DI281" s="180"/>
      <c r="DJ281" s="180"/>
      <c r="DK281" s="180"/>
      <c r="DL281" s="180"/>
      <c r="DM281" s="180"/>
      <c r="DN281" s="180"/>
      <c r="DO281" s="180"/>
      <c r="DP281" s="180"/>
      <c r="DQ281" s="180"/>
      <c r="DR281" s="180"/>
      <c r="DS281" s="180"/>
      <c r="DT281" s="180"/>
      <c r="DU281" s="180"/>
      <c r="DV281" s="180"/>
      <c r="DW281" s="180"/>
      <c r="DX281" s="180"/>
      <c r="DY281" s="180"/>
      <c r="DZ281" s="180"/>
      <c r="EA281" s="180"/>
      <c r="EB281" s="180"/>
    </row>
    <row r="282" spans="2:132" x14ac:dyDescent="0.2">
      <c r="B282" s="180"/>
      <c r="C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  <c r="CB282" s="180"/>
      <c r="CC282" s="180"/>
      <c r="CD282" s="180"/>
      <c r="CE282" s="180"/>
      <c r="CF282" s="180"/>
      <c r="CG282" s="180"/>
      <c r="CH282" s="180"/>
      <c r="CI282" s="180"/>
      <c r="CJ282" s="180"/>
      <c r="CK282" s="180"/>
      <c r="CL282" s="180"/>
      <c r="CM282" s="180"/>
      <c r="CN282" s="180"/>
      <c r="CO282" s="180"/>
      <c r="CP282" s="180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  <c r="DC282" s="180"/>
      <c r="DD282" s="180"/>
      <c r="DE282" s="180"/>
      <c r="DF282" s="180"/>
      <c r="DG282" s="180"/>
      <c r="DH282" s="180"/>
      <c r="DI282" s="180"/>
      <c r="DJ282" s="180"/>
      <c r="DK282" s="180"/>
      <c r="DL282" s="180"/>
      <c r="DM282" s="180"/>
      <c r="DN282" s="180"/>
      <c r="DO282" s="180"/>
      <c r="DP282" s="180"/>
      <c r="DQ282" s="180"/>
      <c r="DR282" s="180"/>
      <c r="DS282" s="180"/>
      <c r="DT282" s="180"/>
      <c r="DU282" s="180"/>
      <c r="DV282" s="180"/>
      <c r="DW282" s="180"/>
      <c r="DX282" s="180"/>
      <c r="DY282" s="180"/>
      <c r="DZ282" s="180"/>
      <c r="EA282" s="180"/>
      <c r="EB282" s="180"/>
    </row>
    <row r="283" spans="2:132" x14ac:dyDescent="0.2">
      <c r="B283" s="180"/>
      <c r="C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</row>
    <row r="284" spans="2:132" x14ac:dyDescent="0.2">
      <c r="B284" s="180"/>
      <c r="C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  <c r="CB284" s="180"/>
      <c r="CC284" s="180"/>
      <c r="CD284" s="180"/>
      <c r="CE284" s="180"/>
      <c r="CF284" s="180"/>
      <c r="CG284" s="180"/>
      <c r="CH284" s="180"/>
      <c r="CI284" s="180"/>
      <c r="CJ284" s="180"/>
      <c r="CK284" s="180"/>
      <c r="CL284" s="180"/>
      <c r="CM284" s="180"/>
      <c r="CN284" s="180"/>
      <c r="CO284" s="180"/>
      <c r="CP284" s="180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  <c r="DC284" s="180"/>
      <c r="DD284" s="180"/>
      <c r="DE284" s="180"/>
      <c r="DF284" s="180"/>
      <c r="DG284" s="180"/>
      <c r="DH284" s="180"/>
      <c r="DI284" s="180"/>
      <c r="DJ284" s="180"/>
      <c r="DK284" s="180"/>
      <c r="DL284" s="180"/>
      <c r="DM284" s="180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0"/>
      <c r="DZ284" s="180"/>
      <c r="EA284" s="180"/>
      <c r="EB284" s="180"/>
    </row>
    <row r="285" spans="2:132" x14ac:dyDescent="0.2">
      <c r="B285" s="180"/>
      <c r="C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  <c r="CB285" s="180"/>
      <c r="CC285" s="180"/>
      <c r="CD285" s="180"/>
      <c r="CE285" s="180"/>
      <c r="CF285" s="180"/>
      <c r="CG285" s="180"/>
      <c r="CH285" s="180"/>
      <c r="CI285" s="180"/>
      <c r="CJ285" s="180"/>
      <c r="CK285" s="180"/>
      <c r="CL285" s="180"/>
      <c r="CM285" s="180"/>
      <c r="CN285" s="180"/>
      <c r="CO285" s="180"/>
      <c r="CP285" s="180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180"/>
      <c r="DH285" s="180"/>
      <c r="DI285" s="180"/>
      <c r="DJ285" s="180"/>
      <c r="DK285" s="180"/>
      <c r="DL285" s="180"/>
      <c r="DM285" s="180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0"/>
      <c r="DZ285" s="180"/>
      <c r="EA285" s="180"/>
      <c r="EB285" s="180"/>
    </row>
    <row r="286" spans="2:132" x14ac:dyDescent="0.2">
      <c r="B286" s="180"/>
      <c r="C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  <c r="CB286" s="180"/>
      <c r="CC286" s="180"/>
      <c r="CD286" s="180"/>
      <c r="CE286" s="180"/>
      <c r="CF286" s="180"/>
      <c r="CG286" s="180"/>
      <c r="CH286" s="180"/>
      <c r="CI286" s="180"/>
      <c r="CJ286" s="180"/>
      <c r="CK286" s="180"/>
      <c r="CL286" s="180"/>
      <c r="CM286" s="180"/>
      <c r="CN286" s="180"/>
      <c r="CO286" s="180"/>
      <c r="CP286" s="180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  <c r="DC286" s="180"/>
      <c r="DD286" s="180"/>
      <c r="DE286" s="180"/>
      <c r="DF286" s="180"/>
      <c r="DG286" s="180"/>
      <c r="DH286" s="180"/>
      <c r="DI286" s="180"/>
      <c r="DJ286" s="180"/>
      <c r="DK286" s="180"/>
      <c r="DL286" s="180"/>
      <c r="DM286" s="180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0"/>
      <c r="DZ286" s="180"/>
      <c r="EA286" s="180"/>
      <c r="EB286" s="180"/>
    </row>
    <row r="287" spans="2:132" x14ac:dyDescent="0.2">
      <c r="B287" s="180"/>
      <c r="C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  <c r="CB287" s="180"/>
      <c r="CC287" s="180"/>
      <c r="CD287" s="180"/>
      <c r="CE287" s="180"/>
      <c r="CF287" s="180"/>
      <c r="CG287" s="180"/>
      <c r="CH287" s="180"/>
      <c r="CI287" s="180"/>
      <c r="CJ287" s="180"/>
      <c r="CK287" s="180"/>
      <c r="CL287" s="180"/>
      <c r="CM287" s="180"/>
      <c r="CN287" s="180"/>
      <c r="CO287" s="180"/>
      <c r="CP287" s="180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180"/>
      <c r="DH287" s="180"/>
      <c r="DI287" s="180"/>
      <c r="DJ287" s="180"/>
      <c r="DK287" s="180"/>
      <c r="DL287" s="180"/>
      <c r="DM287" s="180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0"/>
      <c r="DZ287" s="180"/>
      <c r="EA287" s="180"/>
      <c r="EB287" s="180"/>
    </row>
    <row r="288" spans="2:132" x14ac:dyDescent="0.2">
      <c r="B288" s="180"/>
      <c r="C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  <c r="CB288" s="180"/>
      <c r="CC288" s="180"/>
      <c r="CD288" s="180"/>
      <c r="CE288" s="180"/>
      <c r="CF288" s="180"/>
      <c r="CG288" s="180"/>
      <c r="CH288" s="180"/>
      <c r="CI288" s="180"/>
      <c r="CJ288" s="180"/>
      <c r="CK288" s="180"/>
      <c r="CL288" s="180"/>
      <c r="CM288" s="180"/>
      <c r="CN288" s="180"/>
      <c r="CO288" s="180"/>
      <c r="CP288" s="180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180"/>
      <c r="DH288" s="180"/>
      <c r="DI288" s="180"/>
      <c r="DJ288" s="180"/>
      <c r="DK288" s="180"/>
      <c r="DL288" s="180"/>
      <c r="DM288" s="180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0"/>
      <c r="DZ288" s="180"/>
      <c r="EA288" s="180"/>
      <c r="EB288" s="180"/>
    </row>
    <row r="289" spans="2:132" x14ac:dyDescent="0.2">
      <c r="B289" s="180"/>
      <c r="C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  <c r="CB289" s="180"/>
      <c r="CC289" s="180"/>
      <c r="CD289" s="180"/>
      <c r="CE289" s="180"/>
      <c r="CF289" s="180"/>
      <c r="CG289" s="180"/>
      <c r="CH289" s="180"/>
      <c r="CI289" s="180"/>
      <c r="CJ289" s="180"/>
      <c r="CK289" s="180"/>
      <c r="CL289" s="180"/>
      <c r="CM289" s="180"/>
      <c r="CN289" s="180"/>
      <c r="CO289" s="180"/>
      <c r="CP289" s="180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180"/>
      <c r="DH289" s="180"/>
      <c r="DI289" s="180"/>
      <c r="DJ289" s="180"/>
      <c r="DK289" s="180"/>
      <c r="DL289" s="180"/>
      <c r="DM289" s="180"/>
      <c r="DN289" s="180"/>
      <c r="DO289" s="180"/>
      <c r="DP289" s="180"/>
      <c r="DQ289" s="180"/>
      <c r="DR289" s="180"/>
      <c r="DS289" s="180"/>
      <c r="DT289" s="180"/>
      <c r="DU289" s="180"/>
      <c r="DV289" s="180"/>
      <c r="DW289" s="180"/>
      <c r="DX289" s="180"/>
      <c r="DY289" s="180"/>
      <c r="DZ289" s="180"/>
      <c r="EA289" s="180"/>
      <c r="EB289" s="180"/>
    </row>
    <row r="290" spans="2:132" x14ac:dyDescent="0.2">
      <c r="B290" s="180"/>
      <c r="C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  <c r="CB290" s="180"/>
      <c r="CC290" s="180"/>
      <c r="CD290" s="180"/>
      <c r="CE290" s="180"/>
      <c r="CF290" s="180"/>
      <c r="CG290" s="180"/>
      <c r="CH290" s="180"/>
      <c r="CI290" s="180"/>
      <c r="CJ290" s="180"/>
      <c r="CK290" s="180"/>
      <c r="CL290" s="180"/>
      <c r="CM290" s="180"/>
      <c r="CN290" s="180"/>
      <c r="CO290" s="180"/>
      <c r="CP290" s="180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  <c r="DC290" s="180"/>
      <c r="DD290" s="180"/>
      <c r="DE290" s="180"/>
      <c r="DF290" s="180"/>
      <c r="DG290" s="180"/>
      <c r="DH290" s="180"/>
      <c r="DI290" s="180"/>
      <c r="DJ290" s="180"/>
      <c r="DK290" s="180"/>
      <c r="DL290" s="180"/>
      <c r="DM290" s="180"/>
      <c r="DN290" s="180"/>
      <c r="DO290" s="180"/>
      <c r="DP290" s="180"/>
      <c r="DQ290" s="180"/>
      <c r="DR290" s="180"/>
      <c r="DS290" s="180"/>
      <c r="DT290" s="180"/>
      <c r="DU290" s="180"/>
      <c r="DV290" s="180"/>
      <c r="DW290" s="180"/>
      <c r="DX290" s="180"/>
      <c r="DY290" s="180"/>
      <c r="DZ290" s="180"/>
      <c r="EA290" s="180"/>
      <c r="EB290" s="180"/>
    </row>
    <row r="291" spans="2:132" x14ac:dyDescent="0.2">
      <c r="B291" s="180"/>
      <c r="C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  <c r="CB291" s="180"/>
      <c r="CC291" s="180"/>
      <c r="CD291" s="180"/>
      <c r="CE291" s="180"/>
      <c r="CF291" s="180"/>
      <c r="CG291" s="180"/>
      <c r="CH291" s="180"/>
      <c r="CI291" s="180"/>
      <c r="CJ291" s="180"/>
      <c r="CK291" s="180"/>
      <c r="CL291" s="180"/>
      <c r="CM291" s="180"/>
      <c r="CN291" s="180"/>
      <c r="CO291" s="180"/>
      <c r="CP291" s="180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  <c r="DC291" s="180"/>
      <c r="DD291" s="180"/>
      <c r="DE291" s="180"/>
      <c r="DF291" s="180"/>
      <c r="DG291" s="180"/>
      <c r="DH291" s="180"/>
      <c r="DI291" s="180"/>
      <c r="DJ291" s="180"/>
      <c r="DK291" s="180"/>
      <c r="DL291" s="180"/>
      <c r="DM291" s="180"/>
      <c r="DN291" s="180"/>
      <c r="DO291" s="180"/>
      <c r="DP291" s="180"/>
      <c r="DQ291" s="180"/>
      <c r="DR291" s="180"/>
      <c r="DS291" s="180"/>
      <c r="DT291" s="180"/>
      <c r="DU291" s="180"/>
      <c r="DV291" s="180"/>
      <c r="DW291" s="180"/>
      <c r="DX291" s="180"/>
      <c r="DY291" s="180"/>
      <c r="DZ291" s="180"/>
      <c r="EA291" s="180"/>
      <c r="EB291" s="180"/>
    </row>
    <row r="292" spans="2:132" x14ac:dyDescent="0.2">
      <c r="B292" s="180"/>
      <c r="C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  <c r="CB292" s="180"/>
      <c r="CC292" s="180"/>
      <c r="CD292" s="180"/>
      <c r="CE292" s="180"/>
      <c r="CF292" s="180"/>
      <c r="CG292" s="180"/>
      <c r="CH292" s="180"/>
      <c r="CI292" s="180"/>
      <c r="CJ292" s="180"/>
      <c r="CK292" s="180"/>
      <c r="CL292" s="180"/>
      <c r="CM292" s="180"/>
      <c r="CN292" s="180"/>
      <c r="CO292" s="180"/>
      <c r="CP292" s="180"/>
      <c r="CQ292" s="180"/>
      <c r="CR292" s="180"/>
      <c r="CS292" s="180"/>
      <c r="CT292" s="180"/>
      <c r="CU292" s="180"/>
      <c r="CV292" s="180"/>
      <c r="CW292" s="180"/>
      <c r="CX292" s="180"/>
      <c r="CY292" s="180"/>
      <c r="CZ292" s="180"/>
      <c r="DA292" s="180"/>
      <c r="DB292" s="180"/>
      <c r="DC292" s="180"/>
      <c r="DD292" s="180"/>
      <c r="DE292" s="180"/>
      <c r="DF292" s="180"/>
      <c r="DG292" s="180"/>
      <c r="DH292" s="180"/>
      <c r="DI292" s="180"/>
      <c r="DJ292" s="180"/>
      <c r="DK292" s="180"/>
      <c r="DL292" s="180"/>
      <c r="DM292" s="180"/>
      <c r="DN292" s="180"/>
      <c r="DO292" s="180"/>
      <c r="DP292" s="180"/>
      <c r="DQ292" s="180"/>
      <c r="DR292" s="180"/>
      <c r="DS292" s="180"/>
      <c r="DT292" s="180"/>
      <c r="DU292" s="180"/>
      <c r="DV292" s="180"/>
      <c r="DW292" s="180"/>
      <c r="DX292" s="180"/>
      <c r="DY292" s="180"/>
      <c r="DZ292" s="180"/>
      <c r="EA292" s="180"/>
      <c r="EB292" s="180"/>
    </row>
    <row r="293" spans="2:132" x14ac:dyDescent="0.2">
      <c r="B293" s="180"/>
      <c r="C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  <c r="CB293" s="180"/>
      <c r="CC293" s="180"/>
      <c r="CD293" s="180"/>
      <c r="CE293" s="180"/>
      <c r="CF293" s="180"/>
      <c r="CG293" s="180"/>
      <c r="CH293" s="180"/>
      <c r="CI293" s="180"/>
      <c r="CJ293" s="180"/>
      <c r="CK293" s="180"/>
      <c r="CL293" s="180"/>
      <c r="CM293" s="180"/>
      <c r="CN293" s="180"/>
      <c r="CO293" s="180"/>
      <c r="CP293" s="180"/>
      <c r="CQ293" s="180"/>
      <c r="CR293" s="180"/>
      <c r="CS293" s="180"/>
      <c r="CT293" s="180"/>
      <c r="CU293" s="180"/>
      <c r="CV293" s="180"/>
      <c r="CW293" s="180"/>
      <c r="CX293" s="180"/>
      <c r="CY293" s="180"/>
      <c r="CZ293" s="180"/>
      <c r="DA293" s="180"/>
      <c r="DB293" s="180"/>
      <c r="DC293" s="180"/>
      <c r="DD293" s="180"/>
      <c r="DE293" s="180"/>
      <c r="DF293" s="180"/>
      <c r="DG293" s="180"/>
      <c r="DH293" s="180"/>
      <c r="DI293" s="180"/>
      <c r="DJ293" s="180"/>
      <c r="DK293" s="180"/>
      <c r="DL293" s="180"/>
      <c r="DM293" s="180"/>
      <c r="DN293" s="180"/>
      <c r="DO293" s="180"/>
      <c r="DP293" s="180"/>
      <c r="DQ293" s="180"/>
      <c r="DR293" s="180"/>
      <c r="DS293" s="180"/>
      <c r="DT293" s="180"/>
      <c r="DU293" s="180"/>
      <c r="DV293" s="180"/>
      <c r="DW293" s="180"/>
      <c r="DX293" s="180"/>
      <c r="DY293" s="180"/>
      <c r="DZ293" s="180"/>
      <c r="EA293" s="180"/>
      <c r="EB293" s="180"/>
    </row>
    <row r="294" spans="2:132" x14ac:dyDescent="0.2">
      <c r="B294" s="180"/>
      <c r="C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  <c r="CB294" s="180"/>
      <c r="CC294" s="180"/>
      <c r="CD294" s="180"/>
      <c r="CE294" s="180"/>
      <c r="CF294" s="180"/>
      <c r="CG294" s="180"/>
      <c r="CH294" s="180"/>
      <c r="CI294" s="180"/>
      <c r="CJ294" s="180"/>
      <c r="CK294" s="180"/>
      <c r="CL294" s="180"/>
      <c r="CM294" s="180"/>
      <c r="CN294" s="180"/>
      <c r="CO294" s="180"/>
      <c r="CP294" s="180"/>
      <c r="CQ294" s="180"/>
      <c r="CR294" s="180"/>
      <c r="CS294" s="180"/>
      <c r="CT294" s="180"/>
      <c r="CU294" s="180"/>
      <c r="CV294" s="180"/>
      <c r="CW294" s="180"/>
      <c r="CX294" s="180"/>
      <c r="CY294" s="180"/>
      <c r="CZ294" s="180"/>
      <c r="DA294" s="180"/>
      <c r="DB294" s="180"/>
      <c r="DC294" s="180"/>
      <c r="DD294" s="180"/>
      <c r="DE294" s="180"/>
      <c r="DF294" s="180"/>
      <c r="DG294" s="180"/>
      <c r="DH294" s="180"/>
      <c r="DI294" s="180"/>
      <c r="DJ294" s="180"/>
      <c r="DK294" s="180"/>
      <c r="DL294" s="180"/>
      <c r="DM294" s="180"/>
      <c r="DN294" s="180"/>
      <c r="DO294" s="180"/>
      <c r="DP294" s="180"/>
      <c r="DQ294" s="180"/>
      <c r="DR294" s="180"/>
      <c r="DS294" s="180"/>
      <c r="DT294" s="180"/>
      <c r="DU294" s="180"/>
      <c r="DV294" s="180"/>
      <c r="DW294" s="180"/>
      <c r="DX294" s="180"/>
      <c r="DY294" s="180"/>
      <c r="DZ294" s="180"/>
      <c r="EA294" s="180"/>
      <c r="EB294" s="180"/>
    </row>
    <row r="295" spans="2:132" x14ac:dyDescent="0.2">
      <c r="B295" s="180"/>
      <c r="C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  <c r="CB295" s="180"/>
      <c r="CC295" s="180"/>
      <c r="CD295" s="180"/>
      <c r="CE295" s="180"/>
      <c r="CF295" s="180"/>
      <c r="CG295" s="180"/>
      <c r="CH295" s="180"/>
      <c r="CI295" s="180"/>
      <c r="CJ295" s="180"/>
      <c r="CK295" s="180"/>
      <c r="CL295" s="180"/>
      <c r="CM295" s="180"/>
      <c r="CN295" s="180"/>
      <c r="CO295" s="180"/>
      <c r="CP295" s="180"/>
      <c r="CQ295" s="180"/>
      <c r="CR295" s="180"/>
      <c r="CS295" s="180"/>
      <c r="CT295" s="180"/>
      <c r="CU295" s="180"/>
      <c r="CV295" s="180"/>
      <c r="CW295" s="180"/>
      <c r="CX295" s="180"/>
      <c r="CY295" s="180"/>
      <c r="CZ295" s="180"/>
      <c r="DA295" s="180"/>
      <c r="DB295" s="180"/>
      <c r="DC295" s="180"/>
      <c r="DD295" s="180"/>
      <c r="DE295" s="180"/>
      <c r="DF295" s="180"/>
      <c r="DG295" s="180"/>
      <c r="DH295" s="180"/>
      <c r="DI295" s="180"/>
      <c r="DJ295" s="180"/>
      <c r="DK295" s="180"/>
      <c r="DL295" s="180"/>
      <c r="DM295" s="180"/>
      <c r="DN295" s="180"/>
      <c r="DO295" s="180"/>
      <c r="DP295" s="180"/>
      <c r="DQ295" s="180"/>
      <c r="DR295" s="180"/>
      <c r="DS295" s="180"/>
      <c r="DT295" s="180"/>
      <c r="DU295" s="180"/>
      <c r="DV295" s="180"/>
      <c r="DW295" s="180"/>
      <c r="DX295" s="180"/>
      <c r="DY295" s="180"/>
      <c r="DZ295" s="180"/>
      <c r="EA295" s="180"/>
      <c r="EB295" s="180"/>
    </row>
    <row r="296" spans="2:132" x14ac:dyDescent="0.2">
      <c r="B296" s="180"/>
      <c r="C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  <c r="CB296" s="180"/>
      <c r="CC296" s="180"/>
      <c r="CD296" s="180"/>
      <c r="CE296" s="180"/>
      <c r="CF296" s="180"/>
      <c r="CG296" s="180"/>
      <c r="CH296" s="180"/>
      <c r="CI296" s="180"/>
      <c r="CJ296" s="180"/>
      <c r="CK296" s="180"/>
      <c r="CL296" s="180"/>
      <c r="CM296" s="180"/>
      <c r="CN296" s="180"/>
      <c r="CO296" s="180"/>
      <c r="CP296" s="180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  <c r="DC296" s="180"/>
      <c r="DD296" s="180"/>
      <c r="DE296" s="180"/>
      <c r="DF296" s="180"/>
      <c r="DG296" s="180"/>
      <c r="DH296" s="180"/>
      <c r="DI296" s="180"/>
      <c r="DJ296" s="180"/>
      <c r="DK296" s="180"/>
      <c r="DL296" s="180"/>
      <c r="DM296" s="180"/>
      <c r="DN296" s="180"/>
      <c r="DO296" s="180"/>
      <c r="DP296" s="180"/>
      <c r="DQ296" s="180"/>
      <c r="DR296" s="180"/>
      <c r="DS296" s="180"/>
      <c r="DT296" s="180"/>
      <c r="DU296" s="180"/>
      <c r="DV296" s="180"/>
      <c r="DW296" s="180"/>
      <c r="DX296" s="180"/>
      <c r="DY296" s="180"/>
      <c r="DZ296" s="180"/>
      <c r="EA296" s="180"/>
      <c r="EB296" s="180"/>
    </row>
    <row r="297" spans="2:132" x14ac:dyDescent="0.2">
      <c r="B297" s="180"/>
      <c r="C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  <c r="CB297" s="180"/>
      <c r="CC297" s="180"/>
      <c r="CD297" s="180"/>
      <c r="CE297" s="180"/>
      <c r="CF297" s="180"/>
      <c r="CG297" s="180"/>
      <c r="CH297" s="180"/>
      <c r="CI297" s="180"/>
      <c r="CJ297" s="180"/>
      <c r="CK297" s="180"/>
      <c r="CL297" s="180"/>
      <c r="CM297" s="180"/>
      <c r="CN297" s="180"/>
      <c r="CO297" s="180"/>
      <c r="CP297" s="180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  <c r="DC297" s="180"/>
      <c r="DD297" s="180"/>
      <c r="DE297" s="180"/>
      <c r="DF297" s="180"/>
      <c r="DG297" s="180"/>
      <c r="DH297" s="180"/>
      <c r="DI297" s="180"/>
      <c r="DJ297" s="180"/>
      <c r="DK297" s="180"/>
      <c r="DL297" s="180"/>
      <c r="DM297" s="180"/>
      <c r="DN297" s="180"/>
      <c r="DO297" s="180"/>
      <c r="DP297" s="180"/>
      <c r="DQ297" s="180"/>
      <c r="DR297" s="180"/>
      <c r="DS297" s="180"/>
      <c r="DT297" s="180"/>
      <c r="DU297" s="180"/>
      <c r="DV297" s="180"/>
      <c r="DW297" s="180"/>
      <c r="DX297" s="180"/>
      <c r="DY297" s="180"/>
      <c r="DZ297" s="180"/>
      <c r="EA297" s="180"/>
      <c r="EB297" s="180"/>
    </row>
    <row r="298" spans="2:132" x14ac:dyDescent="0.2">
      <c r="B298" s="180"/>
      <c r="C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  <c r="CB298" s="180"/>
      <c r="CC298" s="180"/>
      <c r="CD298" s="180"/>
      <c r="CE298" s="180"/>
      <c r="CF298" s="180"/>
      <c r="CG298" s="180"/>
      <c r="CH298" s="180"/>
      <c r="CI298" s="180"/>
      <c r="CJ298" s="180"/>
      <c r="CK298" s="180"/>
      <c r="CL298" s="180"/>
      <c r="CM298" s="180"/>
      <c r="CN298" s="180"/>
      <c r="CO298" s="180"/>
      <c r="CP298" s="180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180"/>
      <c r="DH298" s="180"/>
      <c r="DI298" s="180"/>
      <c r="DJ298" s="180"/>
      <c r="DK298" s="180"/>
      <c r="DL298" s="180"/>
      <c r="DM298" s="180"/>
      <c r="DN298" s="180"/>
      <c r="DO298" s="180"/>
      <c r="DP298" s="180"/>
      <c r="DQ298" s="180"/>
      <c r="DR298" s="180"/>
      <c r="DS298" s="180"/>
      <c r="DT298" s="180"/>
      <c r="DU298" s="180"/>
      <c r="DV298" s="180"/>
      <c r="DW298" s="180"/>
      <c r="DX298" s="180"/>
      <c r="DY298" s="180"/>
      <c r="DZ298" s="180"/>
      <c r="EA298" s="180"/>
      <c r="EB298" s="180"/>
    </row>
    <row r="299" spans="2:132" x14ac:dyDescent="0.2">
      <c r="B299" s="180"/>
      <c r="C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  <c r="CB299" s="180"/>
      <c r="CC299" s="180"/>
      <c r="CD299" s="180"/>
      <c r="CE299" s="180"/>
      <c r="CF299" s="180"/>
      <c r="CG299" s="180"/>
      <c r="CH299" s="180"/>
      <c r="CI299" s="180"/>
      <c r="CJ299" s="180"/>
      <c r="CK299" s="180"/>
      <c r="CL299" s="180"/>
      <c r="CM299" s="180"/>
      <c r="CN299" s="180"/>
      <c r="CO299" s="180"/>
      <c r="CP299" s="180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  <c r="DC299" s="180"/>
      <c r="DD299" s="180"/>
      <c r="DE299" s="180"/>
      <c r="DF299" s="180"/>
      <c r="DG299" s="180"/>
      <c r="DH299" s="180"/>
      <c r="DI299" s="180"/>
      <c r="DJ299" s="180"/>
      <c r="DK299" s="180"/>
      <c r="DL299" s="180"/>
      <c r="DM299" s="180"/>
      <c r="DN299" s="180"/>
      <c r="DO299" s="180"/>
      <c r="DP299" s="180"/>
      <c r="DQ299" s="180"/>
      <c r="DR299" s="180"/>
      <c r="DS299" s="180"/>
      <c r="DT299" s="180"/>
      <c r="DU299" s="180"/>
      <c r="DV299" s="180"/>
      <c r="DW299" s="180"/>
      <c r="DX299" s="180"/>
      <c r="DY299" s="180"/>
      <c r="DZ299" s="180"/>
      <c r="EA299" s="180"/>
      <c r="EB299" s="180"/>
    </row>
    <row r="300" spans="2:132" x14ac:dyDescent="0.2">
      <c r="B300" s="180"/>
      <c r="C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  <c r="CB300" s="180"/>
      <c r="CC300" s="180"/>
      <c r="CD300" s="180"/>
      <c r="CE300" s="180"/>
      <c r="CF300" s="180"/>
      <c r="CG300" s="180"/>
      <c r="CH300" s="180"/>
      <c r="CI300" s="180"/>
      <c r="CJ300" s="180"/>
      <c r="CK300" s="180"/>
      <c r="CL300" s="180"/>
      <c r="CM300" s="180"/>
      <c r="CN300" s="180"/>
      <c r="CO300" s="180"/>
      <c r="CP300" s="180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  <c r="DC300" s="180"/>
      <c r="DD300" s="180"/>
      <c r="DE300" s="180"/>
      <c r="DF300" s="180"/>
      <c r="DG300" s="180"/>
      <c r="DH300" s="180"/>
      <c r="DI300" s="180"/>
      <c r="DJ300" s="180"/>
      <c r="DK300" s="180"/>
      <c r="DL300" s="180"/>
      <c r="DM300" s="180"/>
      <c r="DN300" s="180"/>
      <c r="DO300" s="180"/>
      <c r="DP300" s="180"/>
      <c r="DQ300" s="180"/>
      <c r="DR300" s="180"/>
      <c r="DS300" s="180"/>
      <c r="DT300" s="180"/>
      <c r="DU300" s="180"/>
      <c r="DV300" s="180"/>
      <c r="DW300" s="180"/>
      <c r="DX300" s="180"/>
      <c r="DY300" s="180"/>
      <c r="DZ300" s="180"/>
      <c r="EA300" s="180"/>
      <c r="EB300" s="180"/>
    </row>
    <row r="301" spans="2:132" x14ac:dyDescent="0.2">
      <c r="B301" s="180"/>
      <c r="C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  <c r="CB301" s="180"/>
      <c r="CC301" s="180"/>
      <c r="CD301" s="180"/>
      <c r="CE301" s="180"/>
      <c r="CF301" s="180"/>
      <c r="CG301" s="180"/>
      <c r="CH301" s="180"/>
      <c r="CI301" s="180"/>
      <c r="CJ301" s="180"/>
      <c r="CK301" s="180"/>
      <c r="CL301" s="180"/>
      <c r="CM301" s="180"/>
      <c r="CN301" s="180"/>
      <c r="CO301" s="180"/>
      <c r="CP301" s="180"/>
      <c r="CQ301" s="180"/>
      <c r="CR301" s="180"/>
      <c r="CS301" s="180"/>
      <c r="CT301" s="180"/>
      <c r="CU301" s="180"/>
      <c r="CV301" s="180"/>
      <c r="CW301" s="180"/>
      <c r="CX301" s="180"/>
      <c r="CY301" s="180"/>
      <c r="CZ301" s="180"/>
      <c r="DA301" s="180"/>
      <c r="DB301" s="180"/>
      <c r="DC301" s="180"/>
      <c r="DD301" s="180"/>
      <c r="DE301" s="180"/>
      <c r="DF301" s="180"/>
      <c r="DG301" s="180"/>
      <c r="DH301" s="180"/>
      <c r="DI301" s="180"/>
      <c r="DJ301" s="180"/>
      <c r="DK301" s="180"/>
      <c r="DL301" s="180"/>
      <c r="DM301" s="180"/>
      <c r="DN301" s="180"/>
      <c r="DO301" s="180"/>
      <c r="DP301" s="180"/>
      <c r="DQ301" s="180"/>
      <c r="DR301" s="180"/>
      <c r="DS301" s="180"/>
      <c r="DT301" s="180"/>
      <c r="DU301" s="180"/>
      <c r="DV301" s="180"/>
      <c r="DW301" s="180"/>
      <c r="DX301" s="180"/>
      <c r="DY301" s="180"/>
      <c r="DZ301" s="180"/>
      <c r="EA301" s="180"/>
      <c r="EB301" s="180"/>
    </row>
    <row r="302" spans="2:132" x14ac:dyDescent="0.2">
      <c r="B302" s="180"/>
      <c r="C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  <c r="CB302" s="180"/>
      <c r="CC302" s="180"/>
      <c r="CD302" s="180"/>
      <c r="CE302" s="180"/>
      <c r="CF302" s="180"/>
      <c r="CG302" s="180"/>
      <c r="CH302" s="180"/>
      <c r="CI302" s="180"/>
      <c r="CJ302" s="180"/>
      <c r="CK302" s="180"/>
      <c r="CL302" s="180"/>
      <c r="CM302" s="180"/>
      <c r="CN302" s="180"/>
      <c r="CO302" s="180"/>
      <c r="CP302" s="180"/>
      <c r="CQ302" s="180"/>
      <c r="CR302" s="180"/>
      <c r="CS302" s="180"/>
      <c r="CT302" s="180"/>
      <c r="CU302" s="180"/>
      <c r="CV302" s="180"/>
      <c r="CW302" s="180"/>
      <c r="CX302" s="180"/>
      <c r="CY302" s="180"/>
      <c r="CZ302" s="180"/>
      <c r="DA302" s="180"/>
      <c r="DB302" s="180"/>
      <c r="DC302" s="180"/>
      <c r="DD302" s="180"/>
      <c r="DE302" s="180"/>
      <c r="DF302" s="180"/>
      <c r="DG302" s="180"/>
      <c r="DH302" s="180"/>
      <c r="DI302" s="180"/>
      <c r="DJ302" s="180"/>
      <c r="DK302" s="180"/>
      <c r="DL302" s="180"/>
      <c r="DM302" s="180"/>
      <c r="DN302" s="180"/>
      <c r="DO302" s="180"/>
      <c r="DP302" s="180"/>
      <c r="DQ302" s="180"/>
      <c r="DR302" s="180"/>
      <c r="DS302" s="180"/>
      <c r="DT302" s="180"/>
      <c r="DU302" s="180"/>
      <c r="DV302" s="180"/>
      <c r="DW302" s="180"/>
      <c r="DX302" s="180"/>
      <c r="DY302" s="180"/>
      <c r="DZ302" s="180"/>
      <c r="EA302" s="180"/>
      <c r="EB302" s="180"/>
    </row>
    <row r="303" spans="2:132" x14ac:dyDescent="0.2">
      <c r="B303" s="180"/>
      <c r="C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  <c r="CB303" s="180"/>
      <c r="CC303" s="180"/>
      <c r="CD303" s="180"/>
      <c r="CE303" s="180"/>
      <c r="CF303" s="180"/>
      <c r="CG303" s="180"/>
      <c r="CH303" s="180"/>
      <c r="CI303" s="180"/>
      <c r="CJ303" s="180"/>
      <c r="CK303" s="180"/>
      <c r="CL303" s="180"/>
      <c r="CM303" s="180"/>
      <c r="CN303" s="180"/>
      <c r="CO303" s="180"/>
      <c r="CP303" s="180"/>
      <c r="CQ303" s="180"/>
      <c r="CR303" s="180"/>
      <c r="CS303" s="180"/>
      <c r="CT303" s="180"/>
      <c r="CU303" s="180"/>
      <c r="CV303" s="180"/>
      <c r="CW303" s="180"/>
      <c r="CX303" s="180"/>
      <c r="CY303" s="180"/>
      <c r="CZ303" s="180"/>
      <c r="DA303" s="180"/>
      <c r="DB303" s="180"/>
      <c r="DC303" s="180"/>
      <c r="DD303" s="180"/>
      <c r="DE303" s="180"/>
      <c r="DF303" s="180"/>
      <c r="DG303" s="180"/>
      <c r="DH303" s="180"/>
      <c r="DI303" s="180"/>
      <c r="DJ303" s="180"/>
      <c r="DK303" s="180"/>
      <c r="DL303" s="180"/>
      <c r="DM303" s="180"/>
      <c r="DN303" s="180"/>
      <c r="DO303" s="180"/>
      <c r="DP303" s="180"/>
      <c r="DQ303" s="180"/>
      <c r="DR303" s="180"/>
      <c r="DS303" s="180"/>
      <c r="DT303" s="180"/>
      <c r="DU303" s="180"/>
      <c r="DV303" s="180"/>
      <c r="DW303" s="180"/>
      <c r="DX303" s="180"/>
      <c r="DY303" s="180"/>
      <c r="DZ303" s="180"/>
      <c r="EA303" s="180"/>
      <c r="EB303" s="180"/>
    </row>
    <row r="304" spans="2:132" x14ac:dyDescent="0.2">
      <c r="B304" s="180"/>
      <c r="C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  <c r="CB304" s="180"/>
      <c r="CC304" s="180"/>
      <c r="CD304" s="180"/>
      <c r="CE304" s="180"/>
      <c r="CF304" s="180"/>
      <c r="CG304" s="180"/>
      <c r="CH304" s="180"/>
      <c r="CI304" s="180"/>
      <c r="CJ304" s="180"/>
      <c r="CK304" s="180"/>
      <c r="CL304" s="180"/>
      <c r="CM304" s="180"/>
      <c r="CN304" s="180"/>
      <c r="CO304" s="180"/>
      <c r="CP304" s="180"/>
      <c r="CQ304" s="180"/>
      <c r="CR304" s="180"/>
      <c r="CS304" s="180"/>
      <c r="CT304" s="180"/>
      <c r="CU304" s="180"/>
      <c r="CV304" s="180"/>
      <c r="CW304" s="180"/>
      <c r="CX304" s="180"/>
      <c r="CY304" s="180"/>
      <c r="CZ304" s="180"/>
      <c r="DA304" s="180"/>
      <c r="DB304" s="180"/>
      <c r="DC304" s="180"/>
      <c r="DD304" s="180"/>
      <c r="DE304" s="180"/>
      <c r="DF304" s="180"/>
      <c r="DG304" s="180"/>
      <c r="DH304" s="180"/>
      <c r="DI304" s="180"/>
      <c r="DJ304" s="180"/>
      <c r="DK304" s="180"/>
      <c r="DL304" s="180"/>
      <c r="DM304" s="180"/>
      <c r="DN304" s="180"/>
      <c r="DO304" s="180"/>
      <c r="DP304" s="180"/>
      <c r="DQ304" s="180"/>
      <c r="DR304" s="180"/>
      <c r="DS304" s="180"/>
      <c r="DT304" s="180"/>
      <c r="DU304" s="180"/>
      <c r="DV304" s="180"/>
      <c r="DW304" s="180"/>
      <c r="DX304" s="180"/>
      <c r="DY304" s="180"/>
      <c r="DZ304" s="180"/>
      <c r="EA304" s="180"/>
      <c r="EB304" s="180"/>
    </row>
    <row r="305" spans="2:132" x14ac:dyDescent="0.2">
      <c r="B305" s="180"/>
      <c r="C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  <c r="CB305" s="180"/>
      <c r="CC305" s="180"/>
      <c r="CD305" s="180"/>
      <c r="CE305" s="180"/>
      <c r="CF305" s="180"/>
      <c r="CG305" s="180"/>
      <c r="CH305" s="180"/>
      <c r="CI305" s="180"/>
      <c r="CJ305" s="180"/>
      <c r="CK305" s="180"/>
      <c r="CL305" s="180"/>
      <c r="CM305" s="180"/>
      <c r="CN305" s="180"/>
      <c r="CO305" s="180"/>
      <c r="CP305" s="180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  <c r="DC305" s="180"/>
      <c r="DD305" s="180"/>
      <c r="DE305" s="180"/>
      <c r="DF305" s="180"/>
      <c r="DG305" s="180"/>
      <c r="DH305" s="180"/>
      <c r="DI305" s="180"/>
      <c r="DJ305" s="180"/>
      <c r="DK305" s="180"/>
      <c r="DL305" s="180"/>
      <c r="DM305" s="180"/>
      <c r="DN305" s="180"/>
      <c r="DO305" s="180"/>
      <c r="DP305" s="180"/>
      <c r="DQ305" s="180"/>
      <c r="DR305" s="180"/>
      <c r="DS305" s="180"/>
      <c r="DT305" s="180"/>
      <c r="DU305" s="180"/>
      <c r="DV305" s="180"/>
      <c r="DW305" s="180"/>
      <c r="DX305" s="180"/>
      <c r="DY305" s="180"/>
      <c r="DZ305" s="180"/>
      <c r="EA305" s="180"/>
      <c r="EB305" s="180"/>
    </row>
    <row r="306" spans="2:132" x14ac:dyDescent="0.2">
      <c r="B306" s="180"/>
      <c r="C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  <c r="CB306" s="180"/>
      <c r="CC306" s="180"/>
      <c r="CD306" s="180"/>
      <c r="CE306" s="180"/>
      <c r="CF306" s="180"/>
      <c r="CG306" s="180"/>
      <c r="CH306" s="180"/>
      <c r="CI306" s="180"/>
      <c r="CJ306" s="180"/>
      <c r="CK306" s="180"/>
      <c r="CL306" s="180"/>
      <c r="CM306" s="180"/>
      <c r="CN306" s="180"/>
      <c r="CO306" s="180"/>
      <c r="CP306" s="180"/>
      <c r="CQ306" s="180"/>
      <c r="CR306" s="180"/>
      <c r="CS306" s="180"/>
      <c r="CT306" s="180"/>
      <c r="CU306" s="180"/>
      <c r="CV306" s="180"/>
      <c r="CW306" s="180"/>
      <c r="CX306" s="180"/>
      <c r="CY306" s="180"/>
      <c r="CZ306" s="180"/>
      <c r="DA306" s="180"/>
      <c r="DB306" s="180"/>
      <c r="DC306" s="180"/>
      <c r="DD306" s="180"/>
      <c r="DE306" s="180"/>
      <c r="DF306" s="180"/>
      <c r="DG306" s="180"/>
      <c r="DH306" s="180"/>
      <c r="DI306" s="180"/>
      <c r="DJ306" s="180"/>
      <c r="DK306" s="180"/>
      <c r="DL306" s="180"/>
      <c r="DM306" s="180"/>
      <c r="DN306" s="180"/>
      <c r="DO306" s="180"/>
      <c r="DP306" s="180"/>
      <c r="DQ306" s="180"/>
      <c r="DR306" s="180"/>
      <c r="DS306" s="180"/>
      <c r="DT306" s="180"/>
      <c r="DU306" s="180"/>
      <c r="DV306" s="180"/>
      <c r="DW306" s="180"/>
      <c r="DX306" s="180"/>
      <c r="DY306" s="180"/>
      <c r="DZ306" s="180"/>
      <c r="EA306" s="180"/>
      <c r="EB306" s="180"/>
    </row>
    <row r="307" spans="2:132" x14ac:dyDescent="0.2">
      <c r="B307" s="180"/>
      <c r="C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  <c r="CB307" s="180"/>
      <c r="CC307" s="180"/>
      <c r="CD307" s="180"/>
      <c r="CE307" s="180"/>
      <c r="CF307" s="180"/>
      <c r="CG307" s="180"/>
      <c r="CH307" s="180"/>
      <c r="CI307" s="180"/>
      <c r="CJ307" s="180"/>
      <c r="CK307" s="180"/>
      <c r="CL307" s="180"/>
      <c r="CM307" s="180"/>
      <c r="CN307" s="180"/>
      <c r="CO307" s="180"/>
      <c r="CP307" s="180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  <c r="DC307" s="180"/>
      <c r="DD307" s="180"/>
      <c r="DE307" s="180"/>
      <c r="DF307" s="180"/>
      <c r="DG307" s="180"/>
      <c r="DH307" s="180"/>
      <c r="DI307" s="180"/>
      <c r="DJ307" s="180"/>
      <c r="DK307" s="180"/>
      <c r="DL307" s="180"/>
      <c r="DM307" s="180"/>
      <c r="DN307" s="180"/>
      <c r="DO307" s="180"/>
      <c r="DP307" s="180"/>
      <c r="DQ307" s="180"/>
      <c r="DR307" s="180"/>
      <c r="DS307" s="180"/>
      <c r="DT307" s="180"/>
      <c r="DU307" s="180"/>
      <c r="DV307" s="180"/>
      <c r="DW307" s="180"/>
      <c r="DX307" s="180"/>
      <c r="DY307" s="180"/>
      <c r="DZ307" s="180"/>
      <c r="EA307" s="180"/>
      <c r="EB307" s="180"/>
    </row>
    <row r="308" spans="2:132" x14ac:dyDescent="0.2">
      <c r="B308" s="180"/>
      <c r="C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  <c r="CB308" s="180"/>
      <c r="CC308" s="180"/>
      <c r="CD308" s="180"/>
      <c r="CE308" s="180"/>
      <c r="CF308" s="180"/>
      <c r="CG308" s="180"/>
      <c r="CH308" s="180"/>
      <c r="CI308" s="180"/>
      <c r="CJ308" s="180"/>
      <c r="CK308" s="180"/>
      <c r="CL308" s="180"/>
      <c r="CM308" s="180"/>
      <c r="CN308" s="180"/>
      <c r="CO308" s="180"/>
      <c r="CP308" s="180"/>
      <c r="CQ308" s="180"/>
      <c r="CR308" s="180"/>
      <c r="CS308" s="180"/>
      <c r="CT308" s="180"/>
      <c r="CU308" s="180"/>
      <c r="CV308" s="180"/>
      <c r="CW308" s="180"/>
      <c r="CX308" s="180"/>
      <c r="CY308" s="180"/>
      <c r="CZ308" s="180"/>
      <c r="DA308" s="180"/>
      <c r="DB308" s="180"/>
      <c r="DC308" s="180"/>
      <c r="DD308" s="180"/>
      <c r="DE308" s="180"/>
      <c r="DF308" s="180"/>
      <c r="DG308" s="180"/>
      <c r="DH308" s="180"/>
      <c r="DI308" s="180"/>
      <c r="DJ308" s="180"/>
      <c r="DK308" s="180"/>
      <c r="DL308" s="180"/>
      <c r="DM308" s="180"/>
      <c r="DN308" s="180"/>
      <c r="DO308" s="180"/>
      <c r="DP308" s="180"/>
      <c r="DQ308" s="180"/>
      <c r="DR308" s="180"/>
      <c r="DS308" s="180"/>
      <c r="DT308" s="180"/>
      <c r="DU308" s="180"/>
      <c r="DV308" s="180"/>
      <c r="DW308" s="180"/>
      <c r="DX308" s="180"/>
      <c r="DY308" s="180"/>
      <c r="DZ308" s="180"/>
      <c r="EA308" s="180"/>
      <c r="EB308" s="180"/>
    </row>
    <row r="309" spans="2:132" x14ac:dyDescent="0.2">
      <c r="B309" s="180"/>
      <c r="C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  <c r="CB309" s="180"/>
      <c r="CC309" s="180"/>
      <c r="CD309" s="180"/>
      <c r="CE309" s="180"/>
      <c r="CF309" s="180"/>
      <c r="CG309" s="180"/>
      <c r="CH309" s="180"/>
      <c r="CI309" s="180"/>
      <c r="CJ309" s="180"/>
      <c r="CK309" s="180"/>
      <c r="CL309" s="180"/>
      <c r="CM309" s="180"/>
      <c r="CN309" s="180"/>
      <c r="CO309" s="180"/>
      <c r="CP309" s="180"/>
      <c r="CQ309" s="180"/>
      <c r="CR309" s="180"/>
      <c r="CS309" s="180"/>
      <c r="CT309" s="180"/>
      <c r="CU309" s="180"/>
      <c r="CV309" s="180"/>
      <c r="CW309" s="180"/>
      <c r="CX309" s="180"/>
      <c r="CY309" s="180"/>
      <c r="CZ309" s="180"/>
      <c r="DA309" s="180"/>
      <c r="DB309" s="180"/>
      <c r="DC309" s="180"/>
      <c r="DD309" s="180"/>
      <c r="DE309" s="180"/>
      <c r="DF309" s="180"/>
      <c r="DG309" s="180"/>
      <c r="DH309" s="180"/>
      <c r="DI309" s="180"/>
      <c r="DJ309" s="180"/>
      <c r="DK309" s="180"/>
      <c r="DL309" s="180"/>
      <c r="DM309" s="180"/>
      <c r="DN309" s="180"/>
      <c r="DO309" s="180"/>
      <c r="DP309" s="180"/>
      <c r="DQ309" s="180"/>
      <c r="DR309" s="180"/>
      <c r="DS309" s="180"/>
      <c r="DT309" s="180"/>
      <c r="DU309" s="180"/>
      <c r="DV309" s="180"/>
      <c r="DW309" s="180"/>
      <c r="DX309" s="180"/>
      <c r="DY309" s="180"/>
      <c r="DZ309" s="180"/>
      <c r="EA309" s="180"/>
      <c r="EB309" s="180"/>
    </row>
    <row r="310" spans="2:132" x14ac:dyDescent="0.2">
      <c r="B310" s="180"/>
      <c r="C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  <c r="CB310" s="180"/>
      <c r="CC310" s="180"/>
      <c r="CD310" s="180"/>
      <c r="CE310" s="180"/>
      <c r="CF310" s="180"/>
      <c r="CG310" s="180"/>
      <c r="CH310" s="180"/>
      <c r="CI310" s="180"/>
      <c r="CJ310" s="180"/>
      <c r="CK310" s="180"/>
      <c r="CL310" s="180"/>
      <c r="CM310" s="180"/>
      <c r="CN310" s="180"/>
      <c r="CO310" s="180"/>
      <c r="CP310" s="180"/>
      <c r="CQ310" s="180"/>
      <c r="CR310" s="180"/>
      <c r="CS310" s="180"/>
      <c r="CT310" s="180"/>
      <c r="CU310" s="180"/>
      <c r="CV310" s="180"/>
      <c r="CW310" s="180"/>
      <c r="CX310" s="180"/>
      <c r="CY310" s="180"/>
      <c r="CZ310" s="180"/>
      <c r="DA310" s="180"/>
      <c r="DB310" s="180"/>
      <c r="DC310" s="180"/>
      <c r="DD310" s="180"/>
      <c r="DE310" s="180"/>
      <c r="DF310" s="180"/>
      <c r="DG310" s="180"/>
      <c r="DH310" s="180"/>
      <c r="DI310" s="180"/>
      <c r="DJ310" s="180"/>
      <c r="DK310" s="180"/>
      <c r="DL310" s="180"/>
      <c r="DM310" s="180"/>
      <c r="DN310" s="180"/>
      <c r="DO310" s="180"/>
      <c r="DP310" s="180"/>
      <c r="DQ310" s="180"/>
      <c r="DR310" s="180"/>
      <c r="DS310" s="180"/>
      <c r="DT310" s="180"/>
      <c r="DU310" s="180"/>
      <c r="DV310" s="180"/>
      <c r="DW310" s="180"/>
      <c r="DX310" s="180"/>
      <c r="DY310" s="180"/>
      <c r="DZ310" s="180"/>
      <c r="EA310" s="180"/>
      <c r="EB310" s="180"/>
    </row>
    <row r="311" spans="2:132" x14ac:dyDescent="0.2">
      <c r="B311" s="180"/>
      <c r="C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  <c r="CB311" s="180"/>
      <c r="CC311" s="180"/>
      <c r="CD311" s="180"/>
      <c r="CE311" s="180"/>
      <c r="CF311" s="180"/>
      <c r="CG311" s="180"/>
      <c r="CH311" s="180"/>
      <c r="CI311" s="180"/>
      <c r="CJ311" s="180"/>
      <c r="CK311" s="180"/>
      <c r="CL311" s="180"/>
      <c r="CM311" s="180"/>
      <c r="CN311" s="180"/>
      <c r="CO311" s="180"/>
      <c r="CP311" s="180"/>
      <c r="CQ311" s="180"/>
      <c r="CR311" s="180"/>
      <c r="CS311" s="180"/>
      <c r="CT311" s="180"/>
      <c r="CU311" s="180"/>
      <c r="CV311" s="180"/>
      <c r="CW311" s="180"/>
      <c r="CX311" s="180"/>
      <c r="CY311" s="180"/>
      <c r="CZ311" s="180"/>
      <c r="DA311" s="180"/>
      <c r="DB311" s="180"/>
      <c r="DC311" s="180"/>
      <c r="DD311" s="180"/>
      <c r="DE311" s="180"/>
      <c r="DF311" s="180"/>
      <c r="DG311" s="180"/>
      <c r="DH311" s="180"/>
      <c r="DI311" s="180"/>
      <c r="DJ311" s="180"/>
      <c r="DK311" s="180"/>
      <c r="DL311" s="180"/>
      <c r="DM311" s="180"/>
      <c r="DN311" s="180"/>
      <c r="DO311" s="180"/>
      <c r="DP311" s="180"/>
      <c r="DQ311" s="180"/>
      <c r="DR311" s="180"/>
      <c r="DS311" s="180"/>
      <c r="DT311" s="180"/>
      <c r="DU311" s="180"/>
      <c r="DV311" s="180"/>
      <c r="DW311" s="180"/>
      <c r="DX311" s="180"/>
      <c r="DY311" s="180"/>
      <c r="DZ311" s="180"/>
      <c r="EA311" s="180"/>
      <c r="EB311" s="180"/>
    </row>
    <row r="312" spans="2:132" x14ac:dyDescent="0.2">
      <c r="B312" s="180"/>
      <c r="C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  <c r="CB312" s="180"/>
      <c r="CC312" s="180"/>
      <c r="CD312" s="180"/>
      <c r="CE312" s="180"/>
      <c r="CF312" s="180"/>
      <c r="CG312" s="180"/>
      <c r="CH312" s="180"/>
      <c r="CI312" s="180"/>
      <c r="CJ312" s="180"/>
      <c r="CK312" s="180"/>
      <c r="CL312" s="180"/>
      <c r="CM312" s="180"/>
      <c r="CN312" s="180"/>
      <c r="CO312" s="180"/>
      <c r="CP312" s="180"/>
      <c r="CQ312" s="180"/>
      <c r="CR312" s="180"/>
      <c r="CS312" s="180"/>
      <c r="CT312" s="180"/>
      <c r="CU312" s="180"/>
      <c r="CV312" s="180"/>
      <c r="CW312" s="180"/>
      <c r="CX312" s="180"/>
      <c r="CY312" s="180"/>
      <c r="CZ312" s="180"/>
      <c r="DA312" s="180"/>
      <c r="DB312" s="180"/>
      <c r="DC312" s="180"/>
      <c r="DD312" s="180"/>
      <c r="DE312" s="180"/>
      <c r="DF312" s="180"/>
      <c r="DG312" s="180"/>
      <c r="DH312" s="180"/>
      <c r="DI312" s="180"/>
      <c r="DJ312" s="180"/>
      <c r="DK312" s="180"/>
      <c r="DL312" s="180"/>
      <c r="DM312" s="180"/>
      <c r="DN312" s="180"/>
      <c r="DO312" s="180"/>
      <c r="DP312" s="180"/>
      <c r="DQ312" s="180"/>
      <c r="DR312" s="180"/>
      <c r="DS312" s="180"/>
      <c r="DT312" s="180"/>
      <c r="DU312" s="180"/>
      <c r="DV312" s="180"/>
      <c r="DW312" s="180"/>
      <c r="DX312" s="180"/>
      <c r="DY312" s="180"/>
      <c r="DZ312" s="180"/>
      <c r="EA312" s="180"/>
      <c r="EB312" s="180"/>
    </row>
    <row r="313" spans="2:132" x14ac:dyDescent="0.2">
      <c r="B313" s="180"/>
      <c r="C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  <c r="CB313" s="180"/>
      <c r="CC313" s="180"/>
      <c r="CD313" s="180"/>
      <c r="CE313" s="180"/>
      <c r="CF313" s="180"/>
      <c r="CG313" s="180"/>
      <c r="CH313" s="180"/>
      <c r="CI313" s="180"/>
      <c r="CJ313" s="180"/>
      <c r="CK313" s="180"/>
      <c r="CL313" s="180"/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0"/>
      <c r="DA313" s="180"/>
      <c r="DB313" s="180"/>
      <c r="DC313" s="180"/>
      <c r="DD313" s="180"/>
      <c r="DE313" s="180"/>
      <c r="DF313" s="180"/>
      <c r="DG313" s="180"/>
      <c r="DH313" s="180"/>
      <c r="DI313" s="180"/>
      <c r="DJ313" s="180"/>
      <c r="DK313" s="180"/>
      <c r="DL313" s="180"/>
      <c r="DM313" s="180"/>
      <c r="DN313" s="180"/>
      <c r="DO313" s="180"/>
      <c r="DP313" s="180"/>
      <c r="DQ313" s="180"/>
      <c r="DR313" s="180"/>
      <c r="DS313" s="180"/>
      <c r="DT313" s="180"/>
      <c r="DU313" s="180"/>
      <c r="DV313" s="180"/>
      <c r="DW313" s="180"/>
      <c r="DX313" s="180"/>
      <c r="DY313" s="180"/>
      <c r="DZ313" s="180"/>
      <c r="EA313" s="180"/>
      <c r="EB313" s="180"/>
    </row>
    <row r="314" spans="2:132" x14ac:dyDescent="0.2">
      <c r="B314" s="180"/>
      <c r="C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  <c r="CB314" s="180"/>
      <c r="CC314" s="180"/>
      <c r="CD314" s="180"/>
      <c r="CE314" s="180"/>
      <c r="CF314" s="180"/>
      <c r="CG314" s="180"/>
      <c r="CH314" s="180"/>
      <c r="CI314" s="180"/>
      <c r="CJ314" s="180"/>
      <c r="CK314" s="180"/>
      <c r="CL314" s="180"/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0"/>
      <c r="DA314" s="180"/>
      <c r="DB314" s="180"/>
      <c r="DC314" s="180"/>
      <c r="DD314" s="180"/>
      <c r="DE314" s="180"/>
      <c r="DF314" s="180"/>
      <c r="DG314" s="180"/>
      <c r="DH314" s="180"/>
      <c r="DI314" s="180"/>
      <c r="DJ314" s="180"/>
      <c r="DK314" s="180"/>
      <c r="DL314" s="180"/>
      <c r="DM314" s="180"/>
      <c r="DN314" s="180"/>
      <c r="DO314" s="180"/>
      <c r="DP314" s="180"/>
      <c r="DQ314" s="180"/>
      <c r="DR314" s="180"/>
      <c r="DS314" s="180"/>
      <c r="DT314" s="180"/>
      <c r="DU314" s="180"/>
      <c r="DV314" s="180"/>
      <c r="DW314" s="180"/>
      <c r="DX314" s="180"/>
      <c r="DY314" s="180"/>
      <c r="DZ314" s="180"/>
      <c r="EA314" s="180"/>
      <c r="EB314" s="180"/>
    </row>
    <row r="315" spans="2:132" x14ac:dyDescent="0.2">
      <c r="B315" s="180"/>
      <c r="C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  <c r="CB315" s="180"/>
      <c r="CC315" s="180"/>
      <c r="CD315" s="180"/>
      <c r="CE315" s="180"/>
      <c r="CF315" s="180"/>
      <c r="CG315" s="180"/>
      <c r="CH315" s="180"/>
      <c r="CI315" s="180"/>
      <c r="CJ315" s="180"/>
      <c r="CK315" s="180"/>
      <c r="CL315" s="180"/>
      <c r="CM315" s="180"/>
      <c r="CN315" s="180"/>
      <c r="CO315" s="180"/>
      <c r="CP315" s="180"/>
      <c r="CQ315" s="180"/>
      <c r="CR315" s="180"/>
      <c r="CS315" s="180"/>
      <c r="CT315" s="180"/>
      <c r="CU315" s="180"/>
      <c r="CV315" s="180"/>
      <c r="CW315" s="180"/>
      <c r="CX315" s="180"/>
      <c r="CY315" s="180"/>
      <c r="CZ315" s="180"/>
      <c r="DA315" s="180"/>
      <c r="DB315" s="180"/>
      <c r="DC315" s="180"/>
      <c r="DD315" s="180"/>
      <c r="DE315" s="180"/>
      <c r="DF315" s="180"/>
      <c r="DG315" s="180"/>
      <c r="DH315" s="180"/>
      <c r="DI315" s="180"/>
      <c r="DJ315" s="180"/>
      <c r="DK315" s="180"/>
      <c r="DL315" s="180"/>
      <c r="DM315" s="180"/>
      <c r="DN315" s="180"/>
      <c r="DO315" s="180"/>
      <c r="DP315" s="180"/>
      <c r="DQ315" s="180"/>
      <c r="DR315" s="180"/>
      <c r="DS315" s="180"/>
      <c r="DT315" s="180"/>
      <c r="DU315" s="180"/>
      <c r="DV315" s="180"/>
      <c r="DW315" s="180"/>
      <c r="DX315" s="180"/>
      <c r="DY315" s="180"/>
      <c r="DZ315" s="180"/>
      <c r="EA315" s="180"/>
      <c r="EB315" s="180"/>
    </row>
    <row r="316" spans="2:132" x14ac:dyDescent="0.2">
      <c r="B316" s="180"/>
      <c r="C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  <c r="CB316" s="180"/>
      <c r="CC316" s="180"/>
      <c r="CD316" s="180"/>
      <c r="CE316" s="180"/>
      <c r="CF316" s="180"/>
      <c r="CG316" s="180"/>
      <c r="CH316" s="180"/>
      <c r="CI316" s="180"/>
      <c r="CJ316" s="180"/>
      <c r="CK316" s="180"/>
      <c r="CL316" s="180"/>
      <c r="CM316" s="180"/>
      <c r="CN316" s="180"/>
      <c r="CO316" s="180"/>
      <c r="CP316" s="180"/>
      <c r="CQ316" s="180"/>
      <c r="CR316" s="180"/>
      <c r="CS316" s="180"/>
      <c r="CT316" s="180"/>
      <c r="CU316" s="180"/>
      <c r="CV316" s="180"/>
      <c r="CW316" s="180"/>
      <c r="CX316" s="180"/>
      <c r="CY316" s="180"/>
      <c r="CZ316" s="180"/>
      <c r="DA316" s="180"/>
      <c r="DB316" s="180"/>
      <c r="DC316" s="180"/>
      <c r="DD316" s="180"/>
      <c r="DE316" s="180"/>
      <c r="DF316" s="180"/>
      <c r="DG316" s="180"/>
      <c r="DH316" s="180"/>
      <c r="DI316" s="180"/>
      <c r="DJ316" s="180"/>
      <c r="DK316" s="180"/>
      <c r="DL316" s="180"/>
      <c r="DM316" s="180"/>
      <c r="DN316" s="180"/>
      <c r="DO316" s="180"/>
      <c r="DP316" s="180"/>
      <c r="DQ316" s="180"/>
      <c r="DR316" s="180"/>
      <c r="DS316" s="180"/>
      <c r="DT316" s="180"/>
      <c r="DU316" s="180"/>
      <c r="DV316" s="180"/>
      <c r="DW316" s="180"/>
      <c r="DX316" s="180"/>
      <c r="DY316" s="180"/>
      <c r="DZ316" s="180"/>
      <c r="EA316" s="180"/>
      <c r="EB316" s="180"/>
    </row>
    <row r="317" spans="2:132" x14ac:dyDescent="0.2">
      <c r="B317" s="180"/>
      <c r="C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  <c r="CB317" s="180"/>
      <c r="CC317" s="180"/>
      <c r="CD317" s="180"/>
      <c r="CE317" s="180"/>
      <c r="CF317" s="180"/>
      <c r="CG317" s="180"/>
      <c r="CH317" s="180"/>
      <c r="CI317" s="180"/>
      <c r="CJ317" s="180"/>
      <c r="CK317" s="180"/>
      <c r="CL317" s="180"/>
      <c r="CM317" s="180"/>
      <c r="CN317" s="180"/>
      <c r="CO317" s="180"/>
      <c r="CP317" s="180"/>
      <c r="CQ317" s="180"/>
      <c r="CR317" s="180"/>
      <c r="CS317" s="180"/>
      <c r="CT317" s="180"/>
      <c r="CU317" s="180"/>
      <c r="CV317" s="180"/>
      <c r="CW317" s="180"/>
      <c r="CX317" s="180"/>
      <c r="CY317" s="180"/>
      <c r="CZ317" s="180"/>
      <c r="DA317" s="180"/>
      <c r="DB317" s="180"/>
      <c r="DC317" s="180"/>
      <c r="DD317" s="180"/>
      <c r="DE317" s="180"/>
      <c r="DF317" s="180"/>
      <c r="DG317" s="180"/>
      <c r="DH317" s="180"/>
      <c r="DI317" s="180"/>
      <c r="DJ317" s="180"/>
      <c r="DK317" s="180"/>
      <c r="DL317" s="180"/>
      <c r="DM317" s="180"/>
      <c r="DN317" s="180"/>
      <c r="DO317" s="180"/>
      <c r="DP317" s="180"/>
      <c r="DQ317" s="180"/>
      <c r="DR317" s="180"/>
      <c r="DS317" s="180"/>
      <c r="DT317" s="180"/>
      <c r="DU317" s="180"/>
      <c r="DV317" s="180"/>
      <c r="DW317" s="180"/>
      <c r="DX317" s="180"/>
      <c r="DY317" s="180"/>
      <c r="DZ317" s="180"/>
      <c r="EA317" s="180"/>
      <c r="EB317" s="180"/>
    </row>
    <row r="318" spans="2:132" x14ac:dyDescent="0.2">
      <c r="B318" s="180"/>
      <c r="C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  <c r="CB318" s="180"/>
      <c r="CC318" s="180"/>
      <c r="CD318" s="180"/>
      <c r="CE318" s="180"/>
      <c r="CF318" s="180"/>
      <c r="CG318" s="180"/>
      <c r="CH318" s="180"/>
      <c r="CI318" s="180"/>
      <c r="CJ318" s="180"/>
      <c r="CK318" s="180"/>
      <c r="CL318" s="180"/>
      <c r="CM318" s="180"/>
      <c r="CN318" s="180"/>
      <c r="CO318" s="180"/>
      <c r="CP318" s="180"/>
      <c r="CQ318" s="180"/>
      <c r="CR318" s="180"/>
      <c r="CS318" s="180"/>
      <c r="CT318" s="180"/>
      <c r="CU318" s="180"/>
      <c r="CV318" s="180"/>
      <c r="CW318" s="180"/>
      <c r="CX318" s="180"/>
      <c r="CY318" s="180"/>
      <c r="CZ318" s="180"/>
      <c r="DA318" s="180"/>
      <c r="DB318" s="180"/>
      <c r="DC318" s="180"/>
      <c r="DD318" s="180"/>
      <c r="DE318" s="180"/>
      <c r="DF318" s="180"/>
      <c r="DG318" s="180"/>
      <c r="DH318" s="180"/>
      <c r="DI318" s="180"/>
      <c r="DJ318" s="180"/>
      <c r="DK318" s="180"/>
      <c r="DL318" s="180"/>
      <c r="DM318" s="180"/>
      <c r="DN318" s="180"/>
      <c r="DO318" s="180"/>
      <c r="DP318" s="180"/>
      <c r="DQ318" s="180"/>
      <c r="DR318" s="180"/>
      <c r="DS318" s="180"/>
      <c r="DT318" s="180"/>
      <c r="DU318" s="180"/>
      <c r="DV318" s="180"/>
      <c r="DW318" s="180"/>
      <c r="DX318" s="180"/>
      <c r="DY318" s="180"/>
      <c r="DZ318" s="180"/>
      <c r="EA318" s="180"/>
      <c r="EB318" s="180"/>
    </row>
    <row r="319" spans="2:132" x14ac:dyDescent="0.2">
      <c r="B319" s="180"/>
      <c r="C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  <c r="CB319" s="180"/>
      <c r="CC319" s="180"/>
      <c r="CD319" s="180"/>
      <c r="CE319" s="180"/>
      <c r="CF319" s="180"/>
      <c r="CG319" s="180"/>
      <c r="CH319" s="180"/>
      <c r="CI319" s="180"/>
      <c r="CJ319" s="180"/>
      <c r="CK319" s="180"/>
      <c r="CL319" s="180"/>
      <c r="CM319" s="180"/>
      <c r="CN319" s="180"/>
      <c r="CO319" s="180"/>
      <c r="CP319" s="180"/>
      <c r="CQ319" s="180"/>
      <c r="CR319" s="180"/>
      <c r="CS319" s="180"/>
      <c r="CT319" s="180"/>
      <c r="CU319" s="180"/>
      <c r="CV319" s="180"/>
      <c r="CW319" s="180"/>
      <c r="CX319" s="180"/>
      <c r="CY319" s="180"/>
      <c r="CZ319" s="180"/>
      <c r="DA319" s="180"/>
      <c r="DB319" s="180"/>
      <c r="DC319" s="180"/>
      <c r="DD319" s="180"/>
      <c r="DE319" s="180"/>
      <c r="DF319" s="180"/>
      <c r="DG319" s="180"/>
      <c r="DH319" s="180"/>
      <c r="DI319" s="180"/>
      <c r="DJ319" s="180"/>
      <c r="DK319" s="180"/>
      <c r="DL319" s="180"/>
      <c r="DM319" s="180"/>
      <c r="DN319" s="180"/>
      <c r="DO319" s="180"/>
      <c r="DP319" s="180"/>
      <c r="DQ319" s="180"/>
      <c r="DR319" s="180"/>
      <c r="DS319" s="180"/>
      <c r="DT319" s="180"/>
      <c r="DU319" s="180"/>
      <c r="DV319" s="180"/>
      <c r="DW319" s="180"/>
      <c r="DX319" s="180"/>
      <c r="DY319" s="180"/>
      <c r="DZ319" s="180"/>
      <c r="EA319" s="180"/>
      <c r="EB319" s="180"/>
    </row>
    <row r="320" spans="2:132" x14ac:dyDescent="0.2">
      <c r="B320" s="180"/>
      <c r="C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  <c r="CB320" s="180"/>
      <c r="CC320" s="180"/>
      <c r="CD320" s="180"/>
      <c r="CE320" s="180"/>
      <c r="CF320" s="180"/>
      <c r="CG320" s="180"/>
      <c r="CH320" s="180"/>
      <c r="CI320" s="180"/>
      <c r="CJ320" s="180"/>
      <c r="CK320" s="180"/>
      <c r="CL320" s="180"/>
      <c r="CM320" s="180"/>
      <c r="CN320" s="180"/>
      <c r="CO320" s="180"/>
      <c r="CP320" s="180"/>
      <c r="CQ320" s="180"/>
      <c r="CR320" s="180"/>
      <c r="CS320" s="180"/>
      <c r="CT320" s="180"/>
      <c r="CU320" s="180"/>
      <c r="CV320" s="180"/>
      <c r="CW320" s="180"/>
      <c r="CX320" s="180"/>
      <c r="CY320" s="180"/>
      <c r="CZ320" s="180"/>
      <c r="DA320" s="180"/>
      <c r="DB320" s="180"/>
      <c r="DC320" s="180"/>
      <c r="DD320" s="180"/>
      <c r="DE320" s="180"/>
      <c r="DF320" s="180"/>
      <c r="DG320" s="180"/>
      <c r="DH320" s="180"/>
      <c r="DI320" s="180"/>
      <c r="DJ320" s="180"/>
      <c r="DK320" s="180"/>
      <c r="DL320" s="180"/>
      <c r="DM320" s="180"/>
      <c r="DN320" s="180"/>
      <c r="DO320" s="180"/>
      <c r="DP320" s="180"/>
      <c r="DQ320" s="180"/>
      <c r="DR320" s="180"/>
      <c r="DS320" s="180"/>
      <c r="DT320" s="180"/>
      <c r="DU320" s="180"/>
      <c r="DV320" s="180"/>
      <c r="DW320" s="180"/>
      <c r="DX320" s="180"/>
      <c r="DY320" s="180"/>
      <c r="DZ320" s="180"/>
      <c r="EA320" s="180"/>
      <c r="EB320" s="180"/>
    </row>
    <row r="321" spans="2:132" x14ac:dyDescent="0.2">
      <c r="B321" s="180"/>
      <c r="C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  <c r="CB321" s="180"/>
      <c r="CC321" s="180"/>
      <c r="CD321" s="180"/>
      <c r="CE321" s="180"/>
      <c r="CF321" s="180"/>
      <c r="CG321" s="180"/>
      <c r="CH321" s="180"/>
      <c r="CI321" s="180"/>
      <c r="CJ321" s="180"/>
      <c r="CK321" s="180"/>
      <c r="CL321" s="180"/>
      <c r="CM321" s="180"/>
      <c r="CN321" s="180"/>
      <c r="CO321" s="180"/>
      <c r="CP321" s="180"/>
      <c r="CQ321" s="180"/>
      <c r="CR321" s="180"/>
      <c r="CS321" s="180"/>
      <c r="CT321" s="180"/>
      <c r="CU321" s="180"/>
      <c r="CV321" s="180"/>
      <c r="CW321" s="180"/>
      <c r="CX321" s="180"/>
      <c r="CY321" s="180"/>
      <c r="CZ321" s="180"/>
      <c r="DA321" s="180"/>
      <c r="DB321" s="180"/>
      <c r="DC321" s="180"/>
      <c r="DD321" s="180"/>
      <c r="DE321" s="180"/>
      <c r="DF321" s="180"/>
      <c r="DG321" s="180"/>
      <c r="DH321" s="180"/>
      <c r="DI321" s="180"/>
      <c r="DJ321" s="180"/>
      <c r="DK321" s="180"/>
      <c r="DL321" s="180"/>
      <c r="DM321" s="180"/>
      <c r="DN321" s="180"/>
      <c r="DO321" s="180"/>
      <c r="DP321" s="180"/>
      <c r="DQ321" s="180"/>
      <c r="DR321" s="180"/>
      <c r="DS321" s="180"/>
      <c r="DT321" s="180"/>
      <c r="DU321" s="180"/>
      <c r="DV321" s="180"/>
      <c r="DW321" s="180"/>
      <c r="DX321" s="180"/>
      <c r="DY321" s="180"/>
      <c r="DZ321" s="180"/>
      <c r="EA321" s="180"/>
      <c r="EB321" s="180"/>
    </row>
    <row r="322" spans="2:132" x14ac:dyDescent="0.2">
      <c r="B322" s="180"/>
      <c r="C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  <c r="CB322" s="180"/>
      <c r="CC322" s="180"/>
      <c r="CD322" s="180"/>
      <c r="CE322" s="180"/>
      <c r="CF322" s="180"/>
      <c r="CG322" s="180"/>
      <c r="CH322" s="180"/>
      <c r="CI322" s="180"/>
      <c r="CJ322" s="180"/>
      <c r="CK322" s="180"/>
      <c r="CL322" s="180"/>
      <c r="CM322" s="180"/>
      <c r="CN322" s="180"/>
      <c r="CO322" s="180"/>
      <c r="CP322" s="180"/>
      <c r="CQ322" s="180"/>
      <c r="CR322" s="180"/>
      <c r="CS322" s="180"/>
      <c r="CT322" s="180"/>
      <c r="CU322" s="180"/>
      <c r="CV322" s="180"/>
      <c r="CW322" s="180"/>
      <c r="CX322" s="180"/>
      <c r="CY322" s="180"/>
      <c r="CZ322" s="180"/>
      <c r="DA322" s="180"/>
      <c r="DB322" s="180"/>
      <c r="DC322" s="180"/>
      <c r="DD322" s="180"/>
      <c r="DE322" s="180"/>
      <c r="DF322" s="180"/>
      <c r="DG322" s="180"/>
      <c r="DH322" s="180"/>
      <c r="DI322" s="180"/>
      <c r="DJ322" s="180"/>
      <c r="DK322" s="180"/>
      <c r="DL322" s="180"/>
      <c r="DM322" s="180"/>
      <c r="DN322" s="180"/>
      <c r="DO322" s="180"/>
      <c r="DP322" s="180"/>
      <c r="DQ322" s="180"/>
      <c r="DR322" s="180"/>
      <c r="DS322" s="180"/>
      <c r="DT322" s="180"/>
      <c r="DU322" s="180"/>
      <c r="DV322" s="180"/>
      <c r="DW322" s="180"/>
      <c r="DX322" s="180"/>
      <c r="DY322" s="180"/>
      <c r="DZ322" s="180"/>
      <c r="EA322" s="180"/>
      <c r="EB322" s="180"/>
    </row>
    <row r="323" spans="2:132" x14ac:dyDescent="0.2">
      <c r="B323" s="180"/>
      <c r="C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  <c r="CB323" s="180"/>
      <c r="CC323" s="180"/>
      <c r="CD323" s="180"/>
      <c r="CE323" s="180"/>
      <c r="CF323" s="180"/>
      <c r="CG323" s="180"/>
      <c r="CH323" s="180"/>
      <c r="CI323" s="180"/>
      <c r="CJ323" s="180"/>
      <c r="CK323" s="180"/>
      <c r="CL323" s="180"/>
      <c r="CM323" s="180"/>
      <c r="CN323" s="180"/>
      <c r="CO323" s="180"/>
      <c r="CP323" s="180"/>
      <c r="CQ323" s="180"/>
      <c r="CR323" s="180"/>
      <c r="CS323" s="180"/>
      <c r="CT323" s="180"/>
      <c r="CU323" s="180"/>
      <c r="CV323" s="180"/>
      <c r="CW323" s="180"/>
      <c r="CX323" s="180"/>
      <c r="CY323" s="180"/>
      <c r="CZ323" s="180"/>
      <c r="DA323" s="180"/>
      <c r="DB323" s="180"/>
      <c r="DC323" s="180"/>
      <c r="DD323" s="180"/>
      <c r="DE323" s="180"/>
      <c r="DF323" s="180"/>
      <c r="DG323" s="180"/>
      <c r="DH323" s="180"/>
      <c r="DI323" s="180"/>
      <c r="DJ323" s="180"/>
      <c r="DK323" s="180"/>
      <c r="DL323" s="180"/>
      <c r="DM323" s="180"/>
      <c r="DN323" s="180"/>
      <c r="DO323" s="180"/>
      <c r="DP323" s="180"/>
      <c r="DQ323" s="180"/>
      <c r="DR323" s="180"/>
      <c r="DS323" s="180"/>
      <c r="DT323" s="180"/>
      <c r="DU323" s="180"/>
      <c r="DV323" s="180"/>
      <c r="DW323" s="180"/>
      <c r="DX323" s="180"/>
      <c r="DY323" s="180"/>
      <c r="DZ323" s="180"/>
      <c r="EA323" s="180"/>
      <c r="EB323" s="180"/>
    </row>
    <row r="324" spans="2:132" x14ac:dyDescent="0.2">
      <c r="B324" s="180"/>
      <c r="C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  <c r="CB324" s="180"/>
      <c r="CC324" s="180"/>
      <c r="CD324" s="180"/>
      <c r="CE324" s="180"/>
      <c r="CF324" s="180"/>
      <c r="CG324" s="180"/>
      <c r="CH324" s="180"/>
      <c r="CI324" s="180"/>
      <c r="CJ324" s="180"/>
      <c r="CK324" s="180"/>
      <c r="CL324" s="180"/>
      <c r="CM324" s="180"/>
      <c r="CN324" s="180"/>
      <c r="CO324" s="180"/>
      <c r="CP324" s="180"/>
      <c r="CQ324" s="180"/>
      <c r="CR324" s="180"/>
      <c r="CS324" s="180"/>
      <c r="CT324" s="180"/>
      <c r="CU324" s="180"/>
      <c r="CV324" s="180"/>
      <c r="CW324" s="180"/>
      <c r="CX324" s="180"/>
      <c r="CY324" s="180"/>
      <c r="CZ324" s="180"/>
      <c r="DA324" s="180"/>
      <c r="DB324" s="180"/>
      <c r="DC324" s="180"/>
      <c r="DD324" s="180"/>
      <c r="DE324" s="180"/>
      <c r="DF324" s="180"/>
      <c r="DG324" s="180"/>
      <c r="DH324" s="180"/>
      <c r="DI324" s="180"/>
      <c r="DJ324" s="180"/>
      <c r="DK324" s="180"/>
      <c r="DL324" s="180"/>
      <c r="DM324" s="180"/>
      <c r="DN324" s="180"/>
      <c r="DO324" s="180"/>
      <c r="DP324" s="180"/>
      <c r="DQ324" s="180"/>
      <c r="DR324" s="180"/>
      <c r="DS324" s="180"/>
      <c r="DT324" s="180"/>
      <c r="DU324" s="180"/>
      <c r="DV324" s="180"/>
      <c r="DW324" s="180"/>
      <c r="DX324" s="180"/>
      <c r="DY324" s="180"/>
      <c r="DZ324" s="180"/>
      <c r="EA324" s="180"/>
      <c r="EB324" s="180"/>
    </row>
    <row r="325" spans="2:132" x14ac:dyDescent="0.2">
      <c r="B325" s="180"/>
      <c r="C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  <c r="CB325" s="180"/>
      <c r="CC325" s="180"/>
      <c r="CD325" s="180"/>
      <c r="CE325" s="180"/>
      <c r="CF325" s="180"/>
      <c r="CG325" s="180"/>
      <c r="CH325" s="180"/>
      <c r="CI325" s="180"/>
      <c r="CJ325" s="180"/>
      <c r="CK325" s="180"/>
      <c r="CL325" s="180"/>
      <c r="CM325" s="180"/>
      <c r="CN325" s="180"/>
      <c r="CO325" s="180"/>
      <c r="CP325" s="180"/>
      <c r="CQ325" s="180"/>
      <c r="CR325" s="180"/>
      <c r="CS325" s="180"/>
      <c r="CT325" s="180"/>
      <c r="CU325" s="180"/>
      <c r="CV325" s="180"/>
      <c r="CW325" s="180"/>
      <c r="CX325" s="180"/>
      <c r="CY325" s="180"/>
      <c r="CZ325" s="180"/>
      <c r="DA325" s="180"/>
      <c r="DB325" s="180"/>
      <c r="DC325" s="180"/>
      <c r="DD325" s="180"/>
      <c r="DE325" s="180"/>
      <c r="DF325" s="180"/>
      <c r="DG325" s="180"/>
      <c r="DH325" s="180"/>
      <c r="DI325" s="180"/>
      <c r="DJ325" s="180"/>
      <c r="DK325" s="180"/>
      <c r="DL325" s="180"/>
      <c r="DM325" s="180"/>
      <c r="DN325" s="180"/>
      <c r="DO325" s="180"/>
      <c r="DP325" s="180"/>
      <c r="DQ325" s="180"/>
      <c r="DR325" s="180"/>
      <c r="DS325" s="180"/>
      <c r="DT325" s="180"/>
      <c r="DU325" s="180"/>
      <c r="DV325" s="180"/>
      <c r="DW325" s="180"/>
      <c r="DX325" s="180"/>
      <c r="DY325" s="180"/>
      <c r="DZ325" s="180"/>
      <c r="EA325" s="180"/>
      <c r="EB325" s="180"/>
    </row>
    <row r="326" spans="2:132" x14ac:dyDescent="0.2">
      <c r="B326" s="180"/>
      <c r="C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  <c r="CB326" s="180"/>
      <c r="CC326" s="180"/>
      <c r="CD326" s="180"/>
      <c r="CE326" s="180"/>
      <c r="CF326" s="180"/>
      <c r="CG326" s="180"/>
      <c r="CH326" s="180"/>
      <c r="CI326" s="180"/>
      <c r="CJ326" s="180"/>
      <c r="CK326" s="180"/>
      <c r="CL326" s="180"/>
      <c r="CM326" s="180"/>
      <c r="CN326" s="180"/>
      <c r="CO326" s="180"/>
      <c r="CP326" s="180"/>
      <c r="CQ326" s="180"/>
      <c r="CR326" s="180"/>
      <c r="CS326" s="180"/>
      <c r="CT326" s="180"/>
      <c r="CU326" s="180"/>
      <c r="CV326" s="180"/>
      <c r="CW326" s="180"/>
      <c r="CX326" s="180"/>
      <c r="CY326" s="180"/>
      <c r="CZ326" s="180"/>
      <c r="DA326" s="180"/>
      <c r="DB326" s="180"/>
      <c r="DC326" s="180"/>
      <c r="DD326" s="180"/>
      <c r="DE326" s="180"/>
      <c r="DF326" s="180"/>
      <c r="DG326" s="180"/>
      <c r="DH326" s="180"/>
      <c r="DI326" s="180"/>
      <c r="DJ326" s="180"/>
      <c r="DK326" s="180"/>
      <c r="DL326" s="180"/>
      <c r="DM326" s="180"/>
      <c r="DN326" s="180"/>
      <c r="DO326" s="180"/>
      <c r="DP326" s="180"/>
      <c r="DQ326" s="180"/>
      <c r="DR326" s="180"/>
      <c r="DS326" s="180"/>
      <c r="DT326" s="180"/>
      <c r="DU326" s="180"/>
      <c r="DV326" s="180"/>
      <c r="DW326" s="180"/>
      <c r="DX326" s="180"/>
      <c r="DY326" s="180"/>
      <c r="DZ326" s="180"/>
      <c r="EA326" s="180"/>
      <c r="EB326" s="180"/>
    </row>
    <row r="327" spans="2:132" x14ac:dyDescent="0.2">
      <c r="B327" s="180"/>
      <c r="C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  <c r="CB327" s="180"/>
      <c r="CC327" s="180"/>
      <c r="CD327" s="180"/>
      <c r="CE327" s="180"/>
      <c r="CF327" s="180"/>
      <c r="CG327" s="180"/>
      <c r="CH327" s="180"/>
      <c r="CI327" s="180"/>
      <c r="CJ327" s="180"/>
      <c r="CK327" s="180"/>
      <c r="CL327" s="180"/>
      <c r="CM327" s="180"/>
      <c r="CN327" s="180"/>
      <c r="CO327" s="180"/>
      <c r="CP327" s="180"/>
      <c r="CQ327" s="180"/>
      <c r="CR327" s="180"/>
      <c r="CS327" s="180"/>
      <c r="CT327" s="180"/>
      <c r="CU327" s="180"/>
      <c r="CV327" s="180"/>
      <c r="CW327" s="180"/>
      <c r="CX327" s="180"/>
      <c r="CY327" s="180"/>
      <c r="CZ327" s="180"/>
      <c r="DA327" s="180"/>
      <c r="DB327" s="180"/>
      <c r="DC327" s="180"/>
      <c r="DD327" s="180"/>
      <c r="DE327" s="180"/>
      <c r="DF327" s="180"/>
      <c r="DG327" s="180"/>
      <c r="DH327" s="180"/>
      <c r="DI327" s="180"/>
      <c r="DJ327" s="180"/>
      <c r="DK327" s="180"/>
      <c r="DL327" s="180"/>
      <c r="DM327" s="180"/>
      <c r="DN327" s="180"/>
      <c r="DO327" s="180"/>
      <c r="DP327" s="180"/>
      <c r="DQ327" s="180"/>
      <c r="DR327" s="180"/>
      <c r="DS327" s="180"/>
      <c r="DT327" s="180"/>
      <c r="DU327" s="180"/>
      <c r="DV327" s="180"/>
      <c r="DW327" s="180"/>
      <c r="DX327" s="180"/>
      <c r="DY327" s="180"/>
      <c r="DZ327" s="180"/>
      <c r="EA327" s="180"/>
      <c r="EB327" s="180"/>
    </row>
    <row r="328" spans="2:132" x14ac:dyDescent="0.2">
      <c r="B328" s="180"/>
      <c r="C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  <c r="CB328" s="180"/>
      <c r="CC328" s="180"/>
      <c r="CD328" s="180"/>
      <c r="CE328" s="180"/>
      <c r="CF328" s="180"/>
      <c r="CG328" s="180"/>
      <c r="CH328" s="180"/>
      <c r="CI328" s="180"/>
      <c r="CJ328" s="180"/>
      <c r="CK328" s="180"/>
      <c r="CL328" s="180"/>
      <c r="CM328" s="180"/>
      <c r="CN328" s="180"/>
      <c r="CO328" s="180"/>
      <c r="CP328" s="180"/>
      <c r="CQ328" s="180"/>
      <c r="CR328" s="180"/>
      <c r="CS328" s="180"/>
      <c r="CT328" s="180"/>
      <c r="CU328" s="180"/>
      <c r="CV328" s="180"/>
      <c r="CW328" s="180"/>
      <c r="CX328" s="180"/>
      <c r="CY328" s="180"/>
      <c r="CZ328" s="180"/>
      <c r="DA328" s="180"/>
      <c r="DB328" s="180"/>
      <c r="DC328" s="180"/>
      <c r="DD328" s="180"/>
      <c r="DE328" s="180"/>
      <c r="DF328" s="180"/>
      <c r="DG328" s="180"/>
      <c r="DH328" s="180"/>
      <c r="DI328" s="180"/>
      <c r="DJ328" s="180"/>
      <c r="DK328" s="180"/>
      <c r="DL328" s="180"/>
      <c r="DM328" s="180"/>
      <c r="DN328" s="180"/>
      <c r="DO328" s="180"/>
      <c r="DP328" s="180"/>
      <c r="DQ328" s="180"/>
      <c r="DR328" s="180"/>
      <c r="DS328" s="180"/>
      <c r="DT328" s="180"/>
      <c r="DU328" s="180"/>
      <c r="DV328" s="180"/>
      <c r="DW328" s="180"/>
      <c r="DX328" s="180"/>
      <c r="DY328" s="180"/>
      <c r="DZ328" s="180"/>
      <c r="EA328" s="180"/>
      <c r="EB328" s="180"/>
    </row>
    <row r="329" spans="2:132" x14ac:dyDescent="0.2">
      <c r="B329" s="180"/>
      <c r="C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  <c r="CB329" s="180"/>
      <c r="CC329" s="180"/>
      <c r="CD329" s="180"/>
      <c r="CE329" s="180"/>
      <c r="CF329" s="180"/>
      <c r="CG329" s="180"/>
      <c r="CH329" s="180"/>
      <c r="CI329" s="180"/>
      <c r="CJ329" s="180"/>
      <c r="CK329" s="180"/>
      <c r="CL329" s="180"/>
      <c r="CM329" s="180"/>
      <c r="CN329" s="180"/>
      <c r="CO329" s="180"/>
      <c r="CP329" s="180"/>
      <c r="CQ329" s="180"/>
      <c r="CR329" s="180"/>
      <c r="CS329" s="180"/>
      <c r="CT329" s="180"/>
      <c r="CU329" s="180"/>
      <c r="CV329" s="180"/>
      <c r="CW329" s="180"/>
      <c r="CX329" s="180"/>
      <c r="CY329" s="180"/>
      <c r="CZ329" s="180"/>
      <c r="DA329" s="180"/>
      <c r="DB329" s="180"/>
      <c r="DC329" s="180"/>
      <c r="DD329" s="180"/>
      <c r="DE329" s="180"/>
      <c r="DF329" s="180"/>
      <c r="DG329" s="180"/>
      <c r="DH329" s="180"/>
      <c r="DI329" s="180"/>
      <c r="DJ329" s="180"/>
      <c r="DK329" s="180"/>
      <c r="DL329" s="180"/>
      <c r="DM329" s="180"/>
      <c r="DN329" s="180"/>
      <c r="DO329" s="180"/>
      <c r="DP329" s="180"/>
      <c r="DQ329" s="180"/>
      <c r="DR329" s="180"/>
      <c r="DS329" s="180"/>
      <c r="DT329" s="180"/>
      <c r="DU329" s="180"/>
      <c r="DV329" s="180"/>
      <c r="DW329" s="180"/>
      <c r="DX329" s="180"/>
      <c r="DY329" s="180"/>
      <c r="DZ329" s="180"/>
      <c r="EA329" s="180"/>
      <c r="EB329" s="180"/>
    </row>
    <row r="330" spans="2:132" x14ac:dyDescent="0.2">
      <c r="B330" s="180"/>
      <c r="C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  <c r="CB330" s="180"/>
      <c r="CC330" s="180"/>
      <c r="CD330" s="180"/>
      <c r="CE330" s="180"/>
      <c r="CF330" s="180"/>
      <c r="CG330" s="180"/>
      <c r="CH330" s="180"/>
      <c r="CI330" s="180"/>
      <c r="CJ330" s="180"/>
      <c r="CK330" s="180"/>
      <c r="CL330" s="180"/>
      <c r="CM330" s="180"/>
      <c r="CN330" s="180"/>
      <c r="CO330" s="180"/>
      <c r="CP330" s="180"/>
      <c r="CQ330" s="180"/>
      <c r="CR330" s="180"/>
      <c r="CS330" s="180"/>
      <c r="CT330" s="180"/>
      <c r="CU330" s="180"/>
      <c r="CV330" s="180"/>
      <c r="CW330" s="180"/>
      <c r="CX330" s="180"/>
      <c r="CY330" s="180"/>
      <c r="CZ330" s="180"/>
      <c r="DA330" s="180"/>
      <c r="DB330" s="180"/>
      <c r="DC330" s="180"/>
      <c r="DD330" s="180"/>
      <c r="DE330" s="180"/>
      <c r="DF330" s="180"/>
      <c r="DG330" s="180"/>
      <c r="DH330" s="180"/>
      <c r="DI330" s="180"/>
      <c r="DJ330" s="180"/>
      <c r="DK330" s="180"/>
      <c r="DL330" s="180"/>
      <c r="DM330" s="180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0"/>
      <c r="DZ330" s="180"/>
      <c r="EA330" s="180"/>
      <c r="EB330" s="180"/>
    </row>
    <row r="331" spans="2:132" x14ac:dyDescent="0.2">
      <c r="B331" s="180"/>
      <c r="C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  <c r="CB331" s="180"/>
      <c r="CC331" s="180"/>
      <c r="CD331" s="180"/>
      <c r="CE331" s="180"/>
      <c r="CF331" s="180"/>
      <c r="CG331" s="180"/>
      <c r="CH331" s="180"/>
      <c r="CI331" s="180"/>
      <c r="CJ331" s="180"/>
      <c r="CK331" s="180"/>
      <c r="CL331" s="180"/>
      <c r="CM331" s="180"/>
      <c r="CN331" s="180"/>
      <c r="CO331" s="180"/>
      <c r="CP331" s="180"/>
      <c r="CQ331" s="180"/>
      <c r="CR331" s="180"/>
      <c r="CS331" s="180"/>
      <c r="CT331" s="180"/>
      <c r="CU331" s="180"/>
      <c r="CV331" s="180"/>
      <c r="CW331" s="180"/>
      <c r="CX331" s="180"/>
      <c r="CY331" s="180"/>
      <c r="CZ331" s="180"/>
      <c r="DA331" s="180"/>
      <c r="DB331" s="180"/>
      <c r="DC331" s="180"/>
      <c r="DD331" s="180"/>
      <c r="DE331" s="180"/>
      <c r="DF331" s="180"/>
      <c r="DG331" s="180"/>
      <c r="DH331" s="180"/>
      <c r="DI331" s="180"/>
      <c r="DJ331" s="180"/>
      <c r="DK331" s="180"/>
      <c r="DL331" s="180"/>
      <c r="DM331" s="180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0"/>
      <c r="DZ331" s="180"/>
      <c r="EA331" s="180"/>
      <c r="EB331" s="180"/>
    </row>
    <row r="332" spans="2:132" x14ac:dyDescent="0.2">
      <c r="B332" s="180"/>
      <c r="C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  <c r="CB332" s="180"/>
      <c r="CC332" s="180"/>
      <c r="CD332" s="180"/>
      <c r="CE332" s="180"/>
      <c r="CF332" s="180"/>
      <c r="CG332" s="180"/>
      <c r="CH332" s="180"/>
      <c r="CI332" s="180"/>
      <c r="CJ332" s="180"/>
      <c r="CK332" s="180"/>
      <c r="CL332" s="180"/>
      <c r="CM332" s="180"/>
      <c r="CN332" s="180"/>
      <c r="CO332" s="180"/>
      <c r="CP332" s="180"/>
      <c r="CQ332" s="180"/>
      <c r="CR332" s="180"/>
      <c r="CS332" s="180"/>
      <c r="CT332" s="180"/>
      <c r="CU332" s="180"/>
      <c r="CV332" s="180"/>
      <c r="CW332" s="180"/>
      <c r="CX332" s="180"/>
      <c r="CY332" s="180"/>
      <c r="CZ332" s="180"/>
      <c r="DA332" s="180"/>
      <c r="DB332" s="180"/>
      <c r="DC332" s="180"/>
      <c r="DD332" s="180"/>
      <c r="DE332" s="180"/>
      <c r="DF332" s="180"/>
      <c r="DG332" s="180"/>
      <c r="DH332" s="180"/>
      <c r="DI332" s="180"/>
      <c r="DJ332" s="180"/>
      <c r="DK332" s="180"/>
      <c r="DL332" s="180"/>
      <c r="DM332" s="180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0"/>
      <c r="DZ332" s="180"/>
      <c r="EA332" s="180"/>
      <c r="EB332" s="180"/>
    </row>
    <row r="333" spans="2:132" x14ac:dyDescent="0.2">
      <c r="B333" s="180"/>
      <c r="C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  <c r="CB333" s="180"/>
      <c r="CC333" s="180"/>
      <c r="CD333" s="180"/>
      <c r="CE333" s="180"/>
      <c r="CF333" s="180"/>
      <c r="CG333" s="180"/>
      <c r="CH333" s="180"/>
      <c r="CI333" s="180"/>
      <c r="CJ333" s="180"/>
      <c r="CK333" s="180"/>
      <c r="CL333" s="180"/>
      <c r="CM333" s="180"/>
      <c r="CN333" s="180"/>
      <c r="CO333" s="180"/>
      <c r="CP333" s="180"/>
      <c r="CQ333" s="180"/>
      <c r="CR333" s="180"/>
      <c r="CS333" s="180"/>
      <c r="CT333" s="180"/>
      <c r="CU333" s="180"/>
      <c r="CV333" s="180"/>
      <c r="CW333" s="180"/>
      <c r="CX333" s="180"/>
      <c r="CY333" s="180"/>
      <c r="CZ333" s="180"/>
      <c r="DA333" s="180"/>
      <c r="DB333" s="180"/>
      <c r="DC333" s="180"/>
      <c r="DD333" s="180"/>
      <c r="DE333" s="180"/>
      <c r="DF333" s="180"/>
      <c r="DG333" s="180"/>
      <c r="DH333" s="180"/>
      <c r="DI333" s="180"/>
      <c r="DJ333" s="180"/>
      <c r="DK333" s="180"/>
      <c r="DL333" s="180"/>
      <c r="DM333" s="180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0"/>
      <c r="DZ333" s="180"/>
      <c r="EA333" s="180"/>
      <c r="EB333" s="180"/>
    </row>
    <row r="334" spans="2:132" x14ac:dyDescent="0.2">
      <c r="B334" s="180"/>
      <c r="C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  <c r="CB334" s="180"/>
      <c r="CC334" s="180"/>
      <c r="CD334" s="180"/>
      <c r="CE334" s="180"/>
      <c r="CF334" s="180"/>
      <c r="CG334" s="180"/>
      <c r="CH334" s="180"/>
      <c r="CI334" s="180"/>
      <c r="CJ334" s="180"/>
      <c r="CK334" s="180"/>
      <c r="CL334" s="180"/>
      <c r="CM334" s="180"/>
      <c r="CN334" s="180"/>
      <c r="CO334" s="180"/>
      <c r="CP334" s="180"/>
      <c r="CQ334" s="180"/>
      <c r="CR334" s="180"/>
      <c r="CS334" s="180"/>
      <c r="CT334" s="180"/>
      <c r="CU334" s="180"/>
      <c r="CV334" s="180"/>
      <c r="CW334" s="180"/>
      <c r="CX334" s="180"/>
      <c r="CY334" s="180"/>
      <c r="CZ334" s="180"/>
      <c r="DA334" s="180"/>
      <c r="DB334" s="180"/>
      <c r="DC334" s="180"/>
      <c r="DD334" s="180"/>
      <c r="DE334" s="180"/>
      <c r="DF334" s="180"/>
      <c r="DG334" s="180"/>
      <c r="DH334" s="180"/>
      <c r="DI334" s="180"/>
      <c r="DJ334" s="180"/>
      <c r="DK334" s="180"/>
      <c r="DL334" s="180"/>
      <c r="DM334" s="180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0"/>
      <c r="DZ334" s="180"/>
      <c r="EA334" s="180"/>
      <c r="EB334" s="180"/>
    </row>
    <row r="335" spans="2:132" x14ac:dyDescent="0.2">
      <c r="B335" s="180"/>
      <c r="C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  <c r="CB335" s="180"/>
      <c r="CC335" s="180"/>
      <c r="CD335" s="180"/>
      <c r="CE335" s="180"/>
      <c r="CF335" s="180"/>
      <c r="CG335" s="180"/>
      <c r="CH335" s="180"/>
      <c r="CI335" s="180"/>
      <c r="CJ335" s="180"/>
      <c r="CK335" s="180"/>
      <c r="CL335" s="180"/>
      <c r="CM335" s="180"/>
      <c r="CN335" s="180"/>
      <c r="CO335" s="180"/>
      <c r="CP335" s="180"/>
      <c r="CQ335" s="180"/>
      <c r="CR335" s="180"/>
      <c r="CS335" s="180"/>
      <c r="CT335" s="180"/>
      <c r="CU335" s="180"/>
      <c r="CV335" s="180"/>
      <c r="CW335" s="180"/>
      <c r="CX335" s="180"/>
      <c r="CY335" s="180"/>
      <c r="CZ335" s="180"/>
      <c r="DA335" s="180"/>
      <c r="DB335" s="180"/>
      <c r="DC335" s="180"/>
      <c r="DD335" s="180"/>
      <c r="DE335" s="180"/>
      <c r="DF335" s="180"/>
      <c r="DG335" s="180"/>
      <c r="DH335" s="180"/>
      <c r="DI335" s="180"/>
      <c r="DJ335" s="180"/>
      <c r="DK335" s="180"/>
      <c r="DL335" s="180"/>
      <c r="DM335" s="180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0"/>
      <c r="DZ335" s="180"/>
      <c r="EA335" s="180"/>
      <c r="EB335" s="180"/>
    </row>
    <row r="336" spans="2:132" x14ac:dyDescent="0.2">
      <c r="B336" s="180"/>
      <c r="C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  <c r="CB336" s="180"/>
      <c r="CC336" s="180"/>
      <c r="CD336" s="180"/>
      <c r="CE336" s="180"/>
      <c r="CF336" s="180"/>
      <c r="CG336" s="180"/>
      <c r="CH336" s="180"/>
      <c r="CI336" s="180"/>
      <c r="CJ336" s="180"/>
      <c r="CK336" s="180"/>
      <c r="CL336" s="180"/>
      <c r="CM336" s="180"/>
      <c r="CN336" s="180"/>
      <c r="CO336" s="180"/>
      <c r="CP336" s="180"/>
      <c r="CQ336" s="180"/>
      <c r="CR336" s="180"/>
      <c r="CS336" s="180"/>
      <c r="CT336" s="180"/>
      <c r="CU336" s="180"/>
      <c r="CV336" s="180"/>
      <c r="CW336" s="180"/>
      <c r="CX336" s="180"/>
      <c r="CY336" s="180"/>
      <c r="CZ336" s="180"/>
      <c r="DA336" s="180"/>
      <c r="DB336" s="180"/>
      <c r="DC336" s="180"/>
      <c r="DD336" s="180"/>
      <c r="DE336" s="180"/>
      <c r="DF336" s="180"/>
      <c r="DG336" s="180"/>
      <c r="DH336" s="180"/>
      <c r="DI336" s="180"/>
      <c r="DJ336" s="180"/>
      <c r="DK336" s="180"/>
      <c r="DL336" s="180"/>
      <c r="DM336" s="180"/>
      <c r="DN336" s="180"/>
      <c r="DO336" s="180"/>
      <c r="DP336" s="180"/>
      <c r="DQ336" s="180"/>
      <c r="DR336" s="180"/>
      <c r="DS336" s="180"/>
      <c r="DT336" s="180"/>
      <c r="DU336" s="180"/>
      <c r="DV336" s="180"/>
      <c r="DW336" s="180"/>
      <c r="DX336" s="180"/>
      <c r="DY336" s="180"/>
      <c r="DZ336" s="180"/>
      <c r="EA336" s="180"/>
      <c r="EB336" s="180"/>
    </row>
    <row r="337" spans="2:132" x14ac:dyDescent="0.2">
      <c r="B337" s="180"/>
      <c r="C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  <c r="CB337" s="180"/>
      <c r="CC337" s="180"/>
      <c r="CD337" s="180"/>
      <c r="CE337" s="180"/>
      <c r="CF337" s="180"/>
      <c r="CG337" s="180"/>
      <c r="CH337" s="180"/>
      <c r="CI337" s="180"/>
      <c r="CJ337" s="180"/>
      <c r="CK337" s="180"/>
      <c r="CL337" s="180"/>
      <c r="CM337" s="180"/>
      <c r="CN337" s="180"/>
      <c r="CO337" s="180"/>
      <c r="CP337" s="180"/>
      <c r="CQ337" s="180"/>
      <c r="CR337" s="180"/>
      <c r="CS337" s="180"/>
      <c r="CT337" s="180"/>
      <c r="CU337" s="180"/>
      <c r="CV337" s="180"/>
      <c r="CW337" s="180"/>
      <c r="CX337" s="180"/>
      <c r="CY337" s="180"/>
      <c r="CZ337" s="180"/>
      <c r="DA337" s="180"/>
      <c r="DB337" s="180"/>
      <c r="DC337" s="180"/>
      <c r="DD337" s="180"/>
      <c r="DE337" s="180"/>
      <c r="DF337" s="180"/>
      <c r="DG337" s="180"/>
      <c r="DH337" s="180"/>
      <c r="DI337" s="180"/>
      <c r="DJ337" s="180"/>
      <c r="DK337" s="180"/>
      <c r="DL337" s="180"/>
      <c r="DM337" s="180"/>
      <c r="DN337" s="180"/>
      <c r="DO337" s="180"/>
      <c r="DP337" s="180"/>
      <c r="DQ337" s="180"/>
      <c r="DR337" s="180"/>
      <c r="DS337" s="180"/>
      <c r="DT337" s="180"/>
      <c r="DU337" s="180"/>
      <c r="DV337" s="180"/>
      <c r="DW337" s="180"/>
      <c r="DX337" s="180"/>
      <c r="DY337" s="180"/>
      <c r="DZ337" s="180"/>
      <c r="EA337" s="180"/>
      <c r="EB337" s="180"/>
    </row>
    <row r="338" spans="2:132" x14ac:dyDescent="0.2">
      <c r="B338" s="180"/>
      <c r="C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  <c r="CB338" s="180"/>
      <c r="CC338" s="180"/>
      <c r="CD338" s="180"/>
      <c r="CE338" s="180"/>
      <c r="CF338" s="180"/>
      <c r="CG338" s="180"/>
      <c r="CH338" s="180"/>
      <c r="CI338" s="180"/>
      <c r="CJ338" s="180"/>
      <c r="CK338" s="180"/>
      <c r="CL338" s="180"/>
      <c r="CM338" s="180"/>
      <c r="CN338" s="180"/>
      <c r="CO338" s="180"/>
      <c r="CP338" s="180"/>
      <c r="CQ338" s="180"/>
      <c r="CR338" s="180"/>
      <c r="CS338" s="180"/>
      <c r="CT338" s="180"/>
      <c r="CU338" s="180"/>
      <c r="CV338" s="180"/>
      <c r="CW338" s="180"/>
      <c r="CX338" s="180"/>
      <c r="CY338" s="180"/>
      <c r="CZ338" s="180"/>
      <c r="DA338" s="180"/>
      <c r="DB338" s="180"/>
      <c r="DC338" s="180"/>
      <c r="DD338" s="180"/>
      <c r="DE338" s="180"/>
      <c r="DF338" s="180"/>
      <c r="DG338" s="180"/>
      <c r="DH338" s="180"/>
      <c r="DI338" s="180"/>
      <c r="DJ338" s="180"/>
      <c r="DK338" s="180"/>
      <c r="DL338" s="180"/>
      <c r="DM338" s="180"/>
      <c r="DN338" s="180"/>
      <c r="DO338" s="180"/>
      <c r="DP338" s="180"/>
      <c r="DQ338" s="180"/>
      <c r="DR338" s="180"/>
      <c r="DS338" s="180"/>
      <c r="DT338" s="180"/>
      <c r="DU338" s="180"/>
      <c r="DV338" s="180"/>
      <c r="DW338" s="180"/>
      <c r="DX338" s="180"/>
      <c r="DY338" s="180"/>
      <c r="DZ338" s="180"/>
      <c r="EA338" s="180"/>
      <c r="EB338" s="180"/>
    </row>
    <row r="339" spans="2:132" x14ac:dyDescent="0.2">
      <c r="B339" s="180"/>
      <c r="C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  <c r="CB339" s="180"/>
      <c r="CC339" s="180"/>
      <c r="CD339" s="180"/>
      <c r="CE339" s="180"/>
      <c r="CF339" s="180"/>
      <c r="CG339" s="180"/>
      <c r="CH339" s="180"/>
      <c r="CI339" s="180"/>
      <c r="CJ339" s="180"/>
      <c r="CK339" s="180"/>
      <c r="CL339" s="180"/>
      <c r="CM339" s="180"/>
      <c r="CN339" s="180"/>
      <c r="CO339" s="180"/>
      <c r="CP339" s="180"/>
      <c r="CQ339" s="180"/>
      <c r="CR339" s="180"/>
      <c r="CS339" s="180"/>
      <c r="CT339" s="180"/>
      <c r="CU339" s="180"/>
      <c r="CV339" s="180"/>
      <c r="CW339" s="180"/>
      <c r="CX339" s="180"/>
      <c r="CY339" s="180"/>
      <c r="CZ339" s="180"/>
      <c r="DA339" s="180"/>
      <c r="DB339" s="180"/>
      <c r="DC339" s="180"/>
      <c r="DD339" s="180"/>
      <c r="DE339" s="180"/>
      <c r="DF339" s="180"/>
      <c r="DG339" s="180"/>
      <c r="DH339" s="180"/>
      <c r="DI339" s="180"/>
      <c r="DJ339" s="180"/>
      <c r="DK339" s="180"/>
      <c r="DL339" s="180"/>
      <c r="DM339" s="180"/>
      <c r="DN339" s="180"/>
      <c r="DO339" s="180"/>
      <c r="DP339" s="180"/>
      <c r="DQ339" s="180"/>
      <c r="DR339" s="180"/>
      <c r="DS339" s="180"/>
      <c r="DT339" s="180"/>
      <c r="DU339" s="180"/>
      <c r="DV339" s="180"/>
      <c r="DW339" s="180"/>
      <c r="DX339" s="180"/>
      <c r="DY339" s="180"/>
      <c r="DZ339" s="180"/>
      <c r="EA339" s="180"/>
      <c r="EB339" s="180"/>
    </row>
    <row r="340" spans="2:132" x14ac:dyDescent="0.2">
      <c r="B340" s="180"/>
      <c r="C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  <c r="CB340" s="180"/>
      <c r="CC340" s="180"/>
      <c r="CD340" s="180"/>
      <c r="CE340" s="180"/>
      <c r="CF340" s="180"/>
      <c r="CG340" s="180"/>
      <c r="CH340" s="180"/>
      <c r="CI340" s="180"/>
      <c r="CJ340" s="180"/>
      <c r="CK340" s="180"/>
      <c r="CL340" s="180"/>
      <c r="CM340" s="180"/>
      <c r="CN340" s="180"/>
      <c r="CO340" s="180"/>
      <c r="CP340" s="180"/>
      <c r="CQ340" s="180"/>
      <c r="CR340" s="180"/>
      <c r="CS340" s="180"/>
      <c r="CT340" s="180"/>
      <c r="CU340" s="180"/>
      <c r="CV340" s="180"/>
      <c r="CW340" s="180"/>
      <c r="CX340" s="180"/>
      <c r="CY340" s="180"/>
      <c r="CZ340" s="180"/>
      <c r="DA340" s="180"/>
      <c r="DB340" s="180"/>
      <c r="DC340" s="180"/>
      <c r="DD340" s="180"/>
      <c r="DE340" s="180"/>
      <c r="DF340" s="180"/>
      <c r="DG340" s="180"/>
      <c r="DH340" s="180"/>
      <c r="DI340" s="180"/>
      <c r="DJ340" s="180"/>
      <c r="DK340" s="180"/>
      <c r="DL340" s="180"/>
      <c r="DM340" s="180"/>
      <c r="DN340" s="180"/>
      <c r="DO340" s="180"/>
      <c r="DP340" s="180"/>
      <c r="DQ340" s="180"/>
      <c r="DR340" s="180"/>
      <c r="DS340" s="180"/>
      <c r="DT340" s="180"/>
      <c r="DU340" s="180"/>
      <c r="DV340" s="180"/>
      <c r="DW340" s="180"/>
      <c r="DX340" s="180"/>
      <c r="DY340" s="180"/>
      <c r="DZ340" s="180"/>
      <c r="EA340" s="180"/>
      <c r="EB340" s="180"/>
    </row>
    <row r="341" spans="2:132" x14ac:dyDescent="0.2">
      <c r="B341" s="180"/>
      <c r="C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  <c r="CB341" s="180"/>
      <c r="CC341" s="180"/>
      <c r="CD341" s="180"/>
      <c r="CE341" s="180"/>
      <c r="CF341" s="180"/>
      <c r="CG341" s="180"/>
      <c r="CH341" s="180"/>
      <c r="CI341" s="180"/>
      <c r="CJ341" s="180"/>
      <c r="CK341" s="180"/>
      <c r="CL341" s="180"/>
      <c r="CM341" s="180"/>
      <c r="CN341" s="180"/>
      <c r="CO341" s="180"/>
      <c r="CP341" s="180"/>
      <c r="CQ341" s="180"/>
      <c r="CR341" s="180"/>
      <c r="CS341" s="180"/>
      <c r="CT341" s="180"/>
      <c r="CU341" s="180"/>
      <c r="CV341" s="180"/>
      <c r="CW341" s="180"/>
      <c r="CX341" s="180"/>
      <c r="CY341" s="180"/>
      <c r="CZ341" s="180"/>
      <c r="DA341" s="180"/>
      <c r="DB341" s="180"/>
      <c r="DC341" s="180"/>
      <c r="DD341" s="180"/>
      <c r="DE341" s="180"/>
      <c r="DF341" s="180"/>
      <c r="DG341" s="180"/>
      <c r="DH341" s="180"/>
      <c r="DI341" s="180"/>
      <c r="DJ341" s="180"/>
      <c r="DK341" s="180"/>
      <c r="DL341" s="180"/>
      <c r="DM341" s="180"/>
      <c r="DN341" s="180"/>
      <c r="DO341" s="180"/>
      <c r="DP341" s="180"/>
      <c r="DQ341" s="180"/>
      <c r="DR341" s="180"/>
      <c r="DS341" s="180"/>
      <c r="DT341" s="180"/>
      <c r="DU341" s="180"/>
      <c r="DV341" s="180"/>
      <c r="DW341" s="180"/>
      <c r="DX341" s="180"/>
      <c r="DY341" s="180"/>
      <c r="DZ341" s="180"/>
      <c r="EA341" s="180"/>
      <c r="EB341" s="180"/>
    </row>
    <row r="342" spans="2:132" x14ac:dyDescent="0.2">
      <c r="B342" s="180"/>
      <c r="C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  <c r="CB342" s="180"/>
      <c r="CC342" s="180"/>
      <c r="CD342" s="180"/>
      <c r="CE342" s="180"/>
      <c r="CF342" s="180"/>
      <c r="CG342" s="180"/>
      <c r="CH342" s="180"/>
      <c r="CI342" s="180"/>
      <c r="CJ342" s="180"/>
      <c r="CK342" s="180"/>
      <c r="CL342" s="180"/>
      <c r="CM342" s="180"/>
      <c r="CN342" s="180"/>
      <c r="CO342" s="180"/>
      <c r="CP342" s="180"/>
      <c r="CQ342" s="180"/>
      <c r="CR342" s="180"/>
      <c r="CS342" s="180"/>
      <c r="CT342" s="180"/>
      <c r="CU342" s="180"/>
      <c r="CV342" s="180"/>
      <c r="CW342" s="180"/>
      <c r="CX342" s="180"/>
      <c r="CY342" s="180"/>
      <c r="CZ342" s="180"/>
      <c r="DA342" s="180"/>
      <c r="DB342" s="180"/>
      <c r="DC342" s="180"/>
      <c r="DD342" s="180"/>
      <c r="DE342" s="180"/>
      <c r="DF342" s="180"/>
      <c r="DG342" s="180"/>
      <c r="DH342" s="180"/>
      <c r="DI342" s="180"/>
      <c r="DJ342" s="180"/>
      <c r="DK342" s="180"/>
      <c r="DL342" s="180"/>
      <c r="DM342" s="180"/>
      <c r="DN342" s="180"/>
      <c r="DO342" s="180"/>
      <c r="DP342" s="180"/>
      <c r="DQ342" s="180"/>
      <c r="DR342" s="180"/>
      <c r="DS342" s="180"/>
      <c r="DT342" s="180"/>
      <c r="DU342" s="180"/>
      <c r="DV342" s="180"/>
      <c r="DW342" s="180"/>
      <c r="DX342" s="180"/>
      <c r="DY342" s="180"/>
      <c r="DZ342" s="180"/>
      <c r="EA342" s="180"/>
      <c r="EB342" s="180"/>
    </row>
    <row r="343" spans="2:132" x14ac:dyDescent="0.2">
      <c r="B343" s="180"/>
      <c r="C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  <c r="CB343" s="180"/>
      <c r="CC343" s="180"/>
      <c r="CD343" s="180"/>
      <c r="CE343" s="180"/>
      <c r="CF343" s="180"/>
      <c r="CG343" s="180"/>
      <c r="CH343" s="180"/>
      <c r="CI343" s="180"/>
      <c r="CJ343" s="180"/>
      <c r="CK343" s="180"/>
      <c r="CL343" s="180"/>
      <c r="CM343" s="180"/>
      <c r="CN343" s="180"/>
      <c r="CO343" s="180"/>
      <c r="CP343" s="180"/>
      <c r="CQ343" s="180"/>
      <c r="CR343" s="180"/>
      <c r="CS343" s="180"/>
      <c r="CT343" s="180"/>
      <c r="CU343" s="180"/>
      <c r="CV343" s="180"/>
      <c r="CW343" s="180"/>
      <c r="CX343" s="180"/>
      <c r="CY343" s="180"/>
      <c r="CZ343" s="180"/>
      <c r="DA343" s="180"/>
      <c r="DB343" s="180"/>
      <c r="DC343" s="180"/>
      <c r="DD343" s="180"/>
      <c r="DE343" s="180"/>
      <c r="DF343" s="180"/>
      <c r="DG343" s="180"/>
      <c r="DH343" s="180"/>
      <c r="DI343" s="180"/>
      <c r="DJ343" s="180"/>
      <c r="DK343" s="180"/>
      <c r="DL343" s="180"/>
      <c r="DM343" s="180"/>
      <c r="DN343" s="180"/>
      <c r="DO343" s="180"/>
      <c r="DP343" s="180"/>
      <c r="DQ343" s="180"/>
      <c r="DR343" s="180"/>
      <c r="DS343" s="180"/>
      <c r="DT343" s="180"/>
      <c r="DU343" s="180"/>
      <c r="DV343" s="180"/>
      <c r="DW343" s="180"/>
      <c r="DX343" s="180"/>
      <c r="DY343" s="180"/>
      <c r="DZ343" s="180"/>
      <c r="EA343" s="180"/>
      <c r="EB343" s="180"/>
    </row>
    <row r="344" spans="2:132" x14ac:dyDescent="0.2">
      <c r="B344" s="180"/>
      <c r="C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  <c r="CB344" s="180"/>
      <c r="CC344" s="180"/>
      <c r="CD344" s="180"/>
      <c r="CE344" s="180"/>
      <c r="CF344" s="180"/>
      <c r="CG344" s="180"/>
      <c r="CH344" s="180"/>
      <c r="CI344" s="180"/>
      <c r="CJ344" s="180"/>
      <c r="CK344" s="180"/>
      <c r="CL344" s="180"/>
      <c r="CM344" s="180"/>
      <c r="CN344" s="180"/>
      <c r="CO344" s="180"/>
      <c r="CP344" s="180"/>
      <c r="CQ344" s="180"/>
      <c r="CR344" s="180"/>
      <c r="CS344" s="180"/>
      <c r="CT344" s="180"/>
      <c r="CU344" s="180"/>
      <c r="CV344" s="180"/>
      <c r="CW344" s="180"/>
      <c r="CX344" s="180"/>
      <c r="CY344" s="180"/>
      <c r="CZ344" s="180"/>
      <c r="DA344" s="180"/>
      <c r="DB344" s="180"/>
      <c r="DC344" s="180"/>
      <c r="DD344" s="180"/>
      <c r="DE344" s="180"/>
      <c r="DF344" s="180"/>
      <c r="DG344" s="180"/>
      <c r="DH344" s="180"/>
      <c r="DI344" s="180"/>
      <c r="DJ344" s="180"/>
      <c r="DK344" s="180"/>
      <c r="DL344" s="180"/>
      <c r="DM344" s="180"/>
      <c r="DN344" s="180"/>
      <c r="DO344" s="180"/>
      <c r="DP344" s="180"/>
      <c r="DQ344" s="180"/>
      <c r="DR344" s="180"/>
      <c r="DS344" s="180"/>
      <c r="DT344" s="180"/>
      <c r="DU344" s="180"/>
      <c r="DV344" s="180"/>
      <c r="DW344" s="180"/>
      <c r="DX344" s="180"/>
      <c r="DY344" s="180"/>
      <c r="DZ344" s="180"/>
      <c r="EA344" s="180"/>
      <c r="EB344" s="180"/>
    </row>
    <row r="345" spans="2:132" x14ac:dyDescent="0.2">
      <c r="B345" s="180"/>
      <c r="C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  <c r="CB345" s="180"/>
      <c r="CC345" s="180"/>
      <c r="CD345" s="180"/>
      <c r="CE345" s="180"/>
      <c r="CF345" s="180"/>
      <c r="CG345" s="180"/>
      <c r="CH345" s="180"/>
      <c r="CI345" s="180"/>
      <c r="CJ345" s="180"/>
      <c r="CK345" s="180"/>
      <c r="CL345" s="180"/>
      <c r="CM345" s="180"/>
      <c r="CN345" s="180"/>
      <c r="CO345" s="180"/>
      <c r="CP345" s="180"/>
      <c r="CQ345" s="180"/>
      <c r="CR345" s="180"/>
      <c r="CS345" s="180"/>
      <c r="CT345" s="180"/>
      <c r="CU345" s="180"/>
      <c r="CV345" s="180"/>
      <c r="CW345" s="180"/>
      <c r="CX345" s="180"/>
      <c r="CY345" s="180"/>
      <c r="CZ345" s="180"/>
      <c r="DA345" s="180"/>
      <c r="DB345" s="180"/>
      <c r="DC345" s="180"/>
      <c r="DD345" s="180"/>
      <c r="DE345" s="180"/>
      <c r="DF345" s="180"/>
      <c r="DG345" s="180"/>
      <c r="DH345" s="180"/>
      <c r="DI345" s="180"/>
      <c r="DJ345" s="180"/>
      <c r="DK345" s="180"/>
      <c r="DL345" s="180"/>
      <c r="DM345" s="180"/>
      <c r="DN345" s="180"/>
      <c r="DO345" s="180"/>
      <c r="DP345" s="180"/>
      <c r="DQ345" s="180"/>
      <c r="DR345" s="180"/>
      <c r="DS345" s="180"/>
      <c r="DT345" s="180"/>
      <c r="DU345" s="180"/>
      <c r="DV345" s="180"/>
      <c r="DW345" s="180"/>
      <c r="DX345" s="180"/>
      <c r="DY345" s="180"/>
      <c r="DZ345" s="180"/>
      <c r="EA345" s="180"/>
      <c r="EB345" s="180"/>
    </row>
    <row r="346" spans="2:132" x14ac:dyDescent="0.2">
      <c r="B346" s="180"/>
      <c r="C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  <c r="CB346" s="180"/>
      <c r="CC346" s="180"/>
      <c r="CD346" s="180"/>
      <c r="CE346" s="180"/>
      <c r="CF346" s="180"/>
      <c r="CG346" s="180"/>
      <c r="CH346" s="180"/>
      <c r="CI346" s="180"/>
      <c r="CJ346" s="180"/>
      <c r="CK346" s="180"/>
      <c r="CL346" s="180"/>
      <c r="CM346" s="180"/>
      <c r="CN346" s="180"/>
      <c r="CO346" s="180"/>
      <c r="CP346" s="180"/>
      <c r="CQ346" s="180"/>
      <c r="CR346" s="180"/>
      <c r="CS346" s="180"/>
      <c r="CT346" s="180"/>
      <c r="CU346" s="180"/>
      <c r="CV346" s="180"/>
      <c r="CW346" s="180"/>
      <c r="CX346" s="180"/>
      <c r="CY346" s="180"/>
      <c r="CZ346" s="180"/>
      <c r="DA346" s="180"/>
      <c r="DB346" s="180"/>
      <c r="DC346" s="180"/>
      <c r="DD346" s="180"/>
      <c r="DE346" s="180"/>
      <c r="DF346" s="180"/>
      <c r="DG346" s="180"/>
      <c r="DH346" s="180"/>
      <c r="DI346" s="180"/>
      <c r="DJ346" s="180"/>
      <c r="DK346" s="180"/>
      <c r="DL346" s="180"/>
      <c r="DM346" s="180"/>
      <c r="DN346" s="180"/>
      <c r="DO346" s="180"/>
      <c r="DP346" s="180"/>
      <c r="DQ346" s="180"/>
      <c r="DR346" s="180"/>
      <c r="DS346" s="180"/>
      <c r="DT346" s="180"/>
      <c r="DU346" s="180"/>
      <c r="DV346" s="180"/>
      <c r="DW346" s="180"/>
      <c r="DX346" s="180"/>
      <c r="DY346" s="180"/>
      <c r="DZ346" s="180"/>
      <c r="EA346" s="180"/>
      <c r="EB346" s="180"/>
    </row>
    <row r="347" spans="2:132" x14ac:dyDescent="0.2">
      <c r="B347" s="180"/>
      <c r="C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  <c r="CB347" s="180"/>
      <c r="CC347" s="180"/>
      <c r="CD347" s="180"/>
      <c r="CE347" s="180"/>
      <c r="CF347" s="180"/>
      <c r="CG347" s="180"/>
      <c r="CH347" s="180"/>
      <c r="CI347" s="180"/>
      <c r="CJ347" s="180"/>
      <c r="CK347" s="180"/>
      <c r="CL347" s="180"/>
      <c r="CM347" s="180"/>
      <c r="CN347" s="180"/>
      <c r="CO347" s="180"/>
      <c r="CP347" s="180"/>
      <c r="CQ347" s="180"/>
      <c r="CR347" s="180"/>
      <c r="CS347" s="180"/>
      <c r="CT347" s="180"/>
      <c r="CU347" s="180"/>
      <c r="CV347" s="180"/>
      <c r="CW347" s="180"/>
      <c r="CX347" s="180"/>
      <c r="CY347" s="180"/>
      <c r="CZ347" s="180"/>
      <c r="DA347" s="180"/>
      <c r="DB347" s="180"/>
      <c r="DC347" s="180"/>
      <c r="DD347" s="180"/>
      <c r="DE347" s="180"/>
      <c r="DF347" s="180"/>
      <c r="DG347" s="180"/>
      <c r="DH347" s="180"/>
      <c r="DI347" s="180"/>
      <c r="DJ347" s="180"/>
      <c r="DK347" s="180"/>
      <c r="DL347" s="180"/>
      <c r="DM347" s="180"/>
      <c r="DN347" s="180"/>
      <c r="DO347" s="180"/>
      <c r="DP347" s="180"/>
      <c r="DQ347" s="180"/>
      <c r="DR347" s="180"/>
      <c r="DS347" s="180"/>
      <c r="DT347" s="180"/>
      <c r="DU347" s="180"/>
      <c r="DV347" s="180"/>
      <c r="DW347" s="180"/>
      <c r="DX347" s="180"/>
      <c r="DY347" s="180"/>
      <c r="DZ347" s="180"/>
      <c r="EA347" s="180"/>
      <c r="EB347" s="180"/>
    </row>
    <row r="348" spans="2:132" x14ac:dyDescent="0.2">
      <c r="B348" s="180"/>
      <c r="C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  <c r="CB348" s="180"/>
      <c r="CC348" s="180"/>
      <c r="CD348" s="180"/>
      <c r="CE348" s="180"/>
      <c r="CF348" s="180"/>
      <c r="CG348" s="180"/>
      <c r="CH348" s="180"/>
      <c r="CI348" s="180"/>
      <c r="CJ348" s="180"/>
      <c r="CK348" s="180"/>
      <c r="CL348" s="180"/>
      <c r="CM348" s="180"/>
      <c r="CN348" s="180"/>
      <c r="CO348" s="180"/>
      <c r="CP348" s="180"/>
      <c r="CQ348" s="180"/>
      <c r="CR348" s="180"/>
      <c r="CS348" s="180"/>
      <c r="CT348" s="180"/>
      <c r="CU348" s="180"/>
      <c r="CV348" s="180"/>
      <c r="CW348" s="180"/>
      <c r="CX348" s="180"/>
      <c r="CY348" s="180"/>
      <c r="CZ348" s="180"/>
      <c r="DA348" s="180"/>
      <c r="DB348" s="180"/>
      <c r="DC348" s="180"/>
      <c r="DD348" s="180"/>
      <c r="DE348" s="180"/>
      <c r="DF348" s="180"/>
      <c r="DG348" s="180"/>
      <c r="DH348" s="180"/>
      <c r="DI348" s="180"/>
      <c r="DJ348" s="180"/>
      <c r="DK348" s="180"/>
      <c r="DL348" s="180"/>
      <c r="DM348" s="180"/>
      <c r="DN348" s="180"/>
      <c r="DO348" s="180"/>
      <c r="DP348" s="180"/>
      <c r="DQ348" s="180"/>
      <c r="DR348" s="180"/>
      <c r="DS348" s="180"/>
      <c r="DT348" s="180"/>
      <c r="DU348" s="180"/>
      <c r="DV348" s="180"/>
      <c r="DW348" s="180"/>
      <c r="DX348" s="180"/>
      <c r="DY348" s="180"/>
      <c r="DZ348" s="180"/>
      <c r="EA348" s="180"/>
      <c r="EB348" s="180"/>
    </row>
    <row r="349" spans="2:132" x14ac:dyDescent="0.2">
      <c r="B349" s="180"/>
      <c r="C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  <c r="CB349" s="180"/>
      <c r="CC349" s="180"/>
      <c r="CD349" s="180"/>
      <c r="CE349" s="180"/>
      <c r="CF349" s="180"/>
      <c r="CG349" s="180"/>
      <c r="CH349" s="180"/>
      <c r="CI349" s="180"/>
      <c r="CJ349" s="180"/>
      <c r="CK349" s="180"/>
      <c r="CL349" s="180"/>
      <c r="CM349" s="180"/>
      <c r="CN349" s="180"/>
      <c r="CO349" s="180"/>
      <c r="CP349" s="180"/>
      <c r="CQ349" s="180"/>
      <c r="CR349" s="180"/>
      <c r="CS349" s="180"/>
      <c r="CT349" s="180"/>
      <c r="CU349" s="180"/>
      <c r="CV349" s="180"/>
      <c r="CW349" s="180"/>
      <c r="CX349" s="180"/>
      <c r="CY349" s="180"/>
      <c r="CZ349" s="180"/>
      <c r="DA349" s="180"/>
      <c r="DB349" s="180"/>
      <c r="DC349" s="180"/>
      <c r="DD349" s="180"/>
      <c r="DE349" s="180"/>
      <c r="DF349" s="180"/>
      <c r="DG349" s="180"/>
      <c r="DH349" s="180"/>
      <c r="DI349" s="180"/>
      <c r="DJ349" s="180"/>
      <c r="DK349" s="180"/>
      <c r="DL349" s="180"/>
      <c r="DM349" s="180"/>
      <c r="DN349" s="180"/>
      <c r="DO349" s="180"/>
      <c r="DP349" s="180"/>
      <c r="DQ349" s="180"/>
      <c r="DR349" s="180"/>
      <c r="DS349" s="180"/>
      <c r="DT349" s="180"/>
      <c r="DU349" s="180"/>
      <c r="DV349" s="180"/>
      <c r="DW349" s="180"/>
      <c r="DX349" s="180"/>
      <c r="DY349" s="180"/>
      <c r="DZ349" s="180"/>
      <c r="EA349" s="180"/>
      <c r="EB349" s="180"/>
    </row>
    <row r="350" spans="2:132" x14ac:dyDescent="0.2">
      <c r="B350" s="180"/>
      <c r="C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  <c r="CB350" s="180"/>
      <c r="CC350" s="180"/>
      <c r="CD350" s="180"/>
      <c r="CE350" s="180"/>
      <c r="CF350" s="180"/>
      <c r="CG350" s="180"/>
      <c r="CH350" s="180"/>
      <c r="CI350" s="180"/>
      <c r="CJ350" s="180"/>
      <c r="CK350" s="180"/>
      <c r="CL350" s="180"/>
      <c r="CM350" s="180"/>
      <c r="CN350" s="180"/>
      <c r="CO350" s="180"/>
      <c r="CP350" s="180"/>
      <c r="CQ350" s="180"/>
      <c r="CR350" s="180"/>
      <c r="CS350" s="180"/>
      <c r="CT350" s="180"/>
      <c r="CU350" s="180"/>
      <c r="CV350" s="180"/>
      <c r="CW350" s="180"/>
      <c r="CX350" s="180"/>
      <c r="CY350" s="180"/>
      <c r="CZ350" s="180"/>
      <c r="DA350" s="180"/>
      <c r="DB350" s="180"/>
      <c r="DC350" s="180"/>
      <c r="DD350" s="180"/>
      <c r="DE350" s="180"/>
      <c r="DF350" s="180"/>
      <c r="DG350" s="180"/>
      <c r="DH350" s="180"/>
      <c r="DI350" s="180"/>
      <c r="DJ350" s="180"/>
      <c r="DK350" s="180"/>
      <c r="DL350" s="180"/>
      <c r="DM350" s="180"/>
      <c r="DN350" s="180"/>
      <c r="DO350" s="180"/>
      <c r="DP350" s="180"/>
      <c r="DQ350" s="180"/>
      <c r="DR350" s="180"/>
      <c r="DS350" s="180"/>
      <c r="DT350" s="180"/>
      <c r="DU350" s="180"/>
      <c r="DV350" s="180"/>
      <c r="DW350" s="180"/>
      <c r="DX350" s="180"/>
      <c r="DY350" s="180"/>
      <c r="DZ350" s="180"/>
      <c r="EA350" s="180"/>
      <c r="EB350" s="180"/>
    </row>
    <row r="351" spans="2:132" x14ac:dyDescent="0.2">
      <c r="B351" s="180"/>
      <c r="C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  <c r="CB351" s="180"/>
      <c r="CC351" s="180"/>
      <c r="CD351" s="180"/>
      <c r="CE351" s="180"/>
      <c r="CF351" s="180"/>
      <c r="CG351" s="180"/>
      <c r="CH351" s="180"/>
      <c r="CI351" s="180"/>
      <c r="CJ351" s="180"/>
      <c r="CK351" s="180"/>
      <c r="CL351" s="180"/>
      <c r="CM351" s="180"/>
      <c r="CN351" s="180"/>
      <c r="CO351" s="180"/>
      <c r="CP351" s="180"/>
      <c r="CQ351" s="180"/>
      <c r="CR351" s="180"/>
      <c r="CS351" s="180"/>
      <c r="CT351" s="180"/>
      <c r="CU351" s="180"/>
      <c r="CV351" s="180"/>
      <c r="CW351" s="180"/>
      <c r="CX351" s="180"/>
      <c r="CY351" s="180"/>
      <c r="CZ351" s="180"/>
      <c r="DA351" s="180"/>
      <c r="DB351" s="180"/>
      <c r="DC351" s="180"/>
      <c r="DD351" s="180"/>
      <c r="DE351" s="180"/>
      <c r="DF351" s="180"/>
      <c r="DG351" s="180"/>
      <c r="DH351" s="180"/>
      <c r="DI351" s="180"/>
      <c r="DJ351" s="180"/>
      <c r="DK351" s="180"/>
      <c r="DL351" s="180"/>
      <c r="DM351" s="180"/>
      <c r="DN351" s="180"/>
      <c r="DO351" s="180"/>
      <c r="DP351" s="180"/>
      <c r="DQ351" s="180"/>
      <c r="DR351" s="180"/>
      <c r="DS351" s="180"/>
      <c r="DT351" s="180"/>
      <c r="DU351" s="180"/>
      <c r="DV351" s="180"/>
      <c r="DW351" s="180"/>
      <c r="DX351" s="180"/>
      <c r="DY351" s="180"/>
      <c r="DZ351" s="180"/>
      <c r="EA351" s="180"/>
      <c r="EB351" s="180"/>
    </row>
    <row r="352" spans="2:132" x14ac:dyDescent="0.2">
      <c r="B352" s="180"/>
      <c r="C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  <c r="CB352" s="180"/>
      <c r="CC352" s="180"/>
      <c r="CD352" s="180"/>
      <c r="CE352" s="180"/>
      <c r="CF352" s="180"/>
      <c r="CG352" s="180"/>
      <c r="CH352" s="180"/>
      <c r="CI352" s="180"/>
      <c r="CJ352" s="180"/>
      <c r="CK352" s="180"/>
      <c r="CL352" s="180"/>
      <c r="CM352" s="180"/>
      <c r="CN352" s="180"/>
      <c r="CO352" s="180"/>
      <c r="CP352" s="180"/>
      <c r="CQ352" s="180"/>
      <c r="CR352" s="180"/>
      <c r="CS352" s="180"/>
      <c r="CT352" s="180"/>
      <c r="CU352" s="180"/>
      <c r="CV352" s="180"/>
      <c r="CW352" s="180"/>
      <c r="CX352" s="180"/>
      <c r="CY352" s="180"/>
      <c r="CZ352" s="180"/>
      <c r="DA352" s="180"/>
      <c r="DB352" s="180"/>
      <c r="DC352" s="180"/>
      <c r="DD352" s="180"/>
      <c r="DE352" s="180"/>
      <c r="DF352" s="180"/>
      <c r="DG352" s="180"/>
      <c r="DH352" s="180"/>
      <c r="DI352" s="180"/>
      <c r="DJ352" s="180"/>
      <c r="DK352" s="180"/>
      <c r="DL352" s="180"/>
      <c r="DM352" s="180"/>
      <c r="DN352" s="180"/>
      <c r="DO352" s="180"/>
      <c r="DP352" s="180"/>
      <c r="DQ352" s="180"/>
      <c r="DR352" s="180"/>
      <c r="DS352" s="180"/>
      <c r="DT352" s="180"/>
      <c r="DU352" s="180"/>
      <c r="DV352" s="180"/>
      <c r="DW352" s="180"/>
      <c r="DX352" s="180"/>
      <c r="DY352" s="180"/>
      <c r="DZ352" s="180"/>
      <c r="EA352" s="180"/>
      <c r="EB352" s="180"/>
    </row>
    <row r="353" spans="2:132" x14ac:dyDescent="0.2">
      <c r="B353" s="180"/>
      <c r="C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  <c r="CB353" s="180"/>
      <c r="CC353" s="180"/>
      <c r="CD353" s="180"/>
      <c r="CE353" s="180"/>
      <c r="CF353" s="180"/>
      <c r="CG353" s="180"/>
      <c r="CH353" s="180"/>
      <c r="CI353" s="180"/>
      <c r="CJ353" s="180"/>
      <c r="CK353" s="180"/>
      <c r="CL353" s="180"/>
      <c r="CM353" s="180"/>
      <c r="CN353" s="180"/>
      <c r="CO353" s="180"/>
      <c r="CP353" s="180"/>
      <c r="CQ353" s="180"/>
      <c r="CR353" s="180"/>
      <c r="CS353" s="180"/>
      <c r="CT353" s="180"/>
      <c r="CU353" s="180"/>
      <c r="CV353" s="180"/>
      <c r="CW353" s="180"/>
      <c r="CX353" s="180"/>
      <c r="CY353" s="180"/>
      <c r="CZ353" s="180"/>
      <c r="DA353" s="180"/>
      <c r="DB353" s="180"/>
      <c r="DC353" s="180"/>
      <c r="DD353" s="180"/>
      <c r="DE353" s="180"/>
      <c r="DF353" s="180"/>
      <c r="DG353" s="180"/>
      <c r="DH353" s="180"/>
      <c r="DI353" s="180"/>
      <c r="DJ353" s="180"/>
      <c r="DK353" s="180"/>
      <c r="DL353" s="180"/>
      <c r="DM353" s="180"/>
      <c r="DN353" s="180"/>
      <c r="DO353" s="180"/>
      <c r="DP353" s="180"/>
      <c r="DQ353" s="180"/>
      <c r="DR353" s="180"/>
      <c r="DS353" s="180"/>
      <c r="DT353" s="180"/>
      <c r="DU353" s="180"/>
      <c r="DV353" s="180"/>
      <c r="DW353" s="180"/>
      <c r="DX353" s="180"/>
      <c r="DY353" s="180"/>
      <c r="DZ353" s="180"/>
      <c r="EA353" s="180"/>
      <c r="EB353" s="180"/>
    </row>
    <row r="354" spans="2:132" x14ac:dyDescent="0.2">
      <c r="B354" s="180"/>
      <c r="C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  <c r="CB354" s="180"/>
      <c r="CC354" s="180"/>
      <c r="CD354" s="180"/>
      <c r="CE354" s="180"/>
      <c r="CF354" s="180"/>
      <c r="CG354" s="180"/>
      <c r="CH354" s="180"/>
      <c r="CI354" s="180"/>
      <c r="CJ354" s="180"/>
      <c r="CK354" s="180"/>
      <c r="CL354" s="180"/>
      <c r="CM354" s="180"/>
      <c r="CN354" s="180"/>
      <c r="CO354" s="180"/>
      <c r="CP354" s="180"/>
      <c r="CQ354" s="180"/>
      <c r="CR354" s="180"/>
      <c r="CS354" s="180"/>
      <c r="CT354" s="180"/>
      <c r="CU354" s="180"/>
      <c r="CV354" s="180"/>
      <c r="CW354" s="180"/>
      <c r="CX354" s="180"/>
      <c r="CY354" s="180"/>
      <c r="CZ354" s="180"/>
      <c r="DA354" s="180"/>
      <c r="DB354" s="180"/>
      <c r="DC354" s="180"/>
      <c r="DD354" s="180"/>
      <c r="DE354" s="180"/>
      <c r="DF354" s="180"/>
      <c r="DG354" s="180"/>
      <c r="DH354" s="180"/>
      <c r="DI354" s="180"/>
      <c r="DJ354" s="180"/>
      <c r="DK354" s="180"/>
      <c r="DL354" s="180"/>
      <c r="DM354" s="180"/>
      <c r="DN354" s="180"/>
      <c r="DO354" s="180"/>
      <c r="DP354" s="180"/>
      <c r="DQ354" s="180"/>
      <c r="DR354" s="180"/>
      <c r="DS354" s="180"/>
      <c r="DT354" s="180"/>
      <c r="DU354" s="180"/>
      <c r="DV354" s="180"/>
      <c r="DW354" s="180"/>
      <c r="DX354" s="180"/>
      <c r="DY354" s="180"/>
      <c r="DZ354" s="180"/>
      <c r="EA354" s="180"/>
      <c r="EB354" s="180"/>
    </row>
    <row r="355" spans="2:132" x14ac:dyDescent="0.2">
      <c r="B355" s="180"/>
      <c r="C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  <c r="CB355" s="180"/>
      <c r="CC355" s="180"/>
      <c r="CD355" s="180"/>
      <c r="CE355" s="180"/>
      <c r="CF355" s="180"/>
      <c r="CG355" s="180"/>
      <c r="CH355" s="180"/>
      <c r="CI355" s="180"/>
      <c r="CJ355" s="180"/>
      <c r="CK355" s="180"/>
      <c r="CL355" s="180"/>
      <c r="CM355" s="180"/>
      <c r="CN355" s="180"/>
      <c r="CO355" s="180"/>
      <c r="CP355" s="180"/>
      <c r="CQ355" s="180"/>
      <c r="CR355" s="180"/>
      <c r="CS355" s="180"/>
      <c r="CT355" s="180"/>
      <c r="CU355" s="180"/>
      <c r="CV355" s="180"/>
      <c r="CW355" s="180"/>
      <c r="CX355" s="180"/>
      <c r="CY355" s="180"/>
      <c r="CZ355" s="180"/>
      <c r="DA355" s="180"/>
      <c r="DB355" s="180"/>
      <c r="DC355" s="180"/>
      <c r="DD355" s="180"/>
      <c r="DE355" s="180"/>
      <c r="DF355" s="180"/>
      <c r="DG355" s="180"/>
      <c r="DH355" s="180"/>
      <c r="DI355" s="180"/>
      <c r="DJ355" s="180"/>
      <c r="DK355" s="180"/>
      <c r="DL355" s="180"/>
      <c r="DM355" s="180"/>
      <c r="DN355" s="180"/>
      <c r="DO355" s="180"/>
      <c r="DP355" s="180"/>
      <c r="DQ355" s="180"/>
      <c r="DR355" s="180"/>
      <c r="DS355" s="180"/>
      <c r="DT355" s="180"/>
      <c r="DU355" s="180"/>
      <c r="DV355" s="180"/>
      <c r="DW355" s="180"/>
      <c r="DX355" s="180"/>
      <c r="DY355" s="180"/>
      <c r="DZ355" s="180"/>
      <c r="EA355" s="180"/>
      <c r="EB355" s="180"/>
    </row>
    <row r="356" spans="2:132" x14ac:dyDescent="0.2">
      <c r="B356" s="180"/>
      <c r="C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  <c r="CB356" s="180"/>
      <c r="CC356" s="180"/>
      <c r="CD356" s="180"/>
      <c r="CE356" s="180"/>
      <c r="CF356" s="180"/>
      <c r="CG356" s="180"/>
      <c r="CH356" s="180"/>
      <c r="CI356" s="180"/>
      <c r="CJ356" s="180"/>
      <c r="CK356" s="180"/>
      <c r="CL356" s="180"/>
      <c r="CM356" s="180"/>
      <c r="CN356" s="180"/>
      <c r="CO356" s="180"/>
      <c r="CP356" s="180"/>
      <c r="CQ356" s="180"/>
      <c r="CR356" s="180"/>
      <c r="CS356" s="180"/>
      <c r="CT356" s="180"/>
      <c r="CU356" s="180"/>
      <c r="CV356" s="180"/>
      <c r="CW356" s="180"/>
      <c r="CX356" s="180"/>
      <c r="CY356" s="180"/>
      <c r="CZ356" s="180"/>
      <c r="DA356" s="180"/>
      <c r="DB356" s="180"/>
      <c r="DC356" s="180"/>
      <c r="DD356" s="180"/>
      <c r="DE356" s="180"/>
      <c r="DF356" s="180"/>
      <c r="DG356" s="180"/>
      <c r="DH356" s="180"/>
      <c r="DI356" s="180"/>
      <c r="DJ356" s="180"/>
      <c r="DK356" s="180"/>
      <c r="DL356" s="180"/>
      <c r="DM356" s="180"/>
      <c r="DN356" s="180"/>
      <c r="DO356" s="180"/>
      <c r="DP356" s="180"/>
      <c r="DQ356" s="180"/>
      <c r="DR356" s="180"/>
      <c r="DS356" s="180"/>
      <c r="DT356" s="180"/>
      <c r="DU356" s="180"/>
      <c r="DV356" s="180"/>
      <c r="DW356" s="180"/>
      <c r="DX356" s="180"/>
      <c r="DY356" s="180"/>
      <c r="DZ356" s="180"/>
      <c r="EA356" s="180"/>
      <c r="EB356" s="180"/>
    </row>
    <row r="357" spans="2:132" x14ac:dyDescent="0.2">
      <c r="B357" s="180"/>
      <c r="C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  <c r="CB357" s="180"/>
      <c r="CC357" s="180"/>
      <c r="CD357" s="180"/>
      <c r="CE357" s="180"/>
      <c r="CF357" s="180"/>
      <c r="CG357" s="180"/>
      <c r="CH357" s="180"/>
      <c r="CI357" s="180"/>
      <c r="CJ357" s="180"/>
      <c r="CK357" s="180"/>
      <c r="CL357" s="180"/>
      <c r="CM357" s="180"/>
      <c r="CN357" s="180"/>
      <c r="CO357" s="180"/>
      <c r="CP357" s="180"/>
      <c r="CQ357" s="180"/>
      <c r="CR357" s="180"/>
      <c r="CS357" s="180"/>
      <c r="CT357" s="180"/>
      <c r="CU357" s="180"/>
      <c r="CV357" s="180"/>
      <c r="CW357" s="180"/>
      <c r="CX357" s="180"/>
      <c r="CY357" s="180"/>
      <c r="CZ357" s="180"/>
      <c r="DA357" s="180"/>
      <c r="DB357" s="180"/>
      <c r="DC357" s="180"/>
      <c r="DD357" s="180"/>
      <c r="DE357" s="180"/>
      <c r="DF357" s="180"/>
      <c r="DG357" s="180"/>
      <c r="DH357" s="180"/>
      <c r="DI357" s="180"/>
      <c r="DJ357" s="180"/>
      <c r="DK357" s="180"/>
      <c r="DL357" s="180"/>
      <c r="DM357" s="180"/>
      <c r="DN357" s="180"/>
      <c r="DO357" s="180"/>
      <c r="DP357" s="180"/>
      <c r="DQ357" s="180"/>
      <c r="DR357" s="180"/>
      <c r="DS357" s="180"/>
      <c r="DT357" s="180"/>
      <c r="DU357" s="180"/>
      <c r="DV357" s="180"/>
      <c r="DW357" s="180"/>
      <c r="DX357" s="180"/>
      <c r="DY357" s="180"/>
      <c r="DZ357" s="180"/>
      <c r="EA357" s="180"/>
      <c r="EB357" s="180"/>
    </row>
    <row r="358" spans="2:132" x14ac:dyDescent="0.2">
      <c r="B358" s="180"/>
      <c r="C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  <c r="CB358" s="180"/>
      <c r="CC358" s="180"/>
      <c r="CD358" s="180"/>
      <c r="CE358" s="180"/>
      <c r="CF358" s="180"/>
      <c r="CG358" s="180"/>
      <c r="CH358" s="180"/>
      <c r="CI358" s="180"/>
      <c r="CJ358" s="180"/>
      <c r="CK358" s="180"/>
      <c r="CL358" s="180"/>
      <c r="CM358" s="180"/>
      <c r="CN358" s="180"/>
      <c r="CO358" s="180"/>
      <c r="CP358" s="180"/>
      <c r="CQ358" s="180"/>
      <c r="CR358" s="180"/>
      <c r="CS358" s="180"/>
      <c r="CT358" s="180"/>
      <c r="CU358" s="180"/>
      <c r="CV358" s="180"/>
      <c r="CW358" s="180"/>
      <c r="CX358" s="180"/>
      <c r="CY358" s="180"/>
      <c r="CZ358" s="180"/>
      <c r="DA358" s="180"/>
      <c r="DB358" s="180"/>
      <c r="DC358" s="180"/>
      <c r="DD358" s="180"/>
      <c r="DE358" s="180"/>
      <c r="DF358" s="180"/>
      <c r="DG358" s="180"/>
      <c r="DH358" s="180"/>
      <c r="DI358" s="180"/>
      <c r="DJ358" s="180"/>
      <c r="DK358" s="180"/>
      <c r="DL358" s="180"/>
      <c r="DM358" s="180"/>
      <c r="DN358" s="180"/>
      <c r="DO358" s="180"/>
      <c r="DP358" s="180"/>
      <c r="DQ358" s="180"/>
      <c r="DR358" s="180"/>
      <c r="DS358" s="180"/>
      <c r="DT358" s="180"/>
      <c r="DU358" s="180"/>
      <c r="DV358" s="180"/>
      <c r="DW358" s="180"/>
      <c r="DX358" s="180"/>
      <c r="DY358" s="180"/>
      <c r="DZ358" s="180"/>
      <c r="EA358" s="180"/>
      <c r="EB358" s="180"/>
    </row>
    <row r="359" spans="2:132" x14ac:dyDescent="0.2">
      <c r="B359" s="180"/>
      <c r="C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  <c r="CB359" s="180"/>
      <c r="CC359" s="180"/>
      <c r="CD359" s="180"/>
      <c r="CE359" s="180"/>
      <c r="CF359" s="180"/>
      <c r="CG359" s="180"/>
      <c r="CH359" s="180"/>
      <c r="CI359" s="180"/>
      <c r="CJ359" s="180"/>
      <c r="CK359" s="180"/>
      <c r="CL359" s="180"/>
      <c r="CM359" s="180"/>
      <c r="CN359" s="180"/>
      <c r="CO359" s="180"/>
      <c r="CP359" s="180"/>
      <c r="CQ359" s="180"/>
      <c r="CR359" s="180"/>
      <c r="CS359" s="180"/>
      <c r="CT359" s="180"/>
      <c r="CU359" s="180"/>
      <c r="CV359" s="180"/>
      <c r="CW359" s="180"/>
      <c r="CX359" s="180"/>
      <c r="CY359" s="180"/>
      <c r="CZ359" s="180"/>
      <c r="DA359" s="180"/>
      <c r="DB359" s="180"/>
      <c r="DC359" s="180"/>
      <c r="DD359" s="180"/>
      <c r="DE359" s="180"/>
      <c r="DF359" s="180"/>
      <c r="DG359" s="180"/>
      <c r="DH359" s="180"/>
      <c r="DI359" s="180"/>
      <c r="DJ359" s="180"/>
      <c r="DK359" s="180"/>
      <c r="DL359" s="180"/>
      <c r="DM359" s="180"/>
      <c r="DN359" s="180"/>
      <c r="DO359" s="180"/>
      <c r="DP359" s="180"/>
      <c r="DQ359" s="180"/>
      <c r="DR359" s="180"/>
      <c r="DS359" s="180"/>
      <c r="DT359" s="180"/>
      <c r="DU359" s="180"/>
      <c r="DV359" s="180"/>
      <c r="DW359" s="180"/>
      <c r="DX359" s="180"/>
      <c r="DY359" s="180"/>
      <c r="DZ359" s="180"/>
      <c r="EA359" s="180"/>
      <c r="EB359" s="180"/>
    </row>
    <row r="360" spans="2:132" x14ac:dyDescent="0.2">
      <c r="B360" s="180"/>
      <c r="C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  <c r="CB360" s="180"/>
      <c r="CC360" s="180"/>
      <c r="CD360" s="180"/>
      <c r="CE360" s="180"/>
      <c r="CF360" s="180"/>
      <c r="CG360" s="180"/>
      <c r="CH360" s="180"/>
      <c r="CI360" s="180"/>
      <c r="CJ360" s="180"/>
      <c r="CK360" s="180"/>
      <c r="CL360" s="180"/>
      <c r="CM360" s="180"/>
      <c r="CN360" s="180"/>
      <c r="CO360" s="180"/>
      <c r="CP360" s="180"/>
      <c r="CQ360" s="180"/>
      <c r="CR360" s="180"/>
      <c r="CS360" s="180"/>
      <c r="CT360" s="180"/>
      <c r="CU360" s="180"/>
      <c r="CV360" s="180"/>
      <c r="CW360" s="180"/>
      <c r="CX360" s="180"/>
      <c r="CY360" s="180"/>
      <c r="CZ360" s="180"/>
      <c r="DA360" s="180"/>
      <c r="DB360" s="180"/>
      <c r="DC360" s="180"/>
      <c r="DD360" s="180"/>
      <c r="DE360" s="180"/>
      <c r="DF360" s="180"/>
      <c r="DG360" s="180"/>
      <c r="DH360" s="180"/>
      <c r="DI360" s="180"/>
      <c r="DJ360" s="180"/>
      <c r="DK360" s="180"/>
      <c r="DL360" s="180"/>
      <c r="DM360" s="180"/>
      <c r="DN360" s="180"/>
      <c r="DO360" s="180"/>
      <c r="DP360" s="180"/>
      <c r="DQ360" s="180"/>
      <c r="DR360" s="180"/>
      <c r="DS360" s="180"/>
      <c r="DT360" s="180"/>
      <c r="DU360" s="180"/>
      <c r="DV360" s="180"/>
      <c r="DW360" s="180"/>
      <c r="DX360" s="180"/>
      <c r="DY360" s="180"/>
      <c r="DZ360" s="180"/>
      <c r="EA360" s="180"/>
      <c r="EB360" s="180"/>
    </row>
    <row r="361" spans="2:132" x14ac:dyDescent="0.2">
      <c r="B361" s="180"/>
      <c r="C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  <c r="CB361" s="180"/>
      <c r="CC361" s="180"/>
      <c r="CD361" s="180"/>
      <c r="CE361" s="180"/>
      <c r="CF361" s="180"/>
      <c r="CG361" s="180"/>
      <c r="CH361" s="180"/>
      <c r="CI361" s="180"/>
      <c r="CJ361" s="180"/>
      <c r="CK361" s="180"/>
      <c r="CL361" s="180"/>
      <c r="CM361" s="180"/>
      <c r="CN361" s="180"/>
      <c r="CO361" s="180"/>
      <c r="CP361" s="180"/>
      <c r="CQ361" s="180"/>
      <c r="CR361" s="180"/>
      <c r="CS361" s="180"/>
      <c r="CT361" s="180"/>
      <c r="CU361" s="180"/>
      <c r="CV361" s="180"/>
      <c r="CW361" s="180"/>
      <c r="CX361" s="180"/>
      <c r="CY361" s="180"/>
      <c r="CZ361" s="180"/>
      <c r="DA361" s="180"/>
      <c r="DB361" s="180"/>
      <c r="DC361" s="180"/>
      <c r="DD361" s="180"/>
      <c r="DE361" s="180"/>
      <c r="DF361" s="180"/>
      <c r="DG361" s="180"/>
      <c r="DH361" s="180"/>
      <c r="DI361" s="180"/>
      <c r="DJ361" s="180"/>
      <c r="DK361" s="180"/>
      <c r="DL361" s="180"/>
      <c r="DM361" s="180"/>
      <c r="DN361" s="180"/>
      <c r="DO361" s="180"/>
      <c r="DP361" s="180"/>
      <c r="DQ361" s="180"/>
      <c r="DR361" s="180"/>
      <c r="DS361" s="180"/>
      <c r="DT361" s="180"/>
      <c r="DU361" s="180"/>
      <c r="DV361" s="180"/>
      <c r="DW361" s="180"/>
      <c r="DX361" s="180"/>
      <c r="DY361" s="180"/>
      <c r="DZ361" s="180"/>
      <c r="EA361" s="180"/>
      <c r="EB361" s="180"/>
    </row>
    <row r="362" spans="2:132" x14ac:dyDescent="0.2">
      <c r="B362" s="180"/>
      <c r="C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  <c r="CB362" s="180"/>
      <c r="CC362" s="180"/>
      <c r="CD362" s="180"/>
      <c r="CE362" s="180"/>
      <c r="CF362" s="180"/>
      <c r="CG362" s="180"/>
      <c r="CH362" s="180"/>
      <c r="CI362" s="180"/>
      <c r="CJ362" s="180"/>
      <c r="CK362" s="180"/>
      <c r="CL362" s="180"/>
      <c r="CM362" s="180"/>
      <c r="CN362" s="180"/>
      <c r="CO362" s="180"/>
      <c r="CP362" s="180"/>
      <c r="CQ362" s="180"/>
      <c r="CR362" s="180"/>
      <c r="CS362" s="180"/>
      <c r="CT362" s="180"/>
      <c r="CU362" s="180"/>
      <c r="CV362" s="180"/>
      <c r="CW362" s="180"/>
      <c r="CX362" s="180"/>
      <c r="CY362" s="180"/>
      <c r="CZ362" s="180"/>
      <c r="DA362" s="180"/>
      <c r="DB362" s="180"/>
      <c r="DC362" s="180"/>
      <c r="DD362" s="180"/>
      <c r="DE362" s="180"/>
      <c r="DF362" s="180"/>
      <c r="DG362" s="180"/>
      <c r="DH362" s="180"/>
      <c r="DI362" s="180"/>
      <c r="DJ362" s="180"/>
      <c r="DK362" s="180"/>
      <c r="DL362" s="180"/>
      <c r="DM362" s="180"/>
      <c r="DN362" s="180"/>
      <c r="DO362" s="180"/>
      <c r="DP362" s="180"/>
      <c r="DQ362" s="180"/>
      <c r="DR362" s="180"/>
      <c r="DS362" s="180"/>
      <c r="DT362" s="180"/>
      <c r="DU362" s="180"/>
      <c r="DV362" s="180"/>
      <c r="DW362" s="180"/>
      <c r="DX362" s="180"/>
      <c r="DY362" s="180"/>
      <c r="DZ362" s="180"/>
      <c r="EA362" s="180"/>
      <c r="EB362" s="180"/>
    </row>
    <row r="363" spans="2:132" x14ac:dyDescent="0.2">
      <c r="B363" s="180"/>
      <c r="C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  <c r="CB363" s="180"/>
      <c r="CC363" s="180"/>
      <c r="CD363" s="180"/>
      <c r="CE363" s="180"/>
      <c r="CF363" s="180"/>
      <c r="CG363" s="180"/>
      <c r="CH363" s="180"/>
      <c r="CI363" s="180"/>
      <c r="CJ363" s="180"/>
      <c r="CK363" s="180"/>
      <c r="CL363" s="180"/>
      <c r="CM363" s="180"/>
      <c r="CN363" s="180"/>
      <c r="CO363" s="180"/>
      <c r="CP363" s="180"/>
      <c r="CQ363" s="180"/>
      <c r="CR363" s="180"/>
      <c r="CS363" s="180"/>
      <c r="CT363" s="180"/>
      <c r="CU363" s="180"/>
      <c r="CV363" s="180"/>
      <c r="CW363" s="180"/>
      <c r="CX363" s="180"/>
      <c r="CY363" s="180"/>
      <c r="CZ363" s="180"/>
      <c r="DA363" s="180"/>
      <c r="DB363" s="180"/>
      <c r="DC363" s="180"/>
      <c r="DD363" s="180"/>
      <c r="DE363" s="180"/>
      <c r="DF363" s="180"/>
      <c r="DG363" s="180"/>
      <c r="DH363" s="180"/>
      <c r="DI363" s="180"/>
      <c r="DJ363" s="180"/>
      <c r="DK363" s="180"/>
      <c r="DL363" s="180"/>
      <c r="DM363" s="180"/>
      <c r="DN363" s="180"/>
      <c r="DO363" s="180"/>
      <c r="DP363" s="180"/>
      <c r="DQ363" s="180"/>
      <c r="DR363" s="180"/>
      <c r="DS363" s="180"/>
      <c r="DT363" s="180"/>
      <c r="DU363" s="180"/>
      <c r="DV363" s="180"/>
      <c r="DW363" s="180"/>
      <c r="DX363" s="180"/>
      <c r="DY363" s="180"/>
      <c r="DZ363" s="180"/>
      <c r="EA363" s="180"/>
      <c r="EB363" s="180"/>
    </row>
    <row r="364" spans="2:132" x14ac:dyDescent="0.2">
      <c r="B364" s="180"/>
      <c r="C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  <c r="CB364" s="180"/>
      <c r="CC364" s="180"/>
      <c r="CD364" s="180"/>
      <c r="CE364" s="180"/>
      <c r="CF364" s="180"/>
      <c r="CG364" s="180"/>
      <c r="CH364" s="180"/>
      <c r="CI364" s="180"/>
      <c r="CJ364" s="180"/>
      <c r="CK364" s="180"/>
      <c r="CL364" s="180"/>
      <c r="CM364" s="180"/>
      <c r="CN364" s="180"/>
      <c r="CO364" s="180"/>
      <c r="CP364" s="180"/>
      <c r="CQ364" s="180"/>
      <c r="CR364" s="180"/>
      <c r="CS364" s="180"/>
      <c r="CT364" s="180"/>
      <c r="CU364" s="180"/>
      <c r="CV364" s="180"/>
      <c r="CW364" s="180"/>
      <c r="CX364" s="180"/>
      <c r="CY364" s="180"/>
      <c r="CZ364" s="180"/>
      <c r="DA364" s="180"/>
      <c r="DB364" s="180"/>
      <c r="DC364" s="180"/>
      <c r="DD364" s="180"/>
      <c r="DE364" s="180"/>
      <c r="DF364" s="180"/>
      <c r="DG364" s="180"/>
      <c r="DH364" s="180"/>
      <c r="DI364" s="180"/>
      <c r="DJ364" s="180"/>
      <c r="DK364" s="180"/>
      <c r="DL364" s="180"/>
      <c r="DM364" s="180"/>
      <c r="DN364" s="180"/>
      <c r="DO364" s="180"/>
      <c r="DP364" s="180"/>
      <c r="DQ364" s="180"/>
      <c r="DR364" s="180"/>
      <c r="DS364" s="180"/>
      <c r="DT364" s="180"/>
      <c r="DU364" s="180"/>
      <c r="DV364" s="180"/>
      <c r="DW364" s="180"/>
      <c r="DX364" s="180"/>
      <c r="DY364" s="180"/>
      <c r="DZ364" s="180"/>
      <c r="EA364" s="180"/>
      <c r="EB364" s="180"/>
    </row>
    <row r="365" spans="2:132" x14ac:dyDescent="0.2">
      <c r="B365" s="180"/>
      <c r="C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  <c r="CB365" s="180"/>
      <c r="CC365" s="180"/>
      <c r="CD365" s="180"/>
      <c r="CE365" s="180"/>
      <c r="CF365" s="180"/>
      <c r="CG365" s="180"/>
      <c r="CH365" s="180"/>
      <c r="CI365" s="180"/>
      <c r="CJ365" s="180"/>
      <c r="CK365" s="180"/>
      <c r="CL365" s="180"/>
      <c r="CM365" s="180"/>
      <c r="CN365" s="180"/>
      <c r="CO365" s="180"/>
      <c r="CP365" s="180"/>
      <c r="CQ365" s="180"/>
      <c r="CR365" s="180"/>
      <c r="CS365" s="180"/>
      <c r="CT365" s="180"/>
      <c r="CU365" s="180"/>
      <c r="CV365" s="180"/>
      <c r="CW365" s="180"/>
      <c r="CX365" s="180"/>
      <c r="CY365" s="180"/>
      <c r="CZ365" s="180"/>
      <c r="DA365" s="180"/>
      <c r="DB365" s="180"/>
      <c r="DC365" s="180"/>
      <c r="DD365" s="180"/>
      <c r="DE365" s="180"/>
      <c r="DF365" s="180"/>
      <c r="DG365" s="180"/>
      <c r="DH365" s="180"/>
      <c r="DI365" s="180"/>
      <c r="DJ365" s="180"/>
      <c r="DK365" s="180"/>
      <c r="DL365" s="180"/>
      <c r="DM365" s="180"/>
      <c r="DN365" s="180"/>
      <c r="DO365" s="180"/>
      <c r="DP365" s="180"/>
      <c r="DQ365" s="180"/>
      <c r="DR365" s="180"/>
      <c r="DS365" s="180"/>
      <c r="DT365" s="180"/>
      <c r="DU365" s="180"/>
      <c r="DV365" s="180"/>
      <c r="DW365" s="180"/>
      <c r="DX365" s="180"/>
      <c r="DY365" s="180"/>
      <c r="DZ365" s="180"/>
      <c r="EA365" s="180"/>
      <c r="EB365" s="180"/>
    </row>
    <row r="366" spans="2:132" x14ac:dyDescent="0.2">
      <c r="B366" s="180"/>
      <c r="C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  <c r="CB366" s="180"/>
      <c r="CC366" s="180"/>
      <c r="CD366" s="180"/>
      <c r="CE366" s="180"/>
      <c r="CF366" s="180"/>
      <c r="CG366" s="180"/>
      <c r="CH366" s="180"/>
      <c r="CI366" s="180"/>
      <c r="CJ366" s="180"/>
      <c r="CK366" s="180"/>
      <c r="CL366" s="180"/>
      <c r="CM366" s="180"/>
      <c r="CN366" s="180"/>
      <c r="CO366" s="180"/>
      <c r="CP366" s="180"/>
      <c r="CQ366" s="180"/>
      <c r="CR366" s="180"/>
      <c r="CS366" s="180"/>
      <c r="CT366" s="180"/>
      <c r="CU366" s="180"/>
      <c r="CV366" s="180"/>
      <c r="CW366" s="180"/>
      <c r="CX366" s="180"/>
      <c r="CY366" s="180"/>
      <c r="CZ366" s="180"/>
      <c r="DA366" s="180"/>
      <c r="DB366" s="180"/>
      <c r="DC366" s="180"/>
      <c r="DD366" s="180"/>
      <c r="DE366" s="180"/>
      <c r="DF366" s="180"/>
      <c r="DG366" s="180"/>
      <c r="DH366" s="180"/>
      <c r="DI366" s="180"/>
      <c r="DJ366" s="180"/>
      <c r="DK366" s="180"/>
      <c r="DL366" s="180"/>
      <c r="DM366" s="180"/>
      <c r="DN366" s="180"/>
      <c r="DO366" s="180"/>
      <c r="DP366" s="180"/>
      <c r="DQ366" s="180"/>
      <c r="DR366" s="180"/>
      <c r="DS366" s="180"/>
      <c r="DT366" s="180"/>
      <c r="DU366" s="180"/>
      <c r="DV366" s="180"/>
      <c r="DW366" s="180"/>
      <c r="DX366" s="180"/>
      <c r="DY366" s="180"/>
      <c r="DZ366" s="180"/>
      <c r="EA366" s="180"/>
      <c r="EB366" s="180"/>
    </row>
    <row r="367" spans="2:132" x14ac:dyDescent="0.2">
      <c r="B367" s="180"/>
      <c r="C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  <c r="CB367" s="180"/>
      <c r="CC367" s="180"/>
      <c r="CD367" s="180"/>
      <c r="CE367" s="180"/>
      <c r="CF367" s="180"/>
      <c r="CG367" s="180"/>
      <c r="CH367" s="180"/>
      <c r="CI367" s="180"/>
      <c r="CJ367" s="180"/>
      <c r="CK367" s="180"/>
      <c r="CL367" s="180"/>
      <c r="CM367" s="180"/>
      <c r="CN367" s="180"/>
      <c r="CO367" s="180"/>
      <c r="CP367" s="180"/>
      <c r="CQ367" s="180"/>
      <c r="CR367" s="180"/>
      <c r="CS367" s="180"/>
      <c r="CT367" s="180"/>
      <c r="CU367" s="180"/>
      <c r="CV367" s="180"/>
      <c r="CW367" s="180"/>
      <c r="CX367" s="180"/>
      <c r="CY367" s="180"/>
      <c r="CZ367" s="180"/>
      <c r="DA367" s="180"/>
      <c r="DB367" s="180"/>
      <c r="DC367" s="180"/>
      <c r="DD367" s="180"/>
      <c r="DE367" s="180"/>
      <c r="DF367" s="180"/>
      <c r="DG367" s="180"/>
      <c r="DH367" s="180"/>
      <c r="DI367" s="180"/>
      <c r="DJ367" s="180"/>
      <c r="DK367" s="180"/>
      <c r="DL367" s="180"/>
      <c r="DM367" s="180"/>
      <c r="DN367" s="180"/>
      <c r="DO367" s="180"/>
      <c r="DP367" s="180"/>
      <c r="DQ367" s="180"/>
      <c r="DR367" s="180"/>
      <c r="DS367" s="180"/>
      <c r="DT367" s="180"/>
      <c r="DU367" s="180"/>
      <c r="DV367" s="180"/>
      <c r="DW367" s="180"/>
      <c r="DX367" s="180"/>
      <c r="DY367" s="180"/>
      <c r="DZ367" s="180"/>
      <c r="EA367" s="180"/>
      <c r="EB367" s="180"/>
    </row>
    <row r="368" spans="2:132" x14ac:dyDescent="0.2">
      <c r="B368" s="180"/>
      <c r="C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  <c r="CB368" s="180"/>
      <c r="CC368" s="180"/>
      <c r="CD368" s="180"/>
      <c r="CE368" s="180"/>
      <c r="CF368" s="180"/>
      <c r="CG368" s="180"/>
      <c r="CH368" s="180"/>
      <c r="CI368" s="180"/>
      <c r="CJ368" s="180"/>
      <c r="CK368" s="180"/>
      <c r="CL368" s="180"/>
      <c r="CM368" s="180"/>
      <c r="CN368" s="180"/>
      <c r="CO368" s="180"/>
      <c r="CP368" s="180"/>
      <c r="CQ368" s="180"/>
      <c r="CR368" s="180"/>
      <c r="CS368" s="180"/>
      <c r="CT368" s="180"/>
      <c r="CU368" s="180"/>
      <c r="CV368" s="180"/>
      <c r="CW368" s="180"/>
      <c r="CX368" s="180"/>
      <c r="CY368" s="180"/>
      <c r="CZ368" s="180"/>
      <c r="DA368" s="180"/>
      <c r="DB368" s="180"/>
      <c r="DC368" s="180"/>
      <c r="DD368" s="180"/>
      <c r="DE368" s="180"/>
      <c r="DF368" s="180"/>
      <c r="DG368" s="180"/>
      <c r="DH368" s="180"/>
      <c r="DI368" s="180"/>
      <c r="DJ368" s="180"/>
      <c r="DK368" s="180"/>
      <c r="DL368" s="180"/>
      <c r="DM368" s="180"/>
      <c r="DN368" s="180"/>
      <c r="DO368" s="180"/>
      <c r="DP368" s="180"/>
      <c r="DQ368" s="180"/>
      <c r="DR368" s="180"/>
      <c r="DS368" s="180"/>
      <c r="DT368" s="180"/>
      <c r="DU368" s="180"/>
      <c r="DV368" s="180"/>
      <c r="DW368" s="180"/>
      <c r="DX368" s="180"/>
      <c r="DY368" s="180"/>
      <c r="DZ368" s="180"/>
      <c r="EA368" s="180"/>
      <c r="EB368" s="180"/>
    </row>
    <row r="369" spans="2:132" x14ac:dyDescent="0.2">
      <c r="B369" s="180"/>
      <c r="C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  <c r="CB369" s="180"/>
      <c r="CC369" s="180"/>
      <c r="CD369" s="180"/>
      <c r="CE369" s="180"/>
      <c r="CF369" s="180"/>
      <c r="CG369" s="180"/>
      <c r="CH369" s="180"/>
      <c r="CI369" s="180"/>
      <c r="CJ369" s="180"/>
      <c r="CK369" s="180"/>
      <c r="CL369" s="180"/>
      <c r="CM369" s="180"/>
      <c r="CN369" s="180"/>
      <c r="CO369" s="180"/>
      <c r="CP369" s="180"/>
      <c r="CQ369" s="180"/>
      <c r="CR369" s="180"/>
      <c r="CS369" s="180"/>
      <c r="CT369" s="180"/>
      <c r="CU369" s="180"/>
      <c r="CV369" s="180"/>
      <c r="CW369" s="180"/>
      <c r="CX369" s="180"/>
      <c r="CY369" s="180"/>
      <c r="CZ369" s="180"/>
      <c r="DA369" s="180"/>
      <c r="DB369" s="180"/>
      <c r="DC369" s="180"/>
      <c r="DD369" s="180"/>
      <c r="DE369" s="180"/>
      <c r="DF369" s="180"/>
      <c r="DG369" s="180"/>
      <c r="DH369" s="180"/>
      <c r="DI369" s="180"/>
      <c r="DJ369" s="180"/>
      <c r="DK369" s="180"/>
      <c r="DL369" s="180"/>
      <c r="DM369" s="180"/>
      <c r="DN369" s="180"/>
      <c r="DO369" s="180"/>
      <c r="DP369" s="180"/>
      <c r="DQ369" s="180"/>
      <c r="DR369" s="180"/>
      <c r="DS369" s="180"/>
      <c r="DT369" s="180"/>
      <c r="DU369" s="180"/>
      <c r="DV369" s="180"/>
      <c r="DW369" s="180"/>
      <c r="DX369" s="180"/>
      <c r="DY369" s="180"/>
      <c r="DZ369" s="180"/>
      <c r="EA369" s="180"/>
      <c r="EB369" s="180"/>
    </row>
    <row r="370" spans="2:132" x14ac:dyDescent="0.2">
      <c r="B370" s="180"/>
      <c r="C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  <c r="CB370" s="180"/>
      <c r="CC370" s="180"/>
      <c r="CD370" s="180"/>
      <c r="CE370" s="180"/>
      <c r="CF370" s="180"/>
      <c r="CG370" s="180"/>
      <c r="CH370" s="180"/>
      <c r="CI370" s="180"/>
      <c r="CJ370" s="180"/>
      <c r="CK370" s="180"/>
      <c r="CL370" s="180"/>
      <c r="CM370" s="180"/>
      <c r="CN370" s="180"/>
      <c r="CO370" s="180"/>
      <c r="CP370" s="180"/>
      <c r="CQ370" s="180"/>
      <c r="CR370" s="180"/>
      <c r="CS370" s="180"/>
      <c r="CT370" s="180"/>
      <c r="CU370" s="180"/>
      <c r="CV370" s="180"/>
      <c r="CW370" s="180"/>
      <c r="CX370" s="180"/>
      <c r="CY370" s="180"/>
      <c r="CZ370" s="180"/>
      <c r="DA370" s="180"/>
      <c r="DB370" s="180"/>
      <c r="DC370" s="180"/>
      <c r="DD370" s="180"/>
      <c r="DE370" s="180"/>
      <c r="DF370" s="180"/>
      <c r="DG370" s="180"/>
      <c r="DH370" s="180"/>
      <c r="DI370" s="180"/>
      <c r="DJ370" s="180"/>
      <c r="DK370" s="180"/>
      <c r="DL370" s="180"/>
      <c r="DM370" s="180"/>
      <c r="DN370" s="180"/>
      <c r="DO370" s="180"/>
      <c r="DP370" s="180"/>
      <c r="DQ370" s="180"/>
      <c r="DR370" s="180"/>
      <c r="DS370" s="180"/>
      <c r="DT370" s="180"/>
      <c r="DU370" s="180"/>
      <c r="DV370" s="180"/>
      <c r="DW370" s="180"/>
      <c r="DX370" s="180"/>
      <c r="DY370" s="180"/>
      <c r="DZ370" s="180"/>
      <c r="EA370" s="180"/>
      <c r="EB370" s="180"/>
    </row>
    <row r="371" spans="2:132" x14ac:dyDescent="0.2">
      <c r="B371" s="180"/>
      <c r="C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  <c r="CB371" s="180"/>
      <c r="CC371" s="180"/>
      <c r="CD371" s="180"/>
      <c r="CE371" s="180"/>
      <c r="CF371" s="180"/>
      <c r="CG371" s="180"/>
      <c r="CH371" s="180"/>
      <c r="CI371" s="180"/>
      <c r="CJ371" s="180"/>
      <c r="CK371" s="180"/>
      <c r="CL371" s="180"/>
      <c r="CM371" s="180"/>
      <c r="CN371" s="180"/>
      <c r="CO371" s="180"/>
      <c r="CP371" s="180"/>
      <c r="CQ371" s="180"/>
      <c r="CR371" s="180"/>
      <c r="CS371" s="180"/>
      <c r="CT371" s="180"/>
      <c r="CU371" s="180"/>
      <c r="CV371" s="180"/>
      <c r="CW371" s="180"/>
      <c r="CX371" s="180"/>
      <c r="CY371" s="180"/>
      <c r="CZ371" s="180"/>
      <c r="DA371" s="180"/>
      <c r="DB371" s="180"/>
      <c r="DC371" s="180"/>
      <c r="DD371" s="180"/>
      <c r="DE371" s="180"/>
      <c r="DF371" s="180"/>
      <c r="DG371" s="180"/>
      <c r="DH371" s="180"/>
      <c r="DI371" s="180"/>
      <c r="DJ371" s="180"/>
      <c r="DK371" s="180"/>
      <c r="DL371" s="180"/>
      <c r="DM371" s="180"/>
      <c r="DN371" s="180"/>
      <c r="DO371" s="180"/>
      <c r="DP371" s="180"/>
      <c r="DQ371" s="180"/>
      <c r="DR371" s="180"/>
      <c r="DS371" s="180"/>
      <c r="DT371" s="180"/>
      <c r="DU371" s="180"/>
      <c r="DV371" s="180"/>
      <c r="DW371" s="180"/>
      <c r="DX371" s="180"/>
      <c r="DY371" s="180"/>
      <c r="DZ371" s="180"/>
      <c r="EA371" s="180"/>
      <c r="EB371" s="180"/>
    </row>
    <row r="372" spans="2:132" x14ac:dyDescent="0.2">
      <c r="B372" s="180"/>
      <c r="C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  <c r="CB372" s="180"/>
      <c r="CC372" s="180"/>
      <c r="CD372" s="180"/>
      <c r="CE372" s="180"/>
      <c r="CF372" s="180"/>
      <c r="CG372" s="180"/>
      <c r="CH372" s="180"/>
      <c r="CI372" s="180"/>
      <c r="CJ372" s="180"/>
      <c r="CK372" s="180"/>
      <c r="CL372" s="180"/>
      <c r="CM372" s="180"/>
      <c r="CN372" s="180"/>
      <c r="CO372" s="180"/>
      <c r="CP372" s="180"/>
      <c r="CQ372" s="180"/>
      <c r="CR372" s="180"/>
      <c r="CS372" s="180"/>
      <c r="CT372" s="180"/>
      <c r="CU372" s="180"/>
      <c r="CV372" s="180"/>
      <c r="CW372" s="180"/>
      <c r="CX372" s="180"/>
      <c r="CY372" s="180"/>
      <c r="CZ372" s="180"/>
      <c r="DA372" s="180"/>
      <c r="DB372" s="180"/>
      <c r="DC372" s="180"/>
      <c r="DD372" s="180"/>
      <c r="DE372" s="180"/>
      <c r="DF372" s="180"/>
      <c r="DG372" s="180"/>
      <c r="DH372" s="180"/>
      <c r="DI372" s="180"/>
      <c r="DJ372" s="180"/>
      <c r="DK372" s="180"/>
      <c r="DL372" s="180"/>
      <c r="DM372" s="180"/>
      <c r="DN372" s="180"/>
      <c r="DO372" s="180"/>
      <c r="DP372" s="180"/>
      <c r="DQ372" s="180"/>
      <c r="DR372" s="180"/>
      <c r="DS372" s="180"/>
      <c r="DT372" s="180"/>
      <c r="DU372" s="180"/>
      <c r="DV372" s="180"/>
      <c r="DW372" s="180"/>
      <c r="DX372" s="180"/>
      <c r="DY372" s="180"/>
      <c r="DZ372" s="180"/>
      <c r="EA372" s="180"/>
      <c r="EB372" s="180"/>
    </row>
    <row r="373" spans="2:132" x14ac:dyDescent="0.2">
      <c r="B373" s="180"/>
      <c r="C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  <c r="CB373" s="180"/>
      <c r="CC373" s="180"/>
      <c r="CD373" s="180"/>
      <c r="CE373" s="180"/>
      <c r="CF373" s="180"/>
      <c r="CG373" s="180"/>
      <c r="CH373" s="180"/>
      <c r="CI373" s="180"/>
      <c r="CJ373" s="180"/>
      <c r="CK373" s="180"/>
      <c r="CL373" s="180"/>
      <c r="CM373" s="180"/>
      <c r="CN373" s="180"/>
      <c r="CO373" s="180"/>
      <c r="CP373" s="180"/>
      <c r="CQ373" s="180"/>
      <c r="CR373" s="180"/>
      <c r="CS373" s="180"/>
      <c r="CT373" s="180"/>
      <c r="CU373" s="180"/>
      <c r="CV373" s="180"/>
      <c r="CW373" s="180"/>
      <c r="CX373" s="180"/>
      <c r="CY373" s="180"/>
      <c r="CZ373" s="180"/>
      <c r="DA373" s="180"/>
      <c r="DB373" s="180"/>
      <c r="DC373" s="180"/>
      <c r="DD373" s="180"/>
      <c r="DE373" s="180"/>
      <c r="DF373" s="180"/>
      <c r="DG373" s="180"/>
      <c r="DH373" s="180"/>
      <c r="DI373" s="180"/>
      <c r="DJ373" s="180"/>
      <c r="DK373" s="180"/>
      <c r="DL373" s="180"/>
      <c r="DM373" s="180"/>
      <c r="DN373" s="180"/>
      <c r="DO373" s="180"/>
      <c r="DP373" s="180"/>
      <c r="DQ373" s="180"/>
      <c r="DR373" s="180"/>
      <c r="DS373" s="180"/>
      <c r="DT373" s="180"/>
      <c r="DU373" s="180"/>
      <c r="DV373" s="180"/>
      <c r="DW373" s="180"/>
      <c r="DX373" s="180"/>
      <c r="DY373" s="180"/>
      <c r="DZ373" s="180"/>
      <c r="EA373" s="180"/>
      <c r="EB373" s="180"/>
    </row>
    <row r="374" spans="2:132" x14ac:dyDescent="0.2">
      <c r="B374" s="180"/>
      <c r="C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  <c r="CB374" s="180"/>
      <c r="CC374" s="180"/>
      <c r="CD374" s="180"/>
      <c r="CE374" s="180"/>
      <c r="CF374" s="180"/>
      <c r="CG374" s="180"/>
      <c r="CH374" s="180"/>
      <c r="CI374" s="180"/>
      <c r="CJ374" s="180"/>
      <c r="CK374" s="180"/>
      <c r="CL374" s="180"/>
      <c r="CM374" s="180"/>
      <c r="CN374" s="180"/>
      <c r="CO374" s="180"/>
      <c r="CP374" s="180"/>
      <c r="CQ374" s="180"/>
      <c r="CR374" s="180"/>
      <c r="CS374" s="180"/>
      <c r="CT374" s="180"/>
      <c r="CU374" s="180"/>
      <c r="CV374" s="180"/>
      <c r="CW374" s="180"/>
      <c r="CX374" s="180"/>
      <c r="CY374" s="180"/>
      <c r="CZ374" s="180"/>
      <c r="DA374" s="180"/>
      <c r="DB374" s="180"/>
      <c r="DC374" s="180"/>
      <c r="DD374" s="180"/>
      <c r="DE374" s="180"/>
      <c r="DF374" s="180"/>
      <c r="DG374" s="180"/>
      <c r="DH374" s="180"/>
      <c r="DI374" s="180"/>
      <c r="DJ374" s="180"/>
      <c r="DK374" s="180"/>
      <c r="DL374" s="180"/>
      <c r="DM374" s="180"/>
      <c r="DN374" s="180"/>
      <c r="DO374" s="180"/>
      <c r="DP374" s="180"/>
      <c r="DQ374" s="180"/>
      <c r="DR374" s="180"/>
      <c r="DS374" s="180"/>
      <c r="DT374" s="180"/>
      <c r="DU374" s="180"/>
      <c r="DV374" s="180"/>
      <c r="DW374" s="180"/>
      <c r="DX374" s="180"/>
      <c r="DY374" s="180"/>
      <c r="DZ374" s="180"/>
      <c r="EA374" s="180"/>
      <c r="EB374" s="180"/>
    </row>
    <row r="375" spans="2:132" x14ac:dyDescent="0.2">
      <c r="B375" s="180"/>
      <c r="C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  <c r="CB375" s="180"/>
      <c r="CC375" s="180"/>
      <c r="CD375" s="180"/>
      <c r="CE375" s="180"/>
      <c r="CF375" s="180"/>
      <c r="CG375" s="180"/>
      <c r="CH375" s="180"/>
      <c r="CI375" s="180"/>
      <c r="CJ375" s="180"/>
      <c r="CK375" s="180"/>
      <c r="CL375" s="180"/>
      <c r="CM375" s="180"/>
      <c r="CN375" s="180"/>
      <c r="CO375" s="180"/>
      <c r="CP375" s="180"/>
      <c r="CQ375" s="180"/>
      <c r="CR375" s="180"/>
      <c r="CS375" s="180"/>
      <c r="CT375" s="180"/>
      <c r="CU375" s="180"/>
      <c r="CV375" s="180"/>
      <c r="CW375" s="180"/>
      <c r="CX375" s="180"/>
      <c r="CY375" s="180"/>
      <c r="CZ375" s="180"/>
      <c r="DA375" s="180"/>
      <c r="DB375" s="180"/>
      <c r="DC375" s="180"/>
      <c r="DD375" s="180"/>
      <c r="DE375" s="180"/>
      <c r="DF375" s="180"/>
      <c r="DG375" s="180"/>
      <c r="DH375" s="180"/>
      <c r="DI375" s="180"/>
      <c r="DJ375" s="180"/>
      <c r="DK375" s="180"/>
      <c r="DL375" s="180"/>
      <c r="DM375" s="180"/>
      <c r="DN375" s="180"/>
      <c r="DO375" s="180"/>
      <c r="DP375" s="180"/>
      <c r="DQ375" s="180"/>
      <c r="DR375" s="180"/>
      <c r="DS375" s="180"/>
      <c r="DT375" s="180"/>
      <c r="DU375" s="180"/>
      <c r="DV375" s="180"/>
      <c r="DW375" s="180"/>
      <c r="DX375" s="180"/>
      <c r="DY375" s="180"/>
      <c r="DZ375" s="180"/>
      <c r="EA375" s="180"/>
      <c r="EB375" s="180"/>
    </row>
    <row r="376" spans="2:132" x14ac:dyDescent="0.2">
      <c r="B376" s="180"/>
      <c r="C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  <c r="CB376" s="180"/>
      <c r="CC376" s="180"/>
      <c r="CD376" s="180"/>
      <c r="CE376" s="180"/>
      <c r="CF376" s="180"/>
      <c r="CG376" s="180"/>
      <c r="CH376" s="180"/>
      <c r="CI376" s="180"/>
      <c r="CJ376" s="180"/>
      <c r="CK376" s="180"/>
      <c r="CL376" s="180"/>
      <c r="CM376" s="180"/>
      <c r="CN376" s="180"/>
      <c r="CO376" s="180"/>
      <c r="CP376" s="180"/>
      <c r="CQ376" s="180"/>
      <c r="CR376" s="180"/>
      <c r="CS376" s="180"/>
      <c r="CT376" s="180"/>
      <c r="CU376" s="180"/>
      <c r="CV376" s="180"/>
      <c r="CW376" s="180"/>
      <c r="CX376" s="180"/>
      <c r="CY376" s="180"/>
      <c r="CZ376" s="180"/>
      <c r="DA376" s="180"/>
      <c r="DB376" s="180"/>
      <c r="DC376" s="180"/>
      <c r="DD376" s="180"/>
      <c r="DE376" s="180"/>
      <c r="DF376" s="180"/>
      <c r="DG376" s="180"/>
      <c r="DH376" s="180"/>
      <c r="DI376" s="180"/>
      <c r="DJ376" s="180"/>
      <c r="DK376" s="180"/>
      <c r="DL376" s="180"/>
      <c r="DM376" s="180"/>
      <c r="DN376" s="180"/>
      <c r="DO376" s="180"/>
      <c r="DP376" s="180"/>
      <c r="DQ376" s="180"/>
      <c r="DR376" s="180"/>
      <c r="DS376" s="180"/>
      <c r="DT376" s="180"/>
      <c r="DU376" s="180"/>
      <c r="DV376" s="180"/>
      <c r="DW376" s="180"/>
      <c r="DX376" s="180"/>
      <c r="DY376" s="180"/>
      <c r="DZ376" s="180"/>
      <c r="EA376" s="180"/>
      <c r="EB376" s="180"/>
    </row>
    <row r="377" spans="2:132" x14ac:dyDescent="0.2">
      <c r="B377" s="180"/>
      <c r="C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  <c r="CB377" s="180"/>
      <c r="CC377" s="180"/>
      <c r="CD377" s="180"/>
      <c r="CE377" s="180"/>
      <c r="CF377" s="180"/>
      <c r="CG377" s="180"/>
      <c r="CH377" s="180"/>
      <c r="CI377" s="180"/>
      <c r="CJ377" s="180"/>
      <c r="CK377" s="180"/>
      <c r="CL377" s="180"/>
      <c r="CM377" s="180"/>
      <c r="CN377" s="180"/>
      <c r="CO377" s="180"/>
      <c r="CP377" s="180"/>
      <c r="CQ377" s="180"/>
      <c r="CR377" s="180"/>
      <c r="CS377" s="180"/>
      <c r="CT377" s="180"/>
      <c r="CU377" s="180"/>
      <c r="CV377" s="180"/>
      <c r="CW377" s="180"/>
      <c r="CX377" s="180"/>
      <c r="CY377" s="180"/>
      <c r="CZ377" s="180"/>
      <c r="DA377" s="180"/>
      <c r="DB377" s="180"/>
      <c r="DC377" s="180"/>
      <c r="DD377" s="180"/>
      <c r="DE377" s="180"/>
      <c r="DF377" s="180"/>
      <c r="DG377" s="180"/>
      <c r="DH377" s="180"/>
      <c r="DI377" s="180"/>
      <c r="DJ377" s="180"/>
      <c r="DK377" s="180"/>
      <c r="DL377" s="180"/>
      <c r="DM377" s="180"/>
      <c r="DN377" s="180"/>
      <c r="DO377" s="180"/>
      <c r="DP377" s="180"/>
      <c r="DQ377" s="180"/>
      <c r="DR377" s="180"/>
      <c r="DS377" s="180"/>
      <c r="DT377" s="180"/>
      <c r="DU377" s="180"/>
      <c r="DV377" s="180"/>
      <c r="DW377" s="180"/>
      <c r="DX377" s="180"/>
      <c r="DY377" s="180"/>
      <c r="DZ377" s="180"/>
      <c r="EA377" s="180"/>
      <c r="EB377" s="180"/>
    </row>
    <row r="378" spans="2:132" x14ac:dyDescent="0.2">
      <c r="B378" s="180"/>
      <c r="C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  <c r="CB378" s="180"/>
      <c r="CC378" s="180"/>
      <c r="CD378" s="180"/>
      <c r="CE378" s="180"/>
      <c r="CF378" s="180"/>
      <c r="CG378" s="180"/>
      <c r="CH378" s="180"/>
      <c r="CI378" s="180"/>
      <c r="CJ378" s="180"/>
      <c r="CK378" s="180"/>
      <c r="CL378" s="180"/>
      <c r="CM378" s="180"/>
      <c r="CN378" s="180"/>
      <c r="CO378" s="180"/>
      <c r="CP378" s="180"/>
      <c r="CQ378" s="180"/>
      <c r="CR378" s="180"/>
      <c r="CS378" s="180"/>
      <c r="CT378" s="180"/>
      <c r="CU378" s="180"/>
      <c r="CV378" s="180"/>
      <c r="CW378" s="180"/>
      <c r="CX378" s="180"/>
      <c r="CY378" s="180"/>
      <c r="CZ378" s="180"/>
      <c r="DA378" s="180"/>
      <c r="DB378" s="180"/>
      <c r="DC378" s="180"/>
      <c r="DD378" s="180"/>
      <c r="DE378" s="180"/>
      <c r="DF378" s="180"/>
      <c r="DG378" s="180"/>
      <c r="DH378" s="180"/>
      <c r="DI378" s="180"/>
      <c r="DJ378" s="180"/>
      <c r="DK378" s="180"/>
      <c r="DL378" s="180"/>
      <c r="DM378" s="180"/>
      <c r="DN378" s="180"/>
      <c r="DO378" s="180"/>
      <c r="DP378" s="180"/>
      <c r="DQ378" s="180"/>
      <c r="DR378" s="180"/>
      <c r="DS378" s="180"/>
      <c r="DT378" s="180"/>
      <c r="DU378" s="180"/>
      <c r="DV378" s="180"/>
      <c r="DW378" s="180"/>
      <c r="DX378" s="180"/>
      <c r="DY378" s="180"/>
      <c r="DZ378" s="180"/>
      <c r="EA378" s="180"/>
      <c r="EB378" s="180"/>
    </row>
    <row r="379" spans="2:132" x14ac:dyDescent="0.2">
      <c r="B379" s="180"/>
      <c r="C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  <c r="CB379" s="180"/>
      <c r="CC379" s="180"/>
      <c r="CD379" s="180"/>
      <c r="CE379" s="180"/>
      <c r="CF379" s="180"/>
      <c r="CG379" s="180"/>
      <c r="CH379" s="180"/>
      <c r="CI379" s="180"/>
      <c r="CJ379" s="180"/>
      <c r="CK379" s="180"/>
      <c r="CL379" s="180"/>
      <c r="CM379" s="180"/>
      <c r="CN379" s="180"/>
      <c r="CO379" s="180"/>
      <c r="CP379" s="180"/>
      <c r="CQ379" s="180"/>
      <c r="CR379" s="180"/>
      <c r="CS379" s="180"/>
      <c r="CT379" s="180"/>
      <c r="CU379" s="180"/>
      <c r="CV379" s="180"/>
      <c r="CW379" s="180"/>
      <c r="CX379" s="180"/>
      <c r="CY379" s="180"/>
      <c r="CZ379" s="180"/>
      <c r="DA379" s="180"/>
      <c r="DB379" s="180"/>
      <c r="DC379" s="180"/>
      <c r="DD379" s="180"/>
      <c r="DE379" s="180"/>
      <c r="DF379" s="180"/>
      <c r="DG379" s="180"/>
      <c r="DH379" s="180"/>
      <c r="DI379" s="180"/>
      <c r="DJ379" s="180"/>
      <c r="DK379" s="180"/>
      <c r="DL379" s="180"/>
      <c r="DM379" s="180"/>
      <c r="DN379" s="180"/>
      <c r="DO379" s="180"/>
      <c r="DP379" s="180"/>
      <c r="DQ379" s="180"/>
      <c r="DR379" s="180"/>
      <c r="DS379" s="180"/>
      <c r="DT379" s="180"/>
      <c r="DU379" s="180"/>
      <c r="DV379" s="180"/>
      <c r="DW379" s="180"/>
      <c r="DX379" s="180"/>
      <c r="DY379" s="180"/>
      <c r="DZ379" s="180"/>
      <c r="EA379" s="180"/>
      <c r="EB379" s="180"/>
    </row>
    <row r="380" spans="2:132" x14ac:dyDescent="0.2">
      <c r="B380" s="180"/>
      <c r="C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  <c r="CB380" s="180"/>
      <c r="CC380" s="180"/>
      <c r="CD380" s="180"/>
      <c r="CE380" s="180"/>
      <c r="CF380" s="180"/>
      <c r="CG380" s="180"/>
      <c r="CH380" s="180"/>
      <c r="CI380" s="180"/>
      <c r="CJ380" s="180"/>
      <c r="CK380" s="180"/>
      <c r="CL380" s="180"/>
      <c r="CM380" s="180"/>
      <c r="CN380" s="180"/>
      <c r="CO380" s="180"/>
      <c r="CP380" s="180"/>
      <c r="CQ380" s="180"/>
      <c r="CR380" s="180"/>
      <c r="CS380" s="180"/>
      <c r="CT380" s="180"/>
      <c r="CU380" s="180"/>
      <c r="CV380" s="180"/>
      <c r="CW380" s="180"/>
      <c r="CX380" s="180"/>
      <c r="CY380" s="180"/>
      <c r="CZ380" s="180"/>
      <c r="DA380" s="180"/>
      <c r="DB380" s="180"/>
      <c r="DC380" s="180"/>
      <c r="DD380" s="180"/>
      <c r="DE380" s="180"/>
      <c r="DF380" s="180"/>
      <c r="DG380" s="180"/>
      <c r="DH380" s="180"/>
      <c r="DI380" s="180"/>
      <c r="DJ380" s="180"/>
      <c r="DK380" s="180"/>
      <c r="DL380" s="180"/>
      <c r="DM380" s="180"/>
      <c r="DN380" s="180"/>
      <c r="DO380" s="180"/>
      <c r="DP380" s="180"/>
      <c r="DQ380" s="180"/>
      <c r="DR380" s="180"/>
      <c r="DS380" s="180"/>
      <c r="DT380" s="180"/>
      <c r="DU380" s="180"/>
      <c r="DV380" s="180"/>
      <c r="DW380" s="180"/>
      <c r="DX380" s="180"/>
      <c r="DY380" s="180"/>
      <c r="DZ380" s="180"/>
      <c r="EA380" s="180"/>
      <c r="EB380" s="180"/>
    </row>
    <row r="381" spans="2:132" x14ac:dyDescent="0.2">
      <c r="B381" s="180"/>
      <c r="C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  <c r="CB381" s="180"/>
      <c r="CC381" s="180"/>
      <c r="CD381" s="180"/>
      <c r="CE381" s="180"/>
      <c r="CF381" s="180"/>
      <c r="CG381" s="180"/>
      <c r="CH381" s="180"/>
      <c r="CI381" s="180"/>
      <c r="CJ381" s="180"/>
      <c r="CK381" s="180"/>
      <c r="CL381" s="180"/>
      <c r="CM381" s="180"/>
      <c r="CN381" s="180"/>
      <c r="CO381" s="180"/>
      <c r="CP381" s="180"/>
      <c r="CQ381" s="180"/>
      <c r="CR381" s="180"/>
      <c r="CS381" s="180"/>
      <c r="CT381" s="180"/>
      <c r="CU381" s="180"/>
      <c r="CV381" s="180"/>
      <c r="CW381" s="180"/>
      <c r="CX381" s="180"/>
      <c r="CY381" s="180"/>
      <c r="CZ381" s="180"/>
      <c r="DA381" s="180"/>
      <c r="DB381" s="180"/>
      <c r="DC381" s="180"/>
      <c r="DD381" s="180"/>
      <c r="DE381" s="180"/>
      <c r="DF381" s="180"/>
      <c r="DG381" s="180"/>
      <c r="DH381" s="180"/>
      <c r="DI381" s="180"/>
      <c r="DJ381" s="180"/>
      <c r="DK381" s="180"/>
      <c r="DL381" s="180"/>
      <c r="DM381" s="180"/>
      <c r="DN381" s="180"/>
      <c r="DO381" s="180"/>
      <c r="DP381" s="180"/>
      <c r="DQ381" s="180"/>
      <c r="DR381" s="180"/>
      <c r="DS381" s="180"/>
      <c r="DT381" s="180"/>
      <c r="DU381" s="180"/>
      <c r="DV381" s="180"/>
      <c r="DW381" s="180"/>
      <c r="DX381" s="180"/>
      <c r="DY381" s="180"/>
      <c r="DZ381" s="180"/>
      <c r="EA381" s="180"/>
      <c r="EB381" s="180"/>
    </row>
    <row r="382" spans="2:132" x14ac:dyDescent="0.2">
      <c r="B382" s="180"/>
      <c r="C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  <c r="CB382" s="180"/>
      <c r="CC382" s="180"/>
      <c r="CD382" s="180"/>
      <c r="CE382" s="180"/>
      <c r="CF382" s="180"/>
      <c r="CG382" s="180"/>
      <c r="CH382" s="180"/>
      <c r="CI382" s="180"/>
      <c r="CJ382" s="180"/>
      <c r="CK382" s="180"/>
      <c r="CL382" s="180"/>
      <c r="CM382" s="180"/>
      <c r="CN382" s="180"/>
      <c r="CO382" s="180"/>
      <c r="CP382" s="180"/>
      <c r="CQ382" s="180"/>
      <c r="CR382" s="180"/>
      <c r="CS382" s="180"/>
      <c r="CT382" s="180"/>
      <c r="CU382" s="180"/>
      <c r="CV382" s="180"/>
      <c r="CW382" s="180"/>
      <c r="CX382" s="180"/>
      <c r="CY382" s="180"/>
      <c r="CZ382" s="180"/>
      <c r="DA382" s="180"/>
      <c r="DB382" s="180"/>
      <c r="DC382" s="180"/>
      <c r="DD382" s="180"/>
      <c r="DE382" s="180"/>
      <c r="DF382" s="180"/>
      <c r="DG382" s="180"/>
      <c r="DH382" s="180"/>
      <c r="DI382" s="180"/>
      <c r="DJ382" s="180"/>
      <c r="DK382" s="180"/>
      <c r="DL382" s="180"/>
      <c r="DM382" s="180"/>
      <c r="DN382" s="180"/>
      <c r="DO382" s="180"/>
      <c r="DP382" s="180"/>
      <c r="DQ382" s="180"/>
      <c r="DR382" s="180"/>
      <c r="DS382" s="180"/>
      <c r="DT382" s="180"/>
      <c r="DU382" s="180"/>
      <c r="DV382" s="180"/>
      <c r="DW382" s="180"/>
      <c r="DX382" s="180"/>
      <c r="DY382" s="180"/>
      <c r="DZ382" s="180"/>
      <c r="EA382" s="180"/>
      <c r="EB382" s="180"/>
    </row>
    <row r="383" spans="2:132" x14ac:dyDescent="0.2">
      <c r="B383" s="180"/>
      <c r="C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  <c r="CB383" s="180"/>
      <c r="CC383" s="180"/>
      <c r="CD383" s="180"/>
      <c r="CE383" s="180"/>
      <c r="CF383" s="180"/>
      <c r="CG383" s="180"/>
      <c r="CH383" s="180"/>
      <c r="CI383" s="180"/>
      <c r="CJ383" s="180"/>
      <c r="CK383" s="180"/>
      <c r="CL383" s="180"/>
      <c r="CM383" s="180"/>
      <c r="CN383" s="180"/>
      <c r="CO383" s="180"/>
      <c r="CP383" s="180"/>
      <c r="CQ383" s="180"/>
      <c r="CR383" s="180"/>
      <c r="CS383" s="180"/>
      <c r="CT383" s="180"/>
      <c r="CU383" s="180"/>
      <c r="CV383" s="180"/>
      <c r="CW383" s="180"/>
      <c r="CX383" s="180"/>
      <c r="CY383" s="180"/>
      <c r="CZ383" s="180"/>
      <c r="DA383" s="180"/>
      <c r="DB383" s="180"/>
      <c r="DC383" s="180"/>
      <c r="DD383" s="180"/>
      <c r="DE383" s="180"/>
      <c r="DF383" s="180"/>
      <c r="DG383" s="180"/>
      <c r="DH383" s="180"/>
      <c r="DI383" s="180"/>
      <c r="DJ383" s="180"/>
      <c r="DK383" s="180"/>
      <c r="DL383" s="180"/>
      <c r="DM383" s="180"/>
      <c r="DN383" s="180"/>
      <c r="DO383" s="180"/>
      <c r="DP383" s="180"/>
      <c r="DQ383" s="180"/>
      <c r="DR383" s="180"/>
      <c r="DS383" s="180"/>
      <c r="DT383" s="180"/>
      <c r="DU383" s="180"/>
      <c r="DV383" s="180"/>
      <c r="DW383" s="180"/>
      <c r="DX383" s="180"/>
      <c r="DY383" s="180"/>
      <c r="DZ383" s="180"/>
      <c r="EA383" s="180"/>
      <c r="EB383" s="180"/>
    </row>
    <row r="384" spans="2:132" x14ac:dyDescent="0.2">
      <c r="B384" s="180"/>
      <c r="C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  <c r="CB384" s="180"/>
      <c r="CC384" s="180"/>
      <c r="CD384" s="180"/>
      <c r="CE384" s="180"/>
      <c r="CF384" s="180"/>
      <c r="CG384" s="180"/>
      <c r="CH384" s="180"/>
      <c r="CI384" s="180"/>
      <c r="CJ384" s="180"/>
      <c r="CK384" s="180"/>
      <c r="CL384" s="180"/>
      <c r="CM384" s="180"/>
      <c r="CN384" s="180"/>
      <c r="CO384" s="180"/>
      <c r="CP384" s="180"/>
      <c r="CQ384" s="180"/>
      <c r="CR384" s="180"/>
      <c r="CS384" s="180"/>
      <c r="CT384" s="180"/>
      <c r="CU384" s="180"/>
      <c r="CV384" s="180"/>
      <c r="CW384" s="180"/>
      <c r="CX384" s="180"/>
      <c r="CY384" s="180"/>
      <c r="CZ384" s="180"/>
      <c r="DA384" s="180"/>
      <c r="DB384" s="180"/>
      <c r="DC384" s="180"/>
      <c r="DD384" s="180"/>
      <c r="DE384" s="180"/>
      <c r="DF384" s="180"/>
      <c r="DG384" s="180"/>
      <c r="DH384" s="180"/>
      <c r="DI384" s="180"/>
      <c r="DJ384" s="180"/>
      <c r="DK384" s="180"/>
      <c r="DL384" s="180"/>
      <c r="DM384" s="180"/>
      <c r="DN384" s="180"/>
      <c r="DO384" s="180"/>
      <c r="DP384" s="180"/>
      <c r="DQ384" s="180"/>
      <c r="DR384" s="180"/>
      <c r="DS384" s="180"/>
      <c r="DT384" s="180"/>
      <c r="DU384" s="180"/>
      <c r="DV384" s="180"/>
      <c r="DW384" s="180"/>
      <c r="DX384" s="180"/>
      <c r="DY384" s="180"/>
      <c r="DZ384" s="180"/>
      <c r="EA384" s="180"/>
      <c r="EB384" s="180"/>
    </row>
    <row r="385" spans="2:132" x14ac:dyDescent="0.2">
      <c r="B385" s="180"/>
      <c r="C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  <c r="CB385" s="180"/>
      <c r="CC385" s="180"/>
      <c r="CD385" s="180"/>
      <c r="CE385" s="180"/>
      <c r="CF385" s="180"/>
      <c r="CG385" s="180"/>
      <c r="CH385" s="180"/>
      <c r="CI385" s="180"/>
      <c r="CJ385" s="180"/>
      <c r="CK385" s="180"/>
      <c r="CL385" s="180"/>
      <c r="CM385" s="180"/>
      <c r="CN385" s="180"/>
      <c r="CO385" s="180"/>
      <c r="CP385" s="180"/>
      <c r="CQ385" s="180"/>
      <c r="CR385" s="180"/>
      <c r="CS385" s="180"/>
      <c r="CT385" s="180"/>
      <c r="CU385" s="180"/>
      <c r="CV385" s="180"/>
      <c r="CW385" s="180"/>
      <c r="CX385" s="180"/>
      <c r="CY385" s="180"/>
      <c r="CZ385" s="180"/>
      <c r="DA385" s="180"/>
      <c r="DB385" s="180"/>
      <c r="DC385" s="180"/>
      <c r="DD385" s="180"/>
      <c r="DE385" s="180"/>
      <c r="DF385" s="180"/>
      <c r="DG385" s="180"/>
      <c r="DH385" s="180"/>
      <c r="DI385" s="180"/>
      <c r="DJ385" s="180"/>
      <c r="DK385" s="180"/>
      <c r="DL385" s="180"/>
      <c r="DM385" s="180"/>
      <c r="DN385" s="180"/>
      <c r="DO385" s="180"/>
      <c r="DP385" s="180"/>
      <c r="DQ385" s="180"/>
      <c r="DR385" s="180"/>
      <c r="DS385" s="180"/>
      <c r="DT385" s="180"/>
      <c r="DU385" s="180"/>
      <c r="DV385" s="180"/>
      <c r="DW385" s="180"/>
      <c r="DX385" s="180"/>
      <c r="DY385" s="180"/>
      <c r="DZ385" s="180"/>
      <c r="EA385" s="180"/>
      <c r="EB385" s="180"/>
    </row>
    <row r="386" spans="2:132" x14ac:dyDescent="0.2">
      <c r="B386" s="180"/>
      <c r="C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  <c r="CB386" s="180"/>
      <c r="CC386" s="180"/>
      <c r="CD386" s="180"/>
      <c r="CE386" s="180"/>
      <c r="CF386" s="180"/>
      <c r="CG386" s="180"/>
      <c r="CH386" s="180"/>
      <c r="CI386" s="180"/>
      <c r="CJ386" s="180"/>
      <c r="CK386" s="180"/>
      <c r="CL386" s="180"/>
      <c r="CM386" s="180"/>
      <c r="CN386" s="180"/>
      <c r="CO386" s="180"/>
      <c r="CP386" s="180"/>
      <c r="CQ386" s="180"/>
      <c r="CR386" s="180"/>
      <c r="CS386" s="180"/>
      <c r="CT386" s="180"/>
      <c r="CU386" s="180"/>
      <c r="CV386" s="180"/>
      <c r="CW386" s="180"/>
      <c r="CX386" s="180"/>
      <c r="CY386" s="180"/>
      <c r="CZ386" s="180"/>
      <c r="DA386" s="180"/>
      <c r="DB386" s="180"/>
      <c r="DC386" s="180"/>
      <c r="DD386" s="180"/>
      <c r="DE386" s="180"/>
      <c r="DF386" s="180"/>
      <c r="DG386" s="180"/>
      <c r="DH386" s="180"/>
      <c r="DI386" s="180"/>
      <c r="DJ386" s="180"/>
      <c r="DK386" s="180"/>
      <c r="DL386" s="180"/>
      <c r="DM386" s="180"/>
      <c r="DN386" s="180"/>
      <c r="DO386" s="180"/>
      <c r="DP386" s="180"/>
      <c r="DQ386" s="180"/>
      <c r="DR386" s="180"/>
      <c r="DS386" s="180"/>
      <c r="DT386" s="180"/>
      <c r="DU386" s="180"/>
      <c r="DV386" s="180"/>
      <c r="DW386" s="180"/>
      <c r="DX386" s="180"/>
      <c r="DY386" s="180"/>
      <c r="DZ386" s="180"/>
      <c r="EA386" s="180"/>
      <c r="EB386" s="180"/>
    </row>
    <row r="387" spans="2:132" x14ac:dyDescent="0.2">
      <c r="B387" s="180"/>
      <c r="C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  <c r="CB387" s="180"/>
      <c r="CC387" s="180"/>
      <c r="CD387" s="180"/>
      <c r="CE387" s="180"/>
      <c r="CF387" s="180"/>
      <c r="CG387" s="180"/>
      <c r="CH387" s="180"/>
      <c r="CI387" s="180"/>
      <c r="CJ387" s="180"/>
      <c r="CK387" s="180"/>
      <c r="CL387" s="180"/>
      <c r="CM387" s="180"/>
      <c r="CN387" s="180"/>
      <c r="CO387" s="180"/>
      <c r="CP387" s="180"/>
      <c r="CQ387" s="180"/>
      <c r="CR387" s="180"/>
      <c r="CS387" s="180"/>
      <c r="CT387" s="180"/>
      <c r="CU387" s="180"/>
      <c r="CV387" s="180"/>
      <c r="CW387" s="180"/>
      <c r="CX387" s="180"/>
      <c r="CY387" s="180"/>
      <c r="CZ387" s="180"/>
      <c r="DA387" s="180"/>
      <c r="DB387" s="180"/>
      <c r="DC387" s="180"/>
      <c r="DD387" s="180"/>
      <c r="DE387" s="180"/>
      <c r="DF387" s="180"/>
      <c r="DG387" s="180"/>
      <c r="DH387" s="180"/>
      <c r="DI387" s="180"/>
      <c r="DJ387" s="180"/>
      <c r="DK387" s="180"/>
      <c r="DL387" s="180"/>
      <c r="DM387" s="180"/>
      <c r="DN387" s="180"/>
      <c r="DO387" s="180"/>
      <c r="DP387" s="180"/>
      <c r="DQ387" s="180"/>
      <c r="DR387" s="180"/>
      <c r="DS387" s="180"/>
      <c r="DT387" s="180"/>
      <c r="DU387" s="180"/>
      <c r="DV387" s="180"/>
      <c r="DW387" s="180"/>
      <c r="DX387" s="180"/>
      <c r="DY387" s="180"/>
      <c r="DZ387" s="180"/>
      <c r="EA387" s="180"/>
      <c r="EB387" s="180"/>
    </row>
    <row r="388" spans="2:132" x14ac:dyDescent="0.2">
      <c r="B388" s="180"/>
      <c r="C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  <c r="CB388" s="180"/>
      <c r="CC388" s="180"/>
      <c r="CD388" s="180"/>
      <c r="CE388" s="180"/>
      <c r="CF388" s="180"/>
      <c r="CG388" s="180"/>
      <c r="CH388" s="180"/>
      <c r="CI388" s="180"/>
      <c r="CJ388" s="180"/>
      <c r="CK388" s="180"/>
      <c r="CL388" s="180"/>
      <c r="CM388" s="180"/>
      <c r="CN388" s="180"/>
      <c r="CO388" s="180"/>
      <c r="CP388" s="180"/>
      <c r="CQ388" s="180"/>
      <c r="CR388" s="180"/>
      <c r="CS388" s="180"/>
      <c r="CT388" s="180"/>
      <c r="CU388" s="180"/>
      <c r="CV388" s="180"/>
      <c r="CW388" s="180"/>
      <c r="CX388" s="180"/>
      <c r="CY388" s="180"/>
      <c r="CZ388" s="180"/>
      <c r="DA388" s="180"/>
      <c r="DB388" s="180"/>
      <c r="DC388" s="180"/>
      <c r="DD388" s="180"/>
      <c r="DE388" s="180"/>
      <c r="DF388" s="180"/>
      <c r="DG388" s="180"/>
      <c r="DH388" s="180"/>
      <c r="DI388" s="180"/>
      <c r="DJ388" s="180"/>
      <c r="DK388" s="180"/>
      <c r="DL388" s="180"/>
      <c r="DM388" s="180"/>
      <c r="DN388" s="180"/>
      <c r="DO388" s="180"/>
      <c r="DP388" s="180"/>
      <c r="DQ388" s="180"/>
      <c r="DR388" s="180"/>
      <c r="DS388" s="180"/>
      <c r="DT388" s="180"/>
      <c r="DU388" s="180"/>
      <c r="DV388" s="180"/>
      <c r="DW388" s="180"/>
      <c r="DX388" s="180"/>
      <c r="DY388" s="180"/>
      <c r="DZ388" s="180"/>
      <c r="EA388" s="180"/>
      <c r="EB388" s="180"/>
    </row>
    <row r="389" spans="2:132" x14ac:dyDescent="0.2">
      <c r="B389" s="180"/>
      <c r="C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  <c r="CB389" s="180"/>
      <c r="CC389" s="180"/>
      <c r="CD389" s="180"/>
      <c r="CE389" s="180"/>
      <c r="CF389" s="180"/>
      <c r="CG389" s="180"/>
      <c r="CH389" s="180"/>
      <c r="CI389" s="180"/>
      <c r="CJ389" s="180"/>
      <c r="CK389" s="180"/>
      <c r="CL389" s="180"/>
      <c r="CM389" s="180"/>
      <c r="CN389" s="180"/>
      <c r="CO389" s="180"/>
      <c r="CP389" s="180"/>
      <c r="CQ389" s="180"/>
      <c r="CR389" s="180"/>
      <c r="CS389" s="180"/>
      <c r="CT389" s="180"/>
      <c r="CU389" s="180"/>
      <c r="CV389" s="180"/>
      <c r="CW389" s="180"/>
      <c r="CX389" s="180"/>
      <c r="CY389" s="180"/>
      <c r="CZ389" s="180"/>
      <c r="DA389" s="180"/>
      <c r="DB389" s="180"/>
      <c r="DC389" s="180"/>
      <c r="DD389" s="180"/>
      <c r="DE389" s="180"/>
      <c r="DF389" s="180"/>
      <c r="DG389" s="180"/>
      <c r="DH389" s="180"/>
      <c r="DI389" s="180"/>
      <c r="DJ389" s="180"/>
      <c r="DK389" s="180"/>
      <c r="DL389" s="180"/>
      <c r="DM389" s="180"/>
      <c r="DN389" s="180"/>
      <c r="DO389" s="180"/>
      <c r="DP389" s="180"/>
      <c r="DQ389" s="180"/>
      <c r="DR389" s="180"/>
      <c r="DS389" s="180"/>
      <c r="DT389" s="180"/>
      <c r="DU389" s="180"/>
      <c r="DV389" s="180"/>
      <c r="DW389" s="180"/>
      <c r="DX389" s="180"/>
      <c r="DY389" s="180"/>
      <c r="DZ389" s="180"/>
      <c r="EA389" s="180"/>
      <c r="EB389" s="180"/>
    </row>
    <row r="390" spans="2:132" x14ac:dyDescent="0.2">
      <c r="B390" s="180"/>
      <c r="C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  <c r="CB390" s="180"/>
      <c r="CC390" s="180"/>
      <c r="CD390" s="180"/>
      <c r="CE390" s="180"/>
      <c r="CF390" s="180"/>
      <c r="CG390" s="180"/>
      <c r="CH390" s="180"/>
      <c r="CI390" s="180"/>
      <c r="CJ390" s="180"/>
      <c r="CK390" s="180"/>
      <c r="CL390" s="180"/>
      <c r="CM390" s="180"/>
      <c r="CN390" s="180"/>
      <c r="CO390" s="180"/>
      <c r="CP390" s="180"/>
      <c r="CQ390" s="180"/>
      <c r="CR390" s="180"/>
      <c r="CS390" s="180"/>
      <c r="CT390" s="180"/>
      <c r="CU390" s="180"/>
      <c r="CV390" s="180"/>
      <c r="CW390" s="180"/>
      <c r="CX390" s="180"/>
      <c r="CY390" s="180"/>
      <c r="CZ390" s="180"/>
      <c r="DA390" s="180"/>
      <c r="DB390" s="180"/>
      <c r="DC390" s="180"/>
      <c r="DD390" s="180"/>
      <c r="DE390" s="180"/>
      <c r="DF390" s="180"/>
      <c r="DG390" s="180"/>
      <c r="DH390" s="180"/>
      <c r="DI390" s="180"/>
      <c r="DJ390" s="180"/>
      <c r="DK390" s="180"/>
      <c r="DL390" s="180"/>
      <c r="DM390" s="180"/>
      <c r="DN390" s="180"/>
      <c r="DO390" s="180"/>
      <c r="DP390" s="180"/>
      <c r="DQ390" s="180"/>
      <c r="DR390" s="180"/>
      <c r="DS390" s="180"/>
      <c r="DT390" s="180"/>
      <c r="DU390" s="180"/>
      <c r="DV390" s="180"/>
      <c r="DW390" s="180"/>
      <c r="DX390" s="180"/>
      <c r="DY390" s="180"/>
      <c r="DZ390" s="180"/>
      <c r="EA390" s="180"/>
      <c r="EB390" s="180"/>
    </row>
    <row r="391" spans="2:132" x14ac:dyDescent="0.2">
      <c r="B391" s="180"/>
      <c r="C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  <c r="CB391" s="180"/>
      <c r="CC391" s="180"/>
      <c r="CD391" s="180"/>
      <c r="CE391" s="180"/>
      <c r="CF391" s="180"/>
      <c r="CG391" s="180"/>
      <c r="CH391" s="180"/>
      <c r="CI391" s="180"/>
      <c r="CJ391" s="180"/>
      <c r="CK391" s="180"/>
      <c r="CL391" s="180"/>
      <c r="CM391" s="180"/>
      <c r="CN391" s="180"/>
      <c r="CO391" s="180"/>
      <c r="CP391" s="180"/>
      <c r="CQ391" s="180"/>
      <c r="CR391" s="180"/>
      <c r="CS391" s="180"/>
      <c r="CT391" s="180"/>
      <c r="CU391" s="180"/>
      <c r="CV391" s="180"/>
      <c r="CW391" s="180"/>
      <c r="CX391" s="180"/>
      <c r="CY391" s="180"/>
      <c r="CZ391" s="180"/>
      <c r="DA391" s="180"/>
      <c r="DB391" s="180"/>
      <c r="DC391" s="180"/>
      <c r="DD391" s="180"/>
      <c r="DE391" s="180"/>
      <c r="DF391" s="180"/>
      <c r="DG391" s="180"/>
      <c r="DH391" s="180"/>
      <c r="DI391" s="180"/>
      <c r="DJ391" s="180"/>
      <c r="DK391" s="180"/>
      <c r="DL391" s="180"/>
      <c r="DM391" s="180"/>
      <c r="DN391" s="180"/>
      <c r="DO391" s="180"/>
      <c r="DP391" s="180"/>
      <c r="DQ391" s="180"/>
      <c r="DR391" s="180"/>
      <c r="DS391" s="180"/>
      <c r="DT391" s="180"/>
      <c r="DU391" s="180"/>
      <c r="DV391" s="180"/>
      <c r="DW391" s="180"/>
      <c r="DX391" s="180"/>
      <c r="DY391" s="180"/>
      <c r="DZ391" s="180"/>
      <c r="EA391" s="180"/>
      <c r="EB391" s="180"/>
    </row>
    <row r="392" spans="2:132" x14ac:dyDescent="0.2">
      <c r="B392" s="180"/>
      <c r="C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  <c r="CB392" s="180"/>
      <c r="CC392" s="180"/>
      <c r="CD392" s="180"/>
      <c r="CE392" s="180"/>
      <c r="CF392" s="180"/>
      <c r="CG392" s="180"/>
      <c r="CH392" s="180"/>
      <c r="CI392" s="180"/>
      <c r="CJ392" s="180"/>
      <c r="CK392" s="180"/>
      <c r="CL392" s="180"/>
      <c r="CM392" s="180"/>
      <c r="CN392" s="180"/>
      <c r="CO392" s="180"/>
      <c r="CP392" s="180"/>
      <c r="CQ392" s="180"/>
      <c r="CR392" s="180"/>
      <c r="CS392" s="180"/>
      <c r="CT392" s="180"/>
      <c r="CU392" s="180"/>
      <c r="CV392" s="180"/>
      <c r="CW392" s="180"/>
      <c r="CX392" s="180"/>
      <c r="CY392" s="180"/>
      <c r="CZ392" s="180"/>
      <c r="DA392" s="180"/>
      <c r="DB392" s="180"/>
      <c r="DC392" s="180"/>
      <c r="DD392" s="180"/>
      <c r="DE392" s="180"/>
      <c r="DF392" s="180"/>
      <c r="DG392" s="180"/>
      <c r="DH392" s="180"/>
      <c r="DI392" s="180"/>
      <c r="DJ392" s="180"/>
      <c r="DK392" s="180"/>
      <c r="DL392" s="180"/>
      <c r="DM392" s="180"/>
      <c r="DN392" s="180"/>
      <c r="DO392" s="180"/>
      <c r="DP392" s="180"/>
      <c r="DQ392" s="180"/>
      <c r="DR392" s="180"/>
      <c r="DS392" s="180"/>
      <c r="DT392" s="180"/>
      <c r="DU392" s="180"/>
      <c r="DV392" s="180"/>
      <c r="DW392" s="180"/>
      <c r="DX392" s="180"/>
      <c r="DY392" s="180"/>
      <c r="DZ392" s="180"/>
      <c r="EA392" s="180"/>
      <c r="EB392" s="180"/>
    </row>
    <row r="393" spans="2:132" x14ac:dyDescent="0.2">
      <c r="B393" s="180"/>
      <c r="C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  <c r="CB393" s="180"/>
      <c r="CC393" s="180"/>
      <c r="CD393" s="180"/>
      <c r="CE393" s="180"/>
      <c r="CF393" s="180"/>
      <c r="CG393" s="180"/>
      <c r="CH393" s="180"/>
      <c r="CI393" s="180"/>
      <c r="CJ393" s="180"/>
      <c r="CK393" s="180"/>
      <c r="CL393" s="180"/>
      <c r="CM393" s="180"/>
      <c r="CN393" s="180"/>
      <c r="CO393" s="180"/>
      <c r="CP393" s="180"/>
      <c r="CQ393" s="180"/>
      <c r="CR393" s="180"/>
      <c r="CS393" s="180"/>
      <c r="CT393" s="180"/>
      <c r="CU393" s="180"/>
      <c r="CV393" s="180"/>
      <c r="CW393" s="180"/>
      <c r="CX393" s="180"/>
      <c r="CY393" s="180"/>
      <c r="CZ393" s="180"/>
      <c r="DA393" s="180"/>
      <c r="DB393" s="180"/>
      <c r="DC393" s="180"/>
      <c r="DD393" s="180"/>
      <c r="DE393" s="180"/>
      <c r="DF393" s="180"/>
      <c r="DG393" s="180"/>
      <c r="DH393" s="180"/>
      <c r="DI393" s="180"/>
      <c r="DJ393" s="180"/>
      <c r="DK393" s="180"/>
      <c r="DL393" s="180"/>
      <c r="DM393" s="180"/>
      <c r="DN393" s="180"/>
      <c r="DO393" s="180"/>
      <c r="DP393" s="180"/>
      <c r="DQ393" s="180"/>
      <c r="DR393" s="180"/>
      <c r="DS393" s="180"/>
      <c r="DT393" s="180"/>
      <c r="DU393" s="180"/>
      <c r="DV393" s="180"/>
      <c r="DW393" s="180"/>
      <c r="DX393" s="180"/>
      <c r="DY393" s="180"/>
      <c r="DZ393" s="180"/>
      <c r="EA393" s="180"/>
      <c r="EB393" s="180"/>
    </row>
    <row r="394" spans="2:132" x14ac:dyDescent="0.2">
      <c r="B394" s="180"/>
      <c r="C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  <c r="CB394" s="180"/>
      <c r="CC394" s="180"/>
      <c r="CD394" s="180"/>
      <c r="CE394" s="180"/>
      <c r="CF394" s="180"/>
      <c r="CG394" s="180"/>
      <c r="CH394" s="180"/>
      <c r="CI394" s="180"/>
      <c r="CJ394" s="180"/>
      <c r="CK394" s="180"/>
      <c r="CL394" s="180"/>
      <c r="CM394" s="180"/>
      <c r="CN394" s="180"/>
      <c r="CO394" s="180"/>
      <c r="CP394" s="180"/>
      <c r="CQ394" s="180"/>
      <c r="CR394" s="180"/>
      <c r="CS394" s="180"/>
      <c r="CT394" s="180"/>
      <c r="CU394" s="180"/>
      <c r="CV394" s="180"/>
      <c r="CW394" s="180"/>
      <c r="CX394" s="180"/>
      <c r="CY394" s="180"/>
      <c r="CZ394" s="180"/>
      <c r="DA394" s="180"/>
      <c r="DB394" s="180"/>
      <c r="DC394" s="180"/>
      <c r="DD394" s="180"/>
      <c r="DE394" s="180"/>
      <c r="DF394" s="180"/>
      <c r="DG394" s="180"/>
      <c r="DH394" s="180"/>
      <c r="DI394" s="180"/>
      <c r="DJ394" s="180"/>
      <c r="DK394" s="180"/>
      <c r="DL394" s="180"/>
      <c r="DM394" s="180"/>
      <c r="DN394" s="180"/>
      <c r="DO394" s="180"/>
      <c r="DP394" s="180"/>
      <c r="DQ394" s="180"/>
      <c r="DR394" s="180"/>
      <c r="DS394" s="180"/>
      <c r="DT394" s="180"/>
      <c r="DU394" s="180"/>
      <c r="DV394" s="180"/>
      <c r="DW394" s="180"/>
      <c r="DX394" s="180"/>
      <c r="DY394" s="180"/>
      <c r="DZ394" s="180"/>
      <c r="EA394" s="180"/>
      <c r="EB394" s="180"/>
    </row>
    <row r="395" spans="2:132" x14ac:dyDescent="0.2">
      <c r="B395" s="180"/>
      <c r="C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  <c r="CB395" s="180"/>
      <c r="CC395" s="180"/>
      <c r="CD395" s="180"/>
      <c r="CE395" s="180"/>
      <c r="CF395" s="180"/>
      <c r="CG395" s="180"/>
      <c r="CH395" s="180"/>
      <c r="CI395" s="180"/>
      <c r="CJ395" s="180"/>
      <c r="CK395" s="180"/>
      <c r="CL395" s="180"/>
      <c r="CM395" s="180"/>
      <c r="CN395" s="180"/>
      <c r="CO395" s="180"/>
      <c r="CP395" s="180"/>
      <c r="CQ395" s="180"/>
      <c r="CR395" s="180"/>
      <c r="CS395" s="180"/>
      <c r="CT395" s="180"/>
      <c r="CU395" s="180"/>
      <c r="CV395" s="180"/>
      <c r="CW395" s="180"/>
      <c r="CX395" s="180"/>
      <c r="CY395" s="180"/>
      <c r="CZ395" s="180"/>
      <c r="DA395" s="180"/>
      <c r="DB395" s="180"/>
      <c r="DC395" s="180"/>
      <c r="DD395" s="180"/>
      <c r="DE395" s="180"/>
      <c r="DF395" s="180"/>
      <c r="DG395" s="180"/>
      <c r="DH395" s="180"/>
      <c r="DI395" s="180"/>
      <c r="DJ395" s="180"/>
      <c r="DK395" s="180"/>
      <c r="DL395" s="180"/>
      <c r="DM395" s="180"/>
      <c r="DN395" s="180"/>
      <c r="DO395" s="180"/>
      <c r="DP395" s="180"/>
      <c r="DQ395" s="180"/>
      <c r="DR395" s="180"/>
      <c r="DS395" s="180"/>
      <c r="DT395" s="180"/>
      <c r="DU395" s="180"/>
      <c r="DV395" s="180"/>
      <c r="DW395" s="180"/>
      <c r="DX395" s="180"/>
      <c r="DY395" s="180"/>
      <c r="DZ395" s="180"/>
      <c r="EA395" s="180"/>
      <c r="EB395" s="180"/>
    </row>
    <row r="396" spans="2:132" x14ac:dyDescent="0.2">
      <c r="B396" s="180"/>
      <c r="C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  <c r="CB396" s="180"/>
      <c r="CC396" s="180"/>
      <c r="CD396" s="180"/>
      <c r="CE396" s="180"/>
      <c r="CF396" s="180"/>
      <c r="CG396" s="180"/>
      <c r="CH396" s="180"/>
      <c r="CI396" s="180"/>
      <c r="CJ396" s="180"/>
      <c r="CK396" s="180"/>
      <c r="CL396" s="180"/>
      <c r="CM396" s="180"/>
      <c r="CN396" s="180"/>
      <c r="CO396" s="180"/>
      <c r="CP396" s="180"/>
      <c r="CQ396" s="180"/>
      <c r="CR396" s="180"/>
      <c r="CS396" s="180"/>
      <c r="CT396" s="180"/>
      <c r="CU396" s="180"/>
      <c r="CV396" s="180"/>
      <c r="CW396" s="180"/>
      <c r="CX396" s="180"/>
      <c r="CY396" s="180"/>
      <c r="CZ396" s="180"/>
      <c r="DA396" s="180"/>
      <c r="DB396" s="180"/>
      <c r="DC396" s="180"/>
      <c r="DD396" s="180"/>
      <c r="DE396" s="180"/>
      <c r="DF396" s="180"/>
      <c r="DG396" s="180"/>
      <c r="DH396" s="180"/>
      <c r="DI396" s="180"/>
      <c r="DJ396" s="180"/>
      <c r="DK396" s="180"/>
      <c r="DL396" s="180"/>
      <c r="DM396" s="180"/>
      <c r="DN396" s="180"/>
      <c r="DO396" s="180"/>
      <c r="DP396" s="180"/>
      <c r="DQ396" s="180"/>
      <c r="DR396" s="180"/>
      <c r="DS396" s="180"/>
      <c r="DT396" s="180"/>
      <c r="DU396" s="180"/>
      <c r="DV396" s="180"/>
      <c r="DW396" s="180"/>
      <c r="DX396" s="180"/>
      <c r="DY396" s="180"/>
      <c r="DZ396" s="180"/>
      <c r="EA396" s="180"/>
      <c r="EB396" s="180"/>
    </row>
    <row r="397" spans="2:132" x14ac:dyDescent="0.2">
      <c r="B397" s="180"/>
      <c r="C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  <c r="CB397" s="180"/>
      <c r="CC397" s="180"/>
      <c r="CD397" s="180"/>
      <c r="CE397" s="180"/>
      <c r="CF397" s="180"/>
      <c r="CG397" s="180"/>
      <c r="CH397" s="180"/>
      <c r="CI397" s="180"/>
      <c r="CJ397" s="180"/>
      <c r="CK397" s="180"/>
      <c r="CL397" s="180"/>
      <c r="CM397" s="180"/>
      <c r="CN397" s="180"/>
      <c r="CO397" s="180"/>
      <c r="CP397" s="180"/>
      <c r="CQ397" s="180"/>
      <c r="CR397" s="180"/>
      <c r="CS397" s="180"/>
      <c r="CT397" s="180"/>
      <c r="CU397" s="180"/>
      <c r="CV397" s="180"/>
      <c r="CW397" s="180"/>
      <c r="CX397" s="180"/>
      <c r="CY397" s="180"/>
      <c r="CZ397" s="180"/>
      <c r="DA397" s="180"/>
      <c r="DB397" s="180"/>
      <c r="DC397" s="180"/>
      <c r="DD397" s="180"/>
      <c r="DE397" s="180"/>
      <c r="DF397" s="180"/>
      <c r="DG397" s="180"/>
      <c r="DH397" s="180"/>
      <c r="DI397" s="180"/>
      <c r="DJ397" s="180"/>
      <c r="DK397" s="180"/>
      <c r="DL397" s="180"/>
      <c r="DM397" s="180"/>
      <c r="DN397" s="180"/>
      <c r="DO397" s="180"/>
      <c r="DP397" s="180"/>
      <c r="DQ397" s="180"/>
      <c r="DR397" s="180"/>
      <c r="DS397" s="180"/>
      <c r="DT397" s="180"/>
      <c r="DU397" s="180"/>
      <c r="DV397" s="180"/>
      <c r="DW397" s="180"/>
      <c r="DX397" s="180"/>
      <c r="DY397" s="180"/>
      <c r="DZ397" s="180"/>
      <c r="EA397" s="180"/>
      <c r="EB397" s="180"/>
    </row>
    <row r="398" spans="2:132" x14ac:dyDescent="0.2">
      <c r="B398" s="180"/>
      <c r="C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  <c r="CB398" s="180"/>
      <c r="CC398" s="180"/>
      <c r="CD398" s="180"/>
      <c r="CE398" s="180"/>
      <c r="CF398" s="180"/>
      <c r="CG398" s="180"/>
      <c r="CH398" s="180"/>
      <c r="CI398" s="180"/>
      <c r="CJ398" s="180"/>
      <c r="CK398" s="180"/>
      <c r="CL398" s="180"/>
      <c r="CM398" s="180"/>
      <c r="CN398" s="180"/>
      <c r="CO398" s="180"/>
      <c r="CP398" s="180"/>
      <c r="CQ398" s="180"/>
      <c r="CR398" s="180"/>
      <c r="CS398" s="180"/>
      <c r="CT398" s="180"/>
      <c r="CU398" s="180"/>
      <c r="CV398" s="180"/>
      <c r="CW398" s="180"/>
      <c r="CX398" s="180"/>
      <c r="CY398" s="180"/>
      <c r="CZ398" s="180"/>
      <c r="DA398" s="180"/>
      <c r="DB398" s="180"/>
      <c r="DC398" s="180"/>
      <c r="DD398" s="180"/>
      <c r="DE398" s="180"/>
      <c r="DF398" s="180"/>
      <c r="DG398" s="180"/>
      <c r="DH398" s="180"/>
      <c r="DI398" s="180"/>
      <c r="DJ398" s="180"/>
      <c r="DK398" s="180"/>
      <c r="DL398" s="180"/>
      <c r="DM398" s="180"/>
      <c r="DN398" s="180"/>
      <c r="DO398" s="180"/>
      <c r="DP398" s="180"/>
      <c r="DQ398" s="180"/>
      <c r="DR398" s="180"/>
      <c r="DS398" s="180"/>
      <c r="DT398" s="180"/>
      <c r="DU398" s="180"/>
      <c r="DV398" s="180"/>
      <c r="DW398" s="180"/>
      <c r="DX398" s="180"/>
      <c r="DY398" s="180"/>
      <c r="DZ398" s="180"/>
      <c r="EA398" s="180"/>
      <c r="EB398" s="180"/>
    </row>
    <row r="399" spans="2:132" x14ac:dyDescent="0.2">
      <c r="B399" s="180"/>
      <c r="C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  <c r="CB399" s="180"/>
      <c r="CC399" s="180"/>
      <c r="CD399" s="180"/>
      <c r="CE399" s="180"/>
      <c r="CF399" s="180"/>
      <c r="CG399" s="180"/>
      <c r="CH399" s="180"/>
      <c r="CI399" s="180"/>
      <c r="CJ399" s="180"/>
      <c r="CK399" s="180"/>
      <c r="CL399" s="180"/>
      <c r="CM399" s="180"/>
      <c r="CN399" s="180"/>
      <c r="CO399" s="180"/>
      <c r="CP399" s="180"/>
      <c r="CQ399" s="180"/>
      <c r="CR399" s="180"/>
      <c r="CS399" s="180"/>
      <c r="CT399" s="180"/>
      <c r="CU399" s="180"/>
      <c r="CV399" s="180"/>
      <c r="CW399" s="180"/>
      <c r="CX399" s="180"/>
      <c r="CY399" s="180"/>
      <c r="CZ399" s="180"/>
      <c r="DA399" s="180"/>
      <c r="DB399" s="180"/>
      <c r="DC399" s="180"/>
      <c r="DD399" s="180"/>
      <c r="DE399" s="180"/>
      <c r="DF399" s="180"/>
      <c r="DG399" s="180"/>
      <c r="DH399" s="180"/>
      <c r="DI399" s="180"/>
      <c r="DJ399" s="180"/>
      <c r="DK399" s="180"/>
      <c r="DL399" s="180"/>
      <c r="DM399" s="180"/>
      <c r="DN399" s="180"/>
      <c r="DO399" s="180"/>
      <c r="DP399" s="180"/>
      <c r="DQ399" s="180"/>
      <c r="DR399" s="180"/>
      <c r="DS399" s="180"/>
      <c r="DT399" s="180"/>
      <c r="DU399" s="180"/>
      <c r="DV399" s="180"/>
      <c r="DW399" s="180"/>
      <c r="DX399" s="180"/>
      <c r="DY399" s="180"/>
      <c r="DZ399" s="180"/>
      <c r="EA399" s="180"/>
      <c r="EB399" s="180"/>
    </row>
    <row r="400" spans="2:132" x14ac:dyDescent="0.2">
      <c r="B400" s="180"/>
      <c r="C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  <c r="CB400" s="180"/>
      <c r="CC400" s="180"/>
      <c r="CD400" s="180"/>
      <c r="CE400" s="180"/>
      <c r="CF400" s="180"/>
      <c r="CG400" s="180"/>
      <c r="CH400" s="180"/>
      <c r="CI400" s="180"/>
      <c r="CJ400" s="180"/>
      <c r="CK400" s="180"/>
      <c r="CL400" s="180"/>
      <c r="CM400" s="180"/>
      <c r="CN400" s="180"/>
      <c r="CO400" s="180"/>
      <c r="CP400" s="180"/>
      <c r="CQ400" s="180"/>
      <c r="CR400" s="180"/>
      <c r="CS400" s="180"/>
      <c r="CT400" s="180"/>
      <c r="CU400" s="180"/>
      <c r="CV400" s="180"/>
      <c r="CW400" s="180"/>
      <c r="CX400" s="180"/>
      <c r="CY400" s="180"/>
      <c r="CZ400" s="180"/>
      <c r="DA400" s="180"/>
      <c r="DB400" s="180"/>
      <c r="DC400" s="180"/>
      <c r="DD400" s="180"/>
      <c r="DE400" s="180"/>
      <c r="DF400" s="180"/>
      <c r="DG400" s="180"/>
      <c r="DH400" s="180"/>
      <c r="DI400" s="180"/>
      <c r="DJ400" s="180"/>
      <c r="DK400" s="180"/>
      <c r="DL400" s="180"/>
      <c r="DM400" s="180"/>
      <c r="DN400" s="180"/>
      <c r="DO400" s="180"/>
      <c r="DP400" s="180"/>
      <c r="DQ400" s="180"/>
      <c r="DR400" s="180"/>
      <c r="DS400" s="180"/>
      <c r="DT400" s="180"/>
      <c r="DU400" s="180"/>
      <c r="DV400" s="180"/>
      <c r="DW400" s="180"/>
      <c r="DX400" s="180"/>
      <c r="DY400" s="180"/>
      <c r="DZ400" s="180"/>
      <c r="EA400" s="180"/>
      <c r="EB400" s="180"/>
    </row>
    <row r="401" spans="2:132" x14ac:dyDescent="0.2">
      <c r="B401" s="180"/>
      <c r="C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  <c r="CB401" s="180"/>
      <c r="CC401" s="180"/>
      <c r="CD401" s="180"/>
      <c r="CE401" s="180"/>
      <c r="CF401" s="180"/>
      <c r="CG401" s="180"/>
      <c r="CH401" s="180"/>
      <c r="CI401" s="180"/>
      <c r="CJ401" s="180"/>
      <c r="CK401" s="180"/>
      <c r="CL401" s="180"/>
      <c r="CM401" s="180"/>
      <c r="CN401" s="180"/>
      <c r="CO401" s="180"/>
      <c r="CP401" s="180"/>
      <c r="CQ401" s="180"/>
      <c r="CR401" s="180"/>
      <c r="CS401" s="180"/>
      <c r="CT401" s="180"/>
      <c r="CU401" s="180"/>
      <c r="CV401" s="180"/>
      <c r="CW401" s="180"/>
      <c r="CX401" s="180"/>
      <c r="CY401" s="180"/>
      <c r="CZ401" s="180"/>
      <c r="DA401" s="180"/>
      <c r="DB401" s="180"/>
      <c r="DC401" s="180"/>
      <c r="DD401" s="180"/>
      <c r="DE401" s="180"/>
      <c r="DF401" s="180"/>
      <c r="DG401" s="180"/>
      <c r="DH401" s="180"/>
      <c r="DI401" s="180"/>
      <c r="DJ401" s="180"/>
      <c r="DK401" s="180"/>
      <c r="DL401" s="180"/>
      <c r="DM401" s="180"/>
      <c r="DN401" s="180"/>
      <c r="DO401" s="180"/>
      <c r="DP401" s="180"/>
      <c r="DQ401" s="180"/>
      <c r="DR401" s="180"/>
      <c r="DS401" s="180"/>
      <c r="DT401" s="180"/>
      <c r="DU401" s="180"/>
      <c r="DV401" s="180"/>
      <c r="DW401" s="180"/>
      <c r="DX401" s="180"/>
      <c r="DY401" s="180"/>
      <c r="DZ401" s="180"/>
      <c r="EA401" s="180"/>
      <c r="EB401" s="180"/>
    </row>
    <row r="402" spans="2:132" x14ac:dyDescent="0.2">
      <c r="B402" s="180"/>
      <c r="C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  <c r="CB402" s="180"/>
      <c r="CC402" s="180"/>
      <c r="CD402" s="180"/>
      <c r="CE402" s="180"/>
      <c r="CF402" s="180"/>
      <c r="CG402" s="180"/>
      <c r="CH402" s="180"/>
      <c r="CI402" s="180"/>
      <c r="CJ402" s="180"/>
      <c r="CK402" s="180"/>
      <c r="CL402" s="180"/>
      <c r="CM402" s="180"/>
      <c r="CN402" s="180"/>
      <c r="CO402" s="180"/>
      <c r="CP402" s="180"/>
      <c r="CQ402" s="180"/>
      <c r="CR402" s="180"/>
      <c r="CS402" s="180"/>
      <c r="CT402" s="180"/>
      <c r="CU402" s="180"/>
      <c r="CV402" s="180"/>
      <c r="CW402" s="180"/>
      <c r="CX402" s="180"/>
      <c r="CY402" s="180"/>
      <c r="CZ402" s="180"/>
      <c r="DA402" s="180"/>
      <c r="DB402" s="180"/>
      <c r="DC402" s="180"/>
      <c r="DD402" s="180"/>
      <c r="DE402" s="180"/>
      <c r="DF402" s="180"/>
      <c r="DG402" s="180"/>
      <c r="DH402" s="180"/>
      <c r="DI402" s="180"/>
      <c r="DJ402" s="180"/>
      <c r="DK402" s="180"/>
      <c r="DL402" s="180"/>
      <c r="DM402" s="180"/>
      <c r="DN402" s="180"/>
      <c r="DO402" s="180"/>
      <c r="DP402" s="180"/>
      <c r="DQ402" s="180"/>
      <c r="DR402" s="180"/>
      <c r="DS402" s="180"/>
      <c r="DT402" s="180"/>
      <c r="DU402" s="180"/>
      <c r="DV402" s="180"/>
      <c r="DW402" s="180"/>
      <c r="DX402" s="180"/>
      <c r="DY402" s="180"/>
      <c r="DZ402" s="180"/>
      <c r="EA402" s="180"/>
      <c r="EB402" s="180"/>
    </row>
    <row r="403" spans="2:132" x14ac:dyDescent="0.2">
      <c r="B403" s="180"/>
      <c r="C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  <c r="CB403" s="180"/>
      <c r="CC403" s="180"/>
      <c r="CD403" s="180"/>
      <c r="CE403" s="180"/>
      <c r="CF403" s="180"/>
      <c r="CG403" s="180"/>
      <c r="CH403" s="180"/>
      <c r="CI403" s="180"/>
      <c r="CJ403" s="180"/>
      <c r="CK403" s="180"/>
      <c r="CL403" s="180"/>
      <c r="CM403" s="180"/>
      <c r="CN403" s="180"/>
      <c r="CO403" s="180"/>
      <c r="CP403" s="180"/>
      <c r="CQ403" s="180"/>
      <c r="CR403" s="180"/>
      <c r="CS403" s="180"/>
      <c r="CT403" s="180"/>
      <c r="CU403" s="180"/>
      <c r="CV403" s="180"/>
      <c r="CW403" s="180"/>
      <c r="CX403" s="180"/>
      <c r="CY403" s="180"/>
      <c r="CZ403" s="180"/>
      <c r="DA403" s="180"/>
      <c r="DB403" s="180"/>
      <c r="DC403" s="180"/>
      <c r="DD403" s="180"/>
      <c r="DE403" s="180"/>
      <c r="DF403" s="180"/>
      <c r="DG403" s="180"/>
      <c r="DH403" s="180"/>
      <c r="DI403" s="180"/>
      <c r="DJ403" s="180"/>
      <c r="DK403" s="180"/>
      <c r="DL403" s="180"/>
      <c r="DM403" s="180"/>
      <c r="DN403" s="180"/>
      <c r="DO403" s="180"/>
      <c r="DP403" s="180"/>
      <c r="DQ403" s="180"/>
      <c r="DR403" s="180"/>
      <c r="DS403" s="180"/>
      <c r="DT403" s="180"/>
      <c r="DU403" s="180"/>
      <c r="DV403" s="180"/>
      <c r="DW403" s="180"/>
      <c r="DX403" s="180"/>
      <c r="DY403" s="180"/>
      <c r="DZ403" s="180"/>
      <c r="EA403" s="180"/>
      <c r="EB403" s="180"/>
    </row>
    <row r="404" spans="2:132" x14ac:dyDescent="0.2">
      <c r="B404" s="180"/>
      <c r="C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  <c r="CB404" s="180"/>
      <c r="CC404" s="180"/>
      <c r="CD404" s="180"/>
      <c r="CE404" s="180"/>
      <c r="CF404" s="180"/>
      <c r="CG404" s="180"/>
      <c r="CH404" s="180"/>
      <c r="CI404" s="180"/>
      <c r="CJ404" s="180"/>
      <c r="CK404" s="180"/>
      <c r="CL404" s="180"/>
      <c r="CM404" s="180"/>
      <c r="CN404" s="180"/>
      <c r="CO404" s="180"/>
      <c r="CP404" s="180"/>
      <c r="CQ404" s="180"/>
      <c r="CR404" s="180"/>
      <c r="CS404" s="180"/>
      <c r="CT404" s="180"/>
      <c r="CU404" s="180"/>
      <c r="CV404" s="180"/>
      <c r="CW404" s="180"/>
      <c r="CX404" s="180"/>
      <c r="CY404" s="180"/>
      <c r="CZ404" s="180"/>
      <c r="DA404" s="180"/>
      <c r="DB404" s="180"/>
      <c r="DC404" s="180"/>
      <c r="DD404" s="180"/>
      <c r="DE404" s="180"/>
      <c r="DF404" s="180"/>
      <c r="DG404" s="180"/>
      <c r="DH404" s="180"/>
      <c r="DI404" s="180"/>
      <c r="DJ404" s="180"/>
      <c r="DK404" s="180"/>
      <c r="DL404" s="180"/>
      <c r="DM404" s="180"/>
      <c r="DN404" s="180"/>
      <c r="DO404" s="180"/>
      <c r="DP404" s="180"/>
      <c r="DQ404" s="180"/>
      <c r="DR404" s="180"/>
      <c r="DS404" s="180"/>
      <c r="DT404" s="180"/>
      <c r="DU404" s="180"/>
      <c r="DV404" s="180"/>
      <c r="DW404" s="180"/>
      <c r="DX404" s="180"/>
      <c r="DY404" s="180"/>
      <c r="DZ404" s="180"/>
      <c r="EA404" s="180"/>
      <c r="EB404" s="180"/>
    </row>
    <row r="405" spans="2:132" x14ac:dyDescent="0.2">
      <c r="B405" s="180"/>
      <c r="C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  <c r="CB405" s="180"/>
      <c r="CC405" s="180"/>
      <c r="CD405" s="180"/>
      <c r="CE405" s="180"/>
      <c r="CF405" s="180"/>
      <c r="CG405" s="180"/>
      <c r="CH405" s="180"/>
      <c r="CI405" s="180"/>
      <c r="CJ405" s="180"/>
      <c r="CK405" s="180"/>
      <c r="CL405" s="180"/>
      <c r="CM405" s="180"/>
      <c r="CN405" s="180"/>
      <c r="CO405" s="180"/>
      <c r="CP405" s="180"/>
      <c r="CQ405" s="180"/>
      <c r="CR405" s="180"/>
      <c r="CS405" s="180"/>
      <c r="CT405" s="180"/>
      <c r="CU405" s="180"/>
      <c r="CV405" s="180"/>
      <c r="CW405" s="180"/>
      <c r="CX405" s="180"/>
      <c r="CY405" s="180"/>
      <c r="CZ405" s="180"/>
      <c r="DA405" s="180"/>
      <c r="DB405" s="180"/>
      <c r="DC405" s="180"/>
      <c r="DD405" s="180"/>
      <c r="DE405" s="180"/>
      <c r="DF405" s="180"/>
      <c r="DG405" s="180"/>
      <c r="DH405" s="180"/>
      <c r="DI405" s="180"/>
      <c r="DJ405" s="180"/>
      <c r="DK405" s="180"/>
      <c r="DL405" s="180"/>
      <c r="DM405" s="180"/>
      <c r="DN405" s="180"/>
      <c r="DO405" s="180"/>
      <c r="DP405" s="180"/>
      <c r="DQ405" s="180"/>
      <c r="DR405" s="180"/>
      <c r="DS405" s="180"/>
      <c r="DT405" s="180"/>
      <c r="DU405" s="180"/>
      <c r="DV405" s="180"/>
      <c r="DW405" s="180"/>
      <c r="DX405" s="180"/>
      <c r="DY405" s="180"/>
      <c r="DZ405" s="180"/>
      <c r="EA405" s="180"/>
      <c r="EB405" s="180"/>
    </row>
    <row r="406" spans="2:132" x14ac:dyDescent="0.2">
      <c r="B406" s="180"/>
      <c r="C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  <c r="CB406" s="180"/>
      <c r="CC406" s="180"/>
      <c r="CD406" s="180"/>
      <c r="CE406" s="180"/>
      <c r="CF406" s="180"/>
      <c r="CG406" s="180"/>
      <c r="CH406" s="180"/>
      <c r="CI406" s="180"/>
      <c r="CJ406" s="180"/>
      <c r="CK406" s="180"/>
      <c r="CL406" s="180"/>
      <c r="CM406" s="180"/>
      <c r="CN406" s="180"/>
      <c r="CO406" s="180"/>
      <c r="CP406" s="180"/>
      <c r="CQ406" s="180"/>
      <c r="CR406" s="180"/>
      <c r="CS406" s="180"/>
      <c r="CT406" s="180"/>
      <c r="CU406" s="180"/>
      <c r="CV406" s="180"/>
      <c r="CW406" s="180"/>
      <c r="CX406" s="180"/>
      <c r="CY406" s="180"/>
      <c r="CZ406" s="180"/>
      <c r="DA406" s="180"/>
      <c r="DB406" s="180"/>
      <c r="DC406" s="180"/>
      <c r="DD406" s="180"/>
      <c r="DE406" s="180"/>
      <c r="DF406" s="180"/>
      <c r="DG406" s="180"/>
      <c r="DH406" s="180"/>
      <c r="DI406" s="180"/>
      <c r="DJ406" s="180"/>
      <c r="DK406" s="180"/>
      <c r="DL406" s="180"/>
      <c r="DM406" s="180"/>
      <c r="DN406" s="180"/>
      <c r="DO406" s="180"/>
      <c r="DP406" s="180"/>
      <c r="DQ406" s="180"/>
      <c r="DR406" s="180"/>
      <c r="DS406" s="180"/>
      <c r="DT406" s="180"/>
      <c r="DU406" s="180"/>
      <c r="DV406" s="180"/>
      <c r="DW406" s="180"/>
      <c r="DX406" s="180"/>
      <c r="DY406" s="180"/>
      <c r="DZ406" s="180"/>
      <c r="EA406" s="180"/>
      <c r="EB406" s="180"/>
    </row>
    <row r="407" spans="2:132" x14ac:dyDescent="0.2">
      <c r="B407" s="180"/>
      <c r="C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  <c r="CB407" s="180"/>
      <c r="CC407" s="180"/>
      <c r="CD407" s="180"/>
      <c r="CE407" s="180"/>
      <c r="CF407" s="180"/>
      <c r="CG407" s="180"/>
      <c r="CH407" s="180"/>
      <c r="CI407" s="180"/>
      <c r="CJ407" s="180"/>
      <c r="CK407" s="180"/>
      <c r="CL407" s="180"/>
      <c r="CM407" s="180"/>
      <c r="CN407" s="180"/>
      <c r="CO407" s="180"/>
      <c r="CP407" s="180"/>
      <c r="CQ407" s="180"/>
      <c r="CR407" s="180"/>
      <c r="CS407" s="180"/>
      <c r="CT407" s="180"/>
      <c r="CU407" s="180"/>
      <c r="CV407" s="180"/>
      <c r="CW407" s="180"/>
      <c r="CX407" s="180"/>
      <c r="CY407" s="180"/>
      <c r="CZ407" s="180"/>
      <c r="DA407" s="180"/>
      <c r="DB407" s="180"/>
      <c r="DC407" s="180"/>
      <c r="DD407" s="180"/>
      <c r="DE407" s="180"/>
      <c r="DF407" s="180"/>
      <c r="DG407" s="180"/>
      <c r="DH407" s="180"/>
      <c r="DI407" s="180"/>
      <c r="DJ407" s="180"/>
      <c r="DK407" s="180"/>
      <c r="DL407" s="180"/>
      <c r="DM407" s="180"/>
      <c r="DN407" s="180"/>
      <c r="DO407" s="180"/>
      <c r="DP407" s="180"/>
      <c r="DQ407" s="180"/>
      <c r="DR407" s="180"/>
      <c r="DS407" s="180"/>
      <c r="DT407" s="180"/>
      <c r="DU407" s="180"/>
      <c r="DV407" s="180"/>
      <c r="DW407" s="180"/>
      <c r="DX407" s="180"/>
      <c r="DY407" s="180"/>
      <c r="DZ407" s="180"/>
      <c r="EA407" s="180"/>
      <c r="EB407" s="180"/>
    </row>
    <row r="408" spans="2:132" x14ac:dyDescent="0.2">
      <c r="B408" s="180"/>
      <c r="C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  <c r="CB408" s="180"/>
      <c r="CC408" s="180"/>
      <c r="CD408" s="180"/>
      <c r="CE408" s="180"/>
      <c r="CF408" s="180"/>
      <c r="CG408" s="180"/>
      <c r="CH408" s="180"/>
      <c r="CI408" s="180"/>
      <c r="CJ408" s="180"/>
      <c r="CK408" s="180"/>
      <c r="CL408" s="180"/>
      <c r="CM408" s="180"/>
      <c r="CN408" s="180"/>
      <c r="CO408" s="180"/>
      <c r="CP408" s="180"/>
      <c r="CQ408" s="180"/>
      <c r="CR408" s="180"/>
      <c r="CS408" s="180"/>
      <c r="CT408" s="180"/>
      <c r="CU408" s="180"/>
      <c r="CV408" s="180"/>
      <c r="CW408" s="180"/>
      <c r="CX408" s="180"/>
      <c r="CY408" s="180"/>
      <c r="CZ408" s="180"/>
      <c r="DA408" s="180"/>
      <c r="DB408" s="180"/>
      <c r="DC408" s="180"/>
      <c r="DD408" s="180"/>
      <c r="DE408" s="180"/>
      <c r="DF408" s="180"/>
      <c r="DG408" s="180"/>
      <c r="DH408" s="180"/>
      <c r="DI408" s="180"/>
      <c r="DJ408" s="180"/>
      <c r="DK408" s="180"/>
      <c r="DL408" s="180"/>
      <c r="DM408" s="180"/>
      <c r="DN408" s="180"/>
      <c r="DO408" s="180"/>
      <c r="DP408" s="180"/>
      <c r="DQ408" s="180"/>
      <c r="DR408" s="180"/>
      <c r="DS408" s="180"/>
      <c r="DT408" s="180"/>
      <c r="DU408" s="180"/>
      <c r="DV408" s="180"/>
      <c r="DW408" s="180"/>
      <c r="DX408" s="180"/>
      <c r="DY408" s="180"/>
      <c r="DZ408" s="180"/>
      <c r="EA408" s="180"/>
      <c r="EB408" s="180"/>
    </row>
    <row r="409" spans="2:132" x14ac:dyDescent="0.2">
      <c r="B409" s="180"/>
      <c r="C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  <c r="CB409" s="180"/>
      <c r="CC409" s="180"/>
      <c r="CD409" s="180"/>
      <c r="CE409" s="180"/>
      <c r="CF409" s="180"/>
      <c r="CG409" s="180"/>
      <c r="CH409" s="180"/>
      <c r="CI409" s="180"/>
      <c r="CJ409" s="180"/>
      <c r="CK409" s="180"/>
      <c r="CL409" s="180"/>
      <c r="CM409" s="180"/>
      <c r="CN409" s="180"/>
      <c r="CO409" s="180"/>
      <c r="CP409" s="180"/>
      <c r="CQ409" s="180"/>
      <c r="CR409" s="180"/>
      <c r="CS409" s="180"/>
      <c r="CT409" s="180"/>
      <c r="CU409" s="180"/>
      <c r="CV409" s="180"/>
      <c r="CW409" s="180"/>
      <c r="CX409" s="180"/>
      <c r="CY409" s="180"/>
      <c r="CZ409" s="180"/>
      <c r="DA409" s="180"/>
      <c r="DB409" s="180"/>
      <c r="DC409" s="180"/>
      <c r="DD409" s="180"/>
      <c r="DE409" s="180"/>
      <c r="DF409" s="180"/>
      <c r="DG409" s="180"/>
      <c r="DH409" s="180"/>
      <c r="DI409" s="180"/>
      <c r="DJ409" s="180"/>
      <c r="DK409" s="180"/>
      <c r="DL409" s="180"/>
      <c r="DM409" s="180"/>
      <c r="DN409" s="180"/>
      <c r="DO409" s="180"/>
      <c r="DP409" s="180"/>
      <c r="DQ409" s="180"/>
      <c r="DR409" s="180"/>
      <c r="DS409" s="180"/>
      <c r="DT409" s="180"/>
      <c r="DU409" s="180"/>
      <c r="DV409" s="180"/>
      <c r="DW409" s="180"/>
      <c r="DX409" s="180"/>
      <c r="DY409" s="180"/>
      <c r="DZ409" s="180"/>
      <c r="EA409" s="180"/>
      <c r="EB409" s="180"/>
    </row>
    <row r="410" spans="2:132" x14ac:dyDescent="0.2">
      <c r="B410" s="180"/>
      <c r="C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  <c r="CB410" s="180"/>
      <c r="CC410" s="180"/>
      <c r="CD410" s="180"/>
      <c r="CE410" s="180"/>
      <c r="CF410" s="180"/>
      <c r="CG410" s="180"/>
      <c r="CH410" s="180"/>
      <c r="CI410" s="180"/>
      <c r="CJ410" s="180"/>
      <c r="CK410" s="180"/>
      <c r="CL410" s="180"/>
      <c r="CM410" s="180"/>
      <c r="CN410" s="180"/>
      <c r="CO410" s="180"/>
      <c r="CP410" s="180"/>
      <c r="CQ410" s="180"/>
      <c r="CR410" s="180"/>
      <c r="CS410" s="180"/>
      <c r="CT410" s="180"/>
      <c r="CU410" s="180"/>
      <c r="CV410" s="180"/>
      <c r="CW410" s="180"/>
      <c r="CX410" s="180"/>
      <c r="CY410" s="180"/>
      <c r="CZ410" s="180"/>
      <c r="DA410" s="180"/>
      <c r="DB410" s="180"/>
      <c r="DC410" s="180"/>
      <c r="DD410" s="180"/>
      <c r="DE410" s="180"/>
      <c r="DF410" s="180"/>
      <c r="DG410" s="180"/>
      <c r="DH410" s="180"/>
      <c r="DI410" s="180"/>
      <c r="DJ410" s="180"/>
      <c r="DK410" s="180"/>
      <c r="DL410" s="180"/>
      <c r="DM410" s="180"/>
      <c r="DN410" s="180"/>
      <c r="DO410" s="180"/>
      <c r="DP410" s="180"/>
      <c r="DQ410" s="180"/>
      <c r="DR410" s="180"/>
      <c r="DS410" s="180"/>
      <c r="DT410" s="180"/>
      <c r="DU410" s="180"/>
      <c r="DV410" s="180"/>
      <c r="DW410" s="180"/>
      <c r="DX410" s="180"/>
      <c r="DY410" s="180"/>
      <c r="DZ410" s="180"/>
      <c r="EA410" s="180"/>
      <c r="EB410" s="180"/>
    </row>
    <row r="411" spans="2:132" x14ac:dyDescent="0.2">
      <c r="B411" s="180"/>
      <c r="C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  <c r="CB411" s="180"/>
      <c r="CC411" s="180"/>
      <c r="CD411" s="180"/>
      <c r="CE411" s="180"/>
      <c r="CF411" s="180"/>
      <c r="CG411" s="180"/>
      <c r="CH411" s="180"/>
      <c r="CI411" s="180"/>
      <c r="CJ411" s="180"/>
      <c r="CK411" s="180"/>
      <c r="CL411" s="180"/>
      <c r="CM411" s="180"/>
      <c r="CN411" s="180"/>
      <c r="CO411" s="180"/>
      <c r="CP411" s="180"/>
      <c r="CQ411" s="180"/>
      <c r="CR411" s="180"/>
      <c r="CS411" s="180"/>
      <c r="CT411" s="180"/>
      <c r="CU411" s="180"/>
      <c r="CV411" s="180"/>
      <c r="CW411" s="180"/>
      <c r="CX411" s="180"/>
      <c r="CY411" s="180"/>
      <c r="CZ411" s="180"/>
      <c r="DA411" s="180"/>
      <c r="DB411" s="180"/>
      <c r="DC411" s="180"/>
      <c r="DD411" s="180"/>
      <c r="DE411" s="180"/>
      <c r="DF411" s="180"/>
      <c r="DG411" s="180"/>
      <c r="DH411" s="180"/>
      <c r="DI411" s="180"/>
      <c r="DJ411" s="180"/>
      <c r="DK411" s="180"/>
      <c r="DL411" s="180"/>
      <c r="DM411" s="180"/>
      <c r="DN411" s="180"/>
      <c r="DO411" s="180"/>
      <c r="DP411" s="180"/>
      <c r="DQ411" s="180"/>
      <c r="DR411" s="180"/>
      <c r="DS411" s="180"/>
      <c r="DT411" s="180"/>
      <c r="DU411" s="180"/>
      <c r="DV411" s="180"/>
      <c r="DW411" s="180"/>
      <c r="DX411" s="180"/>
      <c r="DY411" s="180"/>
      <c r="DZ411" s="180"/>
      <c r="EA411" s="180"/>
      <c r="EB411" s="180"/>
    </row>
    <row r="412" spans="2:132" x14ac:dyDescent="0.2">
      <c r="B412" s="180"/>
      <c r="C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  <c r="CB412" s="180"/>
      <c r="CC412" s="180"/>
      <c r="CD412" s="180"/>
      <c r="CE412" s="180"/>
      <c r="CF412" s="180"/>
      <c r="CG412" s="180"/>
      <c r="CH412" s="180"/>
      <c r="CI412" s="180"/>
      <c r="CJ412" s="180"/>
      <c r="CK412" s="180"/>
      <c r="CL412" s="180"/>
      <c r="CM412" s="180"/>
      <c r="CN412" s="180"/>
      <c r="CO412" s="180"/>
      <c r="CP412" s="180"/>
      <c r="CQ412" s="180"/>
      <c r="CR412" s="180"/>
      <c r="CS412" s="180"/>
      <c r="CT412" s="180"/>
      <c r="CU412" s="180"/>
      <c r="CV412" s="180"/>
      <c r="CW412" s="180"/>
      <c r="CX412" s="180"/>
      <c r="CY412" s="180"/>
      <c r="CZ412" s="180"/>
      <c r="DA412" s="180"/>
      <c r="DB412" s="180"/>
      <c r="DC412" s="180"/>
      <c r="DD412" s="180"/>
      <c r="DE412" s="180"/>
      <c r="DF412" s="180"/>
      <c r="DG412" s="180"/>
      <c r="DH412" s="180"/>
      <c r="DI412" s="180"/>
      <c r="DJ412" s="180"/>
      <c r="DK412" s="180"/>
      <c r="DL412" s="180"/>
      <c r="DM412" s="180"/>
      <c r="DN412" s="180"/>
      <c r="DO412" s="180"/>
      <c r="DP412" s="180"/>
      <c r="DQ412" s="180"/>
      <c r="DR412" s="180"/>
      <c r="DS412" s="180"/>
      <c r="DT412" s="180"/>
      <c r="DU412" s="180"/>
      <c r="DV412" s="180"/>
      <c r="DW412" s="180"/>
      <c r="DX412" s="180"/>
      <c r="DY412" s="180"/>
      <c r="DZ412" s="180"/>
      <c r="EA412" s="180"/>
      <c r="EB412" s="180"/>
    </row>
    <row r="413" spans="2:132" x14ac:dyDescent="0.2">
      <c r="B413" s="180"/>
      <c r="C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  <c r="CB413" s="180"/>
      <c r="CC413" s="180"/>
      <c r="CD413" s="180"/>
      <c r="CE413" s="180"/>
      <c r="CF413" s="180"/>
      <c r="CG413" s="180"/>
      <c r="CH413" s="180"/>
      <c r="CI413" s="180"/>
      <c r="CJ413" s="180"/>
      <c r="CK413" s="180"/>
      <c r="CL413" s="180"/>
      <c r="CM413" s="180"/>
      <c r="CN413" s="180"/>
      <c r="CO413" s="180"/>
      <c r="CP413" s="180"/>
      <c r="CQ413" s="180"/>
      <c r="CR413" s="180"/>
      <c r="CS413" s="180"/>
      <c r="CT413" s="180"/>
      <c r="CU413" s="180"/>
      <c r="CV413" s="180"/>
      <c r="CW413" s="180"/>
      <c r="CX413" s="180"/>
      <c r="CY413" s="180"/>
      <c r="CZ413" s="180"/>
      <c r="DA413" s="180"/>
      <c r="DB413" s="180"/>
      <c r="DC413" s="180"/>
      <c r="DD413" s="180"/>
      <c r="DE413" s="180"/>
      <c r="DF413" s="180"/>
      <c r="DG413" s="180"/>
      <c r="DH413" s="180"/>
      <c r="DI413" s="180"/>
      <c r="DJ413" s="180"/>
      <c r="DK413" s="180"/>
      <c r="DL413" s="180"/>
      <c r="DM413" s="180"/>
      <c r="DN413" s="180"/>
      <c r="DO413" s="180"/>
      <c r="DP413" s="180"/>
      <c r="DQ413" s="180"/>
      <c r="DR413" s="180"/>
      <c r="DS413" s="180"/>
      <c r="DT413" s="180"/>
      <c r="DU413" s="180"/>
      <c r="DV413" s="180"/>
      <c r="DW413" s="180"/>
      <c r="DX413" s="180"/>
      <c r="DY413" s="180"/>
      <c r="DZ413" s="180"/>
      <c r="EA413" s="180"/>
      <c r="EB413" s="180"/>
    </row>
    <row r="414" spans="2:132" x14ac:dyDescent="0.2">
      <c r="B414" s="180"/>
      <c r="C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  <c r="CB414" s="180"/>
      <c r="CC414" s="180"/>
      <c r="CD414" s="180"/>
      <c r="CE414" s="180"/>
      <c r="CF414" s="180"/>
      <c r="CG414" s="180"/>
      <c r="CH414" s="180"/>
      <c r="CI414" s="180"/>
      <c r="CJ414" s="180"/>
      <c r="CK414" s="180"/>
      <c r="CL414" s="180"/>
      <c r="CM414" s="180"/>
      <c r="CN414" s="180"/>
      <c r="CO414" s="180"/>
      <c r="CP414" s="180"/>
      <c r="CQ414" s="180"/>
      <c r="CR414" s="180"/>
      <c r="CS414" s="180"/>
      <c r="CT414" s="180"/>
      <c r="CU414" s="180"/>
      <c r="CV414" s="180"/>
      <c r="CW414" s="180"/>
      <c r="CX414" s="180"/>
      <c r="CY414" s="180"/>
      <c r="CZ414" s="180"/>
      <c r="DA414" s="180"/>
      <c r="DB414" s="180"/>
      <c r="DC414" s="180"/>
      <c r="DD414" s="180"/>
      <c r="DE414" s="180"/>
      <c r="DF414" s="180"/>
      <c r="DG414" s="180"/>
      <c r="DH414" s="180"/>
      <c r="DI414" s="180"/>
      <c r="DJ414" s="180"/>
      <c r="DK414" s="180"/>
      <c r="DL414" s="180"/>
      <c r="DM414" s="180"/>
      <c r="DN414" s="180"/>
      <c r="DO414" s="180"/>
      <c r="DP414" s="180"/>
      <c r="DQ414" s="180"/>
      <c r="DR414" s="180"/>
      <c r="DS414" s="180"/>
      <c r="DT414" s="180"/>
      <c r="DU414" s="180"/>
      <c r="DV414" s="180"/>
      <c r="DW414" s="180"/>
      <c r="DX414" s="180"/>
      <c r="DY414" s="180"/>
      <c r="DZ414" s="180"/>
      <c r="EA414" s="180"/>
      <c r="EB414" s="180"/>
    </row>
    <row r="415" spans="2:132" x14ac:dyDescent="0.2">
      <c r="B415" s="180"/>
      <c r="C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  <c r="CB415" s="180"/>
      <c r="CC415" s="180"/>
      <c r="CD415" s="180"/>
      <c r="CE415" s="180"/>
      <c r="CF415" s="180"/>
      <c r="CG415" s="180"/>
      <c r="CH415" s="180"/>
      <c r="CI415" s="180"/>
      <c r="CJ415" s="180"/>
      <c r="CK415" s="180"/>
      <c r="CL415" s="180"/>
      <c r="CM415" s="180"/>
      <c r="CN415" s="180"/>
      <c r="CO415" s="180"/>
      <c r="CP415" s="180"/>
      <c r="CQ415" s="180"/>
      <c r="CR415" s="180"/>
      <c r="CS415" s="180"/>
      <c r="CT415" s="180"/>
      <c r="CU415" s="180"/>
      <c r="CV415" s="180"/>
      <c r="CW415" s="180"/>
      <c r="CX415" s="180"/>
      <c r="CY415" s="180"/>
      <c r="CZ415" s="180"/>
      <c r="DA415" s="180"/>
      <c r="DB415" s="180"/>
      <c r="DC415" s="180"/>
      <c r="DD415" s="180"/>
      <c r="DE415" s="180"/>
      <c r="DF415" s="180"/>
      <c r="DG415" s="180"/>
      <c r="DH415" s="180"/>
      <c r="DI415" s="180"/>
      <c r="DJ415" s="180"/>
      <c r="DK415" s="180"/>
      <c r="DL415" s="180"/>
      <c r="DM415" s="180"/>
      <c r="DN415" s="180"/>
      <c r="DO415" s="180"/>
      <c r="DP415" s="180"/>
      <c r="DQ415" s="180"/>
      <c r="DR415" s="180"/>
      <c r="DS415" s="180"/>
      <c r="DT415" s="180"/>
      <c r="DU415" s="180"/>
      <c r="DV415" s="180"/>
      <c r="DW415" s="180"/>
      <c r="DX415" s="180"/>
      <c r="DY415" s="180"/>
      <c r="DZ415" s="180"/>
      <c r="EA415" s="180"/>
      <c r="EB415" s="180"/>
    </row>
    <row r="416" spans="2:132" x14ac:dyDescent="0.2">
      <c r="B416" s="180"/>
      <c r="C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  <c r="CB416" s="180"/>
      <c r="CC416" s="180"/>
      <c r="CD416" s="180"/>
      <c r="CE416" s="180"/>
      <c r="CF416" s="180"/>
      <c r="CG416" s="180"/>
      <c r="CH416" s="180"/>
      <c r="CI416" s="180"/>
      <c r="CJ416" s="180"/>
      <c r="CK416" s="180"/>
      <c r="CL416" s="180"/>
      <c r="CM416" s="180"/>
      <c r="CN416" s="180"/>
      <c r="CO416" s="180"/>
      <c r="CP416" s="180"/>
      <c r="CQ416" s="180"/>
      <c r="CR416" s="180"/>
      <c r="CS416" s="180"/>
      <c r="CT416" s="180"/>
      <c r="CU416" s="180"/>
      <c r="CV416" s="180"/>
      <c r="CW416" s="180"/>
      <c r="CX416" s="180"/>
      <c r="CY416" s="180"/>
      <c r="CZ416" s="180"/>
      <c r="DA416" s="180"/>
      <c r="DB416" s="180"/>
      <c r="DC416" s="180"/>
      <c r="DD416" s="180"/>
      <c r="DE416" s="180"/>
      <c r="DF416" s="180"/>
      <c r="DG416" s="180"/>
      <c r="DH416" s="180"/>
      <c r="DI416" s="180"/>
      <c r="DJ416" s="180"/>
      <c r="DK416" s="180"/>
      <c r="DL416" s="180"/>
      <c r="DM416" s="180"/>
      <c r="DN416" s="180"/>
      <c r="DO416" s="180"/>
      <c r="DP416" s="180"/>
      <c r="DQ416" s="180"/>
      <c r="DR416" s="180"/>
      <c r="DS416" s="180"/>
      <c r="DT416" s="180"/>
      <c r="DU416" s="180"/>
      <c r="DV416" s="180"/>
      <c r="DW416" s="180"/>
      <c r="DX416" s="180"/>
      <c r="DY416" s="180"/>
      <c r="DZ416" s="180"/>
      <c r="EA416" s="180"/>
      <c r="EB416" s="180"/>
    </row>
    <row r="417" spans="2:132" x14ac:dyDescent="0.2">
      <c r="B417" s="180"/>
      <c r="C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  <c r="CB417" s="180"/>
      <c r="CC417" s="180"/>
      <c r="CD417" s="180"/>
      <c r="CE417" s="180"/>
      <c r="CF417" s="180"/>
      <c r="CG417" s="180"/>
      <c r="CH417" s="180"/>
      <c r="CI417" s="180"/>
      <c r="CJ417" s="180"/>
      <c r="CK417" s="180"/>
      <c r="CL417" s="180"/>
      <c r="CM417" s="180"/>
      <c r="CN417" s="180"/>
      <c r="CO417" s="180"/>
      <c r="CP417" s="180"/>
      <c r="CQ417" s="180"/>
      <c r="CR417" s="180"/>
      <c r="CS417" s="180"/>
      <c r="CT417" s="180"/>
      <c r="CU417" s="180"/>
      <c r="CV417" s="180"/>
      <c r="CW417" s="180"/>
      <c r="CX417" s="180"/>
      <c r="CY417" s="180"/>
      <c r="CZ417" s="180"/>
      <c r="DA417" s="180"/>
      <c r="DB417" s="180"/>
      <c r="DC417" s="180"/>
      <c r="DD417" s="180"/>
      <c r="DE417" s="180"/>
      <c r="DF417" s="180"/>
      <c r="DG417" s="180"/>
      <c r="DH417" s="180"/>
      <c r="DI417" s="180"/>
      <c r="DJ417" s="180"/>
      <c r="DK417" s="180"/>
      <c r="DL417" s="180"/>
      <c r="DM417" s="180"/>
      <c r="DN417" s="180"/>
      <c r="DO417" s="180"/>
      <c r="DP417" s="180"/>
      <c r="DQ417" s="180"/>
      <c r="DR417" s="180"/>
      <c r="DS417" s="180"/>
      <c r="DT417" s="180"/>
      <c r="DU417" s="180"/>
      <c r="DV417" s="180"/>
      <c r="DW417" s="180"/>
      <c r="DX417" s="180"/>
      <c r="DY417" s="180"/>
      <c r="DZ417" s="180"/>
      <c r="EA417" s="180"/>
      <c r="EB417" s="180"/>
    </row>
    <row r="418" spans="2:132" x14ac:dyDescent="0.2">
      <c r="B418" s="180"/>
      <c r="C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  <c r="CB418" s="180"/>
      <c r="CC418" s="180"/>
      <c r="CD418" s="180"/>
      <c r="CE418" s="180"/>
      <c r="CF418" s="180"/>
      <c r="CG418" s="180"/>
      <c r="CH418" s="180"/>
      <c r="CI418" s="180"/>
      <c r="CJ418" s="180"/>
      <c r="CK418" s="180"/>
      <c r="CL418" s="180"/>
      <c r="CM418" s="180"/>
      <c r="CN418" s="180"/>
      <c r="CO418" s="180"/>
      <c r="CP418" s="180"/>
      <c r="CQ418" s="180"/>
      <c r="CR418" s="180"/>
      <c r="CS418" s="180"/>
      <c r="CT418" s="180"/>
      <c r="CU418" s="180"/>
      <c r="CV418" s="180"/>
      <c r="CW418" s="180"/>
      <c r="CX418" s="180"/>
      <c r="CY418" s="180"/>
      <c r="CZ418" s="180"/>
      <c r="DA418" s="180"/>
      <c r="DB418" s="180"/>
      <c r="DC418" s="180"/>
      <c r="DD418" s="180"/>
      <c r="DE418" s="180"/>
      <c r="DF418" s="180"/>
      <c r="DG418" s="180"/>
      <c r="DH418" s="180"/>
      <c r="DI418" s="180"/>
      <c r="DJ418" s="180"/>
      <c r="DK418" s="180"/>
      <c r="DL418" s="180"/>
      <c r="DM418" s="180"/>
      <c r="DN418" s="180"/>
      <c r="DO418" s="180"/>
      <c r="DP418" s="180"/>
      <c r="DQ418" s="180"/>
      <c r="DR418" s="180"/>
      <c r="DS418" s="180"/>
      <c r="DT418" s="180"/>
      <c r="DU418" s="180"/>
      <c r="DV418" s="180"/>
      <c r="DW418" s="180"/>
      <c r="DX418" s="180"/>
      <c r="DY418" s="180"/>
      <c r="DZ418" s="180"/>
      <c r="EA418" s="180"/>
      <c r="EB418" s="180"/>
    </row>
    <row r="419" spans="2:132" x14ac:dyDescent="0.2">
      <c r="B419" s="180"/>
      <c r="C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  <c r="CB419" s="180"/>
      <c r="CC419" s="180"/>
      <c r="CD419" s="180"/>
      <c r="CE419" s="180"/>
      <c r="CF419" s="180"/>
      <c r="CG419" s="180"/>
      <c r="CH419" s="180"/>
      <c r="CI419" s="180"/>
      <c r="CJ419" s="180"/>
      <c r="CK419" s="180"/>
      <c r="CL419" s="180"/>
      <c r="CM419" s="180"/>
      <c r="CN419" s="180"/>
      <c r="CO419" s="180"/>
      <c r="CP419" s="180"/>
      <c r="CQ419" s="180"/>
      <c r="CR419" s="180"/>
      <c r="CS419" s="180"/>
      <c r="CT419" s="180"/>
      <c r="CU419" s="180"/>
      <c r="CV419" s="180"/>
      <c r="CW419" s="180"/>
      <c r="CX419" s="180"/>
      <c r="CY419" s="180"/>
      <c r="CZ419" s="180"/>
      <c r="DA419" s="180"/>
      <c r="DB419" s="180"/>
      <c r="DC419" s="180"/>
      <c r="DD419" s="180"/>
      <c r="DE419" s="180"/>
      <c r="DF419" s="180"/>
      <c r="DG419" s="180"/>
      <c r="DH419" s="180"/>
      <c r="DI419" s="180"/>
      <c r="DJ419" s="180"/>
      <c r="DK419" s="180"/>
      <c r="DL419" s="180"/>
      <c r="DM419" s="180"/>
      <c r="DN419" s="180"/>
      <c r="DO419" s="180"/>
      <c r="DP419" s="180"/>
      <c r="DQ419" s="180"/>
      <c r="DR419" s="180"/>
      <c r="DS419" s="180"/>
      <c r="DT419" s="180"/>
      <c r="DU419" s="180"/>
      <c r="DV419" s="180"/>
      <c r="DW419" s="180"/>
      <c r="DX419" s="180"/>
      <c r="DY419" s="180"/>
      <c r="DZ419" s="180"/>
      <c r="EA419" s="180"/>
      <c r="EB419" s="180"/>
    </row>
    <row r="420" spans="2:132" x14ac:dyDescent="0.2">
      <c r="B420" s="180"/>
      <c r="C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  <c r="CB420" s="180"/>
      <c r="CC420" s="180"/>
      <c r="CD420" s="180"/>
      <c r="CE420" s="180"/>
      <c r="CF420" s="180"/>
      <c r="CG420" s="180"/>
      <c r="CH420" s="180"/>
      <c r="CI420" s="180"/>
      <c r="CJ420" s="180"/>
      <c r="CK420" s="180"/>
      <c r="CL420" s="180"/>
      <c r="CM420" s="180"/>
      <c r="CN420" s="180"/>
      <c r="CO420" s="180"/>
      <c r="CP420" s="180"/>
      <c r="CQ420" s="180"/>
      <c r="CR420" s="180"/>
      <c r="CS420" s="180"/>
      <c r="CT420" s="180"/>
      <c r="CU420" s="180"/>
      <c r="CV420" s="180"/>
      <c r="CW420" s="180"/>
      <c r="CX420" s="180"/>
      <c r="CY420" s="180"/>
      <c r="CZ420" s="180"/>
      <c r="DA420" s="180"/>
      <c r="DB420" s="180"/>
      <c r="DC420" s="180"/>
      <c r="DD420" s="180"/>
      <c r="DE420" s="180"/>
      <c r="DF420" s="180"/>
      <c r="DG420" s="180"/>
      <c r="DH420" s="180"/>
      <c r="DI420" s="180"/>
      <c r="DJ420" s="180"/>
      <c r="DK420" s="180"/>
      <c r="DL420" s="180"/>
      <c r="DM420" s="180"/>
      <c r="DN420" s="180"/>
      <c r="DO420" s="180"/>
      <c r="DP420" s="180"/>
      <c r="DQ420" s="180"/>
      <c r="DR420" s="180"/>
      <c r="DS420" s="180"/>
      <c r="DT420" s="180"/>
      <c r="DU420" s="180"/>
      <c r="DV420" s="180"/>
      <c r="DW420" s="180"/>
      <c r="DX420" s="180"/>
      <c r="DY420" s="180"/>
      <c r="DZ420" s="180"/>
      <c r="EA420" s="180"/>
      <c r="EB420" s="180"/>
    </row>
    <row r="421" spans="2:132" x14ac:dyDescent="0.2">
      <c r="B421" s="180"/>
      <c r="C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  <c r="CB421" s="180"/>
      <c r="CC421" s="180"/>
      <c r="CD421" s="180"/>
      <c r="CE421" s="180"/>
      <c r="CF421" s="180"/>
      <c r="CG421" s="180"/>
      <c r="CH421" s="180"/>
      <c r="CI421" s="180"/>
      <c r="CJ421" s="180"/>
      <c r="CK421" s="180"/>
      <c r="CL421" s="180"/>
      <c r="CM421" s="180"/>
      <c r="CN421" s="180"/>
      <c r="CO421" s="180"/>
      <c r="CP421" s="180"/>
      <c r="CQ421" s="180"/>
      <c r="CR421" s="180"/>
      <c r="CS421" s="180"/>
      <c r="CT421" s="180"/>
      <c r="CU421" s="180"/>
      <c r="CV421" s="180"/>
      <c r="CW421" s="180"/>
      <c r="CX421" s="180"/>
      <c r="CY421" s="180"/>
      <c r="CZ421" s="180"/>
      <c r="DA421" s="180"/>
      <c r="DB421" s="180"/>
      <c r="DC421" s="180"/>
      <c r="DD421" s="180"/>
      <c r="DE421" s="180"/>
      <c r="DF421" s="180"/>
      <c r="DG421" s="180"/>
      <c r="DH421" s="180"/>
      <c r="DI421" s="180"/>
      <c r="DJ421" s="180"/>
      <c r="DK421" s="180"/>
      <c r="DL421" s="180"/>
      <c r="DM421" s="180"/>
      <c r="DN421" s="180"/>
      <c r="DO421" s="180"/>
      <c r="DP421" s="180"/>
      <c r="DQ421" s="180"/>
      <c r="DR421" s="180"/>
      <c r="DS421" s="180"/>
      <c r="DT421" s="180"/>
      <c r="DU421" s="180"/>
      <c r="DV421" s="180"/>
      <c r="DW421" s="180"/>
      <c r="DX421" s="180"/>
      <c r="DY421" s="180"/>
      <c r="DZ421" s="180"/>
      <c r="EA421" s="180"/>
      <c r="EB421" s="180"/>
    </row>
    <row r="422" spans="2:132" x14ac:dyDescent="0.2">
      <c r="B422" s="180"/>
      <c r="C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  <c r="CB422" s="180"/>
      <c r="CC422" s="180"/>
      <c r="CD422" s="180"/>
      <c r="CE422" s="180"/>
      <c r="CF422" s="180"/>
      <c r="CG422" s="180"/>
      <c r="CH422" s="180"/>
      <c r="CI422" s="180"/>
      <c r="CJ422" s="180"/>
      <c r="CK422" s="180"/>
      <c r="CL422" s="180"/>
      <c r="CM422" s="180"/>
      <c r="CN422" s="180"/>
      <c r="CO422" s="180"/>
      <c r="CP422" s="180"/>
      <c r="CQ422" s="180"/>
      <c r="CR422" s="180"/>
      <c r="CS422" s="180"/>
      <c r="CT422" s="180"/>
      <c r="CU422" s="180"/>
      <c r="CV422" s="180"/>
      <c r="CW422" s="180"/>
      <c r="CX422" s="180"/>
      <c r="CY422" s="180"/>
      <c r="CZ422" s="180"/>
      <c r="DA422" s="180"/>
      <c r="DB422" s="180"/>
      <c r="DC422" s="180"/>
      <c r="DD422" s="180"/>
      <c r="DE422" s="180"/>
      <c r="DF422" s="180"/>
      <c r="DG422" s="180"/>
      <c r="DH422" s="180"/>
      <c r="DI422" s="180"/>
      <c r="DJ422" s="180"/>
      <c r="DK422" s="180"/>
      <c r="DL422" s="180"/>
      <c r="DM422" s="180"/>
      <c r="DN422" s="180"/>
      <c r="DO422" s="180"/>
      <c r="DP422" s="180"/>
      <c r="DQ422" s="180"/>
      <c r="DR422" s="180"/>
      <c r="DS422" s="180"/>
      <c r="DT422" s="180"/>
      <c r="DU422" s="180"/>
      <c r="DV422" s="180"/>
      <c r="DW422" s="180"/>
      <c r="DX422" s="180"/>
      <c r="DY422" s="180"/>
      <c r="DZ422" s="180"/>
      <c r="EA422" s="180"/>
      <c r="EB422" s="180"/>
    </row>
    <row r="423" spans="2:132" x14ac:dyDescent="0.2">
      <c r="B423" s="180"/>
      <c r="C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  <c r="CB423" s="180"/>
      <c r="CC423" s="180"/>
      <c r="CD423" s="180"/>
      <c r="CE423" s="180"/>
      <c r="CF423" s="180"/>
      <c r="CG423" s="180"/>
      <c r="CH423" s="180"/>
      <c r="CI423" s="180"/>
      <c r="CJ423" s="180"/>
      <c r="CK423" s="180"/>
      <c r="CL423" s="180"/>
      <c r="CM423" s="180"/>
      <c r="CN423" s="180"/>
      <c r="CO423" s="180"/>
      <c r="CP423" s="180"/>
      <c r="CQ423" s="180"/>
      <c r="CR423" s="180"/>
      <c r="CS423" s="180"/>
      <c r="CT423" s="180"/>
      <c r="CU423" s="180"/>
      <c r="CV423" s="180"/>
      <c r="CW423" s="180"/>
      <c r="CX423" s="180"/>
      <c r="CY423" s="180"/>
      <c r="CZ423" s="180"/>
      <c r="DA423" s="180"/>
      <c r="DB423" s="180"/>
      <c r="DC423" s="180"/>
      <c r="DD423" s="180"/>
      <c r="DE423" s="180"/>
      <c r="DF423" s="180"/>
      <c r="DG423" s="180"/>
      <c r="DH423" s="180"/>
      <c r="DI423" s="180"/>
      <c r="DJ423" s="180"/>
      <c r="DK423" s="180"/>
      <c r="DL423" s="180"/>
      <c r="DM423" s="180"/>
      <c r="DN423" s="180"/>
      <c r="DO423" s="180"/>
      <c r="DP423" s="180"/>
      <c r="DQ423" s="180"/>
      <c r="DR423" s="180"/>
      <c r="DS423" s="180"/>
      <c r="DT423" s="180"/>
      <c r="DU423" s="180"/>
      <c r="DV423" s="180"/>
      <c r="DW423" s="180"/>
      <c r="DX423" s="180"/>
      <c r="DY423" s="180"/>
      <c r="DZ423" s="180"/>
      <c r="EA423" s="180"/>
      <c r="EB423" s="180"/>
    </row>
    <row r="424" spans="2:132" x14ac:dyDescent="0.2">
      <c r="B424" s="180"/>
      <c r="C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  <c r="CB424" s="180"/>
      <c r="CC424" s="180"/>
      <c r="CD424" s="180"/>
      <c r="CE424" s="180"/>
      <c r="CF424" s="180"/>
      <c r="CG424" s="180"/>
      <c r="CH424" s="180"/>
      <c r="CI424" s="180"/>
      <c r="CJ424" s="180"/>
      <c r="CK424" s="180"/>
      <c r="CL424" s="180"/>
      <c r="CM424" s="180"/>
      <c r="CN424" s="180"/>
      <c r="CO424" s="180"/>
      <c r="CP424" s="180"/>
      <c r="CQ424" s="180"/>
      <c r="CR424" s="180"/>
      <c r="CS424" s="180"/>
      <c r="CT424" s="180"/>
      <c r="CU424" s="180"/>
      <c r="CV424" s="180"/>
      <c r="CW424" s="180"/>
      <c r="CX424" s="180"/>
      <c r="CY424" s="180"/>
      <c r="CZ424" s="180"/>
      <c r="DA424" s="180"/>
      <c r="DB424" s="180"/>
      <c r="DC424" s="180"/>
      <c r="DD424" s="180"/>
      <c r="DE424" s="180"/>
      <c r="DF424" s="180"/>
      <c r="DG424" s="180"/>
      <c r="DH424" s="180"/>
      <c r="DI424" s="180"/>
      <c r="DJ424" s="180"/>
      <c r="DK424" s="180"/>
      <c r="DL424" s="180"/>
      <c r="DM424" s="180"/>
      <c r="DN424" s="180"/>
      <c r="DO424" s="180"/>
      <c r="DP424" s="180"/>
      <c r="DQ424" s="180"/>
      <c r="DR424" s="180"/>
      <c r="DS424" s="180"/>
      <c r="DT424" s="180"/>
      <c r="DU424" s="180"/>
      <c r="DV424" s="180"/>
      <c r="DW424" s="180"/>
      <c r="DX424" s="180"/>
      <c r="DY424" s="180"/>
      <c r="DZ424" s="180"/>
      <c r="EA424" s="180"/>
      <c r="EB424" s="180"/>
    </row>
    <row r="425" spans="2:132" x14ac:dyDescent="0.2">
      <c r="B425" s="180"/>
      <c r="C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  <c r="CB425" s="180"/>
      <c r="CC425" s="180"/>
      <c r="CD425" s="180"/>
      <c r="CE425" s="180"/>
      <c r="CF425" s="180"/>
      <c r="CG425" s="180"/>
      <c r="CH425" s="180"/>
      <c r="CI425" s="180"/>
      <c r="CJ425" s="180"/>
      <c r="CK425" s="180"/>
      <c r="CL425" s="180"/>
      <c r="CM425" s="180"/>
      <c r="CN425" s="180"/>
      <c r="CO425" s="180"/>
      <c r="CP425" s="180"/>
      <c r="CQ425" s="180"/>
      <c r="CR425" s="180"/>
      <c r="CS425" s="180"/>
      <c r="CT425" s="180"/>
      <c r="CU425" s="180"/>
      <c r="CV425" s="180"/>
      <c r="CW425" s="180"/>
      <c r="CX425" s="180"/>
      <c r="CY425" s="180"/>
      <c r="CZ425" s="180"/>
      <c r="DA425" s="180"/>
      <c r="DB425" s="180"/>
      <c r="DC425" s="180"/>
      <c r="DD425" s="180"/>
      <c r="DE425" s="180"/>
      <c r="DF425" s="180"/>
      <c r="DG425" s="180"/>
      <c r="DH425" s="180"/>
      <c r="DI425" s="180"/>
      <c r="DJ425" s="180"/>
      <c r="DK425" s="180"/>
      <c r="DL425" s="180"/>
      <c r="DM425" s="180"/>
      <c r="DN425" s="180"/>
      <c r="DO425" s="180"/>
      <c r="DP425" s="180"/>
      <c r="DQ425" s="180"/>
      <c r="DR425" s="180"/>
      <c r="DS425" s="180"/>
      <c r="DT425" s="180"/>
      <c r="DU425" s="180"/>
      <c r="DV425" s="180"/>
      <c r="DW425" s="180"/>
      <c r="DX425" s="180"/>
      <c r="DY425" s="180"/>
      <c r="DZ425" s="180"/>
      <c r="EA425" s="180"/>
      <c r="EB425" s="180"/>
    </row>
    <row r="426" spans="2:132" x14ac:dyDescent="0.2">
      <c r="B426" s="180"/>
      <c r="C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  <c r="CB426" s="180"/>
      <c r="CC426" s="180"/>
      <c r="CD426" s="180"/>
      <c r="CE426" s="180"/>
      <c r="CF426" s="180"/>
      <c r="CG426" s="180"/>
      <c r="CH426" s="180"/>
      <c r="CI426" s="180"/>
      <c r="CJ426" s="180"/>
      <c r="CK426" s="180"/>
      <c r="CL426" s="180"/>
      <c r="CM426" s="180"/>
      <c r="CN426" s="180"/>
      <c r="CO426" s="180"/>
      <c r="CP426" s="180"/>
      <c r="CQ426" s="180"/>
      <c r="CR426" s="180"/>
      <c r="CS426" s="180"/>
      <c r="CT426" s="180"/>
      <c r="CU426" s="180"/>
      <c r="CV426" s="180"/>
      <c r="CW426" s="180"/>
      <c r="CX426" s="180"/>
      <c r="CY426" s="180"/>
      <c r="CZ426" s="180"/>
      <c r="DA426" s="180"/>
      <c r="DB426" s="180"/>
      <c r="DC426" s="180"/>
      <c r="DD426" s="180"/>
      <c r="DE426" s="180"/>
      <c r="DF426" s="180"/>
      <c r="DG426" s="180"/>
      <c r="DH426" s="180"/>
      <c r="DI426" s="180"/>
      <c r="DJ426" s="180"/>
      <c r="DK426" s="180"/>
      <c r="DL426" s="180"/>
      <c r="DM426" s="180"/>
      <c r="DN426" s="180"/>
      <c r="DO426" s="180"/>
      <c r="DP426" s="180"/>
      <c r="DQ426" s="180"/>
      <c r="DR426" s="180"/>
      <c r="DS426" s="180"/>
      <c r="DT426" s="180"/>
      <c r="DU426" s="180"/>
      <c r="DV426" s="180"/>
      <c r="DW426" s="180"/>
      <c r="DX426" s="180"/>
      <c r="DY426" s="180"/>
      <c r="DZ426" s="180"/>
      <c r="EA426" s="180"/>
      <c r="EB426" s="180"/>
    </row>
    <row r="427" spans="2:132" x14ac:dyDescent="0.2">
      <c r="B427" s="180"/>
      <c r="C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  <c r="CB427" s="180"/>
      <c r="CC427" s="180"/>
      <c r="CD427" s="180"/>
      <c r="CE427" s="180"/>
      <c r="CF427" s="180"/>
      <c r="CG427" s="180"/>
      <c r="CH427" s="180"/>
      <c r="CI427" s="180"/>
      <c r="CJ427" s="180"/>
      <c r="CK427" s="180"/>
      <c r="CL427" s="180"/>
      <c r="CM427" s="180"/>
      <c r="CN427" s="180"/>
      <c r="CO427" s="180"/>
      <c r="CP427" s="180"/>
      <c r="CQ427" s="180"/>
      <c r="CR427" s="180"/>
      <c r="CS427" s="180"/>
      <c r="CT427" s="180"/>
      <c r="CU427" s="180"/>
      <c r="CV427" s="180"/>
      <c r="CW427" s="180"/>
      <c r="CX427" s="180"/>
      <c r="CY427" s="180"/>
      <c r="CZ427" s="180"/>
      <c r="DA427" s="180"/>
      <c r="DB427" s="180"/>
      <c r="DC427" s="180"/>
      <c r="DD427" s="180"/>
      <c r="DE427" s="180"/>
      <c r="DF427" s="180"/>
      <c r="DG427" s="180"/>
      <c r="DH427" s="180"/>
      <c r="DI427" s="180"/>
      <c r="DJ427" s="180"/>
      <c r="DK427" s="180"/>
      <c r="DL427" s="180"/>
      <c r="DM427" s="180"/>
      <c r="DN427" s="180"/>
      <c r="DO427" s="180"/>
      <c r="DP427" s="180"/>
      <c r="DQ427" s="180"/>
      <c r="DR427" s="180"/>
      <c r="DS427" s="180"/>
      <c r="DT427" s="180"/>
      <c r="DU427" s="180"/>
      <c r="DV427" s="180"/>
      <c r="DW427" s="180"/>
      <c r="DX427" s="180"/>
      <c r="DY427" s="180"/>
      <c r="DZ427" s="180"/>
      <c r="EA427" s="180"/>
      <c r="EB427" s="180"/>
    </row>
    <row r="428" spans="2:132" x14ac:dyDescent="0.2">
      <c r="B428" s="180"/>
      <c r="C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  <c r="CB428" s="180"/>
      <c r="CC428" s="180"/>
      <c r="CD428" s="180"/>
      <c r="CE428" s="180"/>
      <c r="CF428" s="180"/>
      <c r="CG428" s="180"/>
      <c r="CH428" s="180"/>
      <c r="CI428" s="180"/>
      <c r="CJ428" s="180"/>
      <c r="CK428" s="180"/>
      <c r="CL428" s="180"/>
      <c r="CM428" s="180"/>
      <c r="CN428" s="180"/>
      <c r="CO428" s="180"/>
      <c r="CP428" s="180"/>
      <c r="CQ428" s="180"/>
      <c r="CR428" s="180"/>
      <c r="CS428" s="180"/>
      <c r="CT428" s="180"/>
      <c r="CU428" s="180"/>
      <c r="CV428" s="180"/>
      <c r="CW428" s="180"/>
      <c r="CX428" s="180"/>
      <c r="CY428" s="180"/>
      <c r="CZ428" s="180"/>
      <c r="DA428" s="180"/>
      <c r="DB428" s="180"/>
      <c r="DC428" s="180"/>
      <c r="DD428" s="180"/>
      <c r="DE428" s="180"/>
      <c r="DF428" s="180"/>
      <c r="DG428" s="180"/>
      <c r="DH428" s="180"/>
      <c r="DI428" s="180"/>
      <c r="DJ428" s="180"/>
      <c r="DK428" s="180"/>
      <c r="DL428" s="180"/>
      <c r="DM428" s="180"/>
      <c r="DN428" s="180"/>
      <c r="DO428" s="180"/>
      <c r="DP428" s="180"/>
      <c r="DQ428" s="180"/>
      <c r="DR428" s="180"/>
      <c r="DS428" s="180"/>
      <c r="DT428" s="180"/>
      <c r="DU428" s="180"/>
      <c r="DV428" s="180"/>
      <c r="DW428" s="180"/>
      <c r="DX428" s="180"/>
      <c r="DY428" s="180"/>
      <c r="DZ428" s="180"/>
      <c r="EA428" s="180"/>
      <c r="EB428" s="180"/>
    </row>
    <row r="429" spans="2:132" x14ac:dyDescent="0.2">
      <c r="B429" s="180"/>
      <c r="C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  <c r="CB429" s="180"/>
      <c r="CC429" s="180"/>
      <c r="CD429" s="180"/>
      <c r="CE429" s="180"/>
      <c r="CF429" s="180"/>
      <c r="CG429" s="180"/>
      <c r="CH429" s="180"/>
      <c r="CI429" s="180"/>
      <c r="CJ429" s="180"/>
      <c r="CK429" s="180"/>
      <c r="CL429" s="180"/>
      <c r="CM429" s="180"/>
      <c r="CN429" s="180"/>
      <c r="CO429" s="180"/>
      <c r="CP429" s="180"/>
      <c r="CQ429" s="180"/>
      <c r="CR429" s="180"/>
      <c r="CS429" s="180"/>
      <c r="CT429" s="180"/>
      <c r="CU429" s="180"/>
      <c r="CV429" s="180"/>
      <c r="CW429" s="180"/>
      <c r="CX429" s="180"/>
      <c r="CY429" s="180"/>
      <c r="CZ429" s="180"/>
      <c r="DA429" s="180"/>
      <c r="DB429" s="180"/>
      <c r="DC429" s="180"/>
      <c r="DD429" s="180"/>
      <c r="DE429" s="180"/>
      <c r="DF429" s="180"/>
      <c r="DG429" s="180"/>
      <c r="DH429" s="180"/>
      <c r="DI429" s="180"/>
      <c r="DJ429" s="180"/>
      <c r="DK429" s="180"/>
      <c r="DL429" s="180"/>
      <c r="DM429" s="180"/>
      <c r="DN429" s="180"/>
      <c r="DO429" s="180"/>
      <c r="DP429" s="180"/>
      <c r="DQ429" s="180"/>
      <c r="DR429" s="180"/>
      <c r="DS429" s="180"/>
      <c r="DT429" s="180"/>
      <c r="DU429" s="180"/>
      <c r="DV429" s="180"/>
      <c r="DW429" s="180"/>
      <c r="DX429" s="180"/>
      <c r="DY429" s="180"/>
      <c r="DZ429" s="180"/>
      <c r="EA429" s="180"/>
      <c r="EB429" s="180"/>
    </row>
    <row r="430" spans="2:132" x14ac:dyDescent="0.2">
      <c r="B430" s="180"/>
      <c r="C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  <c r="CB430" s="180"/>
      <c r="CC430" s="180"/>
      <c r="CD430" s="180"/>
      <c r="CE430" s="180"/>
      <c r="CF430" s="180"/>
      <c r="CG430" s="180"/>
      <c r="CH430" s="180"/>
      <c r="CI430" s="180"/>
      <c r="CJ430" s="180"/>
      <c r="CK430" s="180"/>
      <c r="CL430" s="180"/>
      <c r="CM430" s="180"/>
      <c r="CN430" s="180"/>
      <c r="CO430" s="180"/>
      <c r="CP430" s="180"/>
      <c r="CQ430" s="180"/>
      <c r="CR430" s="180"/>
      <c r="CS430" s="180"/>
      <c r="CT430" s="180"/>
      <c r="CU430" s="180"/>
      <c r="CV430" s="180"/>
      <c r="CW430" s="180"/>
      <c r="CX430" s="180"/>
      <c r="CY430" s="180"/>
      <c r="CZ430" s="180"/>
      <c r="DA430" s="180"/>
      <c r="DB430" s="180"/>
      <c r="DC430" s="180"/>
      <c r="DD430" s="180"/>
      <c r="DE430" s="180"/>
      <c r="DF430" s="180"/>
      <c r="DG430" s="180"/>
      <c r="DH430" s="180"/>
      <c r="DI430" s="180"/>
      <c r="DJ430" s="180"/>
      <c r="DK430" s="180"/>
      <c r="DL430" s="180"/>
      <c r="DM430" s="180"/>
      <c r="DN430" s="180"/>
      <c r="DO430" s="180"/>
      <c r="DP430" s="180"/>
      <c r="DQ430" s="180"/>
      <c r="DR430" s="180"/>
      <c r="DS430" s="180"/>
      <c r="DT430" s="180"/>
      <c r="DU430" s="180"/>
      <c r="DV430" s="180"/>
      <c r="DW430" s="180"/>
      <c r="DX430" s="180"/>
      <c r="DY430" s="180"/>
      <c r="DZ430" s="180"/>
      <c r="EA430" s="180"/>
      <c r="EB430" s="180"/>
    </row>
    <row r="431" spans="2:132" x14ac:dyDescent="0.2">
      <c r="B431" s="180"/>
      <c r="C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  <c r="CB431" s="180"/>
      <c r="CC431" s="180"/>
      <c r="CD431" s="180"/>
      <c r="CE431" s="180"/>
      <c r="CF431" s="180"/>
      <c r="CG431" s="180"/>
      <c r="CH431" s="180"/>
      <c r="CI431" s="180"/>
      <c r="CJ431" s="180"/>
      <c r="CK431" s="180"/>
      <c r="CL431" s="180"/>
      <c r="CM431" s="180"/>
      <c r="CN431" s="180"/>
      <c r="CO431" s="180"/>
      <c r="CP431" s="180"/>
      <c r="CQ431" s="180"/>
      <c r="CR431" s="180"/>
      <c r="CS431" s="180"/>
      <c r="CT431" s="180"/>
      <c r="CU431" s="180"/>
      <c r="CV431" s="180"/>
      <c r="CW431" s="180"/>
      <c r="CX431" s="180"/>
      <c r="CY431" s="180"/>
      <c r="CZ431" s="180"/>
      <c r="DA431" s="180"/>
      <c r="DB431" s="180"/>
      <c r="DC431" s="180"/>
      <c r="DD431" s="180"/>
      <c r="DE431" s="180"/>
      <c r="DF431" s="180"/>
      <c r="DG431" s="180"/>
      <c r="DH431" s="180"/>
      <c r="DI431" s="180"/>
      <c r="DJ431" s="180"/>
      <c r="DK431" s="180"/>
      <c r="DL431" s="180"/>
      <c r="DM431" s="180"/>
      <c r="DN431" s="180"/>
      <c r="DO431" s="180"/>
      <c r="DP431" s="180"/>
      <c r="DQ431" s="180"/>
      <c r="DR431" s="180"/>
      <c r="DS431" s="180"/>
      <c r="DT431" s="180"/>
      <c r="DU431" s="180"/>
      <c r="DV431" s="180"/>
      <c r="DW431" s="180"/>
      <c r="DX431" s="180"/>
      <c r="DY431" s="180"/>
      <c r="DZ431" s="180"/>
      <c r="EA431" s="180"/>
      <c r="EB431" s="180"/>
    </row>
    <row r="432" spans="2:132" x14ac:dyDescent="0.2">
      <c r="B432" s="180"/>
      <c r="C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  <c r="CB432" s="180"/>
      <c r="CC432" s="180"/>
      <c r="CD432" s="180"/>
      <c r="CE432" s="180"/>
      <c r="CF432" s="180"/>
      <c r="CG432" s="180"/>
      <c r="CH432" s="180"/>
      <c r="CI432" s="180"/>
      <c r="CJ432" s="180"/>
      <c r="CK432" s="180"/>
      <c r="CL432" s="180"/>
      <c r="CM432" s="180"/>
      <c r="CN432" s="180"/>
      <c r="CO432" s="180"/>
      <c r="CP432" s="180"/>
      <c r="CQ432" s="180"/>
      <c r="CR432" s="180"/>
      <c r="CS432" s="180"/>
      <c r="CT432" s="180"/>
      <c r="CU432" s="180"/>
      <c r="CV432" s="180"/>
      <c r="CW432" s="180"/>
      <c r="CX432" s="180"/>
      <c r="CY432" s="180"/>
      <c r="CZ432" s="180"/>
      <c r="DA432" s="180"/>
      <c r="DB432" s="180"/>
      <c r="DC432" s="180"/>
      <c r="DD432" s="180"/>
      <c r="DE432" s="180"/>
      <c r="DF432" s="180"/>
      <c r="DG432" s="180"/>
      <c r="DH432" s="180"/>
      <c r="DI432" s="180"/>
      <c r="DJ432" s="180"/>
      <c r="DK432" s="180"/>
      <c r="DL432" s="180"/>
      <c r="DM432" s="180"/>
      <c r="DN432" s="180"/>
      <c r="DO432" s="180"/>
      <c r="DP432" s="180"/>
      <c r="DQ432" s="180"/>
      <c r="DR432" s="180"/>
      <c r="DS432" s="180"/>
      <c r="DT432" s="180"/>
      <c r="DU432" s="180"/>
      <c r="DV432" s="180"/>
      <c r="DW432" s="180"/>
      <c r="DX432" s="180"/>
      <c r="DY432" s="180"/>
      <c r="DZ432" s="180"/>
      <c r="EA432" s="180"/>
      <c r="EB432" s="180"/>
    </row>
    <row r="433" spans="2:132" x14ac:dyDescent="0.2">
      <c r="B433" s="180"/>
      <c r="C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  <c r="CB433" s="180"/>
      <c r="CC433" s="180"/>
      <c r="CD433" s="180"/>
      <c r="CE433" s="180"/>
      <c r="CF433" s="180"/>
      <c r="CG433" s="180"/>
      <c r="CH433" s="180"/>
      <c r="CI433" s="180"/>
      <c r="CJ433" s="180"/>
      <c r="CK433" s="180"/>
      <c r="CL433" s="180"/>
      <c r="CM433" s="180"/>
      <c r="CN433" s="180"/>
      <c r="CO433" s="180"/>
      <c r="CP433" s="180"/>
      <c r="CQ433" s="180"/>
      <c r="CR433" s="180"/>
      <c r="CS433" s="180"/>
      <c r="CT433" s="180"/>
      <c r="CU433" s="180"/>
      <c r="CV433" s="180"/>
      <c r="CW433" s="180"/>
      <c r="CX433" s="180"/>
      <c r="CY433" s="180"/>
      <c r="CZ433" s="180"/>
      <c r="DA433" s="180"/>
      <c r="DB433" s="180"/>
      <c r="DC433" s="180"/>
      <c r="DD433" s="180"/>
      <c r="DE433" s="180"/>
      <c r="DF433" s="180"/>
      <c r="DG433" s="180"/>
      <c r="DH433" s="180"/>
      <c r="DI433" s="180"/>
      <c r="DJ433" s="180"/>
      <c r="DK433" s="180"/>
      <c r="DL433" s="180"/>
      <c r="DM433" s="180"/>
      <c r="DN433" s="180"/>
      <c r="DO433" s="180"/>
      <c r="DP433" s="180"/>
      <c r="DQ433" s="180"/>
      <c r="DR433" s="180"/>
      <c r="DS433" s="180"/>
      <c r="DT433" s="180"/>
      <c r="DU433" s="180"/>
      <c r="DV433" s="180"/>
      <c r="DW433" s="180"/>
      <c r="DX433" s="180"/>
      <c r="DY433" s="180"/>
      <c r="DZ433" s="180"/>
      <c r="EA433" s="180"/>
      <c r="EB433" s="180"/>
    </row>
    <row r="434" spans="2:132" x14ac:dyDescent="0.2">
      <c r="B434" s="180"/>
      <c r="C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  <c r="CB434" s="180"/>
      <c r="CC434" s="180"/>
      <c r="CD434" s="180"/>
      <c r="CE434" s="180"/>
      <c r="CF434" s="180"/>
      <c r="CG434" s="180"/>
      <c r="CH434" s="180"/>
      <c r="CI434" s="180"/>
      <c r="CJ434" s="180"/>
      <c r="CK434" s="180"/>
      <c r="CL434" s="180"/>
      <c r="CM434" s="180"/>
      <c r="CN434" s="180"/>
      <c r="CO434" s="180"/>
      <c r="CP434" s="180"/>
      <c r="CQ434" s="180"/>
      <c r="CR434" s="180"/>
      <c r="CS434" s="180"/>
      <c r="CT434" s="180"/>
      <c r="CU434" s="180"/>
      <c r="CV434" s="180"/>
      <c r="CW434" s="180"/>
      <c r="CX434" s="180"/>
      <c r="CY434" s="180"/>
      <c r="CZ434" s="180"/>
      <c r="DA434" s="180"/>
      <c r="DB434" s="180"/>
      <c r="DC434" s="180"/>
      <c r="DD434" s="180"/>
      <c r="DE434" s="180"/>
      <c r="DF434" s="180"/>
      <c r="DG434" s="180"/>
      <c r="DH434" s="180"/>
      <c r="DI434" s="180"/>
      <c r="DJ434" s="180"/>
      <c r="DK434" s="180"/>
      <c r="DL434" s="180"/>
      <c r="DM434" s="180"/>
      <c r="DN434" s="180"/>
      <c r="DO434" s="180"/>
      <c r="DP434" s="180"/>
      <c r="DQ434" s="180"/>
      <c r="DR434" s="180"/>
      <c r="DS434" s="180"/>
      <c r="DT434" s="180"/>
      <c r="DU434" s="180"/>
      <c r="DV434" s="180"/>
      <c r="DW434" s="180"/>
      <c r="DX434" s="180"/>
      <c r="DY434" s="180"/>
      <c r="DZ434" s="180"/>
      <c r="EA434" s="180"/>
      <c r="EB434" s="180"/>
    </row>
    <row r="435" spans="2:132" x14ac:dyDescent="0.2">
      <c r="B435" s="180"/>
      <c r="C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  <c r="CB435" s="180"/>
      <c r="CC435" s="180"/>
      <c r="CD435" s="180"/>
      <c r="CE435" s="180"/>
      <c r="CF435" s="180"/>
      <c r="CG435" s="180"/>
      <c r="CH435" s="180"/>
      <c r="CI435" s="180"/>
      <c r="CJ435" s="180"/>
      <c r="CK435" s="180"/>
      <c r="CL435" s="180"/>
      <c r="CM435" s="180"/>
      <c r="CN435" s="180"/>
      <c r="CO435" s="180"/>
      <c r="CP435" s="180"/>
      <c r="CQ435" s="180"/>
      <c r="CR435" s="180"/>
      <c r="CS435" s="180"/>
      <c r="CT435" s="180"/>
      <c r="CU435" s="180"/>
      <c r="CV435" s="180"/>
      <c r="CW435" s="180"/>
      <c r="CX435" s="180"/>
      <c r="CY435" s="180"/>
      <c r="CZ435" s="180"/>
      <c r="DA435" s="180"/>
      <c r="DB435" s="180"/>
      <c r="DC435" s="180"/>
      <c r="DD435" s="180"/>
      <c r="DE435" s="180"/>
      <c r="DF435" s="180"/>
      <c r="DG435" s="180"/>
      <c r="DH435" s="180"/>
      <c r="DI435" s="180"/>
      <c r="DJ435" s="180"/>
      <c r="DK435" s="180"/>
      <c r="DL435" s="180"/>
      <c r="DM435" s="180"/>
      <c r="DN435" s="180"/>
      <c r="DO435" s="180"/>
      <c r="DP435" s="180"/>
      <c r="DQ435" s="180"/>
      <c r="DR435" s="180"/>
      <c r="DS435" s="180"/>
      <c r="DT435" s="180"/>
      <c r="DU435" s="180"/>
      <c r="DV435" s="180"/>
      <c r="DW435" s="180"/>
      <c r="DX435" s="180"/>
      <c r="DY435" s="180"/>
      <c r="DZ435" s="180"/>
      <c r="EA435" s="180"/>
      <c r="EB435" s="180"/>
    </row>
    <row r="436" spans="2:132" x14ac:dyDescent="0.2">
      <c r="B436" s="180"/>
      <c r="C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  <c r="CB436" s="180"/>
      <c r="CC436" s="180"/>
      <c r="CD436" s="180"/>
      <c r="CE436" s="180"/>
      <c r="CF436" s="180"/>
      <c r="CG436" s="180"/>
      <c r="CH436" s="180"/>
      <c r="CI436" s="180"/>
      <c r="CJ436" s="180"/>
      <c r="CK436" s="180"/>
      <c r="CL436" s="180"/>
      <c r="CM436" s="180"/>
      <c r="CN436" s="180"/>
      <c r="CO436" s="180"/>
      <c r="CP436" s="180"/>
      <c r="CQ436" s="180"/>
      <c r="CR436" s="180"/>
      <c r="CS436" s="180"/>
      <c r="CT436" s="180"/>
      <c r="CU436" s="180"/>
      <c r="CV436" s="180"/>
      <c r="CW436" s="180"/>
      <c r="CX436" s="180"/>
      <c r="CY436" s="180"/>
      <c r="CZ436" s="180"/>
      <c r="DA436" s="180"/>
      <c r="DB436" s="180"/>
      <c r="DC436" s="180"/>
      <c r="DD436" s="180"/>
      <c r="DE436" s="180"/>
      <c r="DF436" s="180"/>
      <c r="DG436" s="180"/>
      <c r="DH436" s="180"/>
      <c r="DI436" s="180"/>
      <c r="DJ436" s="180"/>
      <c r="DK436" s="180"/>
      <c r="DL436" s="180"/>
      <c r="DM436" s="180"/>
      <c r="DN436" s="180"/>
      <c r="DO436" s="180"/>
      <c r="DP436" s="180"/>
      <c r="DQ436" s="180"/>
      <c r="DR436" s="180"/>
      <c r="DS436" s="180"/>
      <c r="DT436" s="180"/>
      <c r="DU436" s="180"/>
      <c r="DV436" s="180"/>
      <c r="DW436" s="180"/>
      <c r="DX436" s="180"/>
      <c r="DY436" s="180"/>
      <c r="DZ436" s="180"/>
      <c r="EA436" s="180"/>
      <c r="EB436" s="180"/>
    </row>
    <row r="437" spans="2:132" x14ac:dyDescent="0.2">
      <c r="B437" s="180"/>
      <c r="C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  <c r="CB437" s="180"/>
      <c r="CC437" s="180"/>
      <c r="CD437" s="180"/>
      <c r="CE437" s="180"/>
      <c r="CF437" s="180"/>
      <c r="CG437" s="180"/>
      <c r="CH437" s="180"/>
      <c r="CI437" s="180"/>
      <c r="CJ437" s="180"/>
      <c r="CK437" s="180"/>
      <c r="CL437" s="180"/>
      <c r="CM437" s="180"/>
      <c r="CN437" s="180"/>
      <c r="CO437" s="180"/>
      <c r="CP437" s="180"/>
      <c r="CQ437" s="180"/>
      <c r="CR437" s="180"/>
      <c r="CS437" s="180"/>
      <c r="CT437" s="180"/>
      <c r="CU437" s="180"/>
      <c r="CV437" s="180"/>
      <c r="CW437" s="180"/>
      <c r="CX437" s="180"/>
      <c r="CY437" s="180"/>
      <c r="CZ437" s="180"/>
      <c r="DA437" s="180"/>
      <c r="DB437" s="180"/>
      <c r="DC437" s="180"/>
      <c r="DD437" s="180"/>
      <c r="DE437" s="180"/>
      <c r="DF437" s="180"/>
      <c r="DG437" s="180"/>
      <c r="DH437" s="180"/>
      <c r="DI437" s="180"/>
      <c r="DJ437" s="180"/>
      <c r="DK437" s="180"/>
      <c r="DL437" s="180"/>
      <c r="DM437" s="180"/>
      <c r="DN437" s="180"/>
      <c r="DO437" s="180"/>
      <c r="DP437" s="180"/>
      <c r="DQ437" s="180"/>
      <c r="DR437" s="180"/>
      <c r="DS437" s="180"/>
      <c r="DT437" s="180"/>
      <c r="DU437" s="180"/>
      <c r="DV437" s="180"/>
      <c r="DW437" s="180"/>
      <c r="DX437" s="180"/>
      <c r="DY437" s="180"/>
      <c r="DZ437" s="180"/>
      <c r="EA437" s="180"/>
      <c r="EB437" s="180"/>
    </row>
    <row r="438" spans="2:132" x14ac:dyDescent="0.2">
      <c r="B438" s="180"/>
      <c r="C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  <c r="CB438" s="180"/>
      <c r="CC438" s="180"/>
      <c r="CD438" s="180"/>
      <c r="CE438" s="180"/>
      <c r="CF438" s="180"/>
      <c r="CG438" s="180"/>
      <c r="CH438" s="180"/>
      <c r="CI438" s="180"/>
      <c r="CJ438" s="180"/>
      <c r="CK438" s="180"/>
      <c r="CL438" s="180"/>
      <c r="CM438" s="180"/>
      <c r="CN438" s="180"/>
      <c r="CO438" s="180"/>
      <c r="CP438" s="180"/>
      <c r="CQ438" s="180"/>
      <c r="CR438" s="180"/>
      <c r="CS438" s="180"/>
      <c r="CT438" s="180"/>
      <c r="CU438" s="180"/>
      <c r="CV438" s="180"/>
      <c r="CW438" s="180"/>
      <c r="CX438" s="180"/>
      <c r="CY438" s="180"/>
      <c r="CZ438" s="180"/>
      <c r="DA438" s="180"/>
      <c r="DB438" s="180"/>
      <c r="DC438" s="180"/>
      <c r="DD438" s="180"/>
      <c r="DE438" s="180"/>
      <c r="DF438" s="180"/>
      <c r="DG438" s="180"/>
      <c r="DH438" s="180"/>
      <c r="DI438" s="180"/>
      <c r="DJ438" s="180"/>
      <c r="DK438" s="180"/>
      <c r="DL438" s="180"/>
      <c r="DM438" s="180"/>
      <c r="DN438" s="180"/>
      <c r="DO438" s="180"/>
      <c r="DP438" s="180"/>
      <c r="DQ438" s="180"/>
      <c r="DR438" s="180"/>
      <c r="DS438" s="180"/>
      <c r="DT438" s="180"/>
      <c r="DU438" s="180"/>
      <c r="DV438" s="180"/>
      <c r="DW438" s="180"/>
      <c r="DX438" s="180"/>
      <c r="DY438" s="180"/>
      <c r="DZ438" s="180"/>
      <c r="EA438" s="180"/>
      <c r="EB438" s="180"/>
    </row>
    <row r="439" spans="2:132" x14ac:dyDescent="0.2">
      <c r="B439" s="180"/>
      <c r="C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  <c r="CB439" s="180"/>
      <c r="CC439" s="180"/>
      <c r="CD439" s="180"/>
      <c r="CE439" s="180"/>
      <c r="CF439" s="180"/>
      <c r="CG439" s="180"/>
      <c r="CH439" s="180"/>
      <c r="CI439" s="180"/>
      <c r="CJ439" s="180"/>
      <c r="CK439" s="180"/>
      <c r="CL439" s="180"/>
      <c r="CM439" s="180"/>
      <c r="CN439" s="180"/>
      <c r="CO439" s="180"/>
      <c r="CP439" s="180"/>
      <c r="CQ439" s="180"/>
      <c r="CR439" s="180"/>
      <c r="CS439" s="180"/>
      <c r="CT439" s="180"/>
      <c r="CU439" s="180"/>
      <c r="CV439" s="180"/>
      <c r="CW439" s="180"/>
      <c r="CX439" s="180"/>
      <c r="CY439" s="180"/>
      <c r="CZ439" s="180"/>
      <c r="DA439" s="180"/>
      <c r="DB439" s="180"/>
      <c r="DC439" s="180"/>
      <c r="DD439" s="180"/>
      <c r="DE439" s="180"/>
      <c r="DF439" s="180"/>
      <c r="DG439" s="180"/>
      <c r="DH439" s="180"/>
      <c r="DI439" s="180"/>
      <c r="DJ439" s="180"/>
      <c r="DK439" s="180"/>
      <c r="DL439" s="180"/>
      <c r="DM439" s="180"/>
      <c r="DN439" s="180"/>
      <c r="DO439" s="180"/>
      <c r="DP439" s="180"/>
      <c r="DQ439" s="180"/>
      <c r="DR439" s="180"/>
      <c r="DS439" s="180"/>
      <c r="DT439" s="180"/>
      <c r="DU439" s="180"/>
      <c r="DV439" s="180"/>
      <c r="DW439" s="180"/>
      <c r="DX439" s="180"/>
      <c r="DY439" s="180"/>
      <c r="DZ439" s="180"/>
      <c r="EA439" s="180"/>
      <c r="EB439" s="180"/>
    </row>
    <row r="440" spans="2:132" x14ac:dyDescent="0.2">
      <c r="B440" s="180"/>
      <c r="C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  <c r="CB440" s="180"/>
      <c r="CC440" s="180"/>
      <c r="CD440" s="180"/>
      <c r="CE440" s="180"/>
      <c r="CF440" s="180"/>
      <c r="CG440" s="180"/>
      <c r="CH440" s="180"/>
      <c r="CI440" s="180"/>
      <c r="CJ440" s="180"/>
      <c r="CK440" s="180"/>
      <c r="CL440" s="180"/>
      <c r="CM440" s="180"/>
      <c r="CN440" s="180"/>
      <c r="CO440" s="180"/>
      <c r="CP440" s="180"/>
      <c r="CQ440" s="180"/>
      <c r="CR440" s="180"/>
      <c r="CS440" s="180"/>
      <c r="CT440" s="180"/>
      <c r="CU440" s="180"/>
      <c r="CV440" s="180"/>
      <c r="CW440" s="180"/>
      <c r="CX440" s="180"/>
      <c r="CY440" s="180"/>
      <c r="CZ440" s="180"/>
      <c r="DA440" s="180"/>
      <c r="DB440" s="180"/>
      <c r="DC440" s="180"/>
      <c r="DD440" s="180"/>
      <c r="DE440" s="180"/>
      <c r="DF440" s="180"/>
      <c r="DG440" s="180"/>
      <c r="DH440" s="180"/>
      <c r="DI440" s="180"/>
      <c r="DJ440" s="180"/>
      <c r="DK440" s="180"/>
      <c r="DL440" s="180"/>
      <c r="DM440" s="180"/>
      <c r="DN440" s="180"/>
      <c r="DO440" s="180"/>
      <c r="DP440" s="180"/>
      <c r="DQ440" s="180"/>
      <c r="DR440" s="180"/>
      <c r="DS440" s="180"/>
      <c r="DT440" s="180"/>
      <c r="DU440" s="180"/>
      <c r="DV440" s="180"/>
      <c r="DW440" s="180"/>
      <c r="DX440" s="180"/>
      <c r="DY440" s="180"/>
      <c r="DZ440" s="180"/>
      <c r="EA440" s="180"/>
      <c r="EB440" s="180"/>
    </row>
    <row r="441" spans="2:132" x14ac:dyDescent="0.2">
      <c r="B441" s="180"/>
      <c r="C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  <c r="CB441" s="180"/>
      <c r="CC441" s="180"/>
      <c r="CD441" s="180"/>
      <c r="CE441" s="180"/>
      <c r="CF441" s="180"/>
      <c r="CG441" s="180"/>
      <c r="CH441" s="180"/>
      <c r="CI441" s="180"/>
      <c r="CJ441" s="180"/>
      <c r="CK441" s="180"/>
      <c r="CL441" s="180"/>
      <c r="CM441" s="180"/>
      <c r="CN441" s="180"/>
      <c r="CO441" s="180"/>
      <c r="CP441" s="180"/>
      <c r="CQ441" s="180"/>
      <c r="CR441" s="180"/>
      <c r="CS441" s="180"/>
      <c r="CT441" s="180"/>
      <c r="CU441" s="180"/>
      <c r="CV441" s="180"/>
      <c r="CW441" s="180"/>
      <c r="CX441" s="180"/>
      <c r="CY441" s="180"/>
      <c r="CZ441" s="180"/>
      <c r="DA441" s="180"/>
      <c r="DB441" s="180"/>
      <c r="DC441" s="180"/>
      <c r="DD441" s="180"/>
      <c r="DE441" s="180"/>
      <c r="DF441" s="180"/>
      <c r="DG441" s="180"/>
      <c r="DH441" s="180"/>
      <c r="DI441" s="180"/>
      <c r="DJ441" s="180"/>
      <c r="DK441" s="180"/>
      <c r="DL441" s="180"/>
      <c r="DM441" s="180"/>
      <c r="DN441" s="180"/>
      <c r="DO441" s="180"/>
      <c r="DP441" s="180"/>
      <c r="DQ441" s="180"/>
      <c r="DR441" s="180"/>
      <c r="DS441" s="180"/>
      <c r="DT441" s="180"/>
      <c r="DU441" s="180"/>
      <c r="DV441" s="180"/>
      <c r="DW441" s="180"/>
      <c r="DX441" s="180"/>
      <c r="DY441" s="180"/>
      <c r="DZ441" s="180"/>
      <c r="EA441" s="180"/>
      <c r="EB441" s="180"/>
    </row>
    <row r="442" spans="2:132" x14ac:dyDescent="0.2">
      <c r="B442" s="180"/>
      <c r="C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  <c r="CB442" s="180"/>
      <c r="CC442" s="180"/>
      <c r="CD442" s="180"/>
      <c r="CE442" s="180"/>
      <c r="CF442" s="180"/>
      <c r="CG442" s="180"/>
      <c r="CH442" s="180"/>
      <c r="CI442" s="180"/>
      <c r="CJ442" s="180"/>
      <c r="CK442" s="180"/>
      <c r="CL442" s="180"/>
      <c r="CM442" s="180"/>
      <c r="CN442" s="180"/>
      <c r="CO442" s="180"/>
      <c r="CP442" s="180"/>
      <c r="CQ442" s="180"/>
      <c r="CR442" s="180"/>
      <c r="CS442" s="180"/>
      <c r="CT442" s="180"/>
      <c r="CU442" s="180"/>
      <c r="CV442" s="180"/>
      <c r="CW442" s="180"/>
      <c r="CX442" s="180"/>
      <c r="CY442" s="180"/>
      <c r="CZ442" s="180"/>
      <c r="DA442" s="180"/>
      <c r="DB442" s="180"/>
      <c r="DC442" s="180"/>
      <c r="DD442" s="180"/>
      <c r="DE442" s="180"/>
      <c r="DF442" s="180"/>
      <c r="DG442" s="180"/>
      <c r="DH442" s="180"/>
      <c r="DI442" s="180"/>
      <c r="DJ442" s="180"/>
      <c r="DK442" s="180"/>
      <c r="DL442" s="180"/>
      <c r="DM442" s="180"/>
      <c r="DN442" s="180"/>
      <c r="DO442" s="180"/>
      <c r="DP442" s="180"/>
      <c r="DQ442" s="180"/>
      <c r="DR442" s="180"/>
      <c r="DS442" s="180"/>
      <c r="DT442" s="180"/>
      <c r="DU442" s="180"/>
      <c r="DV442" s="180"/>
      <c r="DW442" s="180"/>
      <c r="DX442" s="180"/>
      <c r="DY442" s="180"/>
      <c r="DZ442" s="180"/>
      <c r="EA442" s="180"/>
      <c r="EB442" s="180"/>
    </row>
    <row r="443" spans="2:132" x14ac:dyDescent="0.2">
      <c r="B443" s="180"/>
      <c r="C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  <c r="CB443" s="180"/>
      <c r="CC443" s="180"/>
      <c r="CD443" s="180"/>
      <c r="CE443" s="180"/>
      <c r="CF443" s="180"/>
      <c r="CG443" s="180"/>
      <c r="CH443" s="180"/>
      <c r="CI443" s="180"/>
      <c r="CJ443" s="180"/>
      <c r="CK443" s="180"/>
      <c r="CL443" s="180"/>
      <c r="CM443" s="180"/>
      <c r="CN443" s="180"/>
      <c r="CO443" s="180"/>
      <c r="CP443" s="180"/>
      <c r="CQ443" s="180"/>
      <c r="CR443" s="180"/>
      <c r="CS443" s="180"/>
      <c r="CT443" s="180"/>
      <c r="CU443" s="180"/>
      <c r="CV443" s="180"/>
      <c r="CW443" s="180"/>
      <c r="CX443" s="180"/>
      <c r="CY443" s="180"/>
      <c r="CZ443" s="180"/>
      <c r="DA443" s="180"/>
      <c r="DB443" s="180"/>
      <c r="DC443" s="180"/>
      <c r="DD443" s="180"/>
      <c r="DE443" s="180"/>
      <c r="DF443" s="180"/>
      <c r="DG443" s="180"/>
      <c r="DH443" s="180"/>
      <c r="DI443" s="180"/>
      <c r="DJ443" s="180"/>
      <c r="DK443" s="180"/>
      <c r="DL443" s="180"/>
      <c r="DM443" s="180"/>
      <c r="DN443" s="180"/>
      <c r="DO443" s="180"/>
      <c r="DP443" s="180"/>
      <c r="DQ443" s="180"/>
      <c r="DR443" s="180"/>
      <c r="DS443" s="180"/>
      <c r="DT443" s="180"/>
      <c r="DU443" s="180"/>
      <c r="DV443" s="180"/>
      <c r="DW443" s="180"/>
      <c r="DX443" s="180"/>
      <c r="DY443" s="180"/>
      <c r="DZ443" s="180"/>
      <c r="EA443" s="180"/>
      <c r="EB443" s="180"/>
    </row>
    <row r="444" spans="2:132" x14ac:dyDescent="0.2">
      <c r="B444" s="180"/>
      <c r="C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  <c r="CB444" s="180"/>
      <c r="CC444" s="180"/>
      <c r="CD444" s="180"/>
      <c r="CE444" s="180"/>
      <c r="CF444" s="180"/>
      <c r="CG444" s="180"/>
      <c r="CH444" s="180"/>
      <c r="CI444" s="180"/>
      <c r="CJ444" s="180"/>
      <c r="CK444" s="180"/>
      <c r="CL444" s="180"/>
      <c r="CM444" s="180"/>
      <c r="CN444" s="180"/>
      <c r="CO444" s="180"/>
      <c r="CP444" s="180"/>
      <c r="CQ444" s="180"/>
      <c r="CR444" s="180"/>
      <c r="CS444" s="180"/>
      <c r="CT444" s="180"/>
      <c r="CU444" s="180"/>
      <c r="CV444" s="180"/>
      <c r="CW444" s="180"/>
      <c r="CX444" s="180"/>
      <c r="CY444" s="180"/>
      <c r="CZ444" s="180"/>
      <c r="DA444" s="180"/>
      <c r="DB444" s="180"/>
      <c r="DC444" s="180"/>
      <c r="DD444" s="180"/>
      <c r="DE444" s="180"/>
      <c r="DF444" s="180"/>
      <c r="DG444" s="180"/>
      <c r="DH444" s="180"/>
      <c r="DI444" s="180"/>
      <c r="DJ444" s="180"/>
      <c r="DK444" s="180"/>
      <c r="DL444" s="180"/>
      <c r="DM444" s="180"/>
      <c r="DN444" s="180"/>
      <c r="DO444" s="180"/>
      <c r="DP444" s="180"/>
      <c r="DQ444" s="180"/>
      <c r="DR444" s="180"/>
      <c r="DS444" s="180"/>
      <c r="DT444" s="180"/>
      <c r="DU444" s="180"/>
      <c r="DV444" s="180"/>
      <c r="DW444" s="180"/>
      <c r="DX444" s="180"/>
      <c r="DY444" s="180"/>
      <c r="DZ444" s="180"/>
      <c r="EA444" s="180"/>
      <c r="EB444" s="180"/>
    </row>
    <row r="445" spans="2:132" x14ac:dyDescent="0.2">
      <c r="B445" s="180"/>
      <c r="C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  <c r="CB445" s="180"/>
      <c r="CC445" s="180"/>
      <c r="CD445" s="180"/>
      <c r="CE445" s="180"/>
      <c r="CF445" s="180"/>
      <c r="CG445" s="180"/>
      <c r="CH445" s="180"/>
      <c r="CI445" s="180"/>
      <c r="CJ445" s="180"/>
      <c r="CK445" s="180"/>
      <c r="CL445" s="180"/>
      <c r="CM445" s="180"/>
      <c r="CN445" s="180"/>
      <c r="CO445" s="180"/>
      <c r="CP445" s="180"/>
      <c r="CQ445" s="180"/>
      <c r="CR445" s="180"/>
      <c r="CS445" s="180"/>
      <c r="CT445" s="180"/>
      <c r="CU445" s="180"/>
      <c r="CV445" s="180"/>
      <c r="CW445" s="180"/>
      <c r="CX445" s="180"/>
      <c r="CY445" s="180"/>
      <c r="CZ445" s="180"/>
      <c r="DA445" s="180"/>
      <c r="DB445" s="180"/>
      <c r="DC445" s="180"/>
      <c r="DD445" s="180"/>
      <c r="DE445" s="180"/>
      <c r="DF445" s="180"/>
      <c r="DG445" s="180"/>
      <c r="DH445" s="180"/>
      <c r="DI445" s="180"/>
      <c r="DJ445" s="180"/>
      <c r="DK445" s="180"/>
      <c r="DL445" s="180"/>
      <c r="DM445" s="180"/>
      <c r="DN445" s="180"/>
      <c r="DO445" s="180"/>
      <c r="DP445" s="180"/>
      <c r="DQ445" s="180"/>
      <c r="DR445" s="180"/>
      <c r="DS445" s="180"/>
      <c r="DT445" s="180"/>
      <c r="DU445" s="180"/>
      <c r="DV445" s="180"/>
      <c r="DW445" s="180"/>
      <c r="DX445" s="180"/>
      <c r="DY445" s="180"/>
      <c r="DZ445" s="180"/>
      <c r="EA445" s="180"/>
      <c r="EB445" s="180"/>
    </row>
    <row r="446" spans="2:132" x14ac:dyDescent="0.2">
      <c r="B446" s="180"/>
      <c r="C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  <c r="CB446" s="180"/>
      <c r="CC446" s="180"/>
      <c r="CD446" s="180"/>
      <c r="CE446" s="180"/>
      <c r="CF446" s="180"/>
      <c r="CG446" s="180"/>
      <c r="CH446" s="180"/>
      <c r="CI446" s="180"/>
      <c r="CJ446" s="180"/>
      <c r="CK446" s="180"/>
      <c r="CL446" s="180"/>
      <c r="CM446" s="180"/>
      <c r="CN446" s="180"/>
      <c r="CO446" s="180"/>
      <c r="CP446" s="180"/>
      <c r="CQ446" s="180"/>
      <c r="CR446" s="180"/>
      <c r="CS446" s="180"/>
      <c r="CT446" s="180"/>
      <c r="CU446" s="180"/>
      <c r="CV446" s="180"/>
      <c r="CW446" s="180"/>
      <c r="CX446" s="180"/>
      <c r="CY446" s="180"/>
      <c r="CZ446" s="180"/>
      <c r="DA446" s="180"/>
      <c r="DB446" s="180"/>
      <c r="DC446" s="180"/>
      <c r="DD446" s="180"/>
      <c r="DE446" s="180"/>
      <c r="DF446" s="180"/>
      <c r="DG446" s="180"/>
      <c r="DH446" s="180"/>
      <c r="DI446" s="180"/>
      <c r="DJ446" s="180"/>
      <c r="DK446" s="180"/>
      <c r="DL446" s="180"/>
      <c r="DM446" s="180"/>
      <c r="DN446" s="180"/>
      <c r="DO446" s="180"/>
      <c r="DP446" s="180"/>
      <c r="DQ446" s="180"/>
      <c r="DR446" s="180"/>
      <c r="DS446" s="180"/>
      <c r="DT446" s="180"/>
      <c r="DU446" s="180"/>
      <c r="DV446" s="180"/>
      <c r="DW446" s="180"/>
      <c r="DX446" s="180"/>
      <c r="DY446" s="180"/>
      <c r="DZ446" s="180"/>
      <c r="EA446" s="180"/>
      <c r="EB446" s="180"/>
    </row>
    <row r="447" spans="2:132" x14ac:dyDescent="0.2">
      <c r="B447" s="180"/>
      <c r="C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  <c r="CB447" s="180"/>
      <c r="CC447" s="180"/>
      <c r="CD447" s="180"/>
      <c r="CE447" s="180"/>
      <c r="CF447" s="180"/>
      <c r="CG447" s="180"/>
      <c r="CH447" s="180"/>
      <c r="CI447" s="180"/>
      <c r="CJ447" s="180"/>
      <c r="CK447" s="180"/>
      <c r="CL447" s="180"/>
      <c r="CM447" s="180"/>
      <c r="CN447" s="180"/>
      <c r="CO447" s="180"/>
      <c r="CP447" s="180"/>
      <c r="CQ447" s="180"/>
      <c r="CR447" s="180"/>
      <c r="CS447" s="180"/>
      <c r="CT447" s="180"/>
      <c r="CU447" s="180"/>
      <c r="CV447" s="180"/>
      <c r="CW447" s="180"/>
      <c r="CX447" s="180"/>
      <c r="CY447" s="180"/>
      <c r="CZ447" s="180"/>
      <c r="DA447" s="180"/>
      <c r="DB447" s="180"/>
      <c r="DC447" s="180"/>
      <c r="DD447" s="180"/>
      <c r="DE447" s="180"/>
      <c r="DF447" s="180"/>
      <c r="DG447" s="180"/>
      <c r="DH447" s="180"/>
      <c r="DI447" s="180"/>
      <c r="DJ447" s="180"/>
      <c r="DK447" s="180"/>
      <c r="DL447" s="180"/>
      <c r="DM447" s="180"/>
      <c r="DN447" s="180"/>
      <c r="DO447" s="180"/>
      <c r="DP447" s="180"/>
      <c r="DQ447" s="180"/>
      <c r="DR447" s="180"/>
      <c r="DS447" s="180"/>
      <c r="DT447" s="180"/>
      <c r="DU447" s="180"/>
      <c r="DV447" s="180"/>
      <c r="DW447" s="180"/>
      <c r="DX447" s="180"/>
      <c r="DY447" s="180"/>
      <c r="DZ447" s="180"/>
      <c r="EA447" s="180"/>
      <c r="EB447" s="180"/>
    </row>
    <row r="448" spans="2:132" x14ac:dyDescent="0.2">
      <c r="B448" s="180"/>
      <c r="C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  <c r="CB448" s="180"/>
      <c r="CC448" s="180"/>
      <c r="CD448" s="180"/>
      <c r="CE448" s="180"/>
      <c r="CF448" s="180"/>
      <c r="CG448" s="180"/>
      <c r="CH448" s="180"/>
      <c r="CI448" s="180"/>
      <c r="CJ448" s="180"/>
      <c r="CK448" s="180"/>
      <c r="CL448" s="180"/>
      <c r="CM448" s="180"/>
      <c r="CN448" s="180"/>
      <c r="CO448" s="180"/>
      <c r="CP448" s="180"/>
      <c r="CQ448" s="180"/>
      <c r="CR448" s="180"/>
      <c r="CS448" s="180"/>
      <c r="CT448" s="180"/>
      <c r="CU448" s="180"/>
      <c r="CV448" s="180"/>
      <c r="CW448" s="180"/>
      <c r="CX448" s="180"/>
      <c r="CY448" s="180"/>
      <c r="CZ448" s="180"/>
      <c r="DA448" s="180"/>
      <c r="DB448" s="180"/>
      <c r="DC448" s="180"/>
      <c r="DD448" s="180"/>
      <c r="DE448" s="180"/>
      <c r="DF448" s="180"/>
      <c r="DG448" s="180"/>
      <c r="DH448" s="180"/>
      <c r="DI448" s="180"/>
      <c r="DJ448" s="180"/>
      <c r="DK448" s="180"/>
      <c r="DL448" s="180"/>
      <c r="DM448" s="180"/>
      <c r="DN448" s="180"/>
      <c r="DO448" s="180"/>
      <c r="DP448" s="180"/>
      <c r="DQ448" s="180"/>
      <c r="DR448" s="180"/>
      <c r="DS448" s="180"/>
      <c r="DT448" s="180"/>
      <c r="DU448" s="180"/>
      <c r="DV448" s="180"/>
      <c r="DW448" s="180"/>
      <c r="DX448" s="180"/>
      <c r="DY448" s="180"/>
      <c r="DZ448" s="180"/>
      <c r="EA448" s="180"/>
      <c r="EB448" s="180"/>
    </row>
    <row r="449" spans="2:132" x14ac:dyDescent="0.2">
      <c r="B449" s="180"/>
      <c r="C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  <c r="CB449" s="180"/>
      <c r="CC449" s="180"/>
      <c r="CD449" s="180"/>
      <c r="CE449" s="180"/>
      <c r="CF449" s="180"/>
      <c r="CG449" s="180"/>
      <c r="CH449" s="180"/>
      <c r="CI449" s="180"/>
      <c r="CJ449" s="180"/>
      <c r="CK449" s="180"/>
      <c r="CL449" s="180"/>
      <c r="CM449" s="180"/>
      <c r="CN449" s="180"/>
      <c r="CO449" s="180"/>
      <c r="CP449" s="180"/>
      <c r="CQ449" s="180"/>
      <c r="CR449" s="180"/>
      <c r="CS449" s="180"/>
      <c r="CT449" s="180"/>
      <c r="CU449" s="180"/>
      <c r="CV449" s="180"/>
      <c r="CW449" s="180"/>
      <c r="CX449" s="180"/>
      <c r="CY449" s="180"/>
      <c r="CZ449" s="180"/>
      <c r="DA449" s="180"/>
      <c r="DB449" s="180"/>
      <c r="DC449" s="180"/>
      <c r="DD449" s="180"/>
      <c r="DE449" s="180"/>
      <c r="DF449" s="180"/>
      <c r="DG449" s="180"/>
      <c r="DH449" s="180"/>
      <c r="DI449" s="180"/>
      <c r="DJ449" s="180"/>
      <c r="DK449" s="180"/>
      <c r="DL449" s="180"/>
      <c r="DM449" s="180"/>
      <c r="DN449" s="180"/>
      <c r="DO449" s="180"/>
      <c r="DP449" s="180"/>
      <c r="DQ449" s="180"/>
      <c r="DR449" s="180"/>
      <c r="DS449" s="180"/>
      <c r="DT449" s="180"/>
      <c r="DU449" s="180"/>
      <c r="DV449" s="180"/>
      <c r="DW449" s="180"/>
      <c r="DX449" s="180"/>
      <c r="DY449" s="180"/>
      <c r="DZ449" s="180"/>
      <c r="EA449" s="180"/>
      <c r="EB449" s="180"/>
    </row>
    <row r="450" spans="2:132" x14ac:dyDescent="0.2">
      <c r="B450" s="180"/>
      <c r="C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  <c r="CB450" s="180"/>
      <c r="CC450" s="180"/>
      <c r="CD450" s="180"/>
      <c r="CE450" s="180"/>
      <c r="CF450" s="180"/>
      <c r="CG450" s="180"/>
      <c r="CH450" s="180"/>
      <c r="CI450" s="180"/>
      <c r="CJ450" s="180"/>
      <c r="CK450" s="180"/>
      <c r="CL450" s="180"/>
      <c r="CM450" s="180"/>
      <c r="CN450" s="180"/>
      <c r="CO450" s="180"/>
      <c r="CP450" s="180"/>
      <c r="CQ450" s="180"/>
      <c r="CR450" s="180"/>
      <c r="CS450" s="180"/>
      <c r="CT450" s="180"/>
      <c r="CU450" s="180"/>
      <c r="CV450" s="180"/>
      <c r="CW450" s="180"/>
      <c r="CX450" s="180"/>
      <c r="CY450" s="180"/>
      <c r="CZ450" s="180"/>
      <c r="DA450" s="180"/>
      <c r="DB450" s="180"/>
      <c r="DC450" s="180"/>
      <c r="DD450" s="180"/>
      <c r="DE450" s="180"/>
      <c r="DF450" s="180"/>
      <c r="DG450" s="180"/>
      <c r="DH450" s="180"/>
      <c r="DI450" s="180"/>
      <c r="DJ450" s="180"/>
      <c r="DK450" s="180"/>
      <c r="DL450" s="180"/>
      <c r="DM450" s="180"/>
      <c r="DN450" s="180"/>
      <c r="DO450" s="180"/>
      <c r="DP450" s="180"/>
      <c r="DQ450" s="180"/>
      <c r="DR450" s="180"/>
      <c r="DS450" s="180"/>
      <c r="DT450" s="180"/>
      <c r="DU450" s="180"/>
      <c r="DV450" s="180"/>
      <c r="DW450" s="180"/>
      <c r="DX450" s="180"/>
      <c r="DY450" s="180"/>
      <c r="DZ450" s="180"/>
      <c r="EA450" s="180"/>
      <c r="EB450" s="180"/>
    </row>
    <row r="451" spans="2:132" x14ac:dyDescent="0.2">
      <c r="B451" s="180"/>
      <c r="C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  <c r="CB451" s="180"/>
      <c r="CC451" s="180"/>
      <c r="CD451" s="180"/>
      <c r="CE451" s="180"/>
      <c r="CF451" s="180"/>
      <c r="CG451" s="180"/>
      <c r="CH451" s="180"/>
      <c r="CI451" s="180"/>
      <c r="CJ451" s="180"/>
      <c r="CK451" s="180"/>
      <c r="CL451" s="180"/>
      <c r="CM451" s="180"/>
      <c r="CN451" s="180"/>
      <c r="CO451" s="180"/>
      <c r="CP451" s="180"/>
      <c r="CQ451" s="180"/>
      <c r="CR451" s="180"/>
      <c r="CS451" s="180"/>
      <c r="CT451" s="180"/>
      <c r="CU451" s="180"/>
      <c r="CV451" s="180"/>
      <c r="CW451" s="180"/>
      <c r="CX451" s="180"/>
      <c r="CY451" s="180"/>
      <c r="CZ451" s="180"/>
      <c r="DA451" s="180"/>
      <c r="DB451" s="180"/>
      <c r="DC451" s="180"/>
      <c r="DD451" s="180"/>
      <c r="DE451" s="180"/>
      <c r="DF451" s="180"/>
      <c r="DG451" s="180"/>
      <c r="DH451" s="180"/>
      <c r="DI451" s="180"/>
      <c r="DJ451" s="180"/>
      <c r="DK451" s="180"/>
      <c r="DL451" s="180"/>
      <c r="DM451" s="180"/>
      <c r="DN451" s="180"/>
      <c r="DO451" s="180"/>
      <c r="DP451" s="180"/>
      <c r="DQ451" s="180"/>
      <c r="DR451" s="180"/>
      <c r="DS451" s="180"/>
      <c r="DT451" s="180"/>
      <c r="DU451" s="180"/>
      <c r="DV451" s="180"/>
      <c r="DW451" s="180"/>
      <c r="DX451" s="180"/>
      <c r="DY451" s="180"/>
      <c r="DZ451" s="180"/>
      <c r="EA451" s="180"/>
      <c r="EB451" s="180"/>
    </row>
    <row r="452" spans="2:132" x14ac:dyDescent="0.2">
      <c r="B452" s="180"/>
      <c r="C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  <c r="CB452" s="180"/>
      <c r="CC452" s="180"/>
      <c r="CD452" s="180"/>
      <c r="CE452" s="180"/>
      <c r="CF452" s="180"/>
      <c r="CG452" s="180"/>
      <c r="CH452" s="180"/>
      <c r="CI452" s="180"/>
      <c r="CJ452" s="180"/>
      <c r="CK452" s="180"/>
      <c r="CL452" s="180"/>
      <c r="CM452" s="180"/>
      <c r="CN452" s="180"/>
      <c r="CO452" s="180"/>
      <c r="CP452" s="180"/>
      <c r="CQ452" s="180"/>
      <c r="CR452" s="180"/>
      <c r="CS452" s="180"/>
      <c r="CT452" s="180"/>
      <c r="CU452" s="180"/>
      <c r="CV452" s="180"/>
      <c r="CW452" s="180"/>
      <c r="CX452" s="180"/>
      <c r="CY452" s="180"/>
      <c r="CZ452" s="180"/>
      <c r="DA452" s="180"/>
      <c r="DB452" s="180"/>
      <c r="DC452" s="180"/>
      <c r="DD452" s="180"/>
      <c r="DE452" s="180"/>
      <c r="DF452" s="180"/>
      <c r="DG452" s="180"/>
      <c r="DH452" s="180"/>
      <c r="DI452" s="180"/>
      <c r="DJ452" s="180"/>
      <c r="DK452" s="180"/>
      <c r="DL452" s="180"/>
      <c r="DM452" s="180"/>
      <c r="DN452" s="180"/>
      <c r="DO452" s="180"/>
      <c r="DP452" s="180"/>
      <c r="DQ452" s="180"/>
      <c r="DR452" s="180"/>
      <c r="DS452" s="180"/>
      <c r="DT452" s="180"/>
      <c r="DU452" s="180"/>
      <c r="DV452" s="180"/>
      <c r="DW452" s="180"/>
      <c r="DX452" s="180"/>
      <c r="DY452" s="180"/>
      <c r="DZ452" s="180"/>
      <c r="EA452" s="180"/>
      <c r="EB452" s="180"/>
    </row>
    <row r="453" spans="2:132" x14ac:dyDescent="0.2">
      <c r="B453" s="180"/>
      <c r="C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  <c r="CB453" s="180"/>
      <c r="CC453" s="180"/>
      <c r="CD453" s="180"/>
      <c r="CE453" s="180"/>
      <c r="CF453" s="180"/>
      <c r="CG453" s="180"/>
      <c r="CH453" s="180"/>
      <c r="CI453" s="180"/>
      <c r="CJ453" s="180"/>
      <c r="CK453" s="180"/>
      <c r="CL453" s="180"/>
      <c r="CM453" s="180"/>
      <c r="CN453" s="180"/>
      <c r="CO453" s="180"/>
      <c r="CP453" s="180"/>
      <c r="CQ453" s="180"/>
      <c r="CR453" s="180"/>
      <c r="CS453" s="180"/>
      <c r="CT453" s="180"/>
      <c r="CU453" s="180"/>
      <c r="CV453" s="180"/>
      <c r="CW453" s="180"/>
      <c r="CX453" s="180"/>
      <c r="CY453" s="180"/>
      <c r="CZ453" s="180"/>
      <c r="DA453" s="180"/>
      <c r="DB453" s="180"/>
      <c r="DC453" s="180"/>
      <c r="DD453" s="180"/>
      <c r="DE453" s="180"/>
      <c r="DF453" s="180"/>
      <c r="DG453" s="180"/>
      <c r="DH453" s="180"/>
      <c r="DI453" s="180"/>
      <c r="DJ453" s="180"/>
      <c r="DK453" s="180"/>
      <c r="DL453" s="180"/>
      <c r="DM453" s="180"/>
      <c r="DN453" s="180"/>
      <c r="DO453" s="180"/>
      <c r="DP453" s="180"/>
      <c r="DQ453" s="180"/>
      <c r="DR453" s="180"/>
      <c r="DS453" s="180"/>
      <c r="DT453" s="180"/>
      <c r="DU453" s="180"/>
      <c r="DV453" s="180"/>
      <c r="DW453" s="180"/>
      <c r="DX453" s="180"/>
      <c r="DY453" s="180"/>
      <c r="DZ453" s="180"/>
      <c r="EA453" s="180"/>
      <c r="EB453" s="180"/>
    </row>
    <row r="454" spans="2:132" x14ac:dyDescent="0.2">
      <c r="B454" s="180"/>
      <c r="C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  <c r="CB454" s="180"/>
      <c r="CC454" s="180"/>
      <c r="CD454" s="180"/>
      <c r="CE454" s="180"/>
      <c r="CF454" s="180"/>
      <c r="CG454" s="180"/>
      <c r="CH454" s="180"/>
      <c r="CI454" s="180"/>
      <c r="CJ454" s="180"/>
      <c r="CK454" s="180"/>
      <c r="CL454" s="180"/>
      <c r="CM454" s="180"/>
      <c r="CN454" s="180"/>
      <c r="CO454" s="180"/>
      <c r="CP454" s="180"/>
      <c r="CQ454" s="180"/>
      <c r="CR454" s="180"/>
      <c r="CS454" s="180"/>
      <c r="CT454" s="180"/>
      <c r="CU454" s="180"/>
      <c r="CV454" s="180"/>
      <c r="CW454" s="180"/>
      <c r="CX454" s="180"/>
      <c r="CY454" s="180"/>
      <c r="CZ454" s="180"/>
      <c r="DA454" s="180"/>
      <c r="DB454" s="180"/>
      <c r="DC454" s="180"/>
      <c r="DD454" s="180"/>
      <c r="DE454" s="180"/>
      <c r="DF454" s="180"/>
      <c r="DG454" s="180"/>
      <c r="DH454" s="180"/>
      <c r="DI454" s="180"/>
      <c r="DJ454" s="180"/>
      <c r="DK454" s="180"/>
      <c r="DL454" s="180"/>
      <c r="DM454" s="180"/>
      <c r="DN454" s="180"/>
      <c r="DO454" s="180"/>
      <c r="DP454" s="180"/>
      <c r="DQ454" s="180"/>
      <c r="DR454" s="180"/>
      <c r="DS454" s="180"/>
      <c r="DT454" s="180"/>
      <c r="DU454" s="180"/>
      <c r="DV454" s="180"/>
      <c r="DW454" s="180"/>
      <c r="DX454" s="180"/>
      <c r="DY454" s="180"/>
      <c r="DZ454" s="180"/>
      <c r="EA454" s="180"/>
      <c r="EB454" s="180"/>
    </row>
    <row r="455" spans="2:132" x14ac:dyDescent="0.2">
      <c r="B455" s="180"/>
      <c r="C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  <c r="CB455" s="180"/>
      <c r="CC455" s="180"/>
      <c r="CD455" s="180"/>
      <c r="CE455" s="180"/>
      <c r="CF455" s="180"/>
      <c r="CG455" s="180"/>
      <c r="CH455" s="180"/>
      <c r="CI455" s="180"/>
      <c r="CJ455" s="180"/>
      <c r="CK455" s="180"/>
      <c r="CL455" s="180"/>
      <c r="CM455" s="180"/>
      <c r="CN455" s="180"/>
      <c r="CO455" s="180"/>
      <c r="CP455" s="180"/>
      <c r="CQ455" s="180"/>
      <c r="CR455" s="180"/>
      <c r="CS455" s="180"/>
      <c r="CT455" s="180"/>
      <c r="CU455" s="180"/>
      <c r="CV455" s="180"/>
      <c r="CW455" s="180"/>
      <c r="CX455" s="180"/>
      <c r="CY455" s="180"/>
      <c r="CZ455" s="180"/>
      <c r="DA455" s="180"/>
      <c r="DB455" s="180"/>
      <c r="DC455" s="180"/>
      <c r="DD455" s="180"/>
      <c r="DE455" s="180"/>
      <c r="DF455" s="180"/>
      <c r="DG455" s="180"/>
      <c r="DH455" s="180"/>
      <c r="DI455" s="180"/>
      <c r="DJ455" s="180"/>
      <c r="DK455" s="180"/>
      <c r="DL455" s="180"/>
      <c r="DM455" s="180"/>
      <c r="DN455" s="180"/>
      <c r="DO455" s="180"/>
      <c r="DP455" s="180"/>
      <c r="DQ455" s="180"/>
      <c r="DR455" s="180"/>
      <c r="DS455" s="180"/>
      <c r="DT455" s="180"/>
      <c r="DU455" s="180"/>
      <c r="DV455" s="180"/>
      <c r="DW455" s="180"/>
      <c r="DX455" s="180"/>
      <c r="DY455" s="180"/>
      <c r="DZ455" s="180"/>
      <c r="EA455" s="180"/>
      <c r="EB455" s="180"/>
    </row>
    <row r="456" spans="2:132" x14ac:dyDescent="0.2">
      <c r="B456" s="180"/>
      <c r="C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  <c r="CB456" s="180"/>
      <c r="CC456" s="180"/>
      <c r="CD456" s="180"/>
      <c r="CE456" s="180"/>
      <c r="CF456" s="180"/>
      <c r="CG456" s="180"/>
      <c r="CH456" s="180"/>
      <c r="CI456" s="180"/>
      <c r="CJ456" s="180"/>
      <c r="CK456" s="180"/>
      <c r="CL456" s="180"/>
      <c r="CM456" s="180"/>
      <c r="CN456" s="180"/>
      <c r="CO456" s="180"/>
      <c r="CP456" s="180"/>
      <c r="CQ456" s="180"/>
      <c r="CR456" s="180"/>
      <c r="CS456" s="180"/>
      <c r="CT456" s="180"/>
      <c r="CU456" s="180"/>
      <c r="CV456" s="180"/>
      <c r="CW456" s="180"/>
      <c r="CX456" s="180"/>
      <c r="CY456" s="180"/>
      <c r="CZ456" s="180"/>
      <c r="DA456" s="180"/>
      <c r="DB456" s="180"/>
      <c r="DC456" s="180"/>
      <c r="DD456" s="180"/>
      <c r="DE456" s="180"/>
      <c r="DF456" s="180"/>
      <c r="DG456" s="180"/>
      <c r="DH456" s="180"/>
      <c r="DI456" s="180"/>
      <c r="DJ456" s="180"/>
      <c r="DK456" s="180"/>
      <c r="DL456" s="180"/>
      <c r="DM456" s="180"/>
      <c r="DN456" s="180"/>
      <c r="DO456" s="180"/>
      <c r="DP456" s="180"/>
      <c r="DQ456" s="180"/>
      <c r="DR456" s="180"/>
      <c r="DS456" s="180"/>
      <c r="DT456" s="180"/>
      <c r="DU456" s="180"/>
      <c r="DV456" s="180"/>
      <c r="DW456" s="180"/>
      <c r="DX456" s="180"/>
      <c r="DY456" s="180"/>
      <c r="DZ456" s="180"/>
      <c r="EA456" s="180"/>
      <c r="EB456" s="180"/>
    </row>
    <row r="457" spans="2:132" x14ac:dyDescent="0.2">
      <c r="B457" s="180"/>
      <c r="C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  <c r="CB457" s="180"/>
      <c r="CC457" s="180"/>
      <c r="CD457" s="180"/>
      <c r="CE457" s="180"/>
      <c r="CF457" s="180"/>
      <c r="CG457" s="180"/>
      <c r="CH457" s="180"/>
      <c r="CI457" s="180"/>
      <c r="CJ457" s="180"/>
      <c r="CK457" s="180"/>
      <c r="CL457" s="180"/>
      <c r="CM457" s="180"/>
      <c r="CN457" s="180"/>
      <c r="CO457" s="180"/>
      <c r="CP457" s="180"/>
      <c r="CQ457" s="180"/>
      <c r="CR457" s="180"/>
      <c r="CS457" s="180"/>
      <c r="CT457" s="180"/>
      <c r="CU457" s="180"/>
      <c r="CV457" s="180"/>
      <c r="CW457" s="180"/>
      <c r="CX457" s="180"/>
      <c r="CY457" s="180"/>
      <c r="CZ457" s="180"/>
      <c r="DA457" s="180"/>
      <c r="DB457" s="180"/>
      <c r="DC457" s="180"/>
      <c r="DD457" s="180"/>
      <c r="DE457" s="180"/>
      <c r="DF457" s="180"/>
      <c r="DG457" s="180"/>
      <c r="DH457" s="180"/>
      <c r="DI457" s="180"/>
      <c r="DJ457" s="180"/>
      <c r="DK457" s="180"/>
      <c r="DL457" s="180"/>
      <c r="DM457" s="180"/>
      <c r="DN457" s="180"/>
      <c r="DO457" s="180"/>
      <c r="DP457" s="180"/>
      <c r="DQ457" s="180"/>
      <c r="DR457" s="180"/>
      <c r="DS457" s="180"/>
      <c r="DT457" s="180"/>
      <c r="DU457" s="180"/>
      <c r="DV457" s="180"/>
      <c r="DW457" s="180"/>
      <c r="DX457" s="180"/>
      <c r="DY457" s="180"/>
      <c r="DZ457" s="180"/>
      <c r="EA457" s="180"/>
      <c r="EB457" s="180"/>
    </row>
    <row r="458" spans="2:132" x14ac:dyDescent="0.2">
      <c r="B458" s="180"/>
      <c r="C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  <c r="CB458" s="180"/>
      <c r="CC458" s="180"/>
      <c r="CD458" s="180"/>
      <c r="CE458" s="180"/>
      <c r="CF458" s="180"/>
      <c r="CG458" s="180"/>
      <c r="CH458" s="180"/>
      <c r="CI458" s="180"/>
      <c r="CJ458" s="180"/>
      <c r="CK458" s="180"/>
      <c r="CL458" s="180"/>
      <c r="CM458" s="180"/>
      <c r="CN458" s="180"/>
      <c r="CO458" s="180"/>
      <c r="CP458" s="180"/>
      <c r="CQ458" s="180"/>
      <c r="CR458" s="180"/>
      <c r="CS458" s="180"/>
      <c r="CT458" s="180"/>
      <c r="CU458" s="180"/>
      <c r="CV458" s="180"/>
      <c r="CW458" s="180"/>
      <c r="CX458" s="180"/>
      <c r="CY458" s="180"/>
      <c r="CZ458" s="180"/>
      <c r="DA458" s="180"/>
      <c r="DB458" s="180"/>
      <c r="DC458" s="180"/>
      <c r="DD458" s="180"/>
      <c r="DE458" s="180"/>
      <c r="DF458" s="180"/>
      <c r="DG458" s="180"/>
      <c r="DH458" s="180"/>
      <c r="DI458" s="180"/>
      <c r="DJ458" s="180"/>
      <c r="DK458" s="180"/>
      <c r="DL458" s="180"/>
      <c r="DM458" s="180"/>
      <c r="DN458" s="180"/>
      <c r="DO458" s="180"/>
      <c r="DP458" s="180"/>
      <c r="DQ458" s="180"/>
      <c r="DR458" s="180"/>
      <c r="DS458" s="180"/>
      <c r="DT458" s="180"/>
      <c r="DU458" s="180"/>
      <c r="DV458" s="180"/>
      <c r="DW458" s="180"/>
      <c r="DX458" s="180"/>
      <c r="DY458" s="180"/>
      <c r="DZ458" s="180"/>
      <c r="EA458" s="180"/>
      <c r="EB458" s="180"/>
    </row>
    <row r="459" spans="2:132" x14ac:dyDescent="0.2">
      <c r="B459" s="180"/>
      <c r="C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  <c r="CB459" s="180"/>
      <c r="CC459" s="180"/>
      <c r="CD459" s="180"/>
      <c r="CE459" s="180"/>
      <c r="CF459" s="180"/>
      <c r="CG459" s="180"/>
      <c r="CH459" s="180"/>
      <c r="CI459" s="180"/>
      <c r="CJ459" s="180"/>
      <c r="CK459" s="180"/>
      <c r="CL459" s="180"/>
      <c r="CM459" s="180"/>
      <c r="CN459" s="180"/>
      <c r="CO459" s="180"/>
      <c r="CP459" s="180"/>
      <c r="CQ459" s="180"/>
      <c r="CR459" s="180"/>
      <c r="CS459" s="180"/>
      <c r="CT459" s="180"/>
      <c r="CU459" s="180"/>
      <c r="CV459" s="180"/>
      <c r="CW459" s="180"/>
      <c r="CX459" s="180"/>
      <c r="CY459" s="180"/>
      <c r="CZ459" s="180"/>
      <c r="DA459" s="180"/>
      <c r="DB459" s="180"/>
      <c r="DC459" s="180"/>
      <c r="DD459" s="180"/>
      <c r="DE459" s="180"/>
      <c r="DF459" s="180"/>
      <c r="DG459" s="180"/>
      <c r="DH459" s="180"/>
      <c r="DI459" s="180"/>
      <c r="DJ459" s="180"/>
      <c r="DK459" s="180"/>
      <c r="DL459" s="180"/>
      <c r="DM459" s="180"/>
      <c r="DN459" s="180"/>
      <c r="DO459" s="180"/>
      <c r="DP459" s="180"/>
      <c r="DQ459" s="180"/>
      <c r="DR459" s="180"/>
      <c r="DS459" s="180"/>
      <c r="DT459" s="180"/>
      <c r="DU459" s="180"/>
      <c r="DV459" s="180"/>
      <c r="DW459" s="180"/>
      <c r="DX459" s="180"/>
      <c r="DY459" s="180"/>
      <c r="DZ459" s="180"/>
      <c r="EA459" s="180"/>
      <c r="EB459" s="180"/>
    </row>
    <row r="460" spans="2:132" x14ac:dyDescent="0.2">
      <c r="B460" s="180"/>
      <c r="C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  <c r="CB460" s="180"/>
      <c r="CC460" s="180"/>
      <c r="CD460" s="180"/>
      <c r="CE460" s="180"/>
      <c r="CF460" s="180"/>
      <c r="CG460" s="180"/>
      <c r="CH460" s="180"/>
      <c r="CI460" s="180"/>
      <c r="CJ460" s="180"/>
      <c r="CK460" s="180"/>
      <c r="CL460" s="180"/>
      <c r="CM460" s="180"/>
      <c r="CN460" s="180"/>
      <c r="CO460" s="180"/>
      <c r="CP460" s="180"/>
      <c r="CQ460" s="180"/>
      <c r="CR460" s="180"/>
      <c r="CS460" s="180"/>
      <c r="CT460" s="180"/>
      <c r="CU460" s="180"/>
      <c r="CV460" s="180"/>
      <c r="CW460" s="180"/>
      <c r="CX460" s="180"/>
      <c r="CY460" s="180"/>
      <c r="CZ460" s="180"/>
      <c r="DA460" s="180"/>
      <c r="DB460" s="180"/>
      <c r="DC460" s="180"/>
      <c r="DD460" s="180"/>
      <c r="DE460" s="180"/>
      <c r="DF460" s="180"/>
      <c r="DG460" s="180"/>
      <c r="DH460" s="180"/>
      <c r="DI460" s="180"/>
      <c r="DJ460" s="180"/>
      <c r="DK460" s="180"/>
      <c r="DL460" s="180"/>
      <c r="DM460" s="180"/>
      <c r="DN460" s="180"/>
      <c r="DO460" s="180"/>
      <c r="DP460" s="180"/>
      <c r="DQ460" s="180"/>
      <c r="DR460" s="180"/>
      <c r="DS460" s="180"/>
      <c r="DT460" s="180"/>
      <c r="DU460" s="180"/>
      <c r="DV460" s="180"/>
      <c r="DW460" s="180"/>
      <c r="DX460" s="180"/>
      <c r="DY460" s="180"/>
      <c r="DZ460" s="180"/>
      <c r="EA460" s="180"/>
      <c r="EB460" s="180"/>
    </row>
    <row r="461" spans="2:132" x14ac:dyDescent="0.2">
      <c r="B461" s="180"/>
      <c r="C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  <c r="CB461" s="180"/>
      <c r="CC461" s="180"/>
      <c r="CD461" s="180"/>
      <c r="CE461" s="180"/>
      <c r="CF461" s="180"/>
      <c r="CG461" s="180"/>
      <c r="CH461" s="180"/>
      <c r="CI461" s="180"/>
      <c r="CJ461" s="180"/>
      <c r="CK461" s="180"/>
      <c r="CL461" s="180"/>
      <c r="CM461" s="180"/>
      <c r="CN461" s="180"/>
      <c r="CO461" s="180"/>
      <c r="CP461" s="180"/>
      <c r="CQ461" s="180"/>
      <c r="CR461" s="180"/>
      <c r="CS461" s="180"/>
      <c r="CT461" s="180"/>
      <c r="CU461" s="180"/>
      <c r="CV461" s="180"/>
      <c r="CW461" s="180"/>
      <c r="CX461" s="180"/>
      <c r="CY461" s="180"/>
      <c r="CZ461" s="180"/>
      <c r="DA461" s="180"/>
      <c r="DB461" s="180"/>
      <c r="DC461" s="180"/>
      <c r="DD461" s="180"/>
      <c r="DE461" s="180"/>
      <c r="DF461" s="180"/>
      <c r="DG461" s="180"/>
      <c r="DH461" s="180"/>
      <c r="DI461" s="180"/>
      <c r="DJ461" s="180"/>
      <c r="DK461" s="180"/>
      <c r="DL461" s="180"/>
      <c r="DM461" s="180"/>
      <c r="DN461" s="180"/>
      <c r="DO461" s="180"/>
      <c r="DP461" s="180"/>
      <c r="DQ461" s="180"/>
      <c r="DR461" s="180"/>
      <c r="DS461" s="180"/>
      <c r="DT461" s="180"/>
      <c r="DU461" s="180"/>
      <c r="DV461" s="180"/>
      <c r="DW461" s="180"/>
      <c r="DX461" s="180"/>
      <c r="DY461" s="180"/>
      <c r="DZ461" s="180"/>
      <c r="EA461" s="180"/>
      <c r="EB461" s="180"/>
    </row>
    <row r="462" spans="2:132" x14ac:dyDescent="0.2">
      <c r="B462" s="180"/>
      <c r="C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  <c r="CB462" s="180"/>
      <c r="CC462" s="180"/>
      <c r="CD462" s="180"/>
      <c r="CE462" s="180"/>
      <c r="CF462" s="180"/>
      <c r="CG462" s="180"/>
      <c r="CH462" s="180"/>
      <c r="CI462" s="180"/>
      <c r="CJ462" s="180"/>
      <c r="CK462" s="180"/>
      <c r="CL462" s="180"/>
      <c r="CM462" s="180"/>
      <c r="CN462" s="180"/>
      <c r="CO462" s="180"/>
      <c r="CP462" s="180"/>
      <c r="CQ462" s="180"/>
      <c r="CR462" s="180"/>
      <c r="CS462" s="180"/>
      <c r="CT462" s="180"/>
      <c r="CU462" s="180"/>
      <c r="CV462" s="180"/>
      <c r="CW462" s="180"/>
      <c r="CX462" s="180"/>
      <c r="CY462" s="180"/>
      <c r="CZ462" s="180"/>
      <c r="DA462" s="180"/>
      <c r="DB462" s="180"/>
      <c r="DC462" s="180"/>
      <c r="DD462" s="180"/>
      <c r="DE462" s="180"/>
      <c r="DF462" s="180"/>
      <c r="DG462" s="180"/>
      <c r="DH462" s="180"/>
      <c r="DI462" s="180"/>
      <c r="DJ462" s="180"/>
      <c r="DK462" s="180"/>
      <c r="DL462" s="180"/>
      <c r="DM462" s="180"/>
      <c r="DN462" s="180"/>
      <c r="DO462" s="180"/>
      <c r="DP462" s="180"/>
      <c r="DQ462" s="180"/>
      <c r="DR462" s="180"/>
      <c r="DS462" s="180"/>
      <c r="DT462" s="180"/>
      <c r="DU462" s="180"/>
      <c r="DV462" s="180"/>
      <c r="DW462" s="180"/>
      <c r="DX462" s="180"/>
      <c r="DY462" s="180"/>
      <c r="DZ462" s="180"/>
      <c r="EA462" s="180"/>
      <c r="EB462" s="180"/>
    </row>
    <row r="463" spans="2:132" x14ac:dyDescent="0.2">
      <c r="B463" s="180"/>
      <c r="C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  <c r="CB463" s="180"/>
      <c r="CC463" s="180"/>
      <c r="CD463" s="180"/>
      <c r="CE463" s="180"/>
      <c r="CF463" s="180"/>
      <c r="CG463" s="180"/>
      <c r="CH463" s="180"/>
      <c r="CI463" s="180"/>
      <c r="CJ463" s="180"/>
      <c r="CK463" s="180"/>
      <c r="CL463" s="180"/>
      <c r="CM463" s="180"/>
      <c r="CN463" s="180"/>
      <c r="CO463" s="180"/>
      <c r="CP463" s="180"/>
      <c r="CQ463" s="180"/>
      <c r="CR463" s="180"/>
      <c r="CS463" s="180"/>
      <c r="CT463" s="180"/>
      <c r="CU463" s="180"/>
      <c r="CV463" s="180"/>
      <c r="CW463" s="180"/>
      <c r="CX463" s="180"/>
      <c r="CY463" s="180"/>
      <c r="CZ463" s="180"/>
      <c r="DA463" s="180"/>
      <c r="DB463" s="180"/>
      <c r="DC463" s="180"/>
      <c r="DD463" s="180"/>
      <c r="DE463" s="180"/>
      <c r="DF463" s="180"/>
      <c r="DG463" s="180"/>
      <c r="DH463" s="180"/>
      <c r="DI463" s="180"/>
      <c r="DJ463" s="180"/>
      <c r="DK463" s="180"/>
      <c r="DL463" s="180"/>
      <c r="DM463" s="180"/>
      <c r="DN463" s="180"/>
      <c r="DO463" s="180"/>
      <c r="DP463" s="180"/>
      <c r="DQ463" s="180"/>
      <c r="DR463" s="180"/>
      <c r="DS463" s="180"/>
      <c r="DT463" s="180"/>
      <c r="DU463" s="180"/>
      <c r="DV463" s="180"/>
      <c r="DW463" s="180"/>
      <c r="DX463" s="180"/>
      <c r="DY463" s="180"/>
      <c r="DZ463" s="180"/>
      <c r="EA463" s="180"/>
      <c r="EB463" s="180"/>
    </row>
    <row r="464" spans="2:132" x14ac:dyDescent="0.2">
      <c r="B464" s="180"/>
      <c r="C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  <c r="CB464" s="180"/>
      <c r="CC464" s="180"/>
      <c r="CD464" s="180"/>
      <c r="CE464" s="180"/>
      <c r="CF464" s="180"/>
      <c r="CG464" s="180"/>
      <c r="CH464" s="180"/>
      <c r="CI464" s="180"/>
      <c r="CJ464" s="180"/>
      <c r="CK464" s="180"/>
      <c r="CL464" s="180"/>
      <c r="CM464" s="180"/>
      <c r="CN464" s="180"/>
      <c r="CO464" s="180"/>
      <c r="CP464" s="180"/>
      <c r="CQ464" s="180"/>
      <c r="CR464" s="180"/>
      <c r="CS464" s="180"/>
      <c r="CT464" s="180"/>
      <c r="CU464" s="180"/>
      <c r="CV464" s="180"/>
      <c r="CW464" s="180"/>
      <c r="CX464" s="180"/>
      <c r="CY464" s="180"/>
      <c r="CZ464" s="180"/>
      <c r="DA464" s="180"/>
      <c r="DB464" s="180"/>
      <c r="DC464" s="180"/>
      <c r="DD464" s="180"/>
      <c r="DE464" s="180"/>
      <c r="DF464" s="180"/>
      <c r="DG464" s="180"/>
      <c r="DH464" s="180"/>
      <c r="DI464" s="180"/>
      <c r="DJ464" s="180"/>
      <c r="DK464" s="180"/>
      <c r="DL464" s="180"/>
      <c r="DM464" s="180"/>
      <c r="DN464" s="180"/>
      <c r="DO464" s="180"/>
      <c r="DP464" s="180"/>
      <c r="DQ464" s="180"/>
      <c r="DR464" s="180"/>
      <c r="DS464" s="180"/>
      <c r="DT464" s="180"/>
      <c r="DU464" s="180"/>
      <c r="DV464" s="180"/>
      <c r="DW464" s="180"/>
      <c r="DX464" s="180"/>
      <c r="DY464" s="180"/>
      <c r="DZ464" s="180"/>
      <c r="EA464" s="180"/>
      <c r="EB464" s="180"/>
    </row>
    <row r="465" spans="2:132" x14ac:dyDescent="0.2">
      <c r="B465" s="180"/>
      <c r="C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  <c r="CB465" s="180"/>
      <c r="CC465" s="180"/>
      <c r="CD465" s="180"/>
      <c r="CE465" s="180"/>
      <c r="CF465" s="180"/>
      <c r="CG465" s="180"/>
      <c r="CH465" s="180"/>
      <c r="CI465" s="180"/>
      <c r="CJ465" s="180"/>
      <c r="CK465" s="180"/>
      <c r="CL465" s="180"/>
      <c r="CM465" s="180"/>
      <c r="CN465" s="180"/>
      <c r="CO465" s="180"/>
      <c r="CP465" s="180"/>
      <c r="CQ465" s="180"/>
      <c r="CR465" s="180"/>
      <c r="CS465" s="180"/>
      <c r="CT465" s="180"/>
      <c r="CU465" s="180"/>
      <c r="CV465" s="180"/>
      <c r="CW465" s="180"/>
      <c r="CX465" s="180"/>
      <c r="CY465" s="180"/>
      <c r="CZ465" s="180"/>
      <c r="DA465" s="180"/>
      <c r="DB465" s="180"/>
      <c r="DC465" s="180"/>
      <c r="DD465" s="180"/>
      <c r="DE465" s="180"/>
      <c r="DF465" s="180"/>
      <c r="DG465" s="180"/>
      <c r="DH465" s="180"/>
      <c r="DI465" s="180"/>
      <c r="DJ465" s="180"/>
      <c r="DK465" s="180"/>
      <c r="DL465" s="180"/>
      <c r="DM465" s="180"/>
      <c r="DN465" s="180"/>
      <c r="DO465" s="180"/>
      <c r="DP465" s="180"/>
      <c r="DQ465" s="180"/>
      <c r="DR465" s="180"/>
      <c r="DS465" s="180"/>
      <c r="DT465" s="180"/>
      <c r="DU465" s="180"/>
      <c r="DV465" s="180"/>
      <c r="DW465" s="180"/>
      <c r="DX465" s="180"/>
      <c r="DY465" s="180"/>
      <c r="DZ465" s="180"/>
      <c r="EA465" s="180"/>
      <c r="EB465" s="180"/>
    </row>
    <row r="466" spans="2:132" x14ac:dyDescent="0.2">
      <c r="B466" s="180"/>
      <c r="C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  <c r="CB466" s="180"/>
      <c r="CC466" s="180"/>
      <c r="CD466" s="180"/>
      <c r="CE466" s="180"/>
      <c r="CF466" s="180"/>
      <c r="CG466" s="180"/>
      <c r="CH466" s="180"/>
      <c r="CI466" s="180"/>
      <c r="CJ466" s="180"/>
      <c r="CK466" s="180"/>
      <c r="CL466" s="180"/>
      <c r="CM466" s="180"/>
      <c r="CN466" s="180"/>
      <c r="CO466" s="180"/>
      <c r="CP466" s="180"/>
      <c r="CQ466" s="180"/>
      <c r="CR466" s="180"/>
      <c r="CS466" s="180"/>
      <c r="CT466" s="180"/>
      <c r="CU466" s="180"/>
      <c r="CV466" s="180"/>
      <c r="CW466" s="180"/>
      <c r="CX466" s="180"/>
      <c r="CY466" s="180"/>
      <c r="CZ466" s="180"/>
      <c r="DA466" s="180"/>
      <c r="DB466" s="180"/>
      <c r="DC466" s="180"/>
      <c r="DD466" s="180"/>
      <c r="DE466" s="180"/>
      <c r="DF466" s="180"/>
      <c r="DG466" s="180"/>
      <c r="DH466" s="180"/>
      <c r="DI466" s="180"/>
      <c r="DJ466" s="180"/>
      <c r="DK466" s="180"/>
      <c r="DL466" s="180"/>
      <c r="DM466" s="180"/>
      <c r="DN466" s="180"/>
      <c r="DO466" s="180"/>
      <c r="DP466" s="180"/>
      <c r="DQ466" s="180"/>
      <c r="DR466" s="180"/>
      <c r="DS466" s="180"/>
      <c r="DT466" s="180"/>
      <c r="DU466" s="180"/>
      <c r="DV466" s="180"/>
      <c r="DW466" s="180"/>
      <c r="DX466" s="180"/>
      <c r="DY466" s="180"/>
      <c r="DZ466" s="180"/>
      <c r="EA466" s="180"/>
      <c r="EB466" s="180"/>
    </row>
    <row r="467" spans="2:132" x14ac:dyDescent="0.2">
      <c r="B467" s="180"/>
      <c r="C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  <c r="CB467" s="180"/>
      <c r="CC467" s="180"/>
      <c r="CD467" s="180"/>
      <c r="CE467" s="180"/>
      <c r="CF467" s="180"/>
      <c r="CG467" s="180"/>
      <c r="CH467" s="180"/>
      <c r="CI467" s="180"/>
      <c r="CJ467" s="180"/>
      <c r="CK467" s="180"/>
      <c r="CL467" s="180"/>
      <c r="CM467" s="180"/>
      <c r="CN467" s="180"/>
      <c r="CO467" s="180"/>
      <c r="CP467" s="180"/>
      <c r="CQ467" s="180"/>
      <c r="CR467" s="180"/>
      <c r="CS467" s="180"/>
      <c r="CT467" s="180"/>
      <c r="CU467" s="180"/>
      <c r="CV467" s="180"/>
      <c r="CW467" s="180"/>
      <c r="CX467" s="180"/>
      <c r="CY467" s="180"/>
      <c r="CZ467" s="180"/>
      <c r="DA467" s="180"/>
      <c r="DB467" s="180"/>
      <c r="DC467" s="180"/>
      <c r="DD467" s="180"/>
      <c r="DE467" s="180"/>
      <c r="DF467" s="180"/>
      <c r="DG467" s="180"/>
      <c r="DH467" s="180"/>
      <c r="DI467" s="180"/>
      <c r="DJ467" s="180"/>
      <c r="DK467" s="180"/>
      <c r="DL467" s="180"/>
      <c r="DM467" s="180"/>
      <c r="DN467" s="180"/>
      <c r="DO467" s="180"/>
      <c r="DP467" s="180"/>
      <c r="DQ467" s="180"/>
      <c r="DR467" s="180"/>
      <c r="DS467" s="180"/>
      <c r="DT467" s="180"/>
      <c r="DU467" s="180"/>
      <c r="DV467" s="180"/>
      <c r="DW467" s="180"/>
      <c r="DX467" s="180"/>
      <c r="DY467" s="180"/>
      <c r="DZ467" s="180"/>
      <c r="EA467" s="180"/>
      <c r="EB467" s="180"/>
    </row>
    <row r="468" spans="2:132" x14ac:dyDescent="0.2">
      <c r="B468" s="180"/>
      <c r="C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  <c r="CB468" s="180"/>
      <c r="CC468" s="180"/>
      <c r="CD468" s="180"/>
      <c r="CE468" s="180"/>
      <c r="CF468" s="180"/>
      <c r="CG468" s="180"/>
      <c r="CH468" s="180"/>
      <c r="CI468" s="180"/>
      <c r="CJ468" s="180"/>
      <c r="CK468" s="180"/>
      <c r="CL468" s="180"/>
      <c r="CM468" s="180"/>
      <c r="CN468" s="180"/>
      <c r="CO468" s="180"/>
      <c r="CP468" s="180"/>
      <c r="CQ468" s="180"/>
      <c r="CR468" s="180"/>
      <c r="CS468" s="180"/>
      <c r="CT468" s="180"/>
      <c r="CU468" s="180"/>
      <c r="CV468" s="180"/>
      <c r="CW468" s="180"/>
      <c r="CX468" s="180"/>
      <c r="CY468" s="180"/>
      <c r="CZ468" s="180"/>
      <c r="DA468" s="180"/>
      <c r="DB468" s="180"/>
      <c r="DC468" s="180"/>
      <c r="DD468" s="180"/>
      <c r="DE468" s="180"/>
      <c r="DF468" s="180"/>
      <c r="DG468" s="180"/>
      <c r="DH468" s="180"/>
      <c r="DI468" s="180"/>
      <c r="DJ468" s="180"/>
      <c r="DK468" s="180"/>
      <c r="DL468" s="180"/>
      <c r="DM468" s="180"/>
      <c r="DN468" s="180"/>
      <c r="DO468" s="180"/>
      <c r="DP468" s="180"/>
      <c r="DQ468" s="180"/>
      <c r="DR468" s="180"/>
      <c r="DS468" s="180"/>
      <c r="DT468" s="180"/>
      <c r="DU468" s="180"/>
      <c r="DV468" s="180"/>
      <c r="DW468" s="180"/>
      <c r="DX468" s="180"/>
      <c r="DY468" s="180"/>
      <c r="DZ468" s="180"/>
      <c r="EA468" s="180"/>
      <c r="EB468" s="180"/>
    </row>
    <row r="469" spans="2:132" x14ac:dyDescent="0.2">
      <c r="B469" s="180"/>
      <c r="C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  <c r="CB469" s="180"/>
      <c r="CC469" s="180"/>
      <c r="CD469" s="180"/>
      <c r="CE469" s="180"/>
      <c r="CF469" s="180"/>
      <c r="CG469" s="180"/>
      <c r="CH469" s="180"/>
      <c r="CI469" s="180"/>
      <c r="CJ469" s="180"/>
      <c r="CK469" s="180"/>
      <c r="CL469" s="180"/>
      <c r="CM469" s="180"/>
      <c r="CN469" s="180"/>
      <c r="CO469" s="180"/>
      <c r="CP469" s="180"/>
      <c r="CQ469" s="180"/>
      <c r="CR469" s="180"/>
      <c r="CS469" s="180"/>
      <c r="CT469" s="180"/>
      <c r="CU469" s="180"/>
      <c r="CV469" s="180"/>
      <c r="CW469" s="180"/>
      <c r="CX469" s="180"/>
      <c r="CY469" s="180"/>
      <c r="CZ469" s="180"/>
      <c r="DA469" s="180"/>
      <c r="DB469" s="180"/>
      <c r="DC469" s="180"/>
      <c r="DD469" s="180"/>
      <c r="DE469" s="180"/>
      <c r="DF469" s="180"/>
      <c r="DG469" s="180"/>
      <c r="DH469" s="180"/>
      <c r="DI469" s="180"/>
      <c r="DJ469" s="180"/>
      <c r="DK469" s="180"/>
      <c r="DL469" s="180"/>
      <c r="DM469" s="180"/>
      <c r="DN469" s="180"/>
      <c r="DO469" s="180"/>
      <c r="DP469" s="180"/>
      <c r="DQ469" s="180"/>
      <c r="DR469" s="180"/>
      <c r="DS469" s="180"/>
      <c r="DT469" s="180"/>
      <c r="DU469" s="180"/>
      <c r="DV469" s="180"/>
      <c r="DW469" s="180"/>
      <c r="DX469" s="180"/>
      <c r="DY469" s="180"/>
      <c r="DZ469" s="180"/>
      <c r="EA469" s="180"/>
      <c r="EB469" s="180"/>
    </row>
    <row r="470" spans="2:132" x14ac:dyDescent="0.2">
      <c r="B470" s="180"/>
      <c r="C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  <c r="CB470" s="180"/>
      <c r="CC470" s="180"/>
      <c r="CD470" s="180"/>
      <c r="CE470" s="180"/>
      <c r="CF470" s="180"/>
      <c r="CG470" s="180"/>
      <c r="CH470" s="180"/>
      <c r="CI470" s="180"/>
      <c r="CJ470" s="180"/>
      <c r="CK470" s="180"/>
      <c r="CL470" s="180"/>
      <c r="CM470" s="180"/>
      <c r="CN470" s="180"/>
      <c r="CO470" s="180"/>
      <c r="CP470" s="180"/>
      <c r="CQ470" s="180"/>
      <c r="CR470" s="180"/>
      <c r="CS470" s="180"/>
      <c r="CT470" s="180"/>
      <c r="CU470" s="180"/>
      <c r="CV470" s="180"/>
      <c r="CW470" s="180"/>
      <c r="CX470" s="180"/>
      <c r="CY470" s="180"/>
      <c r="CZ470" s="180"/>
      <c r="DA470" s="180"/>
      <c r="DB470" s="180"/>
      <c r="DC470" s="180"/>
      <c r="DD470" s="180"/>
      <c r="DE470" s="180"/>
      <c r="DF470" s="180"/>
      <c r="DG470" s="180"/>
      <c r="DH470" s="180"/>
      <c r="DI470" s="180"/>
      <c r="DJ470" s="180"/>
      <c r="DK470" s="180"/>
      <c r="DL470" s="180"/>
      <c r="DM470" s="180"/>
      <c r="DN470" s="180"/>
      <c r="DO470" s="180"/>
      <c r="DP470" s="180"/>
      <c r="DQ470" s="180"/>
      <c r="DR470" s="180"/>
      <c r="DS470" s="180"/>
      <c r="DT470" s="180"/>
      <c r="DU470" s="180"/>
      <c r="DV470" s="180"/>
      <c r="DW470" s="180"/>
      <c r="DX470" s="180"/>
      <c r="DY470" s="180"/>
      <c r="DZ470" s="180"/>
      <c r="EA470" s="180"/>
      <c r="EB470" s="180"/>
    </row>
    <row r="471" spans="2:132" x14ac:dyDescent="0.2">
      <c r="B471" s="180"/>
      <c r="C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  <c r="CB471" s="180"/>
      <c r="CC471" s="180"/>
      <c r="CD471" s="180"/>
      <c r="CE471" s="180"/>
      <c r="CF471" s="180"/>
      <c r="CG471" s="180"/>
      <c r="CH471" s="180"/>
      <c r="CI471" s="180"/>
      <c r="CJ471" s="180"/>
      <c r="CK471" s="180"/>
      <c r="CL471" s="180"/>
      <c r="CM471" s="180"/>
      <c r="CN471" s="180"/>
      <c r="CO471" s="180"/>
      <c r="CP471" s="180"/>
      <c r="CQ471" s="180"/>
      <c r="CR471" s="180"/>
      <c r="CS471" s="180"/>
      <c r="CT471" s="180"/>
      <c r="CU471" s="180"/>
      <c r="CV471" s="180"/>
      <c r="CW471" s="180"/>
      <c r="CX471" s="180"/>
      <c r="CY471" s="180"/>
      <c r="CZ471" s="180"/>
      <c r="DA471" s="180"/>
      <c r="DB471" s="180"/>
      <c r="DC471" s="180"/>
      <c r="DD471" s="180"/>
      <c r="DE471" s="180"/>
      <c r="DF471" s="180"/>
      <c r="DG471" s="180"/>
      <c r="DH471" s="180"/>
      <c r="DI471" s="180"/>
      <c r="DJ471" s="180"/>
      <c r="DK471" s="180"/>
      <c r="DL471" s="180"/>
      <c r="DM471" s="180"/>
      <c r="DN471" s="180"/>
      <c r="DO471" s="180"/>
      <c r="DP471" s="180"/>
      <c r="DQ471" s="180"/>
      <c r="DR471" s="180"/>
      <c r="DS471" s="180"/>
      <c r="DT471" s="180"/>
      <c r="DU471" s="180"/>
      <c r="DV471" s="180"/>
      <c r="DW471" s="180"/>
      <c r="DX471" s="180"/>
      <c r="DY471" s="180"/>
      <c r="DZ471" s="180"/>
      <c r="EA471" s="180"/>
      <c r="EB471" s="180"/>
    </row>
    <row r="472" spans="2:132" x14ac:dyDescent="0.2">
      <c r="B472" s="180"/>
      <c r="C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  <c r="CB472" s="180"/>
      <c r="CC472" s="180"/>
      <c r="CD472" s="180"/>
      <c r="CE472" s="180"/>
      <c r="CF472" s="180"/>
      <c r="CG472" s="180"/>
      <c r="CH472" s="180"/>
      <c r="CI472" s="180"/>
      <c r="CJ472" s="180"/>
      <c r="CK472" s="180"/>
      <c r="CL472" s="180"/>
      <c r="CM472" s="180"/>
      <c r="CN472" s="180"/>
      <c r="CO472" s="180"/>
      <c r="CP472" s="180"/>
      <c r="CQ472" s="180"/>
      <c r="CR472" s="180"/>
      <c r="CS472" s="180"/>
      <c r="CT472" s="180"/>
      <c r="CU472" s="180"/>
      <c r="CV472" s="180"/>
      <c r="CW472" s="180"/>
      <c r="CX472" s="180"/>
      <c r="CY472" s="180"/>
      <c r="CZ472" s="180"/>
      <c r="DA472" s="180"/>
      <c r="DB472" s="180"/>
      <c r="DC472" s="180"/>
      <c r="DD472" s="180"/>
      <c r="DE472" s="180"/>
      <c r="DF472" s="180"/>
      <c r="DG472" s="180"/>
      <c r="DH472" s="180"/>
      <c r="DI472" s="180"/>
      <c r="DJ472" s="180"/>
      <c r="DK472" s="180"/>
      <c r="DL472" s="180"/>
      <c r="DM472" s="180"/>
      <c r="DN472" s="180"/>
      <c r="DO472" s="180"/>
      <c r="DP472" s="180"/>
      <c r="DQ472" s="180"/>
      <c r="DR472" s="180"/>
      <c r="DS472" s="180"/>
      <c r="DT472" s="180"/>
      <c r="DU472" s="180"/>
      <c r="DV472" s="180"/>
      <c r="DW472" s="180"/>
      <c r="DX472" s="180"/>
      <c r="DY472" s="180"/>
      <c r="DZ472" s="180"/>
      <c r="EA472" s="180"/>
      <c r="EB472" s="180"/>
    </row>
    <row r="473" spans="2:132" x14ac:dyDescent="0.2">
      <c r="B473" s="180"/>
      <c r="C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  <c r="CB473" s="180"/>
      <c r="CC473" s="180"/>
      <c r="CD473" s="180"/>
      <c r="CE473" s="180"/>
      <c r="CF473" s="180"/>
      <c r="CG473" s="180"/>
      <c r="CH473" s="180"/>
      <c r="CI473" s="180"/>
      <c r="CJ473" s="180"/>
      <c r="CK473" s="180"/>
      <c r="CL473" s="180"/>
      <c r="CM473" s="180"/>
      <c r="CN473" s="180"/>
      <c r="CO473" s="180"/>
      <c r="CP473" s="180"/>
      <c r="CQ473" s="180"/>
      <c r="CR473" s="180"/>
      <c r="CS473" s="180"/>
      <c r="CT473" s="180"/>
      <c r="CU473" s="180"/>
      <c r="CV473" s="180"/>
      <c r="CW473" s="180"/>
      <c r="CX473" s="180"/>
      <c r="CY473" s="180"/>
      <c r="CZ473" s="180"/>
      <c r="DA473" s="180"/>
      <c r="DB473" s="180"/>
      <c r="DC473" s="180"/>
      <c r="DD473" s="180"/>
      <c r="DE473" s="180"/>
      <c r="DF473" s="180"/>
      <c r="DG473" s="180"/>
      <c r="DH473" s="180"/>
      <c r="DI473" s="180"/>
      <c r="DJ473" s="180"/>
      <c r="DK473" s="180"/>
      <c r="DL473" s="180"/>
      <c r="DM473" s="180"/>
      <c r="DN473" s="180"/>
      <c r="DO473" s="180"/>
      <c r="DP473" s="180"/>
      <c r="DQ473" s="180"/>
      <c r="DR473" s="180"/>
      <c r="DS473" s="180"/>
      <c r="DT473" s="180"/>
      <c r="DU473" s="180"/>
      <c r="DV473" s="180"/>
      <c r="DW473" s="180"/>
      <c r="DX473" s="180"/>
      <c r="DY473" s="180"/>
      <c r="DZ473" s="180"/>
      <c r="EA473" s="180"/>
      <c r="EB473" s="180"/>
    </row>
    <row r="474" spans="2:132" x14ac:dyDescent="0.2">
      <c r="B474" s="180"/>
      <c r="C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  <c r="CB474" s="180"/>
      <c r="CC474" s="180"/>
      <c r="CD474" s="180"/>
      <c r="CE474" s="180"/>
      <c r="CF474" s="180"/>
      <c r="CG474" s="180"/>
      <c r="CH474" s="180"/>
      <c r="CI474" s="180"/>
      <c r="CJ474" s="180"/>
      <c r="CK474" s="180"/>
      <c r="CL474" s="180"/>
      <c r="CM474" s="180"/>
      <c r="CN474" s="180"/>
      <c r="CO474" s="180"/>
      <c r="CP474" s="180"/>
      <c r="CQ474" s="180"/>
      <c r="CR474" s="180"/>
      <c r="CS474" s="180"/>
      <c r="CT474" s="180"/>
      <c r="CU474" s="180"/>
      <c r="CV474" s="180"/>
      <c r="CW474" s="180"/>
      <c r="CX474" s="180"/>
      <c r="CY474" s="180"/>
      <c r="CZ474" s="180"/>
      <c r="DA474" s="180"/>
      <c r="DB474" s="180"/>
      <c r="DC474" s="180"/>
      <c r="DD474" s="180"/>
      <c r="DE474" s="180"/>
      <c r="DF474" s="180"/>
      <c r="DG474" s="180"/>
      <c r="DH474" s="180"/>
      <c r="DI474" s="180"/>
      <c r="DJ474" s="180"/>
      <c r="DK474" s="180"/>
      <c r="DL474" s="180"/>
      <c r="DM474" s="180"/>
      <c r="DN474" s="180"/>
      <c r="DO474" s="180"/>
      <c r="DP474" s="180"/>
      <c r="DQ474" s="180"/>
      <c r="DR474" s="180"/>
      <c r="DS474" s="180"/>
      <c r="DT474" s="180"/>
      <c r="DU474" s="180"/>
      <c r="DV474" s="180"/>
      <c r="DW474" s="180"/>
      <c r="DX474" s="180"/>
      <c r="DY474" s="180"/>
      <c r="DZ474" s="180"/>
      <c r="EA474" s="180"/>
      <c r="EB474" s="180"/>
    </row>
    <row r="475" spans="2:132" x14ac:dyDescent="0.2">
      <c r="B475" s="180"/>
      <c r="C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  <c r="CB475" s="180"/>
      <c r="CC475" s="180"/>
      <c r="CD475" s="180"/>
      <c r="CE475" s="180"/>
      <c r="CF475" s="180"/>
      <c r="CG475" s="180"/>
      <c r="CH475" s="180"/>
      <c r="CI475" s="180"/>
      <c r="CJ475" s="180"/>
      <c r="CK475" s="180"/>
      <c r="CL475" s="180"/>
      <c r="CM475" s="180"/>
      <c r="CN475" s="180"/>
      <c r="CO475" s="180"/>
      <c r="CP475" s="180"/>
      <c r="CQ475" s="180"/>
      <c r="CR475" s="180"/>
      <c r="CS475" s="180"/>
      <c r="CT475" s="180"/>
      <c r="CU475" s="180"/>
      <c r="CV475" s="180"/>
      <c r="CW475" s="180"/>
      <c r="CX475" s="180"/>
      <c r="CY475" s="180"/>
      <c r="CZ475" s="180"/>
      <c r="DA475" s="180"/>
      <c r="DB475" s="180"/>
      <c r="DC475" s="180"/>
      <c r="DD475" s="180"/>
      <c r="DE475" s="180"/>
      <c r="DF475" s="180"/>
      <c r="DG475" s="180"/>
      <c r="DH475" s="180"/>
      <c r="DI475" s="180"/>
      <c r="DJ475" s="180"/>
      <c r="DK475" s="180"/>
      <c r="DL475" s="180"/>
      <c r="DM475" s="180"/>
      <c r="DN475" s="180"/>
      <c r="DO475" s="180"/>
      <c r="DP475" s="180"/>
      <c r="DQ475" s="180"/>
      <c r="DR475" s="180"/>
      <c r="DS475" s="180"/>
      <c r="DT475" s="180"/>
      <c r="DU475" s="180"/>
      <c r="DV475" s="180"/>
      <c r="DW475" s="180"/>
      <c r="DX475" s="180"/>
      <c r="DY475" s="180"/>
      <c r="DZ475" s="180"/>
      <c r="EA475" s="180"/>
      <c r="EB475" s="180"/>
    </row>
    <row r="476" spans="2:132" x14ac:dyDescent="0.2">
      <c r="B476" s="180"/>
      <c r="C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  <c r="CB476" s="180"/>
      <c r="CC476" s="180"/>
      <c r="CD476" s="180"/>
      <c r="CE476" s="180"/>
      <c r="CF476" s="180"/>
      <c r="CG476" s="180"/>
      <c r="CH476" s="180"/>
      <c r="CI476" s="180"/>
      <c r="CJ476" s="180"/>
      <c r="CK476" s="180"/>
      <c r="CL476" s="180"/>
      <c r="CM476" s="180"/>
      <c r="CN476" s="180"/>
      <c r="CO476" s="180"/>
      <c r="CP476" s="180"/>
      <c r="CQ476" s="180"/>
      <c r="CR476" s="180"/>
      <c r="CS476" s="180"/>
      <c r="CT476" s="180"/>
      <c r="CU476" s="180"/>
      <c r="CV476" s="180"/>
      <c r="CW476" s="180"/>
      <c r="CX476" s="180"/>
      <c r="CY476" s="180"/>
      <c r="CZ476" s="180"/>
      <c r="DA476" s="180"/>
      <c r="DB476" s="180"/>
      <c r="DC476" s="180"/>
      <c r="DD476" s="180"/>
      <c r="DE476" s="180"/>
      <c r="DF476" s="180"/>
      <c r="DG476" s="180"/>
      <c r="DH476" s="180"/>
      <c r="DI476" s="180"/>
      <c r="DJ476" s="180"/>
      <c r="DK476" s="180"/>
      <c r="DL476" s="180"/>
      <c r="DM476" s="180"/>
      <c r="DN476" s="180"/>
      <c r="DO476" s="180"/>
      <c r="DP476" s="180"/>
      <c r="DQ476" s="180"/>
      <c r="DR476" s="180"/>
      <c r="DS476" s="180"/>
      <c r="DT476" s="180"/>
      <c r="DU476" s="180"/>
      <c r="DV476" s="180"/>
      <c r="DW476" s="180"/>
      <c r="DX476" s="180"/>
      <c r="DY476" s="180"/>
      <c r="DZ476" s="180"/>
      <c r="EA476" s="180"/>
      <c r="EB476" s="180"/>
    </row>
    <row r="477" spans="2:132" x14ac:dyDescent="0.2">
      <c r="B477" s="180"/>
      <c r="C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  <c r="CB477" s="180"/>
      <c r="CC477" s="180"/>
      <c r="CD477" s="180"/>
      <c r="CE477" s="180"/>
      <c r="CF477" s="180"/>
      <c r="CG477" s="180"/>
      <c r="CH477" s="180"/>
      <c r="CI477" s="180"/>
      <c r="CJ477" s="180"/>
      <c r="CK477" s="180"/>
      <c r="CL477" s="180"/>
      <c r="CM477" s="180"/>
      <c r="CN477" s="180"/>
      <c r="CO477" s="180"/>
      <c r="CP477" s="180"/>
      <c r="CQ477" s="180"/>
      <c r="CR477" s="180"/>
      <c r="CS477" s="180"/>
      <c r="CT477" s="180"/>
      <c r="CU477" s="180"/>
      <c r="CV477" s="180"/>
      <c r="CW477" s="180"/>
      <c r="CX477" s="180"/>
      <c r="CY477" s="180"/>
      <c r="CZ477" s="180"/>
      <c r="DA477" s="180"/>
      <c r="DB477" s="180"/>
      <c r="DC477" s="180"/>
      <c r="DD477" s="180"/>
      <c r="DE477" s="180"/>
      <c r="DF477" s="180"/>
      <c r="DG477" s="180"/>
      <c r="DH477" s="180"/>
      <c r="DI477" s="180"/>
      <c r="DJ477" s="180"/>
      <c r="DK477" s="180"/>
      <c r="DL477" s="180"/>
      <c r="DM477" s="180"/>
      <c r="DN477" s="180"/>
      <c r="DO477" s="180"/>
      <c r="DP477" s="180"/>
      <c r="DQ477" s="180"/>
      <c r="DR477" s="180"/>
      <c r="DS477" s="180"/>
      <c r="DT477" s="180"/>
      <c r="DU477" s="180"/>
      <c r="DV477" s="180"/>
      <c r="DW477" s="180"/>
      <c r="DX477" s="180"/>
      <c r="DY477" s="180"/>
      <c r="DZ477" s="180"/>
      <c r="EA477" s="180"/>
      <c r="EB477" s="180"/>
    </row>
    <row r="478" spans="2:132" x14ac:dyDescent="0.2">
      <c r="B478" s="180"/>
      <c r="C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  <c r="CB478" s="180"/>
      <c r="CC478" s="180"/>
      <c r="CD478" s="180"/>
      <c r="CE478" s="180"/>
      <c r="CF478" s="180"/>
      <c r="CG478" s="180"/>
      <c r="CH478" s="180"/>
      <c r="CI478" s="180"/>
      <c r="CJ478" s="180"/>
      <c r="CK478" s="180"/>
      <c r="CL478" s="180"/>
      <c r="CM478" s="180"/>
      <c r="CN478" s="180"/>
      <c r="CO478" s="180"/>
      <c r="CP478" s="180"/>
      <c r="CQ478" s="180"/>
      <c r="CR478" s="180"/>
      <c r="CS478" s="180"/>
      <c r="CT478" s="180"/>
      <c r="CU478" s="180"/>
      <c r="CV478" s="180"/>
      <c r="CW478" s="180"/>
      <c r="CX478" s="180"/>
      <c r="CY478" s="180"/>
      <c r="CZ478" s="180"/>
      <c r="DA478" s="180"/>
      <c r="DB478" s="180"/>
      <c r="DC478" s="180"/>
      <c r="DD478" s="180"/>
      <c r="DE478" s="180"/>
      <c r="DF478" s="180"/>
      <c r="DG478" s="180"/>
      <c r="DH478" s="180"/>
      <c r="DI478" s="180"/>
      <c r="DJ478" s="180"/>
      <c r="DK478" s="180"/>
      <c r="DL478" s="180"/>
      <c r="DM478" s="180"/>
      <c r="DN478" s="180"/>
      <c r="DO478" s="180"/>
      <c r="DP478" s="180"/>
      <c r="DQ478" s="180"/>
      <c r="DR478" s="180"/>
      <c r="DS478" s="180"/>
      <c r="DT478" s="180"/>
      <c r="DU478" s="180"/>
      <c r="DV478" s="180"/>
      <c r="DW478" s="180"/>
      <c r="DX478" s="180"/>
      <c r="DY478" s="180"/>
      <c r="DZ478" s="180"/>
      <c r="EA478" s="180"/>
      <c r="EB478" s="180"/>
    </row>
    <row r="479" spans="2:132" x14ac:dyDescent="0.2">
      <c r="B479" s="180"/>
      <c r="C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  <c r="CB479" s="180"/>
      <c r="CC479" s="180"/>
      <c r="CD479" s="180"/>
      <c r="CE479" s="180"/>
      <c r="CF479" s="180"/>
      <c r="CG479" s="180"/>
      <c r="CH479" s="180"/>
      <c r="CI479" s="180"/>
      <c r="CJ479" s="180"/>
      <c r="CK479" s="180"/>
      <c r="CL479" s="180"/>
      <c r="CM479" s="180"/>
      <c r="CN479" s="180"/>
      <c r="CO479" s="180"/>
      <c r="CP479" s="180"/>
      <c r="CQ479" s="180"/>
      <c r="CR479" s="180"/>
      <c r="CS479" s="180"/>
      <c r="CT479" s="180"/>
      <c r="CU479" s="180"/>
      <c r="CV479" s="180"/>
      <c r="CW479" s="180"/>
      <c r="CX479" s="180"/>
      <c r="CY479" s="180"/>
      <c r="CZ479" s="180"/>
      <c r="DA479" s="180"/>
      <c r="DB479" s="180"/>
      <c r="DC479" s="180"/>
      <c r="DD479" s="180"/>
      <c r="DE479" s="180"/>
      <c r="DF479" s="180"/>
      <c r="DG479" s="180"/>
      <c r="DH479" s="180"/>
      <c r="DI479" s="180"/>
      <c r="DJ479" s="180"/>
      <c r="DK479" s="180"/>
      <c r="DL479" s="180"/>
      <c r="DM479" s="180"/>
      <c r="DN479" s="180"/>
      <c r="DO479" s="180"/>
      <c r="DP479" s="180"/>
      <c r="DQ479" s="180"/>
      <c r="DR479" s="180"/>
      <c r="DS479" s="180"/>
      <c r="DT479" s="180"/>
      <c r="DU479" s="180"/>
      <c r="DV479" s="180"/>
      <c r="DW479" s="180"/>
      <c r="DX479" s="180"/>
      <c r="DY479" s="180"/>
      <c r="DZ479" s="180"/>
      <c r="EA479" s="180"/>
      <c r="EB479" s="180"/>
    </row>
    <row r="480" spans="2:132" x14ac:dyDescent="0.2">
      <c r="B480" s="180"/>
      <c r="C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  <c r="CB480" s="180"/>
      <c r="CC480" s="180"/>
      <c r="CD480" s="180"/>
      <c r="CE480" s="180"/>
      <c r="CF480" s="180"/>
      <c r="CG480" s="180"/>
      <c r="CH480" s="180"/>
      <c r="CI480" s="180"/>
      <c r="CJ480" s="180"/>
      <c r="CK480" s="180"/>
      <c r="CL480" s="180"/>
      <c r="CM480" s="180"/>
      <c r="CN480" s="180"/>
      <c r="CO480" s="180"/>
      <c r="CP480" s="180"/>
      <c r="CQ480" s="180"/>
      <c r="CR480" s="180"/>
      <c r="CS480" s="180"/>
      <c r="CT480" s="180"/>
      <c r="CU480" s="180"/>
      <c r="CV480" s="180"/>
      <c r="CW480" s="180"/>
      <c r="CX480" s="180"/>
      <c r="CY480" s="180"/>
      <c r="CZ480" s="180"/>
      <c r="DA480" s="180"/>
      <c r="DB480" s="180"/>
      <c r="DC480" s="180"/>
      <c r="DD480" s="180"/>
      <c r="DE480" s="180"/>
      <c r="DF480" s="180"/>
      <c r="DG480" s="180"/>
      <c r="DH480" s="180"/>
      <c r="DI480" s="180"/>
      <c r="DJ480" s="180"/>
      <c r="DK480" s="180"/>
      <c r="DL480" s="180"/>
      <c r="DM480" s="180"/>
      <c r="DN480" s="180"/>
      <c r="DO480" s="180"/>
      <c r="DP480" s="180"/>
      <c r="DQ480" s="180"/>
      <c r="DR480" s="180"/>
      <c r="DS480" s="180"/>
      <c r="DT480" s="180"/>
      <c r="DU480" s="180"/>
      <c r="DV480" s="180"/>
      <c r="DW480" s="180"/>
      <c r="DX480" s="180"/>
      <c r="DY480" s="180"/>
      <c r="DZ480" s="180"/>
      <c r="EA480" s="180"/>
      <c r="EB480" s="180"/>
    </row>
    <row r="481" spans="2:132" x14ac:dyDescent="0.2">
      <c r="B481" s="180"/>
      <c r="C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  <c r="CB481" s="180"/>
      <c r="CC481" s="180"/>
      <c r="CD481" s="180"/>
      <c r="CE481" s="180"/>
      <c r="CF481" s="180"/>
      <c r="CG481" s="180"/>
      <c r="CH481" s="180"/>
      <c r="CI481" s="180"/>
      <c r="CJ481" s="180"/>
      <c r="CK481" s="180"/>
      <c r="CL481" s="180"/>
      <c r="CM481" s="180"/>
      <c r="CN481" s="180"/>
      <c r="CO481" s="180"/>
      <c r="CP481" s="180"/>
      <c r="CQ481" s="180"/>
      <c r="CR481" s="180"/>
      <c r="CS481" s="180"/>
      <c r="CT481" s="180"/>
      <c r="CU481" s="180"/>
      <c r="CV481" s="180"/>
      <c r="CW481" s="180"/>
      <c r="CX481" s="180"/>
      <c r="CY481" s="180"/>
      <c r="CZ481" s="180"/>
      <c r="DA481" s="180"/>
      <c r="DB481" s="180"/>
      <c r="DC481" s="180"/>
      <c r="DD481" s="180"/>
      <c r="DE481" s="180"/>
      <c r="DF481" s="180"/>
      <c r="DG481" s="180"/>
      <c r="DH481" s="180"/>
      <c r="DI481" s="180"/>
      <c r="DJ481" s="180"/>
      <c r="DK481" s="180"/>
      <c r="DL481" s="180"/>
      <c r="DM481" s="180"/>
      <c r="DN481" s="180"/>
      <c r="DO481" s="180"/>
      <c r="DP481" s="180"/>
      <c r="DQ481" s="180"/>
      <c r="DR481" s="180"/>
      <c r="DS481" s="180"/>
      <c r="DT481" s="180"/>
      <c r="DU481" s="180"/>
      <c r="DV481" s="180"/>
      <c r="DW481" s="180"/>
      <c r="DX481" s="180"/>
      <c r="DY481" s="180"/>
      <c r="DZ481" s="180"/>
      <c r="EA481" s="180"/>
      <c r="EB481" s="180"/>
    </row>
    <row r="482" spans="2:132" x14ac:dyDescent="0.2">
      <c r="B482" s="180"/>
      <c r="C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  <c r="CB482" s="180"/>
      <c r="CC482" s="180"/>
      <c r="CD482" s="180"/>
      <c r="CE482" s="180"/>
      <c r="CF482" s="180"/>
      <c r="CG482" s="180"/>
      <c r="CH482" s="180"/>
      <c r="CI482" s="180"/>
      <c r="CJ482" s="180"/>
      <c r="CK482" s="180"/>
      <c r="CL482" s="180"/>
      <c r="CM482" s="180"/>
      <c r="CN482" s="180"/>
      <c r="CO482" s="180"/>
      <c r="CP482" s="180"/>
      <c r="CQ482" s="180"/>
      <c r="CR482" s="180"/>
      <c r="CS482" s="180"/>
      <c r="CT482" s="180"/>
      <c r="CU482" s="180"/>
      <c r="CV482" s="180"/>
      <c r="CW482" s="180"/>
      <c r="CX482" s="180"/>
      <c r="CY482" s="180"/>
      <c r="CZ482" s="180"/>
      <c r="DA482" s="180"/>
      <c r="DB482" s="180"/>
      <c r="DC482" s="180"/>
      <c r="DD482" s="180"/>
      <c r="DE482" s="180"/>
      <c r="DF482" s="180"/>
      <c r="DG482" s="180"/>
      <c r="DH482" s="180"/>
      <c r="DI482" s="180"/>
      <c r="DJ482" s="180"/>
      <c r="DK482" s="180"/>
      <c r="DL482" s="180"/>
      <c r="DM482" s="180"/>
      <c r="DN482" s="180"/>
      <c r="DO482" s="180"/>
      <c r="DP482" s="180"/>
      <c r="DQ482" s="180"/>
      <c r="DR482" s="180"/>
      <c r="DS482" s="180"/>
      <c r="DT482" s="180"/>
      <c r="DU482" s="180"/>
      <c r="DV482" s="180"/>
      <c r="DW482" s="180"/>
      <c r="DX482" s="180"/>
      <c r="DY482" s="180"/>
      <c r="DZ482" s="180"/>
      <c r="EA482" s="180"/>
      <c r="EB482" s="180"/>
    </row>
    <row r="483" spans="2:132" x14ac:dyDescent="0.2">
      <c r="B483" s="180"/>
      <c r="C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  <c r="CB483" s="180"/>
      <c r="CC483" s="180"/>
      <c r="CD483" s="180"/>
      <c r="CE483" s="180"/>
      <c r="CF483" s="180"/>
      <c r="CG483" s="180"/>
      <c r="CH483" s="180"/>
      <c r="CI483" s="180"/>
      <c r="CJ483" s="180"/>
      <c r="CK483" s="180"/>
      <c r="CL483" s="180"/>
      <c r="CM483" s="180"/>
      <c r="CN483" s="180"/>
      <c r="CO483" s="180"/>
      <c r="CP483" s="180"/>
      <c r="CQ483" s="180"/>
      <c r="CR483" s="180"/>
      <c r="CS483" s="180"/>
      <c r="CT483" s="180"/>
      <c r="CU483" s="180"/>
      <c r="CV483" s="180"/>
      <c r="CW483" s="180"/>
      <c r="CX483" s="180"/>
      <c r="CY483" s="180"/>
      <c r="CZ483" s="180"/>
      <c r="DA483" s="180"/>
      <c r="DB483" s="180"/>
      <c r="DC483" s="180"/>
      <c r="DD483" s="180"/>
      <c r="DE483" s="180"/>
      <c r="DF483" s="180"/>
      <c r="DG483" s="180"/>
      <c r="DH483" s="180"/>
      <c r="DI483" s="180"/>
      <c r="DJ483" s="180"/>
      <c r="DK483" s="180"/>
      <c r="DL483" s="180"/>
      <c r="DM483" s="180"/>
      <c r="DN483" s="180"/>
      <c r="DO483" s="180"/>
      <c r="DP483" s="180"/>
      <c r="DQ483" s="180"/>
      <c r="DR483" s="180"/>
      <c r="DS483" s="180"/>
      <c r="DT483" s="180"/>
      <c r="DU483" s="180"/>
      <c r="DV483" s="180"/>
      <c r="DW483" s="180"/>
      <c r="DX483" s="180"/>
      <c r="DY483" s="180"/>
      <c r="DZ483" s="180"/>
      <c r="EA483" s="180"/>
      <c r="EB483" s="180"/>
    </row>
    <row r="484" spans="2:132" x14ac:dyDescent="0.2">
      <c r="B484" s="180"/>
      <c r="C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  <c r="CB484" s="180"/>
      <c r="CC484" s="180"/>
      <c r="CD484" s="180"/>
      <c r="CE484" s="180"/>
      <c r="CF484" s="180"/>
      <c r="CG484" s="180"/>
      <c r="CH484" s="180"/>
      <c r="CI484" s="180"/>
      <c r="CJ484" s="180"/>
      <c r="CK484" s="180"/>
      <c r="CL484" s="180"/>
      <c r="CM484" s="180"/>
      <c r="CN484" s="180"/>
      <c r="CO484" s="180"/>
      <c r="CP484" s="180"/>
      <c r="CQ484" s="180"/>
      <c r="CR484" s="180"/>
      <c r="CS484" s="180"/>
      <c r="CT484" s="180"/>
      <c r="CU484" s="180"/>
      <c r="CV484" s="180"/>
      <c r="CW484" s="180"/>
      <c r="CX484" s="180"/>
      <c r="CY484" s="180"/>
      <c r="CZ484" s="180"/>
      <c r="DA484" s="180"/>
      <c r="DB484" s="180"/>
      <c r="DC484" s="180"/>
      <c r="DD484" s="180"/>
      <c r="DE484" s="180"/>
      <c r="DF484" s="180"/>
      <c r="DG484" s="180"/>
      <c r="DH484" s="180"/>
      <c r="DI484" s="180"/>
      <c r="DJ484" s="180"/>
      <c r="DK484" s="180"/>
      <c r="DL484" s="180"/>
      <c r="DM484" s="180"/>
      <c r="DN484" s="180"/>
      <c r="DO484" s="180"/>
      <c r="DP484" s="180"/>
      <c r="DQ484" s="180"/>
      <c r="DR484" s="180"/>
      <c r="DS484" s="180"/>
      <c r="DT484" s="180"/>
      <c r="DU484" s="180"/>
      <c r="DV484" s="180"/>
      <c r="DW484" s="180"/>
      <c r="DX484" s="180"/>
      <c r="DY484" s="180"/>
      <c r="DZ484" s="180"/>
      <c r="EA484" s="180"/>
      <c r="EB484" s="180"/>
    </row>
    <row r="485" spans="2:132" x14ac:dyDescent="0.2">
      <c r="B485" s="180"/>
      <c r="C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  <c r="CB485" s="180"/>
      <c r="CC485" s="180"/>
      <c r="CD485" s="180"/>
      <c r="CE485" s="180"/>
      <c r="CF485" s="180"/>
      <c r="CG485" s="180"/>
      <c r="CH485" s="180"/>
      <c r="CI485" s="180"/>
      <c r="CJ485" s="180"/>
      <c r="CK485" s="180"/>
      <c r="CL485" s="180"/>
      <c r="CM485" s="180"/>
      <c r="CN485" s="180"/>
      <c r="CO485" s="180"/>
      <c r="CP485" s="180"/>
      <c r="CQ485" s="180"/>
      <c r="CR485" s="180"/>
      <c r="CS485" s="180"/>
      <c r="CT485" s="180"/>
      <c r="CU485" s="180"/>
      <c r="CV485" s="180"/>
      <c r="CW485" s="180"/>
      <c r="CX485" s="180"/>
      <c r="CY485" s="180"/>
      <c r="CZ485" s="180"/>
      <c r="DA485" s="180"/>
      <c r="DB485" s="180"/>
      <c r="DC485" s="180"/>
      <c r="DD485" s="180"/>
      <c r="DE485" s="180"/>
      <c r="DF485" s="180"/>
      <c r="DG485" s="180"/>
      <c r="DH485" s="180"/>
      <c r="DI485" s="180"/>
      <c r="DJ485" s="180"/>
      <c r="DK485" s="180"/>
      <c r="DL485" s="180"/>
      <c r="DM485" s="180"/>
      <c r="DN485" s="180"/>
      <c r="DO485" s="180"/>
      <c r="DP485" s="180"/>
      <c r="DQ485" s="180"/>
      <c r="DR485" s="180"/>
      <c r="DS485" s="180"/>
      <c r="DT485" s="180"/>
      <c r="DU485" s="180"/>
      <c r="DV485" s="180"/>
      <c r="DW485" s="180"/>
      <c r="DX485" s="180"/>
      <c r="DY485" s="180"/>
      <c r="DZ485" s="180"/>
      <c r="EA485" s="180"/>
      <c r="EB485" s="180"/>
    </row>
    <row r="486" spans="2:132" x14ac:dyDescent="0.2">
      <c r="B486" s="180"/>
      <c r="C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  <c r="CB486" s="180"/>
      <c r="CC486" s="180"/>
      <c r="CD486" s="180"/>
      <c r="CE486" s="180"/>
      <c r="CF486" s="180"/>
      <c r="CG486" s="180"/>
      <c r="CH486" s="180"/>
      <c r="CI486" s="180"/>
      <c r="CJ486" s="180"/>
      <c r="CK486" s="180"/>
      <c r="CL486" s="180"/>
      <c r="CM486" s="180"/>
      <c r="CN486" s="180"/>
      <c r="CO486" s="180"/>
      <c r="CP486" s="180"/>
      <c r="CQ486" s="180"/>
      <c r="CR486" s="180"/>
      <c r="CS486" s="180"/>
      <c r="CT486" s="180"/>
      <c r="CU486" s="180"/>
      <c r="CV486" s="180"/>
      <c r="CW486" s="180"/>
      <c r="CX486" s="180"/>
      <c r="CY486" s="180"/>
      <c r="CZ486" s="180"/>
      <c r="DA486" s="180"/>
      <c r="DB486" s="180"/>
      <c r="DC486" s="180"/>
      <c r="DD486" s="180"/>
      <c r="DE486" s="180"/>
      <c r="DF486" s="180"/>
      <c r="DG486" s="180"/>
      <c r="DH486" s="180"/>
      <c r="DI486" s="180"/>
      <c r="DJ486" s="180"/>
      <c r="DK486" s="180"/>
      <c r="DL486" s="180"/>
      <c r="DM486" s="180"/>
      <c r="DN486" s="180"/>
      <c r="DO486" s="180"/>
      <c r="DP486" s="180"/>
      <c r="DQ486" s="180"/>
      <c r="DR486" s="180"/>
      <c r="DS486" s="180"/>
      <c r="DT486" s="180"/>
      <c r="DU486" s="180"/>
      <c r="DV486" s="180"/>
      <c r="DW486" s="180"/>
      <c r="DX486" s="180"/>
      <c r="DY486" s="180"/>
      <c r="DZ486" s="180"/>
      <c r="EA486" s="180"/>
      <c r="EB486" s="180"/>
    </row>
    <row r="487" spans="2:132" x14ac:dyDescent="0.2">
      <c r="B487" s="180"/>
      <c r="C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  <c r="CB487" s="180"/>
      <c r="CC487" s="180"/>
      <c r="CD487" s="180"/>
      <c r="CE487" s="180"/>
      <c r="CF487" s="180"/>
      <c r="CG487" s="180"/>
      <c r="CH487" s="180"/>
      <c r="CI487" s="180"/>
      <c r="CJ487" s="180"/>
      <c r="CK487" s="180"/>
      <c r="CL487" s="180"/>
      <c r="CM487" s="180"/>
      <c r="CN487" s="180"/>
      <c r="CO487" s="180"/>
      <c r="CP487" s="180"/>
      <c r="CQ487" s="180"/>
      <c r="CR487" s="180"/>
      <c r="CS487" s="180"/>
      <c r="CT487" s="180"/>
      <c r="CU487" s="180"/>
      <c r="CV487" s="180"/>
      <c r="CW487" s="180"/>
      <c r="CX487" s="180"/>
      <c r="CY487" s="180"/>
      <c r="CZ487" s="180"/>
      <c r="DA487" s="180"/>
      <c r="DB487" s="180"/>
      <c r="DC487" s="180"/>
      <c r="DD487" s="180"/>
      <c r="DE487" s="180"/>
      <c r="DF487" s="180"/>
      <c r="DG487" s="180"/>
      <c r="DH487" s="180"/>
      <c r="DI487" s="180"/>
      <c r="DJ487" s="180"/>
      <c r="DK487" s="180"/>
      <c r="DL487" s="180"/>
      <c r="DM487" s="180"/>
      <c r="DN487" s="180"/>
      <c r="DO487" s="180"/>
      <c r="DP487" s="180"/>
      <c r="DQ487" s="180"/>
      <c r="DR487" s="180"/>
      <c r="DS487" s="180"/>
      <c r="DT487" s="180"/>
      <c r="DU487" s="180"/>
      <c r="DV487" s="180"/>
      <c r="DW487" s="180"/>
      <c r="DX487" s="180"/>
      <c r="DY487" s="180"/>
      <c r="DZ487" s="180"/>
      <c r="EA487" s="180"/>
      <c r="EB487" s="180"/>
    </row>
    <row r="488" spans="2:132" x14ac:dyDescent="0.2">
      <c r="B488" s="180"/>
      <c r="C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  <c r="CB488" s="180"/>
      <c r="CC488" s="180"/>
      <c r="CD488" s="180"/>
      <c r="CE488" s="180"/>
      <c r="CF488" s="180"/>
      <c r="CG488" s="180"/>
      <c r="CH488" s="180"/>
      <c r="CI488" s="180"/>
      <c r="CJ488" s="180"/>
      <c r="CK488" s="180"/>
      <c r="CL488" s="180"/>
      <c r="CM488" s="180"/>
      <c r="CN488" s="180"/>
      <c r="CO488" s="180"/>
      <c r="CP488" s="180"/>
      <c r="CQ488" s="180"/>
      <c r="CR488" s="180"/>
      <c r="CS488" s="180"/>
      <c r="CT488" s="180"/>
      <c r="CU488" s="180"/>
      <c r="CV488" s="180"/>
      <c r="CW488" s="180"/>
      <c r="CX488" s="180"/>
      <c r="CY488" s="180"/>
      <c r="CZ488" s="180"/>
      <c r="DA488" s="180"/>
      <c r="DB488" s="180"/>
      <c r="DC488" s="180"/>
      <c r="DD488" s="180"/>
      <c r="DE488" s="180"/>
      <c r="DF488" s="180"/>
      <c r="DG488" s="180"/>
      <c r="DH488" s="180"/>
      <c r="DI488" s="180"/>
      <c r="DJ488" s="180"/>
      <c r="DK488" s="180"/>
      <c r="DL488" s="180"/>
      <c r="DM488" s="180"/>
      <c r="DN488" s="180"/>
      <c r="DO488" s="180"/>
      <c r="DP488" s="180"/>
      <c r="DQ488" s="180"/>
      <c r="DR488" s="180"/>
      <c r="DS488" s="180"/>
      <c r="DT488" s="180"/>
      <c r="DU488" s="180"/>
      <c r="DV488" s="180"/>
      <c r="DW488" s="180"/>
      <c r="DX488" s="180"/>
      <c r="DY488" s="180"/>
      <c r="DZ488" s="180"/>
      <c r="EA488" s="180"/>
      <c r="EB488" s="180"/>
    </row>
    <row r="489" spans="2:132" x14ac:dyDescent="0.2">
      <c r="B489" s="180"/>
      <c r="C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  <c r="CB489" s="180"/>
      <c r="CC489" s="180"/>
      <c r="CD489" s="180"/>
      <c r="CE489" s="180"/>
      <c r="CF489" s="180"/>
      <c r="CG489" s="180"/>
      <c r="CH489" s="180"/>
      <c r="CI489" s="180"/>
      <c r="CJ489" s="180"/>
      <c r="CK489" s="180"/>
      <c r="CL489" s="180"/>
      <c r="CM489" s="180"/>
      <c r="CN489" s="180"/>
      <c r="CO489" s="180"/>
      <c r="CP489" s="180"/>
      <c r="CQ489" s="180"/>
      <c r="CR489" s="180"/>
      <c r="CS489" s="180"/>
      <c r="CT489" s="180"/>
      <c r="CU489" s="180"/>
      <c r="CV489" s="180"/>
      <c r="CW489" s="180"/>
      <c r="CX489" s="180"/>
      <c r="CY489" s="180"/>
      <c r="CZ489" s="180"/>
      <c r="DA489" s="180"/>
      <c r="DB489" s="180"/>
      <c r="DC489" s="180"/>
      <c r="DD489" s="180"/>
      <c r="DE489" s="180"/>
      <c r="DF489" s="180"/>
      <c r="DG489" s="180"/>
      <c r="DH489" s="180"/>
      <c r="DI489" s="180"/>
      <c r="DJ489" s="180"/>
      <c r="DK489" s="180"/>
      <c r="DL489" s="180"/>
      <c r="DM489" s="180"/>
      <c r="DN489" s="180"/>
      <c r="DO489" s="180"/>
      <c r="DP489" s="180"/>
      <c r="DQ489" s="180"/>
      <c r="DR489" s="180"/>
      <c r="DS489" s="180"/>
      <c r="DT489" s="180"/>
      <c r="DU489" s="180"/>
      <c r="DV489" s="180"/>
      <c r="DW489" s="180"/>
      <c r="DX489" s="180"/>
      <c r="DY489" s="180"/>
      <c r="DZ489" s="180"/>
      <c r="EA489" s="180"/>
      <c r="EB489" s="180"/>
    </row>
    <row r="490" spans="2:132" x14ac:dyDescent="0.2">
      <c r="B490" s="180"/>
      <c r="C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  <c r="CB490" s="180"/>
      <c r="CC490" s="180"/>
      <c r="CD490" s="180"/>
      <c r="CE490" s="180"/>
      <c r="CF490" s="180"/>
      <c r="CG490" s="180"/>
      <c r="CH490" s="180"/>
      <c r="CI490" s="180"/>
      <c r="CJ490" s="180"/>
      <c r="CK490" s="180"/>
      <c r="CL490" s="180"/>
      <c r="CM490" s="180"/>
      <c r="CN490" s="180"/>
      <c r="CO490" s="180"/>
      <c r="CP490" s="180"/>
      <c r="CQ490" s="180"/>
      <c r="CR490" s="180"/>
      <c r="CS490" s="180"/>
      <c r="CT490" s="180"/>
      <c r="CU490" s="180"/>
      <c r="CV490" s="180"/>
      <c r="CW490" s="180"/>
      <c r="CX490" s="180"/>
      <c r="CY490" s="180"/>
      <c r="CZ490" s="180"/>
      <c r="DA490" s="180"/>
      <c r="DB490" s="180"/>
      <c r="DC490" s="180"/>
      <c r="DD490" s="180"/>
      <c r="DE490" s="180"/>
      <c r="DF490" s="180"/>
      <c r="DG490" s="180"/>
      <c r="DH490" s="180"/>
      <c r="DI490" s="180"/>
      <c r="DJ490" s="180"/>
      <c r="DK490" s="180"/>
      <c r="DL490" s="180"/>
      <c r="DM490" s="180"/>
      <c r="DN490" s="180"/>
      <c r="DO490" s="180"/>
      <c r="DP490" s="180"/>
      <c r="DQ490" s="180"/>
      <c r="DR490" s="180"/>
      <c r="DS490" s="180"/>
      <c r="DT490" s="180"/>
      <c r="DU490" s="180"/>
      <c r="DV490" s="180"/>
      <c r="DW490" s="180"/>
      <c r="DX490" s="180"/>
      <c r="DY490" s="180"/>
      <c r="DZ490" s="180"/>
      <c r="EA490" s="180"/>
      <c r="EB490" s="180"/>
    </row>
    <row r="491" spans="2:132" x14ac:dyDescent="0.2">
      <c r="B491" s="180"/>
      <c r="C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  <c r="CB491" s="180"/>
      <c r="CC491" s="180"/>
      <c r="CD491" s="180"/>
      <c r="CE491" s="180"/>
      <c r="CF491" s="180"/>
      <c r="CG491" s="180"/>
      <c r="CH491" s="180"/>
      <c r="CI491" s="180"/>
      <c r="CJ491" s="180"/>
      <c r="CK491" s="180"/>
      <c r="CL491" s="180"/>
      <c r="CM491" s="180"/>
      <c r="CN491" s="180"/>
      <c r="CO491" s="180"/>
      <c r="CP491" s="180"/>
      <c r="CQ491" s="180"/>
      <c r="CR491" s="180"/>
      <c r="CS491" s="180"/>
      <c r="CT491" s="180"/>
      <c r="CU491" s="180"/>
      <c r="CV491" s="180"/>
      <c r="CW491" s="180"/>
      <c r="CX491" s="180"/>
      <c r="CY491" s="180"/>
      <c r="CZ491" s="180"/>
      <c r="DA491" s="180"/>
      <c r="DB491" s="180"/>
      <c r="DC491" s="180"/>
      <c r="DD491" s="180"/>
      <c r="DE491" s="180"/>
      <c r="DF491" s="180"/>
      <c r="DG491" s="180"/>
      <c r="DH491" s="180"/>
      <c r="DI491" s="180"/>
      <c r="DJ491" s="180"/>
      <c r="DK491" s="180"/>
      <c r="DL491" s="180"/>
      <c r="DM491" s="180"/>
      <c r="DN491" s="180"/>
      <c r="DO491" s="180"/>
      <c r="DP491" s="180"/>
      <c r="DQ491" s="180"/>
      <c r="DR491" s="180"/>
      <c r="DS491" s="180"/>
      <c r="DT491" s="180"/>
      <c r="DU491" s="180"/>
      <c r="DV491" s="180"/>
      <c r="DW491" s="180"/>
      <c r="DX491" s="180"/>
      <c r="DY491" s="180"/>
      <c r="DZ491" s="180"/>
      <c r="EA491" s="180"/>
      <c r="EB491" s="180"/>
    </row>
    <row r="492" spans="2:132" x14ac:dyDescent="0.2">
      <c r="B492" s="180"/>
      <c r="C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  <c r="CB492" s="180"/>
      <c r="CC492" s="180"/>
      <c r="CD492" s="180"/>
      <c r="CE492" s="180"/>
      <c r="CF492" s="180"/>
      <c r="CG492" s="180"/>
      <c r="CH492" s="180"/>
      <c r="CI492" s="180"/>
      <c r="CJ492" s="180"/>
      <c r="CK492" s="180"/>
      <c r="CL492" s="180"/>
      <c r="CM492" s="180"/>
      <c r="CN492" s="180"/>
      <c r="CO492" s="180"/>
      <c r="CP492" s="180"/>
      <c r="CQ492" s="180"/>
      <c r="CR492" s="180"/>
      <c r="CS492" s="180"/>
      <c r="CT492" s="180"/>
      <c r="CU492" s="180"/>
      <c r="CV492" s="180"/>
      <c r="CW492" s="180"/>
      <c r="CX492" s="180"/>
      <c r="CY492" s="180"/>
      <c r="CZ492" s="180"/>
      <c r="DA492" s="180"/>
      <c r="DB492" s="180"/>
      <c r="DC492" s="180"/>
      <c r="DD492" s="180"/>
      <c r="DE492" s="180"/>
      <c r="DF492" s="180"/>
      <c r="DG492" s="180"/>
      <c r="DH492" s="180"/>
      <c r="DI492" s="180"/>
      <c r="DJ492" s="180"/>
      <c r="DK492" s="180"/>
      <c r="DL492" s="180"/>
      <c r="DM492" s="180"/>
      <c r="DN492" s="180"/>
      <c r="DO492" s="180"/>
      <c r="DP492" s="180"/>
      <c r="DQ492" s="180"/>
      <c r="DR492" s="180"/>
      <c r="DS492" s="180"/>
      <c r="DT492" s="180"/>
      <c r="DU492" s="180"/>
      <c r="DV492" s="180"/>
      <c r="DW492" s="180"/>
      <c r="DX492" s="180"/>
      <c r="DY492" s="180"/>
      <c r="DZ492" s="180"/>
      <c r="EA492" s="180"/>
      <c r="EB492" s="180"/>
    </row>
    <row r="493" spans="2:132" x14ac:dyDescent="0.2">
      <c r="B493" s="180"/>
      <c r="C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  <c r="CB493" s="180"/>
      <c r="CC493" s="180"/>
      <c r="CD493" s="180"/>
      <c r="CE493" s="180"/>
      <c r="CF493" s="180"/>
      <c r="CG493" s="180"/>
      <c r="CH493" s="180"/>
      <c r="CI493" s="180"/>
      <c r="CJ493" s="180"/>
      <c r="CK493" s="180"/>
      <c r="CL493" s="180"/>
      <c r="CM493" s="180"/>
      <c r="CN493" s="180"/>
      <c r="CO493" s="180"/>
      <c r="CP493" s="180"/>
      <c r="CQ493" s="180"/>
      <c r="CR493" s="180"/>
      <c r="CS493" s="180"/>
      <c r="CT493" s="180"/>
      <c r="CU493" s="180"/>
      <c r="CV493" s="180"/>
      <c r="CW493" s="180"/>
      <c r="CX493" s="180"/>
      <c r="CY493" s="180"/>
      <c r="CZ493" s="180"/>
      <c r="DA493" s="180"/>
      <c r="DB493" s="180"/>
      <c r="DC493" s="180"/>
      <c r="DD493" s="180"/>
      <c r="DE493" s="180"/>
      <c r="DF493" s="180"/>
      <c r="DG493" s="180"/>
      <c r="DH493" s="180"/>
      <c r="DI493" s="180"/>
      <c r="DJ493" s="180"/>
      <c r="DK493" s="180"/>
      <c r="DL493" s="180"/>
      <c r="DM493" s="180"/>
      <c r="DN493" s="180"/>
      <c r="DO493" s="180"/>
      <c r="DP493" s="180"/>
      <c r="DQ493" s="180"/>
      <c r="DR493" s="180"/>
      <c r="DS493" s="180"/>
      <c r="DT493" s="180"/>
      <c r="DU493" s="180"/>
      <c r="DV493" s="180"/>
      <c r="DW493" s="180"/>
      <c r="DX493" s="180"/>
      <c r="DY493" s="180"/>
      <c r="DZ493" s="180"/>
      <c r="EA493" s="180"/>
      <c r="EB493" s="180"/>
    </row>
    <row r="494" spans="2:132" x14ac:dyDescent="0.2">
      <c r="B494" s="180"/>
      <c r="C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  <c r="CB494" s="180"/>
      <c r="CC494" s="180"/>
      <c r="CD494" s="180"/>
      <c r="CE494" s="180"/>
      <c r="CF494" s="180"/>
      <c r="CG494" s="180"/>
      <c r="CH494" s="180"/>
      <c r="CI494" s="180"/>
      <c r="CJ494" s="180"/>
      <c r="CK494" s="180"/>
      <c r="CL494" s="180"/>
      <c r="CM494" s="180"/>
      <c r="CN494" s="180"/>
      <c r="CO494" s="180"/>
      <c r="CP494" s="180"/>
      <c r="CQ494" s="180"/>
      <c r="CR494" s="180"/>
      <c r="CS494" s="180"/>
      <c r="CT494" s="180"/>
      <c r="CU494" s="180"/>
      <c r="CV494" s="180"/>
      <c r="CW494" s="180"/>
      <c r="CX494" s="180"/>
      <c r="CY494" s="180"/>
      <c r="CZ494" s="180"/>
      <c r="DA494" s="180"/>
      <c r="DB494" s="180"/>
      <c r="DC494" s="180"/>
      <c r="DD494" s="180"/>
      <c r="DE494" s="180"/>
      <c r="DF494" s="180"/>
      <c r="DG494" s="180"/>
      <c r="DH494" s="180"/>
      <c r="DI494" s="180"/>
      <c r="DJ494" s="180"/>
      <c r="DK494" s="180"/>
      <c r="DL494" s="180"/>
      <c r="DM494" s="180"/>
      <c r="DN494" s="180"/>
      <c r="DO494" s="180"/>
      <c r="DP494" s="180"/>
      <c r="DQ494" s="180"/>
      <c r="DR494" s="180"/>
      <c r="DS494" s="180"/>
      <c r="DT494" s="180"/>
      <c r="DU494" s="180"/>
      <c r="DV494" s="180"/>
      <c r="DW494" s="180"/>
      <c r="DX494" s="180"/>
      <c r="DY494" s="180"/>
      <c r="DZ494" s="180"/>
      <c r="EA494" s="180"/>
      <c r="EB494" s="180"/>
    </row>
    <row r="495" spans="2:132" x14ac:dyDescent="0.2">
      <c r="B495" s="180"/>
      <c r="C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  <c r="CB495" s="180"/>
      <c r="CC495" s="180"/>
      <c r="CD495" s="180"/>
      <c r="CE495" s="180"/>
      <c r="CF495" s="180"/>
      <c r="CG495" s="180"/>
      <c r="CH495" s="180"/>
      <c r="CI495" s="180"/>
      <c r="CJ495" s="180"/>
      <c r="CK495" s="180"/>
      <c r="CL495" s="180"/>
      <c r="CM495" s="180"/>
      <c r="CN495" s="180"/>
      <c r="CO495" s="180"/>
      <c r="CP495" s="180"/>
      <c r="CQ495" s="180"/>
      <c r="CR495" s="180"/>
      <c r="CS495" s="180"/>
      <c r="CT495" s="180"/>
      <c r="CU495" s="180"/>
      <c r="CV495" s="180"/>
      <c r="CW495" s="180"/>
      <c r="CX495" s="180"/>
      <c r="CY495" s="180"/>
      <c r="CZ495" s="180"/>
      <c r="DA495" s="180"/>
      <c r="DB495" s="180"/>
      <c r="DC495" s="180"/>
      <c r="DD495" s="180"/>
      <c r="DE495" s="180"/>
      <c r="DF495" s="180"/>
      <c r="DG495" s="180"/>
      <c r="DH495" s="180"/>
      <c r="DI495" s="180"/>
      <c r="DJ495" s="180"/>
      <c r="DK495" s="180"/>
      <c r="DL495" s="180"/>
      <c r="DM495" s="180"/>
      <c r="DN495" s="180"/>
      <c r="DO495" s="180"/>
      <c r="DP495" s="180"/>
      <c r="DQ495" s="180"/>
      <c r="DR495" s="180"/>
      <c r="DS495" s="180"/>
      <c r="DT495" s="180"/>
      <c r="DU495" s="180"/>
      <c r="DV495" s="180"/>
      <c r="DW495" s="180"/>
      <c r="DX495" s="180"/>
      <c r="DY495" s="180"/>
      <c r="DZ495" s="180"/>
      <c r="EA495" s="180"/>
      <c r="EB495" s="180"/>
    </row>
    <row r="496" spans="2:132" x14ac:dyDescent="0.2">
      <c r="B496" s="180"/>
      <c r="C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  <c r="CB496" s="180"/>
      <c r="CC496" s="180"/>
      <c r="CD496" s="180"/>
      <c r="CE496" s="180"/>
      <c r="CF496" s="180"/>
      <c r="CG496" s="180"/>
      <c r="CH496" s="180"/>
      <c r="CI496" s="180"/>
      <c r="CJ496" s="180"/>
      <c r="CK496" s="180"/>
      <c r="CL496" s="180"/>
      <c r="CM496" s="180"/>
      <c r="CN496" s="180"/>
      <c r="CO496" s="180"/>
      <c r="CP496" s="180"/>
      <c r="CQ496" s="180"/>
      <c r="CR496" s="180"/>
      <c r="CS496" s="180"/>
      <c r="CT496" s="180"/>
      <c r="CU496" s="180"/>
      <c r="CV496" s="180"/>
      <c r="CW496" s="180"/>
      <c r="CX496" s="180"/>
      <c r="CY496" s="180"/>
      <c r="CZ496" s="180"/>
      <c r="DA496" s="180"/>
      <c r="DB496" s="180"/>
      <c r="DC496" s="180"/>
      <c r="DD496" s="180"/>
      <c r="DE496" s="180"/>
      <c r="DF496" s="180"/>
      <c r="DG496" s="180"/>
      <c r="DH496" s="180"/>
      <c r="DI496" s="180"/>
      <c r="DJ496" s="180"/>
      <c r="DK496" s="180"/>
      <c r="DL496" s="180"/>
      <c r="DM496" s="180"/>
      <c r="DN496" s="180"/>
      <c r="DO496" s="180"/>
      <c r="DP496" s="180"/>
      <c r="DQ496" s="180"/>
      <c r="DR496" s="180"/>
      <c r="DS496" s="180"/>
      <c r="DT496" s="180"/>
      <c r="DU496" s="180"/>
      <c r="DV496" s="180"/>
      <c r="DW496" s="180"/>
      <c r="DX496" s="180"/>
      <c r="DY496" s="180"/>
      <c r="DZ496" s="180"/>
      <c r="EA496" s="180"/>
      <c r="EB496" s="180"/>
    </row>
    <row r="497" spans="2:132" x14ac:dyDescent="0.2">
      <c r="B497" s="180"/>
      <c r="C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  <c r="CB497" s="180"/>
      <c r="CC497" s="180"/>
      <c r="CD497" s="180"/>
      <c r="CE497" s="180"/>
      <c r="CF497" s="180"/>
      <c r="CG497" s="180"/>
      <c r="CH497" s="180"/>
      <c r="CI497" s="180"/>
      <c r="CJ497" s="180"/>
      <c r="CK497" s="180"/>
      <c r="CL497" s="180"/>
      <c r="CM497" s="180"/>
      <c r="CN497" s="180"/>
      <c r="CO497" s="180"/>
      <c r="CP497" s="180"/>
      <c r="CQ497" s="180"/>
      <c r="CR497" s="180"/>
      <c r="CS497" s="180"/>
      <c r="CT497" s="180"/>
      <c r="CU497" s="180"/>
      <c r="CV497" s="180"/>
      <c r="CW497" s="180"/>
      <c r="CX497" s="180"/>
      <c r="CY497" s="180"/>
      <c r="CZ497" s="180"/>
      <c r="DA497" s="180"/>
      <c r="DB497" s="180"/>
      <c r="DC497" s="180"/>
      <c r="DD497" s="180"/>
      <c r="DE497" s="180"/>
      <c r="DF497" s="180"/>
      <c r="DG497" s="180"/>
      <c r="DH497" s="180"/>
      <c r="DI497" s="180"/>
      <c r="DJ497" s="180"/>
      <c r="DK497" s="180"/>
      <c r="DL497" s="180"/>
      <c r="DM497" s="180"/>
      <c r="DN497" s="180"/>
      <c r="DO497" s="180"/>
      <c r="DP497" s="180"/>
      <c r="DQ497" s="180"/>
      <c r="DR497" s="180"/>
      <c r="DS497" s="180"/>
      <c r="DT497" s="180"/>
      <c r="DU497" s="180"/>
      <c r="DV497" s="180"/>
      <c r="DW497" s="180"/>
      <c r="DX497" s="180"/>
      <c r="DY497" s="180"/>
      <c r="DZ497" s="180"/>
      <c r="EA497" s="180"/>
      <c r="EB497" s="180"/>
    </row>
    <row r="498" spans="2:132" x14ac:dyDescent="0.2">
      <c r="B498" s="180"/>
      <c r="C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  <c r="CB498" s="180"/>
      <c r="CC498" s="180"/>
      <c r="CD498" s="180"/>
      <c r="CE498" s="180"/>
      <c r="CF498" s="180"/>
      <c r="CG498" s="180"/>
      <c r="CH498" s="180"/>
      <c r="CI498" s="180"/>
      <c r="CJ498" s="180"/>
      <c r="CK498" s="180"/>
      <c r="CL498" s="180"/>
      <c r="CM498" s="180"/>
      <c r="CN498" s="180"/>
      <c r="CO498" s="180"/>
      <c r="CP498" s="180"/>
      <c r="CQ498" s="180"/>
      <c r="CR498" s="180"/>
      <c r="CS498" s="180"/>
      <c r="CT498" s="180"/>
      <c r="CU498" s="180"/>
      <c r="CV498" s="180"/>
      <c r="CW498" s="180"/>
      <c r="CX498" s="180"/>
      <c r="CY498" s="180"/>
      <c r="CZ498" s="180"/>
      <c r="DA498" s="180"/>
      <c r="DB498" s="180"/>
      <c r="DC498" s="180"/>
      <c r="DD498" s="180"/>
      <c r="DE498" s="180"/>
      <c r="DF498" s="180"/>
      <c r="DG498" s="180"/>
      <c r="DH498" s="180"/>
      <c r="DI498" s="180"/>
      <c r="DJ498" s="180"/>
      <c r="DK498" s="180"/>
      <c r="DL498" s="180"/>
      <c r="DM498" s="180"/>
      <c r="DN498" s="180"/>
      <c r="DO498" s="180"/>
      <c r="DP498" s="180"/>
      <c r="DQ498" s="180"/>
      <c r="DR498" s="180"/>
      <c r="DS498" s="180"/>
      <c r="DT498" s="180"/>
      <c r="DU498" s="180"/>
      <c r="DV498" s="180"/>
      <c r="DW498" s="180"/>
      <c r="DX498" s="180"/>
      <c r="DY498" s="180"/>
      <c r="DZ498" s="180"/>
      <c r="EA498" s="180"/>
      <c r="EB498" s="180"/>
    </row>
    <row r="499" spans="2:132" x14ac:dyDescent="0.2">
      <c r="B499" s="180"/>
      <c r="C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  <c r="CB499" s="180"/>
      <c r="CC499" s="180"/>
      <c r="CD499" s="180"/>
      <c r="CE499" s="180"/>
      <c r="CF499" s="180"/>
      <c r="CG499" s="180"/>
      <c r="CH499" s="180"/>
      <c r="CI499" s="180"/>
      <c r="CJ499" s="180"/>
      <c r="CK499" s="180"/>
      <c r="CL499" s="180"/>
      <c r="CM499" s="180"/>
      <c r="CN499" s="180"/>
      <c r="CO499" s="180"/>
      <c r="CP499" s="180"/>
      <c r="CQ499" s="180"/>
      <c r="CR499" s="180"/>
      <c r="CS499" s="180"/>
      <c r="CT499" s="180"/>
      <c r="CU499" s="180"/>
      <c r="CV499" s="180"/>
      <c r="CW499" s="180"/>
      <c r="CX499" s="180"/>
      <c r="CY499" s="180"/>
      <c r="CZ499" s="180"/>
      <c r="DA499" s="180"/>
      <c r="DB499" s="180"/>
      <c r="DC499" s="180"/>
      <c r="DD499" s="180"/>
      <c r="DE499" s="180"/>
      <c r="DF499" s="180"/>
      <c r="DG499" s="180"/>
      <c r="DH499" s="180"/>
      <c r="DI499" s="180"/>
      <c r="DJ499" s="180"/>
      <c r="DK499" s="180"/>
      <c r="DL499" s="180"/>
      <c r="DM499" s="180"/>
      <c r="DN499" s="180"/>
      <c r="DO499" s="180"/>
      <c r="DP499" s="180"/>
      <c r="DQ499" s="180"/>
      <c r="DR499" s="180"/>
      <c r="DS499" s="180"/>
      <c r="DT499" s="180"/>
      <c r="DU499" s="180"/>
      <c r="DV499" s="180"/>
      <c r="DW499" s="180"/>
      <c r="DX499" s="180"/>
      <c r="DY499" s="180"/>
      <c r="DZ499" s="180"/>
      <c r="EA499" s="180"/>
      <c r="EB499" s="180"/>
    </row>
    <row r="500" spans="2:132" x14ac:dyDescent="0.2">
      <c r="B500" s="180"/>
      <c r="C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  <c r="CB500" s="180"/>
      <c r="CC500" s="180"/>
      <c r="CD500" s="180"/>
      <c r="CE500" s="180"/>
      <c r="CF500" s="180"/>
      <c r="CG500" s="180"/>
      <c r="CH500" s="180"/>
      <c r="CI500" s="180"/>
      <c r="CJ500" s="180"/>
      <c r="CK500" s="180"/>
      <c r="CL500" s="180"/>
      <c r="CM500" s="180"/>
      <c r="CN500" s="180"/>
      <c r="CO500" s="180"/>
      <c r="CP500" s="180"/>
      <c r="CQ500" s="180"/>
      <c r="CR500" s="180"/>
      <c r="CS500" s="180"/>
      <c r="CT500" s="180"/>
      <c r="CU500" s="180"/>
      <c r="CV500" s="180"/>
      <c r="CW500" s="180"/>
      <c r="CX500" s="180"/>
      <c r="CY500" s="180"/>
      <c r="CZ500" s="180"/>
      <c r="DA500" s="180"/>
      <c r="DB500" s="180"/>
      <c r="DC500" s="180"/>
      <c r="DD500" s="180"/>
      <c r="DE500" s="180"/>
      <c r="DF500" s="180"/>
      <c r="DG500" s="180"/>
      <c r="DH500" s="180"/>
      <c r="DI500" s="180"/>
      <c r="DJ500" s="180"/>
      <c r="DK500" s="180"/>
      <c r="DL500" s="180"/>
      <c r="DM500" s="180"/>
      <c r="DN500" s="180"/>
      <c r="DO500" s="180"/>
      <c r="DP500" s="180"/>
      <c r="DQ500" s="180"/>
      <c r="DR500" s="180"/>
      <c r="DS500" s="180"/>
      <c r="DT500" s="180"/>
      <c r="DU500" s="180"/>
      <c r="DV500" s="180"/>
      <c r="DW500" s="180"/>
      <c r="DX500" s="180"/>
      <c r="DY500" s="180"/>
      <c r="DZ500" s="180"/>
      <c r="EA500" s="180"/>
      <c r="EB500" s="180"/>
    </row>
    <row r="501" spans="2:132" x14ac:dyDescent="0.2">
      <c r="B501" s="180"/>
      <c r="C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  <c r="CB501" s="180"/>
      <c r="CC501" s="180"/>
      <c r="CD501" s="180"/>
      <c r="CE501" s="180"/>
      <c r="CF501" s="180"/>
      <c r="CG501" s="180"/>
      <c r="CH501" s="180"/>
      <c r="CI501" s="180"/>
      <c r="CJ501" s="180"/>
      <c r="CK501" s="180"/>
      <c r="CL501" s="180"/>
      <c r="CM501" s="180"/>
      <c r="CN501" s="180"/>
      <c r="CO501" s="180"/>
      <c r="CP501" s="180"/>
      <c r="CQ501" s="180"/>
      <c r="CR501" s="180"/>
      <c r="CS501" s="180"/>
      <c r="CT501" s="180"/>
      <c r="CU501" s="180"/>
      <c r="CV501" s="180"/>
      <c r="CW501" s="180"/>
      <c r="CX501" s="180"/>
      <c r="CY501" s="180"/>
      <c r="CZ501" s="180"/>
      <c r="DA501" s="180"/>
      <c r="DB501" s="180"/>
      <c r="DC501" s="180"/>
      <c r="DD501" s="180"/>
      <c r="DE501" s="180"/>
      <c r="DF501" s="180"/>
      <c r="DG501" s="180"/>
      <c r="DH501" s="180"/>
      <c r="DI501" s="180"/>
      <c r="DJ501" s="180"/>
      <c r="DK501" s="180"/>
      <c r="DL501" s="180"/>
      <c r="DM501" s="180"/>
      <c r="DN501" s="180"/>
      <c r="DO501" s="180"/>
      <c r="DP501" s="180"/>
      <c r="DQ501" s="180"/>
      <c r="DR501" s="180"/>
      <c r="DS501" s="180"/>
      <c r="DT501" s="180"/>
      <c r="DU501" s="180"/>
      <c r="DV501" s="180"/>
      <c r="DW501" s="180"/>
      <c r="DX501" s="180"/>
      <c r="DY501" s="180"/>
      <c r="DZ501" s="180"/>
      <c r="EA501" s="180"/>
      <c r="EB501" s="180"/>
    </row>
    <row r="502" spans="2:132" x14ac:dyDescent="0.2">
      <c r="B502" s="180"/>
      <c r="C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  <c r="CB502" s="180"/>
      <c r="CC502" s="180"/>
      <c r="CD502" s="180"/>
      <c r="CE502" s="180"/>
      <c r="CF502" s="180"/>
      <c r="CG502" s="180"/>
      <c r="CH502" s="180"/>
      <c r="CI502" s="180"/>
      <c r="CJ502" s="180"/>
      <c r="CK502" s="180"/>
      <c r="CL502" s="180"/>
      <c r="CM502" s="180"/>
      <c r="CN502" s="180"/>
      <c r="CO502" s="180"/>
      <c r="CP502" s="180"/>
      <c r="CQ502" s="180"/>
      <c r="CR502" s="180"/>
      <c r="CS502" s="180"/>
      <c r="CT502" s="180"/>
      <c r="CU502" s="180"/>
      <c r="CV502" s="180"/>
      <c r="CW502" s="180"/>
      <c r="CX502" s="180"/>
      <c r="CY502" s="180"/>
      <c r="CZ502" s="180"/>
      <c r="DA502" s="180"/>
      <c r="DB502" s="180"/>
      <c r="DC502" s="180"/>
      <c r="DD502" s="180"/>
      <c r="DE502" s="180"/>
      <c r="DF502" s="180"/>
      <c r="DG502" s="180"/>
      <c r="DH502" s="180"/>
      <c r="DI502" s="180"/>
      <c r="DJ502" s="180"/>
      <c r="DK502" s="180"/>
      <c r="DL502" s="180"/>
      <c r="DM502" s="180"/>
      <c r="DN502" s="180"/>
      <c r="DO502" s="180"/>
      <c r="DP502" s="180"/>
      <c r="DQ502" s="180"/>
      <c r="DR502" s="180"/>
      <c r="DS502" s="180"/>
      <c r="DT502" s="180"/>
      <c r="DU502" s="180"/>
      <c r="DV502" s="180"/>
      <c r="DW502" s="180"/>
      <c r="DX502" s="180"/>
      <c r="DY502" s="180"/>
      <c r="DZ502" s="180"/>
      <c r="EA502" s="180"/>
      <c r="EB502" s="180"/>
    </row>
    <row r="503" spans="2:132" x14ac:dyDescent="0.2">
      <c r="B503" s="180"/>
      <c r="C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  <c r="CB503" s="180"/>
      <c r="CC503" s="180"/>
      <c r="CD503" s="180"/>
      <c r="CE503" s="180"/>
      <c r="CF503" s="180"/>
      <c r="CG503" s="180"/>
      <c r="CH503" s="180"/>
      <c r="CI503" s="180"/>
      <c r="CJ503" s="180"/>
      <c r="CK503" s="180"/>
      <c r="CL503" s="180"/>
      <c r="CM503" s="180"/>
      <c r="CN503" s="180"/>
      <c r="CO503" s="180"/>
      <c r="CP503" s="180"/>
      <c r="CQ503" s="180"/>
      <c r="CR503" s="180"/>
      <c r="CS503" s="180"/>
      <c r="CT503" s="180"/>
      <c r="CU503" s="180"/>
      <c r="CV503" s="180"/>
      <c r="CW503" s="180"/>
      <c r="CX503" s="180"/>
      <c r="CY503" s="180"/>
      <c r="CZ503" s="180"/>
      <c r="DA503" s="180"/>
      <c r="DB503" s="180"/>
      <c r="DC503" s="180"/>
      <c r="DD503" s="180"/>
      <c r="DE503" s="180"/>
      <c r="DF503" s="180"/>
      <c r="DG503" s="180"/>
      <c r="DH503" s="180"/>
      <c r="DI503" s="180"/>
      <c r="DJ503" s="180"/>
      <c r="DK503" s="180"/>
      <c r="DL503" s="180"/>
      <c r="DM503" s="180"/>
      <c r="DN503" s="180"/>
      <c r="DO503" s="180"/>
      <c r="DP503" s="180"/>
      <c r="DQ503" s="180"/>
      <c r="DR503" s="180"/>
      <c r="DS503" s="180"/>
      <c r="DT503" s="180"/>
      <c r="DU503" s="180"/>
      <c r="DV503" s="180"/>
      <c r="DW503" s="180"/>
      <c r="DX503" s="180"/>
      <c r="DY503" s="180"/>
      <c r="DZ503" s="180"/>
      <c r="EA503" s="180"/>
      <c r="EB503" s="180"/>
    </row>
    <row r="504" spans="2:132" x14ac:dyDescent="0.2">
      <c r="B504" s="180"/>
      <c r="C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  <c r="CB504" s="180"/>
      <c r="CC504" s="180"/>
      <c r="CD504" s="180"/>
      <c r="CE504" s="180"/>
      <c r="CF504" s="180"/>
      <c r="CG504" s="180"/>
      <c r="CH504" s="180"/>
      <c r="CI504" s="180"/>
      <c r="CJ504" s="180"/>
      <c r="CK504" s="180"/>
      <c r="CL504" s="180"/>
      <c r="CM504" s="180"/>
      <c r="CN504" s="180"/>
      <c r="CO504" s="180"/>
      <c r="CP504" s="180"/>
      <c r="CQ504" s="180"/>
      <c r="CR504" s="180"/>
      <c r="CS504" s="180"/>
      <c r="CT504" s="180"/>
      <c r="CU504" s="180"/>
      <c r="CV504" s="180"/>
      <c r="CW504" s="180"/>
      <c r="CX504" s="180"/>
      <c r="CY504" s="180"/>
      <c r="CZ504" s="180"/>
      <c r="DA504" s="180"/>
      <c r="DB504" s="180"/>
      <c r="DC504" s="180"/>
      <c r="DD504" s="180"/>
      <c r="DE504" s="180"/>
      <c r="DF504" s="180"/>
      <c r="DG504" s="180"/>
      <c r="DH504" s="180"/>
      <c r="DI504" s="180"/>
      <c r="DJ504" s="180"/>
      <c r="DK504" s="180"/>
      <c r="DL504" s="180"/>
      <c r="DM504" s="180"/>
      <c r="DN504" s="180"/>
      <c r="DO504" s="180"/>
      <c r="DP504" s="180"/>
      <c r="DQ504" s="180"/>
      <c r="DR504" s="180"/>
      <c r="DS504" s="180"/>
      <c r="DT504" s="180"/>
      <c r="DU504" s="180"/>
      <c r="DV504" s="180"/>
      <c r="DW504" s="180"/>
      <c r="DX504" s="180"/>
      <c r="DY504" s="180"/>
      <c r="DZ504" s="180"/>
      <c r="EA504" s="180"/>
      <c r="EB504" s="180"/>
    </row>
    <row r="505" spans="2:132" x14ac:dyDescent="0.2">
      <c r="B505" s="180"/>
      <c r="C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  <c r="CB505" s="180"/>
      <c r="CC505" s="180"/>
      <c r="CD505" s="180"/>
      <c r="CE505" s="180"/>
      <c r="CF505" s="180"/>
      <c r="CG505" s="180"/>
      <c r="CH505" s="180"/>
      <c r="CI505" s="180"/>
      <c r="CJ505" s="180"/>
      <c r="CK505" s="180"/>
      <c r="CL505" s="180"/>
      <c r="CM505" s="180"/>
      <c r="CN505" s="180"/>
      <c r="CO505" s="180"/>
      <c r="CP505" s="180"/>
      <c r="CQ505" s="180"/>
      <c r="CR505" s="180"/>
      <c r="CS505" s="180"/>
      <c r="CT505" s="180"/>
      <c r="CU505" s="180"/>
      <c r="CV505" s="180"/>
      <c r="CW505" s="180"/>
      <c r="CX505" s="180"/>
      <c r="CY505" s="180"/>
      <c r="CZ505" s="180"/>
      <c r="DA505" s="180"/>
      <c r="DB505" s="180"/>
      <c r="DC505" s="180"/>
      <c r="DD505" s="180"/>
      <c r="DE505" s="180"/>
      <c r="DF505" s="180"/>
      <c r="DG505" s="180"/>
      <c r="DH505" s="180"/>
      <c r="DI505" s="180"/>
      <c r="DJ505" s="180"/>
      <c r="DK505" s="180"/>
      <c r="DL505" s="180"/>
      <c r="DM505" s="180"/>
      <c r="DN505" s="180"/>
      <c r="DO505" s="180"/>
      <c r="DP505" s="180"/>
      <c r="DQ505" s="180"/>
      <c r="DR505" s="180"/>
      <c r="DS505" s="180"/>
      <c r="DT505" s="180"/>
      <c r="DU505" s="180"/>
      <c r="DV505" s="180"/>
      <c r="DW505" s="180"/>
      <c r="DX505" s="180"/>
      <c r="DY505" s="180"/>
      <c r="DZ505" s="180"/>
      <c r="EA505" s="180"/>
      <c r="EB505" s="180"/>
    </row>
    <row r="506" spans="2:132" x14ac:dyDescent="0.2">
      <c r="B506" s="180"/>
      <c r="C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  <c r="CB506" s="180"/>
      <c r="CC506" s="180"/>
      <c r="CD506" s="180"/>
      <c r="CE506" s="180"/>
      <c r="CF506" s="180"/>
      <c r="CG506" s="180"/>
      <c r="CH506" s="180"/>
      <c r="CI506" s="180"/>
      <c r="CJ506" s="180"/>
      <c r="CK506" s="180"/>
      <c r="CL506" s="180"/>
      <c r="CM506" s="180"/>
      <c r="CN506" s="180"/>
      <c r="CO506" s="180"/>
      <c r="CP506" s="180"/>
      <c r="CQ506" s="180"/>
      <c r="CR506" s="180"/>
      <c r="CS506" s="180"/>
      <c r="CT506" s="180"/>
      <c r="CU506" s="180"/>
      <c r="CV506" s="180"/>
      <c r="CW506" s="180"/>
      <c r="CX506" s="180"/>
      <c r="CY506" s="180"/>
      <c r="CZ506" s="180"/>
      <c r="DA506" s="180"/>
      <c r="DB506" s="180"/>
      <c r="DC506" s="180"/>
      <c r="DD506" s="180"/>
      <c r="DE506" s="180"/>
      <c r="DF506" s="180"/>
      <c r="DG506" s="180"/>
      <c r="DH506" s="180"/>
      <c r="DI506" s="180"/>
      <c r="DJ506" s="180"/>
      <c r="DK506" s="180"/>
      <c r="DL506" s="180"/>
      <c r="DM506" s="180"/>
      <c r="DN506" s="180"/>
      <c r="DO506" s="180"/>
      <c r="DP506" s="180"/>
      <c r="DQ506" s="180"/>
      <c r="DR506" s="180"/>
      <c r="DS506" s="180"/>
      <c r="DT506" s="180"/>
      <c r="DU506" s="180"/>
      <c r="DV506" s="180"/>
      <c r="DW506" s="180"/>
      <c r="DX506" s="180"/>
      <c r="DY506" s="180"/>
      <c r="DZ506" s="180"/>
      <c r="EA506" s="180"/>
      <c r="EB506" s="180"/>
    </row>
    <row r="507" spans="2:132" x14ac:dyDescent="0.2">
      <c r="B507" s="180"/>
      <c r="C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  <c r="CB507" s="180"/>
      <c r="CC507" s="180"/>
      <c r="CD507" s="180"/>
      <c r="CE507" s="180"/>
      <c r="CF507" s="180"/>
      <c r="CG507" s="180"/>
      <c r="CH507" s="180"/>
      <c r="CI507" s="180"/>
      <c r="CJ507" s="180"/>
      <c r="CK507" s="180"/>
      <c r="CL507" s="180"/>
      <c r="CM507" s="180"/>
      <c r="CN507" s="180"/>
      <c r="CO507" s="180"/>
      <c r="CP507" s="180"/>
      <c r="CQ507" s="180"/>
      <c r="CR507" s="180"/>
      <c r="CS507" s="180"/>
      <c r="CT507" s="180"/>
      <c r="CU507" s="180"/>
      <c r="CV507" s="180"/>
      <c r="CW507" s="180"/>
      <c r="CX507" s="180"/>
      <c r="CY507" s="180"/>
      <c r="CZ507" s="180"/>
      <c r="DA507" s="180"/>
      <c r="DB507" s="180"/>
      <c r="DC507" s="180"/>
      <c r="DD507" s="180"/>
      <c r="DE507" s="180"/>
      <c r="DF507" s="180"/>
      <c r="DG507" s="180"/>
      <c r="DH507" s="180"/>
      <c r="DI507" s="180"/>
      <c r="DJ507" s="180"/>
      <c r="DK507" s="180"/>
      <c r="DL507" s="180"/>
      <c r="DM507" s="180"/>
      <c r="DN507" s="180"/>
      <c r="DO507" s="180"/>
      <c r="DP507" s="180"/>
      <c r="DQ507" s="180"/>
      <c r="DR507" s="180"/>
      <c r="DS507" s="180"/>
      <c r="DT507" s="180"/>
      <c r="DU507" s="180"/>
      <c r="DV507" s="180"/>
      <c r="DW507" s="180"/>
      <c r="DX507" s="180"/>
      <c r="DY507" s="180"/>
      <c r="DZ507" s="180"/>
      <c r="EA507" s="180"/>
      <c r="EB507" s="180"/>
    </row>
    <row r="508" spans="2:132" x14ac:dyDescent="0.2">
      <c r="B508" s="180"/>
      <c r="C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  <c r="CB508" s="180"/>
      <c r="CC508" s="180"/>
      <c r="CD508" s="180"/>
      <c r="CE508" s="180"/>
      <c r="CF508" s="180"/>
      <c r="CG508" s="180"/>
      <c r="CH508" s="180"/>
      <c r="CI508" s="180"/>
      <c r="CJ508" s="180"/>
      <c r="CK508" s="180"/>
      <c r="CL508" s="180"/>
      <c r="CM508" s="180"/>
      <c r="CN508" s="180"/>
      <c r="CO508" s="180"/>
      <c r="CP508" s="180"/>
      <c r="CQ508" s="180"/>
      <c r="CR508" s="180"/>
      <c r="CS508" s="180"/>
      <c r="CT508" s="180"/>
      <c r="CU508" s="180"/>
      <c r="CV508" s="180"/>
      <c r="CW508" s="180"/>
      <c r="CX508" s="180"/>
      <c r="CY508" s="180"/>
      <c r="CZ508" s="180"/>
      <c r="DA508" s="180"/>
      <c r="DB508" s="180"/>
      <c r="DC508" s="180"/>
      <c r="DD508" s="180"/>
      <c r="DE508" s="180"/>
      <c r="DF508" s="180"/>
      <c r="DG508" s="180"/>
      <c r="DH508" s="180"/>
      <c r="DI508" s="180"/>
      <c r="DJ508" s="180"/>
      <c r="DK508" s="180"/>
      <c r="DL508" s="180"/>
      <c r="DM508" s="180"/>
      <c r="DN508" s="180"/>
      <c r="DO508" s="180"/>
      <c r="DP508" s="180"/>
      <c r="DQ508" s="180"/>
      <c r="DR508" s="180"/>
      <c r="DS508" s="180"/>
      <c r="DT508" s="180"/>
      <c r="DU508" s="180"/>
      <c r="DV508" s="180"/>
      <c r="DW508" s="180"/>
      <c r="DX508" s="180"/>
      <c r="DY508" s="180"/>
      <c r="DZ508" s="180"/>
      <c r="EA508" s="180"/>
      <c r="EB508" s="180"/>
    </row>
    <row r="509" spans="2:132" x14ac:dyDescent="0.2">
      <c r="B509" s="180"/>
      <c r="C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  <c r="CB509" s="180"/>
      <c r="CC509" s="180"/>
      <c r="CD509" s="180"/>
      <c r="CE509" s="180"/>
      <c r="CF509" s="180"/>
      <c r="CG509" s="180"/>
      <c r="CH509" s="180"/>
      <c r="CI509" s="180"/>
      <c r="CJ509" s="180"/>
      <c r="CK509" s="180"/>
      <c r="CL509" s="180"/>
      <c r="CM509" s="180"/>
      <c r="CN509" s="180"/>
      <c r="CO509" s="180"/>
      <c r="CP509" s="180"/>
      <c r="CQ509" s="180"/>
      <c r="CR509" s="180"/>
      <c r="CS509" s="180"/>
      <c r="CT509" s="180"/>
      <c r="CU509" s="180"/>
      <c r="CV509" s="180"/>
      <c r="CW509" s="180"/>
      <c r="CX509" s="180"/>
      <c r="CY509" s="180"/>
      <c r="CZ509" s="180"/>
      <c r="DA509" s="180"/>
      <c r="DB509" s="180"/>
      <c r="DC509" s="180"/>
      <c r="DD509" s="180"/>
      <c r="DE509" s="180"/>
      <c r="DF509" s="180"/>
      <c r="DG509" s="180"/>
      <c r="DH509" s="180"/>
      <c r="DI509" s="180"/>
      <c r="DJ509" s="180"/>
      <c r="DK509" s="180"/>
      <c r="DL509" s="180"/>
      <c r="DM509" s="180"/>
      <c r="DN509" s="180"/>
      <c r="DO509" s="180"/>
      <c r="DP509" s="180"/>
      <c r="DQ509" s="180"/>
      <c r="DR509" s="180"/>
      <c r="DS509" s="180"/>
      <c r="DT509" s="180"/>
      <c r="DU509" s="180"/>
      <c r="DV509" s="180"/>
      <c r="DW509" s="180"/>
      <c r="DX509" s="180"/>
      <c r="DY509" s="180"/>
      <c r="DZ509" s="180"/>
      <c r="EA509" s="180"/>
      <c r="EB509" s="180"/>
    </row>
    <row r="510" spans="2:132" x14ac:dyDescent="0.2">
      <c r="B510" s="180"/>
      <c r="C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  <c r="CB510" s="180"/>
      <c r="CC510" s="180"/>
      <c r="CD510" s="180"/>
      <c r="CE510" s="180"/>
      <c r="CF510" s="180"/>
      <c r="CG510" s="180"/>
      <c r="CH510" s="180"/>
      <c r="CI510" s="180"/>
      <c r="CJ510" s="180"/>
      <c r="CK510" s="180"/>
      <c r="CL510" s="180"/>
      <c r="CM510" s="180"/>
      <c r="CN510" s="180"/>
      <c r="CO510" s="180"/>
      <c r="CP510" s="180"/>
      <c r="CQ510" s="180"/>
      <c r="CR510" s="180"/>
      <c r="CS510" s="180"/>
      <c r="CT510" s="180"/>
      <c r="CU510" s="180"/>
      <c r="CV510" s="180"/>
      <c r="CW510" s="180"/>
      <c r="CX510" s="180"/>
      <c r="CY510" s="180"/>
      <c r="CZ510" s="180"/>
      <c r="DA510" s="180"/>
      <c r="DB510" s="180"/>
      <c r="DC510" s="180"/>
      <c r="DD510" s="180"/>
      <c r="DE510" s="180"/>
      <c r="DF510" s="180"/>
      <c r="DG510" s="180"/>
      <c r="DH510" s="180"/>
      <c r="DI510" s="180"/>
      <c r="DJ510" s="180"/>
      <c r="DK510" s="180"/>
      <c r="DL510" s="180"/>
      <c r="DM510" s="180"/>
      <c r="DN510" s="180"/>
      <c r="DO510" s="180"/>
      <c r="DP510" s="180"/>
      <c r="DQ510" s="180"/>
      <c r="DR510" s="180"/>
      <c r="DS510" s="180"/>
      <c r="DT510" s="180"/>
      <c r="DU510" s="180"/>
      <c r="DV510" s="180"/>
      <c r="DW510" s="180"/>
      <c r="DX510" s="180"/>
      <c r="DY510" s="180"/>
      <c r="DZ510" s="180"/>
      <c r="EA510" s="180"/>
      <c r="EB510" s="180"/>
    </row>
    <row r="511" spans="2:132" x14ac:dyDescent="0.2">
      <c r="B511" s="180"/>
      <c r="C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  <c r="CB511" s="180"/>
      <c r="CC511" s="180"/>
      <c r="CD511" s="180"/>
      <c r="CE511" s="180"/>
      <c r="CF511" s="180"/>
      <c r="CG511" s="180"/>
      <c r="CH511" s="180"/>
      <c r="CI511" s="180"/>
      <c r="CJ511" s="180"/>
      <c r="CK511" s="180"/>
      <c r="CL511" s="180"/>
      <c r="CM511" s="180"/>
      <c r="CN511" s="180"/>
      <c r="CO511" s="180"/>
      <c r="CP511" s="180"/>
      <c r="CQ511" s="180"/>
      <c r="CR511" s="180"/>
      <c r="CS511" s="180"/>
      <c r="CT511" s="180"/>
      <c r="CU511" s="180"/>
      <c r="CV511" s="180"/>
      <c r="CW511" s="180"/>
      <c r="CX511" s="180"/>
      <c r="CY511" s="180"/>
      <c r="CZ511" s="180"/>
      <c r="DA511" s="180"/>
      <c r="DB511" s="180"/>
      <c r="DC511" s="180"/>
      <c r="DD511" s="180"/>
      <c r="DE511" s="180"/>
      <c r="DF511" s="180"/>
      <c r="DG511" s="180"/>
      <c r="DH511" s="180"/>
      <c r="DI511" s="180"/>
      <c r="DJ511" s="180"/>
      <c r="DK511" s="180"/>
      <c r="DL511" s="180"/>
      <c r="DM511" s="180"/>
      <c r="DN511" s="180"/>
      <c r="DO511" s="180"/>
      <c r="DP511" s="180"/>
      <c r="DQ511" s="180"/>
      <c r="DR511" s="180"/>
      <c r="DS511" s="180"/>
      <c r="DT511" s="180"/>
      <c r="DU511" s="180"/>
      <c r="DV511" s="180"/>
      <c r="DW511" s="180"/>
      <c r="DX511" s="180"/>
      <c r="DY511" s="180"/>
      <c r="DZ511" s="180"/>
      <c r="EA511" s="180"/>
      <c r="EB511" s="180"/>
    </row>
    <row r="512" spans="2:132" x14ac:dyDescent="0.2">
      <c r="B512" s="180"/>
      <c r="C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  <c r="CB512" s="180"/>
      <c r="CC512" s="180"/>
      <c r="CD512" s="180"/>
      <c r="CE512" s="180"/>
      <c r="CF512" s="180"/>
      <c r="CG512" s="180"/>
      <c r="CH512" s="180"/>
      <c r="CI512" s="180"/>
      <c r="CJ512" s="180"/>
      <c r="CK512" s="180"/>
      <c r="CL512" s="180"/>
      <c r="CM512" s="180"/>
      <c r="CN512" s="180"/>
      <c r="CO512" s="180"/>
      <c r="CP512" s="180"/>
      <c r="CQ512" s="180"/>
      <c r="CR512" s="180"/>
      <c r="CS512" s="180"/>
      <c r="CT512" s="180"/>
      <c r="CU512" s="180"/>
      <c r="CV512" s="180"/>
      <c r="CW512" s="180"/>
      <c r="CX512" s="180"/>
      <c r="CY512" s="180"/>
      <c r="CZ512" s="180"/>
      <c r="DA512" s="180"/>
      <c r="DB512" s="180"/>
      <c r="DC512" s="180"/>
      <c r="DD512" s="180"/>
      <c r="DE512" s="180"/>
      <c r="DF512" s="180"/>
      <c r="DG512" s="180"/>
      <c r="DH512" s="180"/>
      <c r="DI512" s="180"/>
      <c r="DJ512" s="180"/>
      <c r="DK512" s="180"/>
      <c r="DL512" s="180"/>
      <c r="DM512" s="180"/>
      <c r="DN512" s="180"/>
      <c r="DO512" s="180"/>
      <c r="DP512" s="180"/>
      <c r="DQ512" s="180"/>
      <c r="DR512" s="180"/>
      <c r="DS512" s="180"/>
      <c r="DT512" s="180"/>
      <c r="DU512" s="180"/>
      <c r="DV512" s="180"/>
      <c r="DW512" s="180"/>
      <c r="DX512" s="180"/>
      <c r="DY512" s="180"/>
      <c r="DZ512" s="180"/>
      <c r="EA512" s="180"/>
      <c r="EB512" s="180"/>
    </row>
    <row r="513" spans="2:132" x14ac:dyDescent="0.2">
      <c r="B513" s="180"/>
      <c r="C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  <c r="CB513" s="180"/>
      <c r="CC513" s="180"/>
      <c r="CD513" s="180"/>
      <c r="CE513" s="180"/>
      <c r="CF513" s="180"/>
      <c r="CG513" s="180"/>
      <c r="CH513" s="180"/>
      <c r="CI513" s="180"/>
      <c r="CJ513" s="180"/>
      <c r="CK513" s="180"/>
      <c r="CL513" s="180"/>
      <c r="CM513" s="180"/>
      <c r="CN513" s="180"/>
      <c r="CO513" s="180"/>
      <c r="CP513" s="180"/>
      <c r="CQ513" s="180"/>
      <c r="CR513" s="180"/>
      <c r="CS513" s="180"/>
      <c r="CT513" s="180"/>
      <c r="CU513" s="180"/>
      <c r="CV513" s="180"/>
      <c r="CW513" s="180"/>
      <c r="CX513" s="180"/>
      <c r="CY513" s="180"/>
      <c r="CZ513" s="180"/>
      <c r="DA513" s="180"/>
      <c r="DB513" s="180"/>
      <c r="DC513" s="180"/>
      <c r="DD513" s="180"/>
      <c r="DE513" s="180"/>
      <c r="DF513" s="180"/>
      <c r="DG513" s="180"/>
      <c r="DH513" s="180"/>
      <c r="DI513" s="180"/>
      <c r="DJ513" s="180"/>
      <c r="DK513" s="180"/>
      <c r="DL513" s="180"/>
      <c r="DM513" s="180"/>
      <c r="DN513" s="180"/>
      <c r="DO513" s="180"/>
      <c r="DP513" s="180"/>
      <c r="DQ513" s="180"/>
      <c r="DR513" s="180"/>
      <c r="DS513" s="180"/>
      <c r="DT513" s="180"/>
      <c r="DU513" s="180"/>
      <c r="DV513" s="180"/>
      <c r="DW513" s="180"/>
      <c r="DX513" s="180"/>
      <c r="DY513" s="180"/>
      <c r="DZ513" s="180"/>
      <c r="EA513" s="180"/>
      <c r="EB513" s="180"/>
    </row>
    <row r="514" spans="2:132" x14ac:dyDescent="0.2">
      <c r="B514" s="180"/>
      <c r="C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  <c r="CB514" s="180"/>
      <c r="CC514" s="180"/>
      <c r="CD514" s="180"/>
      <c r="CE514" s="180"/>
      <c r="CF514" s="180"/>
      <c r="CG514" s="180"/>
      <c r="CH514" s="180"/>
      <c r="CI514" s="180"/>
      <c r="CJ514" s="180"/>
      <c r="CK514" s="180"/>
      <c r="CL514" s="180"/>
      <c r="CM514" s="180"/>
      <c r="CN514" s="180"/>
      <c r="CO514" s="180"/>
      <c r="CP514" s="180"/>
      <c r="CQ514" s="180"/>
      <c r="CR514" s="180"/>
      <c r="CS514" s="180"/>
      <c r="CT514" s="180"/>
      <c r="CU514" s="180"/>
      <c r="CV514" s="180"/>
      <c r="CW514" s="180"/>
      <c r="CX514" s="180"/>
      <c r="CY514" s="180"/>
      <c r="CZ514" s="180"/>
      <c r="DA514" s="180"/>
      <c r="DB514" s="180"/>
      <c r="DC514" s="180"/>
      <c r="DD514" s="180"/>
      <c r="DE514" s="180"/>
      <c r="DF514" s="180"/>
      <c r="DG514" s="180"/>
      <c r="DH514" s="180"/>
      <c r="DI514" s="180"/>
      <c r="DJ514" s="180"/>
      <c r="DK514" s="180"/>
      <c r="DL514" s="180"/>
      <c r="DM514" s="180"/>
      <c r="DN514" s="180"/>
      <c r="DO514" s="180"/>
      <c r="DP514" s="180"/>
      <c r="DQ514" s="180"/>
      <c r="DR514" s="180"/>
      <c r="DS514" s="180"/>
      <c r="DT514" s="180"/>
      <c r="DU514" s="180"/>
      <c r="DV514" s="180"/>
      <c r="DW514" s="180"/>
      <c r="DX514" s="180"/>
      <c r="DY514" s="180"/>
      <c r="DZ514" s="180"/>
      <c r="EA514" s="180"/>
      <c r="EB514" s="180"/>
    </row>
    <row r="515" spans="2:132" x14ac:dyDescent="0.2">
      <c r="B515" s="180"/>
      <c r="C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  <c r="CB515" s="180"/>
      <c r="CC515" s="180"/>
      <c r="CD515" s="180"/>
      <c r="CE515" s="180"/>
      <c r="CF515" s="180"/>
      <c r="CG515" s="180"/>
      <c r="CH515" s="180"/>
      <c r="CI515" s="180"/>
      <c r="CJ515" s="180"/>
      <c r="CK515" s="180"/>
      <c r="CL515" s="180"/>
      <c r="CM515" s="180"/>
      <c r="CN515" s="180"/>
      <c r="CO515" s="180"/>
      <c r="CP515" s="180"/>
      <c r="CQ515" s="180"/>
      <c r="CR515" s="180"/>
      <c r="CS515" s="180"/>
      <c r="CT515" s="180"/>
      <c r="CU515" s="180"/>
      <c r="CV515" s="180"/>
      <c r="CW515" s="180"/>
      <c r="CX515" s="180"/>
      <c r="CY515" s="180"/>
      <c r="CZ515" s="180"/>
      <c r="DA515" s="180"/>
      <c r="DB515" s="180"/>
      <c r="DC515" s="180"/>
      <c r="DD515" s="180"/>
      <c r="DE515" s="180"/>
      <c r="DF515" s="180"/>
      <c r="DG515" s="180"/>
      <c r="DH515" s="180"/>
      <c r="DI515" s="180"/>
      <c r="DJ515" s="180"/>
      <c r="DK515" s="180"/>
      <c r="DL515" s="180"/>
      <c r="DM515" s="180"/>
      <c r="DN515" s="180"/>
      <c r="DO515" s="180"/>
      <c r="DP515" s="180"/>
      <c r="DQ515" s="180"/>
      <c r="DR515" s="180"/>
      <c r="DS515" s="180"/>
      <c r="DT515" s="180"/>
      <c r="DU515" s="180"/>
      <c r="DV515" s="180"/>
      <c r="DW515" s="180"/>
      <c r="DX515" s="180"/>
      <c r="DY515" s="180"/>
      <c r="DZ515" s="180"/>
      <c r="EA515" s="180"/>
      <c r="EB515" s="180"/>
    </row>
    <row r="516" spans="2:132" x14ac:dyDescent="0.2">
      <c r="B516" s="180"/>
      <c r="C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  <c r="CB516" s="180"/>
      <c r="CC516" s="180"/>
      <c r="CD516" s="180"/>
      <c r="CE516" s="180"/>
      <c r="CF516" s="180"/>
      <c r="CG516" s="180"/>
      <c r="CH516" s="180"/>
      <c r="CI516" s="180"/>
      <c r="CJ516" s="180"/>
      <c r="CK516" s="180"/>
      <c r="CL516" s="180"/>
      <c r="CM516" s="180"/>
      <c r="CN516" s="180"/>
      <c r="CO516" s="180"/>
      <c r="CP516" s="180"/>
      <c r="CQ516" s="180"/>
      <c r="CR516" s="180"/>
      <c r="CS516" s="180"/>
      <c r="CT516" s="180"/>
      <c r="CU516" s="180"/>
      <c r="CV516" s="180"/>
      <c r="CW516" s="180"/>
      <c r="CX516" s="180"/>
      <c r="CY516" s="180"/>
      <c r="CZ516" s="180"/>
      <c r="DA516" s="180"/>
      <c r="DB516" s="180"/>
      <c r="DC516" s="180"/>
      <c r="DD516" s="180"/>
      <c r="DE516" s="180"/>
      <c r="DF516" s="180"/>
      <c r="DG516" s="180"/>
      <c r="DH516" s="180"/>
      <c r="DI516" s="180"/>
      <c r="DJ516" s="180"/>
      <c r="DK516" s="180"/>
      <c r="DL516" s="180"/>
      <c r="DM516" s="180"/>
      <c r="DN516" s="180"/>
      <c r="DO516" s="180"/>
      <c r="DP516" s="180"/>
      <c r="DQ516" s="180"/>
      <c r="DR516" s="180"/>
      <c r="DS516" s="180"/>
      <c r="DT516" s="180"/>
      <c r="DU516" s="180"/>
      <c r="DV516" s="180"/>
      <c r="DW516" s="180"/>
      <c r="DX516" s="180"/>
      <c r="DY516" s="180"/>
      <c r="DZ516" s="180"/>
      <c r="EA516" s="180"/>
      <c r="EB516" s="180"/>
    </row>
    <row r="517" spans="2:132" x14ac:dyDescent="0.2">
      <c r="B517" s="180"/>
      <c r="C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  <c r="CB517" s="180"/>
      <c r="CC517" s="180"/>
      <c r="CD517" s="180"/>
      <c r="CE517" s="180"/>
      <c r="CF517" s="180"/>
      <c r="CG517" s="180"/>
      <c r="CH517" s="180"/>
      <c r="CI517" s="180"/>
      <c r="CJ517" s="180"/>
      <c r="CK517" s="180"/>
      <c r="CL517" s="180"/>
      <c r="CM517" s="180"/>
      <c r="CN517" s="180"/>
      <c r="CO517" s="180"/>
      <c r="CP517" s="180"/>
      <c r="CQ517" s="180"/>
      <c r="CR517" s="180"/>
      <c r="CS517" s="180"/>
      <c r="CT517" s="180"/>
      <c r="CU517" s="180"/>
      <c r="CV517" s="180"/>
      <c r="CW517" s="180"/>
      <c r="CX517" s="180"/>
      <c r="CY517" s="180"/>
      <c r="CZ517" s="180"/>
      <c r="DA517" s="180"/>
      <c r="DB517" s="180"/>
      <c r="DC517" s="180"/>
      <c r="DD517" s="180"/>
      <c r="DE517" s="180"/>
      <c r="DF517" s="180"/>
      <c r="DG517" s="180"/>
      <c r="DH517" s="180"/>
      <c r="DI517" s="180"/>
      <c r="DJ517" s="180"/>
      <c r="DK517" s="180"/>
      <c r="DL517" s="180"/>
      <c r="DM517" s="180"/>
      <c r="DN517" s="180"/>
      <c r="DO517" s="180"/>
      <c r="DP517" s="180"/>
      <c r="DQ517" s="180"/>
      <c r="DR517" s="180"/>
      <c r="DS517" s="180"/>
      <c r="DT517" s="180"/>
      <c r="DU517" s="180"/>
      <c r="DV517" s="180"/>
      <c r="DW517" s="180"/>
      <c r="DX517" s="180"/>
      <c r="DY517" s="180"/>
      <c r="DZ517" s="180"/>
      <c r="EA517" s="180"/>
      <c r="EB517" s="180"/>
    </row>
    <row r="518" spans="2:132" x14ac:dyDescent="0.2">
      <c r="B518" s="180"/>
      <c r="C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  <c r="CB518" s="180"/>
      <c r="CC518" s="180"/>
      <c r="CD518" s="180"/>
      <c r="CE518" s="180"/>
      <c r="CF518" s="180"/>
      <c r="CG518" s="180"/>
      <c r="CH518" s="180"/>
      <c r="CI518" s="180"/>
      <c r="CJ518" s="180"/>
      <c r="CK518" s="180"/>
      <c r="CL518" s="180"/>
      <c r="CM518" s="180"/>
      <c r="CN518" s="180"/>
      <c r="CO518" s="180"/>
      <c r="CP518" s="180"/>
      <c r="CQ518" s="180"/>
      <c r="CR518" s="180"/>
      <c r="CS518" s="180"/>
      <c r="CT518" s="180"/>
      <c r="CU518" s="180"/>
      <c r="CV518" s="180"/>
      <c r="CW518" s="180"/>
      <c r="CX518" s="180"/>
      <c r="CY518" s="180"/>
      <c r="CZ518" s="180"/>
      <c r="DA518" s="180"/>
      <c r="DB518" s="180"/>
      <c r="DC518" s="180"/>
      <c r="DD518" s="180"/>
      <c r="DE518" s="180"/>
      <c r="DF518" s="180"/>
      <c r="DG518" s="180"/>
      <c r="DH518" s="180"/>
      <c r="DI518" s="180"/>
      <c r="DJ518" s="180"/>
      <c r="DK518" s="180"/>
      <c r="DL518" s="180"/>
      <c r="DM518" s="180"/>
      <c r="DN518" s="180"/>
      <c r="DO518" s="180"/>
      <c r="DP518" s="180"/>
      <c r="DQ518" s="180"/>
      <c r="DR518" s="180"/>
      <c r="DS518" s="180"/>
      <c r="DT518" s="180"/>
      <c r="DU518" s="180"/>
      <c r="DV518" s="180"/>
      <c r="DW518" s="180"/>
      <c r="DX518" s="180"/>
      <c r="DY518" s="180"/>
      <c r="DZ518" s="180"/>
      <c r="EA518" s="180"/>
      <c r="EB518" s="180"/>
    </row>
    <row r="519" spans="2:132" x14ac:dyDescent="0.2">
      <c r="B519" s="180"/>
      <c r="C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  <c r="CB519" s="180"/>
      <c r="CC519" s="180"/>
      <c r="CD519" s="180"/>
      <c r="CE519" s="180"/>
      <c r="CF519" s="180"/>
      <c r="CG519" s="180"/>
      <c r="CH519" s="180"/>
      <c r="CI519" s="180"/>
      <c r="CJ519" s="180"/>
      <c r="CK519" s="180"/>
      <c r="CL519" s="180"/>
      <c r="CM519" s="180"/>
      <c r="CN519" s="180"/>
      <c r="CO519" s="180"/>
      <c r="CP519" s="180"/>
      <c r="CQ519" s="180"/>
      <c r="CR519" s="180"/>
      <c r="CS519" s="180"/>
      <c r="CT519" s="180"/>
      <c r="CU519" s="180"/>
      <c r="CV519" s="180"/>
      <c r="CW519" s="180"/>
      <c r="CX519" s="180"/>
      <c r="CY519" s="180"/>
      <c r="CZ519" s="180"/>
      <c r="DA519" s="180"/>
      <c r="DB519" s="180"/>
      <c r="DC519" s="180"/>
      <c r="DD519" s="180"/>
      <c r="DE519" s="180"/>
      <c r="DF519" s="180"/>
      <c r="DG519" s="180"/>
      <c r="DH519" s="180"/>
      <c r="DI519" s="180"/>
      <c r="DJ519" s="180"/>
      <c r="DK519" s="180"/>
      <c r="DL519" s="180"/>
      <c r="DM519" s="180"/>
      <c r="DN519" s="180"/>
      <c r="DO519" s="180"/>
      <c r="DP519" s="180"/>
      <c r="DQ519" s="180"/>
      <c r="DR519" s="180"/>
      <c r="DS519" s="180"/>
      <c r="DT519" s="180"/>
      <c r="DU519" s="180"/>
      <c r="DV519" s="180"/>
      <c r="DW519" s="180"/>
      <c r="DX519" s="180"/>
      <c r="DY519" s="180"/>
      <c r="DZ519" s="180"/>
      <c r="EA519" s="180"/>
      <c r="EB519" s="180"/>
    </row>
    <row r="520" spans="2:132" x14ac:dyDescent="0.2">
      <c r="B520" s="180"/>
      <c r="C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  <c r="CB520" s="180"/>
      <c r="CC520" s="180"/>
      <c r="CD520" s="180"/>
      <c r="CE520" s="180"/>
      <c r="CF520" s="180"/>
      <c r="CG520" s="180"/>
      <c r="CH520" s="180"/>
      <c r="CI520" s="180"/>
      <c r="CJ520" s="180"/>
      <c r="CK520" s="180"/>
      <c r="CL520" s="180"/>
      <c r="CM520" s="180"/>
      <c r="CN520" s="180"/>
      <c r="CO520" s="180"/>
      <c r="CP520" s="180"/>
      <c r="CQ520" s="180"/>
      <c r="CR520" s="180"/>
      <c r="CS520" s="180"/>
      <c r="CT520" s="180"/>
      <c r="CU520" s="180"/>
      <c r="CV520" s="180"/>
      <c r="CW520" s="180"/>
      <c r="CX520" s="180"/>
      <c r="CY520" s="180"/>
      <c r="CZ520" s="180"/>
      <c r="DA520" s="180"/>
      <c r="DB520" s="180"/>
      <c r="DC520" s="180"/>
      <c r="DD520" s="180"/>
      <c r="DE520" s="180"/>
      <c r="DF520" s="180"/>
      <c r="DG520" s="180"/>
      <c r="DH520" s="180"/>
      <c r="DI520" s="180"/>
      <c r="DJ520" s="180"/>
      <c r="DK520" s="180"/>
      <c r="DL520" s="180"/>
      <c r="DM520" s="180"/>
      <c r="DN520" s="180"/>
      <c r="DO520" s="180"/>
      <c r="DP520" s="180"/>
      <c r="DQ520" s="180"/>
      <c r="DR520" s="180"/>
      <c r="DS520" s="180"/>
      <c r="DT520" s="180"/>
      <c r="DU520" s="180"/>
      <c r="DV520" s="180"/>
      <c r="DW520" s="180"/>
      <c r="DX520" s="180"/>
      <c r="DY520" s="180"/>
      <c r="DZ520" s="180"/>
      <c r="EA520" s="180"/>
      <c r="EB520" s="180"/>
    </row>
    <row r="521" spans="2:132" x14ac:dyDescent="0.2">
      <c r="B521" s="180"/>
      <c r="C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  <c r="CB521" s="180"/>
      <c r="CC521" s="180"/>
      <c r="CD521" s="180"/>
      <c r="CE521" s="180"/>
      <c r="CF521" s="180"/>
      <c r="CG521" s="180"/>
      <c r="CH521" s="180"/>
      <c r="CI521" s="180"/>
      <c r="CJ521" s="180"/>
      <c r="CK521" s="180"/>
      <c r="CL521" s="180"/>
      <c r="CM521" s="180"/>
      <c r="CN521" s="180"/>
      <c r="CO521" s="180"/>
      <c r="CP521" s="180"/>
      <c r="CQ521" s="180"/>
      <c r="CR521" s="180"/>
      <c r="CS521" s="180"/>
      <c r="CT521" s="180"/>
      <c r="CU521" s="180"/>
      <c r="CV521" s="180"/>
      <c r="CW521" s="180"/>
      <c r="CX521" s="180"/>
      <c r="CY521" s="180"/>
      <c r="CZ521" s="180"/>
      <c r="DA521" s="180"/>
      <c r="DB521" s="180"/>
      <c r="DC521" s="180"/>
      <c r="DD521" s="180"/>
      <c r="DE521" s="180"/>
      <c r="DF521" s="180"/>
      <c r="DG521" s="180"/>
      <c r="DH521" s="180"/>
      <c r="DI521" s="180"/>
      <c r="DJ521" s="180"/>
      <c r="DK521" s="180"/>
      <c r="DL521" s="180"/>
      <c r="DM521" s="180"/>
      <c r="DN521" s="180"/>
      <c r="DO521" s="180"/>
      <c r="DP521" s="180"/>
      <c r="DQ521" s="180"/>
      <c r="DR521" s="180"/>
      <c r="DS521" s="180"/>
      <c r="DT521" s="180"/>
      <c r="DU521" s="180"/>
      <c r="DV521" s="180"/>
      <c r="DW521" s="180"/>
      <c r="DX521" s="180"/>
      <c r="DY521" s="180"/>
      <c r="DZ521" s="180"/>
      <c r="EA521" s="180"/>
      <c r="EB521" s="180"/>
    </row>
    <row r="522" spans="2:132" x14ac:dyDescent="0.2">
      <c r="B522" s="180"/>
      <c r="C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  <c r="CB522" s="180"/>
      <c r="CC522" s="180"/>
      <c r="CD522" s="180"/>
      <c r="CE522" s="180"/>
      <c r="CF522" s="180"/>
      <c r="CG522" s="180"/>
      <c r="CH522" s="180"/>
      <c r="CI522" s="180"/>
      <c r="CJ522" s="180"/>
      <c r="CK522" s="180"/>
      <c r="CL522" s="180"/>
      <c r="CM522" s="180"/>
      <c r="CN522" s="180"/>
      <c r="CO522" s="180"/>
      <c r="CP522" s="180"/>
      <c r="CQ522" s="180"/>
      <c r="CR522" s="180"/>
      <c r="CS522" s="180"/>
      <c r="CT522" s="180"/>
      <c r="CU522" s="180"/>
      <c r="CV522" s="180"/>
      <c r="CW522" s="180"/>
      <c r="CX522" s="180"/>
      <c r="CY522" s="180"/>
      <c r="CZ522" s="180"/>
      <c r="DA522" s="180"/>
      <c r="DB522" s="180"/>
      <c r="DC522" s="180"/>
      <c r="DD522" s="180"/>
      <c r="DE522" s="180"/>
      <c r="DF522" s="180"/>
      <c r="DG522" s="180"/>
      <c r="DH522" s="180"/>
      <c r="DI522" s="180"/>
      <c r="DJ522" s="180"/>
      <c r="DK522" s="180"/>
      <c r="DL522" s="180"/>
      <c r="DM522" s="180"/>
      <c r="DN522" s="180"/>
      <c r="DO522" s="180"/>
      <c r="DP522" s="180"/>
      <c r="DQ522" s="180"/>
      <c r="DR522" s="180"/>
      <c r="DS522" s="180"/>
      <c r="DT522" s="180"/>
      <c r="DU522" s="180"/>
      <c r="DV522" s="180"/>
      <c r="DW522" s="180"/>
      <c r="DX522" s="180"/>
      <c r="DY522" s="180"/>
      <c r="DZ522" s="180"/>
      <c r="EA522" s="180"/>
      <c r="EB522" s="180"/>
    </row>
    <row r="523" spans="2:132" x14ac:dyDescent="0.2">
      <c r="B523" s="180"/>
      <c r="C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  <c r="CB523" s="180"/>
      <c r="CC523" s="180"/>
      <c r="CD523" s="180"/>
      <c r="CE523" s="180"/>
      <c r="CF523" s="180"/>
      <c r="CG523" s="180"/>
      <c r="CH523" s="180"/>
      <c r="CI523" s="180"/>
      <c r="CJ523" s="180"/>
      <c r="CK523" s="180"/>
      <c r="CL523" s="180"/>
      <c r="CM523" s="180"/>
      <c r="CN523" s="180"/>
      <c r="CO523" s="180"/>
      <c r="CP523" s="180"/>
      <c r="CQ523" s="180"/>
      <c r="CR523" s="180"/>
      <c r="CS523" s="180"/>
      <c r="CT523" s="180"/>
      <c r="CU523" s="180"/>
      <c r="CV523" s="180"/>
      <c r="CW523" s="180"/>
      <c r="CX523" s="180"/>
      <c r="CY523" s="180"/>
      <c r="CZ523" s="180"/>
      <c r="DA523" s="180"/>
      <c r="DB523" s="180"/>
      <c r="DC523" s="180"/>
      <c r="DD523" s="180"/>
      <c r="DE523" s="180"/>
      <c r="DF523" s="180"/>
      <c r="DG523" s="180"/>
      <c r="DH523" s="180"/>
      <c r="DI523" s="180"/>
      <c r="DJ523" s="180"/>
      <c r="DK523" s="180"/>
      <c r="DL523" s="180"/>
      <c r="DM523" s="180"/>
      <c r="DN523" s="180"/>
      <c r="DO523" s="180"/>
      <c r="DP523" s="180"/>
      <c r="DQ523" s="180"/>
      <c r="DR523" s="180"/>
      <c r="DS523" s="180"/>
      <c r="DT523" s="180"/>
      <c r="DU523" s="180"/>
      <c r="DV523" s="180"/>
      <c r="DW523" s="180"/>
      <c r="DX523" s="180"/>
      <c r="DY523" s="180"/>
      <c r="DZ523" s="180"/>
      <c r="EA523" s="180"/>
      <c r="EB523" s="180"/>
    </row>
    <row r="524" spans="2:132" x14ac:dyDescent="0.2">
      <c r="B524" s="180"/>
      <c r="C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  <c r="CB524" s="180"/>
      <c r="CC524" s="180"/>
      <c r="CD524" s="180"/>
      <c r="CE524" s="180"/>
      <c r="CF524" s="180"/>
      <c r="CG524" s="180"/>
      <c r="CH524" s="180"/>
      <c r="CI524" s="180"/>
      <c r="CJ524" s="180"/>
      <c r="CK524" s="180"/>
      <c r="CL524" s="180"/>
      <c r="CM524" s="180"/>
      <c r="CN524" s="180"/>
      <c r="CO524" s="180"/>
      <c r="CP524" s="180"/>
      <c r="CQ524" s="180"/>
      <c r="CR524" s="180"/>
      <c r="CS524" s="180"/>
      <c r="CT524" s="180"/>
      <c r="CU524" s="180"/>
      <c r="CV524" s="180"/>
      <c r="CW524" s="180"/>
      <c r="CX524" s="180"/>
      <c r="CY524" s="180"/>
      <c r="CZ524" s="180"/>
      <c r="DA524" s="180"/>
      <c r="DB524" s="180"/>
      <c r="DC524" s="180"/>
      <c r="DD524" s="180"/>
      <c r="DE524" s="180"/>
      <c r="DF524" s="180"/>
      <c r="DG524" s="180"/>
      <c r="DH524" s="180"/>
      <c r="DI524" s="180"/>
      <c r="DJ524" s="180"/>
      <c r="DK524" s="180"/>
      <c r="DL524" s="180"/>
      <c r="DM524" s="180"/>
      <c r="DN524" s="180"/>
      <c r="DO524" s="180"/>
      <c r="DP524" s="180"/>
      <c r="DQ524" s="180"/>
      <c r="DR524" s="180"/>
      <c r="DS524" s="180"/>
      <c r="DT524" s="180"/>
      <c r="DU524" s="180"/>
      <c r="DV524" s="180"/>
      <c r="DW524" s="180"/>
      <c r="DX524" s="180"/>
      <c r="DY524" s="180"/>
      <c r="DZ524" s="180"/>
      <c r="EA524" s="180"/>
      <c r="EB524" s="180"/>
    </row>
    <row r="525" spans="2:132" x14ac:dyDescent="0.2">
      <c r="B525" s="180"/>
      <c r="C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  <c r="CB525" s="180"/>
      <c r="CC525" s="180"/>
      <c r="CD525" s="180"/>
      <c r="CE525" s="180"/>
      <c r="CF525" s="180"/>
      <c r="CG525" s="180"/>
      <c r="CH525" s="180"/>
      <c r="CI525" s="180"/>
      <c r="CJ525" s="180"/>
      <c r="CK525" s="180"/>
      <c r="CL525" s="180"/>
      <c r="CM525" s="180"/>
      <c r="CN525" s="180"/>
      <c r="CO525" s="180"/>
      <c r="CP525" s="180"/>
      <c r="CQ525" s="180"/>
      <c r="CR525" s="180"/>
      <c r="CS525" s="180"/>
      <c r="CT525" s="180"/>
      <c r="CU525" s="180"/>
      <c r="CV525" s="180"/>
      <c r="CW525" s="180"/>
      <c r="CX525" s="180"/>
      <c r="CY525" s="180"/>
      <c r="CZ525" s="180"/>
      <c r="DA525" s="180"/>
      <c r="DB525" s="180"/>
      <c r="DC525" s="180"/>
      <c r="DD525" s="180"/>
      <c r="DE525" s="180"/>
      <c r="DF525" s="180"/>
      <c r="DG525" s="180"/>
      <c r="DH525" s="180"/>
      <c r="DI525" s="180"/>
      <c r="DJ525" s="180"/>
      <c r="DK525" s="180"/>
      <c r="DL525" s="180"/>
      <c r="DM525" s="180"/>
      <c r="DN525" s="180"/>
      <c r="DO525" s="180"/>
      <c r="DP525" s="180"/>
      <c r="DQ525" s="180"/>
      <c r="DR525" s="180"/>
      <c r="DS525" s="180"/>
      <c r="DT525" s="180"/>
      <c r="DU525" s="180"/>
      <c r="DV525" s="180"/>
      <c r="DW525" s="180"/>
      <c r="DX525" s="180"/>
      <c r="DY525" s="180"/>
      <c r="DZ525" s="180"/>
      <c r="EA525" s="180"/>
      <c r="EB525" s="180"/>
    </row>
    <row r="526" spans="2:132" x14ac:dyDescent="0.2">
      <c r="B526" s="180"/>
      <c r="C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  <c r="CB526" s="180"/>
      <c r="CC526" s="180"/>
      <c r="CD526" s="180"/>
      <c r="CE526" s="180"/>
      <c r="CF526" s="180"/>
      <c r="CG526" s="180"/>
      <c r="CH526" s="180"/>
      <c r="CI526" s="180"/>
      <c r="CJ526" s="180"/>
      <c r="CK526" s="180"/>
      <c r="CL526" s="180"/>
      <c r="CM526" s="180"/>
      <c r="CN526" s="180"/>
      <c r="CO526" s="180"/>
      <c r="CP526" s="180"/>
      <c r="CQ526" s="180"/>
      <c r="CR526" s="180"/>
      <c r="CS526" s="180"/>
      <c r="CT526" s="180"/>
      <c r="CU526" s="180"/>
      <c r="CV526" s="180"/>
      <c r="CW526" s="180"/>
      <c r="CX526" s="180"/>
      <c r="CY526" s="180"/>
      <c r="CZ526" s="180"/>
      <c r="DA526" s="180"/>
      <c r="DB526" s="180"/>
      <c r="DC526" s="180"/>
      <c r="DD526" s="180"/>
      <c r="DE526" s="180"/>
      <c r="DF526" s="180"/>
      <c r="DG526" s="180"/>
      <c r="DH526" s="180"/>
      <c r="DI526" s="180"/>
      <c r="DJ526" s="180"/>
      <c r="DK526" s="180"/>
      <c r="DL526" s="180"/>
      <c r="DM526" s="180"/>
      <c r="DN526" s="180"/>
      <c r="DO526" s="180"/>
      <c r="DP526" s="180"/>
      <c r="DQ526" s="180"/>
      <c r="DR526" s="180"/>
      <c r="DS526" s="180"/>
      <c r="DT526" s="180"/>
      <c r="DU526" s="180"/>
      <c r="DV526" s="180"/>
      <c r="DW526" s="180"/>
      <c r="DX526" s="180"/>
      <c r="DY526" s="180"/>
      <c r="DZ526" s="180"/>
      <c r="EA526" s="180"/>
      <c r="EB526" s="180"/>
    </row>
    <row r="527" spans="2:132" x14ac:dyDescent="0.2">
      <c r="B527" s="180"/>
      <c r="C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  <c r="CB527" s="180"/>
      <c r="CC527" s="180"/>
      <c r="CD527" s="180"/>
      <c r="CE527" s="180"/>
      <c r="CF527" s="180"/>
      <c r="CG527" s="180"/>
      <c r="CH527" s="180"/>
      <c r="CI527" s="180"/>
      <c r="CJ527" s="180"/>
      <c r="CK527" s="180"/>
      <c r="CL527" s="180"/>
      <c r="CM527" s="180"/>
      <c r="CN527" s="180"/>
      <c r="CO527" s="180"/>
      <c r="CP527" s="180"/>
      <c r="CQ527" s="180"/>
      <c r="CR527" s="180"/>
      <c r="CS527" s="180"/>
      <c r="CT527" s="180"/>
      <c r="CU527" s="180"/>
      <c r="CV527" s="180"/>
      <c r="CW527" s="180"/>
      <c r="CX527" s="180"/>
      <c r="CY527" s="180"/>
      <c r="CZ527" s="180"/>
      <c r="DA527" s="180"/>
      <c r="DB527" s="180"/>
      <c r="DC527" s="180"/>
      <c r="DD527" s="180"/>
      <c r="DE527" s="180"/>
      <c r="DF527" s="180"/>
      <c r="DG527" s="180"/>
      <c r="DH527" s="180"/>
      <c r="DI527" s="180"/>
      <c r="DJ527" s="180"/>
      <c r="DK527" s="180"/>
      <c r="DL527" s="180"/>
      <c r="DM527" s="180"/>
      <c r="DN527" s="180"/>
      <c r="DO527" s="180"/>
      <c r="DP527" s="180"/>
      <c r="DQ527" s="180"/>
      <c r="DR527" s="180"/>
      <c r="DS527" s="180"/>
      <c r="DT527" s="180"/>
      <c r="DU527" s="180"/>
      <c r="DV527" s="180"/>
      <c r="DW527" s="180"/>
      <c r="DX527" s="180"/>
      <c r="DY527" s="180"/>
      <c r="DZ527" s="180"/>
      <c r="EA527" s="180"/>
      <c r="EB527" s="180"/>
    </row>
    <row r="528" spans="2:132" x14ac:dyDescent="0.2">
      <c r="B528" s="180"/>
      <c r="C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  <c r="CB528" s="180"/>
      <c r="CC528" s="180"/>
      <c r="CD528" s="180"/>
      <c r="CE528" s="180"/>
      <c r="CF528" s="180"/>
      <c r="CG528" s="180"/>
      <c r="CH528" s="180"/>
      <c r="CI528" s="180"/>
      <c r="CJ528" s="180"/>
      <c r="CK528" s="180"/>
      <c r="CL528" s="180"/>
      <c r="CM528" s="180"/>
      <c r="CN528" s="180"/>
      <c r="CO528" s="180"/>
      <c r="CP528" s="180"/>
      <c r="CQ528" s="180"/>
      <c r="CR528" s="180"/>
      <c r="CS528" s="180"/>
      <c r="CT528" s="180"/>
      <c r="CU528" s="180"/>
      <c r="CV528" s="180"/>
      <c r="CW528" s="180"/>
      <c r="CX528" s="180"/>
      <c r="CY528" s="180"/>
      <c r="CZ528" s="180"/>
      <c r="DA528" s="180"/>
      <c r="DB528" s="180"/>
      <c r="DC528" s="180"/>
      <c r="DD528" s="180"/>
      <c r="DE528" s="180"/>
      <c r="DF528" s="180"/>
      <c r="DG528" s="180"/>
      <c r="DH528" s="180"/>
      <c r="DI528" s="180"/>
      <c r="DJ528" s="180"/>
      <c r="DK528" s="180"/>
      <c r="DL528" s="180"/>
      <c r="DM528" s="180"/>
      <c r="DN528" s="180"/>
      <c r="DO528" s="180"/>
      <c r="DP528" s="180"/>
      <c r="DQ528" s="180"/>
      <c r="DR528" s="180"/>
      <c r="DS528" s="180"/>
      <c r="DT528" s="180"/>
      <c r="DU528" s="180"/>
      <c r="DV528" s="180"/>
      <c r="DW528" s="180"/>
      <c r="DX528" s="180"/>
      <c r="DY528" s="180"/>
      <c r="DZ528" s="180"/>
      <c r="EA528" s="180"/>
      <c r="EB528" s="180"/>
    </row>
    <row r="529" spans="2:132" x14ac:dyDescent="0.2">
      <c r="B529" s="180"/>
      <c r="C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  <c r="CB529" s="180"/>
      <c r="CC529" s="180"/>
      <c r="CD529" s="180"/>
      <c r="CE529" s="180"/>
      <c r="CF529" s="180"/>
      <c r="CG529" s="180"/>
      <c r="CH529" s="180"/>
      <c r="CI529" s="180"/>
      <c r="CJ529" s="180"/>
      <c r="CK529" s="180"/>
      <c r="CL529" s="180"/>
      <c r="CM529" s="180"/>
      <c r="CN529" s="180"/>
      <c r="CO529" s="180"/>
      <c r="CP529" s="180"/>
      <c r="CQ529" s="180"/>
      <c r="CR529" s="180"/>
      <c r="CS529" s="180"/>
      <c r="CT529" s="180"/>
      <c r="CU529" s="180"/>
      <c r="CV529" s="180"/>
      <c r="CW529" s="180"/>
      <c r="CX529" s="180"/>
      <c r="CY529" s="180"/>
      <c r="CZ529" s="180"/>
      <c r="DA529" s="180"/>
      <c r="DB529" s="180"/>
      <c r="DC529" s="180"/>
      <c r="DD529" s="180"/>
      <c r="DE529" s="180"/>
      <c r="DF529" s="180"/>
      <c r="DG529" s="180"/>
      <c r="DH529" s="180"/>
      <c r="DI529" s="180"/>
      <c r="DJ529" s="180"/>
      <c r="DK529" s="180"/>
      <c r="DL529" s="180"/>
      <c r="DM529" s="180"/>
      <c r="DN529" s="180"/>
      <c r="DO529" s="180"/>
      <c r="DP529" s="180"/>
      <c r="DQ529" s="180"/>
      <c r="DR529" s="180"/>
      <c r="DS529" s="180"/>
      <c r="DT529" s="180"/>
      <c r="DU529" s="180"/>
      <c r="DV529" s="180"/>
      <c r="DW529" s="180"/>
      <c r="DX529" s="180"/>
      <c r="DY529" s="180"/>
      <c r="DZ529" s="180"/>
      <c r="EA529" s="180"/>
      <c r="EB529" s="180"/>
    </row>
    <row r="530" spans="2:132" x14ac:dyDescent="0.2">
      <c r="B530" s="180"/>
      <c r="C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  <c r="CB530" s="180"/>
      <c r="CC530" s="180"/>
      <c r="CD530" s="180"/>
      <c r="CE530" s="180"/>
      <c r="CF530" s="180"/>
      <c r="CG530" s="180"/>
      <c r="CH530" s="180"/>
      <c r="CI530" s="180"/>
      <c r="CJ530" s="180"/>
      <c r="CK530" s="180"/>
      <c r="CL530" s="180"/>
      <c r="CM530" s="180"/>
      <c r="CN530" s="180"/>
      <c r="CO530" s="180"/>
      <c r="CP530" s="180"/>
      <c r="CQ530" s="180"/>
      <c r="CR530" s="180"/>
      <c r="CS530" s="180"/>
      <c r="CT530" s="180"/>
      <c r="CU530" s="180"/>
      <c r="CV530" s="180"/>
      <c r="CW530" s="180"/>
      <c r="CX530" s="180"/>
      <c r="CY530" s="180"/>
      <c r="CZ530" s="180"/>
      <c r="DA530" s="180"/>
      <c r="DB530" s="180"/>
      <c r="DC530" s="180"/>
      <c r="DD530" s="180"/>
      <c r="DE530" s="180"/>
      <c r="DF530" s="180"/>
      <c r="DG530" s="180"/>
      <c r="DH530" s="180"/>
      <c r="DI530" s="180"/>
      <c r="DJ530" s="180"/>
      <c r="DK530" s="180"/>
      <c r="DL530" s="180"/>
      <c r="DM530" s="180"/>
      <c r="DN530" s="180"/>
      <c r="DO530" s="180"/>
      <c r="DP530" s="180"/>
      <c r="DQ530" s="180"/>
      <c r="DR530" s="180"/>
      <c r="DS530" s="180"/>
      <c r="DT530" s="180"/>
      <c r="DU530" s="180"/>
      <c r="DV530" s="180"/>
      <c r="DW530" s="180"/>
      <c r="DX530" s="180"/>
      <c r="DY530" s="180"/>
      <c r="DZ530" s="180"/>
      <c r="EA530" s="180"/>
      <c r="EB530" s="180"/>
    </row>
    <row r="531" spans="2:132" x14ac:dyDescent="0.2">
      <c r="B531" s="180"/>
      <c r="C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  <c r="CB531" s="180"/>
      <c r="CC531" s="180"/>
      <c r="CD531" s="180"/>
      <c r="CE531" s="180"/>
      <c r="CF531" s="180"/>
      <c r="CG531" s="180"/>
      <c r="CH531" s="180"/>
      <c r="CI531" s="180"/>
      <c r="CJ531" s="180"/>
      <c r="CK531" s="180"/>
      <c r="CL531" s="180"/>
      <c r="CM531" s="180"/>
      <c r="CN531" s="180"/>
      <c r="CO531" s="180"/>
      <c r="CP531" s="180"/>
      <c r="CQ531" s="180"/>
      <c r="CR531" s="180"/>
      <c r="CS531" s="180"/>
      <c r="CT531" s="180"/>
      <c r="CU531" s="180"/>
      <c r="CV531" s="180"/>
      <c r="CW531" s="180"/>
      <c r="CX531" s="180"/>
      <c r="CY531" s="180"/>
      <c r="CZ531" s="180"/>
      <c r="DA531" s="180"/>
      <c r="DB531" s="180"/>
      <c r="DC531" s="180"/>
      <c r="DD531" s="180"/>
      <c r="DE531" s="180"/>
      <c r="DF531" s="180"/>
      <c r="DG531" s="180"/>
      <c r="DH531" s="180"/>
      <c r="DI531" s="180"/>
      <c r="DJ531" s="180"/>
      <c r="DK531" s="180"/>
      <c r="DL531" s="180"/>
      <c r="DM531" s="180"/>
      <c r="DN531" s="180"/>
      <c r="DO531" s="180"/>
      <c r="DP531" s="180"/>
      <c r="DQ531" s="180"/>
      <c r="DR531" s="180"/>
      <c r="DS531" s="180"/>
      <c r="DT531" s="180"/>
      <c r="DU531" s="180"/>
      <c r="DV531" s="180"/>
      <c r="DW531" s="180"/>
      <c r="DX531" s="180"/>
      <c r="DY531" s="180"/>
      <c r="DZ531" s="180"/>
      <c r="EA531" s="180"/>
      <c r="EB531" s="180"/>
    </row>
    <row r="532" spans="2:132" x14ac:dyDescent="0.2">
      <c r="B532" s="180"/>
      <c r="C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  <c r="CB532" s="180"/>
      <c r="CC532" s="180"/>
      <c r="CD532" s="180"/>
      <c r="CE532" s="180"/>
      <c r="CF532" s="180"/>
      <c r="CG532" s="180"/>
      <c r="CH532" s="180"/>
      <c r="CI532" s="180"/>
      <c r="CJ532" s="180"/>
      <c r="CK532" s="180"/>
      <c r="CL532" s="180"/>
      <c r="CM532" s="180"/>
      <c r="CN532" s="180"/>
      <c r="CO532" s="180"/>
      <c r="CP532" s="180"/>
      <c r="CQ532" s="180"/>
      <c r="CR532" s="180"/>
      <c r="CS532" s="180"/>
      <c r="CT532" s="180"/>
      <c r="CU532" s="180"/>
      <c r="CV532" s="180"/>
      <c r="CW532" s="180"/>
      <c r="CX532" s="180"/>
      <c r="CY532" s="180"/>
      <c r="CZ532" s="180"/>
      <c r="DA532" s="180"/>
      <c r="DB532" s="180"/>
      <c r="DC532" s="180"/>
      <c r="DD532" s="180"/>
      <c r="DE532" s="180"/>
      <c r="DF532" s="180"/>
      <c r="DG532" s="180"/>
      <c r="DH532" s="180"/>
      <c r="DI532" s="180"/>
      <c r="DJ532" s="180"/>
      <c r="DK532" s="180"/>
      <c r="DL532" s="180"/>
      <c r="DM532" s="180"/>
      <c r="DN532" s="180"/>
      <c r="DO532" s="180"/>
      <c r="DP532" s="180"/>
      <c r="DQ532" s="180"/>
      <c r="DR532" s="180"/>
      <c r="DS532" s="180"/>
      <c r="DT532" s="180"/>
      <c r="DU532" s="180"/>
      <c r="DV532" s="180"/>
      <c r="DW532" s="180"/>
      <c r="DX532" s="180"/>
      <c r="DY532" s="180"/>
      <c r="DZ532" s="180"/>
      <c r="EA532" s="180"/>
      <c r="EB532" s="180"/>
    </row>
    <row r="533" spans="2:132" x14ac:dyDescent="0.2">
      <c r="B533" s="180"/>
      <c r="C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  <c r="CB533" s="180"/>
      <c r="CC533" s="180"/>
      <c r="CD533" s="180"/>
      <c r="CE533" s="180"/>
      <c r="CF533" s="180"/>
      <c r="CG533" s="180"/>
      <c r="CH533" s="180"/>
      <c r="CI533" s="180"/>
      <c r="CJ533" s="180"/>
      <c r="CK533" s="180"/>
      <c r="CL533" s="180"/>
      <c r="CM533" s="180"/>
      <c r="CN533" s="180"/>
      <c r="CO533" s="180"/>
      <c r="CP533" s="180"/>
      <c r="CQ533" s="180"/>
      <c r="CR533" s="180"/>
      <c r="CS533" s="180"/>
      <c r="CT533" s="180"/>
      <c r="CU533" s="180"/>
      <c r="CV533" s="180"/>
      <c r="CW533" s="180"/>
      <c r="CX533" s="180"/>
      <c r="CY533" s="180"/>
      <c r="CZ533" s="180"/>
      <c r="DA533" s="180"/>
      <c r="DB533" s="180"/>
      <c r="DC533" s="180"/>
      <c r="DD533" s="180"/>
      <c r="DE533" s="180"/>
      <c r="DF533" s="180"/>
      <c r="DG533" s="180"/>
      <c r="DH533" s="180"/>
      <c r="DI533" s="180"/>
      <c r="DJ533" s="180"/>
      <c r="DK533" s="180"/>
      <c r="DL533" s="180"/>
      <c r="DM533" s="180"/>
      <c r="DN533" s="180"/>
      <c r="DO533" s="180"/>
      <c r="DP533" s="180"/>
      <c r="DQ533" s="180"/>
      <c r="DR533" s="180"/>
      <c r="DS533" s="180"/>
      <c r="DT533" s="180"/>
      <c r="DU533" s="180"/>
      <c r="DV533" s="180"/>
      <c r="DW533" s="180"/>
      <c r="DX533" s="180"/>
      <c r="DY533" s="180"/>
      <c r="DZ533" s="180"/>
      <c r="EA533" s="180"/>
      <c r="EB533" s="180"/>
    </row>
    <row r="534" spans="2:132" x14ac:dyDescent="0.2">
      <c r="B534" s="180"/>
      <c r="C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  <c r="CB534" s="180"/>
      <c r="CC534" s="180"/>
      <c r="CD534" s="180"/>
      <c r="CE534" s="180"/>
      <c r="CF534" s="180"/>
      <c r="CG534" s="180"/>
      <c r="CH534" s="180"/>
      <c r="CI534" s="180"/>
      <c r="CJ534" s="180"/>
      <c r="CK534" s="180"/>
      <c r="CL534" s="180"/>
      <c r="CM534" s="180"/>
      <c r="CN534" s="180"/>
      <c r="CO534" s="180"/>
      <c r="CP534" s="180"/>
      <c r="CQ534" s="180"/>
      <c r="CR534" s="180"/>
      <c r="CS534" s="180"/>
      <c r="CT534" s="180"/>
      <c r="CU534" s="180"/>
      <c r="CV534" s="180"/>
      <c r="CW534" s="180"/>
      <c r="CX534" s="180"/>
      <c r="CY534" s="180"/>
      <c r="CZ534" s="180"/>
      <c r="DA534" s="180"/>
      <c r="DB534" s="180"/>
      <c r="DC534" s="180"/>
      <c r="DD534" s="180"/>
      <c r="DE534" s="180"/>
      <c r="DF534" s="180"/>
      <c r="DG534" s="180"/>
      <c r="DH534" s="180"/>
      <c r="DI534" s="180"/>
      <c r="DJ534" s="180"/>
      <c r="DK534" s="180"/>
      <c r="DL534" s="180"/>
      <c r="DM534" s="180"/>
      <c r="DN534" s="180"/>
      <c r="DO534" s="180"/>
      <c r="DP534" s="180"/>
      <c r="DQ534" s="180"/>
      <c r="DR534" s="180"/>
      <c r="DS534" s="180"/>
      <c r="DT534" s="180"/>
      <c r="DU534" s="180"/>
      <c r="DV534" s="180"/>
      <c r="DW534" s="180"/>
      <c r="DX534" s="180"/>
      <c r="DY534" s="180"/>
      <c r="DZ534" s="180"/>
      <c r="EA534" s="180"/>
      <c r="EB534" s="180"/>
    </row>
    <row r="535" spans="2:132" x14ac:dyDescent="0.2">
      <c r="B535" s="180"/>
      <c r="C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  <c r="CB535" s="180"/>
      <c r="CC535" s="180"/>
      <c r="CD535" s="180"/>
      <c r="CE535" s="180"/>
      <c r="CF535" s="180"/>
      <c r="CG535" s="180"/>
      <c r="CH535" s="180"/>
      <c r="CI535" s="180"/>
      <c r="CJ535" s="180"/>
      <c r="CK535" s="180"/>
      <c r="CL535" s="180"/>
      <c r="CM535" s="180"/>
      <c r="CN535" s="180"/>
      <c r="CO535" s="180"/>
      <c r="CP535" s="180"/>
      <c r="CQ535" s="180"/>
      <c r="CR535" s="180"/>
      <c r="CS535" s="180"/>
      <c r="CT535" s="180"/>
      <c r="CU535" s="180"/>
      <c r="CV535" s="180"/>
      <c r="CW535" s="180"/>
      <c r="CX535" s="180"/>
      <c r="CY535" s="180"/>
      <c r="CZ535" s="180"/>
      <c r="DA535" s="180"/>
      <c r="DB535" s="180"/>
      <c r="DC535" s="180"/>
      <c r="DD535" s="180"/>
      <c r="DE535" s="180"/>
      <c r="DF535" s="180"/>
      <c r="DG535" s="180"/>
      <c r="DH535" s="180"/>
      <c r="DI535" s="180"/>
      <c r="DJ535" s="180"/>
      <c r="DK535" s="180"/>
      <c r="DL535" s="180"/>
      <c r="DM535" s="180"/>
      <c r="DN535" s="180"/>
      <c r="DO535" s="180"/>
      <c r="DP535" s="180"/>
      <c r="DQ535" s="180"/>
      <c r="DR535" s="180"/>
      <c r="DS535" s="180"/>
      <c r="DT535" s="180"/>
      <c r="DU535" s="180"/>
      <c r="DV535" s="180"/>
      <c r="DW535" s="180"/>
      <c r="DX535" s="180"/>
      <c r="DY535" s="180"/>
      <c r="DZ535" s="180"/>
      <c r="EA535" s="180"/>
      <c r="EB535" s="180"/>
    </row>
    <row r="536" spans="2:132" x14ac:dyDescent="0.2">
      <c r="B536" s="180"/>
      <c r="C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  <c r="CB536" s="180"/>
      <c r="CC536" s="180"/>
      <c r="CD536" s="180"/>
      <c r="CE536" s="180"/>
      <c r="CF536" s="180"/>
      <c r="CG536" s="180"/>
      <c r="CH536" s="180"/>
      <c r="CI536" s="180"/>
      <c r="CJ536" s="180"/>
      <c r="CK536" s="180"/>
      <c r="CL536" s="180"/>
      <c r="CM536" s="180"/>
      <c r="CN536" s="180"/>
      <c r="CO536" s="180"/>
      <c r="CP536" s="180"/>
      <c r="CQ536" s="180"/>
      <c r="CR536" s="180"/>
      <c r="CS536" s="180"/>
      <c r="CT536" s="180"/>
      <c r="CU536" s="180"/>
      <c r="CV536" s="180"/>
      <c r="CW536" s="180"/>
      <c r="CX536" s="180"/>
      <c r="CY536" s="180"/>
      <c r="CZ536" s="180"/>
      <c r="DA536" s="180"/>
      <c r="DB536" s="180"/>
      <c r="DC536" s="180"/>
      <c r="DD536" s="180"/>
      <c r="DE536" s="180"/>
      <c r="DF536" s="180"/>
      <c r="DG536" s="180"/>
      <c r="DH536" s="180"/>
      <c r="DI536" s="180"/>
      <c r="DJ536" s="180"/>
      <c r="DK536" s="180"/>
      <c r="DL536" s="180"/>
      <c r="DM536" s="180"/>
      <c r="DN536" s="180"/>
      <c r="DO536" s="180"/>
      <c r="DP536" s="180"/>
      <c r="DQ536" s="180"/>
      <c r="DR536" s="180"/>
      <c r="DS536" s="180"/>
      <c r="DT536" s="180"/>
      <c r="DU536" s="180"/>
      <c r="DV536" s="180"/>
      <c r="DW536" s="180"/>
      <c r="DX536" s="180"/>
      <c r="DY536" s="180"/>
      <c r="DZ536" s="180"/>
      <c r="EA536" s="180"/>
      <c r="EB536" s="180"/>
    </row>
    <row r="537" spans="2:132" x14ac:dyDescent="0.2">
      <c r="B537" s="180"/>
      <c r="C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  <c r="CB537" s="180"/>
      <c r="CC537" s="180"/>
      <c r="CD537" s="180"/>
      <c r="CE537" s="180"/>
      <c r="CF537" s="180"/>
      <c r="CG537" s="180"/>
      <c r="CH537" s="180"/>
      <c r="CI537" s="180"/>
      <c r="CJ537" s="180"/>
      <c r="CK537" s="180"/>
      <c r="CL537" s="180"/>
      <c r="CM537" s="180"/>
      <c r="CN537" s="180"/>
      <c r="CO537" s="180"/>
      <c r="CP537" s="180"/>
      <c r="CQ537" s="180"/>
      <c r="CR537" s="180"/>
      <c r="CS537" s="180"/>
      <c r="CT537" s="180"/>
      <c r="CU537" s="180"/>
      <c r="CV537" s="180"/>
      <c r="CW537" s="180"/>
      <c r="CX537" s="180"/>
      <c r="CY537" s="180"/>
      <c r="CZ537" s="180"/>
      <c r="DA537" s="180"/>
      <c r="DB537" s="180"/>
      <c r="DC537" s="180"/>
      <c r="DD537" s="180"/>
      <c r="DE537" s="180"/>
      <c r="DF537" s="180"/>
      <c r="DG537" s="180"/>
      <c r="DH537" s="180"/>
      <c r="DI537" s="180"/>
      <c r="DJ537" s="180"/>
      <c r="DK537" s="180"/>
      <c r="DL537" s="180"/>
      <c r="DM537" s="180"/>
      <c r="DN537" s="180"/>
      <c r="DO537" s="180"/>
      <c r="DP537" s="180"/>
      <c r="DQ537" s="180"/>
      <c r="DR537" s="180"/>
      <c r="DS537" s="180"/>
      <c r="DT537" s="180"/>
      <c r="DU537" s="180"/>
      <c r="DV537" s="180"/>
      <c r="DW537" s="180"/>
      <c r="DX537" s="180"/>
      <c r="DY537" s="180"/>
      <c r="DZ537" s="180"/>
      <c r="EA537" s="180"/>
      <c r="EB537" s="180"/>
    </row>
    <row r="538" spans="2:132" x14ac:dyDescent="0.2">
      <c r="B538" s="180"/>
      <c r="C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  <c r="CB538" s="180"/>
      <c r="CC538" s="180"/>
      <c r="CD538" s="180"/>
      <c r="CE538" s="180"/>
      <c r="CF538" s="180"/>
      <c r="CG538" s="180"/>
      <c r="CH538" s="180"/>
      <c r="CI538" s="180"/>
      <c r="CJ538" s="180"/>
      <c r="CK538" s="180"/>
      <c r="CL538" s="180"/>
      <c r="CM538" s="180"/>
      <c r="CN538" s="180"/>
      <c r="CO538" s="180"/>
      <c r="CP538" s="180"/>
      <c r="CQ538" s="180"/>
      <c r="CR538" s="180"/>
      <c r="CS538" s="180"/>
      <c r="CT538" s="180"/>
      <c r="CU538" s="180"/>
      <c r="CV538" s="180"/>
      <c r="CW538" s="180"/>
      <c r="CX538" s="180"/>
      <c r="CY538" s="180"/>
      <c r="CZ538" s="180"/>
      <c r="DA538" s="180"/>
      <c r="DB538" s="180"/>
      <c r="DC538" s="180"/>
      <c r="DD538" s="180"/>
      <c r="DE538" s="180"/>
      <c r="DF538" s="180"/>
      <c r="DG538" s="180"/>
      <c r="DH538" s="180"/>
      <c r="DI538" s="180"/>
      <c r="DJ538" s="180"/>
      <c r="DK538" s="180"/>
      <c r="DL538" s="180"/>
      <c r="DM538" s="180"/>
      <c r="DN538" s="180"/>
      <c r="DO538" s="180"/>
      <c r="DP538" s="180"/>
      <c r="DQ538" s="180"/>
      <c r="DR538" s="180"/>
      <c r="DS538" s="180"/>
      <c r="DT538" s="180"/>
      <c r="DU538" s="180"/>
      <c r="DV538" s="180"/>
      <c r="DW538" s="180"/>
      <c r="DX538" s="180"/>
      <c r="DY538" s="180"/>
      <c r="DZ538" s="180"/>
      <c r="EA538" s="180"/>
      <c r="EB538" s="180"/>
    </row>
    <row r="539" spans="2:132" x14ac:dyDescent="0.2">
      <c r="B539" s="180"/>
      <c r="C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  <c r="CB539" s="180"/>
      <c r="CC539" s="180"/>
      <c r="CD539" s="180"/>
      <c r="CE539" s="180"/>
      <c r="CF539" s="180"/>
      <c r="CG539" s="180"/>
      <c r="CH539" s="180"/>
      <c r="CI539" s="180"/>
      <c r="CJ539" s="180"/>
      <c r="CK539" s="180"/>
      <c r="CL539" s="180"/>
      <c r="CM539" s="180"/>
      <c r="CN539" s="180"/>
      <c r="CO539" s="180"/>
      <c r="CP539" s="180"/>
      <c r="CQ539" s="180"/>
      <c r="CR539" s="180"/>
      <c r="CS539" s="180"/>
      <c r="CT539" s="180"/>
      <c r="CU539" s="180"/>
      <c r="CV539" s="180"/>
      <c r="CW539" s="180"/>
      <c r="CX539" s="180"/>
      <c r="CY539" s="180"/>
      <c r="CZ539" s="180"/>
      <c r="DA539" s="180"/>
      <c r="DB539" s="180"/>
      <c r="DC539" s="180"/>
      <c r="DD539" s="180"/>
      <c r="DE539" s="180"/>
      <c r="DF539" s="180"/>
      <c r="DG539" s="180"/>
      <c r="DH539" s="180"/>
      <c r="DI539" s="180"/>
      <c r="DJ539" s="180"/>
      <c r="DK539" s="180"/>
      <c r="DL539" s="180"/>
      <c r="DM539" s="180"/>
      <c r="DN539" s="180"/>
      <c r="DO539" s="180"/>
      <c r="DP539" s="180"/>
      <c r="DQ539" s="180"/>
      <c r="DR539" s="180"/>
      <c r="DS539" s="180"/>
      <c r="DT539" s="180"/>
      <c r="DU539" s="180"/>
      <c r="DV539" s="180"/>
      <c r="DW539" s="180"/>
      <c r="DX539" s="180"/>
      <c r="DY539" s="180"/>
      <c r="DZ539" s="180"/>
      <c r="EA539" s="180"/>
      <c r="EB539" s="180"/>
    </row>
    <row r="540" spans="2:132" x14ac:dyDescent="0.2">
      <c r="B540" s="180"/>
      <c r="C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  <c r="CB540" s="180"/>
      <c r="CC540" s="180"/>
      <c r="CD540" s="180"/>
      <c r="CE540" s="180"/>
      <c r="CF540" s="180"/>
      <c r="CG540" s="180"/>
      <c r="CH540" s="180"/>
      <c r="CI540" s="180"/>
      <c r="CJ540" s="180"/>
      <c r="CK540" s="180"/>
      <c r="CL540" s="180"/>
      <c r="CM540" s="180"/>
      <c r="CN540" s="180"/>
      <c r="CO540" s="180"/>
      <c r="CP540" s="180"/>
      <c r="CQ540" s="180"/>
      <c r="CR540" s="180"/>
      <c r="CS540" s="180"/>
      <c r="CT540" s="180"/>
      <c r="CU540" s="180"/>
      <c r="CV540" s="180"/>
      <c r="CW540" s="180"/>
      <c r="CX540" s="180"/>
      <c r="CY540" s="180"/>
      <c r="CZ540" s="180"/>
      <c r="DA540" s="180"/>
      <c r="DB540" s="180"/>
      <c r="DC540" s="180"/>
      <c r="DD540" s="180"/>
      <c r="DE540" s="180"/>
      <c r="DF540" s="180"/>
      <c r="DG540" s="180"/>
      <c r="DH540" s="180"/>
      <c r="DI540" s="180"/>
      <c r="DJ540" s="180"/>
      <c r="DK540" s="180"/>
      <c r="DL540" s="180"/>
      <c r="DM540" s="180"/>
      <c r="DN540" s="180"/>
      <c r="DO540" s="180"/>
      <c r="DP540" s="180"/>
      <c r="DQ540" s="180"/>
      <c r="DR540" s="180"/>
      <c r="DS540" s="180"/>
      <c r="DT540" s="180"/>
      <c r="DU540" s="180"/>
      <c r="DV540" s="180"/>
      <c r="DW540" s="180"/>
      <c r="DX540" s="180"/>
      <c r="DY540" s="180"/>
      <c r="DZ540" s="180"/>
      <c r="EA540" s="180"/>
      <c r="EB540" s="180"/>
    </row>
    <row r="541" spans="2:132" x14ac:dyDescent="0.2">
      <c r="B541" s="180"/>
      <c r="C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  <c r="CB541" s="180"/>
      <c r="CC541" s="180"/>
      <c r="CD541" s="180"/>
      <c r="CE541" s="180"/>
      <c r="CF541" s="180"/>
      <c r="CG541" s="180"/>
      <c r="CH541" s="180"/>
      <c r="CI541" s="180"/>
      <c r="CJ541" s="180"/>
      <c r="CK541" s="180"/>
      <c r="CL541" s="180"/>
      <c r="CM541" s="180"/>
      <c r="CN541" s="180"/>
      <c r="CO541" s="180"/>
      <c r="CP541" s="180"/>
      <c r="CQ541" s="180"/>
      <c r="CR541" s="180"/>
      <c r="CS541" s="180"/>
      <c r="CT541" s="180"/>
      <c r="CU541" s="180"/>
      <c r="CV541" s="180"/>
      <c r="CW541" s="180"/>
      <c r="CX541" s="180"/>
      <c r="CY541" s="180"/>
      <c r="CZ541" s="180"/>
      <c r="DA541" s="180"/>
      <c r="DB541" s="180"/>
      <c r="DC541" s="180"/>
      <c r="DD541" s="180"/>
      <c r="DE541" s="180"/>
      <c r="DF541" s="180"/>
      <c r="DG541" s="180"/>
      <c r="DH541" s="180"/>
      <c r="DI541" s="180"/>
      <c r="DJ541" s="180"/>
      <c r="DK541" s="180"/>
      <c r="DL541" s="180"/>
      <c r="DM541" s="180"/>
      <c r="DN541" s="180"/>
      <c r="DO541" s="180"/>
      <c r="DP541" s="180"/>
      <c r="DQ541" s="180"/>
      <c r="DR541" s="180"/>
      <c r="DS541" s="180"/>
      <c r="DT541" s="180"/>
      <c r="DU541" s="180"/>
      <c r="DV541" s="180"/>
      <c r="DW541" s="180"/>
      <c r="DX541" s="180"/>
      <c r="DY541" s="180"/>
      <c r="DZ541" s="180"/>
      <c r="EA541" s="180"/>
      <c r="EB541" s="180"/>
    </row>
    <row r="542" spans="2:132" x14ac:dyDescent="0.2">
      <c r="B542" s="180"/>
      <c r="C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  <c r="CB542" s="180"/>
      <c r="CC542" s="180"/>
      <c r="CD542" s="180"/>
      <c r="CE542" s="180"/>
      <c r="CF542" s="180"/>
      <c r="CG542" s="180"/>
      <c r="CH542" s="180"/>
      <c r="CI542" s="180"/>
      <c r="CJ542" s="180"/>
      <c r="CK542" s="180"/>
      <c r="CL542" s="180"/>
      <c r="CM542" s="180"/>
      <c r="CN542" s="180"/>
      <c r="CO542" s="180"/>
      <c r="CP542" s="180"/>
      <c r="CQ542" s="180"/>
      <c r="CR542" s="180"/>
      <c r="CS542" s="180"/>
      <c r="CT542" s="180"/>
      <c r="CU542" s="180"/>
      <c r="CV542" s="180"/>
      <c r="CW542" s="180"/>
      <c r="CX542" s="180"/>
      <c r="CY542" s="180"/>
      <c r="CZ542" s="180"/>
      <c r="DA542" s="180"/>
      <c r="DB542" s="180"/>
      <c r="DC542" s="180"/>
      <c r="DD542" s="180"/>
      <c r="DE542" s="180"/>
      <c r="DF542" s="180"/>
      <c r="DG542" s="180"/>
      <c r="DH542" s="180"/>
      <c r="DI542" s="180"/>
      <c r="DJ542" s="180"/>
      <c r="DK542" s="180"/>
      <c r="DL542" s="180"/>
      <c r="DM542" s="180"/>
      <c r="DN542" s="180"/>
      <c r="DO542" s="180"/>
      <c r="DP542" s="180"/>
      <c r="DQ542" s="180"/>
      <c r="DR542" s="180"/>
      <c r="DS542" s="180"/>
      <c r="DT542" s="180"/>
      <c r="DU542" s="180"/>
      <c r="DV542" s="180"/>
      <c r="DW542" s="180"/>
      <c r="DX542" s="180"/>
      <c r="DY542" s="180"/>
      <c r="DZ542" s="180"/>
      <c r="EA542" s="180"/>
      <c r="EB542" s="180"/>
    </row>
    <row r="543" spans="2:132" x14ac:dyDescent="0.2">
      <c r="B543" s="180"/>
      <c r="C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  <c r="CB543" s="180"/>
      <c r="CC543" s="180"/>
      <c r="CD543" s="180"/>
      <c r="CE543" s="180"/>
      <c r="CF543" s="180"/>
      <c r="CG543" s="180"/>
      <c r="CH543" s="180"/>
      <c r="CI543" s="180"/>
      <c r="CJ543" s="180"/>
      <c r="CK543" s="180"/>
      <c r="CL543" s="180"/>
      <c r="CM543" s="180"/>
      <c r="CN543" s="180"/>
      <c r="CO543" s="180"/>
      <c r="CP543" s="180"/>
      <c r="CQ543" s="180"/>
      <c r="CR543" s="180"/>
      <c r="CS543" s="180"/>
      <c r="CT543" s="180"/>
      <c r="CU543" s="180"/>
      <c r="CV543" s="180"/>
      <c r="CW543" s="180"/>
      <c r="CX543" s="180"/>
      <c r="CY543" s="180"/>
      <c r="CZ543" s="180"/>
      <c r="DA543" s="180"/>
      <c r="DB543" s="180"/>
      <c r="DC543" s="180"/>
      <c r="DD543" s="180"/>
      <c r="DE543" s="180"/>
      <c r="DF543" s="180"/>
      <c r="DG543" s="180"/>
      <c r="DH543" s="180"/>
      <c r="DI543" s="180"/>
      <c r="DJ543" s="180"/>
      <c r="DK543" s="180"/>
      <c r="DL543" s="180"/>
      <c r="DM543" s="180"/>
      <c r="DN543" s="180"/>
      <c r="DO543" s="180"/>
      <c r="DP543" s="180"/>
      <c r="DQ543" s="180"/>
      <c r="DR543" s="180"/>
      <c r="DS543" s="180"/>
      <c r="DT543" s="180"/>
      <c r="DU543" s="180"/>
      <c r="DV543" s="180"/>
      <c r="DW543" s="180"/>
      <c r="DX543" s="180"/>
      <c r="DY543" s="180"/>
      <c r="DZ543" s="180"/>
      <c r="EA543" s="180"/>
      <c r="EB543" s="180"/>
    </row>
    <row r="544" spans="2:132" x14ac:dyDescent="0.2">
      <c r="B544" s="180"/>
      <c r="C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  <c r="CB544" s="180"/>
      <c r="CC544" s="180"/>
      <c r="CD544" s="180"/>
      <c r="CE544" s="180"/>
      <c r="CF544" s="180"/>
      <c r="CG544" s="180"/>
      <c r="CH544" s="180"/>
      <c r="CI544" s="180"/>
      <c r="CJ544" s="180"/>
      <c r="CK544" s="180"/>
      <c r="CL544" s="180"/>
      <c r="CM544" s="180"/>
      <c r="CN544" s="180"/>
      <c r="CO544" s="180"/>
      <c r="CP544" s="180"/>
      <c r="CQ544" s="180"/>
      <c r="CR544" s="180"/>
      <c r="CS544" s="180"/>
      <c r="CT544" s="180"/>
      <c r="CU544" s="180"/>
      <c r="CV544" s="180"/>
      <c r="CW544" s="180"/>
      <c r="CX544" s="180"/>
      <c r="CY544" s="180"/>
      <c r="CZ544" s="180"/>
      <c r="DA544" s="180"/>
      <c r="DB544" s="180"/>
      <c r="DC544" s="180"/>
      <c r="DD544" s="180"/>
      <c r="DE544" s="180"/>
      <c r="DF544" s="180"/>
      <c r="DG544" s="180"/>
      <c r="DH544" s="180"/>
      <c r="DI544" s="180"/>
      <c r="DJ544" s="180"/>
      <c r="DK544" s="180"/>
      <c r="DL544" s="180"/>
      <c r="DM544" s="180"/>
      <c r="DN544" s="180"/>
      <c r="DO544" s="180"/>
      <c r="DP544" s="180"/>
      <c r="DQ544" s="180"/>
      <c r="DR544" s="180"/>
      <c r="DS544" s="180"/>
      <c r="DT544" s="180"/>
      <c r="DU544" s="180"/>
      <c r="DV544" s="180"/>
      <c r="DW544" s="180"/>
      <c r="DX544" s="180"/>
      <c r="DY544" s="180"/>
      <c r="DZ544" s="180"/>
      <c r="EA544" s="180"/>
      <c r="EB544" s="180"/>
    </row>
    <row r="545" spans="2:132" x14ac:dyDescent="0.2">
      <c r="B545" s="180"/>
      <c r="C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  <c r="CB545" s="180"/>
      <c r="CC545" s="180"/>
      <c r="CD545" s="180"/>
      <c r="CE545" s="180"/>
      <c r="CF545" s="180"/>
      <c r="CG545" s="180"/>
      <c r="CH545" s="180"/>
      <c r="CI545" s="180"/>
      <c r="CJ545" s="180"/>
      <c r="CK545" s="180"/>
      <c r="CL545" s="180"/>
      <c r="CM545" s="180"/>
      <c r="CN545" s="180"/>
      <c r="CO545" s="180"/>
      <c r="CP545" s="180"/>
      <c r="CQ545" s="180"/>
      <c r="CR545" s="180"/>
      <c r="CS545" s="180"/>
      <c r="CT545" s="180"/>
      <c r="CU545" s="180"/>
      <c r="CV545" s="180"/>
      <c r="CW545" s="180"/>
      <c r="CX545" s="180"/>
      <c r="CY545" s="180"/>
      <c r="CZ545" s="180"/>
      <c r="DA545" s="180"/>
      <c r="DB545" s="180"/>
      <c r="DC545" s="180"/>
      <c r="DD545" s="180"/>
      <c r="DE545" s="180"/>
      <c r="DF545" s="180"/>
      <c r="DG545" s="180"/>
      <c r="DH545" s="180"/>
      <c r="DI545" s="180"/>
      <c r="DJ545" s="180"/>
      <c r="DK545" s="180"/>
      <c r="DL545" s="180"/>
      <c r="DM545" s="180"/>
      <c r="DN545" s="180"/>
      <c r="DO545" s="180"/>
      <c r="DP545" s="180"/>
      <c r="DQ545" s="180"/>
      <c r="DR545" s="180"/>
      <c r="DS545" s="180"/>
      <c r="DT545" s="180"/>
      <c r="DU545" s="180"/>
      <c r="DV545" s="180"/>
      <c r="DW545" s="180"/>
      <c r="DX545" s="180"/>
      <c r="DY545" s="180"/>
      <c r="DZ545" s="180"/>
      <c r="EA545" s="180"/>
      <c r="EB545" s="180"/>
    </row>
    <row r="546" spans="2:132" x14ac:dyDescent="0.2">
      <c r="B546" s="180"/>
      <c r="C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  <c r="CB546" s="180"/>
      <c r="CC546" s="180"/>
      <c r="CD546" s="180"/>
      <c r="CE546" s="180"/>
      <c r="CF546" s="180"/>
      <c r="CG546" s="180"/>
      <c r="CH546" s="180"/>
      <c r="CI546" s="180"/>
      <c r="CJ546" s="180"/>
      <c r="CK546" s="180"/>
      <c r="CL546" s="180"/>
      <c r="CM546" s="180"/>
      <c r="CN546" s="180"/>
      <c r="CO546" s="180"/>
      <c r="CP546" s="180"/>
      <c r="CQ546" s="180"/>
      <c r="CR546" s="180"/>
      <c r="CS546" s="180"/>
      <c r="CT546" s="180"/>
      <c r="CU546" s="180"/>
      <c r="CV546" s="180"/>
      <c r="CW546" s="180"/>
      <c r="CX546" s="180"/>
      <c r="CY546" s="180"/>
      <c r="CZ546" s="180"/>
      <c r="DA546" s="180"/>
      <c r="DB546" s="180"/>
      <c r="DC546" s="180"/>
      <c r="DD546" s="180"/>
      <c r="DE546" s="180"/>
      <c r="DF546" s="180"/>
      <c r="DG546" s="180"/>
      <c r="DH546" s="180"/>
      <c r="DI546" s="180"/>
      <c r="DJ546" s="180"/>
      <c r="DK546" s="180"/>
      <c r="DL546" s="180"/>
      <c r="DM546" s="180"/>
      <c r="DN546" s="180"/>
      <c r="DO546" s="180"/>
      <c r="DP546" s="180"/>
      <c r="DQ546" s="180"/>
      <c r="DR546" s="180"/>
      <c r="DS546" s="180"/>
      <c r="DT546" s="180"/>
      <c r="DU546" s="180"/>
      <c r="DV546" s="180"/>
      <c r="DW546" s="180"/>
      <c r="DX546" s="180"/>
      <c r="DY546" s="180"/>
      <c r="DZ546" s="180"/>
      <c r="EA546" s="180"/>
      <c r="EB546" s="180"/>
    </row>
    <row r="547" spans="2:132" x14ac:dyDescent="0.2">
      <c r="B547" s="180"/>
      <c r="C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  <c r="CB547" s="180"/>
      <c r="CC547" s="180"/>
      <c r="CD547" s="180"/>
      <c r="CE547" s="180"/>
      <c r="CF547" s="180"/>
      <c r="CG547" s="180"/>
      <c r="CH547" s="180"/>
      <c r="CI547" s="180"/>
      <c r="CJ547" s="180"/>
      <c r="CK547" s="180"/>
      <c r="CL547" s="180"/>
      <c r="CM547" s="180"/>
      <c r="CN547" s="180"/>
      <c r="CO547" s="180"/>
      <c r="CP547" s="180"/>
      <c r="CQ547" s="180"/>
      <c r="CR547" s="180"/>
      <c r="CS547" s="180"/>
      <c r="CT547" s="180"/>
      <c r="CU547" s="180"/>
      <c r="CV547" s="180"/>
      <c r="CW547" s="180"/>
      <c r="CX547" s="180"/>
      <c r="CY547" s="180"/>
      <c r="CZ547" s="180"/>
      <c r="DA547" s="180"/>
      <c r="DB547" s="180"/>
      <c r="DC547" s="180"/>
      <c r="DD547" s="180"/>
      <c r="DE547" s="180"/>
      <c r="DF547" s="180"/>
      <c r="DG547" s="180"/>
      <c r="DH547" s="180"/>
      <c r="DI547" s="180"/>
      <c r="DJ547" s="180"/>
      <c r="DK547" s="180"/>
      <c r="DL547" s="180"/>
      <c r="DM547" s="180"/>
      <c r="DN547" s="180"/>
      <c r="DO547" s="180"/>
      <c r="DP547" s="180"/>
      <c r="DQ547" s="180"/>
      <c r="DR547" s="180"/>
      <c r="DS547" s="180"/>
      <c r="DT547" s="180"/>
      <c r="DU547" s="180"/>
      <c r="DV547" s="180"/>
      <c r="DW547" s="180"/>
      <c r="DX547" s="180"/>
      <c r="DY547" s="180"/>
      <c r="DZ547" s="180"/>
      <c r="EA547" s="180"/>
      <c r="EB547" s="180"/>
    </row>
    <row r="548" spans="2:132" x14ac:dyDescent="0.2">
      <c r="B548" s="180"/>
      <c r="C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  <c r="CB548" s="180"/>
      <c r="CC548" s="180"/>
      <c r="CD548" s="180"/>
      <c r="CE548" s="180"/>
      <c r="CF548" s="180"/>
      <c r="CG548" s="180"/>
      <c r="CH548" s="180"/>
      <c r="CI548" s="180"/>
      <c r="CJ548" s="180"/>
      <c r="CK548" s="180"/>
      <c r="CL548" s="180"/>
      <c r="CM548" s="180"/>
      <c r="CN548" s="180"/>
      <c r="CO548" s="180"/>
      <c r="CP548" s="180"/>
      <c r="CQ548" s="180"/>
      <c r="CR548" s="180"/>
      <c r="CS548" s="180"/>
      <c r="CT548" s="180"/>
      <c r="CU548" s="180"/>
      <c r="CV548" s="180"/>
      <c r="CW548" s="180"/>
      <c r="CX548" s="180"/>
      <c r="CY548" s="180"/>
      <c r="CZ548" s="180"/>
      <c r="DA548" s="180"/>
      <c r="DB548" s="180"/>
      <c r="DC548" s="180"/>
      <c r="DD548" s="180"/>
      <c r="DE548" s="180"/>
      <c r="DF548" s="180"/>
      <c r="DG548" s="180"/>
      <c r="DH548" s="180"/>
      <c r="DI548" s="180"/>
      <c r="DJ548" s="180"/>
      <c r="DK548" s="180"/>
      <c r="DL548" s="180"/>
      <c r="DM548" s="180"/>
      <c r="DN548" s="180"/>
      <c r="DO548" s="180"/>
      <c r="DP548" s="180"/>
      <c r="DQ548" s="180"/>
      <c r="DR548" s="180"/>
      <c r="DS548" s="180"/>
      <c r="DT548" s="180"/>
      <c r="DU548" s="180"/>
      <c r="DV548" s="180"/>
      <c r="DW548" s="180"/>
      <c r="DX548" s="180"/>
      <c r="DY548" s="180"/>
      <c r="DZ548" s="180"/>
      <c r="EA548" s="180"/>
      <c r="EB548" s="180"/>
    </row>
    <row r="549" spans="2:132" x14ac:dyDescent="0.2">
      <c r="B549" s="180"/>
      <c r="C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  <c r="CB549" s="180"/>
      <c r="CC549" s="180"/>
      <c r="CD549" s="180"/>
      <c r="CE549" s="180"/>
      <c r="CF549" s="180"/>
      <c r="CG549" s="180"/>
      <c r="CH549" s="180"/>
      <c r="CI549" s="180"/>
      <c r="CJ549" s="180"/>
      <c r="CK549" s="180"/>
      <c r="CL549" s="180"/>
      <c r="CM549" s="180"/>
      <c r="CN549" s="180"/>
      <c r="CO549" s="180"/>
      <c r="CP549" s="180"/>
      <c r="CQ549" s="180"/>
      <c r="CR549" s="180"/>
      <c r="CS549" s="180"/>
      <c r="CT549" s="180"/>
      <c r="CU549" s="180"/>
      <c r="CV549" s="180"/>
      <c r="CW549" s="180"/>
      <c r="CX549" s="180"/>
      <c r="CY549" s="180"/>
      <c r="CZ549" s="180"/>
      <c r="DA549" s="180"/>
      <c r="DB549" s="180"/>
      <c r="DC549" s="180"/>
      <c r="DD549" s="180"/>
      <c r="DE549" s="180"/>
      <c r="DF549" s="180"/>
      <c r="DG549" s="180"/>
      <c r="DH549" s="180"/>
      <c r="DI549" s="180"/>
      <c r="DJ549" s="180"/>
      <c r="DK549" s="180"/>
      <c r="DL549" s="180"/>
      <c r="DM549" s="180"/>
      <c r="DN549" s="180"/>
      <c r="DO549" s="180"/>
      <c r="DP549" s="180"/>
      <c r="DQ549" s="180"/>
      <c r="DR549" s="180"/>
      <c r="DS549" s="180"/>
      <c r="DT549" s="180"/>
      <c r="DU549" s="180"/>
      <c r="DV549" s="180"/>
      <c r="DW549" s="180"/>
      <c r="DX549" s="180"/>
      <c r="DY549" s="180"/>
      <c r="DZ549" s="180"/>
      <c r="EA549" s="180"/>
      <c r="EB549" s="180"/>
    </row>
    <row r="550" spans="2:132" x14ac:dyDescent="0.2">
      <c r="B550" s="180"/>
      <c r="C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  <c r="CB550" s="180"/>
      <c r="CC550" s="180"/>
      <c r="CD550" s="180"/>
      <c r="CE550" s="180"/>
      <c r="CF550" s="180"/>
      <c r="CG550" s="180"/>
      <c r="CH550" s="180"/>
      <c r="CI550" s="180"/>
      <c r="CJ550" s="180"/>
      <c r="CK550" s="180"/>
      <c r="CL550" s="180"/>
      <c r="CM550" s="180"/>
      <c r="CN550" s="180"/>
      <c r="CO550" s="180"/>
      <c r="CP550" s="180"/>
      <c r="CQ550" s="180"/>
      <c r="CR550" s="180"/>
      <c r="CS550" s="180"/>
      <c r="CT550" s="180"/>
      <c r="CU550" s="180"/>
      <c r="CV550" s="180"/>
      <c r="CW550" s="180"/>
      <c r="CX550" s="180"/>
      <c r="CY550" s="180"/>
      <c r="CZ550" s="180"/>
      <c r="DA550" s="180"/>
      <c r="DB550" s="180"/>
      <c r="DC550" s="180"/>
      <c r="DD550" s="180"/>
      <c r="DE550" s="180"/>
      <c r="DF550" s="180"/>
      <c r="DG550" s="180"/>
      <c r="DH550" s="180"/>
      <c r="DI550" s="180"/>
      <c r="DJ550" s="180"/>
      <c r="DK550" s="180"/>
      <c r="DL550" s="180"/>
      <c r="DM550" s="180"/>
      <c r="DN550" s="180"/>
      <c r="DO550" s="180"/>
      <c r="DP550" s="180"/>
      <c r="DQ550" s="180"/>
      <c r="DR550" s="180"/>
      <c r="DS550" s="180"/>
      <c r="DT550" s="180"/>
      <c r="DU550" s="180"/>
      <c r="DV550" s="180"/>
      <c r="DW550" s="180"/>
      <c r="DX550" s="180"/>
      <c r="DY550" s="180"/>
      <c r="DZ550" s="180"/>
      <c r="EA550" s="180"/>
      <c r="EB550" s="180"/>
    </row>
    <row r="551" spans="2:132" x14ac:dyDescent="0.2">
      <c r="B551" s="180"/>
      <c r="C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  <c r="CB551" s="180"/>
      <c r="CC551" s="180"/>
      <c r="CD551" s="180"/>
      <c r="CE551" s="180"/>
      <c r="CF551" s="180"/>
      <c r="CG551" s="180"/>
      <c r="CH551" s="180"/>
      <c r="CI551" s="180"/>
      <c r="CJ551" s="180"/>
      <c r="CK551" s="180"/>
      <c r="CL551" s="180"/>
      <c r="CM551" s="180"/>
      <c r="CN551" s="180"/>
      <c r="CO551" s="180"/>
      <c r="CP551" s="180"/>
      <c r="CQ551" s="180"/>
      <c r="CR551" s="180"/>
      <c r="CS551" s="180"/>
      <c r="CT551" s="180"/>
      <c r="CU551" s="180"/>
      <c r="CV551" s="180"/>
      <c r="CW551" s="180"/>
      <c r="CX551" s="180"/>
      <c r="CY551" s="180"/>
      <c r="CZ551" s="180"/>
      <c r="DA551" s="180"/>
      <c r="DB551" s="180"/>
      <c r="DC551" s="180"/>
      <c r="DD551" s="180"/>
      <c r="DE551" s="180"/>
      <c r="DF551" s="180"/>
      <c r="DG551" s="180"/>
      <c r="DH551" s="180"/>
      <c r="DI551" s="180"/>
      <c r="DJ551" s="180"/>
      <c r="DK551" s="180"/>
      <c r="DL551" s="180"/>
      <c r="DM551" s="180"/>
      <c r="DN551" s="180"/>
      <c r="DO551" s="180"/>
      <c r="DP551" s="180"/>
      <c r="DQ551" s="180"/>
      <c r="DR551" s="180"/>
      <c r="DS551" s="180"/>
      <c r="DT551" s="180"/>
      <c r="DU551" s="180"/>
      <c r="DV551" s="180"/>
      <c r="DW551" s="180"/>
      <c r="DX551" s="180"/>
      <c r="DY551" s="180"/>
      <c r="DZ551" s="180"/>
      <c r="EA551" s="180"/>
      <c r="EB551" s="180"/>
    </row>
    <row r="552" spans="2:132" x14ac:dyDescent="0.2">
      <c r="B552" s="180"/>
      <c r="C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  <c r="CB552" s="180"/>
      <c r="CC552" s="180"/>
      <c r="CD552" s="180"/>
      <c r="CE552" s="180"/>
      <c r="CF552" s="180"/>
      <c r="CG552" s="180"/>
      <c r="CH552" s="180"/>
      <c r="CI552" s="180"/>
      <c r="CJ552" s="180"/>
      <c r="CK552" s="180"/>
      <c r="CL552" s="180"/>
      <c r="CM552" s="180"/>
      <c r="CN552" s="180"/>
      <c r="CO552" s="180"/>
      <c r="CP552" s="180"/>
      <c r="CQ552" s="180"/>
      <c r="CR552" s="180"/>
      <c r="CS552" s="180"/>
      <c r="CT552" s="180"/>
      <c r="CU552" s="180"/>
      <c r="CV552" s="180"/>
      <c r="CW552" s="180"/>
      <c r="CX552" s="180"/>
      <c r="CY552" s="180"/>
      <c r="CZ552" s="180"/>
      <c r="DA552" s="180"/>
      <c r="DB552" s="180"/>
      <c r="DC552" s="180"/>
      <c r="DD552" s="180"/>
      <c r="DE552" s="180"/>
      <c r="DF552" s="180"/>
      <c r="DG552" s="180"/>
      <c r="DH552" s="180"/>
      <c r="DI552" s="180"/>
      <c r="DJ552" s="180"/>
      <c r="DK552" s="180"/>
      <c r="DL552" s="180"/>
      <c r="DM552" s="180"/>
      <c r="DN552" s="180"/>
      <c r="DO552" s="180"/>
      <c r="DP552" s="180"/>
      <c r="DQ552" s="180"/>
      <c r="DR552" s="180"/>
      <c r="DS552" s="180"/>
      <c r="DT552" s="180"/>
      <c r="DU552" s="180"/>
      <c r="DV552" s="180"/>
      <c r="DW552" s="180"/>
      <c r="DX552" s="180"/>
      <c r="DY552" s="180"/>
      <c r="DZ552" s="180"/>
      <c r="EA552" s="180"/>
      <c r="EB552" s="180"/>
    </row>
    <row r="553" spans="2:132" x14ac:dyDescent="0.2">
      <c r="B553" s="180"/>
      <c r="C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  <c r="CB553" s="180"/>
      <c r="CC553" s="180"/>
      <c r="CD553" s="180"/>
      <c r="CE553" s="180"/>
      <c r="CF553" s="180"/>
      <c r="CG553" s="180"/>
      <c r="CH553" s="180"/>
      <c r="CI553" s="180"/>
      <c r="CJ553" s="180"/>
      <c r="CK553" s="180"/>
      <c r="CL553" s="180"/>
      <c r="CM553" s="180"/>
      <c r="CN553" s="180"/>
      <c r="CO553" s="180"/>
      <c r="CP553" s="180"/>
      <c r="CQ553" s="180"/>
      <c r="CR553" s="180"/>
      <c r="CS553" s="180"/>
      <c r="CT553" s="180"/>
      <c r="CU553" s="180"/>
      <c r="CV553" s="180"/>
      <c r="CW553" s="180"/>
      <c r="CX553" s="180"/>
      <c r="CY553" s="180"/>
      <c r="CZ553" s="180"/>
      <c r="DA553" s="180"/>
      <c r="DB553" s="180"/>
      <c r="DC553" s="180"/>
      <c r="DD553" s="180"/>
      <c r="DE553" s="180"/>
      <c r="DF553" s="180"/>
      <c r="DG553" s="180"/>
      <c r="DH553" s="180"/>
      <c r="DI553" s="180"/>
      <c r="DJ553" s="180"/>
      <c r="DK553" s="180"/>
      <c r="DL553" s="180"/>
      <c r="DM553" s="180"/>
      <c r="DN553" s="180"/>
      <c r="DO553" s="180"/>
      <c r="DP553" s="180"/>
      <c r="DQ553" s="180"/>
      <c r="DR553" s="180"/>
      <c r="DS553" s="180"/>
      <c r="DT553" s="180"/>
      <c r="DU553" s="180"/>
      <c r="DV553" s="180"/>
      <c r="DW553" s="180"/>
      <c r="DX553" s="180"/>
      <c r="DY553" s="180"/>
      <c r="DZ553" s="180"/>
      <c r="EA553" s="180"/>
      <c r="EB553" s="180"/>
    </row>
    <row r="554" spans="2:132" x14ac:dyDescent="0.2">
      <c r="B554" s="180"/>
      <c r="C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  <c r="CB554" s="180"/>
      <c r="CC554" s="180"/>
      <c r="CD554" s="180"/>
      <c r="CE554" s="180"/>
      <c r="CF554" s="180"/>
      <c r="CG554" s="180"/>
      <c r="CH554" s="180"/>
      <c r="CI554" s="180"/>
      <c r="CJ554" s="180"/>
      <c r="CK554" s="180"/>
      <c r="CL554" s="180"/>
      <c r="CM554" s="180"/>
      <c r="CN554" s="180"/>
      <c r="CO554" s="180"/>
      <c r="CP554" s="180"/>
      <c r="CQ554" s="180"/>
      <c r="CR554" s="180"/>
      <c r="CS554" s="180"/>
      <c r="CT554" s="180"/>
      <c r="CU554" s="180"/>
      <c r="CV554" s="180"/>
      <c r="CW554" s="180"/>
      <c r="CX554" s="180"/>
      <c r="CY554" s="180"/>
      <c r="CZ554" s="180"/>
      <c r="DA554" s="180"/>
      <c r="DB554" s="180"/>
      <c r="DC554" s="180"/>
      <c r="DD554" s="180"/>
      <c r="DE554" s="180"/>
      <c r="DF554" s="180"/>
      <c r="DG554" s="180"/>
      <c r="DH554" s="180"/>
      <c r="DI554" s="180"/>
      <c r="DJ554" s="180"/>
      <c r="DK554" s="180"/>
      <c r="DL554" s="180"/>
      <c r="DM554" s="180"/>
      <c r="DN554" s="180"/>
      <c r="DO554" s="180"/>
      <c r="DP554" s="180"/>
      <c r="DQ554" s="180"/>
      <c r="DR554" s="180"/>
      <c r="DS554" s="180"/>
      <c r="DT554" s="180"/>
      <c r="DU554" s="180"/>
      <c r="DV554" s="180"/>
      <c r="DW554" s="180"/>
      <c r="DX554" s="180"/>
      <c r="DY554" s="180"/>
      <c r="DZ554" s="180"/>
      <c r="EA554" s="180"/>
      <c r="EB554" s="180"/>
    </row>
    <row r="555" spans="2:132" x14ac:dyDescent="0.2">
      <c r="B555" s="180"/>
      <c r="C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  <c r="CB555" s="180"/>
      <c r="CC555" s="180"/>
      <c r="CD555" s="180"/>
      <c r="CE555" s="180"/>
      <c r="CF555" s="180"/>
      <c r="CG555" s="180"/>
      <c r="CH555" s="180"/>
      <c r="CI555" s="180"/>
      <c r="CJ555" s="180"/>
      <c r="CK555" s="180"/>
      <c r="CL555" s="180"/>
      <c r="CM555" s="180"/>
      <c r="CN555" s="180"/>
      <c r="CO555" s="180"/>
      <c r="CP555" s="180"/>
      <c r="CQ555" s="180"/>
      <c r="CR555" s="180"/>
      <c r="CS555" s="180"/>
      <c r="CT555" s="180"/>
      <c r="CU555" s="180"/>
      <c r="CV555" s="180"/>
      <c r="CW555" s="180"/>
      <c r="CX555" s="180"/>
      <c r="CY555" s="180"/>
      <c r="CZ555" s="180"/>
      <c r="DA555" s="180"/>
      <c r="DB555" s="180"/>
      <c r="DC555" s="180"/>
      <c r="DD555" s="180"/>
      <c r="DE555" s="180"/>
      <c r="DF555" s="180"/>
      <c r="DG555" s="180"/>
      <c r="DH555" s="180"/>
      <c r="DI555" s="180"/>
      <c r="DJ555" s="180"/>
      <c r="DK555" s="180"/>
      <c r="DL555" s="180"/>
      <c r="DM555" s="180"/>
      <c r="DN555" s="180"/>
      <c r="DO555" s="180"/>
      <c r="DP555" s="180"/>
      <c r="DQ555" s="180"/>
      <c r="DR555" s="180"/>
      <c r="DS555" s="180"/>
      <c r="DT555" s="180"/>
      <c r="DU555" s="180"/>
      <c r="DV555" s="180"/>
      <c r="DW555" s="180"/>
      <c r="DX555" s="180"/>
      <c r="DY555" s="180"/>
      <c r="DZ555" s="180"/>
      <c r="EA555" s="180"/>
      <c r="EB555" s="180"/>
    </row>
    <row r="556" spans="2:132" x14ac:dyDescent="0.2">
      <c r="B556" s="180"/>
      <c r="C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  <c r="CB556" s="180"/>
      <c r="CC556" s="180"/>
      <c r="CD556" s="180"/>
      <c r="CE556" s="180"/>
      <c r="CF556" s="180"/>
      <c r="CG556" s="180"/>
      <c r="CH556" s="180"/>
      <c r="CI556" s="180"/>
      <c r="CJ556" s="180"/>
      <c r="CK556" s="180"/>
      <c r="CL556" s="180"/>
      <c r="CM556" s="180"/>
      <c r="CN556" s="180"/>
      <c r="CO556" s="180"/>
      <c r="CP556" s="180"/>
      <c r="CQ556" s="180"/>
      <c r="CR556" s="180"/>
      <c r="CS556" s="180"/>
      <c r="CT556" s="180"/>
      <c r="CU556" s="180"/>
      <c r="CV556" s="180"/>
      <c r="CW556" s="180"/>
      <c r="CX556" s="180"/>
      <c r="CY556" s="180"/>
      <c r="CZ556" s="180"/>
      <c r="DA556" s="180"/>
      <c r="DB556" s="180"/>
      <c r="DC556" s="180"/>
      <c r="DD556" s="180"/>
      <c r="DE556" s="180"/>
      <c r="DF556" s="180"/>
      <c r="DG556" s="180"/>
      <c r="DH556" s="180"/>
      <c r="DI556" s="180"/>
      <c r="DJ556" s="180"/>
      <c r="DK556" s="180"/>
      <c r="DL556" s="180"/>
      <c r="DM556" s="180"/>
      <c r="DN556" s="180"/>
      <c r="DO556" s="180"/>
      <c r="DP556" s="180"/>
      <c r="DQ556" s="180"/>
      <c r="DR556" s="180"/>
      <c r="DS556" s="180"/>
      <c r="DT556" s="180"/>
      <c r="DU556" s="180"/>
      <c r="DV556" s="180"/>
      <c r="DW556" s="180"/>
      <c r="DX556" s="180"/>
      <c r="DY556" s="180"/>
      <c r="DZ556" s="180"/>
      <c r="EA556" s="180"/>
      <c r="EB556" s="180"/>
    </row>
    <row r="557" spans="2:132" x14ac:dyDescent="0.2">
      <c r="B557" s="180"/>
      <c r="C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  <c r="CB557" s="180"/>
      <c r="CC557" s="180"/>
      <c r="CD557" s="180"/>
      <c r="CE557" s="180"/>
      <c r="CF557" s="180"/>
      <c r="CG557" s="180"/>
      <c r="CH557" s="180"/>
      <c r="CI557" s="180"/>
      <c r="CJ557" s="180"/>
      <c r="CK557" s="180"/>
      <c r="CL557" s="180"/>
      <c r="CM557" s="180"/>
      <c r="CN557" s="180"/>
      <c r="CO557" s="180"/>
      <c r="CP557" s="180"/>
      <c r="CQ557" s="180"/>
      <c r="CR557" s="180"/>
      <c r="CS557" s="180"/>
      <c r="CT557" s="180"/>
      <c r="CU557" s="180"/>
      <c r="CV557" s="180"/>
      <c r="CW557" s="180"/>
      <c r="CX557" s="180"/>
      <c r="CY557" s="180"/>
      <c r="CZ557" s="180"/>
      <c r="DA557" s="180"/>
      <c r="DB557" s="180"/>
      <c r="DC557" s="180"/>
      <c r="DD557" s="180"/>
      <c r="DE557" s="180"/>
      <c r="DF557" s="180"/>
      <c r="DG557" s="180"/>
      <c r="DH557" s="180"/>
      <c r="DI557" s="180"/>
      <c r="DJ557" s="180"/>
      <c r="DK557" s="180"/>
      <c r="DL557" s="180"/>
      <c r="DM557" s="180"/>
      <c r="DN557" s="180"/>
      <c r="DO557" s="180"/>
      <c r="DP557" s="180"/>
      <c r="DQ557" s="180"/>
      <c r="DR557" s="180"/>
      <c r="DS557" s="180"/>
      <c r="DT557" s="180"/>
      <c r="DU557" s="180"/>
      <c r="DV557" s="180"/>
      <c r="DW557" s="180"/>
      <c r="DX557" s="180"/>
      <c r="DY557" s="180"/>
      <c r="DZ557" s="180"/>
      <c r="EA557" s="180"/>
      <c r="EB557" s="180"/>
    </row>
    <row r="558" spans="2:132" x14ac:dyDescent="0.2">
      <c r="B558" s="180"/>
      <c r="C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  <c r="CB558" s="180"/>
      <c r="CC558" s="180"/>
      <c r="CD558" s="180"/>
      <c r="CE558" s="180"/>
      <c r="CF558" s="180"/>
      <c r="CG558" s="180"/>
      <c r="CH558" s="180"/>
      <c r="CI558" s="180"/>
      <c r="CJ558" s="180"/>
      <c r="CK558" s="180"/>
      <c r="CL558" s="180"/>
      <c r="CM558" s="180"/>
      <c r="CN558" s="180"/>
      <c r="CO558" s="180"/>
      <c r="CP558" s="180"/>
      <c r="CQ558" s="180"/>
      <c r="CR558" s="180"/>
      <c r="CS558" s="180"/>
      <c r="CT558" s="180"/>
      <c r="CU558" s="180"/>
      <c r="CV558" s="180"/>
      <c r="CW558" s="180"/>
      <c r="CX558" s="180"/>
      <c r="CY558" s="180"/>
      <c r="CZ558" s="180"/>
      <c r="DA558" s="180"/>
      <c r="DB558" s="180"/>
      <c r="DC558" s="180"/>
      <c r="DD558" s="180"/>
      <c r="DE558" s="180"/>
      <c r="DF558" s="180"/>
      <c r="DG558" s="180"/>
      <c r="DH558" s="180"/>
      <c r="DI558" s="180"/>
      <c r="DJ558" s="180"/>
      <c r="DK558" s="180"/>
      <c r="DL558" s="180"/>
      <c r="DM558" s="180"/>
      <c r="DN558" s="180"/>
      <c r="DO558" s="180"/>
      <c r="DP558" s="180"/>
      <c r="DQ558" s="180"/>
      <c r="DR558" s="180"/>
      <c r="DS558" s="180"/>
      <c r="DT558" s="180"/>
      <c r="DU558" s="180"/>
      <c r="DV558" s="180"/>
      <c r="DW558" s="180"/>
      <c r="DX558" s="180"/>
      <c r="DY558" s="180"/>
      <c r="DZ558" s="180"/>
      <c r="EA558" s="180"/>
      <c r="EB558" s="180"/>
    </row>
    <row r="559" spans="2:132" x14ac:dyDescent="0.2">
      <c r="B559" s="180"/>
      <c r="C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  <c r="CB559" s="180"/>
      <c r="CC559" s="180"/>
      <c r="CD559" s="180"/>
      <c r="CE559" s="180"/>
      <c r="CF559" s="180"/>
      <c r="CG559" s="180"/>
      <c r="CH559" s="180"/>
      <c r="CI559" s="180"/>
      <c r="CJ559" s="180"/>
      <c r="CK559" s="180"/>
      <c r="CL559" s="180"/>
      <c r="CM559" s="180"/>
      <c r="CN559" s="180"/>
      <c r="CO559" s="180"/>
      <c r="CP559" s="180"/>
      <c r="CQ559" s="180"/>
      <c r="CR559" s="180"/>
      <c r="CS559" s="180"/>
      <c r="CT559" s="180"/>
      <c r="CU559" s="180"/>
      <c r="CV559" s="180"/>
      <c r="CW559" s="180"/>
      <c r="CX559" s="180"/>
      <c r="CY559" s="180"/>
      <c r="CZ559" s="180"/>
      <c r="DA559" s="180"/>
      <c r="DB559" s="180"/>
      <c r="DC559" s="180"/>
      <c r="DD559" s="180"/>
      <c r="DE559" s="180"/>
      <c r="DF559" s="180"/>
      <c r="DG559" s="180"/>
      <c r="DH559" s="180"/>
      <c r="DI559" s="180"/>
      <c r="DJ559" s="180"/>
      <c r="DK559" s="180"/>
      <c r="DL559" s="180"/>
      <c r="DM559" s="180"/>
      <c r="DN559" s="180"/>
      <c r="DO559" s="180"/>
      <c r="DP559" s="180"/>
      <c r="DQ559" s="180"/>
      <c r="DR559" s="180"/>
      <c r="DS559" s="180"/>
      <c r="DT559" s="180"/>
      <c r="DU559" s="180"/>
      <c r="DV559" s="180"/>
      <c r="DW559" s="180"/>
      <c r="DX559" s="180"/>
      <c r="DY559" s="180"/>
      <c r="DZ559" s="180"/>
      <c r="EA559" s="180"/>
      <c r="EB559" s="180"/>
    </row>
    <row r="560" spans="2:132" x14ac:dyDescent="0.2">
      <c r="B560" s="180"/>
      <c r="C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  <c r="CB560" s="180"/>
      <c r="CC560" s="180"/>
      <c r="CD560" s="180"/>
      <c r="CE560" s="180"/>
      <c r="CF560" s="180"/>
      <c r="CG560" s="180"/>
      <c r="CH560" s="180"/>
      <c r="CI560" s="180"/>
      <c r="CJ560" s="180"/>
      <c r="CK560" s="180"/>
      <c r="CL560" s="180"/>
      <c r="CM560" s="180"/>
      <c r="CN560" s="180"/>
      <c r="CO560" s="180"/>
      <c r="CP560" s="180"/>
      <c r="CQ560" s="180"/>
      <c r="CR560" s="180"/>
      <c r="CS560" s="180"/>
      <c r="CT560" s="180"/>
      <c r="CU560" s="180"/>
      <c r="CV560" s="180"/>
      <c r="CW560" s="180"/>
      <c r="CX560" s="180"/>
      <c r="CY560" s="180"/>
      <c r="CZ560" s="180"/>
      <c r="DA560" s="180"/>
      <c r="DB560" s="180"/>
      <c r="DC560" s="180"/>
      <c r="DD560" s="180"/>
      <c r="DE560" s="180"/>
      <c r="DF560" s="180"/>
      <c r="DG560" s="180"/>
      <c r="DH560" s="180"/>
      <c r="DI560" s="180"/>
      <c r="DJ560" s="180"/>
      <c r="DK560" s="180"/>
      <c r="DL560" s="180"/>
      <c r="DM560" s="180"/>
      <c r="DN560" s="180"/>
      <c r="DO560" s="180"/>
      <c r="DP560" s="180"/>
      <c r="DQ560" s="180"/>
      <c r="DR560" s="180"/>
      <c r="DS560" s="180"/>
      <c r="DT560" s="180"/>
      <c r="DU560" s="180"/>
      <c r="DV560" s="180"/>
      <c r="DW560" s="180"/>
      <c r="DX560" s="180"/>
      <c r="DY560" s="180"/>
      <c r="DZ560" s="180"/>
      <c r="EA560" s="180"/>
      <c r="EB560" s="180"/>
    </row>
    <row r="561" spans="2:132" x14ac:dyDescent="0.2">
      <c r="B561" s="180"/>
      <c r="C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  <c r="CB561" s="180"/>
      <c r="CC561" s="180"/>
      <c r="CD561" s="180"/>
      <c r="CE561" s="180"/>
      <c r="CF561" s="180"/>
      <c r="CG561" s="180"/>
      <c r="CH561" s="180"/>
      <c r="CI561" s="180"/>
      <c r="CJ561" s="180"/>
      <c r="CK561" s="180"/>
      <c r="CL561" s="180"/>
      <c r="CM561" s="180"/>
      <c r="CN561" s="180"/>
      <c r="CO561" s="180"/>
      <c r="CP561" s="180"/>
      <c r="CQ561" s="180"/>
      <c r="CR561" s="180"/>
      <c r="CS561" s="180"/>
      <c r="CT561" s="180"/>
      <c r="CU561" s="180"/>
      <c r="CV561" s="180"/>
      <c r="CW561" s="180"/>
      <c r="CX561" s="180"/>
      <c r="CY561" s="180"/>
      <c r="CZ561" s="180"/>
      <c r="DA561" s="180"/>
      <c r="DB561" s="180"/>
      <c r="DC561" s="180"/>
      <c r="DD561" s="180"/>
      <c r="DE561" s="180"/>
      <c r="DF561" s="180"/>
      <c r="DG561" s="180"/>
      <c r="DH561" s="180"/>
      <c r="DI561" s="180"/>
      <c r="DJ561" s="180"/>
      <c r="DK561" s="180"/>
      <c r="DL561" s="180"/>
      <c r="DM561" s="180"/>
      <c r="DN561" s="180"/>
      <c r="DO561" s="180"/>
      <c r="DP561" s="180"/>
      <c r="DQ561" s="180"/>
      <c r="DR561" s="180"/>
      <c r="DS561" s="180"/>
      <c r="DT561" s="180"/>
      <c r="DU561" s="180"/>
      <c r="DV561" s="180"/>
      <c r="DW561" s="180"/>
      <c r="DX561" s="180"/>
      <c r="DY561" s="180"/>
      <c r="DZ561" s="180"/>
      <c r="EA561" s="180"/>
      <c r="EB561" s="180"/>
    </row>
    <row r="562" spans="2:132" x14ac:dyDescent="0.2">
      <c r="B562" s="180"/>
      <c r="C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  <c r="CB562" s="180"/>
      <c r="CC562" s="180"/>
      <c r="CD562" s="180"/>
      <c r="CE562" s="180"/>
      <c r="CF562" s="180"/>
      <c r="CG562" s="180"/>
      <c r="CH562" s="180"/>
      <c r="CI562" s="180"/>
      <c r="CJ562" s="180"/>
      <c r="CK562" s="180"/>
      <c r="CL562" s="180"/>
      <c r="CM562" s="180"/>
      <c r="CN562" s="180"/>
      <c r="CO562" s="180"/>
      <c r="CP562" s="180"/>
      <c r="CQ562" s="180"/>
      <c r="CR562" s="180"/>
      <c r="CS562" s="180"/>
      <c r="CT562" s="180"/>
      <c r="CU562" s="180"/>
      <c r="CV562" s="180"/>
      <c r="CW562" s="180"/>
      <c r="CX562" s="180"/>
      <c r="CY562" s="180"/>
      <c r="CZ562" s="180"/>
      <c r="DA562" s="180"/>
      <c r="DB562" s="180"/>
      <c r="DC562" s="180"/>
      <c r="DD562" s="180"/>
      <c r="DE562" s="180"/>
      <c r="DF562" s="180"/>
      <c r="DG562" s="180"/>
      <c r="DH562" s="180"/>
      <c r="DI562" s="180"/>
      <c r="DJ562" s="180"/>
      <c r="DK562" s="180"/>
      <c r="DL562" s="180"/>
      <c r="DM562" s="180"/>
      <c r="DN562" s="180"/>
      <c r="DO562" s="180"/>
      <c r="DP562" s="180"/>
      <c r="DQ562" s="180"/>
      <c r="DR562" s="180"/>
      <c r="DS562" s="180"/>
      <c r="DT562" s="180"/>
      <c r="DU562" s="180"/>
      <c r="DV562" s="180"/>
      <c r="DW562" s="180"/>
      <c r="DX562" s="180"/>
      <c r="DY562" s="180"/>
      <c r="DZ562" s="180"/>
      <c r="EA562" s="180"/>
      <c r="EB562" s="180"/>
    </row>
    <row r="563" spans="2:132" x14ac:dyDescent="0.2">
      <c r="B563" s="180"/>
      <c r="C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  <c r="CB563" s="180"/>
      <c r="CC563" s="180"/>
      <c r="CD563" s="180"/>
      <c r="CE563" s="180"/>
      <c r="CF563" s="180"/>
      <c r="CG563" s="180"/>
      <c r="CH563" s="180"/>
      <c r="CI563" s="180"/>
      <c r="CJ563" s="180"/>
      <c r="CK563" s="180"/>
      <c r="CL563" s="180"/>
      <c r="CM563" s="180"/>
      <c r="CN563" s="180"/>
      <c r="CO563" s="180"/>
      <c r="CP563" s="180"/>
      <c r="CQ563" s="180"/>
      <c r="CR563" s="180"/>
      <c r="CS563" s="180"/>
      <c r="CT563" s="180"/>
      <c r="CU563" s="180"/>
      <c r="CV563" s="180"/>
      <c r="CW563" s="180"/>
      <c r="CX563" s="180"/>
      <c r="CY563" s="180"/>
      <c r="CZ563" s="180"/>
      <c r="DA563" s="180"/>
      <c r="DB563" s="180"/>
      <c r="DC563" s="180"/>
      <c r="DD563" s="180"/>
      <c r="DE563" s="180"/>
      <c r="DF563" s="180"/>
      <c r="DG563" s="180"/>
      <c r="DH563" s="180"/>
      <c r="DI563" s="180"/>
      <c r="DJ563" s="180"/>
      <c r="DK563" s="180"/>
      <c r="DL563" s="180"/>
      <c r="DM563" s="180"/>
      <c r="DN563" s="180"/>
      <c r="DO563" s="180"/>
      <c r="DP563" s="180"/>
      <c r="DQ563" s="180"/>
      <c r="DR563" s="180"/>
      <c r="DS563" s="180"/>
      <c r="DT563" s="180"/>
      <c r="DU563" s="180"/>
      <c r="DV563" s="180"/>
      <c r="DW563" s="180"/>
      <c r="DX563" s="180"/>
      <c r="DY563" s="180"/>
      <c r="DZ563" s="180"/>
      <c r="EA563" s="180"/>
      <c r="EB563" s="180"/>
    </row>
    <row r="564" spans="2:132" x14ac:dyDescent="0.2">
      <c r="B564" s="180"/>
      <c r="C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  <c r="BY564" s="180"/>
      <c r="BZ564" s="180"/>
      <c r="CA564" s="180"/>
      <c r="CB564" s="180"/>
      <c r="CC564" s="180"/>
      <c r="CD564" s="180"/>
      <c r="CE564" s="180"/>
      <c r="CF564" s="180"/>
      <c r="CG564" s="180"/>
      <c r="CH564" s="180"/>
      <c r="CI564" s="180"/>
      <c r="CJ564" s="180"/>
      <c r="CK564" s="180"/>
      <c r="CL564" s="180"/>
      <c r="CM564" s="180"/>
      <c r="CN564" s="180"/>
      <c r="CO564" s="180"/>
      <c r="CP564" s="180"/>
      <c r="CQ564" s="180"/>
      <c r="CR564" s="180"/>
      <c r="CS564" s="180"/>
      <c r="CT564" s="180"/>
      <c r="CU564" s="180"/>
      <c r="CV564" s="180"/>
      <c r="CW564" s="180"/>
      <c r="CX564" s="180"/>
      <c r="CY564" s="180"/>
      <c r="CZ564" s="180"/>
      <c r="DA564" s="180"/>
      <c r="DB564" s="180"/>
      <c r="DC564" s="180"/>
      <c r="DD564" s="180"/>
      <c r="DE564" s="180"/>
      <c r="DF564" s="180"/>
      <c r="DG564" s="180"/>
      <c r="DH564" s="180"/>
      <c r="DI564" s="180"/>
      <c r="DJ564" s="180"/>
      <c r="DK564" s="180"/>
      <c r="DL564" s="180"/>
      <c r="DM564" s="180"/>
      <c r="DN564" s="180"/>
      <c r="DO564" s="180"/>
      <c r="DP564" s="180"/>
      <c r="DQ564" s="180"/>
      <c r="DR564" s="180"/>
      <c r="DS564" s="180"/>
      <c r="DT564" s="180"/>
      <c r="DU564" s="180"/>
      <c r="DV564" s="180"/>
      <c r="DW564" s="180"/>
      <c r="DX564" s="180"/>
      <c r="DY564" s="180"/>
      <c r="DZ564" s="180"/>
      <c r="EA564" s="180"/>
      <c r="EB564" s="180"/>
    </row>
    <row r="565" spans="2:132" x14ac:dyDescent="0.2">
      <c r="B565" s="180"/>
      <c r="C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  <c r="CB565" s="180"/>
      <c r="CC565" s="180"/>
      <c r="CD565" s="180"/>
      <c r="CE565" s="180"/>
      <c r="CF565" s="180"/>
      <c r="CG565" s="180"/>
      <c r="CH565" s="180"/>
      <c r="CI565" s="180"/>
      <c r="CJ565" s="180"/>
      <c r="CK565" s="180"/>
      <c r="CL565" s="180"/>
      <c r="CM565" s="180"/>
      <c r="CN565" s="180"/>
      <c r="CO565" s="180"/>
      <c r="CP565" s="180"/>
      <c r="CQ565" s="180"/>
      <c r="CR565" s="180"/>
      <c r="CS565" s="180"/>
      <c r="CT565" s="180"/>
      <c r="CU565" s="180"/>
      <c r="CV565" s="180"/>
      <c r="CW565" s="180"/>
      <c r="CX565" s="180"/>
      <c r="CY565" s="180"/>
      <c r="CZ565" s="180"/>
      <c r="DA565" s="180"/>
      <c r="DB565" s="180"/>
      <c r="DC565" s="180"/>
      <c r="DD565" s="180"/>
      <c r="DE565" s="180"/>
      <c r="DF565" s="180"/>
      <c r="DG565" s="180"/>
      <c r="DH565" s="180"/>
      <c r="DI565" s="180"/>
      <c r="DJ565" s="180"/>
      <c r="DK565" s="180"/>
      <c r="DL565" s="180"/>
      <c r="DM565" s="180"/>
      <c r="DN565" s="180"/>
      <c r="DO565" s="180"/>
      <c r="DP565" s="180"/>
      <c r="DQ565" s="180"/>
      <c r="DR565" s="180"/>
      <c r="DS565" s="180"/>
      <c r="DT565" s="180"/>
      <c r="DU565" s="180"/>
      <c r="DV565" s="180"/>
      <c r="DW565" s="180"/>
      <c r="DX565" s="180"/>
      <c r="DY565" s="180"/>
      <c r="DZ565" s="180"/>
      <c r="EA565" s="180"/>
      <c r="EB565" s="180"/>
    </row>
    <row r="566" spans="2:132" x14ac:dyDescent="0.2">
      <c r="B566" s="180"/>
      <c r="C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  <c r="CB566" s="180"/>
      <c r="CC566" s="180"/>
      <c r="CD566" s="180"/>
      <c r="CE566" s="180"/>
      <c r="CF566" s="180"/>
      <c r="CG566" s="180"/>
      <c r="CH566" s="180"/>
      <c r="CI566" s="180"/>
      <c r="CJ566" s="180"/>
      <c r="CK566" s="180"/>
      <c r="CL566" s="180"/>
      <c r="CM566" s="180"/>
      <c r="CN566" s="180"/>
      <c r="CO566" s="180"/>
      <c r="CP566" s="180"/>
      <c r="CQ566" s="180"/>
      <c r="CR566" s="180"/>
      <c r="CS566" s="180"/>
      <c r="CT566" s="180"/>
      <c r="CU566" s="180"/>
      <c r="CV566" s="180"/>
      <c r="CW566" s="180"/>
      <c r="CX566" s="180"/>
      <c r="CY566" s="180"/>
      <c r="CZ566" s="180"/>
      <c r="DA566" s="180"/>
      <c r="DB566" s="180"/>
      <c r="DC566" s="180"/>
      <c r="DD566" s="180"/>
      <c r="DE566" s="180"/>
      <c r="DF566" s="180"/>
      <c r="DG566" s="180"/>
      <c r="DH566" s="180"/>
      <c r="DI566" s="180"/>
      <c r="DJ566" s="180"/>
      <c r="DK566" s="180"/>
      <c r="DL566" s="180"/>
      <c r="DM566" s="180"/>
      <c r="DN566" s="180"/>
      <c r="DO566" s="180"/>
      <c r="DP566" s="180"/>
      <c r="DQ566" s="180"/>
      <c r="DR566" s="180"/>
      <c r="DS566" s="180"/>
      <c r="DT566" s="180"/>
      <c r="DU566" s="180"/>
      <c r="DV566" s="180"/>
      <c r="DW566" s="180"/>
      <c r="DX566" s="180"/>
      <c r="DY566" s="180"/>
      <c r="DZ566" s="180"/>
      <c r="EA566" s="180"/>
      <c r="EB566" s="180"/>
    </row>
    <row r="567" spans="2:132" x14ac:dyDescent="0.2">
      <c r="B567" s="180"/>
      <c r="C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  <c r="CB567" s="180"/>
      <c r="CC567" s="180"/>
      <c r="CD567" s="180"/>
      <c r="CE567" s="180"/>
      <c r="CF567" s="180"/>
      <c r="CG567" s="180"/>
      <c r="CH567" s="180"/>
      <c r="CI567" s="180"/>
      <c r="CJ567" s="180"/>
      <c r="CK567" s="180"/>
      <c r="CL567" s="180"/>
      <c r="CM567" s="180"/>
      <c r="CN567" s="180"/>
      <c r="CO567" s="180"/>
      <c r="CP567" s="180"/>
      <c r="CQ567" s="180"/>
      <c r="CR567" s="180"/>
      <c r="CS567" s="180"/>
      <c r="CT567" s="180"/>
      <c r="CU567" s="180"/>
      <c r="CV567" s="180"/>
      <c r="CW567" s="180"/>
      <c r="CX567" s="180"/>
      <c r="CY567" s="180"/>
      <c r="CZ567" s="180"/>
      <c r="DA567" s="180"/>
      <c r="DB567" s="180"/>
      <c r="DC567" s="180"/>
      <c r="DD567" s="180"/>
      <c r="DE567" s="180"/>
      <c r="DF567" s="180"/>
      <c r="DG567" s="180"/>
      <c r="DH567" s="180"/>
      <c r="DI567" s="180"/>
      <c r="DJ567" s="180"/>
      <c r="DK567" s="180"/>
      <c r="DL567" s="180"/>
      <c r="DM567" s="180"/>
      <c r="DN567" s="180"/>
      <c r="DO567" s="180"/>
      <c r="DP567" s="180"/>
      <c r="DQ567" s="180"/>
      <c r="DR567" s="180"/>
      <c r="DS567" s="180"/>
      <c r="DT567" s="180"/>
      <c r="DU567" s="180"/>
      <c r="DV567" s="180"/>
      <c r="DW567" s="180"/>
      <c r="DX567" s="180"/>
      <c r="DY567" s="180"/>
      <c r="DZ567" s="180"/>
      <c r="EA567" s="180"/>
      <c r="EB567" s="180"/>
    </row>
    <row r="568" spans="2:132" x14ac:dyDescent="0.2">
      <c r="B568" s="180"/>
      <c r="C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  <c r="CB568" s="180"/>
      <c r="CC568" s="180"/>
      <c r="CD568" s="180"/>
      <c r="CE568" s="180"/>
      <c r="CF568" s="180"/>
      <c r="CG568" s="180"/>
      <c r="CH568" s="180"/>
      <c r="CI568" s="180"/>
      <c r="CJ568" s="180"/>
      <c r="CK568" s="180"/>
      <c r="CL568" s="180"/>
      <c r="CM568" s="180"/>
      <c r="CN568" s="180"/>
      <c r="CO568" s="180"/>
      <c r="CP568" s="180"/>
      <c r="CQ568" s="180"/>
      <c r="CR568" s="180"/>
      <c r="CS568" s="180"/>
      <c r="CT568" s="180"/>
      <c r="CU568" s="180"/>
      <c r="CV568" s="180"/>
      <c r="CW568" s="180"/>
      <c r="CX568" s="180"/>
      <c r="CY568" s="180"/>
      <c r="CZ568" s="180"/>
      <c r="DA568" s="180"/>
      <c r="DB568" s="180"/>
      <c r="DC568" s="180"/>
      <c r="DD568" s="180"/>
      <c r="DE568" s="180"/>
      <c r="DF568" s="180"/>
      <c r="DG568" s="180"/>
      <c r="DH568" s="180"/>
      <c r="DI568" s="180"/>
      <c r="DJ568" s="180"/>
      <c r="DK568" s="180"/>
      <c r="DL568" s="180"/>
      <c r="DM568" s="180"/>
      <c r="DN568" s="180"/>
      <c r="DO568" s="180"/>
      <c r="DP568" s="180"/>
      <c r="DQ568" s="180"/>
      <c r="DR568" s="180"/>
      <c r="DS568" s="180"/>
      <c r="DT568" s="180"/>
      <c r="DU568" s="180"/>
      <c r="DV568" s="180"/>
      <c r="DW568" s="180"/>
      <c r="DX568" s="180"/>
      <c r="DY568" s="180"/>
      <c r="DZ568" s="180"/>
      <c r="EA568" s="180"/>
      <c r="EB568" s="180"/>
    </row>
    <row r="569" spans="2:132" x14ac:dyDescent="0.2">
      <c r="B569" s="180"/>
      <c r="C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  <c r="CB569" s="180"/>
      <c r="CC569" s="180"/>
      <c r="CD569" s="180"/>
      <c r="CE569" s="180"/>
      <c r="CF569" s="180"/>
      <c r="CG569" s="180"/>
      <c r="CH569" s="180"/>
      <c r="CI569" s="180"/>
      <c r="CJ569" s="180"/>
      <c r="CK569" s="180"/>
      <c r="CL569" s="180"/>
      <c r="CM569" s="180"/>
      <c r="CN569" s="180"/>
      <c r="CO569" s="180"/>
      <c r="CP569" s="180"/>
      <c r="CQ569" s="180"/>
      <c r="CR569" s="180"/>
      <c r="CS569" s="180"/>
      <c r="CT569" s="180"/>
      <c r="CU569" s="180"/>
      <c r="CV569" s="180"/>
      <c r="CW569" s="180"/>
      <c r="CX569" s="180"/>
      <c r="CY569" s="180"/>
      <c r="CZ569" s="180"/>
      <c r="DA569" s="180"/>
      <c r="DB569" s="180"/>
      <c r="DC569" s="180"/>
      <c r="DD569" s="180"/>
      <c r="DE569" s="180"/>
      <c r="DF569" s="180"/>
      <c r="DG569" s="180"/>
      <c r="DH569" s="180"/>
      <c r="DI569" s="180"/>
      <c r="DJ569" s="180"/>
      <c r="DK569" s="180"/>
      <c r="DL569" s="180"/>
      <c r="DM569" s="180"/>
      <c r="DN569" s="180"/>
      <c r="DO569" s="180"/>
      <c r="DP569" s="180"/>
      <c r="DQ569" s="180"/>
      <c r="DR569" s="180"/>
      <c r="DS569" s="180"/>
      <c r="DT569" s="180"/>
      <c r="DU569" s="180"/>
      <c r="DV569" s="180"/>
      <c r="DW569" s="180"/>
      <c r="DX569" s="180"/>
      <c r="DY569" s="180"/>
      <c r="DZ569" s="180"/>
      <c r="EA569" s="180"/>
      <c r="EB569" s="180"/>
    </row>
  </sheetData>
  <mergeCells count="37">
    <mergeCell ref="A4:B4"/>
    <mergeCell ref="G4:H4"/>
    <mergeCell ref="A7:B7"/>
    <mergeCell ref="A6:B6"/>
    <mergeCell ref="A2:T2"/>
    <mergeCell ref="D6:E6"/>
    <mergeCell ref="D7:E7"/>
    <mergeCell ref="G6:H6"/>
    <mergeCell ref="G7:H7"/>
    <mergeCell ref="J6:K6"/>
    <mergeCell ref="Y6:Z6"/>
    <mergeCell ref="Y7:Z7"/>
    <mergeCell ref="AB6:AC6"/>
    <mergeCell ref="AB7:AC7"/>
    <mergeCell ref="J7:K7"/>
    <mergeCell ref="M6:N6"/>
    <mergeCell ref="M7:N7"/>
    <mergeCell ref="P6:Q6"/>
    <mergeCell ref="P7:Q7"/>
    <mergeCell ref="S6:T6"/>
    <mergeCell ref="S7:T7"/>
    <mergeCell ref="A1:AU1"/>
    <mergeCell ref="U2:AU2"/>
    <mergeCell ref="AN6:AO6"/>
    <mergeCell ref="AN7:AO7"/>
    <mergeCell ref="AQ6:AR6"/>
    <mergeCell ref="AQ7:AR7"/>
    <mergeCell ref="AT6:AU6"/>
    <mergeCell ref="AT7:AU7"/>
    <mergeCell ref="AE6:AF6"/>
    <mergeCell ref="AE7:AF7"/>
    <mergeCell ref="AH6:AI6"/>
    <mergeCell ref="AH7:AI7"/>
    <mergeCell ref="AK6:AL6"/>
    <mergeCell ref="AK7:AL7"/>
    <mergeCell ref="V6:W6"/>
    <mergeCell ref="V7:W7"/>
  </mergeCells>
  <pageMargins left="0.51181102362204722" right="0.31496062992125984" top="0.19685039370078741" bottom="0.19685039370078741" header="0" footer="0"/>
  <pageSetup paperSize="9" scale="4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workbookViewId="0">
      <selection activeCell="B8" sqref="B8"/>
    </sheetView>
  </sheetViews>
  <sheetFormatPr baseColWidth="10" defaultRowHeight="12.75" x14ac:dyDescent="0.2"/>
  <cols>
    <col min="1" max="16384" width="11.42578125" style="142"/>
  </cols>
  <sheetData>
    <row r="1" spans="1:2" x14ac:dyDescent="0.2">
      <c r="A1" s="178" t="s">
        <v>2187</v>
      </c>
      <c r="B1" s="178" t="s">
        <v>147</v>
      </c>
    </row>
    <row r="2" spans="1:2" x14ac:dyDescent="0.2">
      <c r="A2" s="179">
        <v>1</v>
      </c>
      <c r="B2" s="179">
        <v>30</v>
      </c>
    </row>
    <row r="3" spans="1:2" x14ac:dyDescent="0.2">
      <c r="A3" s="179">
        <v>2</v>
      </c>
      <c r="B3" s="179">
        <v>20</v>
      </c>
    </row>
    <row r="4" spans="1:2" x14ac:dyDescent="0.2">
      <c r="A4" s="179">
        <v>3</v>
      </c>
      <c r="B4" s="179">
        <v>16</v>
      </c>
    </row>
    <row r="5" spans="1:2" x14ac:dyDescent="0.2">
      <c r="A5" s="179">
        <v>4</v>
      </c>
      <c r="B5" s="179">
        <v>12</v>
      </c>
    </row>
    <row r="6" spans="1:2" x14ac:dyDescent="0.2">
      <c r="A6" s="179">
        <v>5</v>
      </c>
      <c r="B6" s="179">
        <v>11</v>
      </c>
    </row>
    <row r="7" spans="1:2" x14ac:dyDescent="0.2">
      <c r="A7" s="179">
        <v>6</v>
      </c>
      <c r="B7" s="179">
        <v>10</v>
      </c>
    </row>
    <row r="8" spans="1:2" x14ac:dyDescent="0.2">
      <c r="A8" s="179">
        <v>7</v>
      </c>
      <c r="B8" s="179">
        <v>9</v>
      </c>
    </row>
    <row r="9" spans="1:2" x14ac:dyDescent="0.2">
      <c r="A9" s="179">
        <v>8</v>
      </c>
      <c r="B9" s="179">
        <v>8</v>
      </c>
    </row>
    <row r="10" spans="1:2" x14ac:dyDescent="0.2">
      <c r="A10" s="179">
        <v>9</v>
      </c>
      <c r="B10" s="179">
        <v>7</v>
      </c>
    </row>
    <row r="11" spans="1:2" x14ac:dyDescent="0.2">
      <c r="A11" s="179">
        <v>10</v>
      </c>
      <c r="B11" s="179">
        <v>6</v>
      </c>
    </row>
    <row r="12" spans="1:2" x14ac:dyDescent="0.2">
      <c r="A12" s="179">
        <v>11</v>
      </c>
      <c r="B12" s="179">
        <v>5</v>
      </c>
    </row>
    <row r="13" spans="1:2" x14ac:dyDescent="0.2">
      <c r="A13" s="179">
        <v>12</v>
      </c>
      <c r="B13" s="179">
        <v>4</v>
      </c>
    </row>
    <row r="14" spans="1:2" x14ac:dyDescent="0.2">
      <c r="A14" s="179">
        <v>13</v>
      </c>
      <c r="B14" s="179">
        <v>3</v>
      </c>
    </row>
    <row r="15" spans="1:2" x14ac:dyDescent="0.2">
      <c r="A15" s="179">
        <v>14</v>
      </c>
      <c r="B15" s="179">
        <v>2</v>
      </c>
    </row>
    <row r="16" spans="1:2" x14ac:dyDescent="0.2">
      <c r="A16" s="179">
        <v>15</v>
      </c>
      <c r="B16" s="179">
        <v>1</v>
      </c>
    </row>
    <row r="17" spans="1:2" x14ac:dyDescent="0.2">
      <c r="A17" s="179">
        <v>16</v>
      </c>
      <c r="B17" s="179">
        <v>0</v>
      </c>
    </row>
    <row r="18" spans="1:2" x14ac:dyDescent="0.2">
      <c r="A18" s="179">
        <v>17</v>
      </c>
      <c r="B18" s="179">
        <v>0</v>
      </c>
    </row>
    <row r="19" spans="1:2" x14ac:dyDescent="0.2">
      <c r="A19" s="179">
        <v>18</v>
      </c>
      <c r="B19" s="179">
        <v>0</v>
      </c>
    </row>
    <row r="20" spans="1:2" x14ac:dyDescent="0.2">
      <c r="A20" s="179">
        <v>19</v>
      </c>
      <c r="B20" s="179">
        <v>0</v>
      </c>
    </row>
    <row r="21" spans="1:2" x14ac:dyDescent="0.2">
      <c r="A21" s="179">
        <v>20</v>
      </c>
      <c r="B21" s="179">
        <v>0</v>
      </c>
    </row>
    <row r="22" spans="1:2" x14ac:dyDescent="0.2">
      <c r="A22" s="179">
        <v>21</v>
      </c>
      <c r="B22" s="179">
        <v>0</v>
      </c>
    </row>
    <row r="23" spans="1:2" x14ac:dyDescent="0.2">
      <c r="A23" s="179">
        <v>22</v>
      </c>
      <c r="B23" s="179">
        <v>0</v>
      </c>
    </row>
    <row r="24" spans="1:2" x14ac:dyDescent="0.2">
      <c r="A24" s="179">
        <v>23</v>
      </c>
      <c r="B24" s="179">
        <v>0</v>
      </c>
    </row>
    <row r="25" spans="1:2" x14ac:dyDescent="0.2">
      <c r="A25" s="179">
        <v>24</v>
      </c>
      <c r="B25" s="179">
        <v>0</v>
      </c>
    </row>
    <row r="26" spans="1:2" x14ac:dyDescent="0.2">
      <c r="A26" s="179">
        <v>25</v>
      </c>
      <c r="B26" s="179">
        <v>0</v>
      </c>
    </row>
    <row r="27" spans="1:2" x14ac:dyDescent="0.2">
      <c r="A27" s="179">
        <v>26</v>
      </c>
      <c r="B27" s="179">
        <v>0</v>
      </c>
    </row>
    <row r="28" spans="1:2" x14ac:dyDescent="0.2">
      <c r="A28" s="179">
        <v>27</v>
      </c>
      <c r="B28" s="179">
        <v>0</v>
      </c>
    </row>
    <row r="29" spans="1:2" x14ac:dyDescent="0.2">
      <c r="A29" s="179">
        <v>28</v>
      </c>
      <c r="B29" s="179">
        <v>0</v>
      </c>
    </row>
    <row r="30" spans="1:2" x14ac:dyDescent="0.2">
      <c r="A30" s="179">
        <v>29</v>
      </c>
      <c r="B30" s="179">
        <v>0</v>
      </c>
    </row>
    <row r="31" spans="1:2" x14ac:dyDescent="0.2">
      <c r="A31" s="179">
        <v>30</v>
      </c>
      <c r="B31" s="179"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16"/>
  <sheetViews>
    <sheetView workbookViewId="0">
      <selection activeCell="B10" sqref="B10"/>
    </sheetView>
  </sheetViews>
  <sheetFormatPr baseColWidth="10" defaultRowHeight="12.75" x14ac:dyDescent="0.2"/>
  <cols>
    <col min="1" max="1" width="22.7109375" bestFit="1" customWidth="1"/>
    <col min="2" max="2" width="17.28515625" customWidth="1"/>
    <col min="3" max="3" width="19" customWidth="1"/>
    <col min="9" max="10" width="14" customWidth="1"/>
  </cols>
  <sheetData>
    <row r="1" spans="1:25" x14ac:dyDescent="0.2">
      <c r="A1" s="78" t="s">
        <v>2079</v>
      </c>
      <c r="B1" s="75">
        <v>2012</v>
      </c>
      <c r="C1" s="76">
        <f>DATE(B1,1,1)</f>
        <v>40909</v>
      </c>
      <c r="D1" s="77">
        <f>VLOOKUP($C$1,SFGUELTIGAB,6)</f>
        <v>6</v>
      </c>
      <c r="E1" s="77">
        <f>VLOOKUP($C$1,SFGUELTIGAB,10)</f>
        <v>13</v>
      </c>
      <c r="M1" s="79" t="s">
        <v>2107</v>
      </c>
      <c r="N1" s="80" t="s">
        <v>196</v>
      </c>
      <c r="W1" t="s">
        <v>2082</v>
      </c>
      <c r="X1" s="73" t="s">
        <v>2104</v>
      </c>
      <c r="Y1" s="73" t="s">
        <v>194</v>
      </c>
    </row>
    <row r="2" spans="1:25" x14ac:dyDescent="0.2">
      <c r="A2" s="78" t="s">
        <v>2080</v>
      </c>
      <c r="B2" s="75">
        <v>25</v>
      </c>
      <c r="M2" s="79" t="s">
        <v>2106</v>
      </c>
      <c r="N2" s="75">
        <v>19</v>
      </c>
      <c r="O2">
        <f>VLOOKUP(N2,Sinclair_schueler,IF(N1="M",2,3))</f>
        <v>3.3</v>
      </c>
      <c r="W2" t="s">
        <v>2083</v>
      </c>
      <c r="X2" s="73" t="s">
        <v>2105</v>
      </c>
      <c r="Y2" s="73" t="s">
        <v>196</v>
      </c>
    </row>
    <row r="3" spans="1:25" x14ac:dyDescent="0.2">
      <c r="A3" s="78" t="s">
        <v>2081</v>
      </c>
      <c r="B3" s="75" t="s">
        <v>2082</v>
      </c>
      <c r="C3" t="str">
        <f>IF(B3="Damentabelle","Mädchen starten mit Damensinclairtabelle",IF(B3="Herrentabelle","Mädchen starten mit Herrensinclairtabelle", "Mädchen starten mit Herrensinclairtabelle und Aufschlag von " &amp; B4 &amp; " auf den Faktor"))</f>
        <v>Mädchen starten mit Damensinclairtabelle</v>
      </c>
      <c r="W3" t="s">
        <v>2084</v>
      </c>
    </row>
    <row r="4" spans="1:25" x14ac:dyDescent="0.2">
      <c r="A4" s="79" t="s">
        <v>2086</v>
      </c>
      <c r="B4" s="75">
        <v>0.4</v>
      </c>
      <c r="C4" t="str">
        <f>IF(B3&lt;&gt;W3,"nicht berücksichtigt","")</f>
        <v>nicht berücksichtigt</v>
      </c>
      <c r="M4" s="79" t="s">
        <v>2103</v>
      </c>
      <c r="N4" s="80" t="s">
        <v>2104</v>
      </c>
      <c r="O4" t="str">
        <f>IF(N4="Ja", "Sinclairfaktor beim Kugelwurf wird berücksichtigt", "Sinclairfaktor wird beim Kugelwurf nicht berücksichtigt")</f>
        <v>Sinclairfaktor beim Kugelwurf wird berücksichtigt</v>
      </c>
    </row>
    <row r="5" spans="1:25" x14ac:dyDescent="0.2">
      <c r="A5" s="79" t="s">
        <v>2089</v>
      </c>
      <c r="B5" s="75">
        <v>5</v>
      </c>
    </row>
    <row r="6" spans="1:25" x14ac:dyDescent="0.2">
      <c r="A6" s="79" t="s">
        <v>2134</v>
      </c>
      <c r="B6" s="75">
        <v>10</v>
      </c>
      <c r="C6" t="str">
        <f>"-&gt; Max. "&amp;B6*$B$5 &amp; " Plus/Disz."</f>
        <v>-&gt; Max. 50 Plus/Disz.</v>
      </c>
    </row>
    <row r="7" spans="1:25" x14ac:dyDescent="0.2">
      <c r="A7" s="79" t="s">
        <v>2135</v>
      </c>
      <c r="B7" s="75">
        <v>0</v>
      </c>
      <c r="C7" t="str">
        <f>"-&gt; Max. "&amp;B7*$B$5 &amp; " Plus/Disz."</f>
        <v>-&gt; Max. 0 Plus/Disz.</v>
      </c>
    </row>
    <row r="8" spans="1:25" x14ac:dyDescent="0.2">
      <c r="A8" s="79" t="s">
        <v>2136</v>
      </c>
      <c r="B8" s="75">
        <v>0</v>
      </c>
      <c r="C8" t="str">
        <f>"-&gt; Max. "&amp;B8*$B$5 &amp; " Plus/Disz."</f>
        <v>-&gt; Max. 0 Plus/Disz.</v>
      </c>
      <c r="E8" s="79" t="s">
        <v>2091</v>
      </c>
      <c r="F8" s="75">
        <v>5.6</v>
      </c>
      <c r="G8" s="73" t="s">
        <v>2097</v>
      </c>
      <c r="I8" s="79" t="s">
        <v>2095</v>
      </c>
      <c r="J8" s="75">
        <v>7</v>
      </c>
      <c r="K8" s="73" t="s">
        <v>2098</v>
      </c>
      <c r="M8" s="79" t="s">
        <v>2100</v>
      </c>
      <c r="N8" s="75">
        <v>15</v>
      </c>
      <c r="O8" s="73" t="s">
        <v>2098</v>
      </c>
    </row>
    <row r="9" spans="1:25" x14ac:dyDescent="0.2">
      <c r="A9" s="79" t="s">
        <v>2137</v>
      </c>
      <c r="B9" s="75">
        <v>0</v>
      </c>
      <c r="C9" t="str">
        <f>"-&gt; Max. "&amp;B9*$B$5 &amp; " Plus/Disz."</f>
        <v>-&gt; Max. 0 Plus/Disz.</v>
      </c>
      <c r="E9" s="79" t="s">
        <v>2092</v>
      </c>
      <c r="F9" s="75">
        <v>9.6</v>
      </c>
      <c r="G9" s="73" t="s">
        <v>2097</v>
      </c>
      <c r="I9" s="79" t="s">
        <v>2096</v>
      </c>
      <c r="J9" s="75">
        <v>2</v>
      </c>
      <c r="K9" s="73" t="s">
        <v>2098</v>
      </c>
      <c r="M9" s="79" t="s">
        <v>2101</v>
      </c>
      <c r="N9" s="75">
        <v>2</v>
      </c>
      <c r="O9" s="73" t="s">
        <v>2098</v>
      </c>
    </row>
    <row r="10" spans="1:25" x14ac:dyDescent="0.2">
      <c r="A10" s="79" t="s">
        <v>2109</v>
      </c>
      <c r="B10" s="75">
        <v>4</v>
      </c>
      <c r="E10" s="79" t="s">
        <v>2109</v>
      </c>
      <c r="F10" s="75">
        <v>0</v>
      </c>
      <c r="G10" s="73"/>
      <c r="I10" s="79" t="s">
        <v>2109</v>
      </c>
      <c r="J10" s="75">
        <v>1</v>
      </c>
      <c r="K10" s="73"/>
      <c r="M10" s="79" t="s">
        <v>2109</v>
      </c>
      <c r="N10" s="75">
        <v>2</v>
      </c>
      <c r="O10" s="73"/>
    </row>
    <row r="11" spans="1:25" x14ac:dyDescent="0.2">
      <c r="A11" s="73"/>
      <c r="B11" s="74"/>
      <c r="F11">
        <f>1/(F9-F8)</f>
        <v>0.25</v>
      </c>
      <c r="J11">
        <f>100/((J8-J9)*100)</f>
        <v>0.2</v>
      </c>
      <c r="N11">
        <f>1/(N8-N9)</f>
        <v>7.6923076923076927E-2</v>
      </c>
    </row>
    <row r="12" spans="1:25" x14ac:dyDescent="0.2">
      <c r="A12" s="73"/>
      <c r="B12" s="74"/>
      <c r="F12">
        <f>F9*100*F11</f>
        <v>240</v>
      </c>
    </row>
    <row r="13" spans="1:25" ht="13.5" thickBot="1" x14ac:dyDescent="0.25">
      <c r="B13" s="72"/>
    </row>
    <row r="14" spans="1:25" ht="24" thickBot="1" x14ac:dyDescent="0.4">
      <c r="A14" s="345" t="s">
        <v>1972</v>
      </c>
      <c r="B14" s="346"/>
      <c r="C14" s="347"/>
      <c r="E14" s="348" t="s">
        <v>2094</v>
      </c>
      <c r="F14" s="349"/>
      <c r="I14" s="348" t="s">
        <v>2093</v>
      </c>
      <c r="J14" s="349"/>
      <c r="M14" s="348" t="s">
        <v>2102</v>
      </c>
      <c r="N14" s="349"/>
      <c r="Q14" s="151"/>
    </row>
    <row r="15" spans="1:25" x14ac:dyDescent="0.2">
      <c r="A15" s="86" t="s">
        <v>161</v>
      </c>
      <c r="B15" s="87" t="s">
        <v>2087</v>
      </c>
      <c r="C15" s="88" t="s">
        <v>2088</v>
      </c>
      <c r="E15" s="81" t="s">
        <v>2090</v>
      </c>
      <c r="F15" s="85" t="s">
        <v>147</v>
      </c>
      <c r="I15" s="81" t="s">
        <v>2099</v>
      </c>
      <c r="J15" s="85" t="s">
        <v>147</v>
      </c>
      <c r="M15" s="81" t="s">
        <v>2099</v>
      </c>
      <c r="N15" s="82" t="s">
        <v>147</v>
      </c>
      <c r="O15" s="83" t="s">
        <v>2108</v>
      </c>
      <c r="Q15" s="152"/>
    </row>
    <row r="16" spans="1:25" x14ac:dyDescent="0.2">
      <c r="A16" s="84">
        <v>1</v>
      </c>
      <c r="B16" s="84">
        <f t="shared" ref="B16:B79" si="0">ROUND(VLOOKUP($A16,SINCLAIRTABELLE,$D$1),$B$10)</f>
        <v>3.6063000000000001</v>
      </c>
      <c r="C16" s="84">
        <f t="shared" ref="C16:C79" si="1">IF($B$3=$W$1,ROUND(VLOOKUP($A16,SINCLAIRTABELLE,$E$1),$B$10),IF($B$3=$W$2,B16,B16+$B$4))</f>
        <v>3.3</v>
      </c>
      <c r="D16" s="1"/>
      <c r="E16" s="84">
        <v>0</v>
      </c>
      <c r="F16" s="84">
        <f>ROUND(F12,$F$10)</f>
        <v>240</v>
      </c>
      <c r="G16" s="1"/>
      <c r="H16" s="1"/>
      <c r="I16" s="84">
        <v>0</v>
      </c>
      <c r="J16" s="84">
        <v>0</v>
      </c>
      <c r="K16" s="1"/>
      <c r="L16" s="1"/>
      <c r="M16" s="84">
        <v>0</v>
      </c>
      <c r="N16" s="84">
        <v>0</v>
      </c>
      <c r="O16" s="84">
        <f t="shared" ref="O16:O79" si="2">IF($N$4="Ja",ROUND(N16*$O$2,$B$10),N16)</f>
        <v>0</v>
      </c>
      <c r="P16" s="1"/>
      <c r="Q16" s="153"/>
    </row>
    <row r="17" spans="1:17" x14ac:dyDescent="0.2">
      <c r="A17" s="84">
        <f>ROUND(A16+0.1,1)</f>
        <v>1.1000000000000001</v>
      </c>
      <c r="B17" s="84">
        <f t="shared" si="0"/>
        <v>3.6063000000000001</v>
      </c>
      <c r="C17" s="84">
        <f t="shared" si="1"/>
        <v>3.3</v>
      </c>
      <c r="D17" s="1"/>
      <c r="E17" s="84">
        <f>ROUND(E16+0.01,2)</f>
        <v>0.01</v>
      </c>
      <c r="F17" s="84">
        <f>ROUND(IF(E17 &gt; $F$9,0,($F$9-E17)*100*$F$11), $F$10)</f>
        <v>240</v>
      </c>
      <c r="G17" s="1"/>
      <c r="H17" s="1"/>
      <c r="I17" s="84">
        <f>ROUND(I16+0.01,2)</f>
        <v>0.01</v>
      </c>
      <c r="J17" s="84">
        <f>ROUND(IF(I17&lt;=$J$9,0,(I17-$J$9)*100*$J$11),$J$10)</f>
        <v>0</v>
      </c>
      <c r="K17" s="1"/>
      <c r="L17" s="1"/>
      <c r="M17" s="84">
        <f>ROUND(M16+0.01,2)</f>
        <v>0.01</v>
      </c>
      <c r="N17" s="84">
        <f>ROUND(IF(M17&lt;=$N$9,0,(M17-$N$9)*100*$N$11),$N$10)</f>
        <v>0</v>
      </c>
      <c r="O17" s="84">
        <f t="shared" si="2"/>
        <v>0</v>
      </c>
      <c r="P17" s="1"/>
      <c r="Q17" s="1"/>
    </row>
    <row r="18" spans="1:17" x14ac:dyDescent="0.2">
      <c r="A18" s="84">
        <f t="shared" ref="A18:A81" si="3">ROUND(A17+0.1,1)</f>
        <v>1.2</v>
      </c>
      <c r="B18" s="84">
        <f t="shared" si="0"/>
        <v>3.6063000000000001</v>
      </c>
      <c r="C18" s="84">
        <f t="shared" si="1"/>
        <v>3.3</v>
      </c>
      <c r="D18" s="1"/>
      <c r="E18" s="84">
        <f t="shared" ref="E18:E81" si="4">ROUND(E17+0.01,2)</f>
        <v>0.02</v>
      </c>
      <c r="F18" s="84">
        <f t="shared" ref="F18:F81" si="5">ROUND(IF(E18 &gt; $F$9,0,($F$9-E18)*100*$F$11), $F$10)</f>
        <v>240</v>
      </c>
      <c r="G18" s="1"/>
      <c r="H18" s="1"/>
      <c r="I18" s="84">
        <f t="shared" ref="I18:I81" si="6">ROUND(I17+0.01,2)</f>
        <v>0.02</v>
      </c>
      <c r="J18" s="84">
        <f t="shared" ref="J18:J81" si="7">ROUND(IF(I18&lt;=$J$9,0,(I18-$J$9)*100*$J$11),$J$10)</f>
        <v>0</v>
      </c>
      <c r="K18" s="1"/>
      <c r="L18" s="1"/>
      <c r="M18" s="84">
        <f t="shared" ref="M18:M81" si="8">ROUND(M17+0.01,2)</f>
        <v>0.02</v>
      </c>
      <c r="N18" s="84">
        <f t="shared" ref="N18:N81" si="9">ROUND(IF(M18&lt;=$N$9,0,(M18-$N$9)*100*$N$11),$N$10)</f>
        <v>0</v>
      </c>
      <c r="O18" s="84">
        <f t="shared" si="2"/>
        <v>0</v>
      </c>
      <c r="P18" s="1"/>
      <c r="Q18" s="1"/>
    </row>
    <row r="19" spans="1:17" x14ac:dyDescent="0.2">
      <c r="A19" s="84">
        <f t="shared" si="3"/>
        <v>1.3</v>
      </c>
      <c r="B19" s="84">
        <f t="shared" si="0"/>
        <v>3.6063000000000001</v>
      </c>
      <c r="C19" s="84">
        <f t="shared" si="1"/>
        <v>3.3</v>
      </c>
      <c r="D19" s="1"/>
      <c r="E19" s="84">
        <f t="shared" si="4"/>
        <v>0.03</v>
      </c>
      <c r="F19" s="84">
        <f t="shared" si="5"/>
        <v>239</v>
      </c>
      <c r="G19" s="1"/>
      <c r="H19" s="1"/>
      <c r="I19" s="84">
        <f t="shared" si="6"/>
        <v>0.03</v>
      </c>
      <c r="J19" s="84">
        <f t="shared" si="7"/>
        <v>0</v>
      </c>
      <c r="K19" s="1"/>
      <c r="L19" s="1"/>
      <c r="M19" s="84">
        <f t="shared" si="8"/>
        <v>0.03</v>
      </c>
      <c r="N19" s="84">
        <f t="shared" si="9"/>
        <v>0</v>
      </c>
      <c r="O19" s="84">
        <f t="shared" si="2"/>
        <v>0</v>
      </c>
      <c r="P19" s="1"/>
      <c r="Q19" s="1"/>
    </row>
    <row r="20" spans="1:17" x14ac:dyDescent="0.2">
      <c r="A20" s="84">
        <f t="shared" si="3"/>
        <v>1.4</v>
      </c>
      <c r="B20" s="84">
        <f t="shared" si="0"/>
        <v>3.6063000000000001</v>
      </c>
      <c r="C20" s="84">
        <f t="shared" si="1"/>
        <v>3.3</v>
      </c>
      <c r="D20" s="1"/>
      <c r="E20" s="84">
        <f t="shared" si="4"/>
        <v>0.04</v>
      </c>
      <c r="F20" s="84">
        <f t="shared" si="5"/>
        <v>239</v>
      </c>
      <c r="G20" s="1"/>
      <c r="H20" s="1"/>
      <c r="I20" s="84">
        <f t="shared" si="6"/>
        <v>0.04</v>
      </c>
      <c r="J20" s="84">
        <f t="shared" si="7"/>
        <v>0</v>
      </c>
      <c r="K20" s="1"/>
      <c r="L20" s="1"/>
      <c r="M20" s="84">
        <f t="shared" si="8"/>
        <v>0.04</v>
      </c>
      <c r="N20" s="84">
        <f t="shared" si="9"/>
        <v>0</v>
      </c>
      <c r="O20" s="84">
        <f t="shared" si="2"/>
        <v>0</v>
      </c>
      <c r="P20" s="1"/>
      <c r="Q20" s="1"/>
    </row>
    <row r="21" spans="1:17" x14ac:dyDescent="0.2">
      <c r="A21" s="84">
        <f t="shared" si="3"/>
        <v>1.5</v>
      </c>
      <c r="B21" s="84">
        <f t="shared" si="0"/>
        <v>3.6063000000000001</v>
      </c>
      <c r="C21" s="84">
        <f t="shared" si="1"/>
        <v>3.3</v>
      </c>
      <c r="D21" s="1"/>
      <c r="E21" s="84">
        <f t="shared" si="4"/>
        <v>0.05</v>
      </c>
      <c r="F21" s="84">
        <f t="shared" si="5"/>
        <v>239</v>
      </c>
      <c r="G21" s="1"/>
      <c r="H21" s="1"/>
      <c r="I21" s="84">
        <f t="shared" si="6"/>
        <v>0.05</v>
      </c>
      <c r="J21" s="84">
        <f t="shared" si="7"/>
        <v>0</v>
      </c>
      <c r="K21" s="1"/>
      <c r="L21" s="1"/>
      <c r="M21" s="84">
        <f t="shared" si="8"/>
        <v>0.05</v>
      </c>
      <c r="N21" s="84">
        <f t="shared" si="9"/>
        <v>0</v>
      </c>
      <c r="O21" s="84">
        <f t="shared" si="2"/>
        <v>0</v>
      </c>
      <c r="P21" s="1"/>
      <c r="Q21" s="1"/>
    </row>
    <row r="22" spans="1:17" x14ac:dyDescent="0.2">
      <c r="A22" s="84">
        <f t="shared" si="3"/>
        <v>1.6</v>
      </c>
      <c r="B22" s="84">
        <f t="shared" si="0"/>
        <v>3.6063000000000001</v>
      </c>
      <c r="C22" s="84">
        <f t="shared" si="1"/>
        <v>3.3</v>
      </c>
      <c r="D22" s="1"/>
      <c r="E22" s="84">
        <f t="shared" si="4"/>
        <v>0.06</v>
      </c>
      <c r="F22" s="84">
        <f t="shared" si="5"/>
        <v>239</v>
      </c>
      <c r="G22" s="1"/>
      <c r="H22" s="1"/>
      <c r="I22" s="84">
        <f t="shared" si="6"/>
        <v>0.06</v>
      </c>
      <c r="J22" s="84">
        <f t="shared" si="7"/>
        <v>0</v>
      </c>
      <c r="K22" s="1"/>
      <c r="L22" s="1"/>
      <c r="M22" s="84">
        <f t="shared" si="8"/>
        <v>0.06</v>
      </c>
      <c r="N22" s="84">
        <f t="shared" si="9"/>
        <v>0</v>
      </c>
      <c r="O22" s="84">
        <f t="shared" si="2"/>
        <v>0</v>
      </c>
      <c r="P22" s="1"/>
      <c r="Q22" s="1"/>
    </row>
    <row r="23" spans="1:17" x14ac:dyDescent="0.2">
      <c r="A23" s="84">
        <f t="shared" si="3"/>
        <v>1.7</v>
      </c>
      <c r="B23" s="84">
        <f t="shared" si="0"/>
        <v>3.6063000000000001</v>
      </c>
      <c r="C23" s="84">
        <f t="shared" si="1"/>
        <v>3.3</v>
      </c>
      <c r="D23" s="1"/>
      <c r="E23" s="84">
        <f t="shared" si="4"/>
        <v>7.0000000000000007E-2</v>
      </c>
      <c r="F23" s="84">
        <f t="shared" si="5"/>
        <v>238</v>
      </c>
      <c r="G23" s="1"/>
      <c r="H23" s="1"/>
      <c r="I23" s="84">
        <f t="shared" si="6"/>
        <v>7.0000000000000007E-2</v>
      </c>
      <c r="J23" s="84">
        <f t="shared" si="7"/>
        <v>0</v>
      </c>
      <c r="K23" s="1"/>
      <c r="L23" s="1"/>
      <c r="M23" s="84">
        <f t="shared" si="8"/>
        <v>7.0000000000000007E-2</v>
      </c>
      <c r="N23" s="84">
        <f t="shared" si="9"/>
        <v>0</v>
      </c>
      <c r="O23" s="84">
        <f t="shared" si="2"/>
        <v>0</v>
      </c>
      <c r="P23" s="1"/>
      <c r="Q23" s="1"/>
    </row>
    <row r="24" spans="1:17" x14ac:dyDescent="0.2">
      <c r="A24" s="84">
        <f t="shared" si="3"/>
        <v>1.8</v>
      </c>
      <c r="B24" s="84">
        <f t="shared" si="0"/>
        <v>3.6063000000000001</v>
      </c>
      <c r="C24" s="84">
        <f t="shared" si="1"/>
        <v>3.3</v>
      </c>
      <c r="D24" s="1"/>
      <c r="E24" s="84">
        <f t="shared" si="4"/>
        <v>0.08</v>
      </c>
      <c r="F24" s="84">
        <f t="shared" si="5"/>
        <v>238</v>
      </c>
      <c r="G24" s="1"/>
      <c r="H24" s="1"/>
      <c r="I24" s="84">
        <f t="shared" si="6"/>
        <v>0.08</v>
      </c>
      <c r="J24" s="84">
        <f t="shared" si="7"/>
        <v>0</v>
      </c>
      <c r="K24" s="1"/>
      <c r="L24" s="1"/>
      <c r="M24" s="84">
        <f t="shared" si="8"/>
        <v>0.08</v>
      </c>
      <c r="N24" s="84">
        <f t="shared" si="9"/>
        <v>0</v>
      </c>
      <c r="O24" s="84">
        <f t="shared" si="2"/>
        <v>0</v>
      </c>
      <c r="P24" s="1"/>
      <c r="Q24" s="1"/>
    </row>
    <row r="25" spans="1:17" x14ac:dyDescent="0.2">
      <c r="A25" s="84">
        <f t="shared" si="3"/>
        <v>1.9</v>
      </c>
      <c r="B25" s="84">
        <f t="shared" si="0"/>
        <v>3.6063000000000001</v>
      </c>
      <c r="C25" s="84">
        <f t="shared" si="1"/>
        <v>3.3</v>
      </c>
      <c r="D25" s="1"/>
      <c r="E25" s="84">
        <f t="shared" si="4"/>
        <v>0.09</v>
      </c>
      <c r="F25" s="84">
        <f t="shared" si="5"/>
        <v>238</v>
      </c>
      <c r="G25" s="1"/>
      <c r="H25" s="1"/>
      <c r="I25" s="84">
        <f t="shared" si="6"/>
        <v>0.09</v>
      </c>
      <c r="J25" s="84">
        <f t="shared" si="7"/>
        <v>0</v>
      </c>
      <c r="K25" s="1"/>
      <c r="L25" s="1"/>
      <c r="M25" s="84">
        <f t="shared" si="8"/>
        <v>0.09</v>
      </c>
      <c r="N25" s="84">
        <f t="shared" si="9"/>
        <v>0</v>
      </c>
      <c r="O25" s="84">
        <f t="shared" si="2"/>
        <v>0</v>
      </c>
      <c r="P25" s="1"/>
      <c r="Q25" s="1"/>
    </row>
    <row r="26" spans="1:17" x14ac:dyDescent="0.2">
      <c r="A26" s="84">
        <f t="shared" si="3"/>
        <v>2</v>
      </c>
      <c r="B26" s="84">
        <f t="shared" si="0"/>
        <v>3.6063000000000001</v>
      </c>
      <c r="C26" s="84">
        <f t="shared" si="1"/>
        <v>3.3</v>
      </c>
      <c r="D26" s="1"/>
      <c r="E26" s="84">
        <f t="shared" si="4"/>
        <v>0.1</v>
      </c>
      <c r="F26" s="84">
        <f t="shared" si="5"/>
        <v>238</v>
      </c>
      <c r="G26" s="1"/>
      <c r="H26" s="1"/>
      <c r="I26" s="84">
        <f t="shared" si="6"/>
        <v>0.1</v>
      </c>
      <c r="J26" s="84">
        <f t="shared" si="7"/>
        <v>0</v>
      </c>
      <c r="K26" s="1"/>
      <c r="L26" s="1"/>
      <c r="M26" s="84">
        <f t="shared" si="8"/>
        <v>0.1</v>
      </c>
      <c r="N26" s="84">
        <f t="shared" si="9"/>
        <v>0</v>
      </c>
      <c r="O26" s="84">
        <f t="shared" si="2"/>
        <v>0</v>
      </c>
      <c r="P26" s="1"/>
      <c r="Q26" s="1"/>
    </row>
    <row r="27" spans="1:17" x14ac:dyDescent="0.2">
      <c r="A27" s="84">
        <f t="shared" si="3"/>
        <v>2.1</v>
      </c>
      <c r="B27" s="84">
        <f t="shared" si="0"/>
        <v>3.6063000000000001</v>
      </c>
      <c r="C27" s="84">
        <f t="shared" si="1"/>
        <v>3.3</v>
      </c>
      <c r="D27" s="1"/>
      <c r="E27" s="84">
        <f t="shared" si="4"/>
        <v>0.11</v>
      </c>
      <c r="F27" s="84">
        <f t="shared" si="5"/>
        <v>237</v>
      </c>
      <c r="G27" s="1"/>
      <c r="H27" s="1"/>
      <c r="I27" s="84">
        <f t="shared" si="6"/>
        <v>0.11</v>
      </c>
      <c r="J27" s="84">
        <f t="shared" si="7"/>
        <v>0</v>
      </c>
      <c r="K27" s="1"/>
      <c r="L27" s="1"/>
      <c r="M27" s="84">
        <f t="shared" si="8"/>
        <v>0.11</v>
      </c>
      <c r="N27" s="84">
        <f t="shared" si="9"/>
        <v>0</v>
      </c>
      <c r="O27" s="84">
        <f t="shared" si="2"/>
        <v>0</v>
      </c>
      <c r="P27" s="1"/>
      <c r="Q27" s="1"/>
    </row>
    <row r="28" spans="1:17" x14ac:dyDescent="0.2">
      <c r="A28" s="84">
        <f t="shared" si="3"/>
        <v>2.2000000000000002</v>
      </c>
      <c r="B28" s="84">
        <f t="shared" si="0"/>
        <v>3.6063000000000001</v>
      </c>
      <c r="C28" s="84">
        <f t="shared" si="1"/>
        <v>3.3</v>
      </c>
      <c r="D28" s="1"/>
      <c r="E28" s="84">
        <f t="shared" si="4"/>
        <v>0.12</v>
      </c>
      <c r="F28" s="84">
        <f t="shared" si="5"/>
        <v>237</v>
      </c>
      <c r="G28" s="1"/>
      <c r="H28" s="1"/>
      <c r="I28" s="84">
        <f t="shared" si="6"/>
        <v>0.12</v>
      </c>
      <c r="J28" s="84">
        <f t="shared" si="7"/>
        <v>0</v>
      </c>
      <c r="K28" s="1"/>
      <c r="L28" s="1"/>
      <c r="M28" s="84">
        <f t="shared" si="8"/>
        <v>0.12</v>
      </c>
      <c r="N28" s="84">
        <f t="shared" si="9"/>
        <v>0</v>
      </c>
      <c r="O28" s="84">
        <f t="shared" si="2"/>
        <v>0</v>
      </c>
      <c r="P28" s="1"/>
      <c r="Q28" s="1"/>
    </row>
    <row r="29" spans="1:17" x14ac:dyDescent="0.2">
      <c r="A29" s="84">
        <f t="shared" si="3"/>
        <v>2.2999999999999998</v>
      </c>
      <c r="B29" s="84">
        <f t="shared" si="0"/>
        <v>3.6063000000000001</v>
      </c>
      <c r="C29" s="84">
        <f t="shared" si="1"/>
        <v>3.3</v>
      </c>
      <c r="D29" s="1"/>
      <c r="E29" s="84">
        <f t="shared" si="4"/>
        <v>0.13</v>
      </c>
      <c r="F29" s="84">
        <f t="shared" si="5"/>
        <v>237</v>
      </c>
      <c r="G29" s="1"/>
      <c r="H29" s="1"/>
      <c r="I29" s="84">
        <f t="shared" si="6"/>
        <v>0.13</v>
      </c>
      <c r="J29" s="84">
        <f t="shared" si="7"/>
        <v>0</v>
      </c>
      <c r="K29" s="1"/>
      <c r="L29" s="1"/>
      <c r="M29" s="84">
        <f t="shared" si="8"/>
        <v>0.13</v>
      </c>
      <c r="N29" s="84">
        <f t="shared" si="9"/>
        <v>0</v>
      </c>
      <c r="O29" s="84">
        <f t="shared" si="2"/>
        <v>0</v>
      </c>
      <c r="P29" s="1"/>
      <c r="Q29" s="1"/>
    </row>
    <row r="30" spans="1:17" x14ac:dyDescent="0.2">
      <c r="A30" s="84">
        <f t="shared" si="3"/>
        <v>2.4</v>
      </c>
      <c r="B30" s="84">
        <f t="shared" si="0"/>
        <v>3.6063000000000001</v>
      </c>
      <c r="C30" s="84">
        <f t="shared" si="1"/>
        <v>3.3</v>
      </c>
      <c r="D30" s="1"/>
      <c r="E30" s="84">
        <f t="shared" si="4"/>
        <v>0.14000000000000001</v>
      </c>
      <c r="F30" s="84">
        <f t="shared" si="5"/>
        <v>237</v>
      </c>
      <c r="G30" s="1"/>
      <c r="H30" s="1"/>
      <c r="I30" s="84">
        <f t="shared" si="6"/>
        <v>0.14000000000000001</v>
      </c>
      <c r="J30" s="84">
        <f t="shared" si="7"/>
        <v>0</v>
      </c>
      <c r="K30" s="1"/>
      <c r="L30" s="1"/>
      <c r="M30" s="84">
        <f t="shared" si="8"/>
        <v>0.14000000000000001</v>
      </c>
      <c r="N30" s="84">
        <f t="shared" si="9"/>
        <v>0</v>
      </c>
      <c r="O30" s="84">
        <f t="shared" si="2"/>
        <v>0</v>
      </c>
      <c r="P30" s="1"/>
      <c r="Q30" s="1"/>
    </row>
    <row r="31" spans="1:17" x14ac:dyDescent="0.2">
      <c r="A31" s="84">
        <f t="shared" si="3"/>
        <v>2.5</v>
      </c>
      <c r="B31" s="84">
        <f t="shared" si="0"/>
        <v>3.6063000000000001</v>
      </c>
      <c r="C31" s="84">
        <f t="shared" si="1"/>
        <v>3.3</v>
      </c>
      <c r="D31" s="1"/>
      <c r="E31" s="84">
        <f t="shared" si="4"/>
        <v>0.15</v>
      </c>
      <c r="F31" s="84">
        <f t="shared" si="5"/>
        <v>236</v>
      </c>
      <c r="G31" s="1"/>
      <c r="H31" s="1"/>
      <c r="I31" s="84">
        <f t="shared" si="6"/>
        <v>0.15</v>
      </c>
      <c r="J31" s="84">
        <f t="shared" si="7"/>
        <v>0</v>
      </c>
      <c r="K31" s="1"/>
      <c r="L31" s="1"/>
      <c r="M31" s="84">
        <f t="shared" si="8"/>
        <v>0.15</v>
      </c>
      <c r="N31" s="84">
        <f t="shared" si="9"/>
        <v>0</v>
      </c>
      <c r="O31" s="84">
        <f t="shared" si="2"/>
        <v>0</v>
      </c>
      <c r="P31" s="1"/>
      <c r="Q31" s="1"/>
    </row>
    <row r="32" spans="1:17" x14ac:dyDescent="0.2">
      <c r="A32" s="84">
        <f t="shared" si="3"/>
        <v>2.6</v>
      </c>
      <c r="B32" s="84">
        <f t="shared" si="0"/>
        <v>3.6063000000000001</v>
      </c>
      <c r="C32" s="84">
        <f t="shared" si="1"/>
        <v>3.3</v>
      </c>
      <c r="D32" s="1"/>
      <c r="E32" s="84">
        <f t="shared" si="4"/>
        <v>0.16</v>
      </c>
      <c r="F32" s="84">
        <f t="shared" si="5"/>
        <v>236</v>
      </c>
      <c r="G32" s="1"/>
      <c r="H32" s="1"/>
      <c r="I32" s="84">
        <f t="shared" si="6"/>
        <v>0.16</v>
      </c>
      <c r="J32" s="84">
        <f t="shared" si="7"/>
        <v>0</v>
      </c>
      <c r="K32" s="1"/>
      <c r="L32" s="1"/>
      <c r="M32" s="84">
        <f t="shared" si="8"/>
        <v>0.16</v>
      </c>
      <c r="N32" s="84">
        <f t="shared" si="9"/>
        <v>0</v>
      </c>
      <c r="O32" s="84">
        <f t="shared" si="2"/>
        <v>0</v>
      </c>
      <c r="P32" s="1"/>
      <c r="Q32" s="1"/>
    </row>
    <row r="33" spans="1:17" x14ac:dyDescent="0.2">
      <c r="A33" s="84">
        <f t="shared" si="3"/>
        <v>2.7</v>
      </c>
      <c r="B33" s="84">
        <f t="shared" si="0"/>
        <v>3.6063000000000001</v>
      </c>
      <c r="C33" s="84">
        <f t="shared" si="1"/>
        <v>3.3</v>
      </c>
      <c r="D33" s="1"/>
      <c r="E33" s="84">
        <f t="shared" si="4"/>
        <v>0.17</v>
      </c>
      <c r="F33" s="84">
        <f t="shared" si="5"/>
        <v>236</v>
      </c>
      <c r="G33" s="1"/>
      <c r="H33" s="1"/>
      <c r="I33" s="84">
        <f t="shared" si="6"/>
        <v>0.17</v>
      </c>
      <c r="J33" s="84">
        <f t="shared" si="7"/>
        <v>0</v>
      </c>
      <c r="K33" s="1"/>
      <c r="L33" s="1"/>
      <c r="M33" s="84">
        <f t="shared" si="8"/>
        <v>0.17</v>
      </c>
      <c r="N33" s="84">
        <f t="shared" si="9"/>
        <v>0</v>
      </c>
      <c r="O33" s="84">
        <f t="shared" si="2"/>
        <v>0</v>
      </c>
      <c r="P33" s="1"/>
      <c r="Q33" s="1"/>
    </row>
    <row r="34" spans="1:17" x14ac:dyDescent="0.2">
      <c r="A34" s="84">
        <f t="shared" si="3"/>
        <v>2.8</v>
      </c>
      <c r="B34" s="84">
        <f t="shared" si="0"/>
        <v>3.6063000000000001</v>
      </c>
      <c r="C34" s="84">
        <f t="shared" si="1"/>
        <v>3.3</v>
      </c>
      <c r="D34" s="1"/>
      <c r="E34" s="84">
        <f t="shared" si="4"/>
        <v>0.18</v>
      </c>
      <c r="F34" s="84">
        <f t="shared" si="5"/>
        <v>236</v>
      </c>
      <c r="G34" s="1"/>
      <c r="H34" s="1"/>
      <c r="I34" s="84">
        <f t="shared" si="6"/>
        <v>0.18</v>
      </c>
      <c r="J34" s="84">
        <f t="shared" si="7"/>
        <v>0</v>
      </c>
      <c r="K34" s="1"/>
      <c r="L34" s="1"/>
      <c r="M34" s="84">
        <f t="shared" si="8"/>
        <v>0.18</v>
      </c>
      <c r="N34" s="84">
        <f t="shared" si="9"/>
        <v>0</v>
      </c>
      <c r="O34" s="84">
        <f t="shared" si="2"/>
        <v>0</v>
      </c>
      <c r="P34" s="1"/>
      <c r="Q34" s="1"/>
    </row>
    <row r="35" spans="1:17" x14ac:dyDescent="0.2">
      <c r="A35" s="84">
        <f t="shared" si="3"/>
        <v>2.9</v>
      </c>
      <c r="B35" s="84">
        <f t="shared" si="0"/>
        <v>3.6063000000000001</v>
      </c>
      <c r="C35" s="84">
        <f t="shared" si="1"/>
        <v>3.3</v>
      </c>
      <c r="D35" s="1"/>
      <c r="E35" s="84">
        <f t="shared" si="4"/>
        <v>0.19</v>
      </c>
      <c r="F35" s="84">
        <f t="shared" si="5"/>
        <v>235</v>
      </c>
      <c r="G35" s="1"/>
      <c r="H35" s="1"/>
      <c r="I35" s="84">
        <f t="shared" si="6"/>
        <v>0.19</v>
      </c>
      <c r="J35" s="84">
        <f t="shared" si="7"/>
        <v>0</v>
      </c>
      <c r="K35" s="1"/>
      <c r="L35" s="1"/>
      <c r="M35" s="84">
        <f t="shared" si="8"/>
        <v>0.19</v>
      </c>
      <c r="N35" s="84">
        <f t="shared" si="9"/>
        <v>0</v>
      </c>
      <c r="O35" s="84">
        <f t="shared" si="2"/>
        <v>0</v>
      </c>
      <c r="P35" s="1"/>
      <c r="Q35" s="1"/>
    </row>
    <row r="36" spans="1:17" x14ac:dyDescent="0.2">
      <c r="A36" s="84">
        <f t="shared" si="3"/>
        <v>3</v>
      </c>
      <c r="B36" s="84">
        <f t="shared" si="0"/>
        <v>3.6063000000000001</v>
      </c>
      <c r="C36" s="84">
        <f t="shared" si="1"/>
        <v>3.3</v>
      </c>
      <c r="D36" s="1"/>
      <c r="E36" s="84">
        <f t="shared" si="4"/>
        <v>0.2</v>
      </c>
      <c r="F36" s="84">
        <f t="shared" si="5"/>
        <v>235</v>
      </c>
      <c r="G36" s="1"/>
      <c r="H36" s="1"/>
      <c r="I36" s="84">
        <f t="shared" si="6"/>
        <v>0.2</v>
      </c>
      <c r="J36" s="84">
        <f t="shared" si="7"/>
        <v>0</v>
      </c>
      <c r="K36" s="1"/>
      <c r="L36" s="1"/>
      <c r="M36" s="84">
        <f t="shared" si="8"/>
        <v>0.2</v>
      </c>
      <c r="N36" s="84">
        <f t="shared" si="9"/>
        <v>0</v>
      </c>
      <c r="O36" s="84">
        <f t="shared" si="2"/>
        <v>0</v>
      </c>
      <c r="P36" s="1"/>
      <c r="Q36" s="1"/>
    </row>
    <row r="37" spans="1:17" x14ac:dyDescent="0.2">
      <c r="A37" s="84">
        <f t="shared" si="3"/>
        <v>3.1</v>
      </c>
      <c r="B37" s="84">
        <f t="shared" si="0"/>
        <v>3.6063000000000001</v>
      </c>
      <c r="C37" s="84">
        <f t="shared" si="1"/>
        <v>3.3</v>
      </c>
      <c r="D37" s="1"/>
      <c r="E37" s="84">
        <f t="shared" si="4"/>
        <v>0.21</v>
      </c>
      <c r="F37" s="84">
        <f t="shared" si="5"/>
        <v>235</v>
      </c>
      <c r="G37" s="1"/>
      <c r="H37" s="1"/>
      <c r="I37" s="84">
        <f t="shared" si="6"/>
        <v>0.21</v>
      </c>
      <c r="J37" s="84">
        <f t="shared" si="7"/>
        <v>0</v>
      </c>
      <c r="K37" s="1"/>
      <c r="L37" s="1"/>
      <c r="M37" s="84">
        <f t="shared" si="8"/>
        <v>0.21</v>
      </c>
      <c r="N37" s="84">
        <f t="shared" si="9"/>
        <v>0</v>
      </c>
      <c r="O37" s="84">
        <f t="shared" si="2"/>
        <v>0</v>
      </c>
      <c r="P37" s="1"/>
      <c r="Q37" s="1"/>
    </row>
    <row r="38" spans="1:17" x14ac:dyDescent="0.2">
      <c r="A38" s="84">
        <f t="shared" si="3"/>
        <v>3.2</v>
      </c>
      <c r="B38" s="84">
        <f t="shared" si="0"/>
        <v>3.6063000000000001</v>
      </c>
      <c r="C38" s="84">
        <f t="shared" si="1"/>
        <v>3.3</v>
      </c>
      <c r="D38" s="1"/>
      <c r="E38" s="84">
        <f t="shared" si="4"/>
        <v>0.22</v>
      </c>
      <c r="F38" s="84">
        <f t="shared" si="5"/>
        <v>235</v>
      </c>
      <c r="G38" s="1"/>
      <c r="H38" s="1"/>
      <c r="I38" s="84">
        <f t="shared" si="6"/>
        <v>0.22</v>
      </c>
      <c r="J38" s="84">
        <f t="shared" si="7"/>
        <v>0</v>
      </c>
      <c r="K38" s="1"/>
      <c r="L38" s="1"/>
      <c r="M38" s="84">
        <f t="shared" si="8"/>
        <v>0.22</v>
      </c>
      <c r="N38" s="84">
        <f t="shared" si="9"/>
        <v>0</v>
      </c>
      <c r="O38" s="84">
        <f t="shared" si="2"/>
        <v>0</v>
      </c>
      <c r="P38" s="1"/>
      <c r="Q38" s="1"/>
    </row>
    <row r="39" spans="1:17" x14ac:dyDescent="0.2">
      <c r="A39" s="84">
        <f t="shared" si="3"/>
        <v>3.3</v>
      </c>
      <c r="B39" s="84">
        <f t="shared" si="0"/>
        <v>3.6063000000000001</v>
      </c>
      <c r="C39" s="84">
        <f t="shared" si="1"/>
        <v>3.3</v>
      </c>
      <c r="D39" s="1"/>
      <c r="E39" s="84">
        <f t="shared" si="4"/>
        <v>0.23</v>
      </c>
      <c r="F39" s="84">
        <f t="shared" si="5"/>
        <v>234</v>
      </c>
      <c r="G39" s="1"/>
      <c r="H39" s="1"/>
      <c r="I39" s="84">
        <f t="shared" si="6"/>
        <v>0.23</v>
      </c>
      <c r="J39" s="84">
        <f t="shared" si="7"/>
        <v>0</v>
      </c>
      <c r="K39" s="1"/>
      <c r="L39" s="1"/>
      <c r="M39" s="84">
        <f t="shared" si="8"/>
        <v>0.23</v>
      </c>
      <c r="N39" s="84">
        <f t="shared" si="9"/>
        <v>0</v>
      </c>
      <c r="O39" s="84">
        <f t="shared" si="2"/>
        <v>0</v>
      </c>
      <c r="P39" s="1"/>
      <c r="Q39" s="1"/>
    </row>
    <row r="40" spans="1:17" x14ac:dyDescent="0.2">
      <c r="A40" s="84">
        <f t="shared" si="3"/>
        <v>3.4</v>
      </c>
      <c r="B40" s="84">
        <f t="shared" si="0"/>
        <v>3.6063000000000001</v>
      </c>
      <c r="C40" s="84">
        <f t="shared" si="1"/>
        <v>3.3</v>
      </c>
      <c r="D40" s="1"/>
      <c r="E40" s="84">
        <f t="shared" si="4"/>
        <v>0.24</v>
      </c>
      <c r="F40" s="84">
        <f t="shared" si="5"/>
        <v>234</v>
      </c>
      <c r="G40" s="1"/>
      <c r="H40" s="1"/>
      <c r="I40" s="84">
        <f t="shared" si="6"/>
        <v>0.24</v>
      </c>
      <c r="J40" s="84">
        <f t="shared" si="7"/>
        <v>0</v>
      </c>
      <c r="K40" s="1"/>
      <c r="L40" s="1"/>
      <c r="M40" s="84">
        <f t="shared" si="8"/>
        <v>0.24</v>
      </c>
      <c r="N40" s="84">
        <f t="shared" si="9"/>
        <v>0</v>
      </c>
      <c r="O40" s="84">
        <f t="shared" si="2"/>
        <v>0</v>
      </c>
      <c r="P40" s="1"/>
      <c r="Q40" s="1"/>
    </row>
    <row r="41" spans="1:17" x14ac:dyDescent="0.2">
      <c r="A41" s="84">
        <f t="shared" si="3"/>
        <v>3.5</v>
      </c>
      <c r="B41" s="84">
        <f t="shared" si="0"/>
        <v>3.6063000000000001</v>
      </c>
      <c r="C41" s="84">
        <f t="shared" si="1"/>
        <v>3.3</v>
      </c>
      <c r="D41" s="1"/>
      <c r="E41" s="84">
        <f t="shared" si="4"/>
        <v>0.25</v>
      </c>
      <c r="F41" s="84">
        <f t="shared" si="5"/>
        <v>234</v>
      </c>
      <c r="G41" s="1"/>
      <c r="H41" s="1"/>
      <c r="I41" s="84">
        <f t="shared" si="6"/>
        <v>0.25</v>
      </c>
      <c r="J41" s="84">
        <f t="shared" si="7"/>
        <v>0</v>
      </c>
      <c r="K41" s="1"/>
      <c r="L41" s="1"/>
      <c r="M41" s="84">
        <f t="shared" si="8"/>
        <v>0.25</v>
      </c>
      <c r="N41" s="84">
        <f t="shared" si="9"/>
        <v>0</v>
      </c>
      <c r="O41" s="84">
        <f t="shared" si="2"/>
        <v>0</v>
      </c>
      <c r="P41" s="1"/>
      <c r="Q41" s="1"/>
    </row>
    <row r="42" spans="1:17" x14ac:dyDescent="0.2">
      <c r="A42" s="84">
        <f t="shared" si="3"/>
        <v>3.6</v>
      </c>
      <c r="B42" s="84">
        <f t="shared" si="0"/>
        <v>3.6063000000000001</v>
      </c>
      <c r="C42" s="84">
        <f t="shared" si="1"/>
        <v>3.3</v>
      </c>
      <c r="D42" s="1"/>
      <c r="E42" s="84">
        <f t="shared" si="4"/>
        <v>0.26</v>
      </c>
      <c r="F42" s="84">
        <f t="shared" si="5"/>
        <v>234</v>
      </c>
      <c r="G42" s="1"/>
      <c r="H42" s="1"/>
      <c r="I42" s="84">
        <f t="shared" si="6"/>
        <v>0.26</v>
      </c>
      <c r="J42" s="84">
        <f t="shared" si="7"/>
        <v>0</v>
      </c>
      <c r="K42" s="1"/>
      <c r="L42" s="1"/>
      <c r="M42" s="84">
        <f t="shared" si="8"/>
        <v>0.26</v>
      </c>
      <c r="N42" s="84">
        <f t="shared" si="9"/>
        <v>0</v>
      </c>
      <c r="O42" s="84">
        <f t="shared" si="2"/>
        <v>0</v>
      </c>
      <c r="P42" s="1"/>
      <c r="Q42" s="1"/>
    </row>
    <row r="43" spans="1:17" x14ac:dyDescent="0.2">
      <c r="A43" s="84">
        <f t="shared" si="3"/>
        <v>3.7</v>
      </c>
      <c r="B43" s="84">
        <f t="shared" si="0"/>
        <v>3.6063000000000001</v>
      </c>
      <c r="C43" s="84">
        <f t="shared" si="1"/>
        <v>3.3</v>
      </c>
      <c r="D43" s="1"/>
      <c r="E43" s="84">
        <f t="shared" si="4"/>
        <v>0.27</v>
      </c>
      <c r="F43" s="84">
        <f t="shared" si="5"/>
        <v>233</v>
      </c>
      <c r="G43" s="1"/>
      <c r="H43" s="1"/>
      <c r="I43" s="84">
        <f t="shared" si="6"/>
        <v>0.27</v>
      </c>
      <c r="J43" s="84">
        <f t="shared" si="7"/>
        <v>0</v>
      </c>
      <c r="K43" s="1"/>
      <c r="L43" s="1"/>
      <c r="M43" s="84">
        <f t="shared" si="8"/>
        <v>0.27</v>
      </c>
      <c r="N43" s="84">
        <f t="shared" si="9"/>
        <v>0</v>
      </c>
      <c r="O43" s="84">
        <f t="shared" si="2"/>
        <v>0</v>
      </c>
      <c r="P43" s="1"/>
      <c r="Q43" s="1"/>
    </row>
    <row r="44" spans="1:17" x14ac:dyDescent="0.2">
      <c r="A44" s="84">
        <f t="shared" si="3"/>
        <v>3.8</v>
      </c>
      <c r="B44" s="84">
        <f t="shared" si="0"/>
        <v>3.6063000000000001</v>
      </c>
      <c r="C44" s="84">
        <f t="shared" si="1"/>
        <v>3.3</v>
      </c>
      <c r="D44" s="1"/>
      <c r="E44" s="84">
        <f t="shared" si="4"/>
        <v>0.28000000000000003</v>
      </c>
      <c r="F44" s="84">
        <f t="shared" si="5"/>
        <v>233</v>
      </c>
      <c r="G44" s="1"/>
      <c r="H44" s="1"/>
      <c r="I44" s="84">
        <f t="shared" si="6"/>
        <v>0.28000000000000003</v>
      </c>
      <c r="J44" s="84">
        <f t="shared" si="7"/>
        <v>0</v>
      </c>
      <c r="K44" s="1"/>
      <c r="L44" s="1"/>
      <c r="M44" s="84">
        <f t="shared" si="8"/>
        <v>0.28000000000000003</v>
      </c>
      <c r="N44" s="84">
        <f t="shared" si="9"/>
        <v>0</v>
      </c>
      <c r="O44" s="84">
        <f t="shared" si="2"/>
        <v>0</v>
      </c>
      <c r="P44" s="1"/>
      <c r="Q44" s="1"/>
    </row>
    <row r="45" spans="1:17" x14ac:dyDescent="0.2">
      <c r="A45" s="84">
        <f t="shared" si="3"/>
        <v>3.9</v>
      </c>
      <c r="B45" s="84">
        <f t="shared" si="0"/>
        <v>3.6063000000000001</v>
      </c>
      <c r="C45" s="84">
        <f t="shared" si="1"/>
        <v>3.3</v>
      </c>
      <c r="D45" s="1"/>
      <c r="E45" s="84">
        <f t="shared" si="4"/>
        <v>0.28999999999999998</v>
      </c>
      <c r="F45" s="84">
        <f t="shared" si="5"/>
        <v>233</v>
      </c>
      <c r="G45" s="1"/>
      <c r="H45" s="1"/>
      <c r="I45" s="84">
        <f t="shared" si="6"/>
        <v>0.28999999999999998</v>
      </c>
      <c r="J45" s="84">
        <f t="shared" si="7"/>
        <v>0</v>
      </c>
      <c r="K45" s="1"/>
      <c r="L45" s="1"/>
      <c r="M45" s="84">
        <f t="shared" si="8"/>
        <v>0.28999999999999998</v>
      </c>
      <c r="N45" s="84">
        <f t="shared" si="9"/>
        <v>0</v>
      </c>
      <c r="O45" s="84">
        <f t="shared" si="2"/>
        <v>0</v>
      </c>
      <c r="P45" s="1"/>
      <c r="Q45" s="1"/>
    </row>
    <row r="46" spans="1:17" x14ac:dyDescent="0.2">
      <c r="A46" s="84">
        <f t="shared" si="3"/>
        <v>4</v>
      </c>
      <c r="B46" s="84">
        <f t="shared" si="0"/>
        <v>3.6063000000000001</v>
      </c>
      <c r="C46" s="84">
        <f t="shared" si="1"/>
        <v>3.3</v>
      </c>
      <c r="D46" s="1"/>
      <c r="E46" s="84">
        <f t="shared" si="4"/>
        <v>0.3</v>
      </c>
      <c r="F46" s="84">
        <f t="shared" si="5"/>
        <v>233</v>
      </c>
      <c r="G46" s="1"/>
      <c r="H46" s="1"/>
      <c r="I46" s="84">
        <f t="shared" si="6"/>
        <v>0.3</v>
      </c>
      <c r="J46" s="84">
        <f t="shared" si="7"/>
        <v>0</v>
      </c>
      <c r="K46" s="1"/>
      <c r="L46" s="1"/>
      <c r="M46" s="84">
        <f t="shared" si="8"/>
        <v>0.3</v>
      </c>
      <c r="N46" s="84">
        <f t="shared" si="9"/>
        <v>0</v>
      </c>
      <c r="O46" s="84">
        <f t="shared" si="2"/>
        <v>0</v>
      </c>
      <c r="P46" s="1"/>
      <c r="Q46" s="1"/>
    </row>
    <row r="47" spans="1:17" x14ac:dyDescent="0.2">
      <c r="A47" s="84">
        <f t="shared" si="3"/>
        <v>4.0999999999999996</v>
      </c>
      <c r="B47" s="84">
        <f t="shared" si="0"/>
        <v>3.6063000000000001</v>
      </c>
      <c r="C47" s="84">
        <f t="shared" si="1"/>
        <v>3.3</v>
      </c>
      <c r="D47" s="1"/>
      <c r="E47" s="84">
        <f t="shared" si="4"/>
        <v>0.31</v>
      </c>
      <c r="F47" s="84">
        <f t="shared" si="5"/>
        <v>232</v>
      </c>
      <c r="G47" s="1"/>
      <c r="H47" s="1"/>
      <c r="I47" s="84">
        <f t="shared" si="6"/>
        <v>0.31</v>
      </c>
      <c r="J47" s="84">
        <f t="shared" si="7"/>
        <v>0</v>
      </c>
      <c r="K47" s="1"/>
      <c r="L47" s="1"/>
      <c r="M47" s="84">
        <f t="shared" si="8"/>
        <v>0.31</v>
      </c>
      <c r="N47" s="84">
        <f t="shared" si="9"/>
        <v>0</v>
      </c>
      <c r="O47" s="84">
        <f t="shared" si="2"/>
        <v>0</v>
      </c>
      <c r="P47" s="1"/>
      <c r="Q47" s="1"/>
    </row>
    <row r="48" spans="1:17" x14ac:dyDescent="0.2">
      <c r="A48" s="84">
        <f t="shared" si="3"/>
        <v>4.2</v>
      </c>
      <c r="B48" s="84">
        <f t="shared" si="0"/>
        <v>3.6063000000000001</v>
      </c>
      <c r="C48" s="84">
        <f t="shared" si="1"/>
        <v>3.3</v>
      </c>
      <c r="D48" s="1"/>
      <c r="E48" s="84">
        <f t="shared" si="4"/>
        <v>0.32</v>
      </c>
      <c r="F48" s="84">
        <f t="shared" si="5"/>
        <v>232</v>
      </c>
      <c r="G48" s="1"/>
      <c r="H48" s="1"/>
      <c r="I48" s="84">
        <f t="shared" si="6"/>
        <v>0.32</v>
      </c>
      <c r="J48" s="84">
        <f t="shared" si="7"/>
        <v>0</v>
      </c>
      <c r="K48" s="1"/>
      <c r="L48" s="1"/>
      <c r="M48" s="84">
        <f t="shared" si="8"/>
        <v>0.32</v>
      </c>
      <c r="N48" s="84">
        <f t="shared" si="9"/>
        <v>0</v>
      </c>
      <c r="O48" s="84">
        <f t="shared" si="2"/>
        <v>0</v>
      </c>
      <c r="P48" s="1"/>
      <c r="Q48" s="1"/>
    </row>
    <row r="49" spans="1:17" x14ac:dyDescent="0.2">
      <c r="A49" s="84">
        <f t="shared" si="3"/>
        <v>4.3</v>
      </c>
      <c r="B49" s="84">
        <f t="shared" si="0"/>
        <v>3.6063000000000001</v>
      </c>
      <c r="C49" s="84">
        <f t="shared" si="1"/>
        <v>3.3</v>
      </c>
      <c r="D49" s="1"/>
      <c r="E49" s="84">
        <f t="shared" si="4"/>
        <v>0.33</v>
      </c>
      <c r="F49" s="84">
        <f t="shared" si="5"/>
        <v>232</v>
      </c>
      <c r="G49" s="1"/>
      <c r="H49" s="1"/>
      <c r="I49" s="84">
        <f t="shared" si="6"/>
        <v>0.33</v>
      </c>
      <c r="J49" s="84">
        <f t="shared" si="7"/>
        <v>0</v>
      </c>
      <c r="K49" s="1"/>
      <c r="L49" s="1"/>
      <c r="M49" s="84">
        <f t="shared" si="8"/>
        <v>0.33</v>
      </c>
      <c r="N49" s="84">
        <f t="shared" si="9"/>
        <v>0</v>
      </c>
      <c r="O49" s="84">
        <f t="shared" si="2"/>
        <v>0</v>
      </c>
      <c r="P49" s="1"/>
      <c r="Q49" s="1"/>
    </row>
    <row r="50" spans="1:17" x14ac:dyDescent="0.2">
      <c r="A50" s="84">
        <f t="shared" si="3"/>
        <v>4.4000000000000004</v>
      </c>
      <c r="B50" s="84">
        <f t="shared" si="0"/>
        <v>3.6063000000000001</v>
      </c>
      <c r="C50" s="84">
        <f t="shared" si="1"/>
        <v>3.3</v>
      </c>
      <c r="D50" s="1"/>
      <c r="E50" s="84">
        <f t="shared" si="4"/>
        <v>0.34</v>
      </c>
      <c r="F50" s="84">
        <f t="shared" si="5"/>
        <v>232</v>
      </c>
      <c r="G50" s="1"/>
      <c r="H50" s="1"/>
      <c r="I50" s="84">
        <f t="shared" si="6"/>
        <v>0.34</v>
      </c>
      <c r="J50" s="84">
        <f t="shared" si="7"/>
        <v>0</v>
      </c>
      <c r="K50" s="1"/>
      <c r="L50" s="1"/>
      <c r="M50" s="84">
        <f t="shared" si="8"/>
        <v>0.34</v>
      </c>
      <c r="N50" s="84">
        <f t="shared" si="9"/>
        <v>0</v>
      </c>
      <c r="O50" s="84">
        <f t="shared" si="2"/>
        <v>0</v>
      </c>
      <c r="P50" s="1"/>
      <c r="Q50" s="1"/>
    </row>
    <row r="51" spans="1:17" x14ac:dyDescent="0.2">
      <c r="A51" s="84">
        <f t="shared" si="3"/>
        <v>4.5</v>
      </c>
      <c r="B51" s="84">
        <f t="shared" si="0"/>
        <v>3.6063000000000001</v>
      </c>
      <c r="C51" s="84">
        <f t="shared" si="1"/>
        <v>3.3</v>
      </c>
      <c r="D51" s="1"/>
      <c r="E51" s="84">
        <f t="shared" si="4"/>
        <v>0.35</v>
      </c>
      <c r="F51" s="84">
        <f t="shared" si="5"/>
        <v>231</v>
      </c>
      <c r="G51" s="1"/>
      <c r="H51" s="1"/>
      <c r="I51" s="84">
        <f t="shared" si="6"/>
        <v>0.35</v>
      </c>
      <c r="J51" s="84">
        <f t="shared" si="7"/>
        <v>0</v>
      </c>
      <c r="K51" s="1"/>
      <c r="L51" s="1"/>
      <c r="M51" s="84">
        <f t="shared" si="8"/>
        <v>0.35</v>
      </c>
      <c r="N51" s="84">
        <f t="shared" si="9"/>
        <v>0</v>
      </c>
      <c r="O51" s="84">
        <f t="shared" si="2"/>
        <v>0</v>
      </c>
      <c r="P51" s="1"/>
      <c r="Q51" s="1"/>
    </row>
    <row r="52" spans="1:17" x14ac:dyDescent="0.2">
      <c r="A52" s="84">
        <f t="shared" si="3"/>
        <v>4.5999999999999996</v>
      </c>
      <c r="B52" s="84">
        <f t="shared" si="0"/>
        <v>3.6063000000000001</v>
      </c>
      <c r="C52" s="84">
        <f t="shared" si="1"/>
        <v>3.3</v>
      </c>
      <c r="D52" s="1"/>
      <c r="E52" s="84">
        <f t="shared" si="4"/>
        <v>0.36</v>
      </c>
      <c r="F52" s="84">
        <f t="shared" si="5"/>
        <v>231</v>
      </c>
      <c r="G52" s="1"/>
      <c r="H52" s="1"/>
      <c r="I52" s="84">
        <f t="shared" si="6"/>
        <v>0.36</v>
      </c>
      <c r="J52" s="84">
        <f t="shared" si="7"/>
        <v>0</v>
      </c>
      <c r="K52" s="1"/>
      <c r="L52" s="1"/>
      <c r="M52" s="84">
        <f t="shared" si="8"/>
        <v>0.36</v>
      </c>
      <c r="N52" s="84">
        <f t="shared" si="9"/>
        <v>0</v>
      </c>
      <c r="O52" s="84">
        <f t="shared" si="2"/>
        <v>0</v>
      </c>
      <c r="P52" s="1"/>
      <c r="Q52" s="1"/>
    </row>
    <row r="53" spans="1:17" x14ac:dyDescent="0.2">
      <c r="A53" s="84">
        <f t="shared" si="3"/>
        <v>4.7</v>
      </c>
      <c r="B53" s="84">
        <f t="shared" si="0"/>
        <v>3.6063000000000001</v>
      </c>
      <c r="C53" s="84">
        <f t="shared" si="1"/>
        <v>3.3</v>
      </c>
      <c r="D53" s="1"/>
      <c r="E53" s="84">
        <f t="shared" si="4"/>
        <v>0.37</v>
      </c>
      <c r="F53" s="84">
        <f t="shared" si="5"/>
        <v>231</v>
      </c>
      <c r="G53" s="1"/>
      <c r="H53" s="1"/>
      <c r="I53" s="84">
        <f t="shared" si="6"/>
        <v>0.37</v>
      </c>
      <c r="J53" s="84">
        <f t="shared" si="7"/>
        <v>0</v>
      </c>
      <c r="K53" s="1"/>
      <c r="L53" s="1"/>
      <c r="M53" s="84">
        <f t="shared" si="8"/>
        <v>0.37</v>
      </c>
      <c r="N53" s="84">
        <f t="shared" si="9"/>
        <v>0</v>
      </c>
      <c r="O53" s="84">
        <f t="shared" si="2"/>
        <v>0</v>
      </c>
      <c r="P53" s="1"/>
      <c r="Q53" s="1"/>
    </row>
    <row r="54" spans="1:17" x14ac:dyDescent="0.2">
      <c r="A54" s="84">
        <f t="shared" si="3"/>
        <v>4.8</v>
      </c>
      <c r="B54" s="84">
        <f t="shared" si="0"/>
        <v>3.6063000000000001</v>
      </c>
      <c r="C54" s="84">
        <f t="shared" si="1"/>
        <v>3.3</v>
      </c>
      <c r="D54" s="1"/>
      <c r="E54" s="84">
        <f t="shared" si="4"/>
        <v>0.38</v>
      </c>
      <c r="F54" s="84">
        <f t="shared" si="5"/>
        <v>231</v>
      </c>
      <c r="G54" s="1"/>
      <c r="H54" s="1"/>
      <c r="I54" s="84">
        <f t="shared" si="6"/>
        <v>0.38</v>
      </c>
      <c r="J54" s="84">
        <f t="shared" si="7"/>
        <v>0</v>
      </c>
      <c r="K54" s="1"/>
      <c r="L54" s="1"/>
      <c r="M54" s="84">
        <f t="shared" si="8"/>
        <v>0.38</v>
      </c>
      <c r="N54" s="84">
        <f t="shared" si="9"/>
        <v>0</v>
      </c>
      <c r="O54" s="84">
        <f t="shared" si="2"/>
        <v>0</v>
      </c>
      <c r="P54" s="1"/>
      <c r="Q54" s="1"/>
    </row>
    <row r="55" spans="1:17" x14ac:dyDescent="0.2">
      <c r="A55" s="84">
        <f t="shared" si="3"/>
        <v>4.9000000000000004</v>
      </c>
      <c r="B55" s="84">
        <f t="shared" si="0"/>
        <v>3.6063000000000001</v>
      </c>
      <c r="C55" s="84">
        <f t="shared" si="1"/>
        <v>3.3</v>
      </c>
      <c r="D55" s="1"/>
      <c r="E55" s="84">
        <f t="shared" si="4"/>
        <v>0.39</v>
      </c>
      <c r="F55" s="84">
        <f t="shared" si="5"/>
        <v>230</v>
      </c>
      <c r="G55" s="1"/>
      <c r="H55" s="1"/>
      <c r="I55" s="84">
        <f t="shared" si="6"/>
        <v>0.39</v>
      </c>
      <c r="J55" s="84">
        <f t="shared" si="7"/>
        <v>0</v>
      </c>
      <c r="K55" s="1"/>
      <c r="L55" s="1"/>
      <c r="M55" s="84">
        <f t="shared" si="8"/>
        <v>0.39</v>
      </c>
      <c r="N55" s="84">
        <f t="shared" si="9"/>
        <v>0</v>
      </c>
      <c r="O55" s="84">
        <f t="shared" si="2"/>
        <v>0</v>
      </c>
      <c r="P55" s="1"/>
      <c r="Q55" s="1"/>
    </row>
    <row r="56" spans="1:17" x14ac:dyDescent="0.2">
      <c r="A56" s="84">
        <f t="shared" si="3"/>
        <v>5</v>
      </c>
      <c r="B56" s="84">
        <f t="shared" si="0"/>
        <v>3.6063000000000001</v>
      </c>
      <c r="C56" s="84">
        <f t="shared" si="1"/>
        <v>3.3</v>
      </c>
      <c r="D56" s="1"/>
      <c r="E56" s="84">
        <f t="shared" si="4"/>
        <v>0.4</v>
      </c>
      <c r="F56" s="84">
        <f t="shared" si="5"/>
        <v>230</v>
      </c>
      <c r="G56" s="1"/>
      <c r="H56" s="1"/>
      <c r="I56" s="84">
        <f t="shared" si="6"/>
        <v>0.4</v>
      </c>
      <c r="J56" s="84">
        <f t="shared" si="7"/>
        <v>0</v>
      </c>
      <c r="K56" s="1"/>
      <c r="L56" s="1"/>
      <c r="M56" s="84">
        <f t="shared" si="8"/>
        <v>0.4</v>
      </c>
      <c r="N56" s="84">
        <f t="shared" si="9"/>
        <v>0</v>
      </c>
      <c r="O56" s="84">
        <f t="shared" si="2"/>
        <v>0</v>
      </c>
      <c r="P56" s="1"/>
      <c r="Q56" s="1"/>
    </row>
    <row r="57" spans="1:17" x14ac:dyDescent="0.2">
      <c r="A57" s="84">
        <f t="shared" si="3"/>
        <v>5.0999999999999996</v>
      </c>
      <c r="B57" s="84">
        <f t="shared" si="0"/>
        <v>3.6063000000000001</v>
      </c>
      <c r="C57" s="84">
        <f t="shared" si="1"/>
        <v>3.3</v>
      </c>
      <c r="D57" s="1"/>
      <c r="E57" s="84">
        <f t="shared" si="4"/>
        <v>0.41</v>
      </c>
      <c r="F57" s="84">
        <f t="shared" si="5"/>
        <v>230</v>
      </c>
      <c r="G57" s="1"/>
      <c r="H57" s="1"/>
      <c r="I57" s="84">
        <f t="shared" si="6"/>
        <v>0.41</v>
      </c>
      <c r="J57" s="84">
        <f t="shared" si="7"/>
        <v>0</v>
      </c>
      <c r="K57" s="1"/>
      <c r="L57" s="1"/>
      <c r="M57" s="84">
        <f t="shared" si="8"/>
        <v>0.41</v>
      </c>
      <c r="N57" s="84">
        <f t="shared" si="9"/>
        <v>0</v>
      </c>
      <c r="O57" s="84">
        <f t="shared" si="2"/>
        <v>0</v>
      </c>
      <c r="P57" s="1"/>
      <c r="Q57" s="1"/>
    </row>
    <row r="58" spans="1:17" x14ac:dyDescent="0.2">
      <c r="A58" s="84">
        <f t="shared" si="3"/>
        <v>5.2</v>
      </c>
      <c r="B58" s="84">
        <f t="shared" si="0"/>
        <v>3.6063000000000001</v>
      </c>
      <c r="C58" s="84">
        <f t="shared" si="1"/>
        <v>3.3</v>
      </c>
      <c r="D58" s="1"/>
      <c r="E58" s="84">
        <f t="shared" si="4"/>
        <v>0.42</v>
      </c>
      <c r="F58" s="84">
        <f t="shared" si="5"/>
        <v>230</v>
      </c>
      <c r="G58" s="1"/>
      <c r="H58" s="1"/>
      <c r="I58" s="84">
        <f t="shared" si="6"/>
        <v>0.42</v>
      </c>
      <c r="J58" s="84">
        <f t="shared" si="7"/>
        <v>0</v>
      </c>
      <c r="K58" s="1"/>
      <c r="L58" s="1"/>
      <c r="M58" s="84">
        <f t="shared" si="8"/>
        <v>0.42</v>
      </c>
      <c r="N58" s="84">
        <f t="shared" si="9"/>
        <v>0</v>
      </c>
      <c r="O58" s="84">
        <f t="shared" si="2"/>
        <v>0</v>
      </c>
      <c r="P58" s="1"/>
      <c r="Q58" s="1"/>
    </row>
    <row r="59" spans="1:17" x14ac:dyDescent="0.2">
      <c r="A59" s="84">
        <f t="shared" si="3"/>
        <v>5.3</v>
      </c>
      <c r="B59" s="84">
        <f t="shared" si="0"/>
        <v>3.6063000000000001</v>
      </c>
      <c r="C59" s="84">
        <f t="shared" si="1"/>
        <v>3.3</v>
      </c>
      <c r="D59" s="1"/>
      <c r="E59" s="84">
        <f t="shared" si="4"/>
        <v>0.43</v>
      </c>
      <c r="F59" s="84">
        <f t="shared" si="5"/>
        <v>229</v>
      </c>
      <c r="G59" s="1"/>
      <c r="H59" s="1"/>
      <c r="I59" s="84">
        <f t="shared" si="6"/>
        <v>0.43</v>
      </c>
      <c r="J59" s="84">
        <f t="shared" si="7"/>
        <v>0</v>
      </c>
      <c r="K59" s="1"/>
      <c r="L59" s="1"/>
      <c r="M59" s="84">
        <f t="shared" si="8"/>
        <v>0.43</v>
      </c>
      <c r="N59" s="84">
        <f t="shared" si="9"/>
        <v>0</v>
      </c>
      <c r="O59" s="84">
        <f t="shared" si="2"/>
        <v>0</v>
      </c>
      <c r="P59" s="1"/>
      <c r="Q59" s="1"/>
    </row>
    <row r="60" spans="1:17" x14ac:dyDescent="0.2">
      <c r="A60" s="84">
        <f t="shared" si="3"/>
        <v>5.4</v>
      </c>
      <c r="B60" s="84">
        <f t="shared" si="0"/>
        <v>3.6063000000000001</v>
      </c>
      <c r="C60" s="84">
        <f t="shared" si="1"/>
        <v>3.3</v>
      </c>
      <c r="D60" s="1"/>
      <c r="E60" s="84">
        <f t="shared" si="4"/>
        <v>0.44</v>
      </c>
      <c r="F60" s="84">
        <f t="shared" si="5"/>
        <v>229</v>
      </c>
      <c r="G60" s="1"/>
      <c r="H60" s="1"/>
      <c r="I60" s="84">
        <f t="shared" si="6"/>
        <v>0.44</v>
      </c>
      <c r="J60" s="84">
        <f t="shared" si="7"/>
        <v>0</v>
      </c>
      <c r="K60" s="1"/>
      <c r="L60" s="1"/>
      <c r="M60" s="84">
        <f t="shared" si="8"/>
        <v>0.44</v>
      </c>
      <c r="N60" s="84">
        <f t="shared" si="9"/>
        <v>0</v>
      </c>
      <c r="O60" s="84">
        <f t="shared" si="2"/>
        <v>0</v>
      </c>
      <c r="P60" s="1"/>
      <c r="Q60" s="1"/>
    </row>
    <row r="61" spans="1:17" x14ac:dyDescent="0.2">
      <c r="A61" s="84">
        <f t="shared" si="3"/>
        <v>5.5</v>
      </c>
      <c r="B61" s="84">
        <f t="shared" si="0"/>
        <v>3.6063000000000001</v>
      </c>
      <c r="C61" s="84">
        <f t="shared" si="1"/>
        <v>3.3</v>
      </c>
      <c r="D61" s="1"/>
      <c r="E61" s="84">
        <f t="shared" si="4"/>
        <v>0.45</v>
      </c>
      <c r="F61" s="84">
        <f t="shared" si="5"/>
        <v>229</v>
      </c>
      <c r="G61" s="1"/>
      <c r="H61" s="1"/>
      <c r="I61" s="84">
        <f t="shared" si="6"/>
        <v>0.45</v>
      </c>
      <c r="J61" s="84">
        <f t="shared" si="7"/>
        <v>0</v>
      </c>
      <c r="K61" s="1"/>
      <c r="L61" s="1"/>
      <c r="M61" s="84">
        <f t="shared" si="8"/>
        <v>0.45</v>
      </c>
      <c r="N61" s="84">
        <f t="shared" si="9"/>
        <v>0</v>
      </c>
      <c r="O61" s="84">
        <f t="shared" si="2"/>
        <v>0</v>
      </c>
      <c r="P61" s="1"/>
      <c r="Q61" s="1"/>
    </row>
    <row r="62" spans="1:17" x14ac:dyDescent="0.2">
      <c r="A62" s="84">
        <f t="shared" si="3"/>
        <v>5.6</v>
      </c>
      <c r="B62" s="84">
        <f t="shared" si="0"/>
        <v>3.6063000000000001</v>
      </c>
      <c r="C62" s="84">
        <f t="shared" si="1"/>
        <v>3.3</v>
      </c>
      <c r="D62" s="1"/>
      <c r="E62" s="84">
        <f t="shared" si="4"/>
        <v>0.46</v>
      </c>
      <c r="F62" s="84">
        <f t="shared" si="5"/>
        <v>229</v>
      </c>
      <c r="G62" s="1"/>
      <c r="H62" s="1"/>
      <c r="I62" s="84">
        <f t="shared" si="6"/>
        <v>0.46</v>
      </c>
      <c r="J62" s="84">
        <f t="shared" si="7"/>
        <v>0</v>
      </c>
      <c r="K62" s="1"/>
      <c r="L62" s="1"/>
      <c r="M62" s="84">
        <f t="shared" si="8"/>
        <v>0.46</v>
      </c>
      <c r="N62" s="84">
        <f t="shared" si="9"/>
        <v>0</v>
      </c>
      <c r="O62" s="84">
        <f t="shared" si="2"/>
        <v>0</v>
      </c>
      <c r="P62" s="1"/>
      <c r="Q62" s="1"/>
    </row>
    <row r="63" spans="1:17" x14ac:dyDescent="0.2">
      <c r="A63" s="84">
        <f t="shared" si="3"/>
        <v>5.7</v>
      </c>
      <c r="B63" s="84">
        <f t="shared" si="0"/>
        <v>3.6063000000000001</v>
      </c>
      <c r="C63" s="84">
        <f t="shared" si="1"/>
        <v>3.3</v>
      </c>
      <c r="D63" s="1"/>
      <c r="E63" s="84">
        <f t="shared" si="4"/>
        <v>0.47</v>
      </c>
      <c r="F63" s="84">
        <f t="shared" si="5"/>
        <v>228</v>
      </c>
      <c r="G63" s="1"/>
      <c r="H63" s="1"/>
      <c r="I63" s="84">
        <f t="shared" si="6"/>
        <v>0.47</v>
      </c>
      <c r="J63" s="84">
        <f t="shared" si="7"/>
        <v>0</v>
      </c>
      <c r="K63" s="1"/>
      <c r="L63" s="1"/>
      <c r="M63" s="84">
        <f t="shared" si="8"/>
        <v>0.47</v>
      </c>
      <c r="N63" s="84">
        <f t="shared" si="9"/>
        <v>0</v>
      </c>
      <c r="O63" s="84">
        <f t="shared" si="2"/>
        <v>0</v>
      </c>
      <c r="P63" s="1"/>
      <c r="Q63" s="1"/>
    </row>
    <row r="64" spans="1:17" x14ac:dyDescent="0.2">
      <c r="A64" s="84">
        <f t="shared" si="3"/>
        <v>5.8</v>
      </c>
      <c r="B64" s="84">
        <f t="shared" si="0"/>
        <v>3.6063000000000001</v>
      </c>
      <c r="C64" s="84">
        <f t="shared" si="1"/>
        <v>3.3</v>
      </c>
      <c r="D64" s="1"/>
      <c r="E64" s="84">
        <f t="shared" si="4"/>
        <v>0.48</v>
      </c>
      <c r="F64" s="84">
        <f t="shared" si="5"/>
        <v>228</v>
      </c>
      <c r="G64" s="1"/>
      <c r="H64" s="1"/>
      <c r="I64" s="84">
        <f t="shared" si="6"/>
        <v>0.48</v>
      </c>
      <c r="J64" s="84">
        <f t="shared" si="7"/>
        <v>0</v>
      </c>
      <c r="K64" s="1"/>
      <c r="L64" s="1"/>
      <c r="M64" s="84">
        <f t="shared" si="8"/>
        <v>0.48</v>
      </c>
      <c r="N64" s="84">
        <f t="shared" si="9"/>
        <v>0</v>
      </c>
      <c r="O64" s="84">
        <f t="shared" si="2"/>
        <v>0</v>
      </c>
      <c r="P64" s="1"/>
      <c r="Q64" s="1"/>
    </row>
    <row r="65" spans="1:17" x14ac:dyDescent="0.2">
      <c r="A65" s="84">
        <f t="shared" si="3"/>
        <v>5.9</v>
      </c>
      <c r="B65" s="84">
        <f t="shared" si="0"/>
        <v>3.6063000000000001</v>
      </c>
      <c r="C65" s="84">
        <f t="shared" si="1"/>
        <v>3.3</v>
      </c>
      <c r="D65" s="1"/>
      <c r="E65" s="84">
        <f t="shared" si="4"/>
        <v>0.49</v>
      </c>
      <c r="F65" s="84">
        <f t="shared" si="5"/>
        <v>228</v>
      </c>
      <c r="G65" s="1"/>
      <c r="H65" s="1"/>
      <c r="I65" s="84">
        <f t="shared" si="6"/>
        <v>0.49</v>
      </c>
      <c r="J65" s="84">
        <f t="shared" si="7"/>
        <v>0</v>
      </c>
      <c r="K65" s="1"/>
      <c r="L65" s="1"/>
      <c r="M65" s="84">
        <f t="shared" si="8"/>
        <v>0.49</v>
      </c>
      <c r="N65" s="84">
        <f t="shared" si="9"/>
        <v>0</v>
      </c>
      <c r="O65" s="84">
        <f t="shared" si="2"/>
        <v>0</v>
      </c>
      <c r="P65" s="1"/>
      <c r="Q65" s="1"/>
    </row>
    <row r="66" spans="1:17" x14ac:dyDescent="0.2">
      <c r="A66" s="84">
        <f t="shared" si="3"/>
        <v>6</v>
      </c>
      <c r="B66" s="84">
        <f t="shared" si="0"/>
        <v>3.6063000000000001</v>
      </c>
      <c r="C66" s="84">
        <f t="shared" si="1"/>
        <v>3.3</v>
      </c>
      <c r="D66" s="1"/>
      <c r="E66" s="84">
        <f t="shared" si="4"/>
        <v>0.5</v>
      </c>
      <c r="F66" s="84">
        <f t="shared" si="5"/>
        <v>228</v>
      </c>
      <c r="G66" s="1"/>
      <c r="H66" s="1"/>
      <c r="I66" s="84">
        <f t="shared" si="6"/>
        <v>0.5</v>
      </c>
      <c r="J66" s="84">
        <f t="shared" si="7"/>
        <v>0</v>
      </c>
      <c r="K66" s="1"/>
      <c r="L66" s="1"/>
      <c r="M66" s="84">
        <f t="shared" si="8"/>
        <v>0.5</v>
      </c>
      <c r="N66" s="84">
        <f t="shared" si="9"/>
        <v>0</v>
      </c>
      <c r="O66" s="84">
        <f t="shared" si="2"/>
        <v>0</v>
      </c>
      <c r="P66" s="1"/>
      <c r="Q66" s="1"/>
    </row>
    <row r="67" spans="1:17" x14ac:dyDescent="0.2">
      <c r="A67" s="84">
        <f t="shared" si="3"/>
        <v>6.1</v>
      </c>
      <c r="B67" s="84">
        <f t="shared" si="0"/>
        <v>3.6063000000000001</v>
      </c>
      <c r="C67" s="84">
        <f t="shared" si="1"/>
        <v>3.3</v>
      </c>
      <c r="D67" s="1"/>
      <c r="E67" s="84">
        <f t="shared" si="4"/>
        <v>0.51</v>
      </c>
      <c r="F67" s="84">
        <f t="shared" si="5"/>
        <v>227</v>
      </c>
      <c r="G67" s="1"/>
      <c r="H67" s="1"/>
      <c r="I67" s="84">
        <f t="shared" si="6"/>
        <v>0.51</v>
      </c>
      <c r="J67" s="84">
        <f t="shared" si="7"/>
        <v>0</v>
      </c>
      <c r="K67" s="1"/>
      <c r="L67" s="1"/>
      <c r="M67" s="84">
        <f t="shared" si="8"/>
        <v>0.51</v>
      </c>
      <c r="N67" s="84">
        <f t="shared" si="9"/>
        <v>0</v>
      </c>
      <c r="O67" s="84">
        <f t="shared" si="2"/>
        <v>0</v>
      </c>
      <c r="P67" s="1"/>
      <c r="Q67" s="1"/>
    </row>
    <row r="68" spans="1:17" x14ac:dyDescent="0.2">
      <c r="A68" s="84">
        <f t="shared" si="3"/>
        <v>6.2</v>
      </c>
      <c r="B68" s="84">
        <f t="shared" si="0"/>
        <v>3.6063000000000001</v>
      </c>
      <c r="C68" s="84">
        <f t="shared" si="1"/>
        <v>3.3</v>
      </c>
      <c r="D68" s="1"/>
      <c r="E68" s="84">
        <f t="shared" si="4"/>
        <v>0.52</v>
      </c>
      <c r="F68" s="84">
        <f t="shared" si="5"/>
        <v>227</v>
      </c>
      <c r="G68" s="1"/>
      <c r="H68" s="1"/>
      <c r="I68" s="84">
        <f t="shared" si="6"/>
        <v>0.52</v>
      </c>
      <c r="J68" s="84">
        <f t="shared" si="7"/>
        <v>0</v>
      </c>
      <c r="K68" s="1"/>
      <c r="L68" s="1"/>
      <c r="M68" s="84">
        <f t="shared" si="8"/>
        <v>0.52</v>
      </c>
      <c r="N68" s="84">
        <f t="shared" si="9"/>
        <v>0</v>
      </c>
      <c r="O68" s="84">
        <f t="shared" si="2"/>
        <v>0</v>
      </c>
      <c r="P68" s="1"/>
      <c r="Q68" s="1"/>
    </row>
    <row r="69" spans="1:17" x14ac:dyDescent="0.2">
      <c r="A69" s="84">
        <f t="shared" si="3"/>
        <v>6.3</v>
      </c>
      <c r="B69" s="84">
        <f t="shared" si="0"/>
        <v>3.6063000000000001</v>
      </c>
      <c r="C69" s="84">
        <f t="shared" si="1"/>
        <v>3.3</v>
      </c>
      <c r="D69" s="1"/>
      <c r="E69" s="84">
        <f t="shared" si="4"/>
        <v>0.53</v>
      </c>
      <c r="F69" s="84">
        <f t="shared" si="5"/>
        <v>227</v>
      </c>
      <c r="G69" s="1"/>
      <c r="H69" s="1"/>
      <c r="I69" s="84">
        <f t="shared" si="6"/>
        <v>0.53</v>
      </c>
      <c r="J69" s="84">
        <f t="shared" si="7"/>
        <v>0</v>
      </c>
      <c r="K69" s="1"/>
      <c r="L69" s="1"/>
      <c r="M69" s="84">
        <f t="shared" si="8"/>
        <v>0.53</v>
      </c>
      <c r="N69" s="84">
        <f t="shared" si="9"/>
        <v>0</v>
      </c>
      <c r="O69" s="84">
        <f t="shared" si="2"/>
        <v>0</v>
      </c>
      <c r="P69" s="1"/>
      <c r="Q69" s="1"/>
    </row>
    <row r="70" spans="1:17" x14ac:dyDescent="0.2">
      <c r="A70" s="84">
        <f t="shared" si="3"/>
        <v>6.4</v>
      </c>
      <c r="B70" s="84">
        <f t="shared" si="0"/>
        <v>3.6063000000000001</v>
      </c>
      <c r="C70" s="84">
        <f t="shared" si="1"/>
        <v>3.3</v>
      </c>
      <c r="D70" s="1"/>
      <c r="E70" s="84">
        <f t="shared" si="4"/>
        <v>0.54</v>
      </c>
      <c r="F70" s="84">
        <f t="shared" si="5"/>
        <v>227</v>
      </c>
      <c r="G70" s="1"/>
      <c r="H70" s="1"/>
      <c r="I70" s="84">
        <f t="shared" si="6"/>
        <v>0.54</v>
      </c>
      <c r="J70" s="84">
        <f t="shared" si="7"/>
        <v>0</v>
      </c>
      <c r="K70" s="1"/>
      <c r="L70" s="1"/>
      <c r="M70" s="84">
        <f t="shared" si="8"/>
        <v>0.54</v>
      </c>
      <c r="N70" s="84">
        <f t="shared" si="9"/>
        <v>0</v>
      </c>
      <c r="O70" s="84">
        <f t="shared" si="2"/>
        <v>0</v>
      </c>
      <c r="P70" s="1"/>
      <c r="Q70" s="1"/>
    </row>
    <row r="71" spans="1:17" x14ac:dyDescent="0.2">
      <c r="A71" s="84">
        <f t="shared" si="3"/>
        <v>6.5</v>
      </c>
      <c r="B71" s="84">
        <f t="shared" si="0"/>
        <v>3.6063000000000001</v>
      </c>
      <c r="C71" s="84">
        <f t="shared" si="1"/>
        <v>3.3</v>
      </c>
      <c r="D71" s="1"/>
      <c r="E71" s="84">
        <f t="shared" si="4"/>
        <v>0.55000000000000004</v>
      </c>
      <c r="F71" s="84">
        <f t="shared" si="5"/>
        <v>226</v>
      </c>
      <c r="G71" s="1"/>
      <c r="H71" s="1"/>
      <c r="I71" s="84">
        <f t="shared" si="6"/>
        <v>0.55000000000000004</v>
      </c>
      <c r="J71" s="84">
        <f t="shared" si="7"/>
        <v>0</v>
      </c>
      <c r="K71" s="1"/>
      <c r="L71" s="1"/>
      <c r="M71" s="84">
        <f t="shared" si="8"/>
        <v>0.55000000000000004</v>
      </c>
      <c r="N71" s="84">
        <f t="shared" si="9"/>
        <v>0</v>
      </c>
      <c r="O71" s="84">
        <f t="shared" si="2"/>
        <v>0</v>
      </c>
      <c r="P71" s="1"/>
      <c r="Q71" s="1"/>
    </row>
    <row r="72" spans="1:17" x14ac:dyDescent="0.2">
      <c r="A72" s="84">
        <f t="shared" si="3"/>
        <v>6.6</v>
      </c>
      <c r="B72" s="84">
        <f t="shared" si="0"/>
        <v>3.6063000000000001</v>
      </c>
      <c r="C72" s="84">
        <f t="shared" si="1"/>
        <v>3.3</v>
      </c>
      <c r="D72" s="1"/>
      <c r="E72" s="84">
        <f t="shared" si="4"/>
        <v>0.56000000000000005</v>
      </c>
      <c r="F72" s="84">
        <f t="shared" si="5"/>
        <v>226</v>
      </c>
      <c r="G72" s="1"/>
      <c r="H72" s="1"/>
      <c r="I72" s="84">
        <f t="shared" si="6"/>
        <v>0.56000000000000005</v>
      </c>
      <c r="J72" s="84">
        <f t="shared" si="7"/>
        <v>0</v>
      </c>
      <c r="K72" s="1"/>
      <c r="L72" s="1"/>
      <c r="M72" s="84">
        <f t="shared" si="8"/>
        <v>0.56000000000000005</v>
      </c>
      <c r="N72" s="84">
        <f t="shared" si="9"/>
        <v>0</v>
      </c>
      <c r="O72" s="84">
        <f t="shared" si="2"/>
        <v>0</v>
      </c>
      <c r="P72" s="1"/>
      <c r="Q72" s="1"/>
    </row>
    <row r="73" spans="1:17" x14ac:dyDescent="0.2">
      <c r="A73" s="84">
        <f t="shared" si="3"/>
        <v>6.7</v>
      </c>
      <c r="B73" s="84">
        <f t="shared" si="0"/>
        <v>3.6063000000000001</v>
      </c>
      <c r="C73" s="84">
        <f t="shared" si="1"/>
        <v>3.3</v>
      </c>
      <c r="D73" s="1"/>
      <c r="E73" s="84">
        <f t="shared" si="4"/>
        <v>0.56999999999999995</v>
      </c>
      <c r="F73" s="84">
        <f t="shared" si="5"/>
        <v>226</v>
      </c>
      <c r="G73" s="1"/>
      <c r="H73" s="1"/>
      <c r="I73" s="84">
        <f t="shared" si="6"/>
        <v>0.56999999999999995</v>
      </c>
      <c r="J73" s="84">
        <f t="shared" si="7"/>
        <v>0</v>
      </c>
      <c r="K73" s="1"/>
      <c r="L73" s="1"/>
      <c r="M73" s="84">
        <f t="shared" si="8"/>
        <v>0.56999999999999995</v>
      </c>
      <c r="N73" s="84">
        <f t="shared" si="9"/>
        <v>0</v>
      </c>
      <c r="O73" s="84">
        <f t="shared" si="2"/>
        <v>0</v>
      </c>
      <c r="P73" s="1"/>
      <c r="Q73" s="1"/>
    </row>
    <row r="74" spans="1:17" x14ac:dyDescent="0.2">
      <c r="A74" s="84">
        <f t="shared" si="3"/>
        <v>6.8</v>
      </c>
      <c r="B74" s="84">
        <f t="shared" si="0"/>
        <v>3.6063000000000001</v>
      </c>
      <c r="C74" s="84">
        <f t="shared" si="1"/>
        <v>3.3</v>
      </c>
      <c r="D74" s="1"/>
      <c r="E74" s="84">
        <f t="shared" si="4"/>
        <v>0.57999999999999996</v>
      </c>
      <c r="F74" s="84">
        <f t="shared" si="5"/>
        <v>226</v>
      </c>
      <c r="G74" s="1"/>
      <c r="H74" s="1"/>
      <c r="I74" s="84">
        <f t="shared" si="6"/>
        <v>0.57999999999999996</v>
      </c>
      <c r="J74" s="84">
        <f t="shared" si="7"/>
        <v>0</v>
      </c>
      <c r="K74" s="1"/>
      <c r="L74" s="1"/>
      <c r="M74" s="84">
        <f t="shared" si="8"/>
        <v>0.57999999999999996</v>
      </c>
      <c r="N74" s="84">
        <f t="shared" si="9"/>
        <v>0</v>
      </c>
      <c r="O74" s="84">
        <f t="shared" si="2"/>
        <v>0</v>
      </c>
      <c r="P74" s="1"/>
      <c r="Q74" s="1"/>
    </row>
    <row r="75" spans="1:17" x14ac:dyDescent="0.2">
      <c r="A75" s="84">
        <f t="shared" si="3"/>
        <v>6.9</v>
      </c>
      <c r="B75" s="84">
        <f t="shared" si="0"/>
        <v>3.6063000000000001</v>
      </c>
      <c r="C75" s="84">
        <f t="shared" si="1"/>
        <v>3.3</v>
      </c>
      <c r="D75" s="1"/>
      <c r="E75" s="84">
        <f t="shared" si="4"/>
        <v>0.59</v>
      </c>
      <c r="F75" s="84">
        <f t="shared" si="5"/>
        <v>225</v>
      </c>
      <c r="G75" s="1"/>
      <c r="H75" s="1"/>
      <c r="I75" s="84">
        <f t="shared" si="6"/>
        <v>0.59</v>
      </c>
      <c r="J75" s="84">
        <f t="shared" si="7"/>
        <v>0</v>
      </c>
      <c r="K75" s="1"/>
      <c r="L75" s="1"/>
      <c r="M75" s="84">
        <f t="shared" si="8"/>
        <v>0.59</v>
      </c>
      <c r="N75" s="84">
        <f t="shared" si="9"/>
        <v>0</v>
      </c>
      <c r="O75" s="84">
        <f t="shared" si="2"/>
        <v>0</v>
      </c>
      <c r="P75" s="1"/>
      <c r="Q75" s="1"/>
    </row>
    <row r="76" spans="1:17" x14ac:dyDescent="0.2">
      <c r="A76" s="84">
        <f t="shared" si="3"/>
        <v>7</v>
      </c>
      <c r="B76" s="84">
        <f t="shared" si="0"/>
        <v>3.6063000000000001</v>
      </c>
      <c r="C76" s="84">
        <f t="shared" si="1"/>
        <v>3.3</v>
      </c>
      <c r="D76" s="1"/>
      <c r="E76" s="84">
        <f t="shared" si="4"/>
        <v>0.6</v>
      </c>
      <c r="F76" s="84">
        <f t="shared" si="5"/>
        <v>225</v>
      </c>
      <c r="G76" s="1"/>
      <c r="H76" s="1"/>
      <c r="I76" s="84">
        <f t="shared" si="6"/>
        <v>0.6</v>
      </c>
      <c r="J76" s="84">
        <f t="shared" si="7"/>
        <v>0</v>
      </c>
      <c r="K76" s="1"/>
      <c r="L76" s="1"/>
      <c r="M76" s="84">
        <f t="shared" si="8"/>
        <v>0.6</v>
      </c>
      <c r="N76" s="84">
        <f t="shared" si="9"/>
        <v>0</v>
      </c>
      <c r="O76" s="84">
        <f t="shared" si="2"/>
        <v>0</v>
      </c>
      <c r="P76" s="1"/>
      <c r="Q76" s="1"/>
    </row>
    <row r="77" spans="1:17" x14ac:dyDescent="0.2">
      <c r="A77" s="84">
        <f t="shared" si="3"/>
        <v>7.1</v>
      </c>
      <c r="B77" s="84">
        <f t="shared" si="0"/>
        <v>3.6063000000000001</v>
      </c>
      <c r="C77" s="84">
        <f t="shared" si="1"/>
        <v>3.3</v>
      </c>
      <c r="D77" s="1"/>
      <c r="E77" s="84">
        <f t="shared" si="4"/>
        <v>0.61</v>
      </c>
      <c r="F77" s="84">
        <f t="shared" si="5"/>
        <v>225</v>
      </c>
      <c r="G77" s="1"/>
      <c r="H77" s="1"/>
      <c r="I77" s="84">
        <f t="shared" si="6"/>
        <v>0.61</v>
      </c>
      <c r="J77" s="84">
        <f t="shared" si="7"/>
        <v>0</v>
      </c>
      <c r="K77" s="1"/>
      <c r="L77" s="1"/>
      <c r="M77" s="84">
        <f t="shared" si="8"/>
        <v>0.61</v>
      </c>
      <c r="N77" s="84">
        <f t="shared" si="9"/>
        <v>0</v>
      </c>
      <c r="O77" s="84">
        <f t="shared" si="2"/>
        <v>0</v>
      </c>
      <c r="P77" s="1"/>
      <c r="Q77" s="1"/>
    </row>
    <row r="78" spans="1:17" x14ac:dyDescent="0.2">
      <c r="A78" s="84">
        <f t="shared" si="3"/>
        <v>7.2</v>
      </c>
      <c r="B78" s="84">
        <f t="shared" si="0"/>
        <v>3.6063000000000001</v>
      </c>
      <c r="C78" s="84">
        <f t="shared" si="1"/>
        <v>3.3</v>
      </c>
      <c r="D78" s="1"/>
      <c r="E78" s="84">
        <f t="shared" si="4"/>
        <v>0.62</v>
      </c>
      <c r="F78" s="84">
        <f t="shared" si="5"/>
        <v>225</v>
      </c>
      <c r="G78" s="1"/>
      <c r="H78" s="1"/>
      <c r="I78" s="84">
        <f t="shared" si="6"/>
        <v>0.62</v>
      </c>
      <c r="J78" s="84">
        <f t="shared" si="7"/>
        <v>0</v>
      </c>
      <c r="K78" s="1"/>
      <c r="L78" s="1"/>
      <c r="M78" s="84">
        <f t="shared" si="8"/>
        <v>0.62</v>
      </c>
      <c r="N78" s="84">
        <f t="shared" si="9"/>
        <v>0</v>
      </c>
      <c r="O78" s="84">
        <f t="shared" si="2"/>
        <v>0</v>
      </c>
      <c r="P78" s="1"/>
      <c r="Q78" s="1"/>
    </row>
    <row r="79" spans="1:17" x14ac:dyDescent="0.2">
      <c r="A79" s="84">
        <f t="shared" si="3"/>
        <v>7.3</v>
      </c>
      <c r="B79" s="84">
        <f t="shared" si="0"/>
        <v>3.6063000000000001</v>
      </c>
      <c r="C79" s="84">
        <f t="shared" si="1"/>
        <v>3.3</v>
      </c>
      <c r="D79" s="1"/>
      <c r="E79" s="84">
        <f t="shared" si="4"/>
        <v>0.63</v>
      </c>
      <c r="F79" s="84">
        <f t="shared" si="5"/>
        <v>224</v>
      </c>
      <c r="G79" s="1"/>
      <c r="H79" s="1"/>
      <c r="I79" s="84">
        <f t="shared" si="6"/>
        <v>0.63</v>
      </c>
      <c r="J79" s="84">
        <f t="shared" si="7"/>
        <v>0</v>
      </c>
      <c r="K79" s="1"/>
      <c r="L79" s="1"/>
      <c r="M79" s="84">
        <f t="shared" si="8"/>
        <v>0.63</v>
      </c>
      <c r="N79" s="84">
        <f t="shared" si="9"/>
        <v>0</v>
      </c>
      <c r="O79" s="84">
        <f t="shared" si="2"/>
        <v>0</v>
      </c>
      <c r="P79" s="1"/>
      <c r="Q79" s="1"/>
    </row>
    <row r="80" spans="1:17" x14ac:dyDescent="0.2">
      <c r="A80" s="84">
        <f t="shared" si="3"/>
        <v>7.4</v>
      </c>
      <c r="B80" s="84">
        <f t="shared" ref="B80:B143" si="10">ROUND(VLOOKUP($A80,SINCLAIRTABELLE,$D$1),$B$10)</f>
        <v>3.6063000000000001</v>
      </c>
      <c r="C80" s="84">
        <f t="shared" ref="C80:C143" si="11">IF($B$3=$W$1,ROUND(VLOOKUP($A80,SINCLAIRTABELLE,$E$1),$B$10),IF($B$3=$W$2,B80,B80+$B$4))</f>
        <v>3.3</v>
      </c>
      <c r="D80" s="1"/>
      <c r="E80" s="84">
        <f t="shared" si="4"/>
        <v>0.64</v>
      </c>
      <c r="F80" s="84">
        <f t="shared" si="5"/>
        <v>224</v>
      </c>
      <c r="G80" s="1"/>
      <c r="H80" s="1"/>
      <c r="I80" s="84">
        <f t="shared" si="6"/>
        <v>0.64</v>
      </c>
      <c r="J80" s="84">
        <f t="shared" si="7"/>
        <v>0</v>
      </c>
      <c r="K80" s="1"/>
      <c r="L80" s="1"/>
      <c r="M80" s="84">
        <f t="shared" si="8"/>
        <v>0.64</v>
      </c>
      <c r="N80" s="84">
        <f t="shared" si="9"/>
        <v>0</v>
      </c>
      <c r="O80" s="84">
        <f t="shared" ref="O80:O143" si="12">IF($N$4="Ja",ROUND(N80*$O$2,$B$10),N80)</f>
        <v>0</v>
      </c>
      <c r="P80" s="1"/>
      <c r="Q80" s="1"/>
    </row>
    <row r="81" spans="1:17" x14ac:dyDescent="0.2">
      <c r="A81" s="84">
        <f t="shared" si="3"/>
        <v>7.5</v>
      </c>
      <c r="B81" s="84">
        <f t="shared" si="10"/>
        <v>3.6063000000000001</v>
      </c>
      <c r="C81" s="84">
        <f t="shared" si="11"/>
        <v>3.3</v>
      </c>
      <c r="D81" s="1"/>
      <c r="E81" s="84">
        <f t="shared" si="4"/>
        <v>0.65</v>
      </c>
      <c r="F81" s="84">
        <f t="shared" si="5"/>
        <v>224</v>
      </c>
      <c r="G81" s="1"/>
      <c r="H81" s="1"/>
      <c r="I81" s="84">
        <f t="shared" si="6"/>
        <v>0.65</v>
      </c>
      <c r="J81" s="84">
        <f t="shared" si="7"/>
        <v>0</v>
      </c>
      <c r="K81" s="1"/>
      <c r="L81" s="1"/>
      <c r="M81" s="84">
        <f t="shared" si="8"/>
        <v>0.65</v>
      </c>
      <c r="N81" s="84">
        <f t="shared" si="9"/>
        <v>0</v>
      </c>
      <c r="O81" s="84">
        <f t="shared" si="12"/>
        <v>0</v>
      </c>
      <c r="P81" s="1"/>
      <c r="Q81" s="1"/>
    </row>
    <row r="82" spans="1:17" x14ac:dyDescent="0.2">
      <c r="A82" s="84">
        <f t="shared" ref="A82:A145" si="13">ROUND(A81+0.1,1)</f>
        <v>7.6</v>
      </c>
      <c r="B82" s="84">
        <f t="shared" si="10"/>
        <v>3.6063000000000001</v>
      </c>
      <c r="C82" s="84">
        <f t="shared" si="11"/>
        <v>3.3</v>
      </c>
      <c r="D82" s="1"/>
      <c r="E82" s="84">
        <f t="shared" ref="E82:E145" si="14">ROUND(E81+0.01,2)</f>
        <v>0.66</v>
      </c>
      <c r="F82" s="84">
        <f t="shared" ref="F82:F145" si="15">ROUND(IF(E82 &gt; $F$9,0,($F$9-E82)*100*$F$11), $F$10)</f>
        <v>224</v>
      </c>
      <c r="G82" s="1"/>
      <c r="H82" s="1"/>
      <c r="I82" s="84">
        <f t="shared" ref="I82:I145" si="16">ROUND(I81+0.01,2)</f>
        <v>0.66</v>
      </c>
      <c r="J82" s="84">
        <f t="shared" ref="J82:J145" si="17">ROUND(IF(I82&lt;=$J$9,0,(I82-$J$9)*100*$J$11),$J$10)</f>
        <v>0</v>
      </c>
      <c r="K82" s="1"/>
      <c r="L82" s="1"/>
      <c r="M82" s="84">
        <f t="shared" ref="M82:M145" si="18">ROUND(M81+0.01,2)</f>
        <v>0.66</v>
      </c>
      <c r="N82" s="84">
        <f t="shared" ref="N82:N145" si="19">ROUND(IF(M82&lt;=$N$9,0,(M82-$N$9)*100*$N$11),$N$10)</f>
        <v>0</v>
      </c>
      <c r="O82" s="84">
        <f t="shared" si="12"/>
        <v>0</v>
      </c>
      <c r="P82" s="1"/>
      <c r="Q82" s="1"/>
    </row>
    <row r="83" spans="1:17" x14ac:dyDescent="0.2">
      <c r="A83" s="84">
        <f t="shared" si="13"/>
        <v>7.7</v>
      </c>
      <c r="B83" s="84">
        <f t="shared" si="10"/>
        <v>3.6063000000000001</v>
      </c>
      <c r="C83" s="84">
        <f t="shared" si="11"/>
        <v>3.3</v>
      </c>
      <c r="D83" s="1"/>
      <c r="E83" s="84">
        <f t="shared" si="14"/>
        <v>0.67</v>
      </c>
      <c r="F83" s="84">
        <f t="shared" si="15"/>
        <v>223</v>
      </c>
      <c r="G83" s="1"/>
      <c r="H83" s="1"/>
      <c r="I83" s="84">
        <f t="shared" si="16"/>
        <v>0.67</v>
      </c>
      <c r="J83" s="84">
        <f t="shared" si="17"/>
        <v>0</v>
      </c>
      <c r="K83" s="1"/>
      <c r="L83" s="1"/>
      <c r="M83" s="84">
        <f t="shared" si="18"/>
        <v>0.67</v>
      </c>
      <c r="N83" s="84">
        <f t="shared" si="19"/>
        <v>0</v>
      </c>
      <c r="O83" s="84">
        <f t="shared" si="12"/>
        <v>0</v>
      </c>
      <c r="P83" s="1"/>
      <c r="Q83" s="1"/>
    </row>
    <row r="84" spans="1:17" x14ac:dyDescent="0.2">
      <c r="A84" s="84">
        <f t="shared" si="13"/>
        <v>7.8</v>
      </c>
      <c r="B84" s="84">
        <f t="shared" si="10"/>
        <v>3.6063000000000001</v>
      </c>
      <c r="C84" s="84">
        <f t="shared" si="11"/>
        <v>3.3</v>
      </c>
      <c r="D84" s="1"/>
      <c r="E84" s="84">
        <f t="shared" si="14"/>
        <v>0.68</v>
      </c>
      <c r="F84" s="84">
        <f t="shared" si="15"/>
        <v>223</v>
      </c>
      <c r="G84" s="1"/>
      <c r="H84" s="1"/>
      <c r="I84" s="84">
        <f t="shared" si="16"/>
        <v>0.68</v>
      </c>
      <c r="J84" s="84">
        <f t="shared" si="17"/>
        <v>0</v>
      </c>
      <c r="K84" s="1"/>
      <c r="L84" s="1"/>
      <c r="M84" s="84">
        <f t="shared" si="18"/>
        <v>0.68</v>
      </c>
      <c r="N84" s="84">
        <f t="shared" si="19"/>
        <v>0</v>
      </c>
      <c r="O84" s="84">
        <f t="shared" si="12"/>
        <v>0</v>
      </c>
      <c r="P84" s="1"/>
      <c r="Q84" s="1"/>
    </row>
    <row r="85" spans="1:17" x14ac:dyDescent="0.2">
      <c r="A85" s="84">
        <f t="shared" si="13"/>
        <v>7.9</v>
      </c>
      <c r="B85" s="84">
        <f t="shared" si="10"/>
        <v>3.6063000000000001</v>
      </c>
      <c r="C85" s="84">
        <f t="shared" si="11"/>
        <v>3.3</v>
      </c>
      <c r="D85" s="1"/>
      <c r="E85" s="84">
        <f t="shared" si="14"/>
        <v>0.69</v>
      </c>
      <c r="F85" s="84">
        <f t="shared" si="15"/>
        <v>223</v>
      </c>
      <c r="G85" s="1"/>
      <c r="H85" s="1"/>
      <c r="I85" s="84">
        <f t="shared" si="16"/>
        <v>0.69</v>
      </c>
      <c r="J85" s="84">
        <f t="shared" si="17"/>
        <v>0</v>
      </c>
      <c r="K85" s="1"/>
      <c r="L85" s="1"/>
      <c r="M85" s="84">
        <f t="shared" si="18"/>
        <v>0.69</v>
      </c>
      <c r="N85" s="84">
        <f t="shared" si="19"/>
        <v>0</v>
      </c>
      <c r="O85" s="84">
        <f t="shared" si="12"/>
        <v>0</v>
      </c>
      <c r="P85" s="1"/>
      <c r="Q85" s="1"/>
    </row>
    <row r="86" spans="1:17" x14ac:dyDescent="0.2">
      <c r="A86" s="84">
        <f t="shared" si="13"/>
        <v>8</v>
      </c>
      <c r="B86" s="84">
        <f t="shared" si="10"/>
        <v>3.6063000000000001</v>
      </c>
      <c r="C86" s="84">
        <f t="shared" si="11"/>
        <v>3.3</v>
      </c>
      <c r="D86" s="1"/>
      <c r="E86" s="84">
        <f t="shared" si="14"/>
        <v>0.7</v>
      </c>
      <c r="F86" s="84">
        <f t="shared" si="15"/>
        <v>223</v>
      </c>
      <c r="G86" s="1"/>
      <c r="H86" s="1"/>
      <c r="I86" s="84">
        <f t="shared" si="16"/>
        <v>0.7</v>
      </c>
      <c r="J86" s="84">
        <f t="shared" si="17"/>
        <v>0</v>
      </c>
      <c r="K86" s="1"/>
      <c r="L86" s="1"/>
      <c r="M86" s="84">
        <f t="shared" si="18"/>
        <v>0.7</v>
      </c>
      <c r="N86" s="84">
        <f t="shared" si="19"/>
        <v>0</v>
      </c>
      <c r="O86" s="84">
        <f t="shared" si="12"/>
        <v>0</v>
      </c>
      <c r="P86" s="1"/>
      <c r="Q86" s="1"/>
    </row>
    <row r="87" spans="1:17" x14ac:dyDescent="0.2">
      <c r="A87" s="84">
        <f t="shared" si="13"/>
        <v>8.1</v>
      </c>
      <c r="B87" s="84">
        <f t="shared" si="10"/>
        <v>3.6063000000000001</v>
      </c>
      <c r="C87" s="84">
        <f t="shared" si="11"/>
        <v>3.3</v>
      </c>
      <c r="D87" s="1"/>
      <c r="E87" s="84">
        <f t="shared" si="14"/>
        <v>0.71</v>
      </c>
      <c r="F87" s="84">
        <f t="shared" si="15"/>
        <v>222</v>
      </c>
      <c r="G87" s="1"/>
      <c r="H87" s="1"/>
      <c r="I87" s="84">
        <f t="shared" si="16"/>
        <v>0.71</v>
      </c>
      <c r="J87" s="84">
        <f t="shared" si="17"/>
        <v>0</v>
      </c>
      <c r="K87" s="1"/>
      <c r="L87" s="1"/>
      <c r="M87" s="84">
        <f t="shared" si="18"/>
        <v>0.71</v>
      </c>
      <c r="N87" s="84">
        <f t="shared" si="19"/>
        <v>0</v>
      </c>
      <c r="O87" s="84">
        <f t="shared" si="12"/>
        <v>0</v>
      </c>
      <c r="P87" s="1"/>
      <c r="Q87" s="1"/>
    </row>
    <row r="88" spans="1:17" x14ac:dyDescent="0.2">
      <c r="A88" s="84">
        <f t="shared" si="13"/>
        <v>8.1999999999999993</v>
      </c>
      <c r="B88" s="84">
        <f t="shared" si="10"/>
        <v>3.6063000000000001</v>
      </c>
      <c r="C88" s="84">
        <f t="shared" si="11"/>
        <v>3.3</v>
      </c>
      <c r="D88" s="1"/>
      <c r="E88" s="84">
        <f t="shared" si="14"/>
        <v>0.72</v>
      </c>
      <c r="F88" s="84">
        <f t="shared" si="15"/>
        <v>222</v>
      </c>
      <c r="G88" s="1"/>
      <c r="H88" s="1"/>
      <c r="I88" s="84">
        <f t="shared" si="16"/>
        <v>0.72</v>
      </c>
      <c r="J88" s="84">
        <f t="shared" si="17"/>
        <v>0</v>
      </c>
      <c r="K88" s="1"/>
      <c r="L88" s="1"/>
      <c r="M88" s="84">
        <f t="shared" si="18"/>
        <v>0.72</v>
      </c>
      <c r="N88" s="84">
        <f t="shared" si="19"/>
        <v>0</v>
      </c>
      <c r="O88" s="84">
        <f t="shared" si="12"/>
        <v>0</v>
      </c>
      <c r="P88" s="1"/>
      <c r="Q88" s="1"/>
    </row>
    <row r="89" spans="1:17" x14ac:dyDescent="0.2">
      <c r="A89" s="84">
        <f t="shared" si="13"/>
        <v>8.3000000000000007</v>
      </c>
      <c r="B89" s="84">
        <f t="shared" si="10"/>
        <v>3.6063000000000001</v>
      </c>
      <c r="C89" s="84">
        <f t="shared" si="11"/>
        <v>3.3</v>
      </c>
      <c r="D89" s="1"/>
      <c r="E89" s="84">
        <f t="shared" si="14"/>
        <v>0.73</v>
      </c>
      <c r="F89" s="84">
        <f t="shared" si="15"/>
        <v>222</v>
      </c>
      <c r="G89" s="1"/>
      <c r="H89" s="1"/>
      <c r="I89" s="84">
        <f t="shared" si="16"/>
        <v>0.73</v>
      </c>
      <c r="J89" s="84">
        <f t="shared" si="17"/>
        <v>0</v>
      </c>
      <c r="K89" s="1"/>
      <c r="L89" s="1"/>
      <c r="M89" s="84">
        <f t="shared" si="18"/>
        <v>0.73</v>
      </c>
      <c r="N89" s="84">
        <f t="shared" si="19"/>
        <v>0</v>
      </c>
      <c r="O89" s="84">
        <f t="shared" si="12"/>
        <v>0</v>
      </c>
      <c r="P89" s="1"/>
      <c r="Q89" s="1"/>
    </row>
    <row r="90" spans="1:17" x14ac:dyDescent="0.2">
      <c r="A90" s="84">
        <f t="shared" si="13"/>
        <v>8.4</v>
      </c>
      <c r="B90" s="84">
        <f t="shared" si="10"/>
        <v>3.6063000000000001</v>
      </c>
      <c r="C90" s="84">
        <f t="shared" si="11"/>
        <v>3.3</v>
      </c>
      <c r="D90" s="1"/>
      <c r="E90" s="84">
        <f t="shared" si="14"/>
        <v>0.74</v>
      </c>
      <c r="F90" s="84">
        <f t="shared" si="15"/>
        <v>222</v>
      </c>
      <c r="G90" s="1"/>
      <c r="H90" s="1"/>
      <c r="I90" s="84">
        <f t="shared" si="16"/>
        <v>0.74</v>
      </c>
      <c r="J90" s="84">
        <f t="shared" si="17"/>
        <v>0</v>
      </c>
      <c r="K90" s="1"/>
      <c r="L90" s="1"/>
      <c r="M90" s="84">
        <f t="shared" si="18"/>
        <v>0.74</v>
      </c>
      <c r="N90" s="84">
        <f t="shared" si="19"/>
        <v>0</v>
      </c>
      <c r="O90" s="84">
        <f t="shared" si="12"/>
        <v>0</v>
      </c>
      <c r="P90" s="1"/>
      <c r="Q90" s="1"/>
    </row>
    <row r="91" spans="1:17" x14ac:dyDescent="0.2">
      <c r="A91" s="84">
        <f t="shared" si="13"/>
        <v>8.5</v>
      </c>
      <c r="B91" s="84">
        <f t="shared" si="10"/>
        <v>3.6063000000000001</v>
      </c>
      <c r="C91" s="84">
        <f t="shared" si="11"/>
        <v>3.3</v>
      </c>
      <c r="D91" s="1"/>
      <c r="E91" s="84">
        <f t="shared" si="14"/>
        <v>0.75</v>
      </c>
      <c r="F91" s="84">
        <f t="shared" si="15"/>
        <v>221</v>
      </c>
      <c r="G91" s="1"/>
      <c r="H91" s="1"/>
      <c r="I91" s="84">
        <f t="shared" si="16"/>
        <v>0.75</v>
      </c>
      <c r="J91" s="84">
        <f t="shared" si="17"/>
        <v>0</v>
      </c>
      <c r="K91" s="1"/>
      <c r="L91" s="1"/>
      <c r="M91" s="84">
        <f t="shared" si="18"/>
        <v>0.75</v>
      </c>
      <c r="N91" s="84">
        <f t="shared" si="19"/>
        <v>0</v>
      </c>
      <c r="O91" s="84">
        <f t="shared" si="12"/>
        <v>0</v>
      </c>
      <c r="P91" s="1"/>
      <c r="Q91" s="1"/>
    </row>
    <row r="92" spans="1:17" x14ac:dyDescent="0.2">
      <c r="A92" s="84">
        <f t="shared" si="13"/>
        <v>8.6</v>
      </c>
      <c r="B92" s="84">
        <f t="shared" si="10"/>
        <v>3.6063000000000001</v>
      </c>
      <c r="C92" s="84">
        <f t="shared" si="11"/>
        <v>3.3</v>
      </c>
      <c r="D92" s="1"/>
      <c r="E92" s="84">
        <f t="shared" si="14"/>
        <v>0.76</v>
      </c>
      <c r="F92" s="84">
        <f t="shared" si="15"/>
        <v>221</v>
      </c>
      <c r="G92" s="1"/>
      <c r="H92" s="1"/>
      <c r="I92" s="84">
        <f t="shared" si="16"/>
        <v>0.76</v>
      </c>
      <c r="J92" s="84">
        <f t="shared" si="17"/>
        <v>0</v>
      </c>
      <c r="K92" s="1"/>
      <c r="L92" s="1"/>
      <c r="M92" s="84">
        <f t="shared" si="18"/>
        <v>0.76</v>
      </c>
      <c r="N92" s="84">
        <f t="shared" si="19"/>
        <v>0</v>
      </c>
      <c r="O92" s="84">
        <f t="shared" si="12"/>
        <v>0</v>
      </c>
      <c r="P92" s="1"/>
      <c r="Q92" s="1"/>
    </row>
    <row r="93" spans="1:17" x14ac:dyDescent="0.2">
      <c r="A93" s="84">
        <f t="shared" si="13"/>
        <v>8.6999999999999993</v>
      </c>
      <c r="B93" s="84">
        <f t="shared" si="10"/>
        <v>3.6063000000000001</v>
      </c>
      <c r="C93" s="84">
        <f t="shared" si="11"/>
        <v>3.3</v>
      </c>
      <c r="D93" s="1"/>
      <c r="E93" s="84">
        <f t="shared" si="14"/>
        <v>0.77</v>
      </c>
      <c r="F93" s="84">
        <f t="shared" si="15"/>
        <v>221</v>
      </c>
      <c r="G93" s="1"/>
      <c r="H93" s="1"/>
      <c r="I93" s="84">
        <f t="shared" si="16"/>
        <v>0.77</v>
      </c>
      <c r="J93" s="84">
        <f t="shared" si="17"/>
        <v>0</v>
      </c>
      <c r="K93" s="1"/>
      <c r="L93" s="1"/>
      <c r="M93" s="84">
        <f t="shared" si="18"/>
        <v>0.77</v>
      </c>
      <c r="N93" s="84">
        <f t="shared" si="19"/>
        <v>0</v>
      </c>
      <c r="O93" s="84">
        <f t="shared" si="12"/>
        <v>0</v>
      </c>
      <c r="P93" s="1"/>
      <c r="Q93" s="1"/>
    </row>
    <row r="94" spans="1:17" x14ac:dyDescent="0.2">
      <c r="A94" s="84">
        <f t="shared" si="13"/>
        <v>8.8000000000000007</v>
      </c>
      <c r="B94" s="84">
        <f t="shared" si="10"/>
        <v>3.6063000000000001</v>
      </c>
      <c r="C94" s="84">
        <f t="shared" si="11"/>
        <v>3.3</v>
      </c>
      <c r="D94" s="1"/>
      <c r="E94" s="84">
        <f t="shared" si="14"/>
        <v>0.78</v>
      </c>
      <c r="F94" s="84">
        <f t="shared" si="15"/>
        <v>221</v>
      </c>
      <c r="G94" s="1"/>
      <c r="H94" s="1"/>
      <c r="I94" s="84">
        <f t="shared" si="16"/>
        <v>0.78</v>
      </c>
      <c r="J94" s="84">
        <f t="shared" si="17"/>
        <v>0</v>
      </c>
      <c r="K94" s="1"/>
      <c r="L94" s="1"/>
      <c r="M94" s="84">
        <f t="shared" si="18"/>
        <v>0.78</v>
      </c>
      <c r="N94" s="84">
        <f t="shared" si="19"/>
        <v>0</v>
      </c>
      <c r="O94" s="84">
        <f t="shared" si="12"/>
        <v>0</v>
      </c>
      <c r="P94" s="1"/>
      <c r="Q94" s="1"/>
    </row>
    <row r="95" spans="1:17" x14ac:dyDescent="0.2">
      <c r="A95" s="84">
        <f t="shared" si="13"/>
        <v>8.9</v>
      </c>
      <c r="B95" s="84">
        <f t="shared" si="10"/>
        <v>3.6063000000000001</v>
      </c>
      <c r="C95" s="84">
        <f t="shared" si="11"/>
        <v>3.3</v>
      </c>
      <c r="D95" s="1"/>
      <c r="E95" s="84">
        <f t="shared" si="14"/>
        <v>0.79</v>
      </c>
      <c r="F95" s="84">
        <f t="shared" si="15"/>
        <v>220</v>
      </c>
      <c r="G95" s="1"/>
      <c r="H95" s="1"/>
      <c r="I95" s="84">
        <f t="shared" si="16"/>
        <v>0.79</v>
      </c>
      <c r="J95" s="84">
        <f t="shared" si="17"/>
        <v>0</v>
      </c>
      <c r="K95" s="1"/>
      <c r="L95" s="1"/>
      <c r="M95" s="84">
        <f t="shared" si="18"/>
        <v>0.79</v>
      </c>
      <c r="N95" s="84">
        <f t="shared" si="19"/>
        <v>0</v>
      </c>
      <c r="O95" s="84">
        <f t="shared" si="12"/>
        <v>0</v>
      </c>
      <c r="P95" s="1"/>
      <c r="Q95" s="1"/>
    </row>
    <row r="96" spans="1:17" x14ac:dyDescent="0.2">
      <c r="A96" s="84">
        <f t="shared" si="13"/>
        <v>9</v>
      </c>
      <c r="B96" s="84">
        <f t="shared" si="10"/>
        <v>3.6063000000000001</v>
      </c>
      <c r="C96" s="84">
        <f t="shared" si="11"/>
        <v>3.3</v>
      </c>
      <c r="D96" s="1"/>
      <c r="E96" s="84">
        <f t="shared" si="14"/>
        <v>0.8</v>
      </c>
      <c r="F96" s="84">
        <f t="shared" si="15"/>
        <v>220</v>
      </c>
      <c r="G96" s="1"/>
      <c r="H96" s="1"/>
      <c r="I96" s="84">
        <f t="shared" si="16"/>
        <v>0.8</v>
      </c>
      <c r="J96" s="84">
        <f t="shared" si="17"/>
        <v>0</v>
      </c>
      <c r="K96" s="1"/>
      <c r="L96" s="1"/>
      <c r="M96" s="84">
        <f t="shared" si="18"/>
        <v>0.8</v>
      </c>
      <c r="N96" s="84">
        <f t="shared" si="19"/>
        <v>0</v>
      </c>
      <c r="O96" s="84">
        <f t="shared" si="12"/>
        <v>0</v>
      </c>
      <c r="P96" s="1"/>
      <c r="Q96" s="1"/>
    </row>
    <row r="97" spans="1:17" x14ac:dyDescent="0.2">
      <c r="A97" s="84">
        <f t="shared" si="13"/>
        <v>9.1</v>
      </c>
      <c r="B97" s="84">
        <f t="shared" si="10"/>
        <v>3.6063000000000001</v>
      </c>
      <c r="C97" s="84">
        <f t="shared" si="11"/>
        <v>3.3</v>
      </c>
      <c r="D97" s="1"/>
      <c r="E97" s="84">
        <f t="shared" si="14"/>
        <v>0.81</v>
      </c>
      <c r="F97" s="84">
        <f t="shared" si="15"/>
        <v>220</v>
      </c>
      <c r="G97" s="1"/>
      <c r="H97" s="1"/>
      <c r="I97" s="84">
        <f t="shared" si="16"/>
        <v>0.81</v>
      </c>
      <c r="J97" s="84">
        <f t="shared" si="17"/>
        <v>0</v>
      </c>
      <c r="K97" s="1"/>
      <c r="L97" s="1"/>
      <c r="M97" s="84">
        <f t="shared" si="18"/>
        <v>0.81</v>
      </c>
      <c r="N97" s="84">
        <f t="shared" si="19"/>
        <v>0</v>
      </c>
      <c r="O97" s="84">
        <f t="shared" si="12"/>
        <v>0</v>
      </c>
      <c r="P97" s="1"/>
      <c r="Q97" s="1"/>
    </row>
    <row r="98" spans="1:17" x14ac:dyDescent="0.2">
      <c r="A98" s="84">
        <f t="shared" si="13"/>
        <v>9.1999999999999993</v>
      </c>
      <c r="B98" s="84">
        <f t="shared" si="10"/>
        <v>3.6063000000000001</v>
      </c>
      <c r="C98" s="84">
        <f t="shared" si="11"/>
        <v>3.3</v>
      </c>
      <c r="D98" s="1"/>
      <c r="E98" s="84">
        <f t="shared" si="14"/>
        <v>0.82</v>
      </c>
      <c r="F98" s="84">
        <f t="shared" si="15"/>
        <v>220</v>
      </c>
      <c r="G98" s="1"/>
      <c r="H98" s="1"/>
      <c r="I98" s="84">
        <f t="shared" si="16"/>
        <v>0.82</v>
      </c>
      <c r="J98" s="84">
        <f t="shared" si="17"/>
        <v>0</v>
      </c>
      <c r="K98" s="1"/>
      <c r="L98" s="1"/>
      <c r="M98" s="84">
        <f t="shared" si="18"/>
        <v>0.82</v>
      </c>
      <c r="N98" s="84">
        <f t="shared" si="19"/>
        <v>0</v>
      </c>
      <c r="O98" s="84">
        <f t="shared" si="12"/>
        <v>0</v>
      </c>
      <c r="P98" s="1"/>
      <c r="Q98" s="1"/>
    </row>
    <row r="99" spans="1:17" x14ac:dyDescent="0.2">
      <c r="A99" s="84">
        <f t="shared" si="13"/>
        <v>9.3000000000000007</v>
      </c>
      <c r="B99" s="84">
        <f t="shared" si="10"/>
        <v>3.6063000000000001</v>
      </c>
      <c r="C99" s="84">
        <f t="shared" si="11"/>
        <v>3.3</v>
      </c>
      <c r="D99" s="1"/>
      <c r="E99" s="84">
        <f t="shared" si="14"/>
        <v>0.83</v>
      </c>
      <c r="F99" s="84">
        <f t="shared" si="15"/>
        <v>219</v>
      </c>
      <c r="G99" s="1"/>
      <c r="H99" s="1"/>
      <c r="I99" s="84">
        <f t="shared" si="16"/>
        <v>0.83</v>
      </c>
      <c r="J99" s="84">
        <f t="shared" si="17"/>
        <v>0</v>
      </c>
      <c r="K99" s="1"/>
      <c r="L99" s="1"/>
      <c r="M99" s="84">
        <f t="shared" si="18"/>
        <v>0.83</v>
      </c>
      <c r="N99" s="84">
        <f t="shared" si="19"/>
        <v>0</v>
      </c>
      <c r="O99" s="84">
        <f t="shared" si="12"/>
        <v>0</v>
      </c>
      <c r="P99" s="1"/>
      <c r="Q99" s="1"/>
    </row>
    <row r="100" spans="1:17" x14ac:dyDescent="0.2">
      <c r="A100" s="84">
        <f t="shared" si="13"/>
        <v>9.4</v>
      </c>
      <c r="B100" s="84">
        <f t="shared" si="10"/>
        <v>3.6063000000000001</v>
      </c>
      <c r="C100" s="84">
        <f t="shared" si="11"/>
        <v>3.3</v>
      </c>
      <c r="D100" s="1"/>
      <c r="E100" s="84">
        <f t="shared" si="14"/>
        <v>0.84</v>
      </c>
      <c r="F100" s="84">
        <f t="shared" si="15"/>
        <v>219</v>
      </c>
      <c r="G100" s="1"/>
      <c r="H100" s="1"/>
      <c r="I100" s="84">
        <f t="shared" si="16"/>
        <v>0.84</v>
      </c>
      <c r="J100" s="84">
        <f t="shared" si="17"/>
        <v>0</v>
      </c>
      <c r="K100" s="1"/>
      <c r="L100" s="1"/>
      <c r="M100" s="84">
        <f t="shared" si="18"/>
        <v>0.84</v>
      </c>
      <c r="N100" s="84">
        <f t="shared" si="19"/>
        <v>0</v>
      </c>
      <c r="O100" s="84">
        <f t="shared" si="12"/>
        <v>0</v>
      </c>
      <c r="P100" s="1"/>
      <c r="Q100" s="1"/>
    </row>
    <row r="101" spans="1:17" x14ac:dyDescent="0.2">
      <c r="A101" s="84">
        <f t="shared" si="13"/>
        <v>9.5</v>
      </c>
      <c r="B101" s="84">
        <f t="shared" si="10"/>
        <v>3.6063000000000001</v>
      </c>
      <c r="C101" s="84">
        <f t="shared" si="11"/>
        <v>3.3</v>
      </c>
      <c r="D101" s="1"/>
      <c r="E101" s="84">
        <f t="shared" si="14"/>
        <v>0.85</v>
      </c>
      <c r="F101" s="84">
        <f t="shared" si="15"/>
        <v>219</v>
      </c>
      <c r="G101" s="1"/>
      <c r="H101" s="1"/>
      <c r="I101" s="84">
        <f t="shared" si="16"/>
        <v>0.85</v>
      </c>
      <c r="J101" s="84">
        <f t="shared" si="17"/>
        <v>0</v>
      </c>
      <c r="K101" s="1"/>
      <c r="L101" s="1"/>
      <c r="M101" s="84">
        <f t="shared" si="18"/>
        <v>0.85</v>
      </c>
      <c r="N101" s="84">
        <f t="shared" si="19"/>
        <v>0</v>
      </c>
      <c r="O101" s="84">
        <f t="shared" si="12"/>
        <v>0</v>
      </c>
      <c r="P101" s="1"/>
      <c r="Q101" s="1"/>
    </row>
    <row r="102" spans="1:17" x14ac:dyDescent="0.2">
      <c r="A102" s="84">
        <f t="shared" si="13"/>
        <v>9.6</v>
      </c>
      <c r="B102" s="84">
        <f t="shared" si="10"/>
        <v>3.6063000000000001</v>
      </c>
      <c r="C102" s="84">
        <f t="shared" si="11"/>
        <v>3.3</v>
      </c>
      <c r="D102" s="1"/>
      <c r="E102" s="84">
        <f t="shared" si="14"/>
        <v>0.86</v>
      </c>
      <c r="F102" s="84">
        <f t="shared" si="15"/>
        <v>219</v>
      </c>
      <c r="G102" s="1"/>
      <c r="H102" s="1"/>
      <c r="I102" s="84">
        <f t="shared" si="16"/>
        <v>0.86</v>
      </c>
      <c r="J102" s="84">
        <f t="shared" si="17"/>
        <v>0</v>
      </c>
      <c r="K102" s="1"/>
      <c r="L102" s="1"/>
      <c r="M102" s="84">
        <f t="shared" si="18"/>
        <v>0.86</v>
      </c>
      <c r="N102" s="84">
        <f t="shared" si="19"/>
        <v>0</v>
      </c>
      <c r="O102" s="84">
        <f t="shared" si="12"/>
        <v>0</v>
      </c>
      <c r="P102" s="1"/>
      <c r="Q102" s="1"/>
    </row>
    <row r="103" spans="1:17" x14ac:dyDescent="0.2">
      <c r="A103" s="84">
        <f t="shared" si="13"/>
        <v>9.6999999999999993</v>
      </c>
      <c r="B103" s="84">
        <f t="shared" si="10"/>
        <v>3.6063000000000001</v>
      </c>
      <c r="C103" s="84">
        <f t="shared" si="11"/>
        <v>3.3</v>
      </c>
      <c r="D103" s="1"/>
      <c r="E103" s="84">
        <f t="shared" si="14"/>
        <v>0.87</v>
      </c>
      <c r="F103" s="84">
        <f t="shared" si="15"/>
        <v>218</v>
      </c>
      <c r="G103" s="1"/>
      <c r="H103" s="1"/>
      <c r="I103" s="84">
        <f t="shared" si="16"/>
        <v>0.87</v>
      </c>
      <c r="J103" s="84">
        <f t="shared" si="17"/>
        <v>0</v>
      </c>
      <c r="K103" s="1"/>
      <c r="L103" s="1"/>
      <c r="M103" s="84">
        <f t="shared" si="18"/>
        <v>0.87</v>
      </c>
      <c r="N103" s="84">
        <f t="shared" si="19"/>
        <v>0</v>
      </c>
      <c r="O103" s="84">
        <f t="shared" si="12"/>
        <v>0</v>
      </c>
      <c r="P103" s="1"/>
      <c r="Q103" s="1"/>
    </row>
    <row r="104" spans="1:17" x14ac:dyDescent="0.2">
      <c r="A104" s="84">
        <f t="shared" si="13"/>
        <v>9.8000000000000007</v>
      </c>
      <c r="B104" s="84">
        <f t="shared" si="10"/>
        <v>3.6063000000000001</v>
      </c>
      <c r="C104" s="84">
        <f t="shared" si="11"/>
        <v>3.3</v>
      </c>
      <c r="D104" s="1"/>
      <c r="E104" s="84">
        <f t="shared" si="14"/>
        <v>0.88</v>
      </c>
      <c r="F104" s="84">
        <f t="shared" si="15"/>
        <v>218</v>
      </c>
      <c r="G104" s="1"/>
      <c r="H104" s="1"/>
      <c r="I104" s="84">
        <f t="shared" si="16"/>
        <v>0.88</v>
      </c>
      <c r="J104" s="84">
        <f t="shared" si="17"/>
        <v>0</v>
      </c>
      <c r="K104" s="1"/>
      <c r="L104" s="1"/>
      <c r="M104" s="84">
        <f t="shared" si="18"/>
        <v>0.88</v>
      </c>
      <c r="N104" s="84">
        <f t="shared" si="19"/>
        <v>0</v>
      </c>
      <c r="O104" s="84">
        <f t="shared" si="12"/>
        <v>0</v>
      </c>
      <c r="P104" s="1"/>
      <c r="Q104" s="1"/>
    </row>
    <row r="105" spans="1:17" x14ac:dyDescent="0.2">
      <c r="A105" s="84">
        <f t="shared" si="13"/>
        <v>9.9</v>
      </c>
      <c r="B105" s="84">
        <f t="shared" si="10"/>
        <v>3.6063000000000001</v>
      </c>
      <c r="C105" s="84">
        <f t="shared" si="11"/>
        <v>3.3</v>
      </c>
      <c r="D105" s="1"/>
      <c r="E105" s="84">
        <f t="shared" si="14"/>
        <v>0.89</v>
      </c>
      <c r="F105" s="84">
        <f t="shared" si="15"/>
        <v>218</v>
      </c>
      <c r="G105" s="1"/>
      <c r="H105" s="1"/>
      <c r="I105" s="84">
        <f t="shared" si="16"/>
        <v>0.89</v>
      </c>
      <c r="J105" s="84">
        <f t="shared" si="17"/>
        <v>0</v>
      </c>
      <c r="K105" s="1"/>
      <c r="L105" s="1"/>
      <c r="M105" s="84">
        <f t="shared" si="18"/>
        <v>0.89</v>
      </c>
      <c r="N105" s="84">
        <f t="shared" si="19"/>
        <v>0</v>
      </c>
      <c r="O105" s="84">
        <f t="shared" si="12"/>
        <v>0</v>
      </c>
      <c r="P105" s="1"/>
      <c r="Q105" s="1"/>
    </row>
    <row r="106" spans="1:17" x14ac:dyDescent="0.2">
      <c r="A106" s="84">
        <f t="shared" si="13"/>
        <v>10</v>
      </c>
      <c r="B106" s="84">
        <f t="shared" si="10"/>
        <v>3.6063000000000001</v>
      </c>
      <c r="C106" s="84">
        <f t="shared" si="11"/>
        <v>3.3</v>
      </c>
      <c r="D106" s="1"/>
      <c r="E106" s="84">
        <f t="shared" si="14"/>
        <v>0.9</v>
      </c>
      <c r="F106" s="84">
        <f t="shared" si="15"/>
        <v>218</v>
      </c>
      <c r="G106" s="1"/>
      <c r="H106" s="1"/>
      <c r="I106" s="84">
        <f t="shared" si="16"/>
        <v>0.9</v>
      </c>
      <c r="J106" s="84">
        <f t="shared" si="17"/>
        <v>0</v>
      </c>
      <c r="K106" s="1"/>
      <c r="L106" s="1"/>
      <c r="M106" s="84">
        <f t="shared" si="18"/>
        <v>0.9</v>
      </c>
      <c r="N106" s="84">
        <f t="shared" si="19"/>
        <v>0</v>
      </c>
      <c r="O106" s="84">
        <f t="shared" si="12"/>
        <v>0</v>
      </c>
      <c r="P106" s="1"/>
      <c r="Q106" s="1"/>
    </row>
    <row r="107" spans="1:17" x14ac:dyDescent="0.2">
      <c r="A107" s="84">
        <f t="shared" si="13"/>
        <v>10.1</v>
      </c>
      <c r="B107" s="84">
        <f t="shared" si="10"/>
        <v>3.6063000000000001</v>
      </c>
      <c r="C107" s="84">
        <f t="shared" si="11"/>
        <v>3.3</v>
      </c>
      <c r="D107" s="1"/>
      <c r="E107" s="84">
        <f t="shared" si="14"/>
        <v>0.91</v>
      </c>
      <c r="F107" s="84">
        <f t="shared" si="15"/>
        <v>217</v>
      </c>
      <c r="G107" s="1"/>
      <c r="H107" s="1"/>
      <c r="I107" s="84">
        <f t="shared" si="16"/>
        <v>0.91</v>
      </c>
      <c r="J107" s="84">
        <f t="shared" si="17"/>
        <v>0</v>
      </c>
      <c r="K107" s="1"/>
      <c r="L107" s="1"/>
      <c r="M107" s="84">
        <f t="shared" si="18"/>
        <v>0.91</v>
      </c>
      <c r="N107" s="84">
        <f t="shared" si="19"/>
        <v>0</v>
      </c>
      <c r="O107" s="84">
        <f t="shared" si="12"/>
        <v>0</v>
      </c>
      <c r="P107" s="1"/>
      <c r="Q107" s="1"/>
    </row>
    <row r="108" spans="1:17" x14ac:dyDescent="0.2">
      <c r="A108" s="84">
        <f t="shared" si="13"/>
        <v>10.199999999999999</v>
      </c>
      <c r="B108" s="84">
        <f t="shared" si="10"/>
        <v>3.6063000000000001</v>
      </c>
      <c r="C108" s="84">
        <f t="shared" si="11"/>
        <v>3.3</v>
      </c>
      <c r="D108" s="1"/>
      <c r="E108" s="84">
        <f t="shared" si="14"/>
        <v>0.92</v>
      </c>
      <c r="F108" s="84">
        <f t="shared" si="15"/>
        <v>217</v>
      </c>
      <c r="G108" s="1"/>
      <c r="H108" s="1"/>
      <c r="I108" s="84">
        <f t="shared" si="16"/>
        <v>0.92</v>
      </c>
      <c r="J108" s="84">
        <f t="shared" si="17"/>
        <v>0</v>
      </c>
      <c r="K108" s="1"/>
      <c r="L108" s="1"/>
      <c r="M108" s="84">
        <f t="shared" si="18"/>
        <v>0.92</v>
      </c>
      <c r="N108" s="84">
        <f t="shared" si="19"/>
        <v>0</v>
      </c>
      <c r="O108" s="84">
        <f t="shared" si="12"/>
        <v>0</v>
      </c>
      <c r="P108" s="1"/>
      <c r="Q108" s="1"/>
    </row>
    <row r="109" spans="1:17" x14ac:dyDescent="0.2">
      <c r="A109" s="84">
        <f t="shared" si="13"/>
        <v>10.3</v>
      </c>
      <c r="B109" s="84">
        <f t="shared" si="10"/>
        <v>3.6063000000000001</v>
      </c>
      <c r="C109" s="84">
        <f t="shared" si="11"/>
        <v>3.3</v>
      </c>
      <c r="D109" s="1"/>
      <c r="E109" s="84">
        <f t="shared" si="14"/>
        <v>0.93</v>
      </c>
      <c r="F109" s="84">
        <f t="shared" si="15"/>
        <v>217</v>
      </c>
      <c r="G109" s="1"/>
      <c r="H109" s="1"/>
      <c r="I109" s="84">
        <f t="shared" si="16"/>
        <v>0.93</v>
      </c>
      <c r="J109" s="84">
        <f t="shared" si="17"/>
        <v>0</v>
      </c>
      <c r="K109" s="1"/>
      <c r="L109" s="1"/>
      <c r="M109" s="84">
        <f t="shared" si="18"/>
        <v>0.93</v>
      </c>
      <c r="N109" s="84">
        <f t="shared" si="19"/>
        <v>0</v>
      </c>
      <c r="O109" s="84">
        <f t="shared" si="12"/>
        <v>0</v>
      </c>
      <c r="P109" s="1"/>
      <c r="Q109" s="1"/>
    </row>
    <row r="110" spans="1:17" x14ac:dyDescent="0.2">
      <c r="A110" s="84">
        <f t="shared" si="13"/>
        <v>10.4</v>
      </c>
      <c r="B110" s="84">
        <f t="shared" si="10"/>
        <v>3.6063000000000001</v>
      </c>
      <c r="C110" s="84">
        <f t="shared" si="11"/>
        <v>3.3</v>
      </c>
      <c r="D110" s="1"/>
      <c r="E110" s="84">
        <f t="shared" si="14"/>
        <v>0.94</v>
      </c>
      <c r="F110" s="84">
        <f t="shared" si="15"/>
        <v>217</v>
      </c>
      <c r="G110" s="1"/>
      <c r="H110" s="1"/>
      <c r="I110" s="84">
        <f t="shared" si="16"/>
        <v>0.94</v>
      </c>
      <c r="J110" s="84">
        <f t="shared" si="17"/>
        <v>0</v>
      </c>
      <c r="K110" s="1"/>
      <c r="L110" s="1"/>
      <c r="M110" s="84">
        <f t="shared" si="18"/>
        <v>0.94</v>
      </c>
      <c r="N110" s="84">
        <f t="shared" si="19"/>
        <v>0</v>
      </c>
      <c r="O110" s="84">
        <f t="shared" si="12"/>
        <v>0</v>
      </c>
      <c r="P110" s="1"/>
      <c r="Q110" s="1"/>
    </row>
    <row r="111" spans="1:17" x14ac:dyDescent="0.2">
      <c r="A111" s="84">
        <f t="shared" si="13"/>
        <v>10.5</v>
      </c>
      <c r="B111" s="84">
        <f t="shared" si="10"/>
        <v>3.6063000000000001</v>
      </c>
      <c r="C111" s="84">
        <f t="shared" si="11"/>
        <v>3.3</v>
      </c>
      <c r="D111" s="1"/>
      <c r="E111" s="84">
        <f t="shared" si="14"/>
        <v>0.95</v>
      </c>
      <c r="F111" s="84">
        <f t="shared" si="15"/>
        <v>216</v>
      </c>
      <c r="G111" s="1"/>
      <c r="H111" s="1"/>
      <c r="I111" s="84">
        <f t="shared" si="16"/>
        <v>0.95</v>
      </c>
      <c r="J111" s="84">
        <f t="shared" si="17"/>
        <v>0</v>
      </c>
      <c r="K111" s="1"/>
      <c r="L111" s="1"/>
      <c r="M111" s="84">
        <f t="shared" si="18"/>
        <v>0.95</v>
      </c>
      <c r="N111" s="84">
        <f t="shared" si="19"/>
        <v>0</v>
      </c>
      <c r="O111" s="84">
        <f t="shared" si="12"/>
        <v>0</v>
      </c>
      <c r="P111" s="1"/>
      <c r="Q111" s="1"/>
    </row>
    <row r="112" spans="1:17" x14ac:dyDescent="0.2">
      <c r="A112" s="84">
        <f t="shared" si="13"/>
        <v>10.6</v>
      </c>
      <c r="B112" s="84">
        <f t="shared" si="10"/>
        <v>3.6063000000000001</v>
      </c>
      <c r="C112" s="84">
        <f t="shared" si="11"/>
        <v>3.3</v>
      </c>
      <c r="D112" s="1"/>
      <c r="E112" s="84">
        <f t="shared" si="14"/>
        <v>0.96</v>
      </c>
      <c r="F112" s="84">
        <f t="shared" si="15"/>
        <v>216</v>
      </c>
      <c r="G112" s="1"/>
      <c r="H112" s="1"/>
      <c r="I112" s="84">
        <f t="shared" si="16"/>
        <v>0.96</v>
      </c>
      <c r="J112" s="84">
        <f t="shared" si="17"/>
        <v>0</v>
      </c>
      <c r="K112" s="1"/>
      <c r="L112" s="1"/>
      <c r="M112" s="84">
        <f t="shared" si="18"/>
        <v>0.96</v>
      </c>
      <c r="N112" s="84">
        <f t="shared" si="19"/>
        <v>0</v>
      </c>
      <c r="O112" s="84">
        <f t="shared" si="12"/>
        <v>0</v>
      </c>
      <c r="P112" s="1"/>
      <c r="Q112" s="1"/>
    </row>
    <row r="113" spans="1:17" x14ac:dyDescent="0.2">
      <c r="A113" s="84">
        <f t="shared" si="13"/>
        <v>10.7</v>
      </c>
      <c r="B113" s="84">
        <f t="shared" si="10"/>
        <v>3.6063000000000001</v>
      </c>
      <c r="C113" s="84">
        <f t="shared" si="11"/>
        <v>3.3</v>
      </c>
      <c r="D113" s="1"/>
      <c r="E113" s="84">
        <f t="shared" si="14"/>
        <v>0.97</v>
      </c>
      <c r="F113" s="84">
        <f t="shared" si="15"/>
        <v>216</v>
      </c>
      <c r="G113" s="1"/>
      <c r="H113" s="1"/>
      <c r="I113" s="84">
        <f t="shared" si="16"/>
        <v>0.97</v>
      </c>
      <c r="J113" s="84">
        <f t="shared" si="17"/>
        <v>0</v>
      </c>
      <c r="K113" s="1"/>
      <c r="L113" s="1"/>
      <c r="M113" s="84">
        <f t="shared" si="18"/>
        <v>0.97</v>
      </c>
      <c r="N113" s="84">
        <f t="shared" si="19"/>
        <v>0</v>
      </c>
      <c r="O113" s="84">
        <f t="shared" si="12"/>
        <v>0</v>
      </c>
      <c r="P113" s="1"/>
      <c r="Q113" s="1"/>
    </row>
    <row r="114" spans="1:17" x14ac:dyDescent="0.2">
      <c r="A114" s="84">
        <f t="shared" si="13"/>
        <v>10.8</v>
      </c>
      <c r="B114" s="84">
        <f t="shared" si="10"/>
        <v>3.6063000000000001</v>
      </c>
      <c r="C114" s="84">
        <f t="shared" si="11"/>
        <v>3.3</v>
      </c>
      <c r="D114" s="1"/>
      <c r="E114" s="84">
        <f t="shared" si="14"/>
        <v>0.98</v>
      </c>
      <c r="F114" s="84">
        <f t="shared" si="15"/>
        <v>216</v>
      </c>
      <c r="G114" s="1"/>
      <c r="H114" s="1"/>
      <c r="I114" s="84">
        <f t="shared" si="16"/>
        <v>0.98</v>
      </c>
      <c r="J114" s="84">
        <f t="shared" si="17"/>
        <v>0</v>
      </c>
      <c r="K114" s="1"/>
      <c r="L114" s="1"/>
      <c r="M114" s="84">
        <f t="shared" si="18"/>
        <v>0.98</v>
      </c>
      <c r="N114" s="84">
        <f t="shared" si="19"/>
        <v>0</v>
      </c>
      <c r="O114" s="84">
        <f t="shared" si="12"/>
        <v>0</v>
      </c>
      <c r="P114" s="1"/>
      <c r="Q114" s="1"/>
    </row>
    <row r="115" spans="1:17" x14ac:dyDescent="0.2">
      <c r="A115" s="84">
        <f t="shared" si="13"/>
        <v>10.9</v>
      </c>
      <c r="B115" s="84">
        <f t="shared" si="10"/>
        <v>3.6063000000000001</v>
      </c>
      <c r="C115" s="84">
        <f t="shared" si="11"/>
        <v>3.3</v>
      </c>
      <c r="D115" s="1"/>
      <c r="E115" s="84">
        <f t="shared" si="14"/>
        <v>0.99</v>
      </c>
      <c r="F115" s="84">
        <f t="shared" si="15"/>
        <v>215</v>
      </c>
      <c r="G115" s="1"/>
      <c r="H115" s="1"/>
      <c r="I115" s="84">
        <f t="shared" si="16"/>
        <v>0.99</v>
      </c>
      <c r="J115" s="84">
        <f t="shared" si="17"/>
        <v>0</v>
      </c>
      <c r="K115" s="1"/>
      <c r="L115" s="1"/>
      <c r="M115" s="84">
        <f t="shared" si="18"/>
        <v>0.99</v>
      </c>
      <c r="N115" s="84">
        <f t="shared" si="19"/>
        <v>0</v>
      </c>
      <c r="O115" s="84">
        <f t="shared" si="12"/>
        <v>0</v>
      </c>
      <c r="P115" s="1"/>
      <c r="Q115" s="1"/>
    </row>
    <row r="116" spans="1:17" x14ac:dyDescent="0.2">
      <c r="A116" s="84">
        <f t="shared" si="13"/>
        <v>11</v>
      </c>
      <c r="B116" s="84">
        <f t="shared" si="10"/>
        <v>3.6063000000000001</v>
      </c>
      <c r="C116" s="84">
        <f t="shared" si="11"/>
        <v>3.3</v>
      </c>
      <c r="D116" s="1"/>
      <c r="E116" s="84">
        <f t="shared" si="14"/>
        <v>1</v>
      </c>
      <c r="F116" s="84">
        <f t="shared" si="15"/>
        <v>215</v>
      </c>
      <c r="G116" s="1"/>
      <c r="H116" s="1"/>
      <c r="I116" s="84">
        <f t="shared" si="16"/>
        <v>1</v>
      </c>
      <c r="J116" s="84">
        <f t="shared" si="17"/>
        <v>0</v>
      </c>
      <c r="K116" s="1"/>
      <c r="L116" s="1"/>
      <c r="M116" s="84">
        <f t="shared" si="18"/>
        <v>1</v>
      </c>
      <c r="N116" s="84">
        <f t="shared" si="19"/>
        <v>0</v>
      </c>
      <c r="O116" s="84">
        <f t="shared" si="12"/>
        <v>0</v>
      </c>
      <c r="P116" s="1"/>
      <c r="Q116" s="1"/>
    </row>
    <row r="117" spans="1:17" x14ac:dyDescent="0.2">
      <c r="A117" s="84">
        <f t="shared" si="13"/>
        <v>11.1</v>
      </c>
      <c r="B117" s="84">
        <f t="shared" si="10"/>
        <v>3.6063000000000001</v>
      </c>
      <c r="C117" s="84">
        <f t="shared" si="11"/>
        <v>3.3</v>
      </c>
      <c r="D117" s="1"/>
      <c r="E117" s="84">
        <f t="shared" si="14"/>
        <v>1.01</v>
      </c>
      <c r="F117" s="84">
        <f t="shared" si="15"/>
        <v>215</v>
      </c>
      <c r="G117" s="1"/>
      <c r="H117" s="1"/>
      <c r="I117" s="84">
        <f t="shared" si="16"/>
        <v>1.01</v>
      </c>
      <c r="J117" s="84">
        <f t="shared" si="17"/>
        <v>0</v>
      </c>
      <c r="K117" s="1"/>
      <c r="L117" s="1"/>
      <c r="M117" s="84">
        <f t="shared" si="18"/>
        <v>1.01</v>
      </c>
      <c r="N117" s="84">
        <f t="shared" si="19"/>
        <v>0</v>
      </c>
      <c r="O117" s="84">
        <f t="shared" si="12"/>
        <v>0</v>
      </c>
      <c r="P117" s="1"/>
      <c r="Q117" s="1"/>
    </row>
    <row r="118" spans="1:17" x14ac:dyDescent="0.2">
      <c r="A118" s="84">
        <f t="shared" si="13"/>
        <v>11.2</v>
      </c>
      <c r="B118" s="84">
        <f t="shared" si="10"/>
        <v>3.6063000000000001</v>
      </c>
      <c r="C118" s="84">
        <f t="shared" si="11"/>
        <v>3.3</v>
      </c>
      <c r="D118" s="1"/>
      <c r="E118" s="84">
        <f t="shared" si="14"/>
        <v>1.02</v>
      </c>
      <c r="F118" s="84">
        <f t="shared" si="15"/>
        <v>215</v>
      </c>
      <c r="G118" s="1"/>
      <c r="H118" s="1"/>
      <c r="I118" s="84">
        <f t="shared" si="16"/>
        <v>1.02</v>
      </c>
      <c r="J118" s="84">
        <f t="shared" si="17"/>
        <v>0</v>
      </c>
      <c r="K118" s="1"/>
      <c r="L118" s="1"/>
      <c r="M118" s="84">
        <f t="shared" si="18"/>
        <v>1.02</v>
      </c>
      <c r="N118" s="84">
        <f t="shared" si="19"/>
        <v>0</v>
      </c>
      <c r="O118" s="84">
        <f t="shared" si="12"/>
        <v>0</v>
      </c>
      <c r="P118" s="1"/>
      <c r="Q118" s="1"/>
    </row>
    <row r="119" spans="1:17" x14ac:dyDescent="0.2">
      <c r="A119" s="84">
        <f t="shared" si="13"/>
        <v>11.3</v>
      </c>
      <c r="B119" s="84">
        <f t="shared" si="10"/>
        <v>3.6063000000000001</v>
      </c>
      <c r="C119" s="84">
        <f t="shared" si="11"/>
        <v>3.3</v>
      </c>
      <c r="D119" s="1"/>
      <c r="E119" s="84">
        <f t="shared" si="14"/>
        <v>1.03</v>
      </c>
      <c r="F119" s="84">
        <f t="shared" si="15"/>
        <v>214</v>
      </c>
      <c r="G119" s="1"/>
      <c r="H119" s="1"/>
      <c r="I119" s="84">
        <f t="shared" si="16"/>
        <v>1.03</v>
      </c>
      <c r="J119" s="84">
        <f t="shared" si="17"/>
        <v>0</v>
      </c>
      <c r="K119" s="1"/>
      <c r="L119" s="1"/>
      <c r="M119" s="84">
        <f t="shared" si="18"/>
        <v>1.03</v>
      </c>
      <c r="N119" s="84">
        <f t="shared" si="19"/>
        <v>0</v>
      </c>
      <c r="O119" s="84">
        <f t="shared" si="12"/>
        <v>0</v>
      </c>
      <c r="P119" s="1"/>
      <c r="Q119" s="1"/>
    </row>
    <row r="120" spans="1:17" x14ac:dyDescent="0.2">
      <c r="A120" s="84">
        <f t="shared" si="13"/>
        <v>11.4</v>
      </c>
      <c r="B120" s="84">
        <f t="shared" si="10"/>
        <v>3.6063000000000001</v>
      </c>
      <c r="C120" s="84">
        <f t="shared" si="11"/>
        <v>3.3</v>
      </c>
      <c r="D120" s="1"/>
      <c r="E120" s="84">
        <f t="shared" si="14"/>
        <v>1.04</v>
      </c>
      <c r="F120" s="84">
        <f t="shared" si="15"/>
        <v>214</v>
      </c>
      <c r="G120" s="1"/>
      <c r="H120" s="1"/>
      <c r="I120" s="84">
        <f t="shared" si="16"/>
        <v>1.04</v>
      </c>
      <c r="J120" s="84">
        <f t="shared" si="17"/>
        <v>0</v>
      </c>
      <c r="K120" s="1"/>
      <c r="L120" s="1"/>
      <c r="M120" s="84">
        <f t="shared" si="18"/>
        <v>1.04</v>
      </c>
      <c r="N120" s="84">
        <f t="shared" si="19"/>
        <v>0</v>
      </c>
      <c r="O120" s="84">
        <f t="shared" si="12"/>
        <v>0</v>
      </c>
      <c r="P120" s="1"/>
      <c r="Q120" s="1"/>
    </row>
    <row r="121" spans="1:17" x14ac:dyDescent="0.2">
      <c r="A121" s="84">
        <f t="shared" si="13"/>
        <v>11.5</v>
      </c>
      <c r="B121" s="84">
        <f t="shared" si="10"/>
        <v>3.6063000000000001</v>
      </c>
      <c r="C121" s="84">
        <f t="shared" si="11"/>
        <v>3.3</v>
      </c>
      <c r="D121" s="1"/>
      <c r="E121" s="84">
        <f t="shared" si="14"/>
        <v>1.05</v>
      </c>
      <c r="F121" s="84">
        <f t="shared" si="15"/>
        <v>214</v>
      </c>
      <c r="G121" s="1"/>
      <c r="H121" s="1"/>
      <c r="I121" s="84">
        <f t="shared" si="16"/>
        <v>1.05</v>
      </c>
      <c r="J121" s="84">
        <f t="shared" si="17"/>
        <v>0</v>
      </c>
      <c r="K121" s="1"/>
      <c r="L121" s="1"/>
      <c r="M121" s="84">
        <f t="shared" si="18"/>
        <v>1.05</v>
      </c>
      <c r="N121" s="84">
        <f t="shared" si="19"/>
        <v>0</v>
      </c>
      <c r="O121" s="84">
        <f t="shared" si="12"/>
        <v>0</v>
      </c>
      <c r="P121" s="1"/>
      <c r="Q121" s="1"/>
    </row>
    <row r="122" spans="1:17" x14ac:dyDescent="0.2">
      <c r="A122" s="84">
        <f t="shared" si="13"/>
        <v>11.6</v>
      </c>
      <c r="B122" s="84">
        <f t="shared" si="10"/>
        <v>3.6063000000000001</v>
      </c>
      <c r="C122" s="84">
        <f t="shared" si="11"/>
        <v>3.3</v>
      </c>
      <c r="D122" s="1"/>
      <c r="E122" s="84">
        <f t="shared" si="14"/>
        <v>1.06</v>
      </c>
      <c r="F122" s="84">
        <f t="shared" si="15"/>
        <v>214</v>
      </c>
      <c r="G122" s="1"/>
      <c r="H122" s="1"/>
      <c r="I122" s="84">
        <f t="shared" si="16"/>
        <v>1.06</v>
      </c>
      <c r="J122" s="84">
        <f t="shared" si="17"/>
        <v>0</v>
      </c>
      <c r="K122" s="1"/>
      <c r="L122" s="1"/>
      <c r="M122" s="84">
        <f t="shared" si="18"/>
        <v>1.06</v>
      </c>
      <c r="N122" s="84">
        <f t="shared" si="19"/>
        <v>0</v>
      </c>
      <c r="O122" s="84">
        <f t="shared" si="12"/>
        <v>0</v>
      </c>
      <c r="P122" s="1"/>
      <c r="Q122" s="1"/>
    </row>
    <row r="123" spans="1:17" x14ac:dyDescent="0.2">
      <c r="A123" s="84">
        <f t="shared" si="13"/>
        <v>11.7</v>
      </c>
      <c r="B123" s="84">
        <f t="shared" si="10"/>
        <v>3.6063000000000001</v>
      </c>
      <c r="C123" s="84">
        <f t="shared" si="11"/>
        <v>3.3</v>
      </c>
      <c r="D123" s="1"/>
      <c r="E123" s="84">
        <f t="shared" si="14"/>
        <v>1.07</v>
      </c>
      <c r="F123" s="84">
        <f t="shared" si="15"/>
        <v>213</v>
      </c>
      <c r="G123" s="1"/>
      <c r="H123" s="1"/>
      <c r="I123" s="84">
        <f t="shared" si="16"/>
        <v>1.07</v>
      </c>
      <c r="J123" s="84">
        <f t="shared" si="17"/>
        <v>0</v>
      </c>
      <c r="K123" s="1"/>
      <c r="L123" s="1"/>
      <c r="M123" s="84">
        <f t="shared" si="18"/>
        <v>1.07</v>
      </c>
      <c r="N123" s="84">
        <f t="shared" si="19"/>
        <v>0</v>
      </c>
      <c r="O123" s="84">
        <f t="shared" si="12"/>
        <v>0</v>
      </c>
      <c r="P123" s="1"/>
      <c r="Q123" s="1"/>
    </row>
    <row r="124" spans="1:17" x14ac:dyDescent="0.2">
      <c r="A124" s="84">
        <f t="shared" si="13"/>
        <v>11.8</v>
      </c>
      <c r="B124" s="84">
        <f t="shared" si="10"/>
        <v>3.6063000000000001</v>
      </c>
      <c r="C124" s="84">
        <f t="shared" si="11"/>
        <v>3.3</v>
      </c>
      <c r="D124" s="1"/>
      <c r="E124" s="84">
        <f t="shared" si="14"/>
        <v>1.08</v>
      </c>
      <c r="F124" s="84">
        <f t="shared" si="15"/>
        <v>213</v>
      </c>
      <c r="G124" s="1"/>
      <c r="H124" s="1"/>
      <c r="I124" s="84">
        <f t="shared" si="16"/>
        <v>1.08</v>
      </c>
      <c r="J124" s="84">
        <f t="shared" si="17"/>
        <v>0</v>
      </c>
      <c r="K124" s="1"/>
      <c r="L124" s="1"/>
      <c r="M124" s="84">
        <f t="shared" si="18"/>
        <v>1.08</v>
      </c>
      <c r="N124" s="84">
        <f t="shared" si="19"/>
        <v>0</v>
      </c>
      <c r="O124" s="84">
        <f t="shared" si="12"/>
        <v>0</v>
      </c>
      <c r="P124" s="1"/>
      <c r="Q124" s="1"/>
    </row>
    <row r="125" spans="1:17" x14ac:dyDescent="0.2">
      <c r="A125" s="84">
        <f t="shared" si="13"/>
        <v>11.9</v>
      </c>
      <c r="B125" s="84">
        <f t="shared" si="10"/>
        <v>3.6063000000000001</v>
      </c>
      <c r="C125" s="84">
        <f t="shared" si="11"/>
        <v>3.3</v>
      </c>
      <c r="D125" s="1"/>
      <c r="E125" s="84">
        <f t="shared" si="14"/>
        <v>1.0900000000000001</v>
      </c>
      <c r="F125" s="84">
        <f t="shared" si="15"/>
        <v>213</v>
      </c>
      <c r="G125" s="1"/>
      <c r="H125" s="1"/>
      <c r="I125" s="84">
        <f t="shared" si="16"/>
        <v>1.0900000000000001</v>
      </c>
      <c r="J125" s="84">
        <f t="shared" si="17"/>
        <v>0</v>
      </c>
      <c r="K125" s="1"/>
      <c r="L125" s="1"/>
      <c r="M125" s="84">
        <f t="shared" si="18"/>
        <v>1.0900000000000001</v>
      </c>
      <c r="N125" s="84">
        <f t="shared" si="19"/>
        <v>0</v>
      </c>
      <c r="O125" s="84">
        <f t="shared" si="12"/>
        <v>0</v>
      </c>
      <c r="P125" s="1"/>
      <c r="Q125" s="1"/>
    </row>
    <row r="126" spans="1:17" x14ac:dyDescent="0.2">
      <c r="A126" s="84">
        <f t="shared" si="13"/>
        <v>12</v>
      </c>
      <c r="B126" s="84">
        <f t="shared" si="10"/>
        <v>3.6063000000000001</v>
      </c>
      <c r="C126" s="84">
        <f t="shared" si="11"/>
        <v>3.3</v>
      </c>
      <c r="D126" s="1"/>
      <c r="E126" s="84">
        <f t="shared" si="14"/>
        <v>1.1000000000000001</v>
      </c>
      <c r="F126" s="84">
        <f t="shared" si="15"/>
        <v>213</v>
      </c>
      <c r="G126" s="1"/>
      <c r="H126" s="1"/>
      <c r="I126" s="84">
        <f t="shared" si="16"/>
        <v>1.1000000000000001</v>
      </c>
      <c r="J126" s="84">
        <f t="shared" si="17"/>
        <v>0</v>
      </c>
      <c r="K126" s="1"/>
      <c r="L126" s="1"/>
      <c r="M126" s="84">
        <f t="shared" si="18"/>
        <v>1.1000000000000001</v>
      </c>
      <c r="N126" s="84">
        <f t="shared" si="19"/>
        <v>0</v>
      </c>
      <c r="O126" s="84">
        <f t="shared" si="12"/>
        <v>0</v>
      </c>
      <c r="P126" s="1"/>
      <c r="Q126" s="1"/>
    </row>
    <row r="127" spans="1:17" x14ac:dyDescent="0.2">
      <c r="A127" s="84">
        <f t="shared" si="13"/>
        <v>12.1</v>
      </c>
      <c r="B127" s="84">
        <f t="shared" si="10"/>
        <v>3.6063000000000001</v>
      </c>
      <c r="C127" s="84">
        <f t="shared" si="11"/>
        <v>3.3</v>
      </c>
      <c r="D127" s="1"/>
      <c r="E127" s="84">
        <f t="shared" si="14"/>
        <v>1.1100000000000001</v>
      </c>
      <c r="F127" s="84">
        <f t="shared" si="15"/>
        <v>212</v>
      </c>
      <c r="G127" s="1"/>
      <c r="H127" s="1"/>
      <c r="I127" s="84">
        <f t="shared" si="16"/>
        <v>1.1100000000000001</v>
      </c>
      <c r="J127" s="84">
        <f t="shared" si="17"/>
        <v>0</v>
      </c>
      <c r="K127" s="1"/>
      <c r="L127" s="1"/>
      <c r="M127" s="84">
        <f t="shared" si="18"/>
        <v>1.1100000000000001</v>
      </c>
      <c r="N127" s="84">
        <f t="shared" si="19"/>
        <v>0</v>
      </c>
      <c r="O127" s="84">
        <f t="shared" si="12"/>
        <v>0</v>
      </c>
      <c r="P127" s="1"/>
      <c r="Q127" s="1"/>
    </row>
    <row r="128" spans="1:17" x14ac:dyDescent="0.2">
      <c r="A128" s="84">
        <f t="shared" si="13"/>
        <v>12.2</v>
      </c>
      <c r="B128" s="84">
        <f t="shared" si="10"/>
        <v>3.6063000000000001</v>
      </c>
      <c r="C128" s="84">
        <f t="shared" si="11"/>
        <v>3.3</v>
      </c>
      <c r="D128" s="1"/>
      <c r="E128" s="84">
        <f t="shared" si="14"/>
        <v>1.1200000000000001</v>
      </c>
      <c r="F128" s="84">
        <f t="shared" si="15"/>
        <v>212</v>
      </c>
      <c r="G128" s="1"/>
      <c r="H128" s="1"/>
      <c r="I128" s="84">
        <f t="shared" si="16"/>
        <v>1.1200000000000001</v>
      </c>
      <c r="J128" s="84">
        <f t="shared" si="17"/>
        <v>0</v>
      </c>
      <c r="K128" s="1"/>
      <c r="L128" s="1"/>
      <c r="M128" s="84">
        <f t="shared" si="18"/>
        <v>1.1200000000000001</v>
      </c>
      <c r="N128" s="84">
        <f t="shared" si="19"/>
        <v>0</v>
      </c>
      <c r="O128" s="84">
        <f t="shared" si="12"/>
        <v>0</v>
      </c>
      <c r="P128" s="1"/>
      <c r="Q128" s="1"/>
    </row>
    <row r="129" spans="1:17" x14ac:dyDescent="0.2">
      <c r="A129" s="84">
        <f t="shared" si="13"/>
        <v>12.3</v>
      </c>
      <c r="B129" s="84">
        <f t="shared" si="10"/>
        <v>3.6063000000000001</v>
      </c>
      <c r="C129" s="84">
        <f t="shared" si="11"/>
        <v>3.3</v>
      </c>
      <c r="D129" s="1"/>
      <c r="E129" s="84">
        <f t="shared" si="14"/>
        <v>1.1299999999999999</v>
      </c>
      <c r="F129" s="84">
        <f t="shared" si="15"/>
        <v>212</v>
      </c>
      <c r="G129" s="1"/>
      <c r="H129" s="1"/>
      <c r="I129" s="84">
        <f t="shared" si="16"/>
        <v>1.1299999999999999</v>
      </c>
      <c r="J129" s="84">
        <f t="shared" si="17"/>
        <v>0</v>
      </c>
      <c r="K129" s="1"/>
      <c r="L129" s="1"/>
      <c r="M129" s="84">
        <f t="shared" si="18"/>
        <v>1.1299999999999999</v>
      </c>
      <c r="N129" s="84">
        <f t="shared" si="19"/>
        <v>0</v>
      </c>
      <c r="O129" s="84">
        <f t="shared" si="12"/>
        <v>0</v>
      </c>
      <c r="P129" s="1"/>
      <c r="Q129" s="1"/>
    </row>
    <row r="130" spans="1:17" x14ac:dyDescent="0.2">
      <c r="A130" s="84">
        <f t="shared" si="13"/>
        <v>12.4</v>
      </c>
      <c r="B130" s="84">
        <f t="shared" si="10"/>
        <v>3.6063000000000001</v>
      </c>
      <c r="C130" s="84">
        <f t="shared" si="11"/>
        <v>3.3</v>
      </c>
      <c r="D130" s="1"/>
      <c r="E130" s="84">
        <f t="shared" si="14"/>
        <v>1.1399999999999999</v>
      </c>
      <c r="F130" s="84">
        <f t="shared" si="15"/>
        <v>212</v>
      </c>
      <c r="G130" s="1"/>
      <c r="H130" s="1"/>
      <c r="I130" s="84">
        <f t="shared" si="16"/>
        <v>1.1399999999999999</v>
      </c>
      <c r="J130" s="84">
        <f t="shared" si="17"/>
        <v>0</v>
      </c>
      <c r="K130" s="1"/>
      <c r="L130" s="1"/>
      <c r="M130" s="84">
        <f t="shared" si="18"/>
        <v>1.1399999999999999</v>
      </c>
      <c r="N130" s="84">
        <f t="shared" si="19"/>
        <v>0</v>
      </c>
      <c r="O130" s="84">
        <f t="shared" si="12"/>
        <v>0</v>
      </c>
      <c r="P130" s="1"/>
      <c r="Q130" s="1"/>
    </row>
    <row r="131" spans="1:17" x14ac:dyDescent="0.2">
      <c r="A131" s="84">
        <f t="shared" si="13"/>
        <v>12.5</v>
      </c>
      <c r="B131" s="84">
        <f t="shared" si="10"/>
        <v>3.6063000000000001</v>
      </c>
      <c r="C131" s="84">
        <f t="shared" si="11"/>
        <v>3.3</v>
      </c>
      <c r="D131" s="1"/>
      <c r="E131" s="84">
        <f t="shared" si="14"/>
        <v>1.1499999999999999</v>
      </c>
      <c r="F131" s="84">
        <f t="shared" si="15"/>
        <v>211</v>
      </c>
      <c r="G131" s="1"/>
      <c r="H131" s="1"/>
      <c r="I131" s="84">
        <f t="shared" si="16"/>
        <v>1.1499999999999999</v>
      </c>
      <c r="J131" s="84">
        <f t="shared" si="17"/>
        <v>0</v>
      </c>
      <c r="K131" s="1"/>
      <c r="L131" s="1"/>
      <c r="M131" s="84">
        <f t="shared" si="18"/>
        <v>1.1499999999999999</v>
      </c>
      <c r="N131" s="84">
        <f t="shared" si="19"/>
        <v>0</v>
      </c>
      <c r="O131" s="84">
        <f t="shared" si="12"/>
        <v>0</v>
      </c>
      <c r="P131" s="1"/>
      <c r="Q131" s="1"/>
    </row>
    <row r="132" spans="1:17" x14ac:dyDescent="0.2">
      <c r="A132" s="84">
        <f t="shared" si="13"/>
        <v>12.6</v>
      </c>
      <c r="B132" s="84">
        <f t="shared" si="10"/>
        <v>3.6063000000000001</v>
      </c>
      <c r="C132" s="84">
        <f t="shared" si="11"/>
        <v>3.3</v>
      </c>
      <c r="D132" s="1"/>
      <c r="E132" s="84">
        <f t="shared" si="14"/>
        <v>1.1599999999999999</v>
      </c>
      <c r="F132" s="84">
        <f t="shared" si="15"/>
        <v>211</v>
      </c>
      <c r="G132" s="1"/>
      <c r="H132" s="1"/>
      <c r="I132" s="84">
        <f t="shared" si="16"/>
        <v>1.1599999999999999</v>
      </c>
      <c r="J132" s="84">
        <f t="shared" si="17"/>
        <v>0</v>
      </c>
      <c r="K132" s="1"/>
      <c r="L132" s="1"/>
      <c r="M132" s="84">
        <f t="shared" si="18"/>
        <v>1.1599999999999999</v>
      </c>
      <c r="N132" s="84">
        <f t="shared" si="19"/>
        <v>0</v>
      </c>
      <c r="O132" s="84">
        <f t="shared" si="12"/>
        <v>0</v>
      </c>
      <c r="P132" s="1"/>
      <c r="Q132" s="1"/>
    </row>
    <row r="133" spans="1:17" x14ac:dyDescent="0.2">
      <c r="A133" s="84">
        <f t="shared" si="13"/>
        <v>12.7</v>
      </c>
      <c r="B133" s="84">
        <f t="shared" si="10"/>
        <v>3.6063000000000001</v>
      </c>
      <c r="C133" s="84">
        <f t="shared" si="11"/>
        <v>3.3</v>
      </c>
      <c r="D133" s="1"/>
      <c r="E133" s="84">
        <f t="shared" si="14"/>
        <v>1.17</v>
      </c>
      <c r="F133" s="84">
        <f t="shared" si="15"/>
        <v>211</v>
      </c>
      <c r="G133" s="1"/>
      <c r="H133" s="1"/>
      <c r="I133" s="84">
        <f t="shared" si="16"/>
        <v>1.17</v>
      </c>
      <c r="J133" s="84">
        <f t="shared" si="17"/>
        <v>0</v>
      </c>
      <c r="K133" s="1"/>
      <c r="L133" s="1"/>
      <c r="M133" s="84">
        <f t="shared" si="18"/>
        <v>1.17</v>
      </c>
      <c r="N133" s="84">
        <f t="shared" si="19"/>
        <v>0</v>
      </c>
      <c r="O133" s="84">
        <f t="shared" si="12"/>
        <v>0</v>
      </c>
      <c r="P133" s="1"/>
      <c r="Q133" s="1"/>
    </row>
    <row r="134" spans="1:17" x14ac:dyDescent="0.2">
      <c r="A134" s="84">
        <f t="shared" si="13"/>
        <v>12.8</v>
      </c>
      <c r="B134" s="84">
        <f t="shared" si="10"/>
        <v>3.6063000000000001</v>
      </c>
      <c r="C134" s="84">
        <f t="shared" si="11"/>
        <v>3.3</v>
      </c>
      <c r="D134" s="1"/>
      <c r="E134" s="84">
        <f t="shared" si="14"/>
        <v>1.18</v>
      </c>
      <c r="F134" s="84">
        <f t="shared" si="15"/>
        <v>211</v>
      </c>
      <c r="G134" s="1"/>
      <c r="H134" s="1"/>
      <c r="I134" s="84">
        <f t="shared" si="16"/>
        <v>1.18</v>
      </c>
      <c r="J134" s="84">
        <f t="shared" si="17"/>
        <v>0</v>
      </c>
      <c r="K134" s="1"/>
      <c r="L134" s="1"/>
      <c r="M134" s="84">
        <f t="shared" si="18"/>
        <v>1.18</v>
      </c>
      <c r="N134" s="84">
        <f t="shared" si="19"/>
        <v>0</v>
      </c>
      <c r="O134" s="84">
        <f t="shared" si="12"/>
        <v>0</v>
      </c>
      <c r="P134" s="1"/>
      <c r="Q134" s="1"/>
    </row>
    <row r="135" spans="1:17" x14ac:dyDescent="0.2">
      <c r="A135" s="84">
        <f t="shared" si="13"/>
        <v>12.9</v>
      </c>
      <c r="B135" s="84">
        <f t="shared" si="10"/>
        <v>3.6063000000000001</v>
      </c>
      <c r="C135" s="84">
        <f t="shared" si="11"/>
        <v>3.3</v>
      </c>
      <c r="D135" s="1"/>
      <c r="E135" s="84">
        <f t="shared" si="14"/>
        <v>1.19</v>
      </c>
      <c r="F135" s="84">
        <f t="shared" si="15"/>
        <v>210</v>
      </c>
      <c r="G135" s="1"/>
      <c r="H135" s="1"/>
      <c r="I135" s="84">
        <f t="shared" si="16"/>
        <v>1.19</v>
      </c>
      <c r="J135" s="84">
        <f t="shared" si="17"/>
        <v>0</v>
      </c>
      <c r="K135" s="1"/>
      <c r="L135" s="1"/>
      <c r="M135" s="84">
        <f t="shared" si="18"/>
        <v>1.19</v>
      </c>
      <c r="N135" s="84">
        <f t="shared" si="19"/>
        <v>0</v>
      </c>
      <c r="O135" s="84">
        <f t="shared" si="12"/>
        <v>0</v>
      </c>
      <c r="P135" s="1"/>
      <c r="Q135" s="1"/>
    </row>
    <row r="136" spans="1:17" x14ac:dyDescent="0.2">
      <c r="A136" s="84">
        <f t="shared" si="13"/>
        <v>13</v>
      </c>
      <c r="B136" s="84">
        <f t="shared" si="10"/>
        <v>3.6063000000000001</v>
      </c>
      <c r="C136" s="84">
        <f t="shared" si="11"/>
        <v>3.3</v>
      </c>
      <c r="D136" s="1"/>
      <c r="E136" s="84">
        <f t="shared" si="14"/>
        <v>1.2</v>
      </c>
      <c r="F136" s="84">
        <f t="shared" si="15"/>
        <v>210</v>
      </c>
      <c r="G136" s="1"/>
      <c r="H136" s="1"/>
      <c r="I136" s="84">
        <f t="shared" si="16"/>
        <v>1.2</v>
      </c>
      <c r="J136" s="84">
        <f t="shared" si="17"/>
        <v>0</v>
      </c>
      <c r="K136" s="1"/>
      <c r="L136" s="1"/>
      <c r="M136" s="84">
        <f t="shared" si="18"/>
        <v>1.2</v>
      </c>
      <c r="N136" s="84">
        <f t="shared" si="19"/>
        <v>0</v>
      </c>
      <c r="O136" s="84">
        <f t="shared" si="12"/>
        <v>0</v>
      </c>
      <c r="P136" s="1"/>
      <c r="Q136" s="1"/>
    </row>
    <row r="137" spans="1:17" x14ac:dyDescent="0.2">
      <c r="A137" s="84">
        <f t="shared" si="13"/>
        <v>13.1</v>
      </c>
      <c r="B137" s="84">
        <f t="shared" si="10"/>
        <v>3.6063000000000001</v>
      </c>
      <c r="C137" s="84">
        <f t="shared" si="11"/>
        <v>3.3</v>
      </c>
      <c r="D137" s="1"/>
      <c r="E137" s="84">
        <f t="shared" si="14"/>
        <v>1.21</v>
      </c>
      <c r="F137" s="84">
        <f t="shared" si="15"/>
        <v>210</v>
      </c>
      <c r="G137" s="1"/>
      <c r="H137" s="1"/>
      <c r="I137" s="84">
        <f t="shared" si="16"/>
        <v>1.21</v>
      </c>
      <c r="J137" s="84">
        <f t="shared" si="17"/>
        <v>0</v>
      </c>
      <c r="K137" s="1"/>
      <c r="L137" s="1"/>
      <c r="M137" s="84">
        <f t="shared" si="18"/>
        <v>1.21</v>
      </c>
      <c r="N137" s="84">
        <f t="shared" si="19"/>
        <v>0</v>
      </c>
      <c r="O137" s="84">
        <f t="shared" si="12"/>
        <v>0</v>
      </c>
      <c r="P137" s="1"/>
      <c r="Q137" s="1"/>
    </row>
    <row r="138" spans="1:17" x14ac:dyDescent="0.2">
      <c r="A138" s="84">
        <f t="shared" si="13"/>
        <v>13.2</v>
      </c>
      <c r="B138" s="84">
        <f t="shared" si="10"/>
        <v>3.6063000000000001</v>
      </c>
      <c r="C138" s="84">
        <f t="shared" si="11"/>
        <v>3.3</v>
      </c>
      <c r="D138" s="1"/>
      <c r="E138" s="84">
        <f t="shared" si="14"/>
        <v>1.22</v>
      </c>
      <c r="F138" s="84">
        <f t="shared" si="15"/>
        <v>210</v>
      </c>
      <c r="G138" s="1"/>
      <c r="H138" s="1"/>
      <c r="I138" s="84">
        <f t="shared" si="16"/>
        <v>1.22</v>
      </c>
      <c r="J138" s="84">
        <f t="shared" si="17"/>
        <v>0</v>
      </c>
      <c r="K138" s="1"/>
      <c r="L138" s="1"/>
      <c r="M138" s="84">
        <f t="shared" si="18"/>
        <v>1.22</v>
      </c>
      <c r="N138" s="84">
        <f t="shared" si="19"/>
        <v>0</v>
      </c>
      <c r="O138" s="84">
        <f t="shared" si="12"/>
        <v>0</v>
      </c>
      <c r="P138" s="1"/>
      <c r="Q138" s="1"/>
    </row>
    <row r="139" spans="1:17" x14ac:dyDescent="0.2">
      <c r="A139" s="84">
        <f t="shared" si="13"/>
        <v>13.3</v>
      </c>
      <c r="B139" s="84">
        <f t="shared" si="10"/>
        <v>3.6063000000000001</v>
      </c>
      <c r="C139" s="84">
        <f t="shared" si="11"/>
        <v>3.3</v>
      </c>
      <c r="D139" s="1"/>
      <c r="E139" s="84">
        <f t="shared" si="14"/>
        <v>1.23</v>
      </c>
      <c r="F139" s="84">
        <f t="shared" si="15"/>
        <v>209</v>
      </c>
      <c r="G139" s="1"/>
      <c r="H139" s="1"/>
      <c r="I139" s="84">
        <f t="shared" si="16"/>
        <v>1.23</v>
      </c>
      <c r="J139" s="84">
        <f t="shared" si="17"/>
        <v>0</v>
      </c>
      <c r="K139" s="1"/>
      <c r="L139" s="1"/>
      <c r="M139" s="84">
        <f t="shared" si="18"/>
        <v>1.23</v>
      </c>
      <c r="N139" s="84">
        <f t="shared" si="19"/>
        <v>0</v>
      </c>
      <c r="O139" s="84">
        <f t="shared" si="12"/>
        <v>0</v>
      </c>
      <c r="P139" s="1"/>
      <c r="Q139" s="1"/>
    </row>
    <row r="140" spans="1:17" x14ac:dyDescent="0.2">
      <c r="A140" s="84">
        <f t="shared" si="13"/>
        <v>13.4</v>
      </c>
      <c r="B140" s="84">
        <f t="shared" si="10"/>
        <v>3.6063000000000001</v>
      </c>
      <c r="C140" s="84">
        <f t="shared" si="11"/>
        <v>3.3</v>
      </c>
      <c r="D140" s="1"/>
      <c r="E140" s="84">
        <f t="shared" si="14"/>
        <v>1.24</v>
      </c>
      <c r="F140" s="84">
        <f t="shared" si="15"/>
        <v>209</v>
      </c>
      <c r="G140" s="1"/>
      <c r="H140" s="1"/>
      <c r="I140" s="84">
        <f t="shared" si="16"/>
        <v>1.24</v>
      </c>
      <c r="J140" s="84">
        <f t="shared" si="17"/>
        <v>0</v>
      </c>
      <c r="K140" s="1"/>
      <c r="L140" s="1"/>
      <c r="M140" s="84">
        <f t="shared" si="18"/>
        <v>1.24</v>
      </c>
      <c r="N140" s="84">
        <f t="shared" si="19"/>
        <v>0</v>
      </c>
      <c r="O140" s="84">
        <f t="shared" si="12"/>
        <v>0</v>
      </c>
      <c r="P140" s="1"/>
      <c r="Q140" s="1"/>
    </row>
    <row r="141" spans="1:17" x14ac:dyDescent="0.2">
      <c r="A141" s="84">
        <f t="shared" si="13"/>
        <v>13.5</v>
      </c>
      <c r="B141" s="84">
        <f t="shared" si="10"/>
        <v>3.6063000000000001</v>
      </c>
      <c r="C141" s="84">
        <f t="shared" si="11"/>
        <v>3.3</v>
      </c>
      <c r="D141" s="1"/>
      <c r="E141" s="84">
        <f t="shared" si="14"/>
        <v>1.25</v>
      </c>
      <c r="F141" s="84">
        <f t="shared" si="15"/>
        <v>209</v>
      </c>
      <c r="G141" s="1"/>
      <c r="H141" s="1"/>
      <c r="I141" s="84">
        <f t="shared" si="16"/>
        <v>1.25</v>
      </c>
      <c r="J141" s="84">
        <f t="shared" si="17"/>
        <v>0</v>
      </c>
      <c r="K141" s="1"/>
      <c r="L141" s="1"/>
      <c r="M141" s="84">
        <f t="shared" si="18"/>
        <v>1.25</v>
      </c>
      <c r="N141" s="84">
        <f t="shared" si="19"/>
        <v>0</v>
      </c>
      <c r="O141" s="84">
        <f t="shared" si="12"/>
        <v>0</v>
      </c>
      <c r="P141" s="1"/>
      <c r="Q141" s="1"/>
    </row>
    <row r="142" spans="1:17" x14ac:dyDescent="0.2">
      <c r="A142" s="84">
        <f t="shared" si="13"/>
        <v>13.6</v>
      </c>
      <c r="B142" s="84">
        <f t="shared" si="10"/>
        <v>3.6063000000000001</v>
      </c>
      <c r="C142" s="84">
        <f t="shared" si="11"/>
        <v>3.3</v>
      </c>
      <c r="D142" s="1"/>
      <c r="E142" s="84">
        <f t="shared" si="14"/>
        <v>1.26</v>
      </c>
      <c r="F142" s="84">
        <f t="shared" si="15"/>
        <v>209</v>
      </c>
      <c r="G142" s="1"/>
      <c r="H142" s="1"/>
      <c r="I142" s="84">
        <f t="shared" si="16"/>
        <v>1.26</v>
      </c>
      <c r="J142" s="84">
        <f t="shared" si="17"/>
        <v>0</v>
      </c>
      <c r="K142" s="1"/>
      <c r="L142" s="1"/>
      <c r="M142" s="84">
        <f t="shared" si="18"/>
        <v>1.26</v>
      </c>
      <c r="N142" s="84">
        <f t="shared" si="19"/>
        <v>0</v>
      </c>
      <c r="O142" s="84">
        <f t="shared" si="12"/>
        <v>0</v>
      </c>
      <c r="P142" s="1"/>
      <c r="Q142" s="1"/>
    </row>
    <row r="143" spans="1:17" x14ac:dyDescent="0.2">
      <c r="A143" s="84">
        <f t="shared" si="13"/>
        <v>13.7</v>
      </c>
      <c r="B143" s="84">
        <f t="shared" si="10"/>
        <v>3.6063000000000001</v>
      </c>
      <c r="C143" s="84">
        <f t="shared" si="11"/>
        <v>3.3</v>
      </c>
      <c r="D143" s="1"/>
      <c r="E143" s="84">
        <f t="shared" si="14"/>
        <v>1.27</v>
      </c>
      <c r="F143" s="84">
        <f t="shared" si="15"/>
        <v>208</v>
      </c>
      <c r="G143" s="1"/>
      <c r="H143" s="1"/>
      <c r="I143" s="84">
        <f t="shared" si="16"/>
        <v>1.27</v>
      </c>
      <c r="J143" s="84">
        <f t="shared" si="17"/>
        <v>0</v>
      </c>
      <c r="K143" s="1"/>
      <c r="L143" s="1"/>
      <c r="M143" s="84">
        <f t="shared" si="18"/>
        <v>1.27</v>
      </c>
      <c r="N143" s="84">
        <f t="shared" si="19"/>
        <v>0</v>
      </c>
      <c r="O143" s="84">
        <f t="shared" si="12"/>
        <v>0</v>
      </c>
      <c r="P143" s="1"/>
      <c r="Q143" s="1"/>
    </row>
    <row r="144" spans="1:17" x14ac:dyDescent="0.2">
      <c r="A144" s="84">
        <f t="shared" si="13"/>
        <v>13.8</v>
      </c>
      <c r="B144" s="84">
        <f t="shared" ref="B144:B207" si="20">ROUND(VLOOKUP($A144,SINCLAIRTABELLE,$D$1),$B$10)</f>
        <v>3.6063000000000001</v>
      </c>
      <c r="C144" s="84">
        <f t="shared" ref="C144:C207" si="21">IF($B$3=$W$1,ROUND(VLOOKUP($A144,SINCLAIRTABELLE,$E$1),$B$10),IF($B$3=$W$2,B144,B144+$B$4))</f>
        <v>3.3</v>
      </c>
      <c r="D144" s="1"/>
      <c r="E144" s="84">
        <f t="shared" si="14"/>
        <v>1.28</v>
      </c>
      <c r="F144" s="84">
        <f t="shared" si="15"/>
        <v>208</v>
      </c>
      <c r="G144" s="1"/>
      <c r="H144" s="1"/>
      <c r="I144" s="84">
        <f t="shared" si="16"/>
        <v>1.28</v>
      </c>
      <c r="J144" s="84">
        <f t="shared" si="17"/>
        <v>0</v>
      </c>
      <c r="K144" s="1"/>
      <c r="L144" s="1"/>
      <c r="M144" s="84">
        <f t="shared" si="18"/>
        <v>1.28</v>
      </c>
      <c r="N144" s="84">
        <f t="shared" si="19"/>
        <v>0</v>
      </c>
      <c r="O144" s="84">
        <f t="shared" ref="O144:O207" si="22">IF($N$4="Ja",ROUND(N144*$O$2,$B$10),N144)</f>
        <v>0</v>
      </c>
      <c r="P144" s="1"/>
      <c r="Q144" s="1"/>
    </row>
    <row r="145" spans="1:17" x14ac:dyDescent="0.2">
      <c r="A145" s="84">
        <f t="shared" si="13"/>
        <v>13.9</v>
      </c>
      <c r="B145" s="84">
        <f t="shared" si="20"/>
        <v>3.6063000000000001</v>
      </c>
      <c r="C145" s="84">
        <f t="shared" si="21"/>
        <v>3.3</v>
      </c>
      <c r="D145" s="1"/>
      <c r="E145" s="84">
        <f t="shared" si="14"/>
        <v>1.29</v>
      </c>
      <c r="F145" s="84">
        <f t="shared" si="15"/>
        <v>208</v>
      </c>
      <c r="G145" s="1"/>
      <c r="H145" s="1"/>
      <c r="I145" s="84">
        <f t="shared" si="16"/>
        <v>1.29</v>
      </c>
      <c r="J145" s="84">
        <f t="shared" si="17"/>
        <v>0</v>
      </c>
      <c r="K145" s="1"/>
      <c r="L145" s="1"/>
      <c r="M145" s="84">
        <f t="shared" si="18"/>
        <v>1.29</v>
      </c>
      <c r="N145" s="84">
        <f t="shared" si="19"/>
        <v>0</v>
      </c>
      <c r="O145" s="84">
        <f t="shared" si="22"/>
        <v>0</v>
      </c>
      <c r="P145" s="1"/>
      <c r="Q145" s="1"/>
    </row>
    <row r="146" spans="1:17" x14ac:dyDescent="0.2">
      <c r="A146" s="84">
        <f t="shared" ref="A146:A209" si="23">ROUND(A145+0.1,1)</f>
        <v>14</v>
      </c>
      <c r="B146" s="84">
        <f t="shared" si="20"/>
        <v>3.6063000000000001</v>
      </c>
      <c r="C146" s="84">
        <f t="shared" si="21"/>
        <v>3.3</v>
      </c>
      <c r="D146" s="1"/>
      <c r="E146" s="84">
        <f t="shared" ref="E146:E209" si="24">ROUND(E145+0.01,2)</f>
        <v>1.3</v>
      </c>
      <c r="F146" s="84">
        <f t="shared" ref="F146:F209" si="25">ROUND(IF(E146 &gt; $F$9,0,($F$9-E146)*100*$F$11), $F$10)</f>
        <v>208</v>
      </c>
      <c r="G146" s="1"/>
      <c r="H146" s="1"/>
      <c r="I146" s="84">
        <f t="shared" ref="I146:I209" si="26">ROUND(I145+0.01,2)</f>
        <v>1.3</v>
      </c>
      <c r="J146" s="84">
        <f t="shared" ref="J146:J209" si="27">ROUND(IF(I146&lt;=$J$9,0,(I146-$J$9)*100*$J$11),$J$10)</f>
        <v>0</v>
      </c>
      <c r="K146" s="1"/>
      <c r="L146" s="1"/>
      <c r="M146" s="84">
        <f t="shared" ref="M146:M209" si="28">ROUND(M145+0.01,2)</f>
        <v>1.3</v>
      </c>
      <c r="N146" s="84">
        <f t="shared" ref="N146:N209" si="29">ROUND(IF(M146&lt;=$N$9,0,(M146-$N$9)*100*$N$11),$N$10)</f>
        <v>0</v>
      </c>
      <c r="O146" s="84">
        <f t="shared" si="22"/>
        <v>0</v>
      </c>
      <c r="P146" s="1"/>
      <c r="Q146" s="1"/>
    </row>
    <row r="147" spans="1:17" x14ac:dyDescent="0.2">
      <c r="A147" s="84">
        <f t="shared" si="23"/>
        <v>14.1</v>
      </c>
      <c r="B147" s="84">
        <f t="shared" si="20"/>
        <v>3.6063000000000001</v>
      </c>
      <c r="C147" s="84">
        <f t="shared" si="21"/>
        <v>3.3</v>
      </c>
      <c r="D147" s="1"/>
      <c r="E147" s="84">
        <f t="shared" si="24"/>
        <v>1.31</v>
      </c>
      <c r="F147" s="84">
        <f t="shared" si="25"/>
        <v>207</v>
      </c>
      <c r="G147" s="1"/>
      <c r="H147" s="1"/>
      <c r="I147" s="84">
        <f t="shared" si="26"/>
        <v>1.31</v>
      </c>
      <c r="J147" s="84">
        <f t="shared" si="27"/>
        <v>0</v>
      </c>
      <c r="K147" s="1"/>
      <c r="L147" s="1"/>
      <c r="M147" s="84">
        <f t="shared" si="28"/>
        <v>1.31</v>
      </c>
      <c r="N147" s="84">
        <f t="shared" si="29"/>
        <v>0</v>
      </c>
      <c r="O147" s="84">
        <f t="shared" si="22"/>
        <v>0</v>
      </c>
      <c r="P147" s="1"/>
      <c r="Q147" s="1"/>
    </row>
    <row r="148" spans="1:17" x14ac:dyDescent="0.2">
      <c r="A148" s="84">
        <f t="shared" si="23"/>
        <v>14.2</v>
      </c>
      <c r="B148" s="84">
        <f t="shared" si="20"/>
        <v>3.6063000000000001</v>
      </c>
      <c r="C148" s="84">
        <f t="shared" si="21"/>
        <v>3.3</v>
      </c>
      <c r="D148" s="1"/>
      <c r="E148" s="84">
        <f t="shared" si="24"/>
        <v>1.32</v>
      </c>
      <c r="F148" s="84">
        <f t="shared" si="25"/>
        <v>207</v>
      </c>
      <c r="G148" s="1"/>
      <c r="H148" s="1"/>
      <c r="I148" s="84">
        <f t="shared" si="26"/>
        <v>1.32</v>
      </c>
      <c r="J148" s="84">
        <f t="shared" si="27"/>
        <v>0</v>
      </c>
      <c r="K148" s="1"/>
      <c r="L148" s="1"/>
      <c r="M148" s="84">
        <f t="shared" si="28"/>
        <v>1.32</v>
      </c>
      <c r="N148" s="84">
        <f t="shared" si="29"/>
        <v>0</v>
      </c>
      <c r="O148" s="84">
        <f t="shared" si="22"/>
        <v>0</v>
      </c>
      <c r="P148" s="1"/>
      <c r="Q148" s="1"/>
    </row>
    <row r="149" spans="1:17" x14ac:dyDescent="0.2">
      <c r="A149" s="84">
        <f t="shared" si="23"/>
        <v>14.3</v>
      </c>
      <c r="B149" s="84">
        <f t="shared" si="20"/>
        <v>3.6063000000000001</v>
      </c>
      <c r="C149" s="84">
        <f t="shared" si="21"/>
        <v>3.3</v>
      </c>
      <c r="D149" s="1"/>
      <c r="E149" s="84">
        <f t="shared" si="24"/>
        <v>1.33</v>
      </c>
      <c r="F149" s="84">
        <f t="shared" si="25"/>
        <v>207</v>
      </c>
      <c r="G149" s="1"/>
      <c r="H149" s="1"/>
      <c r="I149" s="84">
        <f t="shared" si="26"/>
        <v>1.33</v>
      </c>
      <c r="J149" s="84">
        <f t="shared" si="27"/>
        <v>0</v>
      </c>
      <c r="K149" s="1"/>
      <c r="L149" s="1"/>
      <c r="M149" s="84">
        <f t="shared" si="28"/>
        <v>1.33</v>
      </c>
      <c r="N149" s="84">
        <f t="shared" si="29"/>
        <v>0</v>
      </c>
      <c r="O149" s="84">
        <f t="shared" si="22"/>
        <v>0</v>
      </c>
      <c r="P149" s="1"/>
      <c r="Q149" s="1"/>
    </row>
    <row r="150" spans="1:17" x14ac:dyDescent="0.2">
      <c r="A150" s="84">
        <f t="shared" si="23"/>
        <v>14.4</v>
      </c>
      <c r="B150" s="84">
        <f t="shared" si="20"/>
        <v>3.6063000000000001</v>
      </c>
      <c r="C150" s="84">
        <f t="shared" si="21"/>
        <v>3.3</v>
      </c>
      <c r="D150" s="1"/>
      <c r="E150" s="84">
        <f t="shared" si="24"/>
        <v>1.34</v>
      </c>
      <c r="F150" s="84">
        <f t="shared" si="25"/>
        <v>207</v>
      </c>
      <c r="G150" s="1"/>
      <c r="H150" s="1"/>
      <c r="I150" s="84">
        <f t="shared" si="26"/>
        <v>1.34</v>
      </c>
      <c r="J150" s="84">
        <f t="shared" si="27"/>
        <v>0</v>
      </c>
      <c r="K150" s="1"/>
      <c r="L150" s="1"/>
      <c r="M150" s="84">
        <f t="shared" si="28"/>
        <v>1.34</v>
      </c>
      <c r="N150" s="84">
        <f t="shared" si="29"/>
        <v>0</v>
      </c>
      <c r="O150" s="84">
        <f t="shared" si="22"/>
        <v>0</v>
      </c>
      <c r="P150" s="1"/>
      <c r="Q150" s="1"/>
    </row>
    <row r="151" spans="1:17" x14ac:dyDescent="0.2">
      <c r="A151" s="84">
        <f t="shared" si="23"/>
        <v>14.5</v>
      </c>
      <c r="B151" s="84">
        <f t="shared" si="20"/>
        <v>3.6063000000000001</v>
      </c>
      <c r="C151" s="84">
        <f t="shared" si="21"/>
        <v>3.3</v>
      </c>
      <c r="D151" s="1"/>
      <c r="E151" s="84">
        <f t="shared" si="24"/>
        <v>1.35</v>
      </c>
      <c r="F151" s="84">
        <f t="shared" si="25"/>
        <v>206</v>
      </c>
      <c r="G151" s="1"/>
      <c r="H151" s="1"/>
      <c r="I151" s="84">
        <f t="shared" si="26"/>
        <v>1.35</v>
      </c>
      <c r="J151" s="84">
        <f t="shared" si="27"/>
        <v>0</v>
      </c>
      <c r="K151" s="1"/>
      <c r="L151" s="1"/>
      <c r="M151" s="84">
        <f t="shared" si="28"/>
        <v>1.35</v>
      </c>
      <c r="N151" s="84">
        <f t="shared" si="29"/>
        <v>0</v>
      </c>
      <c r="O151" s="84">
        <f t="shared" si="22"/>
        <v>0</v>
      </c>
      <c r="P151" s="1"/>
      <c r="Q151" s="1"/>
    </row>
    <row r="152" spans="1:17" x14ac:dyDescent="0.2">
      <c r="A152" s="84">
        <f t="shared" si="23"/>
        <v>14.6</v>
      </c>
      <c r="B152" s="84">
        <f t="shared" si="20"/>
        <v>3.6063000000000001</v>
      </c>
      <c r="C152" s="84">
        <f t="shared" si="21"/>
        <v>3.3</v>
      </c>
      <c r="D152" s="1"/>
      <c r="E152" s="84">
        <f t="shared" si="24"/>
        <v>1.36</v>
      </c>
      <c r="F152" s="84">
        <f t="shared" si="25"/>
        <v>206</v>
      </c>
      <c r="G152" s="1"/>
      <c r="H152" s="1"/>
      <c r="I152" s="84">
        <f t="shared" si="26"/>
        <v>1.36</v>
      </c>
      <c r="J152" s="84">
        <f t="shared" si="27"/>
        <v>0</v>
      </c>
      <c r="K152" s="1"/>
      <c r="L152" s="1"/>
      <c r="M152" s="84">
        <f t="shared" si="28"/>
        <v>1.36</v>
      </c>
      <c r="N152" s="84">
        <f t="shared" si="29"/>
        <v>0</v>
      </c>
      <c r="O152" s="84">
        <f t="shared" si="22"/>
        <v>0</v>
      </c>
      <c r="P152" s="1"/>
      <c r="Q152" s="1"/>
    </row>
    <row r="153" spans="1:17" x14ac:dyDescent="0.2">
      <c r="A153" s="84">
        <f t="shared" si="23"/>
        <v>14.7</v>
      </c>
      <c r="B153" s="84">
        <f t="shared" si="20"/>
        <v>3.6063000000000001</v>
      </c>
      <c r="C153" s="84">
        <f t="shared" si="21"/>
        <v>3.3</v>
      </c>
      <c r="D153" s="1"/>
      <c r="E153" s="84">
        <f t="shared" si="24"/>
        <v>1.37</v>
      </c>
      <c r="F153" s="84">
        <f t="shared" si="25"/>
        <v>206</v>
      </c>
      <c r="G153" s="1"/>
      <c r="H153" s="1"/>
      <c r="I153" s="84">
        <f t="shared" si="26"/>
        <v>1.37</v>
      </c>
      <c r="J153" s="84">
        <f t="shared" si="27"/>
        <v>0</v>
      </c>
      <c r="K153" s="1"/>
      <c r="L153" s="1"/>
      <c r="M153" s="84">
        <f t="shared" si="28"/>
        <v>1.37</v>
      </c>
      <c r="N153" s="84">
        <f t="shared" si="29"/>
        <v>0</v>
      </c>
      <c r="O153" s="84">
        <f t="shared" si="22"/>
        <v>0</v>
      </c>
      <c r="P153" s="1"/>
      <c r="Q153" s="1"/>
    </row>
    <row r="154" spans="1:17" x14ac:dyDescent="0.2">
      <c r="A154" s="84">
        <f t="shared" si="23"/>
        <v>14.8</v>
      </c>
      <c r="B154" s="84">
        <f t="shared" si="20"/>
        <v>3.6063000000000001</v>
      </c>
      <c r="C154" s="84">
        <f t="shared" si="21"/>
        <v>3.3</v>
      </c>
      <c r="D154" s="1"/>
      <c r="E154" s="84">
        <f t="shared" si="24"/>
        <v>1.38</v>
      </c>
      <c r="F154" s="84">
        <f t="shared" si="25"/>
        <v>206</v>
      </c>
      <c r="G154" s="1"/>
      <c r="H154" s="1"/>
      <c r="I154" s="84">
        <f t="shared" si="26"/>
        <v>1.38</v>
      </c>
      <c r="J154" s="84">
        <f t="shared" si="27"/>
        <v>0</v>
      </c>
      <c r="K154" s="1"/>
      <c r="L154" s="1"/>
      <c r="M154" s="84">
        <f t="shared" si="28"/>
        <v>1.38</v>
      </c>
      <c r="N154" s="84">
        <f t="shared" si="29"/>
        <v>0</v>
      </c>
      <c r="O154" s="84">
        <f t="shared" si="22"/>
        <v>0</v>
      </c>
      <c r="P154" s="1"/>
      <c r="Q154" s="1"/>
    </row>
    <row r="155" spans="1:17" x14ac:dyDescent="0.2">
      <c r="A155" s="84">
        <f t="shared" si="23"/>
        <v>14.9</v>
      </c>
      <c r="B155" s="84">
        <f t="shared" si="20"/>
        <v>3.6063000000000001</v>
      </c>
      <c r="C155" s="84">
        <f t="shared" si="21"/>
        <v>3.3</v>
      </c>
      <c r="D155" s="1"/>
      <c r="E155" s="84">
        <f t="shared" si="24"/>
        <v>1.39</v>
      </c>
      <c r="F155" s="84">
        <f t="shared" si="25"/>
        <v>205</v>
      </c>
      <c r="G155" s="1"/>
      <c r="H155" s="1"/>
      <c r="I155" s="84">
        <f t="shared" si="26"/>
        <v>1.39</v>
      </c>
      <c r="J155" s="84">
        <f t="shared" si="27"/>
        <v>0</v>
      </c>
      <c r="K155" s="1"/>
      <c r="L155" s="1"/>
      <c r="M155" s="84">
        <f t="shared" si="28"/>
        <v>1.39</v>
      </c>
      <c r="N155" s="84">
        <f t="shared" si="29"/>
        <v>0</v>
      </c>
      <c r="O155" s="84">
        <f t="shared" si="22"/>
        <v>0</v>
      </c>
      <c r="P155" s="1"/>
      <c r="Q155" s="1"/>
    </row>
    <row r="156" spans="1:17" x14ac:dyDescent="0.2">
      <c r="A156" s="84">
        <f t="shared" si="23"/>
        <v>15</v>
      </c>
      <c r="B156" s="84">
        <f t="shared" si="20"/>
        <v>3.6063000000000001</v>
      </c>
      <c r="C156" s="84">
        <f t="shared" si="21"/>
        <v>3.3</v>
      </c>
      <c r="D156" s="1"/>
      <c r="E156" s="84">
        <f t="shared" si="24"/>
        <v>1.4</v>
      </c>
      <c r="F156" s="84">
        <f t="shared" si="25"/>
        <v>205</v>
      </c>
      <c r="G156" s="1"/>
      <c r="H156" s="1"/>
      <c r="I156" s="84">
        <f t="shared" si="26"/>
        <v>1.4</v>
      </c>
      <c r="J156" s="84">
        <f t="shared" si="27"/>
        <v>0</v>
      </c>
      <c r="K156" s="1"/>
      <c r="L156" s="1"/>
      <c r="M156" s="84">
        <f t="shared" si="28"/>
        <v>1.4</v>
      </c>
      <c r="N156" s="84">
        <f t="shared" si="29"/>
        <v>0</v>
      </c>
      <c r="O156" s="84">
        <f t="shared" si="22"/>
        <v>0</v>
      </c>
      <c r="P156" s="1"/>
      <c r="Q156" s="1"/>
    </row>
    <row r="157" spans="1:17" x14ac:dyDescent="0.2">
      <c r="A157" s="84">
        <f t="shared" si="23"/>
        <v>15.1</v>
      </c>
      <c r="B157" s="84">
        <f t="shared" si="20"/>
        <v>3.6063000000000001</v>
      </c>
      <c r="C157" s="84">
        <f t="shared" si="21"/>
        <v>3.3</v>
      </c>
      <c r="D157" s="1"/>
      <c r="E157" s="84">
        <f t="shared" si="24"/>
        <v>1.41</v>
      </c>
      <c r="F157" s="84">
        <f t="shared" si="25"/>
        <v>205</v>
      </c>
      <c r="G157" s="1"/>
      <c r="H157" s="1"/>
      <c r="I157" s="84">
        <f t="shared" si="26"/>
        <v>1.41</v>
      </c>
      <c r="J157" s="84">
        <f t="shared" si="27"/>
        <v>0</v>
      </c>
      <c r="K157" s="1"/>
      <c r="L157" s="1"/>
      <c r="M157" s="84">
        <f t="shared" si="28"/>
        <v>1.41</v>
      </c>
      <c r="N157" s="84">
        <f t="shared" si="29"/>
        <v>0</v>
      </c>
      <c r="O157" s="84">
        <f t="shared" si="22"/>
        <v>0</v>
      </c>
      <c r="P157" s="1"/>
      <c r="Q157" s="1"/>
    </row>
    <row r="158" spans="1:17" x14ac:dyDescent="0.2">
      <c r="A158" s="84">
        <f t="shared" si="23"/>
        <v>15.2</v>
      </c>
      <c r="B158" s="84">
        <f t="shared" si="20"/>
        <v>3.6063000000000001</v>
      </c>
      <c r="C158" s="84">
        <f t="shared" si="21"/>
        <v>3.3</v>
      </c>
      <c r="D158" s="1"/>
      <c r="E158" s="84">
        <f t="shared" si="24"/>
        <v>1.42</v>
      </c>
      <c r="F158" s="84">
        <f t="shared" si="25"/>
        <v>205</v>
      </c>
      <c r="G158" s="1"/>
      <c r="H158" s="1"/>
      <c r="I158" s="84">
        <f t="shared" si="26"/>
        <v>1.42</v>
      </c>
      <c r="J158" s="84">
        <f t="shared" si="27"/>
        <v>0</v>
      </c>
      <c r="K158" s="1"/>
      <c r="L158" s="1"/>
      <c r="M158" s="84">
        <f t="shared" si="28"/>
        <v>1.42</v>
      </c>
      <c r="N158" s="84">
        <f t="shared" si="29"/>
        <v>0</v>
      </c>
      <c r="O158" s="84">
        <f t="shared" si="22"/>
        <v>0</v>
      </c>
      <c r="P158" s="1"/>
      <c r="Q158" s="1"/>
    </row>
    <row r="159" spans="1:17" x14ac:dyDescent="0.2">
      <c r="A159" s="84">
        <f t="shared" si="23"/>
        <v>15.3</v>
      </c>
      <c r="B159" s="84">
        <f t="shared" si="20"/>
        <v>3.6063000000000001</v>
      </c>
      <c r="C159" s="84">
        <f t="shared" si="21"/>
        <v>3.3</v>
      </c>
      <c r="D159" s="1"/>
      <c r="E159" s="84">
        <f t="shared" si="24"/>
        <v>1.43</v>
      </c>
      <c r="F159" s="84">
        <f t="shared" si="25"/>
        <v>204</v>
      </c>
      <c r="G159" s="1"/>
      <c r="H159" s="1"/>
      <c r="I159" s="84">
        <f t="shared" si="26"/>
        <v>1.43</v>
      </c>
      <c r="J159" s="84">
        <f t="shared" si="27"/>
        <v>0</v>
      </c>
      <c r="K159" s="1"/>
      <c r="L159" s="1"/>
      <c r="M159" s="84">
        <f t="shared" si="28"/>
        <v>1.43</v>
      </c>
      <c r="N159" s="84">
        <f t="shared" si="29"/>
        <v>0</v>
      </c>
      <c r="O159" s="84">
        <f t="shared" si="22"/>
        <v>0</v>
      </c>
      <c r="P159" s="1"/>
      <c r="Q159" s="1"/>
    </row>
    <row r="160" spans="1:17" x14ac:dyDescent="0.2">
      <c r="A160" s="84">
        <f t="shared" si="23"/>
        <v>15.4</v>
      </c>
      <c r="B160" s="84">
        <f t="shared" si="20"/>
        <v>3.6063000000000001</v>
      </c>
      <c r="C160" s="84">
        <f t="shared" si="21"/>
        <v>3.3</v>
      </c>
      <c r="D160" s="1"/>
      <c r="E160" s="84">
        <f t="shared" si="24"/>
        <v>1.44</v>
      </c>
      <c r="F160" s="84">
        <f t="shared" si="25"/>
        <v>204</v>
      </c>
      <c r="G160" s="1"/>
      <c r="H160" s="1"/>
      <c r="I160" s="84">
        <f t="shared" si="26"/>
        <v>1.44</v>
      </c>
      <c r="J160" s="84">
        <f t="shared" si="27"/>
        <v>0</v>
      </c>
      <c r="K160" s="1"/>
      <c r="L160" s="1"/>
      <c r="M160" s="84">
        <f t="shared" si="28"/>
        <v>1.44</v>
      </c>
      <c r="N160" s="84">
        <f t="shared" si="29"/>
        <v>0</v>
      </c>
      <c r="O160" s="84">
        <f t="shared" si="22"/>
        <v>0</v>
      </c>
      <c r="P160" s="1"/>
      <c r="Q160" s="1"/>
    </row>
    <row r="161" spans="1:17" x14ac:dyDescent="0.2">
      <c r="A161" s="84">
        <f t="shared" si="23"/>
        <v>15.5</v>
      </c>
      <c r="B161" s="84">
        <f t="shared" si="20"/>
        <v>3.6063000000000001</v>
      </c>
      <c r="C161" s="84">
        <f t="shared" si="21"/>
        <v>3.3</v>
      </c>
      <c r="D161" s="1"/>
      <c r="E161" s="84">
        <f t="shared" si="24"/>
        <v>1.45</v>
      </c>
      <c r="F161" s="84">
        <f t="shared" si="25"/>
        <v>204</v>
      </c>
      <c r="G161" s="1"/>
      <c r="H161" s="1"/>
      <c r="I161" s="84">
        <f t="shared" si="26"/>
        <v>1.45</v>
      </c>
      <c r="J161" s="84">
        <f t="shared" si="27"/>
        <v>0</v>
      </c>
      <c r="K161" s="1"/>
      <c r="L161" s="1"/>
      <c r="M161" s="84">
        <f t="shared" si="28"/>
        <v>1.45</v>
      </c>
      <c r="N161" s="84">
        <f t="shared" si="29"/>
        <v>0</v>
      </c>
      <c r="O161" s="84">
        <f t="shared" si="22"/>
        <v>0</v>
      </c>
      <c r="P161" s="1"/>
      <c r="Q161" s="1"/>
    </row>
    <row r="162" spans="1:17" x14ac:dyDescent="0.2">
      <c r="A162" s="84">
        <f t="shared" si="23"/>
        <v>15.6</v>
      </c>
      <c r="B162" s="84">
        <f t="shared" si="20"/>
        <v>3.6063000000000001</v>
      </c>
      <c r="C162" s="84">
        <f t="shared" si="21"/>
        <v>3.3</v>
      </c>
      <c r="D162" s="1"/>
      <c r="E162" s="84">
        <f t="shared" si="24"/>
        <v>1.46</v>
      </c>
      <c r="F162" s="84">
        <f t="shared" si="25"/>
        <v>204</v>
      </c>
      <c r="G162" s="1"/>
      <c r="H162" s="1"/>
      <c r="I162" s="84">
        <f t="shared" si="26"/>
        <v>1.46</v>
      </c>
      <c r="J162" s="84">
        <f t="shared" si="27"/>
        <v>0</v>
      </c>
      <c r="K162" s="1"/>
      <c r="L162" s="1"/>
      <c r="M162" s="84">
        <f t="shared" si="28"/>
        <v>1.46</v>
      </c>
      <c r="N162" s="84">
        <f t="shared" si="29"/>
        <v>0</v>
      </c>
      <c r="O162" s="84">
        <f t="shared" si="22"/>
        <v>0</v>
      </c>
      <c r="P162" s="1"/>
      <c r="Q162" s="1"/>
    </row>
    <row r="163" spans="1:17" x14ac:dyDescent="0.2">
      <c r="A163" s="84">
        <f t="shared" si="23"/>
        <v>15.7</v>
      </c>
      <c r="B163" s="84">
        <f t="shared" si="20"/>
        <v>3.6063000000000001</v>
      </c>
      <c r="C163" s="84">
        <f t="shared" si="21"/>
        <v>3.3</v>
      </c>
      <c r="D163" s="1"/>
      <c r="E163" s="84">
        <f t="shared" si="24"/>
        <v>1.47</v>
      </c>
      <c r="F163" s="84">
        <f t="shared" si="25"/>
        <v>203</v>
      </c>
      <c r="G163" s="1"/>
      <c r="H163" s="1"/>
      <c r="I163" s="84">
        <f t="shared" si="26"/>
        <v>1.47</v>
      </c>
      <c r="J163" s="84">
        <f t="shared" si="27"/>
        <v>0</v>
      </c>
      <c r="K163" s="1"/>
      <c r="L163" s="1"/>
      <c r="M163" s="84">
        <f t="shared" si="28"/>
        <v>1.47</v>
      </c>
      <c r="N163" s="84">
        <f t="shared" si="29"/>
        <v>0</v>
      </c>
      <c r="O163" s="84">
        <f t="shared" si="22"/>
        <v>0</v>
      </c>
      <c r="P163" s="1"/>
      <c r="Q163" s="1"/>
    </row>
    <row r="164" spans="1:17" x14ac:dyDescent="0.2">
      <c r="A164" s="84">
        <f t="shared" si="23"/>
        <v>15.8</v>
      </c>
      <c r="B164" s="84">
        <f t="shared" si="20"/>
        <v>3.6063000000000001</v>
      </c>
      <c r="C164" s="84">
        <f t="shared" si="21"/>
        <v>3.3</v>
      </c>
      <c r="D164" s="1"/>
      <c r="E164" s="84">
        <f t="shared" si="24"/>
        <v>1.48</v>
      </c>
      <c r="F164" s="84">
        <f t="shared" si="25"/>
        <v>203</v>
      </c>
      <c r="G164" s="1"/>
      <c r="H164" s="1"/>
      <c r="I164" s="84">
        <f t="shared" si="26"/>
        <v>1.48</v>
      </c>
      <c r="J164" s="84">
        <f t="shared" si="27"/>
        <v>0</v>
      </c>
      <c r="K164" s="1"/>
      <c r="L164" s="1"/>
      <c r="M164" s="84">
        <f t="shared" si="28"/>
        <v>1.48</v>
      </c>
      <c r="N164" s="84">
        <f t="shared" si="29"/>
        <v>0</v>
      </c>
      <c r="O164" s="84">
        <f t="shared" si="22"/>
        <v>0</v>
      </c>
      <c r="P164" s="1"/>
      <c r="Q164" s="1"/>
    </row>
    <row r="165" spans="1:17" x14ac:dyDescent="0.2">
      <c r="A165" s="84">
        <f t="shared" si="23"/>
        <v>15.9</v>
      </c>
      <c r="B165" s="84">
        <f t="shared" si="20"/>
        <v>3.6063000000000001</v>
      </c>
      <c r="C165" s="84">
        <f t="shared" si="21"/>
        <v>3.3</v>
      </c>
      <c r="D165" s="1"/>
      <c r="E165" s="84">
        <f t="shared" si="24"/>
        <v>1.49</v>
      </c>
      <c r="F165" s="84">
        <f t="shared" si="25"/>
        <v>203</v>
      </c>
      <c r="G165" s="1"/>
      <c r="H165" s="1"/>
      <c r="I165" s="84">
        <f t="shared" si="26"/>
        <v>1.49</v>
      </c>
      <c r="J165" s="84">
        <f t="shared" si="27"/>
        <v>0</v>
      </c>
      <c r="K165" s="1"/>
      <c r="L165" s="1"/>
      <c r="M165" s="84">
        <f t="shared" si="28"/>
        <v>1.49</v>
      </c>
      <c r="N165" s="84">
        <f t="shared" si="29"/>
        <v>0</v>
      </c>
      <c r="O165" s="84">
        <f t="shared" si="22"/>
        <v>0</v>
      </c>
      <c r="P165" s="1"/>
      <c r="Q165" s="1"/>
    </row>
    <row r="166" spans="1:17" x14ac:dyDescent="0.2">
      <c r="A166" s="84">
        <f t="shared" si="23"/>
        <v>16</v>
      </c>
      <c r="B166" s="84">
        <f t="shared" si="20"/>
        <v>3.6063000000000001</v>
      </c>
      <c r="C166" s="84">
        <f t="shared" si="21"/>
        <v>3.3</v>
      </c>
      <c r="D166" s="1"/>
      <c r="E166" s="84">
        <f t="shared" si="24"/>
        <v>1.5</v>
      </c>
      <c r="F166" s="84">
        <f t="shared" si="25"/>
        <v>203</v>
      </c>
      <c r="G166" s="1"/>
      <c r="H166" s="1"/>
      <c r="I166" s="84">
        <f t="shared" si="26"/>
        <v>1.5</v>
      </c>
      <c r="J166" s="84">
        <f t="shared" si="27"/>
        <v>0</v>
      </c>
      <c r="K166" s="1"/>
      <c r="L166" s="1"/>
      <c r="M166" s="84">
        <f t="shared" si="28"/>
        <v>1.5</v>
      </c>
      <c r="N166" s="84">
        <f t="shared" si="29"/>
        <v>0</v>
      </c>
      <c r="O166" s="84">
        <f t="shared" si="22"/>
        <v>0</v>
      </c>
      <c r="P166" s="1"/>
      <c r="Q166" s="1"/>
    </row>
    <row r="167" spans="1:17" x14ac:dyDescent="0.2">
      <c r="A167" s="84">
        <f t="shared" si="23"/>
        <v>16.100000000000001</v>
      </c>
      <c r="B167" s="84">
        <f t="shared" si="20"/>
        <v>3.6063000000000001</v>
      </c>
      <c r="C167" s="84">
        <f t="shared" si="21"/>
        <v>3.3</v>
      </c>
      <c r="D167" s="1"/>
      <c r="E167" s="84">
        <f t="shared" si="24"/>
        <v>1.51</v>
      </c>
      <c r="F167" s="84">
        <f t="shared" si="25"/>
        <v>202</v>
      </c>
      <c r="G167" s="1"/>
      <c r="H167" s="1"/>
      <c r="I167" s="84">
        <f t="shared" si="26"/>
        <v>1.51</v>
      </c>
      <c r="J167" s="84">
        <f t="shared" si="27"/>
        <v>0</v>
      </c>
      <c r="K167" s="1"/>
      <c r="L167" s="1"/>
      <c r="M167" s="84">
        <f t="shared" si="28"/>
        <v>1.51</v>
      </c>
      <c r="N167" s="84">
        <f t="shared" si="29"/>
        <v>0</v>
      </c>
      <c r="O167" s="84">
        <f t="shared" si="22"/>
        <v>0</v>
      </c>
      <c r="P167" s="1"/>
      <c r="Q167" s="1"/>
    </row>
    <row r="168" spans="1:17" x14ac:dyDescent="0.2">
      <c r="A168" s="84">
        <f t="shared" si="23"/>
        <v>16.2</v>
      </c>
      <c r="B168" s="84">
        <f t="shared" si="20"/>
        <v>3.6063000000000001</v>
      </c>
      <c r="C168" s="84">
        <f t="shared" si="21"/>
        <v>3.3</v>
      </c>
      <c r="D168" s="1"/>
      <c r="E168" s="84">
        <f t="shared" si="24"/>
        <v>1.52</v>
      </c>
      <c r="F168" s="84">
        <f t="shared" si="25"/>
        <v>202</v>
      </c>
      <c r="G168" s="1"/>
      <c r="H168" s="1"/>
      <c r="I168" s="84">
        <f t="shared" si="26"/>
        <v>1.52</v>
      </c>
      <c r="J168" s="84">
        <f t="shared" si="27"/>
        <v>0</v>
      </c>
      <c r="K168" s="1"/>
      <c r="L168" s="1"/>
      <c r="M168" s="84">
        <f t="shared" si="28"/>
        <v>1.52</v>
      </c>
      <c r="N168" s="84">
        <f t="shared" si="29"/>
        <v>0</v>
      </c>
      <c r="O168" s="84">
        <f t="shared" si="22"/>
        <v>0</v>
      </c>
      <c r="P168" s="1"/>
      <c r="Q168" s="1"/>
    </row>
    <row r="169" spans="1:17" x14ac:dyDescent="0.2">
      <c r="A169" s="84">
        <f t="shared" si="23"/>
        <v>16.3</v>
      </c>
      <c r="B169" s="84">
        <f t="shared" si="20"/>
        <v>3.6063000000000001</v>
      </c>
      <c r="C169" s="84">
        <f t="shared" si="21"/>
        <v>3.3</v>
      </c>
      <c r="D169" s="1"/>
      <c r="E169" s="84">
        <f t="shared" si="24"/>
        <v>1.53</v>
      </c>
      <c r="F169" s="84">
        <f t="shared" si="25"/>
        <v>202</v>
      </c>
      <c r="G169" s="1"/>
      <c r="H169" s="1"/>
      <c r="I169" s="84">
        <f t="shared" si="26"/>
        <v>1.53</v>
      </c>
      <c r="J169" s="84">
        <f t="shared" si="27"/>
        <v>0</v>
      </c>
      <c r="K169" s="1"/>
      <c r="L169" s="1"/>
      <c r="M169" s="84">
        <f t="shared" si="28"/>
        <v>1.53</v>
      </c>
      <c r="N169" s="84">
        <f t="shared" si="29"/>
        <v>0</v>
      </c>
      <c r="O169" s="84">
        <f t="shared" si="22"/>
        <v>0</v>
      </c>
      <c r="P169" s="1"/>
      <c r="Q169" s="1"/>
    </row>
    <row r="170" spans="1:17" x14ac:dyDescent="0.2">
      <c r="A170" s="84">
        <f t="shared" si="23"/>
        <v>16.399999999999999</v>
      </c>
      <c r="B170" s="84">
        <f t="shared" si="20"/>
        <v>3.6063000000000001</v>
      </c>
      <c r="C170" s="84">
        <f t="shared" si="21"/>
        <v>3.3</v>
      </c>
      <c r="D170" s="1"/>
      <c r="E170" s="84">
        <f t="shared" si="24"/>
        <v>1.54</v>
      </c>
      <c r="F170" s="84">
        <f t="shared" si="25"/>
        <v>202</v>
      </c>
      <c r="G170" s="1"/>
      <c r="H170" s="1"/>
      <c r="I170" s="84">
        <f t="shared" si="26"/>
        <v>1.54</v>
      </c>
      <c r="J170" s="84">
        <f t="shared" si="27"/>
        <v>0</v>
      </c>
      <c r="K170" s="1"/>
      <c r="L170" s="1"/>
      <c r="M170" s="84">
        <f t="shared" si="28"/>
        <v>1.54</v>
      </c>
      <c r="N170" s="84">
        <f t="shared" si="29"/>
        <v>0</v>
      </c>
      <c r="O170" s="84">
        <f t="shared" si="22"/>
        <v>0</v>
      </c>
      <c r="P170" s="1"/>
      <c r="Q170" s="1"/>
    </row>
    <row r="171" spans="1:17" x14ac:dyDescent="0.2">
      <c r="A171" s="84">
        <f t="shared" si="23"/>
        <v>16.5</v>
      </c>
      <c r="B171" s="84">
        <f t="shared" si="20"/>
        <v>3.6063000000000001</v>
      </c>
      <c r="C171" s="84">
        <f t="shared" si="21"/>
        <v>3.3</v>
      </c>
      <c r="D171" s="1"/>
      <c r="E171" s="84">
        <f t="shared" si="24"/>
        <v>1.55</v>
      </c>
      <c r="F171" s="84">
        <f t="shared" si="25"/>
        <v>201</v>
      </c>
      <c r="G171" s="1"/>
      <c r="H171" s="1"/>
      <c r="I171" s="84">
        <f t="shared" si="26"/>
        <v>1.55</v>
      </c>
      <c r="J171" s="84">
        <f t="shared" si="27"/>
        <v>0</v>
      </c>
      <c r="K171" s="1"/>
      <c r="L171" s="1"/>
      <c r="M171" s="84">
        <f t="shared" si="28"/>
        <v>1.55</v>
      </c>
      <c r="N171" s="84">
        <f t="shared" si="29"/>
        <v>0</v>
      </c>
      <c r="O171" s="84">
        <f t="shared" si="22"/>
        <v>0</v>
      </c>
      <c r="P171" s="1"/>
      <c r="Q171" s="1"/>
    </row>
    <row r="172" spans="1:17" x14ac:dyDescent="0.2">
      <c r="A172" s="84">
        <f t="shared" si="23"/>
        <v>16.600000000000001</v>
      </c>
      <c r="B172" s="84">
        <f t="shared" si="20"/>
        <v>3.6063000000000001</v>
      </c>
      <c r="C172" s="84">
        <f t="shared" si="21"/>
        <v>3.3</v>
      </c>
      <c r="D172" s="1"/>
      <c r="E172" s="84">
        <f t="shared" si="24"/>
        <v>1.56</v>
      </c>
      <c r="F172" s="84">
        <f t="shared" si="25"/>
        <v>201</v>
      </c>
      <c r="G172" s="1"/>
      <c r="H172" s="1"/>
      <c r="I172" s="84">
        <f t="shared" si="26"/>
        <v>1.56</v>
      </c>
      <c r="J172" s="84">
        <f t="shared" si="27"/>
        <v>0</v>
      </c>
      <c r="K172" s="1"/>
      <c r="L172" s="1"/>
      <c r="M172" s="84">
        <f t="shared" si="28"/>
        <v>1.56</v>
      </c>
      <c r="N172" s="84">
        <f t="shared" si="29"/>
        <v>0</v>
      </c>
      <c r="O172" s="84">
        <f t="shared" si="22"/>
        <v>0</v>
      </c>
      <c r="P172" s="1"/>
      <c r="Q172" s="1"/>
    </row>
    <row r="173" spans="1:17" x14ac:dyDescent="0.2">
      <c r="A173" s="84">
        <f t="shared" si="23"/>
        <v>16.7</v>
      </c>
      <c r="B173" s="84">
        <f t="shared" si="20"/>
        <v>3.6063000000000001</v>
      </c>
      <c r="C173" s="84">
        <f t="shared" si="21"/>
        <v>3.3</v>
      </c>
      <c r="D173" s="1"/>
      <c r="E173" s="84">
        <f t="shared" si="24"/>
        <v>1.57</v>
      </c>
      <c r="F173" s="84">
        <f t="shared" si="25"/>
        <v>201</v>
      </c>
      <c r="G173" s="1"/>
      <c r="H173" s="1"/>
      <c r="I173" s="84">
        <f t="shared" si="26"/>
        <v>1.57</v>
      </c>
      <c r="J173" s="84">
        <f t="shared" si="27"/>
        <v>0</v>
      </c>
      <c r="K173" s="1"/>
      <c r="L173" s="1"/>
      <c r="M173" s="84">
        <f t="shared" si="28"/>
        <v>1.57</v>
      </c>
      <c r="N173" s="84">
        <f t="shared" si="29"/>
        <v>0</v>
      </c>
      <c r="O173" s="84">
        <f t="shared" si="22"/>
        <v>0</v>
      </c>
      <c r="P173" s="1"/>
      <c r="Q173" s="1"/>
    </row>
    <row r="174" spans="1:17" x14ac:dyDescent="0.2">
      <c r="A174" s="84">
        <f t="shared" si="23"/>
        <v>16.8</v>
      </c>
      <c r="B174" s="84">
        <f t="shared" si="20"/>
        <v>3.6063000000000001</v>
      </c>
      <c r="C174" s="84">
        <f t="shared" si="21"/>
        <v>3.3</v>
      </c>
      <c r="D174" s="1"/>
      <c r="E174" s="84">
        <f t="shared" si="24"/>
        <v>1.58</v>
      </c>
      <c r="F174" s="84">
        <f t="shared" si="25"/>
        <v>201</v>
      </c>
      <c r="G174" s="1"/>
      <c r="H174" s="1"/>
      <c r="I174" s="84">
        <f t="shared" si="26"/>
        <v>1.58</v>
      </c>
      <c r="J174" s="84">
        <f t="shared" si="27"/>
        <v>0</v>
      </c>
      <c r="K174" s="1"/>
      <c r="L174" s="1"/>
      <c r="M174" s="84">
        <f t="shared" si="28"/>
        <v>1.58</v>
      </c>
      <c r="N174" s="84">
        <f t="shared" si="29"/>
        <v>0</v>
      </c>
      <c r="O174" s="84">
        <f t="shared" si="22"/>
        <v>0</v>
      </c>
      <c r="P174" s="1"/>
      <c r="Q174" s="1"/>
    </row>
    <row r="175" spans="1:17" x14ac:dyDescent="0.2">
      <c r="A175" s="84">
        <f t="shared" si="23"/>
        <v>16.899999999999999</v>
      </c>
      <c r="B175" s="84">
        <f t="shared" si="20"/>
        <v>3.6063000000000001</v>
      </c>
      <c r="C175" s="84">
        <f t="shared" si="21"/>
        <v>3.3</v>
      </c>
      <c r="D175" s="1"/>
      <c r="E175" s="84">
        <f t="shared" si="24"/>
        <v>1.59</v>
      </c>
      <c r="F175" s="84">
        <f t="shared" si="25"/>
        <v>200</v>
      </c>
      <c r="G175" s="1"/>
      <c r="H175" s="1"/>
      <c r="I175" s="84">
        <f t="shared" si="26"/>
        <v>1.59</v>
      </c>
      <c r="J175" s="84">
        <f t="shared" si="27"/>
        <v>0</v>
      </c>
      <c r="K175" s="1"/>
      <c r="L175" s="1"/>
      <c r="M175" s="84">
        <f t="shared" si="28"/>
        <v>1.59</v>
      </c>
      <c r="N175" s="84">
        <f t="shared" si="29"/>
        <v>0</v>
      </c>
      <c r="O175" s="84">
        <f t="shared" si="22"/>
        <v>0</v>
      </c>
      <c r="P175" s="1"/>
      <c r="Q175" s="1"/>
    </row>
    <row r="176" spans="1:17" x14ac:dyDescent="0.2">
      <c r="A176" s="84">
        <f t="shared" si="23"/>
        <v>17</v>
      </c>
      <c r="B176" s="84">
        <f t="shared" si="20"/>
        <v>3.6063000000000001</v>
      </c>
      <c r="C176" s="84">
        <f t="shared" si="21"/>
        <v>3.3</v>
      </c>
      <c r="D176" s="1"/>
      <c r="E176" s="84">
        <f t="shared" si="24"/>
        <v>1.6</v>
      </c>
      <c r="F176" s="84">
        <f t="shared" si="25"/>
        <v>200</v>
      </c>
      <c r="G176" s="1"/>
      <c r="H176" s="1"/>
      <c r="I176" s="84">
        <f t="shared" si="26"/>
        <v>1.6</v>
      </c>
      <c r="J176" s="84">
        <f t="shared" si="27"/>
        <v>0</v>
      </c>
      <c r="K176" s="1"/>
      <c r="L176" s="1"/>
      <c r="M176" s="84">
        <f t="shared" si="28"/>
        <v>1.6</v>
      </c>
      <c r="N176" s="84">
        <f t="shared" si="29"/>
        <v>0</v>
      </c>
      <c r="O176" s="84">
        <f t="shared" si="22"/>
        <v>0</v>
      </c>
      <c r="P176" s="1"/>
      <c r="Q176" s="1"/>
    </row>
    <row r="177" spans="1:17" x14ac:dyDescent="0.2">
      <c r="A177" s="84">
        <f t="shared" si="23"/>
        <v>17.100000000000001</v>
      </c>
      <c r="B177" s="84">
        <f t="shared" si="20"/>
        <v>3.6063000000000001</v>
      </c>
      <c r="C177" s="84">
        <f t="shared" si="21"/>
        <v>3.3</v>
      </c>
      <c r="D177" s="1"/>
      <c r="E177" s="84">
        <f t="shared" si="24"/>
        <v>1.61</v>
      </c>
      <c r="F177" s="84">
        <f t="shared" si="25"/>
        <v>200</v>
      </c>
      <c r="G177" s="1"/>
      <c r="H177" s="1"/>
      <c r="I177" s="84">
        <f t="shared" si="26"/>
        <v>1.61</v>
      </c>
      <c r="J177" s="84">
        <f t="shared" si="27"/>
        <v>0</v>
      </c>
      <c r="K177" s="1"/>
      <c r="L177" s="1"/>
      <c r="M177" s="84">
        <f t="shared" si="28"/>
        <v>1.61</v>
      </c>
      <c r="N177" s="84">
        <f t="shared" si="29"/>
        <v>0</v>
      </c>
      <c r="O177" s="84">
        <f t="shared" si="22"/>
        <v>0</v>
      </c>
      <c r="P177" s="1"/>
      <c r="Q177" s="1"/>
    </row>
    <row r="178" spans="1:17" x14ac:dyDescent="0.2">
      <c r="A178" s="84">
        <f t="shared" si="23"/>
        <v>17.2</v>
      </c>
      <c r="B178" s="84">
        <f t="shared" si="20"/>
        <v>3.6063000000000001</v>
      </c>
      <c r="C178" s="84">
        <f t="shared" si="21"/>
        <v>3.3</v>
      </c>
      <c r="D178" s="1"/>
      <c r="E178" s="84">
        <f t="shared" si="24"/>
        <v>1.62</v>
      </c>
      <c r="F178" s="84">
        <f t="shared" si="25"/>
        <v>200</v>
      </c>
      <c r="G178" s="1"/>
      <c r="H178" s="1"/>
      <c r="I178" s="84">
        <f t="shared" si="26"/>
        <v>1.62</v>
      </c>
      <c r="J178" s="84">
        <f t="shared" si="27"/>
        <v>0</v>
      </c>
      <c r="K178" s="1"/>
      <c r="L178" s="1"/>
      <c r="M178" s="84">
        <f t="shared" si="28"/>
        <v>1.62</v>
      </c>
      <c r="N178" s="84">
        <f t="shared" si="29"/>
        <v>0</v>
      </c>
      <c r="O178" s="84">
        <f t="shared" si="22"/>
        <v>0</v>
      </c>
      <c r="P178" s="1"/>
      <c r="Q178" s="1"/>
    </row>
    <row r="179" spans="1:17" x14ac:dyDescent="0.2">
      <c r="A179" s="84">
        <f t="shared" si="23"/>
        <v>17.3</v>
      </c>
      <c r="B179" s="84">
        <f t="shared" si="20"/>
        <v>3.6063000000000001</v>
      </c>
      <c r="C179" s="84">
        <f t="shared" si="21"/>
        <v>3.3</v>
      </c>
      <c r="D179" s="1"/>
      <c r="E179" s="84">
        <f t="shared" si="24"/>
        <v>1.63</v>
      </c>
      <c r="F179" s="84">
        <f t="shared" si="25"/>
        <v>199</v>
      </c>
      <c r="G179" s="1"/>
      <c r="H179" s="1"/>
      <c r="I179" s="84">
        <f t="shared" si="26"/>
        <v>1.63</v>
      </c>
      <c r="J179" s="84">
        <f t="shared" si="27"/>
        <v>0</v>
      </c>
      <c r="K179" s="1"/>
      <c r="L179" s="1"/>
      <c r="M179" s="84">
        <f t="shared" si="28"/>
        <v>1.63</v>
      </c>
      <c r="N179" s="84">
        <f t="shared" si="29"/>
        <v>0</v>
      </c>
      <c r="O179" s="84">
        <f t="shared" si="22"/>
        <v>0</v>
      </c>
      <c r="P179" s="1"/>
      <c r="Q179" s="1"/>
    </row>
    <row r="180" spans="1:17" x14ac:dyDescent="0.2">
      <c r="A180" s="84">
        <f t="shared" si="23"/>
        <v>17.399999999999999</v>
      </c>
      <c r="B180" s="84">
        <f t="shared" si="20"/>
        <v>3.6063000000000001</v>
      </c>
      <c r="C180" s="84">
        <f t="shared" si="21"/>
        <v>3.3</v>
      </c>
      <c r="D180" s="1"/>
      <c r="E180" s="84">
        <f t="shared" si="24"/>
        <v>1.64</v>
      </c>
      <c r="F180" s="84">
        <f t="shared" si="25"/>
        <v>199</v>
      </c>
      <c r="G180" s="1"/>
      <c r="H180" s="1"/>
      <c r="I180" s="84">
        <f t="shared" si="26"/>
        <v>1.64</v>
      </c>
      <c r="J180" s="84">
        <f t="shared" si="27"/>
        <v>0</v>
      </c>
      <c r="K180" s="1"/>
      <c r="L180" s="1"/>
      <c r="M180" s="84">
        <f t="shared" si="28"/>
        <v>1.64</v>
      </c>
      <c r="N180" s="84">
        <f t="shared" si="29"/>
        <v>0</v>
      </c>
      <c r="O180" s="84">
        <f t="shared" si="22"/>
        <v>0</v>
      </c>
      <c r="P180" s="1"/>
      <c r="Q180" s="1"/>
    </row>
    <row r="181" spans="1:17" x14ac:dyDescent="0.2">
      <c r="A181" s="84">
        <f t="shared" si="23"/>
        <v>17.5</v>
      </c>
      <c r="B181" s="84">
        <f t="shared" si="20"/>
        <v>3.6063000000000001</v>
      </c>
      <c r="C181" s="84">
        <f t="shared" si="21"/>
        <v>3.3</v>
      </c>
      <c r="D181" s="1"/>
      <c r="E181" s="84">
        <f t="shared" si="24"/>
        <v>1.65</v>
      </c>
      <c r="F181" s="84">
        <f t="shared" si="25"/>
        <v>199</v>
      </c>
      <c r="G181" s="1"/>
      <c r="H181" s="1"/>
      <c r="I181" s="84">
        <f t="shared" si="26"/>
        <v>1.65</v>
      </c>
      <c r="J181" s="84">
        <f t="shared" si="27"/>
        <v>0</v>
      </c>
      <c r="K181" s="1"/>
      <c r="L181" s="1"/>
      <c r="M181" s="84">
        <f t="shared" si="28"/>
        <v>1.65</v>
      </c>
      <c r="N181" s="84">
        <f t="shared" si="29"/>
        <v>0</v>
      </c>
      <c r="O181" s="84">
        <f t="shared" si="22"/>
        <v>0</v>
      </c>
      <c r="P181" s="1"/>
      <c r="Q181" s="1"/>
    </row>
    <row r="182" spans="1:17" x14ac:dyDescent="0.2">
      <c r="A182" s="84">
        <f t="shared" si="23"/>
        <v>17.600000000000001</v>
      </c>
      <c r="B182" s="84">
        <f t="shared" si="20"/>
        <v>3.6063000000000001</v>
      </c>
      <c r="C182" s="84">
        <f t="shared" si="21"/>
        <v>3.3</v>
      </c>
      <c r="D182" s="1"/>
      <c r="E182" s="84">
        <f t="shared" si="24"/>
        <v>1.66</v>
      </c>
      <c r="F182" s="84">
        <f t="shared" si="25"/>
        <v>199</v>
      </c>
      <c r="G182" s="1"/>
      <c r="H182" s="1"/>
      <c r="I182" s="84">
        <f t="shared" si="26"/>
        <v>1.66</v>
      </c>
      <c r="J182" s="84">
        <f t="shared" si="27"/>
        <v>0</v>
      </c>
      <c r="K182" s="1"/>
      <c r="L182" s="1"/>
      <c r="M182" s="84">
        <f t="shared" si="28"/>
        <v>1.66</v>
      </c>
      <c r="N182" s="84">
        <f t="shared" si="29"/>
        <v>0</v>
      </c>
      <c r="O182" s="84">
        <f t="shared" si="22"/>
        <v>0</v>
      </c>
      <c r="P182" s="1"/>
      <c r="Q182" s="1"/>
    </row>
    <row r="183" spans="1:17" x14ac:dyDescent="0.2">
      <c r="A183" s="84">
        <f t="shared" si="23"/>
        <v>17.7</v>
      </c>
      <c r="B183" s="84">
        <f t="shared" si="20"/>
        <v>3.6063000000000001</v>
      </c>
      <c r="C183" s="84">
        <f t="shared" si="21"/>
        <v>3.3</v>
      </c>
      <c r="D183" s="1"/>
      <c r="E183" s="84">
        <f t="shared" si="24"/>
        <v>1.67</v>
      </c>
      <c r="F183" s="84">
        <f t="shared" si="25"/>
        <v>198</v>
      </c>
      <c r="G183" s="1"/>
      <c r="H183" s="1"/>
      <c r="I183" s="84">
        <f t="shared" si="26"/>
        <v>1.67</v>
      </c>
      <c r="J183" s="84">
        <f t="shared" si="27"/>
        <v>0</v>
      </c>
      <c r="K183" s="1"/>
      <c r="L183" s="1"/>
      <c r="M183" s="84">
        <f t="shared" si="28"/>
        <v>1.67</v>
      </c>
      <c r="N183" s="84">
        <f t="shared" si="29"/>
        <v>0</v>
      </c>
      <c r="O183" s="84">
        <f t="shared" si="22"/>
        <v>0</v>
      </c>
      <c r="P183" s="1"/>
      <c r="Q183" s="1"/>
    </row>
    <row r="184" spans="1:17" x14ac:dyDescent="0.2">
      <c r="A184" s="84">
        <f t="shared" si="23"/>
        <v>17.8</v>
      </c>
      <c r="B184" s="84">
        <f t="shared" si="20"/>
        <v>3.6063000000000001</v>
      </c>
      <c r="C184" s="84">
        <f t="shared" si="21"/>
        <v>3.3</v>
      </c>
      <c r="D184" s="1"/>
      <c r="E184" s="84">
        <f t="shared" si="24"/>
        <v>1.68</v>
      </c>
      <c r="F184" s="84">
        <f t="shared" si="25"/>
        <v>198</v>
      </c>
      <c r="G184" s="1"/>
      <c r="H184" s="1"/>
      <c r="I184" s="84">
        <f t="shared" si="26"/>
        <v>1.68</v>
      </c>
      <c r="J184" s="84">
        <f t="shared" si="27"/>
        <v>0</v>
      </c>
      <c r="K184" s="1"/>
      <c r="L184" s="1"/>
      <c r="M184" s="84">
        <f t="shared" si="28"/>
        <v>1.68</v>
      </c>
      <c r="N184" s="84">
        <f t="shared" si="29"/>
        <v>0</v>
      </c>
      <c r="O184" s="84">
        <f t="shared" si="22"/>
        <v>0</v>
      </c>
      <c r="P184" s="1"/>
      <c r="Q184" s="1"/>
    </row>
    <row r="185" spans="1:17" x14ac:dyDescent="0.2">
      <c r="A185" s="84">
        <f t="shared" si="23"/>
        <v>17.899999999999999</v>
      </c>
      <c r="B185" s="84">
        <f t="shared" si="20"/>
        <v>3.6063000000000001</v>
      </c>
      <c r="C185" s="84">
        <f t="shared" si="21"/>
        <v>3.3</v>
      </c>
      <c r="D185" s="1"/>
      <c r="E185" s="84">
        <f t="shared" si="24"/>
        <v>1.69</v>
      </c>
      <c r="F185" s="84">
        <f t="shared" si="25"/>
        <v>198</v>
      </c>
      <c r="G185" s="1"/>
      <c r="H185" s="1"/>
      <c r="I185" s="84">
        <f t="shared" si="26"/>
        <v>1.69</v>
      </c>
      <c r="J185" s="84">
        <f t="shared" si="27"/>
        <v>0</v>
      </c>
      <c r="K185" s="1"/>
      <c r="L185" s="1"/>
      <c r="M185" s="84">
        <f t="shared" si="28"/>
        <v>1.69</v>
      </c>
      <c r="N185" s="84">
        <f t="shared" si="29"/>
        <v>0</v>
      </c>
      <c r="O185" s="84">
        <f t="shared" si="22"/>
        <v>0</v>
      </c>
      <c r="P185" s="1"/>
      <c r="Q185" s="1"/>
    </row>
    <row r="186" spans="1:17" x14ac:dyDescent="0.2">
      <c r="A186" s="84">
        <f t="shared" si="23"/>
        <v>18</v>
      </c>
      <c r="B186" s="84">
        <f t="shared" si="20"/>
        <v>3.6063000000000001</v>
      </c>
      <c r="C186" s="84">
        <f t="shared" si="21"/>
        <v>3.3</v>
      </c>
      <c r="D186" s="1"/>
      <c r="E186" s="84">
        <f t="shared" si="24"/>
        <v>1.7</v>
      </c>
      <c r="F186" s="84">
        <f t="shared" si="25"/>
        <v>198</v>
      </c>
      <c r="G186" s="1"/>
      <c r="H186" s="1"/>
      <c r="I186" s="84">
        <f t="shared" si="26"/>
        <v>1.7</v>
      </c>
      <c r="J186" s="84">
        <f t="shared" si="27"/>
        <v>0</v>
      </c>
      <c r="K186" s="1"/>
      <c r="L186" s="1"/>
      <c r="M186" s="84">
        <f t="shared" si="28"/>
        <v>1.7</v>
      </c>
      <c r="N186" s="84">
        <f t="shared" si="29"/>
        <v>0</v>
      </c>
      <c r="O186" s="84">
        <f t="shared" si="22"/>
        <v>0</v>
      </c>
      <c r="P186" s="1"/>
      <c r="Q186" s="1"/>
    </row>
    <row r="187" spans="1:17" x14ac:dyDescent="0.2">
      <c r="A187" s="84">
        <f t="shared" si="23"/>
        <v>18.100000000000001</v>
      </c>
      <c r="B187" s="84">
        <f t="shared" si="20"/>
        <v>3.6063000000000001</v>
      </c>
      <c r="C187" s="84">
        <f t="shared" si="21"/>
        <v>3.3</v>
      </c>
      <c r="D187" s="1"/>
      <c r="E187" s="84">
        <f t="shared" si="24"/>
        <v>1.71</v>
      </c>
      <c r="F187" s="84">
        <f t="shared" si="25"/>
        <v>197</v>
      </c>
      <c r="G187" s="1"/>
      <c r="H187" s="1"/>
      <c r="I187" s="84">
        <f t="shared" si="26"/>
        <v>1.71</v>
      </c>
      <c r="J187" s="84">
        <f t="shared" si="27"/>
        <v>0</v>
      </c>
      <c r="K187" s="1"/>
      <c r="L187" s="1"/>
      <c r="M187" s="84">
        <f t="shared" si="28"/>
        <v>1.71</v>
      </c>
      <c r="N187" s="84">
        <f t="shared" si="29"/>
        <v>0</v>
      </c>
      <c r="O187" s="84">
        <f t="shared" si="22"/>
        <v>0</v>
      </c>
      <c r="P187" s="1"/>
      <c r="Q187" s="1"/>
    </row>
    <row r="188" spans="1:17" x14ac:dyDescent="0.2">
      <c r="A188" s="84">
        <f t="shared" si="23"/>
        <v>18.2</v>
      </c>
      <c r="B188" s="84">
        <f t="shared" si="20"/>
        <v>3.6063000000000001</v>
      </c>
      <c r="C188" s="84">
        <f t="shared" si="21"/>
        <v>3.3</v>
      </c>
      <c r="D188" s="1"/>
      <c r="E188" s="84">
        <f t="shared" si="24"/>
        <v>1.72</v>
      </c>
      <c r="F188" s="84">
        <f t="shared" si="25"/>
        <v>197</v>
      </c>
      <c r="G188" s="1"/>
      <c r="H188" s="1"/>
      <c r="I188" s="84">
        <f t="shared" si="26"/>
        <v>1.72</v>
      </c>
      <c r="J188" s="84">
        <f t="shared" si="27"/>
        <v>0</v>
      </c>
      <c r="K188" s="1"/>
      <c r="L188" s="1"/>
      <c r="M188" s="84">
        <f t="shared" si="28"/>
        <v>1.72</v>
      </c>
      <c r="N188" s="84">
        <f t="shared" si="29"/>
        <v>0</v>
      </c>
      <c r="O188" s="84">
        <f t="shared" si="22"/>
        <v>0</v>
      </c>
      <c r="P188" s="1"/>
      <c r="Q188" s="1"/>
    </row>
    <row r="189" spans="1:17" x14ac:dyDescent="0.2">
      <c r="A189" s="84">
        <f t="shared" si="23"/>
        <v>18.3</v>
      </c>
      <c r="B189" s="84">
        <f t="shared" si="20"/>
        <v>3.6063000000000001</v>
      </c>
      <c r="C189" s="84">
        <f t="shared" si="21"/>
        <v>3.3</v>
      </c>
      <c r="D189" s="1"/>
      <c r="E189" s="84">
        <f t="shared" si="24"/>
        <v>1.73</v>
      </c>
      <c r="F189" s="84">
        <f t="shared" si="25"/>
        <v>197</v>
      </c>
      <c r="G189" s="1"/>
      <c r="H189" s="1"/>
      <c r="I189" s="84">
        <f t="shared" si="26"/>
        <v>1.73</v>
      </c>
      <c r="J189" s="84">
        <f t="shared" si="27"/>
        <v>0</v>
      </c>
      <c r="K189" s="1"/>
      <c r="L189" s="1"/>
      <c r="M189" s="84">
        <f t="shared" si="28"/>
        <v>1.73</v>
      </c>
      <c r="N189" s="84">
        <f t="shared" si="29"/>
        <v>0</v>
      </c>
      <c r="O189" s="84">
        <f t="shared" si="22"/>
        <v>0</v>
      </c>
      <c r="P189" s="1"/>
      <c r="Q189" s="1"/>
    </row>
    <row r="190" spans="1:17" x14ac:dyDescent="0.2">
      <c r="A190" s="84">
        <f t="shared" si="23"/>
        <v>18.399999999999999</v>
      </c>
      <c r="B190" s="84">
        <f t="shared" si="20"/>
        <v>3.6063000000000001</v>
      </c>
      <c r="C190" s="84">
        <f t="shared" si="21"/>
        <v>3.3</v>
      </c>
      <c r="D190" s="1"/>
      <c r="E190" s="84">
        <f t="shared" si="24"/>
        <v>1.74</v>
      </c>
      <c r="F190" s="84">
        <f t="shared" si="25"/>
        <v>197</v>
      </c>
      <c r="G190" s="1"/>
      <c r="H190" s="1"/>
      <c r="I190" s="84">
        <f t="shared" si="26"/>
        <v>1.74</v>
      </c>
      <c r="J190" s="84">
        <f t="shared" si="27"/>
        <v>0</v>
      </c>
      <c r="K190" s="1"/>
      <c r="L190" s="1"/>
      <c r="M190" s="84">
        <f t="shared" si="28"/>
        <v>1.74</v>
      </c>
      <c r="N190" s="84">
        <f t="shared" si="29"/>
        <v>0</v>
      </c>
      <c r="O190" s="84">
        <f t="shared" si="22"/>
        <v>0</v>
      </c>
      <c r="P190" s="1"/>
      <c r="Q190" s="1"/>
    </row>
    <row r="191" spans="1:17" x14ac:dyDescent="0.2">
      <c r="A191" s="84">
        <f t="shared" si="23"/>
        <v>18.5</v>
      </c>
      <c r="B191" s="84">
        <f t="shared" si="20"/>
        <v>3.6063000000000001</v>
      </c>
      <c r="C191" s="84">
        <f t="shared" si="21"/>
        <v>3.3</v>
      </c>
      <c r="D191" s="1"/>
      <c r="E191" s="84">
        <f t="shared" si="24"/>
        <v>1.75</v>
      </c>
      <c r="F191" s="84">
        <f t="shared" si="25"/>
        <v>196</v>
      </c>
      <c r="G191" s="1"/>
      <c r="H191" s="1"/>
      <c r="I191" s="84">
        <f t="shared" si="26"/>
        <v>1.75</v>
      </c>
      <c r="J191" s="84">
        <f t="shared" si="27"/>
        <v>0</v>
      </c>
      <c r="K191" s="1"/>
      <c r="L191" s="1"/>
      <c r="M191" s="84">
        <f t="shared" si="28"/>
        <v>1.75</v>
      </c>
      <c r="N191" s="84">
        <f t="shared" si="29"/>
        <v>0</v>
      </c>
      <c r="O191" s="84">
        <f t="shared" si="22"/>
        <v>0</v>
      </c>
      <c r="P191" s="1"/>
      <c r="Q191" s="1"/>
    </row>
    <row r="192" spans="1:17" x14ac:dyDescent="0.2">
      <c r="A192" s="84">
        <f t="shared" si="23"/>
        <v>18.600000000000001</v>
      </c>
      <c r="B192" s="84">
        <f t="shared" si="20"/>
        <v>3.6063000000000001</v>
      </c>
      <c r="C192" s="84">
        <f t="shared" si="21"/>
        <v>3.3</v>
      </c>
      <c r="D192" s="1"/>
      <c r="E192" s="84">
        <f t="shared" si="24"/>
        <v>1.76</v>
      </c>
      <c r="F192" s="84">
        <f t="shared" si="25"/>
        <v>196</v>
      </c>
      <c r="G192" s="1"/>
      <c r="H192" s="1"/>
      <c r="I192" s="84">
        <f t="shared" si="26"/>
        <v>1.76</v>
      </c>
      <c r="J192" s="84">
        <f t="shared" si="27"/>
        <v>0</v>
      </c>
      <c r="K192" s="1"/>
      <c r="L192" s="1"/>
      <c r="M192" s="84">
        <f t="shared" si="28"/>
        <v>1.76</v>
      </c>
      <c r="N192" s="84">
        <f t="shared" si="29"/>
        <v>0</v>
      </c>
      <c r="O192" s="84">
        <f t="shared" si="22"/>
        <v>0</v>
      </c>
      <c r="P192" s="1"/>
      <c r="Q192" s="1"/>
    </row>
    <row r="193" spans="1:17" x14ac:dyDescent="0.2">
      <c r="A193" s="84">
        <f t="shared" si="23"/>
        <v>18.7</v>
      </c>
      <c r="B193" s="84">
        <f t="shared" si="20"/>
        <v>3.6063000000000001</v>
      </c>
      <c r="C193" s="84">
        <f t="shared" si="21"/>
        <v>3.3</v>
      </c>
      <c r="D193" s="1"/>
      <c r="E193" s="84">
        <f t="shared" si="24"/>
        <v>1.77</v>
      </c>
      <c r="F193" s="84">
        <f t="shared" si="25"/>
        <v>196</v>
      </c>
      <c r="G193" s="1"/>
      <c r="H193" s="1"/>
      <c r="I193" s="84">
        <f t="shared" si="26"/>
        <v>1.77</v>
      </c>
      <c r="J193" s="84">
        <f t="shared" si="27"/>
        <v>0</v>
      </c>
      <c r="K193" s="1"/>
      <c r="L193" s="1"/>
      <c r="M193" s="84">
        <f t="shared" si="28"/>
        <v>1.77</v>
      </c>
      <c r="N193" s="84">
        <f t="shared" si="29"/>
        <v>0</v>
      </c>
      <c r="O193" s="84">
        <f t="shared" si="22"/>
        <v>0</v>
      </c>
      <c r="P193" s="1"/>
      <c r="Q193" s="1"/>
    </row>
    <row r="194" spans="1:17" x14ac:dyDescent="0.2">
      <c r="A194" s="84">
        <f t="shared" si="23"/>
        <v>18.8</v>
      </c>
      <c r="B194" s="84">
        <f t="shared" si="20"/>
        <v>3.6063000000000001</v>
      </c>
      <c r="C194" s="84">
        <f t="shared" si="21"/>
        <v>3.3</v>
      </c>
      <c r="D194" s="1"/>
      <c r="E194" s="84">
        <f t="shared" si="24"/>
        <v>1.78</v>
      </c>
      <c r="F194" s="84">
        <f t="shared" si="25"/>
        <v>196</v>
      </c>
      <c r="G194" s="1"/>
      <c r="H194" s="1"/>
      <c r="I194" s="84">
        <f t="shared" si="26"/>
        <v>1.78</v>
      </c>
      <c r="J194" s="84">
        <f t="shared" si="27"/>
        <v>0</v>
      </c>
      <c r="K194" s="1"/>
      <c r="L194" s="1"/>
      <c r="M194" s="84">
        <f t="shared" si="28"/>
        <v>1.78</v>
      </c>
      <c r="N194" s="84">
        <f t="shared" si="29"/>
        <v>0</v>
      </c>
      <c r="O194" s="84">
        <f t="shared" si="22"/>
        <v>0</v>
      </c>
      <c r="P194" s="1"/>
      <c r="Q194" s="1"/>
    </row>
    <row r="195" spans="1:17" x14ac:dyDescent="0.2">
      <c r="A195" s="84">
        <f t="shared" si="23"/>
        <v>18.899999999999999</v>
      </c>
      <c r="B195" s="84">
        <f t="shared" si="20"/>
        <v>3.6063000000000001</v>
      </c>
      <c r="C195" s="84">
        <f t="shared" si="21"/>
        <v>3.3</v>
      </c>
      <c r="D195" s="1"/>
      <c r="E195" s="84">
        <f t="shared" si="24"/>
        <v>1.79</v>
      </c>
      <c r="F195" s="84">
        <f t="shared" si="25"/>
        <v>195</v>
      </c>
      <c r="G195" s="1"/>
      <c r="H195" s="1"/>
      <c r="I195" s="84">
        <f t="shared" si="26"/>
        <v>1.79</v>
      </c>
      <c r="J195" s="84">
        <f t="shared" si="27"/>
        <v>0</v>
      </c>
      <c r="K195" s="1"/>
      <c r="L195" s="1"/>
      <c r="M195" s="84">
        <f t="shared" si="28"/>
        <v>1.79</v>
      </c>
      <c r="N195" s="84">
        <f t="shared" si="29"/>
        <v>0</v>
      </c>
      <c r="O195" s="84">
        <f t="shared" si="22"/>
        <v>0</v>
      </c>
      <c r="P195" s="1"/>
      <c r="Q195" s="1"/>
    </row>
    <row r="196" spans="1:17" x14ac:dyDescent="0.2">
      <c r="A196" s="84">
        <f t="shared" si="23"/>
        <v>19</v>
      </c>
      <c r="B196" s="84">
        <f t="shared" si="20"/>
        <v>3.6063000000000001</v>
      </c>
      <c r="C196" s="84">
        <f t="shared" si="21"/>
        <v>3.3</v>
      </c>
      <c r="D196" s="1"/>
      <c r="E196" s="84">
        <f t="shared" si="24"/>
        <v>1.8</v>
      </c>
      <c r="F196" s="84">
        <f t="shared" si="25"/>
        <v>195</v>
      </c>
      <c r="G196" s="1"/>
      <c r="H196" s="1"/>
      <c r="I196" s="84">
        <f t="shared" si="26"/>
        <v>1.8</v>
      </c>
      <c r="J196" s="84">
        <f t="shared" si="27"/>
        <v>0</v>
      </c>
      <c r="K196" s="1"/>
      <c r="L196" s="1"/>
      <c r="M196" s="84">
        <f t="shared" si="28"/>
        <v>1.8</v>
      </c>
      <c r="N196" s="84">
        <f t="shared" si="29"/>
        <v>0</v>
      </c>
      <c r="O196" s="84">
        <f t="shared" si="22"/>
        <v>0</v>
      </c>
      <c r="P196" s="1"/>
      <c r="Q196" s="1"/>
    </row>
    <row r="197" spans="1:17" x14ac:dyDescent="0.2">
      <c r="A197" s="84">
        <f t="shared" si="23"/>
        <v>19.100000000000001</v>
      </c>
      <c r="B197" s="84">
        <f t="shared" si="20"/>
        <v>3.6063000000000001</v>
      </c>
      <c r="C197" s="84">
        <f t="shared" si="21"/>
        <v>3.3</v>
      </c>
      <c r="D197" s="1"/>
      <c r="E197" s="84">
        <f t="shared" si="24"/>
        <v>1.81</v>
      </c>
      <c r="F197" s="84">
        <f t="shared" si="25"/>
        <v>195</v>
      </c>
      <c r="G197" s="1"/>
      <c r="H197" s="1"/>
      <c r="I197" s="84">
        <f t="shared" si="26"/>
        <v>1.81</v>
      </c>
      <c r="J197" s="84">
        <f t="shared" si="27"/>
        <v>0</v>
      </c>
      <c r="K197" s="1"/>
      <c r="L197" s="1"/>
      <c r="M197" s="84">
        <f t="shared" si="28"/>
        <v>1.81</v>
      </c>
      <c r="N197" s="84">
        <f t="shared" si="29"/>
        <v>0</v>
      </c>
      <c r="O197" s="84">
        <f t="shared" si="22"/>
        <v>0</v>
      </c>
      <c r="P197" s="1"/>
      <c r="Q197" s="1"/>
    </row>
    <row r="198" spans="1:17" x14ac:dyDescent="0.2">
      <c r="A198" s="84">
        <f t="shared" si="23"/>
        <v>19.2</v>
      </c>
      <c r="B198" s="84">
        <f t="shared" si="20"/>
        <v>3.6063000000000001</v>
      </c>
      <c r="C198" s="84">
        <f t="shared" si="21"/>
        <v>3.3</v>
      </c>
      <c r="D198" s="1"/>
      <c r="E198" s="84">
        <f t="shared" si="24"/>
        <v>1.82</v>
      </c>
      <c r="F198" s="84">
        <f t="shared" si="25"/>
        <v>195</v>
      </c>
      <c r="G198" s="1"/>
      <c r="H198" s="1"/>
      <c r="I198" s="84">
        <f t="shared" si="26"/>
        <v>1.82</v>
      </c>
      <c r="J198" s="84">
        <f t="shared" si="27"/>
        <v>0</v>
      </c>
      <c r="K198" s="1"/>
      <c r="L198" s="1"/>
      <c r="M198" s="84">
        <f t="shared" si="28"/>
        <v>1.82</v>
      </c>
      <c r="N198" s="84">
        <f t="shared" si="29"/>
        <v>0</v>
      </c>
      <c r="O198" s="84">
        <f t="shared" si="22"/>
        <v>0</v>
      </c>
      <c r="P198" s="1"/>
      <c r="Q198" s="1"/>
    </row>
    <row r="199" spans="1:17" x14ac:dyDescent="0.2">
      <c r="A199" s="84">
        <f t="shared" si="23"/>
        <v>19.3</v>
      </c>
      <c r="B199" s="84">
        <f t="shared" si="20"/>
        <v>3.6063000000000001</v>
      </c>
      <c r="C199" s="84">
        <f t="shared" si="21"/>
        <v>3.3</v>
      </c>
      <c r="D199" s="1"/>
      <c r="E199" s="84">
        <f t="shared" si="24"/>
        <v>1.83</v>
      </c>
      <c r="F199" s="84">
        <f t="shared" si="25"/>
        <v>194</v>
      </c>
      <c r="G199" s="1"/>
      <c r="H199" s="1"/>
      <c r="I199" s="84">
        <f t="shared" si="26"/>
        <v>1.83</v>
      </c>
      <c r="J199" s="84">
        <f t="shared" si="27"/>
        <v>0</v>
      </c>
      <c r="K199" s="1"/>
      <c r="L199" s="1"/>
      <c r="M199" s="84">
        <f t="shared" si="28"/>
        <v>1.83</v>
      </c>
      <c r="N199" s="84">
        <f t="shared" si="29"/>
        <v>0</v>
      </c>
      <c r="O199" s="84">
        <f t="shared" si="22"/>
        <v>0</v>
      </c>
      <c r="P199" s="1"/>
      <c r="Q199" s="1"/>
    </row>
    <row r="200" spans="1:17" x14ac:dyDescent="0.2">
      <c r="A200" s="84">
        <f t="shared" si="23"/>
        <v>19.399999999999999</v>
      </c>
      <c r="B200" s="84">
        <f t="shared" si="20"/>
        <v>3.6063000000000001</v>
      </c>
      <c r="C200" s="84">
        <f t="shared" si="21"/>
        <v>3.3</v>
      </c>
      <c r="D200" s="1"/>
      <c r="E200" s="84">
        <f t="shared" si="24"/>
        <v>1.84</v>
      </c>
      <c r="F200" s="84">
        <f t="shared" si="25"/>
        <v>194</v>
      </c>
      <c r="G200" s="1"/>
      <c r="H200" s="1"/>
      <c r="I200" s="84">
        <f t="shared" si="26"/>
        <v>1.84</v>
      </c>
      <c r="J200" s="84">
        <f t="shared" si="27"/>
        <v>0</v>
      </c>
      <c r="K200" s="1"/>
      <c r="L200" s="1"/>
      <c r="M200" s="84">
        <f t="shared" si="28"/>
        <v>1.84</v>
      </c>
      <c r="N200" s="84">
        <f t="shared" si="29"/>
        <v>0</v>
      </c>
      <c r="O200" s="84">
        <f t="shared" si="22"/>
        <v>0</v>
      </c>
      <c r="P200" s="1"/>
      <c r="Q200" s="1"/>
    </row>
    <row r="201" spans="1:17" x14ac:dyDescent="0.2">
      <c r="A201" s="84">
        <f t="shared" si="23"/>
        <v>19.5</v>
      </c>
      <c r="B201" s="84">
        <f t="shared" si="20"/>
        <v>3.6063000000000001</v>
      </c>
      <c r="C201" s="84">
        <f t="shared" si="21"/>
        <v>3.3</v>
      </c>
      <c r="D201" s="1"/>
      <c r="E201" s="84">
        <f t="shared" si="24"/>
        <v>1.85</v>
      </c>
      <c r="F201" s="84">
        <f t="shared" si="25"/>
        <v>194</v>
      </c>
      <c r="G201" s="1"/>
      <c r="H201" s="1"/>
      <c r="I201" s="84">
        <f t="shared" si="26"/>
        <v>1.85</v>
      </c>
      <c r="J201" s="84">
        <f t="shared" si="27"/>
        <v>0</v>
      </c>
      <c r="K201" s="1"/>
      <c r="L201" s="1"/>
      <c r="M201" s="84">
        <f t="shared" si="28"/>
        <v>1.85</v>
      </c>
      <c r="N201" s="84">
        <f t="shared" si="29"/>
        <v>0</v>
      </c>
      <c r="O201" s="84">
        <f t="shared" si="22"/>
        <v>0</v>
      </c>
      <c r="P201" s="1"/>
      <c r="Q201" s="1"/>
    </row>
    <row r="202" spans="1:17" x14ac:dyDescent="0.2">
      <c r="A202" s="84">
        <f t="shared" si="23"/>
        <v>19.600000000000001</v>
      </c>
      <c r="B202" s="84">
        <f t="shared" si="20"/>
        <v>3.6063000000000001</v>
      </c>
      <c r="C202" s="84">
        <f t="shared" si="21"/>
        <v>3.3</v>
      </c>
      <c r="D202" s="1"/>
      <c r="E202" s="84">
        <f t="shared" si="24"/>
        <v>1.86</v>
      </c>
      <c r="F202" s="84">
        <f t="shared" si="25"/>
        <v>194</v>
      </c>
      <c r="G202" s="1"/>
      <c r="H202" s="1"/>
      <c r="I202" s="84">
        <f t="shared" si="26"/>
        <v>1.86</v>
      </c>
      <c r="J202" s="84">
        <f t="shared" si="27"/>
        <v>0</v>
      </c>
      <c r="K202" s="1"/>
      <c r="L202" s="1"/>
      <c r="M202" s="84">
        <f t="shared" si="28"/>
        <v>1.86</v>
      </c>
      <c r="N202" s="84">
        <f t="shared" si="29"/>
        <v>0</v>
      </c>
      <c r="O202" s="84">
        <f t="shared" si="22"/>
        <v>0</v>
      </c>
      <c r="P202" s="1"/>
      <c r="Q202" s="1"/>
    </row>
    <row r="203" spans="1:17" x14ac:dyDescent="0.2">
      <c r="A203" s="84">
        <f t="shared" si="23"/>
        <v>19.7</v>
      </c>
      <c r="B203" s="84">
        <f t="shared" si="20"/>
        <v>3.6063000000000001</v>
      </c>
      <c r="C203" s="84">
        <f t="shared" si="21"/>
        <v>3.3</v>
      </c>
      <c r="D203" s="1"/>
      <c r="E203" s="84">
        <f t="shared" si="24"/>
        <v>1.87</v>
      </c>
      <c r="F203" s="84">
        <f t="shared" si="25"/>
        <v>193</v>
      </c>
      <c r="G203" s="1"/>
      <c r="H203" s="1"/>
      <c r="I203" s="84">
        <f t="shared" si="26"/>
        <v>1.87</v>
      </c>
      <c r="J203" s="84">
        <f t="shared" si="27"/>
        <v>0</v>
      </c>
      <c r="K203" s="1"/>
      <c r="L203" s="1"/>
      <c r="M203" s="84">
        <f t="shared" si="28"/>
        <v>1.87</v>
      </c>
      <c r="N203" s="84">
        <f t="shared" si="29"/>
        <v>0</v>
      </c>
      <c r="O203" s="84">
        <f t="shared" si="22"/>
        <v>0</v>
      </c>
      <c r="P203" s="1"/>
      <c r="Q203" s="1"/>
    </row>
    <row r="204" spans="1:17" x14ac:dyDescent="0.2">
      <c r="A204" s="84">
        <f t="shared" si="23"/>
        <v>19.8</v>
      </c>
      <c r="B204" s="84">
        <f t="shared" si="20"/>
        <v>3.6063000000000001</v>
      </c>
      <c r="C204" s="84">
        <f t="shared" si="21"/>
        <v>3.3</v>
      </c>
      <c r="D204" s="1"/>
      <c r="E204" s="84">
        <f t="shared" si="24"/>
        <v>1.88</v>
      </c>
      <c r="F204" s="84">
        <f t="shared" si="25"/>
        <v>193</v>
      </c>
      <c r="G204" s="1"/>
      <c r="H204" s="1"/>
      <c r="I204" s="84">
        <f t="shared" si="26"/>
        <v>1.88</v>
      </c>
      <c r="J204" s="84">
        <f t="shared" si="27"/>
        <v>0</v>
      </c>
      <c r="K204" s="1"/>
      <c r="L204" s="1"/>
      <c r="M204" s="84">
        <f t="shared" si="28"/>
        <v>1.88</v>
      </c>
      <c r="N204" s="84">
        <f t="shared" si="29"/>
        <v>0</v>
      </c>
      <c r="O204" s="84">
        <f t="shared" si="22"/>
        <v>0</v>
      </c>
      <c r="P204" s="1"/>
      <c r="Q204" s="1"/>
    </row>
    <row r="205" spans="1:17" x14ac:dyDescent="0.2">
      <c r="A205" s="84">
        <f t="shared" si="23"/>
        <v>19.899999999999999</v>
      </c>
      <c r="B205" s="84">
        <f t="shared" si="20"/>
        <v>3.6063000000000001</v>
      </c>
      <c r="C205" s="84">
        <f t="shared" si="21"/>
        <v>3.3</v>
      </c>
      <c r="D205" s="1"/>
      <c r="E205" s="84">
        <f t="shared" si="24"/>
        <v>1.89</v>
      </c>
      <c r="F205" s="84">
        <f t="shared" si="25"/>
        <v>193</v>
      </c>
      <c r="G205" s="1"/>
      <c r="H205" s="1"/>
      <c r="I205" s="84">
        <f t="shared" si="26"/>
        <v>1.89</v>
      </c>
      <c r="J205" s="84">
        <f t="shared" si="27"/>
        <v>0</v>
      </c>
      <c r="K205" s="1"/>
      <c r="L205" s="1"/>
      <c r="M205" s="84">
        <f t="shared" si="28"/>
        <v>1.89</v>
      </c>
      <c r="N205" s="84">
        <f t="shared" si="29"/>
        <v>0</v>
      </c>
      <c r="O205" s="84">
        <f t="shared" si="22"/>
        <v>0</v>
      </c>
      <c r="P205" s="1"/>
      <c r="Q205" s="1"/>
    </row>
    <row r="206" spans="1:17" x14ac:dyDescent="0.2">
      <c r="A206" s="84">
        <f t="shared" si="23"/>
        <v>20</v>
      </c>
      <c r="B206" s="84">
        <f t="shared" si="20"/>
        <v>3.6063000000000001</v>
      </c>
      <c r="C206" s="84">
        <f t="shared" si="21"/>
        <v>3.3</v>
      </c>
      <c r="D206" s="1"/>
      <c r="E206" s="84">
        <f t="shared" si="24"/>
        <v>1.9</v>
      </c>
      <c r="F206" s="84">
        <f t="shared" si="25"/>
        <v>193</v>
      </c>
      <c r="G206" s="1"/>
      <c r="H206" s="1"/>
      <c r="I206" s="84">
        <f t="shared" si="26"/>
        <v>1.9</v>
      </c>
      <c r="J206" s="84">
        <f t="shared" si="27"/>
        <v>0</v>
      </c>
      <c r="K206" s="1"/>
      <c r="L206" s="1"/>
      <c r="M206" s="84">
        <f t="shared" si="28"/>
        <v>1.9</v>
      </c>
      <c r="N206" s="84">
        <f t="shared" si="29"/>
        <v>0</v>
      </c>
      <c r="O206" s="84">
        <f t="shared" si="22"/>
        <v>0</v>
      </c>
      <c r="P206" s="1"/>
      <c r="Q206" s="1"/>
    </row>
    <row r="207" spans="1:17" x14ac:dyDescent="0.2">
      <c r="A207" s="84">
        <f t="shared" si="23"/>
        <v>20.100000000000001</v>
      </c>
      <c r="B207" s="84">
        <f t="shared" si="20"/>
        <v>3.6063000000000001</v>
      </c>
      <c r="C207" s="84">
        <f t="shared" si="21"/>
        <v>3.3</v>
      </c>
      <c r="D207" s="1"/>
      <c r="E207" s="84">
        <f t="shared" si="24"/>
        <v>1.91</v>
      </c>
      <c r="F207" s="84">
        <f t="shared" si="25"/>
        <v>192</v>
      </c>
      <c r="G207" s="1"/>
      <c r="H207" s="1"/>
      <c r="I207" s="84">
        <f t="shared" si="26"/>
        <v>1.91</v>
      </c>
      <c r="J207" s="84">
        <f t="shared" si="27"/>
        <v>0</v>
      </c>
      <c r="K207" s="1"/>
      <c r="L207" s="1"/>
      <c r="M207" s="84">
        <f t="shared" si="28"/>
        <v>1.91</v>
      </c>
      <c r="N207" s="84">
        <f t="shared" si="29"/>
        <v>0</v>
      </c>
      <c r="O207" s="84">
        <f t="shared" si="22"/>
        <v>0</v>
      </c>
      <c r="P207" s="1"/>
      <c r="Q207" s="1"/>
    </row>
    <row r="208" spans="1:17" x14ac:dyDescent="0.2">
      <c r="A208" s="84">
        <f t="shared" si="23"/>
        <v>20.2</v>
      </c>
      <c r="B208" s="84">
        <f t="shared" ref="B208:B271" si="30">ROUND(VLOOKUP($A208,SINCLAIRTABELLE,$D$1),$B$10)</f>
        <v>3.6063000000000001</v>
      </c>
      <c r="C208" s="84">
        <f t="shared" ref="C208:C271" si="31">IF($B$3=$W$1,ROUND(VLOOKUP($A208,SINCLAIRTABELLE,$E$1),$B$10),IF($B$3=$W$2,B208,B208+$B$4))</f>
        <v>3.3</v>
      </c>
      <c r="D208" s="1"/>
      <c r="E208" s="84">
        <f t="shared" si="24"/>
        <v>1.92</v>
      </c>
      <c r="F208" s="84">
        <f t="shared" si="25"/>
        <v>192</v>
      </c>
      <c r="G208" s="1"/>
      <c r="H208" s="1"/>
      <c r="I208" s="84">
        <f t="shared" si="26"/>
        <v>1.92</v>
      </c>
      <c r="J208" s="84">
        <f t="shared" si="27"/>
        <v>0</v>
      </c>
      <c r="K208" s="1"/>
      <c r="L208" s="1"/>
      <c r="M208" s="84">
        <f t="shared" si="28"/>
        <v>1.92</v>
      </c>
      <c r="N208" s="84">
        <f t="shared" si="29"/>
        <v>0</v>
      </c>
      <c r="O208" s="84">
        <f t="shared" ref="O208:O271" si="32">IF($N$4="Ja",ROUND(N208*$O$2,$B$10),N208)</f>
        <v>0</v>
      </c>
      <c r="P208" s="1"/>
      <c r="Q208" s="1"/>
    </row>
    <row r="209" spans="1:17" x14ac:dyDescent="0.2">
      <c r="A209" s="84">
        <f t="shared" si="23"/>
        <v>20.3</v>
      </c>
      <c r="B209" s="84">
        <f t="shared" si="30"/>
        <v>3.6063000000000001</v>
      </c>
      <c r="C209" s="84">
        <f t="shared" si="31"/>
        <v>3.3</v>
      </c>
      <c r="D209" s="1"/>
      <c r="E209" s="84">
        <f t="shared" si="24"/>
        <v>1.93</v>
      </c>
      <c r="F209" s="84">
        <f t="shared" si="25"/>
        <v>192</v>
      </c>
      <c r="G209" s="1"/>
      <c r="H209" s="1"/>
      <c r="I209" s="84">
        <f t="shared" si="26"/>
        <v>1.93</v>
      </c>
      <c r="J209" s="84">
        <f t="shared" si="27"/>
        <v>0</v>
      </c>
      <c r="K209" s="1"/>
      <c r="L209" s="1"/>
      <c r="M209" s="84">
        <f t="shared" si="28"/>
        <v>1.93</v>
      </c>
      <c r="N209" s="84">
        <f t="shared" si="29"/>
        <v>0</v>
      </c>
      <c r="O209" s="84">
        <f t="shared" si="32"/>
        <v>0</v>
      </c>
      <c r="P209" s="1"/>
      <c r="Q209" s="1"/>
    </row>
    <row r="210" spans="1:17" x14ac:dyDescent="0.2">
      <c r="A210" s="84">
        <f t="shared" ref="A210:A273" si="33">ROUND(A209+0.1,1)</f>
        <v>20.399999999999999</v>
      </c>
      <c r="B210" s="84">
        <f t="shared" si="30"/>
        <v>3.6063000000000001</v>
      </c>
      <c r="C210" s="84">
        <f t="shared" si="31"/>
        <v>3.3</v>
      </c>
      <c r="D210" s="1"/>
      <c r="E210" s="84">
        <f t="shared" ref="E210:E273" si="34">ROUND(E209+0.01,2)</f>
        <v>1.94</v>
      </c>
      <c r="F210" s="84">
        <f t="shared" ref="F210:F273" si="35">ROUND(IF(E210 &gt; $F$9,0,($F$9-E210)*100*$F$11), $F$10)</f>
        <v>192</v>
      </c>
      <c r="G210" s="1"/>
      <c r="H210" s="1"/>
      <c r="I210" s="84">
        <f t="shared" ref="I210:I273" si="36">ROUND(I209+0.01,2)</f>
        <v>1.94</v>
      </c>
      <c r="J210" s="84">
        <f t="shared" ref="J210:J273" si="37">ROUND(IF(I210&lt;=$J$9,0,(I210-$J$9)*100*$J$11),$J$10)</f>
        <v>0</v>
      </c>
      <c r="K210" s="1"/>
      <c r="L210" s="1"/>
      <c r="M210" s="84">
        <f t="shared" ref="M210:M273" si="38">ROUND(M209+0.01,2)</f>
        <v>1.94</v>
      </c>
      <c r="N210" s="84">
        <f t="shared" ref="N210:N273" si="39">ROUND(IF(M210&lt;=$N$9,0,(M210-$N$9)*100*$N$11),$N$10)</f>
        <v>0</v>
      </c>
      <c r="O210" s="84">
        <f t="shared" si="32"/>
        <v>0</v>
      </c>
      <c r="P210" s="1"/>
      <c r="Q210" s="1"/>
    </row>
    <row r="211" spans="1:17" x14ac:dyDescent="0.2">
      <c r="A211" s="84">
        <f t="shared" si="33"/>
        <v>20.5</v>
      </c>
      <c r="B211" s="84">
        <f t="shared" si="30"/>
        <v>3.6063000000000001</v>
      </c>
      <c r="C211" s="84">
        <f t="shared" si="31"/>
        <v>3.3</v>
      </c>
      <c r="D211" s="1"/>
      <c r="E211" s="84">
        <f t="shared" si="34"/>
        <v>1.95</v>
      </c>
      <c r="F211" s="84">
        <f t="shared" si="35"/>
        <v>191</v>
      </c>
      <c r="G211" s="1"/>
      <c r="H211" s="1"/>
      <c r="I211" s="84">
        <f t="shared" si="36"/>
        <v>1.95</v>
      </c>
      <c r="J211" s="84">
        <f t="shared" si="37"/>
        <v>0</v>
      </c>
      <c r="K211" s="1"/>
      <c r="L211" s="1"/>
      <c r="M211" s="84">
        <f t="shared" si="38"/>
        <v>1.95</v>
      </c>
      <c r="N211" s="84">
        <f t="shared" si="39"/>
        <v>0</v>
      </c>
      <c r="O211" s="84">
        <f t="shared" si="32"/>
        <v>0</v>
      </c>
      <c r="P211" s="1"/>
      <c r="Q211" s="1"/>
    </row>
    <row r="212" spans="1:17" x14ac:dyDescent="0.2">
      <c r="A212" s="84">
        <f t="shared" si="33"/>
        <v>20.6</v>
      </c>
      <c r="B212" s="84">
        <f t="shared" si="30"/>
        <v>3.6063000000000001</v>
      </c>
      <c r="C212" s="84">
        <f t="shared" si="31"/>
        <v>3.3</v>
      </c>
      <c r="D212" s="1"/>
      <c r="E212" s="84">
        <f t="shared" si="34"/>
        <v>1.96</v>
      </c>
      <c r="F212" s="84">
        <f t="shared" si="35"/>
        <v>191</v>
      </c>
      <c r="G212" s="1"/>
      <c r="H212" s="1"/>
      <c r="I212" s="84">
        <f t="shared" si="36"/>
        <v>1.96</v>
      </c>
      <c r="J212" s="84">
        <f t="shared" si="37"/>
        <v>0</v>
      </c>
      <c r="K212" s="1"/>
      <c r="L212" s="1"/>
      <c r="M212" s="84">
        <f t="shared" si="38"/>
        <v>1.96</v>
      </c>
      <c r="N212" s="84">
        <f t="shared" si="39"/>
        <v>0</v>
      </c>
      <c r="O212" s="84">
        <f t="shared" si="32"/>
        <v>0</v>
      </c>
      <c r="P212" s="1"/>
      <c r="Q212" s="1"/>
    </row>
    <row r="213" spans="1:17" x14ac:dyDescent="0.2">
      <c r="A213" s="84">
        <f t="shared" si="33"/>
        <v>20.7</v>
      </c>
      <c r="B213" s="84">
        <f t="shared" si="30"/>
        <v>3.6063000000000001</v>
      </c>
      <c r="C213" s="84">
        <f t="shared" si="31"/>
        <v>3.3</v>
      </c>
      <c r="D213" s="1"/>
      <c r="E213" s="84">
        <f t="shared" si="34"/>
        <v>1.97</v>
      </c>
      <c r="F213" s="84">
        <f t="shared" si="35"/>
        <v>191</v>
      </c>
      <c r="G213" s="1"/>
      <c r="H213" s="1"/>
      <c r="I213" s="84">
        <f t="shared" si="36"/>
        <v>1.97</v>
      </c>
      <c r="J213" s="84">
        <f t="shared" si="37"/>
        <v>0</v>
      </c>
      <c r="K213" s="1"/>
      <c r="L213" s="1"/>
      <c r="M213" s="84">
        <f t="shared" si="38"/>
        <v>1.97</v>
      </c>
      <c r="N213" s="84">
        <f t="shared" si="39"/>
        <v>0</v>
      </c>
      <c r="O213" s="84">
        <f t="shared" si="32"/>
        <v>0</v>
      </c>
      <c r="P213" s="1"/>
      <c r="Q213" s="1"/>
    </row>
    <row r="214" spans="1:17" x14ac:dyDescent="0.2">
      <c r="A214" s="84">
        <f t="shared" si="33"/>
        <v>20.8</v>
      </c>
      <c r="B214" s="84">
        <f t="shared" si="30"/>
        <v>3.6063000000000001</v>
      </c>
      <c r="C214" s="84">
        <f t="shared" si="31"/>
        <v>3.3</v>
      </c>
      <c r="D214" s="1"/>
      <c r="E214" s="84">
        <f t="shared" si="34"/>
        <v>1.98</v>
      </c>
      <c r="F214" s="84">
        <f t="shared" si="35"/>
        <v>191</v>
      </c>
      <c r="G214" s="1"/>
      <c r="H214" s="1"/>
      <c r="I214" s="84">
        <f t="shared" si="36"/>
        <v>1.98</v>
      </c>
      <c r="J214" s="84">
        <f t="shared" si="37"/>
        <v>0</v>
      </c>
      <c r="K214" s="1"/>
      <c r="L214" s="1"/>
      <c r="M214" s="84">
        <f t="shared" si="38"/>
        <v>1.98</v>
      </c>
      <c r="N214" s="84">
        <f t="shared" si="39"/>
        <v>0</v>
      </c>
      <c r="O214" s="84">
        <f t="shared" si="32"/>
        <v>0</v>
      </c>
      <c r="P214" s="1"/>
      <c r="Q214" s="1"/>
    </row>
    <row r="215" spans="1:17" x14ac:dyDescent="0.2">
      <c r="A215" s="84">
        <f t="shared" si="33"/>
        <v>20.9</v>
      </c>
      <c r="B215" s="84">
        <f t="shared" si="30"/>
        <v>3.6063000000000001</v>
      </c>
      <c r="C215" s="84">
        <f t="shared" si="31"/>
        <v>3.3</v>
      </c>
      <c r="D215" s="1"/>
      <c r="E215" s="84">
        <f t="shared" si="34"/>
        <v>1.99</v>
      </c>
      <c r="F215" s="84">
        <f t="shared" si="35"/>
        <v>190</v>
      </c>
      <c r="G215" s="1"/>
      <c r="H215" s="1"/>
      <c r="I215" s="84">
        <f t="shared" si="36"/>
        <v>1.99</v>
      </c>
      <c r="J215" s="84">
        <f t="shared" si="37"/>
        <v>0</v>
      </c>
      <c r="K215" s="1"/>
      <c r="L215" s="1"/>
      <c r="M215" s="84">
        <f t="shared" si="38"/>
        <v>1.99</v>
      </c>
      <c r="N215" s="84">
        <f t="shared" si="39"/>
        <v>0</v>
      </c>
      <c r="O215" s="84">
        <f t="shared" si="32"/>
        <v>0</v>
      </c>
      <c r="P215" s="1"/>
      <c r="Q215" s="1"/>
    </row>
    <row r="216" spans="1:17" x14ac:dyDescent="0.2">
      <c r="A216" s="84">
        <f t="shared" si="33"/>
        <v>21</v>
      </c>
      <c r="B216" s="84">
        <f t="shared" si="30"/>
        <v>3.6063000000000001</v>
      </c>
      <c r="C216" s="84">
        <f t="shared" si="31"/>
        <v>3.3</v>
      </c>
      <c r="D216" s="1"/>
      <c r="E216" s="84">
        <f t="shared" si="34"/>
        <v>2</v>
      </c>
      <c r="F216" s="84">
        <f t="shared" si="35"/>
        <v>190</v>
      </c>
      <c r="G216" s="1"/>
      <c r="H216" s="1"/>
      <c r="I216" s="84">
        <f t="shared" si="36"/>
        <v>2</v>
      </c>
      <c r="J216" s="84">
        <f t="shared" si="37"/>
        <v>0</v>
      </c>
      <c r="K216" s="1"/>
      <c r="L216" s="1"/>
      <c r="M216" s="84">
        <f t="shared" si="38"/>
        <v>2</v>
      </c>
      <c r="N216" s="84">
        <f t="shared" si="39"/>
        <v>0</v>
      </c>
      <c r="O216" s="84">
        <f t="shared" si="32"/>
        <v>0</v>
      </c>
      <c r="P216" s="1"/>
      <c r="Q216" s="1"/>
    </row>
    <row r="217" spans="1:17" x14ac:dyDescent="0.2">
      <c r="A217" s="84">
        <f t="shared" si="33"/>
        <v>21.1</v>
      </c>
      <c r="B217" s="84">
        <f t="shared" si="30"/>
        <v>3.6063000000000001</v>
      </c>
      <c r="C217" s="84">
        <f t="shared" si="31"/>
        <v>3.3</v>
      </c>
      <c r="D217" s="1"/>
      <c r="E217" s="84">
        <f t="shared" si="34"/>
        <v>2.0099999999999998</v>
      </c>
      <c r="F217" s="84">
        <f t="shared" si="35"/>
        <v>190</v>
      </c>
      <c r="G217" s="1"/>
      <c r="H217" s="1"/>
      <c r="I217" s="84">
        <f t="shared" si="36"/>
        <v>2.0099999999999998</v>
      </c>
      <c r="J217" s="84">
        <f t="shared" si="37"/>
        <v>0.2</v>
      </c>
      <c r="K217" s="1"/>
      <c r="L217" s="1"/>
      <c r="M217" s="84">
        <f t="shared" si="38"/>
        <v>2.0099999999999998</v>
      </c>
      <c r="N217" s="84">
        <f t="shared" si="39"/>
        <v>0.08</v>
      </c>
      <c r="O217" s="84">
        <f t="shared" si="32"/>
        <v>0.26400000000000001</v>
      </c>
      <c r="P217" s="1"/>
      <c r="Q217" s="1"/>
    </row>
    <row r="218" spans="1:17" x14ac:dyDescent="0.2">
      <c r="A218" s="84">
        <f t="shared" si="33"/>
        <v>21.2</v>
      </c>
      <c r="B218" s="84">
        <f t="shared" si="30"/>
        <v>3.6063000000000001</v>
      </c>
      <c r="C218" s="84">
        <f t="shared" si="31"/>
        <v>3.3</v>
      </c>
      <c r="D218" s="1"/>
      <c r="E218" s="84">
        <f t="shared" si="34"/>
        <v>2.02</v>
      </c>
      <c r="F218" s="84">
        <f t="shared" si="35"/>
        <v>190</v>
      </c>
      <c r="G218" s="1"/>
      <c r="H218" s="1"/>
      <c r="I218" s="84">
        <f t="shared" si="36"/>
        <v>2.02</v>
      </c>
      <c r="J218" s="84">
        <f t="shared" si="37"/>
        <v>0.4</v>
      </c>
      <c r="K218" s="1"/>
      <c r="L218" s="1"/>
      <c r="M218" s="84">
        <f t="shared" si="38"/>
        <v>2.02</v>
      </c>
      <c r="N218" s="84">
        <f t="shared" si="39"/>
        <v>0.15</v>
      </c>
      <c r="O218" s="84">
        <f t="shared" si="32"/>
        <v>0.495</v>
      </c>
      <c r="P218" s="1"/>
      <c r="Q218" s="1"/>
    </row>
    <row r="219" spans="1:17" x14ac:dyDescent="0.2">
      <c r="A219" s="84">
        <f t="shared" si="33"/>
        <v>21.3</v>
      </c>
      <c r="B219" s="84">
        <f t="shared" si="30"/>
        <v>3.6063000000000001</v>
      </c>
      <c r="C219" s="84">
        <f t="shared" si="31"/>
        <v>3.3</v>
      </c>
      <c r="D219" s="1"/>
      <c r="E219" s="84">
        <f t="shared" si="34"/>
        <v>2.0299999999999998</v>
      </c>
      <c r="F219" s="84">
        <f t="shared" si="35"/>
        <v>189</v>
      </c>
      <c r="G219" s="1"/>
      <c r="H219" s="1"/>
      <c r="I219" s="84">
        <f t="shared" si="36"/>
        <v>2.0299999999999998</v>
      </c>
      <c r="J219" s="84">
        <f t="shared" si="37"/>
        <v>0.6</v>
      </c>
      <c r="K219" s="1"/>
      <c r="L219" s="1"/>
      <c r="M219" s="84">
        <f t="shared" si="38"/>
        <v>2.0299999999999998</v>
      </c>
      <c r="N219" s="84">
        <f t="shared" si="39"/>
        <v>0.23</v>
      </c>
      <c r="O219" s="84">
        <f t="shared" si="32"/>
        <v>0.75900000000000001</v>
      </c>
      <c r="P219" s="1"/>
      <c r="Q219" s="1"/>
    </row>
    <row r="220" spans="1:17" x14ac:dyDescent="0.2">
      <c r="A220" s="84">
        <f t="shared" si="33"/>
        <v>21.4</v>
      </c>
      <c r="B220" s="84">
        <f t="shared" si="30"/>
        <v>3.6063000000000001</v>
      </c>
      <c r="C220" s="84">
        <f t="shared" si="31"/>
        <v>3.3</v>
      </c>
      <c r="D220" s="1"/>
      <c r="E220" s="84">
        <f t="shared" si="34"/>
        <v>2.04</v>
      </c>
      <c r="F220" s="84">
        <f t="shared" si="35"/>
        <v>189</v>
      </c>
      <c r="G220" s="1"/>
      <c r="H220" s="1"/>
      <c r="I220" s="84">
        <f t="shared" si="36"/>
        <v>2.04</v>
      </c>
      <c r="J220" s="84">
        <f t="shared" si="37"/>
        <v>0.8</v>
      </c>
      <c r="K220" s="1"/>
      <c r="L220" s="1"/>
      <c r="M220" s="84">
        <f t="shared" si="38"/>
        <v>2.04</v>
      </c>
      <c r="N220" s="84">
        <f t="shared" si="39"/>
        <v>0.31</v>
      </c>
      <c r="O220" s="84">
        <f t="shared" si="32"/>
        <v>1.0229999999999999</v>
      </c>
      <c r="P220" s="1"/>
      <c r="Q220" s="1"/>
    </row>
    <row r="221" spans="1:17" x14ac:dyDescent="0.2">
      <c r="A221" s="84">
        <f t="shared" si="33"/>
        <v>21.5</v>
      </c>
      <c r="B221" s="84">
        <f t="shared" si="30"/>
        <v>3.6063000000000001</v>
      </c>
      <c r="C221" s="84">
        <f t="shared" si="31"/>
        <v>3.3</v>
      </c>
      <c r="D221" s="1"/>
      <c r="E221" s="84">
        <f t="shared" si="34"/>
        <v>2.0499999999999998</v>
      </c>
      <c r="F221" s="84">
        <f t="shared" si="35"/>
        <v>189</v>
      </c>
      <c r="G221" s="1"/>
      <c r="H221" s="1"/>
      <c r="I221" s="84">
        <f t="shared" si="36"/>
        <v>2.0499999999999998</v>
      </c>
      <c r="J221" s="84">
        <f t="shared" si="37"/>
        <v>1</v>
      </c>
      <c r="K221" s="1"/>
      <c r="L221" s="1"/>
      <c r="M221" s="84">
        <f t="shared" si="38"/>
        <v>2.0499999999999998</v>
      </c>
      <c r="N221" s="84">
        <f t="shared" si="39"/>
        <v>0.38</v>
      </c>
      <c r="O221" s="84">
        <f t="shared" si="32"/>
        <v>1.254</v>
      </c>
      <c r="P221" s="1"/>
      <c r="Q221" s="1"/>
    </row>
    <row r="222" spans="1:17" x14ac:dyDescent="0.2">
      <c r="A222" s="84">
        <f t="shared" si="33"/>
        <v>21.6</v>
      </c>
      <c r="B222" s="84">
        <f t="shared" si="30"/>
        <v>3.6063000000000001</v>
      </c>
      <c r="C222" s="84">
        <f t="shared" si="31"/>
        <v>3.3</v>
      </c>
      <c r="D222" s="1"/>
      <c r="E222" s="84">
        <f t="shared" si="34"/>
        <v>2.06</v>
      </c>
      <c r="F222" s="84">
        <f t="shared" si="35"/>
        <v>189</v>
      </c>
      <c r="G222" s="1"/>
      <c r="H222" s="1"/>
      <c r="I222" s="84">
        <f t="shared" si="36"/>
        <v>2.06</v>
      </c>
      <c r="J222" s="84">
        <f t="shared" si="37"/>
        <v>1.2</v>
      </c>
      <c r="K222" s="1"/>
      <c r="L222" s="1"/>
      <c r="M222" s="84">
        <f t="shared" si="38"/>
        <v>2.06</v>
      </c>
      <c r="N222" s="84">
        <f t="shared" si="39"/>
        <v>0.46</v>
      </c>
      <c r="O222" s="84">
        <f t="shared" si="32"/>
        <v>1.518</v>
      </c>
      <c r="P222" s="1"/>
      <c r="Q222" s="1"/>
    </row>
    <row r="223" spans="1:17" x14ac:dyDescent="0.2">
      <c r="A223" s="84">
        <f t="shared" si="33"/>
        <v>21.7</v>
      </c>
      <c r="B223" s="84">
        <f t="shared" si="30"/>
        <v>3.6063000000000001</v>
      </c>
      <c r="C223" s="84">
        <f t="shared" si="31"/>
        <v>3.3</v>
      </c>
      <c r="D223" s="1"/>
      <c r="E223" s="84">
        <f t="shared" si="34"/>
        <v>2.0699999999999998</v>
      </c>
      <c r="F223" s="84">
        <f t="shared" si="35"/>
        <v>188</v>
      </c>
      <c r="G223" s="1"/>
      <c r="H223" s="1"/>
      <c r="I223" s="84">
        <f t="shared" si="36"/>
        <v>2.0699999999999998</v>
      </c>
      <c r="J223" s="84">
        <f t="shared" si="37"/>
        <v>1.4</v>
      </c>
      <c r="K223" s="1"/>
      <c r="L223" s="1"/>
      <c r="M223" s="84">
        <f t="shared" si="38"/>
        <v>2.0699999999999998</v>
      </c>
      <c r="N223" s="84">
        <f t="shared" si="39"/>
        <v>0.54</v>
      </c>
      <c r="O223" s="84">
        <f t="shared" si="32"/>
        <v>1.782</v>
      </c>
      <c r="P223" s="1"/>
      <c r="Q223" s="1"/>
    </row>
    <row r="224" spans="1:17" x14ac:dyDescent="0.2">
      <c r="A224" s="84">
        <f t="shared" si="33"/>
        <v>21.8</v>
      </c>
      <c r="B224" s="84">
        <f t="shared" si="30"/>
        <v>3.6063000000000001</v>
      </c>
      <c r="C224" s="84">
        <f t="shared" si="31"/>
        <v>3.3</v>
      </c>
      <c r="D224" s="1"/>
      <c r="E224" s="84">
        <f t="shared" si="34"/>
        <v>2.08</v>
      </c>
      <c r="F224" s="84">
        <f t="shared" si="35"/>
        <v>188</v>
      </c>
      <c r="G224" s="1"/>
      <c r="H224" s="1"/>
      <c r="I224" s="84">
        <f t="shared" si="36"/>
        <v>2.08</v>
      </c>
      <c r="J224" s="84">
        <f t="shared" si="37"/>
        <v>1.6</v>
      </c>
      <c r="K224" s="1"/>
      <c r="L224" s="1"/>
      <c r="M224" s="84">
        <f t="shared" si="38"/>
        <v>2.08</v>
      </c>
      <c r="N224" s="84">
        <f t="shared" si="39"/>
        <v>0.62</v>
      </c>
      <c r="O224" s="84">
        <f t="shared" si="32"/>
        <v>2.0459999999999998</v>
      </c>
      <c r="P224" s="1"/>
      <c r="Q224" s="1"/>
    </row>
    <row r="225" spans="1:17" x14ac:dyDescent="0.2">
      <c r="A225" s="84">
        <f t="shared" si="33"/>
        <v>21.9</v>
      </c>
      <c r="B225" s="84">
        <f t="shared" si="30"/>
        <v>3.6063000000000001</v>
      </c>
      <c r="C225" s="84">
        <f t="shared" si="31"/>
        <v>3.3</v>
      </c>
      <c r="D225" s="1"/>
      <c r="E225" s="84">
        <f t="shared" si="34"/>
        <v>2.09</v>
      </c>
      <c r="F225" s="84">
        <f t="shared" si="35"/>
        <v>188</v>
      </c>
      <c r="G225" s="1"/>
      <c r="H225" s="1"/>
      <c r="I225" s="84">
        <f t="shared" si="36"/>
        <v>2.09</v>
      </c>
      <c r="J225" s="84">
        <f t="shared" si="37"/>
        <v>1.8</v>
      </c>
      <c r="K225" s="1"/>
      <c r="L225" s="1"/>
      <c r="M225" s="84">
        <f t="shared" si="38"/>
        <v>2.09</v>
      </c>
      <c r="N225" s="84">
        <f t="shared" si="39"/>
        <v>0.69</v>
      </c>
      <c r="O225" s="84">
        <f t="shared" si="32"/>
        <v>2.2770000000000001</v>
      </c>
      <c r="P225" s="1"/>
      <c r="Q225" s="1"/>
    </row>
    <row r="226" spans="1:17" x14ac:dyDescent="0.2">
      <c r="A226" s="84">
        <f t="shared" si="33"/>
        <v>22</v>
      </c>
      <c r="B226" s="84">
        <f t="shared" si="30"/>
        <v>3.6063000000000001</v>
      </c>
      <c r="C226" s="84">
        <f t="shared" si="31"/>
        <v>3.3</v>
      </c>
      <c r="D226" s="1"/>
      <c r="E226" s="84">
        <f t="shared" si="34"/>
        <v>2.1</v>
      </c>
      <c r="F226" s="84">
        <f t="shared" si="35"/>
        <v>188</v>
      </c>
      <c r="G226" s="1"/>
      <c r="H226" s="1"/>
      <c r="I226" s="84">
        <f t="shared" si="36"/>
        <v>2.1</v>
      </c>
      <c r="J226" s="84">
        <f t="shared" si="37"/>
        <v>2</v>
      </c>
      <c r="K226" s="1"/>
      <c r="L226" s="1"/>
      <c r="M226" s="84">
        <f t="shared" si="38"/>
        <v>2.1</v>
      </c>
      <c r="N226" s="84">
        <f t="shared" si="39"/>
        <v>0.77</v>
      </c>
      <c r="O226" s="84">
        <f t="shared" si="32"/>
        <v>2.5409999999999999</v>
      </c>
      <c r="P226" s="1"/>
      <c r="Q226" s="1"/>
    </row>
    <row r="227" spans="1:17" x14ac:dyDescent="0.2">
      <c r="A227" s="84">
        <f t="shared" si="33"/>
        <v>22.1</v>
      </c>
      <c r="B227" s="84">
        <f t="shared" si="30"/>
        <v>3.6063000000000001</v>
      </c>
      <c r="C227" s="84">
        <f t="shared" si="31"/>
        <v>3.3</v>
      </c>
      <c r="D227" s="1"/>
      <c r="E227" s="84">
        <f t="shared" si="34"/>
        <v>2.11</v>
      </c>
      <c r="F227" s="84">
        <f t="shared" si="35"/>
        <v>187</v>
      </c>
      <c r="G227" s="1"/>
      <c r="H227" s="1"/>
      <c r="I227" s="84">
        <f t="shared" si="36"/>
        <v>2.11</v>
      </c>
      <c r="J227" s="84">
        <f t="shared" si="37"/>
        <v>2.2000000000000002</v>
      </c>
      <c r="K227" s="1"/>
      <c r="L227" s="1"/>
      <c r="M227" s="84">
        <f t="shared" si="38"/>
        <v>2.11</v>
      </c>
      <c r="N227" s="84">
        <f t="shared" si="39"/>
        <v>0.85</v>
      </c>
      <c r="O227" s="84">
        <f t="shared" si="32"/>
        <v>2.8050000000000002</v>
      </c>
      <c r="P227" s="1"/>
      <c r="Q227" s="1"/>
    </row>
    <row r="228" spans="1:17" x14ac:dyDescent="0.2">
      <c r="A228" s="84">
        <f t="shared" si="33"/>
        <v>22.2</v>
      </c>
      <c r="B228" s="84">
        <f t="shared" si="30"/>
        <v>3.6063000000000001</v>
      </c>
      <c r="C228" s="84">
        <f t="shared" si="31"/>
        <v>3.3</v>
      </c>
      <c r="D228" s="1"/>
      <c r="E228" s="84">
        <f t="shared" si="34"/>
        <v>2.12</v>
      </c>
      <c r="F228" s="84">
        <f t="shared" si="35"/>
        <v>187</v>
      </c>
      <c r="G228" s="1"/>
      <c r="H228" s="1"/>
      <c r="I228" s="84">
        <f t="shared" si="36"/>
        <v>2.12</v>
      </c>
      <c r="J228" s="84">
        <f t="shared" si="37"/>
        <v>2.4</v>
      </c>
      <c r="K228" s="1"/>
      <c r="L228" s="1"/>
      <c r="M228" s="84">
        <f t="shared" si="38"/>
        <v>2.12</v>
      </c>
      <c r="N228" s="84">
        <f t="shared" si="39"/>
        <v>0.92</v>
      </c>
      <c r="O228" s="84">
        <f t="shared" si="32"/>
        <v>3.036</v>
      </c>
      <c r="P228" s="1"/>
      <c r="Q228" s="1"/>
    </row>
    <row r="229" spans="1:17" x14ac:dyDescent="0.2">
      <c r="A229" s="84">
        <f t="shared" si="33"/>
        <v>22.3</v>
      </c>
      <c r="B229" s="84">
        <f t="shared" si="30"/>
        <v>3.6063000000000001</v>
      </c>
      <c r="C229" s="84">
        <f t="shared" si="31"/>
        <v>3.3</v>
      </c>
      <c r="D229" s="1"/>
      <c r="E229" s="84">
        <f t="shared" si="34"/>
        <v>2.13</v>
      </c>
      <c r="F229" s="84">
        <f t="shared" si="35"/>
        <v>187</v>
      </c>
      <c r="G229" s="1"/>
      <c r="H229" s="1"/>
      <c r="I229" s="84">
        <f t="shared" si="36"/>
        <v>2.13</v>
      </c>
      <c r="J229" s="84">
        <f t="shared" si="37"/>
        <v>2.6</v>
      </c>
      <c r="K229" s="1"/>
      <c r="L229" s="1"/>
      <c r="M229" s="84">
        <f t="shared" si="38"/>
        <v>2.13</v>
      </c>
      <c r="N229" s="84">
        <f t="shared" si="39"/>
        <v>1</v>
      </c>
      <c r="O229" s="84">
        <f t="shared" si="32"/>
        <v>3.3</v>
      </c>
      <c r="P229" s="1"/>
      <c r="Q229" s="1"/>
    </row>
    <row r="230" spans="1:17" x14ac:dyDescent="0.2">
      <c r="A230" s="84">
        <f t="shared" si="33"/>
        <v>22.4</v>
      </c>
      <c r="B230" s="84">
        <f t="shared" si="30"/>
        <v>3.6063000000000001</v>
      </c>
      <c r="C230" s="84">
        <f t="shared" si="31"/>
        <v>3.3</v>
      </c>
      <c r="D230" s="1"/>
      <c r="E230" s="84">
        <f t="shared" si="34"/>
        <v>2.14</v>
      </c>
      <c r="F230" s="84">
        <f t="shared" si="35"/>
        <v>187</v>
      </c>
      <c r="G230" s="1"/>
      <c r="H230" s="1"/>
      <c r="I230" s="84">
        <f t="shared" si="36"/>
        <v>2.14</v>
      </c>
      <c r="J230" s="84">
        <f t="shared" si="37"/>
        <v>2.8</v>
      </c>
      <c r="K230" s="1"/>
      <c r="L230" s="1"/>
      <c r="M230" s="84">
        <f t="shared" si="38"/>
        <v>2.14</v>
      </c>
      <c r="N230" s="84">
        <f t="shared" si="39"/>
        <v>1.08</v>
      </c>
      <c r="O230" s="84">
        <f t="shared" si="32"/>
        <v>3.5640000000000001</v>
      </c>
      <c r="P230" s="1"/>
      <c r="Q230" s="1"/>
    </row>
    <row r="231" spans="1:17" x14ac:dyDescent="0.2">
      <c r="A231" s="84">
        <f t="shared" si="33"/>
        <v>22.5</v>
      </c>
      <c r="B231" s="84">
        <f t="shared" si="30"/>
        <v>3.6063000000000001</v>
      </c>
      <c r="C231" s="84">
        <f t="shared" si="31"/>
        <v>3.3</v>
      </c>
      <c r="D231" s="1"/>
      <c r="E231" s="84">
        <f t="shared" si="34"/>
        <v>2.15</v>
      </c>
      <c r="F231" s="84">
        <f t="shared" si="35"/>
        <v>186</v>
      </c>
      <c r="G231" s="1"/>
      <c r="H231" s="1"/>
      <c r="I231" s="84">
        <f t="shared" si="36"/>
        <v>2.15</v>
      </c>
      <c r="J231" s="84">
        <f t="shared" si="37"/>
        <v>3</v>
      </c>
      <c r="K231" s="1"/>
      <c r="L231" s="1"/>
      <c r="M231" s="84">
        <f t="shared" si="38"/>
        <v>2.15</v>
      </c>
      <c r="N231" s="84">
        <f t="shared" si="39"/>
        <v>1.1499999999999999</v>
      </c>
      <c r="O231" s="84">
        <f t="shared" si="32"/>
        <v>3.7949999999999999</v>
      </c>
      <c r="P231" s="1"/>
      <c r="Q231" s="1"/>
    </row>
    <row r="232" spans="1:17" x14ac:dyDescent="0.2">
      <c r="A232" s="84">
        <f t="shared" si="33"/>
        <v>22.6</v>
      </c>
      <c r="B232" s="84">
        <f t="shared" si="30"/>
        <v>3.6063000000000001</v>
      </c>
      <c r="C232" s="84">
        <f t="shared" si="31"/>
        <v>3.3</v>
      </c>
      <c r="D232" s="1"/>
      <c r="E232" s="84">
        <f t="shared" si="34"/>
        <v>2.16</v>
      </c>
      <c r="F232" s="84">
        <f t="shared" si="35"/>
        <v>186</v>
      </c>
      <c r="G232" s="1"/>
      <c r="H232" s="1"/>
      <c r="I232" s="84">
        <f t="shared" si="36"/>
        <v>2.16</v>
      </c>
      <c r="J232" s="84">
        <f t="shared" si="37"/>
        <v>3.2</v>
      </c>
      <c r="K232" s="1"/>
      <c r="L232" s="1"/>
      <c r="M232" s="84">
        <f t="shared" si="38"/>
        <v>2.16</v>
      </c>
      <c r="N232" s="84">
        <f t="shared" si="39"/>
        <v>1.23</v>
      </c>
      <c r="O232" s="84">
        <f t="shared" si="32"/>
        <v>4.0590000000000002</v>
      </c>
      <c r="P232" s="1"/>
      <c r="Q232" s="1"/>
    </row>
    <row r="233" spans="1:17" x14ac:dyDescent="0.2">
      <c r="A233" s="84">
        <f t="shared" si="33"/>
        <v>22.7</v>
      </c>
      <c r="B233" s="84">
        <f t="shared" si="30"/>
        <v>3.6063000000000001</v>
      </c>
      <c r="C233" s="84">
        <f t="shared" si="31"/>
        <v>3.3</v>
      </c>
      <c r="D233" s="1"/>
      <c r="E233" s="84">
        <f t="shared" si="34"/>
        <v>2.17</v>
      </c>
      <c r="F233" s="84">
        <f t="shared" si="35"/>
        <v>186</v>
      </c>
      <c r="G233" s="1"/>
      <c r="H233" s="1"/>
      <c r="I233" s="84">
        <f t="shared" si="36"/>
        <v>2.17</v>
      </c>
      <c r="J233" s="84">
        <f t="shared" si="37"/>
        <v>3.4</v>
      </c>
      <c r="K233" s="1"/>
      <c r="L233" s="1"/>
      <c r="M233" s="84">
        <f t="shared" si="38"/>
        <v>2.17</v>
      </c>
      <c r="N233" s="84">
        <f t="shared" si="39"/>
        <v>1.31</v>
      </c>
      <c r="O233" s="84">
        <f t="shared" si="32"/>
        <v>4.3230000000000004</v>
      </c>
      <c r="P233" s="1"/>
      <c r="Q233" s="1"/>
    </row>
    <row r="234" spans="1:17" x14ac:dyDescent="0.2">
      <c r="A234" s="84">
        <f t="shared" si="33"/>
        <v>22.8</v>
      </c>
      <c r="B234" s="84">
        <f t="shared" si="30"/>
        <v>3.6063000000000001</v>
      </c>
      <c r="C234" s="84">
        <f t="shared" si="31"/>
        <v>3.3</v>
      </c>
      <c r="D234" s="1"/>
      <c r="E234" s="84">
        <f t="shared" si="34"/>
        <v>2.1800000000000002</v>
      </c>
      <c r="F234" s="84">
        <f t="shared" si="35"/>
        <v>186</v>
      </c>
      <c r="G234" s="1"/>
      <c r="H234" s="1"/>
      <c r="I234" s="84">
        <f t="shared" si="36"/>
        <v>2.1800000000000002</v>
      </c>
      <c r="J234" s="84">
        <f t="shared" si="37"/>
        <v>3.6</v>
      </c>
      <c r="K234" s="1"/>
      <c r="L234" s="1"/>
      <c r="M234" s="84">
        <f t="shared" si="38"/>
        <v>2.1800000000000002</v>
      </c>
      <c r="N234" s="84">
        <f t="shared" si="39"/>
        <v>1.38</v>
      </c>
      <c r="O234" s="84">
        <f t="shared" si="32"/>
        <v>4.5540000000000003</v>
      </c>
      <c r="P234" s="1"/>
      <c r="Q234" s="1"/>
    </row>
    <row r="235" spans="1:17" x14ac:dyDescent="0.2">
      <c r="A235" s="84">
        <f t="shared" si="33"/>
        <v>22.9</v>
      </c>
      <c r="B235" s="84">
        <f t="shared" si="30"/>
        <v>3.6063000000000001</v>
      </c>
      <c r="C235" s="84">
        <f t="shared" si="31"/>
        <v>3.3</v>
      </c>
      <c r="D235" s="1"/>
      <c r="E235" s="84">
        <f t="shared" si="34"/>
        <v>2.19</v>
      </c>
      <c r="F235" s="84">
        <f t="shared" si="35"/>
        <v>185</v>
      </c>
      <c r="G235" s="1"/>
      <c r="H235" s="1"/>
      <c r="I235" s="84">
        <f t="shared" si="36"/>
        <v>2.19</v>
      </c>
      <c r="J235" s="84">
        <f t="shared" si="37"/>
        <v>3.8</v>
      </c>
      <c r="K235" s="1"/>
      <c r="L235" s="1"/>
      <c r="M235" s="84">
        <f t="shared" si="38"/>
        <v>2.19</v>
      </c>
      <c r="N235" s="84">
        <f t="shared" si="39"/>
        <v>1.46</v>
      </c>
      <c r="O235" s="84">
        <f t="shared" si="32"/>
        <v>4.8179999999999996</v>
      </c>
      <c r="P235" s="1"/>
      <c r="Q235" s="1"/>
    </row>
    <row r="236" spans="1:17" x14ac:dyDescent="0.2">
      <c r="A236" s="84">
        <f t="shared" si="33"/>
        <v>23</v>
      </c>
      <c r="B236" s="84">
        <f t="shared" si="30"/>
        <v>3.6063000000000001</v>
      </c>
      <c r="C236" s="84">
        <f t="shared" si="31"/>
        <v>3.3</v>
      </c>
      <c r="D236" s="1"/>
      <c r="E236" s="84">
        <f t="shared" si="34"/>
        <v>2.2000000000000002</v>
      </c>
      <c r="F236" s="84">
        <f t="shared" si="35"/>
        <v>185</v>
      </c>
      <c r="G236" s="1"/>
      <c r="H236" s="1"/>
      <c r="I236" s="84">
        <f t="shared" si="36"/>
        <v>2.2000000000000002</v>
      </c>
      <c r="J236" s="84">
        <f t="shared" si="37"/>
        <v>4</v>
      </c>
      <c r="K236" s="1"/>
      <c r="L236" s="1"/>
      <c r="M236" s="84">
        <f t="shared" si="38"/>
        <v>2.2000000000000002</v>
      </c>
      <c r="N236" s="84">
        <f t="shared" si="39"/>
        <v>1.54</v>
      </c>
      <c r="O236" s="84">
        <f t="shared" si="32"/>
        <v>5.0819999999999999</v>
      </c>
      <c r="P236" s="1"/>
      <c r="Q236" s="1"/>
    </row>
    <row r="237" spans="1:17" x14ac:dyDescent="0.2">
      <c r="A237" s="84">
        <f t="shared" si="33"/>
        <v>23.1</v>
      </c>
      <c r="B237" s="84">
        <f t="shared" si="30"/>
        <v>3.6063000000000001</v>
      </c>
      <c r="C237" s="84">
        <f t="shared" si="31"/>
        <v>3.3</v>
      </c>
      <c r="D237" s="1"/>
      <c r="E237" s="84">
        <f t="shared" si="34"/>
        <v>2.21</v>
      </c>
      <c r="F237" s="84">
        <f t="shared" si="35"/>
        <v>185</v>
      </c>
      <c r="G237" s="1"/>
      <c r="H237" s="1"/>
      <c r="I237" s="84">
        <f t="shared" si="36"/>
        <v>2.21</v>
      </c>
      <c r="J237" s="84">
        <f t="shared" si="37"/>
        <v>4.2</v>
      </c>
      <c r="K237" s="1"/>
      <c r="L237" s="1"/>
      <c r="M237" s="84">
        <f t="shared" si="38"/>
        <v>2.21</v>
      </c>
      <c r="N237" s="84">
        <f t="shared" si="39"/>
        <v>1.62</v>
      </c>
      <c r="O237" s="84">
        <f t="shared" si="32"/>
        <v>5.3460000000000001</v>
      </c>
      <c r="P237" s="1"/>
      <c r="Q237" s="1"/>
    </row>
    <row r="238" spans="1:17" x14ac:dyDescent="0.2">
      <c r="A238" s="84">
        <f t="shared" si="33"/>
        <v>23.2</v>
      </c>
      <c r="B238" s="84">
        <f t="shared" si="30"/>
        <v>3.6063000000000001</v>
      </c>
      <c r="C238" s="84">
        <f t="shared" si="31"/>
        <v>3.3</v>
      </c>
      <c r="D238" s="1"/>
      <c r="E238" s="84">
        <f t="shared" si="34"/>
        <v>2.2200000000000002</v>
      </c>
      <c r="F238" s="84">
        <f t="shared" si="35"/>
        <v>185</v>
      </c>
      <c r="G238" s="1"/>
      <c r="H238" s="1"/>
      <c r="I238" s="84">
        <f t="shared" si="36"/>
        <v>2.2200000000000002</v>
      </c>
      <c r="J238" s="84">
        <f t="shared" si="37"/>
        <v>4.4000000000000004</v>
      </c>
      <c r="K238" s="1"/>
      <c r="L238" s="1"/>
      <c r="M238" s="84">
        <f t="shared" si="38"/>
        <v>2.2200000000000002</v>
      </c>
      <c r="N238" s="84">
        <f t="shared" si="39"/>
        <v>1.69</v>
      </c>
      <c r="O238" s="84">
        <f t="shared" si="32"/>
        <v>5.577</v>
      </c>
      <c r="P238" s="1"/>
      <c r="Q238" s="1"/>
    </row>
    <row r="239" spans="1:17" x14ac:dyDescent="0.2">
      <c r="A239" s="84">
        <f t="shared" si="33"/>
        <v>23.3</v>
      </c>
      <c r="B239" s="84">
        <f t="shared" si="30"/>
        <v>3.6063000000000001</v>
      </c>
      <c r="C239" s="84">
        <f t="shared" si="31"/>
        <v>3.3</v>
      </c>
      <c r="D239" s="1"/>
      <c r="E239" s="84">
        <f t="shared" si="34"/>
        <v>2.23</v>
      </c>
      <c r="F239" s="84">
        <f t="shared" si="35"/>
        <v>184</v>
      </c>
      <c r="G239" s="1"/>
      <c r="H239" s="1"/>
      <c r="I239" s="84">
        <f t="shared" si="36"/>
        <v>2.23</v>
      </c>
      <c r="J239" s="84">
        <f t="shared" si="37"/>
        <v>4.5999999999999996</v>
      </c>
      <c r="K239" s="1"/>
      <c r="L239" s="1"/>
      <c r="M239" s="84">
        <f t="shared" si="38"/>
        <v>2.23</v>
      </c>
      <c r="N239" s="84">
        <f t="shared" si="39"/>
        <v>1.77</v>
      </c>
      <c r="O239" s="84">
        <f t="shared" si="32"/>
        <v>5.8410000000000002</v>
      </c>
      <c r="P239" s="1"/>
      <c r="Q239" s="1"/>
    </row>
    <row r="240" spans="1:17" x14ac:dyDescent="0.2">
      <c r="A240" s="84">
        <f t="shared" si="33"/>
        <v>23.4</v>
      </c>
      <c r="B240" s="84">
        <f t="shared" si="30"/>
        <v>3.6063000000000001</v>
      </c>
      <c r="C240" s="84">
        <f t="shared" si="31"/>
        <v>3.3</v>
      </c>
      <c r="D240" s="1"/>
      <c r="E240" s="84">
        <f t="shared" si="34"/>
        <v>2.2400000000000002</v>
      </c>
      <c r="F240" s="84">
        <f t="shared" si="35"/>
        <v>184</v>
      </c>
      <c r="G240" s="1"/>
      <c r="H240" s="1"/>
      <c r="I240" s="84">
        <f t="shared" si="36"/>
        <v>2.2400000000000002</v>
      </c>
      <c r="J240" s="84">
        <f t="shared" si="37"/>
        <v>4.8</v>
      </c>
      <c r="K240" s="1"/>
      <c r="L240" s="1"/>
      <c r="M240" s="84">
        <f t="shared" si="38"/>
        <v>2.2400000000000002</v>
      </c>
      <c r="N240" s="84">
        <f t="shared" si="39"/>
        <v>1.85</v>
      </c>
      <c r="O240" s="84">
        <f t="shared" si="32"/>
        <v>6.1050000000000004</v>
      </c>
      <c r="P240" s="1"/>
      <c r="Q240" s="1"/>
    </row>
    <row r="241" spans="1:17" x14ac:dyDescent="0.2">
      <c r="A241" s="84">
        <f t="shared" si="33"/>
        <v>23.5</v>
      </c>
      <c r="B241" s="84">
        <f t="shared" si="30"/>
        <v>3.6063000000000001</v>
      </c>
      <c r="C241" s="84">
        <f t="shared" si="31"/>
        <v>3.3</v>
      </c>
      <c r="D241" s="1"/>
      <c r="E241" s="84">
        <f t="shared" si="34"/>
        <v>2.25</v>
      </c>
      <c r="F241" s="84">
        <f t="shared" si="35"/>
        <v>184</v>
      </c>
      <c r="G241" s="1"/>
      <c r="H241" s="1"/>
      <c r="I241" s="84">
        <f t="shared" si="36"/>
        <v>2.25</v>
      </c>
      <c r="J241" s="84">
        <f t="shared" si="37"/>
        <v>5</v>
      </c>
      <c r="K241" s="1"/>
      <c r="L241" s="1"/>
      <c r="M241" s="84">
        <f t="shared" si="38"/>
        <v>2.25</v>
      </c>
      <c r="N241" s="84">
        <f t="shared" si="39"/>
        <v>1.92</v>
      </c>
      <c r="O241" s="84">
        <f t="shared" si="32"/>
        <v>6.3360000000000003</v>
      </c>
      <c r="P241" s="1"/>
      <c r="Q241" s="1"/>
    </row>
    <row r="242" spans="1:17" x14ac:dyDescent="0.2">
      <c r="A242" s="84">
        <f t="shared" si="33"/>
        <v>23.6</v>
      </c>
      <c r="B242" s="84">
        <f t="shared" si="30"/>
        <v>3.6063000000000001</v>
      </c>
      <c r="C242" s="84">
        <f t="shared" si="31"/>
        <v>3.3</v>
      </c>
      <c r="D242" s="1"/>
      <c r="E242" s="84">
        <f t="shared" si="34"/>
        <v>2.2599999999999998</v>
      </c>
      <c r="F242" s="84">
        <f t="shared" si="35"/>
        <v>184</v>
      </c>
      <c r="G242" s="1"/>
      <c r="H242" s="1"/>
      <c r="I242" s="84">
        <f t="shared" si="36"/>
        <v>2.2599999999999998</v>
      </c>
      <c r="J242" s="84">
        <f t="shared" si="37"/>
        <v>5.2</v>
      </c>
      <c r="K242" s="1"/>
      <c r="L242" s="1"/>
      <c r="M242" s="84">
        <f t="shared" si="38"/>
        <v>2.2599999999999998</v>
      </c>
      <c r="N242" s="84">
        <f t="shared" si="39"/>
        <v>2</v>
      </c>
      <c r="O242" s="84">
        <f t="shared" si="32"/>
        <v>6.6</v>
      </c>
      <c r="P242" s="1"/>
      <c r="Q242" s="1"/>
    </row>
    <row r="243" spans="1:17" x14ac:dyDescent="0.2">
      <c r="A243" s="84">
        <f t="shared" si="33"/>
        <v>23.7</v>
      </c>
      <c r="B243" s="84">
        <f t="shared" si="30"/>
        <v>3.6063000000000001</v>
      </c>
      <c r="C243" s="84">
        <f t="shared" si="31"/>
        <v>3.3</v>
      </c>
      <c r="D243" s="1"/>
      <c r="E243" s="84">
        <f t="shared" si="34"/>
        <v>2.27</v>
      </c>
      <c r="F243" s="84">
        <f t="shared" si="35"/>
        <v>183</v>
      </c>
      <c r="G243" s="1"/>
      <c r="H243" s="1"/>
      <c r="I243" s="84">
        <f t="shared" si="36"/>
        <v>2.27</v>
      </c>
      <c r="J243" s="84">
        <f t="shared" si="37"/>
        <v>5.4</v>
      </c>
      <c r="K243" s="1"/>
      <c r="L243" s="1"/>
      <c r="M243" s="84">
        <f t="shared" si="38"/>
        <v>2.27</v>
      </c>
      <c r="N243" s="84">
        <f t="shared" si="39"/>
        <v>2.08</v>
      </c>
      <c r="O243" s="84">
        <f t="shared" si="32"/>
        <v>6.8639999999999999</v>
      </c>
      <c r="P243" s="1"/>
      <c r="Q243" s="1"/>
    </row>
    <row r="244" spans="1:17" x14ac:dyDescent="0.2">
      <c r="A244" s="84">
        <f t="shared" si="33"/>
        <v>23.8</v>
      </c>
      <c r="B244" s="84">
        <f t="shared" si="30"/>
        <v>3.6063000000000001</v>
      </c>
      <c r="C244" s="84">
        <f t="shared" si="31"/>
        <v>3.3</v>
      </c>
      <c r="D244" s="1"/>
      <c r="E244" s="84">
        <f t="shared" si="34"/>
        <v>2.2799999999999998</v>
      </c>
      <c r="F244" s="84">
        <f t="shared" si="35"/>
        <v>183</v>
      </c>
      <c r="G244" s="1"/>
      <c r="H244" s="1"/>
      <c r="I244" s="84">
        <f t="shared" si="36"/>
        <v>2.2799999999999998</v>
      </c>
      <c r="J244" s="84">
        <f t="shared" si="37"/>
        <v>5.6</v>
      </c>
      <c r="K244" s="1"/>
      <c r="L244" s="1"/>
      <c r="M244" s="84">
        <f t="shared" si="38"/>
        <v>2.2799999999999998</v>
      </c>
      <c r="N244" s="84">
        <f t="shared" si="39"/>
        <v>2.15</v>
      </c>
      <c r="O244" s="84">
        <f t="shared" si="32"/>
        <v>7.0949999999999998</v>
      </c>
      <c r="P244" s="1"/>
      <c r="Q244" s="1"/>
    </row>
    <row r="245" spans="1:17" x14ac:dyDescent="0.2">
      <c r="A245" s="84">
        <f t="shared" si="33"/>
        <v>23.9</v>
      </c>
      <c r="B245" s="84">
        <f t="shared" si="30"/>
        <v>3.6063000000000001</v>
      </c>
      <c r="C245" s="84">
        <f t="shared" si="31"/>
        <v>3.3</v>
      </c>
      <c r="D245" s="1"/>
      <c r="E245" s="84">
        <f t="shared" si="34"/>
        <v>2.29</v>
      </c>
      <c r="F245" s="84">
        <f t="shared" si="35"/>
        <v>183</v>
      </c>
      <c r="G245" s="1"/>
      <c r="H245" s="1"/>
      <c r="I245" s="84">
        <f t="shared" si="36"/>
        <v>2.29</v>
      </c>
      <c r="J245" s="84">
        <f t="shared" si="37"/>
        <v>5.8</v>
      </c>
      <c r="K245" s="1"/>
      <c r="L245" s="1"/>
      <c r="M245" s="84">
        <f t="shared" si="38"/>
        <v>2.29</v>
      </c>
      <c r="N245" s="84">
        <f t="shared" si="39"/>
        <v>2.23</v>
      </c>
      <c r="O245" s="84">
        <f t="shared" si="32"/>
        <v>7.359</v>
      </c>
      <c r="P245" s="1"/>
      <c r="Q245" s="1"/>
    </row>
    <row r="246" spans="1:17" x14ac:dyDescent="0.2">
      <c r="A246" s="84">
        <f t="shared" si="33"/>
        <v>24</v>
      </c>
      <c r="B246" s="84">
        <f t="shared" si="30"/>
        <v>3.6063000000000001</v>
      </c>
      <c r="C246" s="84">
        <f t="shared" si="31"/>
        <v>3.3</v>
      </c>
      <c r="D246" s="1"/>
      <c r="E246" s="84">
        <f t="shared" si="34"/>
        <v>2.2999999999999998</v>
      </c>
      <c r="F246" s="84">
        <f t="shared" si="35"/>
        <v>183</v>
      </c>
      <c r="G246" s="1"/>
      <c r="H246" s="1"/>
      <c r="I246" s="84">
        <f t="shared" si="36"/>
        <v>2.2999999999999998</v>
      </c>
      <c r="J246" s="84">
        <f t="shared" si="37"/>
        <v>6</v>
      </c>
      <c r="K246" s="1"/>
      <c r="L246" s="1"/>
      <c r="M246" s="84">
        <f t="shared" si="38"/>
        <v>2.2999999999999998</v>
      </c>
      <c r="N246" s="84">
        <f t="shared" si="39"/>
        <v>2.31</v>
      </c>
      <c r="O246" s="84">
        <f t="shared" si="32"/>
        <v>7.6230000000000002</v>
      </c>
      <c r="P246" s="1"/>
      <c r="Q246" s="1"/>
    </row>
    <row r="247" spans="1:17" x14ac:dyDescent="0.2">
      <c r="A247" s="84">
        <f t="shared" si="33"/>
        <v>24.1</v>
      </c>
      <c r="B247" s="84">
        <f t="shared" si="30"/>
        <v>3.6063000000000001</v>
      </c>
      <c r="C247" s="84">
        <f t="shared" si="31"/>
        <v>3.3</v>
      </c>
      <c r="D247" s="1"/>
      <c r="E247" s="84">
        <f t="shared" si="34"/>
        <v>2.31</v>
      </c>
      <c r="F247" s="84">
        <f t="shared" si="35"/>
        <v>182</v>
      </c>
      <c r="G247" s="1"/>
      <c r="H247" s="1"/>
      <c r="I247" s="84">
        <f t="shared" si="36"/>
        <v>2.31</v>
      </c>
      <c r="J247" s="84">
        <f t="shared" si="37"/>
        <v>6.2</v>
      </c>
      <c r="K247" s="1"/>
      <c r="L247" s="1"/>
      <c r="M247" s="84">
        <f t="shared" si="38"/>
        <v>2.31</v>
      </c>
      <c r="N247" s="84">
        <f t="shared" si="39"/>
        <v>2.38</v>
      </c>
      <c r="O247" s="84">
        <f t="shared" si="32"/>
        <v>7.8540000000000001</v>
      </c>
      <c r="P247" s="1"/>
      <c r="Q247" s="1"/>
    </row>
    <row r="248" spans="1:17" x14ac:dyDescent="0.2">
      <c r="A248" s="84">
        <f t="shared" si="33"/>
        <v>24.2</v>
      </c>
      <c r="B248" s="84">
        <f t="shared" si="30"/>
        <v>3.6063000000000001</v>
      </c>
      <c r="C248" s="84">
        <f t="shared" si="31"/>
        <v>3.3</v>
      </c>
      <c r="D248" s="1"/>
      <c r="E248" s="84">
        <f t="shared" si="34"/>
        <v>2.3199999999999998</v>
      </c>
      <c r="F248" s="84">
        <f t="shared" si="35"/>
        <v>182</v>
      </c>
      <c r="G248" s="1"/>
      <c r="H248" s="1"/>
      <c r="I248" s="84">
        <f t="shared" si="36"/>
        <v>2.3199999999999998</v>
      </c>
      <c r="J248" s="84">
        <f t="shared" si="37"/>
        <v>6.4</v>
      </c>
      <c r="K248" s="1"/>
      <c r="L248" s="1"/>
      <c r="M248" s="84">
        <f t="shared" si="38"/>
        <v>2.3199999999999998</v>
      </c>
      <c r="N248" s="84">
        <f t="shared" si="39"/>
        <v>2.46</v>
      </c>
      <c r="O248" s="84">
        <f t="shared" si="32"/>
        <v>8.1180000000000003</v>
      </c>
      <c r="P248" s="1"/>
      <c r="Q248" s="1"/>
    </row>
    <row r="249" spans="1:17" x14ac:dyDescent="0.2">
      <c r="A249" s="84">
        <f t="shared" si="33"/>
        <v>24.3</v>
      </c>
      <c r="B249" s="84">
        <f t="shared" si="30"/>
        <v>3.6063000000000001</v>
      </c>
      <c r="C249" s="84">
        <f t="shared" si="31"/>
        <v>3.3</v>
      </c>
      <c r="D249" s="1"/>
      <c r="E249" s="84">
        <f t="shared" si="34"/>
        <v>2.33</v>
      </c>
      <c r="F249" s="84">
        <f t="shared" si="35"/>
        <v>182</v>
      </c>
      <c r="G249" s="1"/>
      <c r="H249" s="1"/>
      <c r="I249" s="84">
        <f t="shared" si="36"/>
        <v>2.33</v>
      </c>
      <c r="J249" s="84">
        <f t="shared" si="37"/>
        <v>6.6</v>
      </c>
      <c r="K249" s="1"/>
      <c r="L249" s="1"/>
      <c r="M249" s="84">
        <f t="shared" si="38"/>
        <v>2.33</v>
      </c>
      <c r="N249" s="84">
        <f t="shared" si="39"/>
        <v>2.54</v>
      </c>
      <c r="O249" s="84">
        <f t="shared" si="32"/>
        <v>8.3819999999999997</v>
      </c>
      <c r="P249" s="1"/>
      <c r="Q249" s="1"/>
    </row>
    <row r="250" spans="1:17" x14ac:dyDescent="0.2">
      <c r="A250" s="84">
        <f t="shared" si="33"/>
        <v>24.4</v>
      </c>
      <c r="B250" s="84">
        <f t="shared" si="30"/>
        <v>3.6063000000000001</v>
      </c>
      <c r="C250" s="84">
        <f t="shared" si="31"/>
        <v>3.3</v>
      </c>
      <c r="D250" s="1"/>
      <c r="E250" s="84">
        <f t="shared" si="34"/>
        <v>2.34</v>
      </c>
      <c r="F250" s="84">
        <f t="shared" si="35"/>
        <v>182</v>
      </c>
      <c r="G250" s="1"/>
      <c r="H250" s="1"/>
      <c r="I250" s="84">
        <f t="shared" si="36"/>
        <v>2.34</v>
      </c>
      <c r="J250" s="84">
        <f t="shared" si="37"/>
        <v>6.8</v>
      </c>
      <c r="K250" s="1"/>
      <c r="L250" s="1"/>
      <c r="M250" s="84">
        <f t="shared" si="38"/>
        <v>2.34</v>
      </c>
      <c r="N250" s="84">
        <f t="shared" si="39"/>
        <v>2.62</v>
      </c>
      <c r="O250" s="84">
        <f t="shared" si="32"/>
        <v>8.6460000000000008</v>
      </c>
      <c r="P250" s="1"/>
      <c r="Q250" s="1"/>
    </row>
    <row r="251" spans="1:17" x14ac:dyDescent="0.2">
      <c r="A251" s="84">
        <f t="shared" si="33"/>
        <v>24.5</v>
      </c>
      <c r="B251" s="84">
        <f t="shared" si="30"/>
        <v>3.6063000000000001</v>
      </c>
      <c r="C251" s="84">
        <f t="shared" si="31"/>
        <v>3.3</v>
      </c>
      <c r="D251" s="1"/>
      <c r="E251" s="84">
        <f t="shared" si="34"/>
        <v>2.35</v>
      </c>
      <c r="F251" s="84">
        <f t="shared" si="35"/>
        <v>181</v>
      </c>
      <c r="G251" s="1"/>
      <c r="H251" s="1"/>
      <c r="I251" s="84">
        <f t="shared" si="36"/>
        <v>2.35</v>
      </c>
      <c r="J251" s="84">
        <f t="shared" si="37"/>
        <v>7</v>
      </c>
      <c r="K251" s="1"/>
      <c r="L251" s="1"/>
      <c r="M251" s="84">
        <f t="shared" si="38"/>
        <v>2.35</v>
      </c>
      <c r="N251" s="84">
        <f t="shared" si="39"/>
        <v>2.69</v>
      </c>
      <c r="O251" s="84">
        <f t="shared" si="32"/>
        <v>8.8770000000000007</v>
      </c>
      <c r="P251" s="1"/>
      <c r="Q251" s="1"/>
    </row>
    <row r="252" spans="1:17" x14ac:dyDescent="0.2">
      <c r="A252" s="84">
        <f t="shared" si="33"/>
        <v>24.6</v>
      </c>
      <c r="B252" s="84">
        <f t="shared" si="30"/>
        <v>3.6063000000000001</v>
      </c>
      <c r="C252" s="84">
        <f t="shared" si="31"/>
        <v>3.3</v>
      </c>
      <c r="D252" s="1"/>
      <c r="E252" s="84">
        <f t="shared" si="34"/>
        <v>2.36</v>
      </c>
      <c r="F252" s="84">
        <f t="shared" si="35"/>
        <v>181</v>
      </c>
      <c r="G252" s="1"/>
      <c r="H252" s="1"/>
      <c r="I252" s="84">
        <f t="shared" si="36"/>
        <v>2.36</v>
      </c>
      <c r="J252" s="84">
        <f t="shared" si="37"/>
        <v>7.2</v>
      </c>
      <c r="K252" s="1"/>
      <c r="L252" s="1"/>
      <c r="M252" s="84">
        <f t="shared" si="38"/>
        <v>2.36</v>
      </c>
      <c r="N252" s="84">
        <f t="shared" si="39"/>
        <v>2.77</v>
      </c>
      <c r="O252" s="84">
        <f t="shared" si="32"/>
        <v>9.141</v>
      </c>
      <c r="P252" s="1"/>
      <c r="Q252" s="1"/>
    </row>
    <row r="253" spans="1:17" x14ac:dyDescent="0.2">
      <c r="A253" s="84">
        <f t="shared" si="33"/>
        <v>24.7</v>
      </c>
      <c r="B253" s="84">
        <f t="shared" si="30"/>
        <v>3.6063000000000001</v>
      </c>
      <c r="C253" s="84">
        <f t="shared" si="31"/>
        <v>3.3</v>
      </c>
      <c r="D253" s="1"/>
      <c r="E253" s="84">
        <f t="shared" si="34"/>
        <v>2.37</v>
      </c>
      <c r="F253" s="84">
        <f t="shared" si="35"/>
        <v>181</v>
      </c>
      <c r="G253" s="1"/>
      <c r="H253" s="1"/>
      <c r="I253" s="84">
        <f t="shared" si="36"/>
        <v>2.37</v>
      </c>
      <c r="J253" s="84">
        <f t="shared" si="37"/>
        <v>7.4</v>
      </c>
      <c r="K253" s="1"/>
      <c r="L253" s="1"/>
      <c r="M253" s="84">
        <f t="shared" si="38"/>
        <v>2.37</v>
      </c>
      <c r="N253" s="84">
        <f t="shared" si="39"/>
        <v>2.85</v>
      </c>
      <c r="O253" s="84">
        <f t="shared" si="32"/>
        <v>9.4049999999999994</v>
      </c>
      <c r="P253" s="1"/>
      <c r="Q253" s="1"/>
    </row>
    <row r="254" spans="1:17" x14ac:dyDescent="0.2">
      <c r="A254" s="84">
        <f t="shared" si="33"/>
        <v>24.8</v>
      </c>
      <c r="B254" s="84">
        <f t="shared" si="30"/>
        <v>3.6063000000000001</v>
      </c>
      <c r="C254" s="84">
        <f t="shared" si="31"/>
        <v>3.3</v>
      </c>
      <c r="D254" s="1"/>
      <c r="E254" s="84">
        <f t="shared" si="34"/>
        <v>2.38</v>
      </c>
      <c r="F254" s="84">
        <f t="shared" si="35"/>
        <v>181</v>
      </c>
      <c r="G254" s="1"/>
      <c r="H254" s="1"/>
      <c r="I254" s="84">
        <f t="shared" si="36"/>
        <v>2.38</v>
      </c>
      <c r="J254" s="84">
        <f t="shared" si="37"/>
        <v>7.6</v>
      </c>
      <c r="K254" s="1"/>
      <c r="L254" s="1"/>
      <c r="M254" s="84">
        <f t="shared" si="38"/>
        <v>2.38</v>
      </c>
      <c r="N254" s="84">
        <f t="shared" si="39"/>
        <v>2.92</v>
      </c>
      <c r="O254" s="84">
        <f t="shared" si="32"/>
        <v>9.6359999999999992</v>
      </c>
      <c r="P254" s="1"/>
      <c r="Q254" s="1"/>
    </row>
    <row r="255" spans="1:17" x14ac:dyDescent="0.2">
      <c r="A255" s="84">
        <f t="shared" si="33"/>
        <v>24.9</v>
      </c>
      <c r="B255" s="84">
        <f t="shared" si="30"/>
        <v>3.6063000000000001</v>
      </c>
      <c r="C255" s="84">
        <f t="shared" si="31"/>
        <v>3.3</v>
      </c>
      <c r="D255" s="1"/>
      <c r="E255" s="84">
        <f t="shared" si="34"/>
        <v>2.39</v>
      </c>
      <c r="F255" s="84">
        <f t="shared" si="35"/>
        <v>180</v>
      </c>
      <c r="G255" s="1"/>
      <c r="H255" s="1"/>
      <c r="I255" s="84">
        <f t="shared" si="36"/>
        <v>2.39</v>
      </c>
      <c r="J255" s="84">
        <f t="shared" si="37"/>
        <v>7.8</v>
      </c>
      <c r="K255" s="1"/>
      <c r="L255" s="1"/>
      <c r="M255" s="84">
        <f t="shared" si="38"/>
        <v>2.39</v>
      </c>
      <c r="N255" s="84">
        <f t="shared" si="39"/>
        <v>3</v>
      </c>
      <c r="O255" s="84">
        <f t="shared" si="32"/>
        <v>9.9</v>
      </c>
      <c r="P255" s="1"/>
      <c r="Q255" s="1"/>
    </row>
    <row r="256" spans="1:17" x14ac:dyDescent="0.2">
      <c r="A256" s="84">
        <f t="shared" si="33"/>
        <v>25</v>
      </c>
      <c r="B256" s="84">
        <f t="shared" si="30"/>
        <v>3.6063000000000001</v>
      </c>
      <c r="C256" s="84">
        <f t="shared" si="31"/>
        <v>3.3</v>
      </c>
      <c r="D256" s="1"/>
      <c r="E256" s="84">
        <f t="shared" si="34"/>
        <v>2.4</v>
      </c>
      <c r="F256" s="84">
        <f t="shared" si="35"/>
        <v>180</v>
      </c>
      <c r="G256" s="1"/>
      <c r="H256" s="1"/>
      <c r="I256" s="84">
        <f t="shared" si="36"/>
        <v>2.4</v>
      </c>
      <c r="J256" s="84">
        <f t="shared" si="37"/>
        <v>8</v>
      </c>
      <c r="K256" s="1"/>
      <c r="L256" s="1"/>
      <c r="M256" s="84">
        <f t="shared" si="38"/>
        <v>2.4</v>
      </c>
      <c r="N256" s="84">
        <f t="shared" si="39"/>
        <v>3.08</v>
      </c>
      <c r="O256" s="84">
        <f t="shared" si="32"/>
        <v>10.164</v>
      </c>
      <c r="P256" s="1"/>
      <c r="Q256" s="1"/>
    </row>
    <row r="257" spans="1:17" x14ac:dyDescent="0.2">
      <c r="A257" s="84">
        <f t="shared" si="33"/>
        <v>25.1</v>
      </c>
      <c r="B257" s="84">
        <f t="shared" si="30"/>
        <v>3.5872999999999999</v>
      </c>
      <c r="C257" s="84">
        <f t="shared" si="31"/>
        <v>3.2806000000000002</v>
      </c>
      <c r="D257" s="1"/>
      <c r="E257" s="84">
        <f t="shared" si="34"/>
        <v>2.41</v>
      </c>
      <c r="F257" s="84">
        <f t="shared" si="35"/>
        <v>180</v>
      </c>
      <c r="G257" s="1"/>
      <c r="H257" s="1"/>
      <c r="I257" s="84">
        <f t="shared" si="36"/>
        <v>2.41</v>
      </c>
      <c r="J257" s="84">
        <f t="shared" si="37"/>
        <v>8.1999999999999993</v>
      </c>
      <c r="K257" s="1"/>
      <c r="L257" s="1"/>
      <c r="M257" s="84">
        <f t="shared" si="38"/>
        <v>2.41</v>
      </c>
      <c r="N257" s="84">
        <f t="shared" si="39"/>
        <v>3.15</v>
      </c>
      <c r="O257" s="84">
        <f t="shared" si="32"/>
        <v>10.395</v>
      </c>
      <c r="P257" s="1"/>
      <c r="Q257" s="1"/>
    </row>
    <row r="258" spans="1:17" x14ac:dyDescent="0.2">
      <c r="A258" s="84">
        <f t="shared" si="33"/>
        <v>25.2</v>
      </c>
      <c r="B258" s="84">
        <f t="shared" si="30"/>
        <v>3.5684999999999998</v>
      </c>
      <c r="C258" s="84">
        <f t="shared" si="31"/>
        <v>3.2614000000000001</v>
      </c>
      <c r="D258" s="1"/>
      <c r="E258" s="84">
        <f t="shared" si="34"/>
        <v>2.42</v>
      </c>
      <c r="F258" s="84">
        <f t="shared" si="35"/>
        <v>180</v>
      </c>
      <c r="G258" s="1"/>
      <c r="H258" s="1"/>
      <c r="I258" s="84">
        <f t="shared" si="36"/>
        <v>2.42</v>
      </c>
      <c r="J258" s="84">
        <f t="shared" si="37"/>
        <v>8.4</v>
      </c>
      <c r="K258" s="1"/>
      <c r="L258" s="1"/>
      <c r="M258" s="84">
        <f t="shared" si="38"/>
        <v>2.42</v>
      </c>
      <c r="N258" s="84">
        <f t="shared" si="39"/>
        <v>3.23</v>
      </c>
      <c r="O258" s="84">
        <f t="shared" si="32"/>
        <v>10.659000000000001</v>
      </c>
      <c r="P258" s="1"/>
      <c r="Q258" s="1"/>
    </row>
    <row r="259" spans="1:17" x14ac:dyDescent="0.2">
      <c r="A259" s="84">
        <f t="shared" si="33"/>
        <v>25.3</v>
      </c>
      <c r="B259" s="84">
        <f t="shared" si="30"/>
        <v>3.55</v>
      </c>
      <c r="C259" s="84">
        <f t="shared" si="31"/>
        <v>3.2425000000000002</v>
      </c>
      <c r="D259" s="1"/>
      <c r="E259" s="84">
        <f t="shared" si="34"/>
        <v>2.4300000000000002</v>
      </c>
      <c r="F259" s="84">
        <f t="shared" si="35"/>
        <v>179</v>
      </c>
      <c r="G259" s="1"/>
      <c r="H259" s="1"/>
      <c r="I259" s="84">
        <f t="shared" si="36"/>
        <v>2.4300000000000002</v>
      </c>
      <c r="J259" s="84">
        <f t="shared" si="37"/>
        <v>8.6</v>
      </c>
      <c r="K259" s="1"/>
      <c r="L259" s="1"/>
      <c r="M259" s="84">
        <f t="shared" si="38"/>
        <v>2.4300000000000002</v>
      </c>
      <c r="N259" s="84">
        <f t="shared" si="39"/>
        <v>3.31</v>
      </c>
      <c r="O259" s="84">
        <f t="shared" si="32"/>
        <v>10.923</v>
      </c>
      <c r="P259" s="1"/>
      <c r="Q259" s="1"/>
    </row>
    <row r="260" spans="1:17" x14ac:dyDescent="0.2">
      <c r="A260" s="84">
        <f t="shared" si="33"/>
        <v>25.4</v>
      </c>
      <c r="B260" s="84">
        <f t="shared" si="30"/>
        <v>3.5316999999999998</v>
      </c>
      <c r="C260" s="84">
        <f t="shared" si="31"/>
        <v>3.2237</v>
      </c>
      <c r="D260" s="1"/>
      <c r="E260" s="84">
        <f t="shared" si="34"/>
        <v>2.44</v>
      </c>
      <c r="F260" s="84">
        <f t="shared" si="35"/>
        <v>179</v>
      </c>
      <c r="G260" s="1"/>
      <c r="H260" s="1"/>
      <c r="I260" s="84">
        <f t="shared" si="36"/>
        <v>2.44</v>
      </c>
      <c r="J260" s="84">
        <f t="shared" si="37"/>
        <v>8.8000000000000007</v>
      </c>
      <c r="K260" s="1"/>
      <c r="L260" s="1"/>
      <c r="M260" s="84">
        <f t="shared" si="38"/>
        <v>2.44</v>
      </c>
      <c r="N260" s="84">
        <f t="shared" si="39"/>
        <v>3.38</v>
      </c>
      <c r="O260" s="84">
        <f t="shared" si="32"/>
        <v>11.154</v>
      </c>
      <c r="P260" s="1"/>
      <c r="Q260" s="1"/>
    </row>
    <row r="261" spans="1:17" x14ac:dyDescent="0.2">
      <c r="A261" s="84">
        <f t="shared" si="33"/>
        <v>25.5</v>
      </c>
      <c r="B261" s="84">
        <f t="shared" si="30"/>
        <v>3.5135000000000001</v>
      </c>
      <c r="C261" s="84">
        <f t="shared" si="31"/>
        <v>3.2052</v>
      </c>
      <c r="D261" s="1"/>
      <c r="E261" s="84">
        <f t="shared" si="34"/>
        <v>2.4500000000000002</v>
      </c>
      <c r="F261" s="84">
        <f t="shared" si="35"/>
        <v>179</v>
      </c>
      <c r="G261" s="1"/>
      <c r="H261" s="1"/>
      <c r="I261" s="84">
        <f t="shared" si="36"/>
        <v>2.4500000000000002</v>
      </c>
      <c r="J261" s="84">
        <f t="shared" si="37"/>
        <v>9</v>
      </c>
      <c r="K261" s="1"/>
      <c r="L261" s="1"/>
      <c r="M261" s="84">
        <f t="shared" si="38"/>
        <v>2.4500000000000002</v>
      </c>
      <c r="N261" s="84">
        <f t="shared" si="39"/>
        <v>3.46</v>
      </c>
      <c r="O261" s="84">
        <f t="shared" si="32"/>
        <v>11.417999999999999</v>
      </c>
      <c r="P261" s="1"/>
      <c r="Q261" s="1"/>
    </row>
    <row r="262" spans="1:17" x14ac:dyDescent="0.2">
      <c r="A262" s="84">
        <f t="shared" si="33"/>
        <v>25.6</v>
      </c>
      <c r="B262" s="84">
        <f t="shared" si="30"/>
        <v>3.4956</v>
      </c>
      <c r="C262" s="84">
        <f t="shared" si="31"/>
        <v>3.1869999999999998</v>
      </c>
      <c r="D262" s="1"/>
      <c r="E262" s="84">
        <f t="shared" si="34"/>
        <v>2.46</v>
      </c>
      <c r="F262" s="84">
        <f t="shared" si="35"/>
        <v>179</v>
      </c>
      <c r="G262" s="1"/>
      <c r="H262" s="1"/>
      <c r="I262" s="84">
        <f t="shared" si="36"/>
        <v>2.46</v>
      </c>
      <c r="J262" s="84">
        <f t="shared" si="37"/>
        <v>9.1999999999999993</v>
      </c>
      <c r="K262" s="1"/>
      <c r="L262" s="1"/>
      <c r="M262" s="84">
        <f t="shared" si="38"/>
        <v>2.46</v>
      </c>
      <c r="N262" s="84">
        <f t="shared" si="39"/>
        <v>3.54</v>
      </c>
      <c r="O262" s="84">
        <f t="shared" si="32"/>
        <v>11.682</v>
      </c>
      <c r="P262" s="1"/>
      <c r="Q262" s="1"/>
    </row>
    <row r="263" spans="1:17" x14ac:dyDescent="0.2">
      <c r="A263" s="84">
        <f t="shared" si="33"/>
        <v>25.7</v>
      </c>
      <c r="B263" s="84">
        <f t="shared" si="30"/>
        <v>3.4779</v>
      </c>
      <c r="C263" s="84">
        <f t="shared" si="31"/>
        <v>3.1688999999999998</v>
      </c>
      <c r="D263" s="1"/>
      <c r="E263" s="84">
        <f t="shared" si="34"/>
        <v>2.4700000000000002</v>
      </c>
      <c r="F263" s="84">
        <f t="shared" si="35"/>
        <v>178</v>
      </c>
      <c r="G263" s="1"/>
      <c r="H263" s="1"/>
      <c r="I263" s="84">
        <f t="shared" si="36"/>
        <v>2.4700000000000002</v>
      </c>
      <c r="J263" s="84">
        <f t="shared" si="37"/>
        <v>9.4</v>
      </c>
      <c r="K263" s="1"/>
      <c r="L263" s="1"/>
      <c r="M263" s="84">
        <f t="shared" si="38"/>
        <v>2.4700000000000002</v>
      </c>
      <c r="N263" s="84">
        <f t="shared" si="39"/>
        <v>3.62</v>
      </c>
      <c r="O263" s="84">
        <f t="shared" si="32"/>
        <v>11.946</v>
      </c>
      <c r="P263" s="1"/>
      <c r="Q263" s="1"/>
    </row>
    <row r="264" spans="1:17" x14ac:dyDescent="0.2">
      <c r="A264" s="84">
        <f t="shared" si="33"/>
        <v>25.8</v>
      </c>
      <c r="B264" s="84">
        <f t="shared" si="30"/>
        <v>3.4603000000000002</v>
      </c>
      <c r="C264" s="84">
        <f t="shared" si="31"/>
        <v>3.1511</v>
      </c>
      <c r="D264" s="1"/>
      <c r="E264" s="84">
        <f t="shared" si="34"/>
        <v>2.48</v>
      </c>
      <c r="F264" s="84">
        <f t="shared" si="35"/>
        <v>178</v>
      </c>
      <c r="G264" s="1"/>
      <c r="H264" s="1"/>
      <c r="I264" s="84">
        <f t="shared" si="36"/>
        <v>2.48</v>
      </c>
      <c r="J264" s="84">
        <f t="shared" si="37"/>
        <v>9.6</v>
      </c>
      <c r="K264" s="1"/>
      <c r="L264" s="1"/>
      <c r="M264" s="84">
        <f t="shared" si="38"/>
        <v>2.48</v>
      </c>
      <c r="N264" s="84">
        <f t="shared" si="39"/>
        <v>3.69</v>
      </c>
      <c r="O264" s="84">
        <f t="shared" si="32"/>
        <v>12.177</v>
      </c>
      <c r="P264" s="1"/>
      <c r="Q264" s="1"/>
    </row>
    <row r="265" spans="1:17" x14ac:dyDescent="0.2">
      <c r="A265" s="84">
        <f t="shared" si="33"/>
        <v>25.9</v>
      </c>
      <c r="B265" s="84">
        <f t="shared" si="30"/>
        <v>3.4430000000000001</v>
      </c>
      <c r="C265" s="84">
        <f t="shared" si="31"/>
        <v>3.1335000000000002</v>
      </c>
      <c r="D265" s="1"/>
      <c r="E265" s="84">
        <f t="shared" si="34"/>
        <v>2.4900000000000002</v>
      </c>
      <c r="F265" s="84">
        <f t="shared" si="35"/>
        <v>178</v>
      </c>
      <c r="G265" s="1"/>
      <c r="H265" s="1"/>
      <c r="I265" s="84">
        <f t="shared" si="36"/>
        <v>2.4900000000000002</v>
      </c>
      <c r="J265" s="84">
        <f t="shared" si="37"/>
        <v>9.8000000000000007</v>
      </c>
      <c r="K265" s="1"/>
      <c r="L265" s="1"/>
      <c r="M265" s="84">
        <f t="shared" si="38"/>
        <v>2.4900000000000002</v>
      </c>
      <c r="N265" s="84">
        <f t="shared" si="39"/>
        <v>3.77</v>
      </c>
      <c r="O265" s="84">
        <f t="shared" si="32"/>
        <v>12.441000000000001</v>
      </c>
      <c r="P265" s="1"/>
      <c r="Q265" s="1"/>
    </row>
    <row r="266" spans="1:17" x14ac:dyDescent="0.2">
      <c r="A266" s="84">
        <f t="shared" si="33"/>
        <v>26</v>
      </c>
      <c r="B266" s="84">
        <f t="shared" si="30"/>
        <v>3.4258000000000002</v>
      </c>
      <c r="C266" s="84">
        <f t="shared" si="31"/>
        <v>3.1160999999999999</v>
      </c>
      <c r="D266" s="1"/>
      <c r="E266" s="84">
        <f t="shared" si="34"/>
        <v>2.5</v>
      </c>
      <c r="F266" s="84">
        <f t="shared" si="35"/>
        <v>178</v>
      </c>
      <c r="G266" s="1"/>
      <c r="H266" s="1"/>
      <c r="I266" s="84">
        <f t="shared" si="36"/>
        <v>2.5</v>
      </c>
      <c r="J266" s="84">
        <f t="shared" si="37"/>
        <v>10</v>
      </c>
      <c r="K266" s="1"/>
      <c r="L266" s="1"/>
      <c r="M266" s="84">
        <f t="shared" si="38"/>
        <v>2.5</v>
      </c>
      <c r="N266" s="84">
        <f t="shared" si="39"/>
        <v>3.85</v>
      </c>
      <c r="O266" s="84">
        <f t="shared" si="32"/>
        <v>12.705</v>
      </c>
      <c r="P266" s="1"/>
      <c r="Q266" s="1"/>
    </row>
    <row r="267" spans="1:17" x14ac:dyDescent="0.2">
      <c r="A267" s="84">
        <f t="shared" si="33"/>
        <v>26.1</v>
      </c>
      <c r="B267" s="84">
        <f t="shared" si="30"/>
        <v>3.4087999999999998</v>
      </c>
      <c r="C267" s="84">
        <f t="shared" si="31"/>
        <v>3.0988000000000002</v>
      </c>
      <c r="D267" s="1"/>
      <c r="E267" s="84">
        <f t="shared" si="34"/>
        <v>2.5099999999999998</v>
      </c>
      <c r="F267" s="84">
        <f t="shared" si="35"/>
        <v>177</v>
      </c>
      <c r="G267" s="1"/>
      <c r="H267" s="1"/>
      <c r="I267" s="84">
        <f t="shared" si="36"/>
        <v>2.5099999999999998</v>
      </c>
      <c r="J267" s="84">
        <f t="shared" si="37"/>
        <v>10.199999999999999</v>
      </c>
      <c r="K267" s="1"/>
      <c r="L267" s="1"/>
      <c r="M267" s="84">
        <f t="shared" si="38"/>
        <v>2.5099999999999998</v>
      </c>
      <c r="N267" s="84">
        <f t="shared" si="39"/>
        <v>3.92</v>
      </c>
      <c r="O267" s="84">
        <f t="shared" si="32"/>
        <v>12.936</v>
      </c>
      <c r="P267" s="1"/>
      <c r="Q267" s="1"/>
    </row>
    <row r="268" spans="1:17" x14ac:dyDescent="0.2">
      <c r="A268" s="84">
        <f t="shared" si="33"/>
        <v>26.2</v>
      </c>
      <c r="B268" s="84">
        <f t="shared" si="30"/>
        <v>3.3919999999999999</v>
      </c>
      <c r="C268" s="84">
        <f t="shared" si="31"/>
        <v>3.0817999999999999</v>
      </c>
      <c r="D268" s="1"/>
      <c r="E268" s="84">
        <f t="shared" si="34"/>
        <v>2.52</v>
      </c>
      <c r="F268" s="84">
        <f t="shared" si="35"/>
        <v>177</v>
      </c>
      <c r="G268" s="1"/>
      <c r="H268" s="1"/>
      <c r="I268" s="84">
        <f t="shared" si="36"/>
        <v>2.52</v>
      </c>
      <c r="J268" s="84">
        <f t="shared" si="37"/>
        <v>10.4</v>
      </c>
      <c r="K268" s="1"/>
      <c r="L268" s="1"/>
      <c r="M268" s="84">
        <f t="shared" si="38"/>
        <v>2.52</v>
      </c>
      <c r="N268" s="84">
        <f t="shared" si="39"/>
        <v>4</v>
      </c>
      <c r="O268" s="84">
        <f t="shared" si="32"/>
        <v>13.2</v>
      </c>
      <c r="P268" s="1"/>
      <c r="Q268" s="1"/>
    </row>
    <row r="269" spans="1:17" x14ac:dyDescent="0.2">
      <c r="A269" s="84">
        <f t="shared" si="33"/>
        <v>26.3</v>
      </c>
      <c r="B269" s="84">
        <f t="shared" si="30"/>
        <v>3.3754</v>
      </c>
      <c r="C269" s="84">
        <f t="shared" si="31"/>
        <v>3.0649999999999999</v>
      </c>
      <c r="D269" s="1"/>
      <c r="E269" s="84">
        <f t="shared" si="34"/>
        <v>2.5299999999999998</v>
      </c>
      <c r="F269" s="84">
        <f t="shared" si="35"/>
        <v>177</v>
      </c>
      <c r="G269" s="1"/>
      <c r="H269" s="1"/>
      <c r="I269" s="84">
        <f t="shared" si="36"/>
        <v>2.5299999999999998</v>
      </c>
      <c r="J269" s="84">
        <f t="shared" si="37"/>
        <v>10.6</v>
      </c>
      <c r="K269" s="1"/>
      <c r="L269" s="1"/>
      <c r="M269" s="84">
        <f t="shared" si="38"/>
        <v>2.5299999999999998</v>
      </c>
      <c r="N269" s="84">
        <f t="shared" si="39"/>
        <v>4.08</v>
      </c>
      <c r="O269" s="84">
        <f t="shared" si="32"/>
        <v>13.464</v>
      </c>
      <c r="P269" s="1"/>
      <c r="Q269" s="1"/>
    </row>
    <row r="270" spans="1:17" x14ac:dyDescent="0.2">
      <c r="A270" s="84">
        <f t="shared" si="33"/>
        <v>26.4</v>
      </c>
      <c r="B270" s="84">
        <f t="shared" si="30"/>
        <v>3.359</v>
      </c>
      <c r="C270" s="84">
        <f t="shared" si="31"/>
        <v>3.0484</v>
      </c>
      <c r="D270" s="1"/>
      <c r="E270" s="84">
        <f t="shared" si="34"/>
        <v>2.54</v>
      </c>
      <c r="F270" s="84">
        <f t="shared" si="35"/>
        <v>177</v>
      </c>
      <c r="G270" s="1"/>
      <c r="H270" s="1"/>
      <c r="I270" s="84">
        <f t="shared" si="36"/>
        <v>2.54</v>
      </c>
      <c r="J270" s="84">
        <f t="shared" si="37"/>
        <v>10.8</v>
      </c>
      <c r="K270" s="1"/>
      <c r="L270" s="1"/>
      <c r="M270" s="84">
        <f t="shared" si="38"/>
        <v>2.54</v>
      </c>
      <c r="N270" s="84">
        <f t="shared" si="39"/>
        <v>4.1500000000000004</v>
      </c>
      <c r="O270" s="84">
        <f t="shared" si="32"/>
        <v>13.695</v>
      </c>
      <c r="P270" s="1"/>
      <c r="Q270" s="1"/>
    </row>
    <row r="271" spans="1:17" x14ac:dyDescent="0.2">
      <c r="A271" s="84">
        <f t="shared" si="33"/>
        <v>26.5</v>
      </c>
      <c r="B271" s="84">
        <f t="shared" si="30"/>
        <v>3.3426999999999998</v>
      </c>
      <c r="C271" s="84">
        <f t="shared" si="31"/>
        <v>3.032</v>
      </c>
      <c r="D271" s="1"/>
      <c r="E271" s="84">
        <f t="shared" si="34"/>
        <v>2.5499999999999998</v>
      </c>
      <c r="F271" s="84">
        <f t="shared" si="35"/>
        <v>176</v>
      </c>
      <c r="G271" s="1"/>
      <c r="H271" s="1"/>
      <c r="I271" s="84">
        <f t="shared" si="36"/>
        <v>2.5499999999999998</v>
      </c>
      <c r="J271" s="84">
        <f t="shared" si="37"/>
        <v>11</v>
      </c>
      <c r="K271" s="1"/>
      <c r="L271" s="1"/>
      <c r="M271" s="84">
        <f t="shared" si="38"/>
        <v>2.5499999999999998</v>
      </c>
      <c r="N271" s="84">
        <f t="shared" si="39"/>
        <v>4.2300000000000004</v>
      </c>
      <c r="O271" s="84">
        <f t="shared" si="32"/>
        <v>13.959</v>
      </c>
      <c r="P271" s="1"/>
      <c r="Q271" s="1"/>
    </row>
    <row r="272" spans="1:17" x14ac:dyDescent="0.2">
      <c r="A272" s="84">
        <f t="shared" si="33"/>
        <v>26.6</v>
      </c>
      <c r="B272" s="84">
        <f t="shared" ref="B272:B335" si="40">ROUND(VLOOKUP($A272,SINCLAIRTABELLE,$D$1),$B$10)</f>
        <v>3.3266</v>
      </c>
      <c r="C272" s="84">
        <f t="shared" ref="C272:C335" si="41">IF($B$3=$W$1,ROUND(VLOOKUP($A272,SINCLAIRTABELLE,$E$1),$B$10),IF($B$3=$W$2,B272,B272+$B$4))</f>
        <v>3.0158</v>
      </c>
      <c r="D272" s="1"/>
      <c r="E272" s="84">
        <f t="shared" si="34"/>
        <v>2.56</v>
      </c>
      <c r="F272" s="84">
        <f t="shared" si="35"/>
        <v>176</v>
      </c>
      <c r="G272" s="1"/>
      <c r="H272" s="1"/>
      <c r="I272" s="84">
        <f t="shared" si="36"/>
        <v>2.56</v>
      </c>
      <c r="J272" s="84">
        <f t="shared" si="37"/>
        <v>11.2</v>
      </c>
      <c r="K272" s="1"/>
      <c r="L272" s="1"/>
      <c r="M272" s="84">
        <f t="shared" si="38"/>
        <v>2.56</v>
      </c>
      <c r="N272" s="84">
        <f t="shared" si="39"/>
        <v>4.3099999999999996</v>
      </c>
      <c r="O272" s="84">
        <f t="shared" ref="O272:O335" si="42">IF($N$4="Ja",ROUND(N272*$O$2,$B$10),N272)</f>
        <v>14.223000000000001</v>
      </c>
      <c r="P272" s="1"/>
      <c r="Q272" s="1"/>
    </row>
    <row r="273" spans="1:17" x14ac:dyDescent="0.2">
      <c r="A273" s="84">
        <f t="shared" si="33"/>
        <v>26.7</v>
      </c>
      <c r="B273" s="84">
        <f t="shared" si="40"/>
        <v>3.3107000000000002</v>
      </c>
      <c r="C273" s="84">
        <f t="shared" si="41"/>
        <v>2.9996999999999998</v>
      </c>
      <c r="D273" s="1"/>
      <c r="E273" s="84">
        <f t="shared" si="34"/>
        <v>2.57</v>
      </c>
      <c r="F273" s="84">
        <f t="shared" si="35"/>
        <v>176</v>
      </c>
      <c r="G273" s="1"/>
      <c r="H273" s="1"/>
      <c r="I273" s="84">
        <f t="shared" si="36"/>
        <v>2.57</v>
      </c>
      <c r="J273" s="84">
        <f t="shared" si="37"/>
        <v>11.4</v>
      </c>
      <c r="K273" s="1"/>
      <c r="L273" s="1"/>
      <c r="M273" s="84">
        <f t="shared" si="38"/>
        <v>2.57</v>
      </c>
      <c r="N273" s="84">
        <f t="shared" si="39"/>
        <v>4.38</v>
      </c>
      <c r="O273" s="84">
        <f t="shared" si="42"/>
        <v>14.454000000000001</v>
      </c>
      <c r="P273" s="1"/>
      <c r="Q273" s="1"/>
    </row>
    <row r="274" spans="1:17" x14ac:dyDescent="0.2">
      <c r="A274" s="84">
        <f t="shared" ref="A274:A337" si="43">ROUND(A273+0.1,1)</f>
        <v>26.8</v>
      </c>
      <c r="B274" s="84">
        <f t="shared" si="40"/>
        <v>3.2949000000000002</v>
      </c>
      <c r="C274" s="84">
        <f t="shared" si="41"/>
        <v>2.9838</v>
      </c>
      <c r="D274" s="1"/>
      <c r="E274" s="84">
        <f t="shared" ref="E274:E337" si="44">ROUND(E273+0.01,2)</f>
        <v>2.58</v>
      </c>
      <c r="F274" s="84">
        <f t="shared" ref="F274:F337" si="45">ROUND(IF(E274 &gt; $F$9,0,($F$9-E274)*100*$F$11), $F$10)</f>
        <v>176</v>
      </c>
      <c r="G274" s="1"/>
      <c r="H274" s="1"/>
      <c r="I274" s="84">
        <f t="shared" ref="I274:I337" si="46">ROUND(I273+0.01,2)</f>
        <v>2.58</v>
      </c>
      <c r="J274" s="84">
        <f t="shared" ref="J274:J337" si="47">ROUND(IF(I274&lt;=$J$9,0,(I274-$J$9)*100*$J$11),$J$10)</f>
        <v>11.6</v>
      </c>
      <c r="K274" s="1"/>
      <c r="L274" s="1"/>
      <c r="M274" s="84">
        <f t="shared" ref="M274:M337" si="48">ROUND(M273+0.01,2)</f>
        <v>2.58</v>
      </c>
      <c r="N274" s="84">
        <f t="shared" ref="N274:N337" si="49">ROUND(IF(M274&lt;=$N$9,0,(M274-$N$9)*100*$N$11),$N$10)</f>
        <v>4.46</v>
      </c>
      <c r="O274" s="84">
        <f t="shared" si="42"/>
        <v>14.718</v>
      </c>
      <c r="P274" s="1"/>
      <c r="Q274" s="1"/>
    </row>
    <row r="275" spans="1:17" x14ac:dyDescent="0.2">
      <c r="A275" s="84">
        <f t="shared" si="43"/>
        <v>26.9</v>
      </c>
      <c r="B275" s="84">
        <f t="shared" si="40"/>
        <v>3.2793000000000001</v>
      </c>
      <c r="C275" s="84">
        <f t="shared" si="41"/>
        <v>2.9681999999999999</v>
      </c>
      <c r="D275" s="1"/>
      <c r="E275" s="84">
        <f t="shared" si="44"/>
        <v>2.59</v>
      </c>
      <c r="F275" s="84">
        <f t="shared" si="45"/>
        <v>175</v>
      </c>
      <c r="G275" s="1"/>
      <c r="H275" s="1"/>
      <c r="I275" s="84">
        <f t="shared" si="46"/>
        <v>2.59</v>
      </c>
      <c r="J275" s="84">
        <f t="shared" si="47"/>
        <v>11.8</v>
      </c>
      <c r="K275" s="1"/>
      <c r="L275" s="1"/>
      <c r="M275" s="84">
        <f t="shared" si="48"/>
        <v>2.59</v>
      </c>
      <c r="N275" s="84">
        <f t="shared" si="49"/>
        <v>4.54</v>
      </c>
      <c r="O275" s="84">
        <f t="shared" si="42"/>
        <v>14.981999999999999</v>
      </c>
      <c r="P275" s="1"/>
      <c r="Q275" s="1"/>
    </row>
    <row r="276" spans="1:17" x14ac:dyDescent="0.2">
      <c r="A276" s="84">
        <f t="shared" si="43"/>
        <v>27</v>
      </c>
      <c r="B276" s="84">
        <f t="shared" si="40"/>
        <v>3.2639</v>
      </c>
      <c r="C276" s="84">
        <f t="shared" si="41"/>
        <v>2.9527000000000001</v>
      </c>
      <c r="D276" s="1"/>
      <c r="E276" s="84">
        <f t="shared" si="44"/>
        <v>2.6</v>
      </c>
      <c r="F276" s="84">
        <f t="shared" si="45"/>
        <v>175</v>
      </c>
      <c r="G276" s="1"/>
      <c r="H276" s="1"/>
      <c r="I276" s="84">
        <f t="shared" si="46"/>
        <v>2.6</v>
      </c>
      <c r="J276" s="84">
        <f t="shared" si="47"/>
        <v>12</v>
      </c>
      <c r="K276" s="1"/>
      <c r="L276" s="1"/>
      <c r="M276" s="84">
        <f t="shared" si="48"/>
        <v>2.6</v>
      </c>
      <c r="N276" s="84">
        <f t="shared" si="49"/>
        <v>4.62</v>
      </c>
      <c r="O276" s="84">
        <f t="shared" si="42"/>
        <v>15.246</v>
      </c>
      <c r="P276" s="1"/>
      <c r="Q276" s="1"/>
    </row>
    <row r="277" spans="1:17" x14ac:dyDescent="0.2">
      <c r="A277" s="84">
        <f t="shared" si="43"/>
        <v>27.1</v>
      </c>
      <c r="B277" s="84">
        <f t="shared" si="40"/>
        <v>3.2486000000000002</v>
      </c>
      <c r="C277" s="84">
        <f t="shared" si="41"/>
        <v>2.9373</v>
      </c>
      <c r="D277" s="1"/>
      <c r="E277" s="84">
        <f t="shared" si="44"/>
        <v>2.61</v>
      </c>
      <c r="F277" s="84">
        <f t="shared" si="45"/>
        <v>175</v>
      </c>
      <c r="G277" s="1"/>
      <c r="H277" s="1"/>
      <c r="I277" s="84">
        <f t="shared" si="46"/>
        <v>2.61</v>
      </c>
      <c r="J277" s="84">
        <f t="shared" si="47"/>
        <v>12.2</v>
      </c>
      <c r="K277" s="1"/>
      <c r="L277" s="1"/>
      <c r="M277" s="84">
        <f t="shared" si="48"/>
        <v>2.61</v>
      </c>
      <c r="N277" s="84">
        <f t="shared" si="49"/>
        <v>4.6900000000000004</v>
      </c>
      <c r="O277" s="84">
        <f t="shared" si="42"/>
        <v>15.477</v>
      </c>
      <c r="P277" s="1"/>
      <c r="Q277" s="1"/>
    </row>
    <row r="278" spans="1:17" x14ac:dyDescent="0.2">
      <c r="A278" s="84">
        <f t="shared" si="43"/>
        <v>27.2</v>
      </c>
      <c r="B278" s="84">
        <f t="shared" si="40"/>
        <v>3.2334999999999998</v>
      </c>
      <c r="C278" s="84">
        <f t="shared" si="41"/>
        <v>2.9222000000000001</v>
      </c>
      <c r="D278" s="1"/>
      <c r="E278" s="84">
        <f t="shared" si="44"/>
        <v>2.62</v>
      </c>
      <c r="F278" s="84">
        <f t="shared" si="45"/>
        <v>175</v>
      </c>
      <c r="G278" s="1"/>
      <c r="H278" s="1"/>
      <c r="I278" s="84">
        <f t="shared" si="46"/>
        <v>2.62</v>
      </c>
      <c r="J278" s="84">
        <f t="shared" si="47"/>
        <v>12.4</v>
      </c>
      <c r="K278" s="1"/>
      <c r="L278" s="1"/>
      <c r="M278" s="84">
        <f t="shared" si="48"/>
        <v>2.62</v>
      </c>
      <c r="N278" s="84">
        <f t="shared" si="49"/>
        <v>4.7699999999999996</v>
      </c>
      <c r="O278" s="84">
        <f t="shared" si="42"/>
        <v>15.741</v>
      </c>
      <c r="P278" s="1"/>
      <c r="Q278" s="1"/>
    </row>
    <row r="279" spans="1:17" x14ac:dyDescent="0.2">
      <c r="A279" s="84">
        <f t="shared" si="43"/>
        <v>27.3</v>
      </c>
      <c r="B279" s="84">
        <f t="shared" si="40"/>
        <v>3.2185000000000001</v>
      </c>
      <c r="C279" s="84">
        <f t="shared" si="41"/>
        <v>2.9072</v>
      </c>
      <c r="D279" s="1"/>
      <c r="E279" s="84">
        <f t="shared" si="44"/>
        <v>2.63</v>
      </c>
      <c r="F279" s="84">
        <f t="shared" si="45"/>
        <v>174</v>
      </c>
      <c r="G279" s="1"/>
      <c r="H279" s="1"/>
      <c r="I279" s="84">
        <f t="shared" si="46"/>
        <v>2.63</v>
      </c>
      <c r="J279" s="84">
        <f t="shared" si="47"/>
        <v>12.6</v>
      </c>
      <c r="K279" s="1"/>
      <c r="L279" s="1"/>
      <c r="M279" s="84">
        <f t="shared" si="48"/>
        <v>2.63</v>
      </c>
      <c r="N279" s="84">
        <f t="shared" si="49"/>
        <v>4.8499999999999996</v>
      </c>
      <c r="O279" s="84">
        <f t="shared" si="42"/>
        <v>16.004999999999999</v>
      </c>
      <c r="P279" s="1"/>
      <c r="Q279" s="1"/>
    </row>
    <row r="280" spans="1:17" x14ac:dyDescent="0.2">
      <c r="A280" s="84">
        <f t="shared" si="43"/>
        <v>27.4</v>
      </c>
      <c r="B280" s="84">
        <f t="shared" si="40"/>
        <v>3.2037</v>
      </c>
      <c r="C280" s="84">
        <f t="shared" si="41"/>
        <v>2.8923999999999999</v>
      </c>
      <c r="D280" s="1"/>
      <c r="E280" s="84">
        <f t="shared" si="44"/>
        <v>2.64</v>
      </c>
      <c r="F280" s="84">
        <f t="shared" si="45"/>
        <v>174</v>
      </c>
      <c r="G280" s="1"/>
      <c r="H280" s="1"/>
      <c r="I280" s="84">
        <f t="shared" si="46"/>
        <v>2.64</v>
      </c>
      <c r="J280" s="84">
        <f t="shared" si="47"/>
        <v>12.8</v>
      </c>
      <c r="K280" s="1"/>
      <c r="L280" s="1"/>
      <c r="M280" s="84">
        <f t="shared" si="48"/>
        <v>2.64</v>
      </c>
      <c r="N280" s="84">
        <f t="shared" si="49"/>
        <v>4.92</v>
      </c>
      <c r="O280" s="84">
        <f t="shared" si="42"/>
        <v>16.236000000000001</v>
      </c>
      <c r="P280" s="1"/>
      <c r="Q280" s="1"/>
    </row>
    <row r="281" spans="1:17" x14ac:dyDescent="0.2">
      <c r="A281" s="84">
        <f t="shared" si="43"/>
        <v>27.5</v>
      </c>
      <c r="B281" s="84">
        <f t="shared" si="40"/>
        <v>3.1890999999999998</v>
      </c>
      <c r="C281" s="84">
        <f t="shared" si="41"/>
        <v>2.8776999999999999</v>
      </c>
      <c r="D281" s="1"/>
      <c r="E281" s="84">
        <f t="shared" si="44"/>
        <v>2.65</v>
      </c>
      <c r="F281" s="84">
        <f t="shared" si="45"/>
        <v>174</v>
      </c>
      <c r="G281" s="1"/>
      <c r="H281" s="1"/>
      <c r="I281" s="84">
        <f t="shared" si="46"/>
        <v>2.65</v>
      </c>
      <c r="J281" s="84">
        <f t="shared" si="47"/>
        <v>13</v>
      </c>
      <c r="K281" s="1"/>
      <c r="L281" s="1"/>
      <c r="M281" s="84">
        <f t="shared" si="48"/>
        <v>2.65</v>
      </c>
      <c r="N281" s="84">
        <f t="shared" si="49"/>
        <v>5</v>
      </c>
      <c r="O281" s="84">
        <f t="shared" si="42"/>
        <v>16.5</v>
      </c>
      <c r="P281" s="1"/>
      <c r="Q281" s="1"/>
    </row>
    <row r="282" spans="1:17" x14ac:dyDescent="0.2">
      <c r="A282" s="84">
        <f t="shared" si="43"/>
        <v>27.6</v>
      </c>
      <c r="B282" s="84">
        <f t="shared" si="40"/>
        <v>3.1745999999999999</v>
      </c>
      <c r="C282" s="84">
        <f t="shared" si="41"/>
        <v>2.8632</v>
      </c>
      <c r="D282" s="1"/>
      <c r="E282" s="84">
        <f t="shared" si="44"/>
        <v>2.66</v>
      </c>
      <c r="F282" s="84">
        <f t="shared" si="45"/>
        <v>174</v>
      </c>
      <c r="G282" s="1"/>
      <c r="H282" s="1"/>
      <c r="I282" s="84">
        <f t="shared" si="46"/>
        <v>2.66</v>
      </c>
      <c r="J282" s="84">
        <f t="shared" si="47"/>
        <v>13.2</v>
      </c>
      <c r="K282" s="1"/>
      <c r="L282" s="1"/>
      <c r="M282" s="84">
        <f t="shared" si="48"/>
        <v>2.66</v>
      </c>
      <c r="N282" s="84">
        <f t="shared" si="49"/>
        <v>5.08</v>
      </c>
      <c r="O282" s="84">
        <f t="shared" si="42"/>
        <v>16.763999999999999</v>
      </c>
      <c r="P282" s="1"/>
      <c r="Q282" s="1"/>
    </row>
    <row r="283" spans="1:17" x14ac:dyDescent="0.2">
      <c r="A283" s="84">
        <f t="shared" si="43"/>
        <v>27.7</v>
      </c>
      <c r="B283" s="84">
        <f t="shared" si="40"/>
        <v>3.1602000000000001</v>
      </c>
      <c r="C283" s="84">
        <f t="shared" si="41"/>
        <v>2.8489</v>
      </c>
      <c r="D283" s="1"/>
      <c r="E283" s="84">
        <f t="shared" si="44"/>
        <v>2.67</v>
      </c>
      <c r="F283" s="84">
        <f t="shared" si="45"/>
        <v>173</v>
      </c>
      <c r="G283" s="1"/>
      <c r="H283" s="1"/>
      <c r="I283" s="84">
        <f t="shared" si="46"/>
        <v>2.67</v>
      </c>
      <c r="J283" s="84">
        <f t="shared" si="47"/>
        <v>13.4</v>
      </c>
      <c r="K283" s="1"/>
      <c r="L283" s="1"/>
      <c r="M283" s="84">
        <f t="shared" si="48"/>
        <v>2.67</v>
      </c>
      <c r="N283" s="84">
        <f t="shared" si="49"/>
        <v>5.15</v>
      </c>
      <c r="O283" s="84">
        <f t="shared" si="42"/>
        <v>16.995000000000001</v>
      </c>
      <c r="P283" s="1"/>
      <c r="Q283" s="1"/>
    </row>
    <row r="284" spans="1:17" x14ac:dyDescent="0.2">
      <c r="A284" s="84">
        <f t="shared" si="43"/>
        <v>27.8</v>
      </c>
      <c r="B284" s="84">
        <f t="shared" si="40"/>
        <v>3.1459999999999999</v>
      </c>
      <c r="C284" s="84">
        <f t="shared" si="41"/>
        <v>2.8347000000000002</v>
      </c>
      <c r="D284" s="1"/>
      <c r="E284" s="84">
        <f t="shared" si="44"/>
        <v>2.68</v>
      </c>
      <c r="F284" s="84">
        <f t="shared" si="45"/>
        <v>173</v>
      </c>
      <c r="G284" s="1"/>
      <c r="H284" s="1"/>
      <c r="I284" s="84">
        <f t="shared" si="46"/>
        <v>2.68</v>
      </c>
      <c r="J284" s="84">
        <f t="shared" si="47"/>
        <v>13.6</v>
      </c>
      <c r="K284" s="1"/>
      <c r="L284" s="1"/>
      <c r="M284" s="84">
        <f t="shared" si="48"/>
        <v>2.68</v>
      </c>
      <c r="N284" s="84">
        <f t="shared" si="49"/>
        <v>5.23</v>
      </c>
      <c r="O284" s="84">
        <f t="shared" si="42"/>
        <v>17.259</v>
      </c>
      <c r="P284" s="1"/>
      <c r="Q284" s="1"/>
    </row>
    <row r="285" spans="1:17" x14ac:dyDescent="0.2">
      <c r="A285" s="84">
        <f t="shared" si="43"/>
        <v>27.9</v>
      </c>
      <c r="B285" s="84">
        <f t="shared" si="40"/>
        <v>3.1318999999999999</v>
      </c>
      <c r="C285" s="84">
        <f t="shared" si="41"/>
        <v>2.8207</v>
      </c>
      <c r="D285" s="1"/>
      <c r="E285" s="84">
        <f t="shared" si="44"/>
        <v>2.69</v>
      </c>
      <c r="F285" s="84">
        <f t="shared" si="45"/>
        <v>173</v>
      </c>
      <c r="G285" s="1"/>
      <c r="H285" s="1"/>
      <c r="I285" s="84">
        <f t="shared" si="46"/>
        <v>2.69</v>
      </c>
      <c r="J285" s="84">
        <f t="shared" si="47"/>
        <v>13.8</v>
      </c>
      <c r="K285" s="1"/>
      <c r="L285" s="1"/>
      <c r="M285" s="84">
        <f t="shared" si="48"/>
        <v>2.69</v>
      </c>
      <c r="N285" s="84">
        <f t="shared" si="49"/>
        <v>5.31</v>
      </c>
      <c r="O285" s="84">
        <f t="shared" si="42"/>
        <v>17.523</v>
      </c>
      <c r="P285" s="1"/>
      <c r="Q285" s="1"/>
    </row>
    <row r="286" spans="1:17" x14ac:dyDescent="0.2">
      <c r="A286" s="84">
        <f t="shared" si="43"/>
        <v>28</v>
      </c>
      <c r="B286" s="84">
        <f t="shared" si="40"/>
        <v>3.1179999999999999</v>
      </c>
      <c r="C286" s="84">
        <f t="shared" si="41"/>
        <v>2.8068</v>
      </c>
      <c r="D286" s="1"/>
      <c r="E286" s="84">
        <f t="shared" si="44"/>
        <v>2.7</v>
      </c>
      <c r="F286" s="84">
        <f t="shared" si="45"/>
        <v>173</v>
      </c>
      <c r="G286" s="1"/>
      <c r="H286" s="1"/>
      <c r="I286" s="84">
        <f t="shared" si="46"/>
        <v>2.7</v>
      </c>
      <c r="J286" s="84">
        <f t="shared" si="47"/>
        <v>14</v>
      </c>
      <c r="K286" s="1"/>
      <c r="L286" s="1"/>
      <c r="M286" s="84">
        <f t="shared" si="48"/>
        <v>2.7</v>
      </c>
      <c r="N286" s="84">
        <f t="shared" si="49"/>
        <v>5.38</v>
      </c>
      <c r="O286" s="84">
        <f t="shared" si="42"/>
        <v>17.754000000000001</v>
      </c>
      <c r="P286" s="1"/>
      <c r="Q286" s="1"/>
    </row>
    <row r="287" spans="1:17" x14ac:dyDescent="0.2">
      <c r="A287" s="84">
        <f t="shared" si="43"/>
        <v>28.1</v>
      </c>
      <c r="B287" s="84">
        <f t="shared" si="40"/>
        <v>3.1042000000000001</v>
      </c>
      <c r="C287" s="84">
        <f t="shared" si="41"/>
        <v>2.7930999999999999</v>
      </c>
      <c r="D287" s="1"/>
      <c r="E287" s="84">
        <f t="shared" si="44"/>
        <v>2.71</v>
      </c>
      <c r="F287" s="84">
        <f t="shared" si="45"/>
        <v>172</v>
      </c>
      <c r="G287" s="1"/>
      <c r="H287" s="1"/>
      <c r="I287" s="84">
        <f t="shared" si="46"/>
        <v>2.71</v>
      </c>
      <c r="J287" s="84">
        <f t="shared" si="47"/>
        <v>14.2</v>
      </c>
      <c r="K287" s="1"/>
      <c r="L287" s="1"/>
      <c r="M287" s="84">
        <f t="shared" si="48"/>
        <v>2.71</v>
      </c>
      <c r="N287" s="84">
        <f t="shared" si="49"/>
        <v>5.46</v>
      </c>
      <c r="O287" s="84">
        <f t="shared" si="42"/>
        <v>18.018000000000001</v>
      </c>
      <c r="P287" s="1"/>
      <c r="Q287" s="1"/>
    </row>
    <row r="288" spans="1:17" x14ac:dyDescent="0.2">
      <c r="A288" s="84">
        <f t="shared" si="43"/>
        <v>28.2</v>
      </c>
      <c r="B288" s="84">
        <f t="shared" si="40"/>
        <v>3.0905</v>
      </c>
      <c r="C288" s="84">
        <f t="shared" si="41"/>
        <v>2.7795000000000001</v>
      </c>
      <c r="D288" s="1"/>
      <c r="E288" s="84">
        <f t="shared" si="44"/>
        <v>2.72</v>
      </c>
      <c r="F288" s="84">
        <f t="shared" si="45"/>
        <v>172</v>
      </c>
      <c r="G288" s="1"/>
      <c r="H288" s="1"/>
      <c r="I288" s="84">
        <f t="shared" si="46"/>
        <v>2.72</v>
      </c>
      <c r="J288" s="84">
        <f t="shared" si="47"/>
        <v>14.4</v>
      </c>
      <c r="K288" s="1"/>
      <c r="L288" s="1"/>
      <c r="M288" s="84">
        <f t="shared" si="48"/>
        <v>2.72</v>
      </c>
      <c r="N288" s="84">
        <f t="shared" si="49"/>
        <v>5.54</v>
      </c>
      <c r="O288" s="84">
        <f t="shared" si="42"/>
        <v>18.282</v>
      </c>
      <c r="P288" s="1"/>
      <c r="Q288" s="1"/>
    </row>
    <row r="289" spans="1:17" x14ac:dyDescent="0.2">
      <c r="A289" s="84">
        <f t="shared" si="43"/>
        <v>28.3</v>
      </c>
      <c r="B289" s="84">
        <f t="shared" si="40"/>
        <v>3.077</v>
      </c>
      <c r="C289" s="84">
        <f t="shared" si="41"/>
        <v>2.7660999999999998</v>
      </c>
      <c r="D289" s="1"/>
      <c r="E289" s="84">
        <f t="shared" si="44"/>
        <v>2.73</v>
      </c>
      <c r="F289" s="84">
        <f t="shared" si="45"/>
        <v>172</v>
      </c>
      <c r="G289" s="1"/>
      <c r="H289" s="1"/>
      <c r="I289" s="84">
        <f t="shared" si="46"/>
        <v>2.73</v>
      </c>
      <c r="J289" s="84">
        <f t="shared" si="47"/>
        <v>14.6</v>
      </c>
      <c r="K289" s="1"/>
      <c r="L289" s="1"/>
      <c r="M289" s="84">
        <f t="shared" si="48"/>
        <v>2.73</v>
      </c>
      <c r="N289" s="84">
        <f t="shared" si="49"/>
        <v>5.62</v>
      </c>
      <c r="O289" s="84">
        <f t="shared" si="42"/>
        <v>18.545999999999999</v>
      </c>
      <c r="P289" s="1"/>
      <c r="Q289" s="1"/>
    </row>
    <row r="290" spans="1:17" x14ac:dyDescent="0.2">
      <c r="A290" s="84">
        <f t="shared" si="43"/>
        <v>28.4</v>
      </c>
      <c r="B290" s="84">
        <f t="shared" si="40"/>
        <v>3.0636000000000001</v>
      </c>
      <c r="C290" s="84">
        <f t="shared" si="41"/>
        <v>2.7528000000000001</v>
      </c>
      <c r="D290" s="1"/>
      <c r="E290" s="84">
        <f t="shared" si="44"/>
        <v>2.74</v>
      </c>
      <c r="F290" s="84">
        <f t="shared" si="45"/>
        <v>172</v>
      </c>
      <c r="G290" s="1"/>
      <c r="H290" s="1"/>
      <c r="I290" s="84">
        <f t="shared" si="46"/>
        <v>2.74</v>
      </c>
      <c r="J290" s="84">
        <f t="shared" si="47"/>
        <v>14.8</v>
      </c>
      <c r="K290" s="1"/>
      <c r="L290" s="1"/>
      <c r="M290" s="84">
        <f t="shared" si="48"/>
        <v>2.74</v>
      </c>
      <c r="N290" s="84">
        <f t="shared" si="49"/>
        <v>5.69</v>
      </c>
      <c r="O290" s="84">
        <f t="shared" si="42"/>
        <v>18.777000000000001</v>
      </c>
      <c r="P290" s="1"/>
      <c r="Q290" s="1"/>
    </row>
    <row r="291" spans="1:17" x14ac:dyDescent="0.2">
      <c r="A291" s="84">
        <f t="shared" si="43"/>
        <v>28.5</v>
      </c>
      <c r="B291" s="84">
        <f t="shared" si="40"/>
        <v>3.0503999999999998</v>
      </c>
      <c r="C291" s="84">
        <f t="shared" si="41"/>
        <v>2.7395999999999998</v>
      </c>
      <c r="D291" s="1"/>
      <c r="E291" s="84">
        <f t="shared" si="44"/>
        <v>2.75</v>
      </c>
      <c r="F291" s="84">
        <f t="shared" si="45"/>
        <v>171</v>
      </c>
      <c r="G291" s="1"/>
      <c r="H291" s="1"/>
      <c r="I291" s="84">
        <f t="shared" si="46"/>
        <v>2.75</v>
      </c>
      <c r="J291" s="84">
        <f t="shared" si="47"/>
        <v>15</v>
      </c>
      <c r="K291" s="1"/>
      <c r="L291" s="1"/>
      <c r="M291" s="84">
        <f t="shared" si="48"/>
        <v>2.75</v>
      </c>
      <c r="N291" s="84">
        <f t="shared" si="49"/>
        <v>5.77</v>
      </c>
      <c r="O291" s="84">
        <f t="shared" si="42"/>
        <v>19.041</v>
      </c>
      <c r="P291" s="1"/>
      <c r="Q291" s="1"/>
    </row>
    <row r="292" spans="1:17" x14ac:dyDescent="0.2">
      <c r="A292" s="84">
        <f t="shared" si="43"/>
        <v>28.6</v>
      </c>
      <c r="B292" s="84">
        <f t="shared" si="40"/>
        <v>3.0371999999999999</v>
      </c>
      <c r="C292" s="84">
        <f t="shared" si="41"/>
        <v>2.7265999999999999</v>
      </c>
      <c r="D292" s="1"/>
      <c r="E292" s="84">
        <f t="shared" si="44"/>
        <v>2.76</v>
      </c>
      <c r="F292" s="84">
        <f t="shared" si="45"/>
        <v>171</v>
      </c>
      <c r="G292" s="1"/>
      <c r="H292" s="1"/>
      <c r="I292" s="84">
        <f t="shared" si="46"/>
        <v>2.76</v>
      </c>
      <c r="J292" s="84">
        <f t="shared" si="47"/>
        <v>15.2</v>
      </c>
      <c r="K292" s="1"/>
      <c r="L292" s="1"/>
      <c r="M292" s="84">
        <f t="shared" si="48"/>
        <v>2.76</v>
      </c>
      <c r="N292" s="84">
        <f t="shared" si="49"/>
        <v>5.85</v>
      </c>
      <c r="O292" s="84">
        <f t="shared" si="42"/>
        <v>19.305</v>
      </c>
      <c r="P292" s="1"/>
      <c r="Q292" s="1"/>
    </row>
    <row r="293" spans="1:17" x14ac:dyDescent="0.2">
      <c r="A293" s="84">
        <f t="shared" si="43"/>
        <v>28.7</v>
      </c>
      <c r="B293" s="84">
        <f t="shared" si="40"/>
        <v>3.0242</v>
      </c>
      <c r="C293" s="84">
        <f t="shared" si="41"/>
        <v>2.7138</v>
      </c>
      <c r="D293" s="1"/>
      <c r="E293" s="84">
        <f t="shared" si="44"/>
        <v>2.77</v>
      </c>
      <c r="F293" s="84">
        <f t="shared" si="45"/>
        <v>171</v>
      </c>
      <c r="G293" s="1"/>
      <c r="H293" s="1"/>
      <c r="I293" s="84">
        <f t="shared" si="46"/>
        <v>2.77</v>
      </c>
      <c r="J293" s="84">
        <f t="shared" si="47"/>
        <v>15.4</v>
      </c>
      <c r="K293" s="1"/>
      <c r="L293" s="1"/>
      <c r="M293" s="84">
        <f t="shared" si="48"/>
        <v>2.77</v>
      </c>
      <c r="N293" s="84">
        <f t="shared" si="49"/>
        <v>5.92</v>
      </c>
      <c r="O293" s="84">
        <f t="shared" si="42"/>
        <v>19.536000000000001</v>
      </c>
      <c r="P293" s="1"/>
      <c r="Q293" s="1"/>
    </row>
    <row r="294" spans="1:17" x14ac:dyDescent="0.2">
      <c r="A294" s="84">
        <f t="shared" si="43"/>
        <v>28.8</v>
      </c>
      <c r="B294" s="84">
        <f t="shared" si="40"/>
        <v>3.0112999999999999</v>
      </c>
      <c r="C294" s="84">
        <f t="shared" si="41"/>
        <v>2.7010000000000001</v>
      </c>
      <c r="D294" s="1"/>
      <c r="E294" s="84">
        <f t="shared" si="44"/>
        <v>2.78</v>
      </c>
      <c r="F294" s="84">
        <f t="shared" si="45"/>
        <v>171</v>
      </c>
      <c r="G294" s="1"/>
      <c r="H294" s="1"/>
      <c r="I294" s="84">
        <f t="shared" si="46"/>
        <v>2.78</v>
      </c>
      <c r="J294" s="84">
        <f t="shared" si="47"/>
        <v>15.6</v>
      </c>
      <c r="K294" s="1"/>
      <c r="L294" s="1"/>
      <c r="M294" s="84">
        <f t="shared" si="48"/>
        <v>2.78</v>
      </c>
      <c r="N294" s="84">
        <f t="shared" si="49"/>
        <v>6</v>
      </c>
      <c r="O294" s="84">
        <f t="shared" si="42"/>
        <v>19.8</v>
      </c>
      <c r="P294" s="1"/>
      <c r="Q294" s="1"/>
    </row>
    <row r="295" spans="1:17" x14ac:dyDescent="0.2">
      <c r="A295" s="84">
        <f t="shared" si="43"/>
        <v>28.9</v>
      </c>
      <c r="B295" s="84">
        <f t="shared" si="40"/>
        <v>2.9986000000000002</v>
      </c>
      <c r="C295" s="84">
        <f t="shared" si="41"/>
        <v>2.6884000000000001</v>
      </c>
      <c r="D295" s="1"/>
      <c r="E295" s="84">
        <f t="shared" si="44"/>
        <v>2.79</v>
      </c>
      <c r="F295" s="84">
        <f t="shared" si="45"/>
        <v>170</v>
      </c>
      <c r="G295" s="1"/>
      <c r="H295" s="1"/>
      <c r="I295" s="84">
        <f t="shared" si="46"/>
        <v>2.79</v>
      </c>
      <c r="J295" s="84">
        <f t="shared" si="47"/>
        <v>15.8</v>
      </c>
      <c r="K295" s="1"/>
      <c r="L295" s="1"/>
      <c r="M295" s="84">
        <f t="shared" si="48"/>
        <v>2.79</v>
      </c>
      <c r="N295" s="84">
        <f t="shared" si="49"/>
        <v>6.08</v>
      </c>
      <c r="O295" s="84">
        <f t="shared" si="42"/>
        <v>20.064</v>
      </c>
      <c r="P295" s="1"/>
      <c r="Q295" s="1"/>
    </row>
    <row r="296" spans="1:17" x14ac:dyDescent="0.2">
      <c r="A296" s="84">
        <f t="shared" si="43"/>
        <v>29</v>
      </c>
      <c r="B296" s="84">
        <f t="shared" si="40"/>
        <v>2.9859</v>
      </c>
      <c r="C296" s="84">
        <f t="shared" si="41"/>
        <v>2.6760000000000002</v>
      </c>
      <c r="D296" s="1"/>
      <c r="E296" s="84">
        <f t="shared" si="44"/>
        <v>2.8</v>
      </c>
      <c r="F296" s="84">
        <f t="shared" si="45"/>
        <v>170</v>
      </c>
      <c r="G296" s="1"/>
      <c r="H296" s="1"/>
      <c r="I296" s="84">
        <f t="shared" si="46"/>
        <v>2.8</v>
      </c>
      <c r="J296" s="84">
        <f t="shared" si="47"/>
        <v>16</v>
      </c>
      <c r="K296" s="1"/>
      <c r="L296" s="1"/>
      <c r="M296" s="84">
        <f t="shared" si="48"/>
        <v>2.8</v>
      </c>
      <c r="N296" s="84">
        <f t="shared" si="49"/>
        <v>6.15</v>
      </c>
      <c r="O296" s="84">
        <f t="shared" si="42"/>
        <v>20.295000000000002</v>
      </c>
      <c r="P296" s="1"/>
      <c r="Q296" s="1"/>
    </row>
    <row r="297" spans="1:17" x14ac:dyDescent="0.2">
      <c r="A297" s="84">
        <f t="shared" si="43"/>
        <v>29.1</v>
      </c>
      <c r="B297" s="84">
        <f t="shared" si="40"/>
        <v>2.9733999999999998</v>
      </c>
      <c r="C297" s="84">
        <f t="shared" si="41"/>
        <v>2.6636000000000002</v>
      </c>
      <c r="D297" s="1"/>
      <c r="E297" s="84">
        <f t="shared" si="44"/>
        <v>2.81</v>
      </c>
      <c r="F297" s="84">
        <f t="shared" si="45"/>
        <v>170</v>
      </c>
      <c r="G297" s="1"/>
      <c r="H297" s="1"/>
      <c r="I297" s="84">
        <f t="shared" si="46"/>
        <v>2.81</v>
      </c>
      <c r="J297" s="84">
        <f t="shared" si="47"/>
        <v>16.2</v>
      </c>
      <c r="K297" s="1"/>
      <c r="L297" s="1"/>
      <c r="M297" s="84">
        <f t="shared" si="48"/>
        <v>2.81</v>
      </c>
      <c r="N297" s="84">
        <f t="shared" si="49"/>
        <v>6.23</v>
      </c>
      <c r="O297" s="84">
        <f t="shared" si="42"/>
        <v>20.559000000000001</v>
      </c>
      <c r="P297" s="1"/>
      <c r="Q297" s="1"/>
    </row>
    <row r="298" spans="1:17" x14ac:dyDescent="0.2">
      <c r="A298" s="84">
        <f t="shared" si="43"/>
        <v>29.2</v>
      </c>
      <c r="B298" s="84">
        <f t="shared" si="40"/>
        <v>2.9609999999999999</v>
      </c>
      <c r="C298" s="84">
        <f t="shared" si="41"/>
        <v>2.6514000000000002</v>
      </c>
      <c r="D298" s="1"/>
      <c r="E298" s="84">
        <f t="shared" si="44"/>
        <v>2.82</v>
      </c>
      <c r="F298" s="84">
        <f t="shared" si="45"/>
        <v>170</v>
      </c>
      <c r="G298" s="1"/>
      <c r="H298" s="1"/>
      <c r="I298" s="84">
        <f t="shared" si="46"/>
        <v>2.82</v>
      </c>
      <c r="J298" s="84">
        <f t="shared" si="47"/>
        <v>16.399999999999999</v>
      </c>
      <c r="K298" s="1"/>
      <c r="L298" s="1"/>
      <c r="M298" s="84">
        <f t="shared" si="48"/>
        <v>2.82</v>
      </c>
      <c r="N298" s="84">
        <f t="shared" si="49"/>
        <v>6.31</v>
      </c>
      <c r="O298" s="84">
        <f t="shared" si="42"/>
        <v>20.823</v>
      </c>
      <c r="P298" s="1"/>
      <c r="Q298" s="1"/>
    </row>
    <row r="299" spans="1:17" x14ac:dyDescent="0.2">
      <c r="A299" s="84">
        <f t="shared" si="43"/>
        <v>29.3</v>
      </c>
      <c r="B299" s="84">
        <f t="shared" si="40"/>
        <v>2.9487999999999999</v>
      </c>
      <c r="C299" s="84">
        <f t="shared" si="41"/>
        <v>2.6393</v>
      </c>
      <c r="D299" s="1"/>
      <c r="E299" s="84">
        <f t="shared" si="44"/>
        <v>2.83</v>
      </c>
      <c r="F299" s="84">
        <f t="shared" si="45"/>
        <v>169</v>
      </c>
      <c r="G299" s="1"/>
      <c r="H299" s="1"/>
      <c r="I299" s="84">
        <f t="shared" si="46"/>
        <v>2.83</v>
      </c>
      <c r="J299" s="84">
        <f t="shared" si="47"/>
        <v>16.600000000000001</v>
      </c>
      <c r="K299" s="1"/>
      <c r="L299" s="1"/>
      <c r="M299" s="84">
        <f t="shared" si="48"/>
        <v>2.83</v>
      </c>
      <c r="N299" s="84">
        <f t="shared" si="49"/>
        <v>6.38</v>
      </c>
      <c r="O299" s="84">
        <f t="shared" si="42"/>
        <v>21.053999999999998</v>
      </c>
      <c r="P299" s="1"/>
      <c r="Q299" s="1"/>
    </row>
    <row r="300" spans="1:17" x14ac:dyDescent="0.2">
      <c r="A300" s="84">
        <f t="shared" si="43"/>
        <v>29.4</v>
      </c>
      <c r="B300" s="84">
        <f t="shared" si="40"/>
        <v>2.9365999999999999</v>
      </c>
      <c r="C300" s="84">
        <f t="shared" si="41"/>
        <v>2.6274000000000002</v>
      </c>
      <c r="D300" s="1"/>
      <c r="E300" s="84">
        <f t="shared" si="44"/>
        <v>2.84</v>
      </c>
      <c r="F300" s="84">
        <f t="shared" si="45"/>
        <v>169</v>
      </c>
      <c r="G300" s="1"/>
      <c r="H300" s="1"/>
      <c r="I300" s="84">
        <f t="shared" si="46"/>
        <v>2.84</v>
      </c>
      <c r="J300" s="84">
        <f t="shared" si="47"/>
        <v>16.8</v>
      </c>
      <c r="K300" s="1"/>
      <c r="L300" s="1"/>
      <c r="M300" s="84">
        <f t="shared" si="48"/>
        <v>2.84</v>
      </c>
      <c r="N300" s="84">
        <f t="shared" si="49"/>
        <v>6.46</v>
      </c>
      <c r="O300" s="84">
        <f t="shared" si="42"/>
        <v>21.318000000000001</v>
      </c>
      <c r="P300" s="1"/>
      <c r="Q300" s="1"/>
    </row>
    <row r="301" spans="1:17" x14ac:dyDescent="0.2">
      <c r="A301" s="84">
        <f t="shared" si="43"/>
        <v>29.5</v>
      </c>
      <c r="B301" s="84">
        <f t="shared" si="40"/>
        <v>2.9245000000000001</v>
      </c>
      <c r="C301" s="84">
        <f t="shared" si="41"/>
        <v>2.6154999999999999</v>
      </c>
      <c r="D301" s="1"/>
      <c r="E301" s="84">
        <f t="shared" si="44"/>
        <v>2.85</v>
      </c>
      <c r="F301" s="84">
        <f t="shared" si="45"/>
        <v>169</v>
      </c>
      <c r="G301" s="1"/>
      <c r="H301" s="1"/>
      <c r="I301" s="84">
        <f t="shared" si="46"/>
        <v>2.85</v>
      </c>
      <c r="J301" s="84">
        <f t="shared" si="47"/>
        <v>17</v>
      </c>
      <c r="K301" s="1"/>
      <c r="L301" s="1"/>
      <c r="M301" s="84">
        <f t="shared" si="48"/>
        <v>2.85</v>
      </c>
      <c r="N301" s="84">
        <f t="shared" si="49"/>
        <v>6.54</v>
      </c>
      <c r="O301" s="84">
        <f t="shared" si="42"/>
        <v>21.582000000000001</v>
      </c>
      <c r="P301" s="1"/>
      <c r="Q301" s="1"/>
    </row>
    <row r="302" spans="1:17" x14ac:dyDescent="0.2">
      <c r="A302" s="84">
        <f t="shared" si="43"/>
        <v>29.6</v>
      </c>
      <c r="B302" s="84">
        <f t="shared" si="40"/>
        <v>2.9125999999999999</v>
      </c>
      <c r="C302" s="84">
        <f t="shared" si="41"/>
        <v>2.6038000000000001</v>
      </c>
      <c r="D302" s="1"/>
      <c r="E302" s="84">
        <f t="shared" si="44"/>
        <v>2.86</v>
      </c>
      <c r="F302" s="84">
        <f t="shared" si="45"/>
        <v>169</v>
      </c>
      <c r="G302" s="1"/>
      <c r="H302" s="1"/>
      <c r="I302" s="84">
        <f t="shared" si="46"/>
        <v>2.86</v>
      </c>
      <c r="J302" s="84">
        <f t="shared" si="47"/>
        <v>17.2</v>
      </c>
      <c r="K302" s="1"/>
      <c r="L302" s="1"/>
      <c r="M302" s="84">
        <f t="shared" si="48"/>
        <v>2.86</v>
      </c>
      <c r="N302" s="84">
        <f t="shared" si="49"/>
        <v>6.62</v>
      </c>
      <c r="O302" s="84">
        <f t="shared" si="42"/>
        <v>21.846</v>
      </c>
      <c r="P302" s="1"/>
      <c r="Q302" s="1"/>
    </row>
    <row r="303" spans="1:17" x14ac:dyDescent="0.2">
      <c r="A303" s="84">
        <f t="shared" si="43"/>
        <v>29.7</v>
      </c>
      <c r="B303" s="84">
        <f t="shared" si="40"/>
        <v>2.9007999999999998</v>
      </c>
      <c r="C303" s="84">
        <f t="shared" si="41"/>
        <v>2.5922000000000001</v>
      </c>
      <c r="D303" s="1"/>
      <c r="E303" s="84">
        <f t="shared" si="44"/>
        <v>2.87</v>
      </c>
      <c r="F303" s="84">
        <f t="shared" si="45"/>
        <v>168</v>
      </c>
      <c r="G303" s="1"/>
      <c r="H303" s="1"/>
      <c r="I303" s="84">
        <f t="shared" si="46"/>
        <v>2.87</v>
      </c>
      <c r="J303" s="84">
        <f t="shared" si="47"/>
        <v>17.399999999999999</v>
      </c>
      <c r="K303" s="1"/>
      <c r="L303" s="1"/>
      <c r="M303" s="84">
        <f t="shared" si="48"/>
        <v>2.87</v>
      </c>
      <c r="N303" s="84">
        <f t="shared" si="49"/>
        <v>6.69</v>
      </c>
      <c r="O303" s="84">
        <f t="shared" si="42"/>
        <v>22.077000000000002</v>
      </c>
      <c r="P303" s="1"/>
      <c r="Q303" s="1"/>
    </row>
    <row r="304" spans="1:17" x14ac:dyDescent="0.2">
      <c r="A304" s="84">
        <f t="shared" si="43"/>
        <v>29.8</v>
      </c>
      <c r="B304" s="84">
        <f t="shared" si="40"/>
        <v>2.8891</v>
      </c>
      <c r="C304" s="84">
        <f t="shared" si="41"/>
        <v>2.5807000000000002</v>
      </c>
      <c r="D304" s="1"/>
      <c r="E304" s="84">
        <f t="shared" si="44"/>
        <v>2.88</v>
      </c>
      <c r="F304" s="84">
        <f t="shared" si="45"/>
        <v>168</v>
      </c>
      <c r="G304" s="1"/>
      <c r="H304" s="1"/>
      <c r="I304" s="84">
        <f t="shared" si="46"/>
        <v>2.88</v>
      </c>
      <c r="J304" s="84">
        <f t="shared" si="47"/>
        <v>17.600000000000001</v>
      </c>
      <c r="K304" s="1"/>
      <c r="L304" s="1"/>
      <c r="M304" s="84">
        <f t="shared" si="48"/>
        <v>2.88</v>
      </c>
      <c r="N304" s="84">
        <f t="shared" si="49"/>
        <v>6.77</v>
      </c>
      <c r="O304" s="84">
        <f t="shared" si="42"/>
        <v>22.341000000000001</v>
      </c>
      <c r="P304" s="1"/>
      <c r="Q304" s="1"/>
    </row>
    <row r="305" spans="1:17" x14ac:dyDescent="0.2">
      <c r="A305" s="84">
        <f t="shared" si="43"/>
        <v>29.9</v>
      </c>
      <c r="B305" s="84">
        <f t="shared" si="40"/>
        <v>2.8774999999999999</v>
      </c>
      <c r="C305" s="84">
        <f t="shared" si="41"/>
        <v>2.5693999999999999</v>
      </c>
      <c r="D305" s="1"/>
      <c r="E305" s="84">
        <f t="shared" si="44"/>
        <v>2.89</v>
      </c>
      <c r="F305" s="84">
        <f t="shared" si="45"/>
        <v>168</v>
      </c>
      <c r="G305" s="1"/>
      <c r="H305" s="1"/>
      <c r="I305" s="84">
        <f t="shared" si="46"/>
        <v>2.89</v>
      </c>
      <c r="J305" s="84">
        <f t="shared" si="47"/>
        <v>17.8</v>
      </c>
      <c r="K305" s="1"/>
      <c r="L305" s="1"/>
      <c r="M305" s="84">
        <f t="shared" si="48"/>
        <v>2.89</v>
      </c>
      <c r="N305" s="84">
        <f t="shared" si="49"/>
        <v>6.85</v>
      </c>
      <c r="O305" s="84">
        <f t="shared" si="42"/>
        <v>22.605</v>
      </c>
      <c r="P305" s="1"/>
      <c r="Q305" s="1"/>
    </row>
    <row r="306" spans="1:17" x14ac:dyDescent="0.2">
      <c r="A306" s="84">
        <f t="shared" si="43"/>
        <v>30</v>
      </c>
      <c r="B306" s="84">
        <f t="shared" si="40"/>
        <v>2.8660000000000001</v>
      </c>
      <c r="C306" s="84">
        <f t="shared" si="41"/>
        <v>2.5581</v>
      </c>
      <c r="D306" s="1"/>
      <c r="E306" s="84">
        <f t="shared" si="44"/>
        <v>2.9</v>
      </c>
      <c r="F306" s="84">
        <f t="shared" si="45"/>
        <v>168</v>
      </c>
      <c r="G306" s="1"/>
      <c r="H306" s="1"/>
      <c r="I306" s="84">
        <f t="shared" si="46"/>
        <v>2.9</v>
      </c>
      <c r="J306" s="84">
        <f t="shared" si="47"/>
        <v>18</v>
      </c>
      <c r="K306" s="1"/>
      <c r="L306" s="1"/>
      <c r="M306" s="84">
        <f t="shared" si="48"/>
        <v>2.9</v>
      </c>
      <c r="N306" s="84">
        <f t="shared" si="49"/>
        <v>6.92</v>
      </c>
      <c r="O306" s="84">
        <f t="shared" si="42"/>
        <v>22.835999999999999</v>
      </c>
      <c r="P306" s="1"/>
      <c r="Q306" s="1"/>
    </row>
    <row r="307" spans="1:17" x14ac:dyDescent="0.2">
      <c r="A307" s="84">
        <f t="shared" si="43"/>
        <v>30.1</v>
      </c>
      <c r="B307" s="84">
        <f t="shared" si="40"/>
        <v>2.8546</v>
      </c>
      <c r="C307" s="84">
        <f t="shared" si="41"/>
        <v>2.5470000000000002</v>
      </c>
      <c r="D307" s="1"/>
      <c r="E307" s="84">
        <f t="shared" si="44"/>
        <v>2.91</v>
      </c>
      <c r="F307" s="84">
        <f t="shared" si="45"/>
        <v>167</v>
      </c>
      <c r="G307" s="1"/>
      <c r="H307" s="1"/>
      <c r="I307" s="84">
        <f t="shared" si="46"/>
        <v>2.91</v>
      </c>
      <c r="J307" s="84">
        <f t="shared" si="47"/>
        <v>18.2</v>
      </c>
      <c r="K307" s="1"/>
      <c r="L307" s="1"/>
      <c r="M307" s="84">
        <f t="shared" si="48"/>
        <v>2.91</v>
      </c>
      <c r="N307" s="84">
        <f t="shared" si="49"/>
        <v>7</v>
      </c>
      <c r="O307" s="84">
        <f t="shared" si="42"/>
        <v>23.1</v>
      </c>
      <c r="P307" s="1"/>
      <c r="Q307" s="1"/>
    </row>
    <row r="308" spans="1:17" x14ac:dyDescent="0.2">
      <c r="A308" s="84">
        <f t="shared" si="43"/>
        <v>30.2</v>
      </c>
      <c r="B308" s="84">
        <f t="shared" si="40"/>
        <v>2.8433000000000002</v>
      </c>
      <c r="C308" s="84">
        <f t="shared" si="41"/>
        <v>2.5358999999999998</v>
      </c>
      <c r="D308" s="1"/>
      <c r="E308" s="84">
        <f t="shared" si="44"/>
        <v>2.92</v>
      </c>
      <c r="F308" s="84">
        <f t="shared" si="45"/>
        <v>167</v>
      </c>
      <c r="G308" s="1"/>
      <c r="H308" s="1"/>
      <c r="I308" s="84">
        <f t="shared" si="46"/>
        <v>2.92</v>
      </c>
      <c r="J308" s="84">
        <f t="shared" si="47"/>
        <v>18.399999999999999</v>
      </c>
      <c r="K308" s="1"/>
      <c r="L308" s="1"/>
      <c r="M308" s="84">
        <f t="shared" si="48"/>
        <v>2.92</v>
      </c>
      <c r="N308" s="84">
        <f t="shared" si="49"/>
        <v>7.08</v>
      </c>
      <c r="O308" s="84">
        <f t="shared" si="42"/>
        <v>23.364000000000001</v>
      </c>
      <c r="P308" s="1"/>
      <c r="Q308" s="1"/>
    </row>
    <row r="309" spans="1:17" x14ac:dyDescent="0.2">
      <c r="A309" s="84">
        <f t="shared" si="43"/>
        <v>30.3</v>
      </c>
      <c r="B309" s="84">
        <f t="shared" si="40"/>
        <v>2.8321000000000001</v>
      </c>
      <c r="C309" s="84">
        <f t="shared" si="41"/>
        <v>2.5249999999999999</v>
      </c>
      <c r="D309" s="1"/>
      <c r="E309" s="84">
        <f t="shared" si="44"/>
        <v>2.93</v>
      </c>
      <c r="F309" s="84">
        <f t="shared" si="45"/>
        <v>167</v>
      </c>
      <c r="G309" s="1"/>
      <c r="H309" s="1"/>
      <c r="I309" s="84">
        <f t="shared" si="46"/>
        <v>2.93</v>
      </c>
      <c r="J309" s="84">
        <f t="shared" si="47"/>
        <v>18.600000000000001</v>
      </c>
      <c r="K309" s="1"/>
      <c r="L309" s="1"/>
      <c r="M309" s="84">
        <f t="shared" si="48"/>
        <v>2.93</v>
      </c>
      <c r="N309" s="84">
        <f t="shared" si="49"/>
        <v>7.15</v>
      </c>
      <c r="O309" s="84">
        <f t="shared" si="42"/>
        <v>23.594999999999999</v>
      </c>
      <c r="P309" s="1"/>
      <c r="Q309" s="1"/>
    </row>
    <row r="310" spans="1:17" x14ac:dyDescent="0.2">
      <c r="A310" s="84">
        <f t="shared" si="43"/>
        <v>30.4</v>
      </c>
      <c r="B310" s="84">
        <f t="shared" si="40"/>
        <v>2.8210000000000002</v>
      </c>
      <c r="C310" s="84">
        <f t="shared" si="41"/>
        <v>2.5142000000000002</v>
      </c>
      <c r="D310" s="1"/>
      <c r="E310" s="84">
        <f t="shared" si="44"/>
        <v>2.94</v>
      </c>
      <c r="F310" s="84">
        <f t="shared" si="45"/>
        <v>167</v>
      </c>
      <c r="G310" s="1"/>
      <c r="H310" s="1"/>
      <c r="I310" s="84">
        <f t="shared" si="46"/>
        <v>2.94</v>
      </c>
      <c r="J310" s="84">
        <f t="shared" si="47"/>
        <v>18.8</v>
      </c>
      <c r="K310" s="1"/>
      <c r="L310" s="1"/>
      <c r="M310" s="84">
        <f t="shared" si="48"/>
        <v>2.94</v>
      </c>
      <c r="N310" s="84">
        <f t="shared" si="49"/>
        <v>7.23</v>
      </c>
      <c r="O310" s="84">
        <f t="shared" si="42"/>
        <v>23.859000000000002</v>
      </c>
      <c r="P310" s="1"/>
      <c r="Q310" s="1"/>
    </row>
    <row r="311" spans="1:17" x14ac:dyDescent="0.2">
      <c r="A311" s="84">
        <f t="shared" si="43"/>
        <v>30.5</v>
      </c>
      <c r="B311" s="84">
        <f t="shared" si="40"/>
        <v>2.81</v>
      </c>
      <c r="C311" s="84">
        <f t="shared" si="41"/>
        <v>2.5034999999999998</v>
      </c>
      <c r="D311" s="1"/>
      <c r="E311" s="84">
        <f t="shared" si="44"/>
        <v>2.95</v>
      </c>
      <c r="F311" s="84">
        <f t="shared" si="45"/>
        <v>166</v>
      </c>
      <c r="G311" s="1"/>
      <c r="H311" s="1"/>
      <c r="I311" s="84">
        <f t="shared" si="46"/>
        <v>2.95</v>
      </c>
      <c r="J311" s="84">
        <f t="shared" si="47"/>
        <v>19</v>
      </c>
      <c r="K311" s="1"/>
      <c r="L311" s="1"/>
      <c r="M311" s="84">
        <f t="shared" si="48"/>
        <v>2.95</v>
      </c>
      <c r="N311" s="84">
        <f t="shared" si="49"/>
        <v>7.31</v>
      </c>
      <c r="O311" s="84">
        <f t="shared" si="42"/>
        <v>24.123000000000001</v>
      </c>
      <c r="P311" s="1"/>
      <c r="Q311" s="1"/>
    </row>
    <row r="312" spans="1:17" x14ac:dyDescent="0.2">
      <c r="A312" s="84">
        <f t="shared" si="43"/>
        <v>30.6</v>
      </c>
      <c r="B312" s="84">
        <f t="shared" si="40"/>
        <v>2.7991000000000001</v>
      </c>
      <c r="C312" s="84">
        <f t="shared" si="41"/>
        <v>2.4929000000000001</v>
      </c>
      <c r="D312" s="1"/>
      <c r="E312" s="84">
        <f t="shared" si="44"/>
        <v>2.96</v>
      </c>
      <c r="F312" s="84">
        <f t="shared" si="45"/>
        <v>166</v>
      </c>
      <c r="G312" s="1"/>
      <c r="H312" s="1"/>
      <c r="I312" s="84">
        <f t="shared" si="46"/>
        <v>2.96</v>
      </c>
      <c r="J312" s="84">
        <f t="shared" si="47"/>
        <v>19.2</v>
      </c>
      <c r="K312" s="1"/>
      <c r="L312" s="1"/>
      <c r="M312" s="84">
        <f t="shared" si="48"/>
        <v>2.96</v>
      </c>
      <c r="N312" s="84">
        <f t="shared" si="49"/>
        <v>7.38</v>
      </c>
      <c r="O312" s="84">
        <f t="shared" si="42"/>
        <v>24.353999999999999</v>
      </c>
      <c r="P312" s="1"/>
      <c r="Q312" s="1"/>
    </row>
    <row r="313" spans="1:17" x14ac:dyDescent="0.2">
      <c r="A313" s="84">
        <f t="shared" si="43"/>
        <v>30.7</v>
      </c>
      <c r="B313" s="84">
        <f t="shared" si="40"/>
        <v>2.7884000000000002</v>
      </c>
      <c r="C313" s="84">
        <f t="shared" si="41"/>
        <v>2.4824000000000002</v>
      </c>
      <c r="D313" s="1"/>
      <c r="E313" s="84">
        <f t="shared" si="44"/>
        <v>2.97</v>
      </c>
      <c r="F313" s="84">
        <f t="shared" si="45"/>
        <v>166</v>
      </c>
      <c r="G313" s="1"/>
      <c r="H313" s="1"/>
      <c r="I313" s="84">
        <f t="shared" si="46"/>
        <v>2.97</v>
      </c>
      <c r="J313" s="84">
        <f t="shared" si="47"/>
        <v>19.399999999999999</v>
      </c>
      <c r="K313" s="1"/>
      <c r="L313" s="1"/>
      <c r="M313" s="84">
        <f t="shared" si="48"/>
        <v>2.97</v>
      </c>
      <c r="N313" s="84">
        <f t="shared" si="49"/>
        <v>7.46</v>
      </c>
      <c r="O313" s="84">
        <f t="shared" si="42"/>
        <v>24.617999999999999</v>
      </c>
      <c r="P313" s="1"/>
      <c r="Q313" s="1"/>
    </row>
    <row r="314" spans="1:17" x14ac:dyDescent="0.2">
      <c r="A314" s="84">
        <f t="shared" si="43"/>
        <v>30.8</v>
      </c>
      <c r="B314" s="84">
        <f t="shared" si="40"/>
        <v>2.7776999999999998</v>
      </c>
      <c r="C314" s="84">
        <f t="shared" si="41"/>
        <v>2.472</v>
      </c>
      <c r="D314" s="1"/>
      <c r="E314" s="84">
        <f t="shared" si="44"/>
        <v>2.98</v>
      </c>
      <c r="F314" s="84">
        <f t="shared" si="45"/>
        <v>166</v>
      </c>
      <c r="G314" s="1"/>
      <c r="H314" s="1"/>
      <c r="I314" s="84">
        <f t="shared" si="46"/>
        <v>2.98</v>
      </c>
      <c r="J314" s="84">
        <f t="shared" si="47"/>
        <v>19.600000000000001</v>
      </c>
      <c r="K314" s="1"/>
      <c r="L314" s="1"/>
      <c r="M314" s="84">
        <f t="shared" si="48"/>
        <v>2.98</v>
      </c>
      <c r="N314" s="84">
        <f t="shared" si="49"/>
        <v>7.54</v>
      </c>
      <c r="O314" s="84">
        <f t="shared" si="42"/>
        <v>24.882000000000001</v>
      </c>
      <c r="P314" s="1"/>
      <c r="Q314" s="1"/>
    </row>
    <row r="315" spans="1:17" x14ac:dyDescent="0.2">
      <c r="A315" s="84">
        <f t="shared" si="43"/>
        <v>30.9</v>
      </c>
      <c r="B315" s="84">
        <f t="shared" si="40"/>
        <v>2.7671000000000001</v>
      </c>
      <c r="C315" s="84">
        <f t="shared" si="41"/>
        <v>2.4617</v>
      </c>
      <c r="D315" s="1"/>
      <c r="E315" s="84">
        <f t="shared" si="44"/>
        <v>2.99</v>
      </c>
      <c r="F315" s="84">
        <f t="shared" si="45"/>
        <v>165</v>
      </c>
      <c r="G315" s="1"/>
      <c r="H315" s="1"/>
      <c r="I315" s="84">
        <f t="shared" si="46"/>
        <v>2.99</v>
      </c>
      <c r="J315" s="84">
        <f t="shared" si="47"/>
        <v>19.8</v>
      </c>
      <c r="K315" s="1"/>
      <c r="L315" s="1"/>
      <c r="M315" s="84">
        <f t="shared" si="48"/>
        <v>2.99</v>
      </c>
      <c r="N315" s="84">
        <f t="shared" si="49"/>
        <v>7.62</v>
      </c>
      <c r="O315" s="84">
        <f t="shared" si="42"/>
        <v>25.146000000000001</v>
      </c>
      <c r="P315" s="1"/>
      <c r="Q315" s="1"/>
    </row>
    <row r="316" spans="1:17" x14ac:dyDescent="0.2">
      <c r="A316" s="84">
        <f t="shared" si="43"/>
        <v>31</v>
      </c>
      <c r="B316" s="84">
        <f t="shared" si="40"/>
        <v>2.7566000000000002</v>
      </c>
      <c r="C316" s="84">
        <f t="shared" si="41"/>
        <v>2.4514999999999998</v>
      </c>
      <c r="D316" s="1"/>
      <c r="E316" s="84">
        <f t="shared" si="44"/>
        <v>3</v>
      </c>
      <c r="F316" s="84">
        <f t="shared" si="45"/>
        <v>165</v>
      </c>
      <c r="G316" s="1"/>
      <c r="H316" s="1"/>
      <c r="I316" s="84">
        <f t="shared" si="46"/>
        <v>3</v>
      </c>
      <c r="J316" s="84">
        <f t="shared" si="47"/>
        <v>20</v>
      </c>
      <c r="K316" s="1"/>
      <c r="L316" s="1"/>
      <c r="M316" s="84">
        <f t="shared" si="48"/>
        <v>3</v>
      </c>
      <c r="N316" s="84">
        <f t="shared" si="49"/>
        <v>7.69</v>
      </c>
      <c r="O316" s="84">
        <f t="shared" si="42"/>
        <v>25.376999999999999</v>
      </c>
      <c r="P316" s="1"/>
      <c r="Q316" s="1"/>
    </row>
    <row r="317" spans="1:17" x14ac:dyDescent="0.2">
      <c r="A317" s="84">
        <f t="shared" si="43"/>
        <v>31.1</v>
      </c>
      <c r="B317" s="84">
        <f t="shared" si="40"/>
        <v>2.7462</v>
      </c>
      <c r="C317" s="84">
        <f t="shared" si="41"/>
        <v>2.4413999999999998</v>
      </c>
      <c r="D317" s="1"/>
      <c r="E317" s="84">
        <f t="shared" si="44"/>
        <v>3.01</v>
      </c>
      <c r="F317" s="84">
        <f t="shared" si="45"/>
        <v>165</v>
      </c>
      <c r="G317" s="1"/>
      <c r="H317" s="1"/>
      <c r="I317" s="84">
        <f t="shared" si="46"/>
        <v>3.01</v>
      </c>
      <c r="J317" s="84">
        <f t="shared" si="47"/>
        <v>20.2</v>
      </c>
      <c r="K317" s="1"/>
      <c r="L317" s="1"/>
      <c r="M317" s="84">
        <f t="shared" si="48"/>
        <v>3.01</v>
      </c>
      <c r="N317" s="84">
        <f t="shared" si="49"/>
        <v>7.77</v>
      </c>
      <c r="O317" s="84">
        <f t="shared" si="42"/>
        <v>25.640999999999998</v>
      </c>
      <c r="P317" s="1"/>
      <c r="Q317" s="1"/>
    </row>
    <row r="318" spans="1:17" x14ac:dyDescent="0.2">
      <c r="A318" s="84">
        <f t="shared" si="43"/>
        <v>31.2</v>
      </c>
      <c r="B318" s="84">
        <f t="shared" si="40"/>
        <v>2.7357999999999998</v>
      </c>
      <c r="C318" s="84">
        <f t="shared" si="41"/>
        <v>2.4314</v>
      </c>
      <c r="D318" s="1"/>
      <c r="E318" s="84">
        <f t="shared" si="44"/>
        <v>3.02</v>
      </c>
      <c r="F318" s="84">
        <f t="shared" si="45"/>
        <v>165</v>
      </c>
      <c r="G318" s="1"/>
      <c r="H318" s="1"/>
      <c r="I318" s="84">
        <f t="shared" si="46"/>
        <v>3.02</v>
      </c>
      <c r="J318" s="84">
        <f t="shared" si="47"/>
        <v>20.399999999999999</v>
      </c>
      <c r="K318" s="1"/>
      <c r="L318" s="1"/>
      <c r="M318" s="84">
        <f t="shared" si="48"/>
        <v>3.02</v>
      </c>
      <c r="N318" s="84">
        <f t="shared" si="49"/>
        <v>7.85</v>
      </c>
      <c r="O318" s="84">
        <f t="shared" si="42"/>
        <v>25.905000000000001</v>
      </c>
      <c r="P318" s="1"/>
      <c r="Q318" s="1"/>
    </row>
    <row r="319" spans="1:17" x14ac:dyDescent="0.2">
      <c r="A319" s="84">
        <f t="shared" si="43"/>
        <v>31.3</v>
      </c>
      <c r="B319" s="84">
        <f t="shared" si="40"/>
        <v>2.7256</v>
      </c>
      <c r="C319" s="84">
        <f t="shared" si="41"/>
        <v>2.4215</v>
      </c>
      <c r="D319" s="1"/>
      <c r="E319" s="84">
        <f t="shared" si="44"/>
        <v>3.03</v>
      </c>
      <c r="F319" s="84">
        <f t="shared" si="45"/>
        <v>164</v>
      </c>
      <c r="G319" s="1"/>
      <c r="H319" s="1"/>
      <c r="I319" s="84">
        <f t="shared" si="46"/>
        <v>3.03</v>
      </c>
      <c r="J319" s="84">
        <f t="shared" si="47"/>
        <v>20.6</v>
      </c>
      <c r="K319" s="1"/>
      <c r="L319" s="1"/>
      <c r="M319" s="84">
        <f t="shared" si="48"/>
        <v>3.03</v>
      </c>
      <c r="N319" s="84">
        <f t="shared" si="49"/>
        <v>7.92</v>
      </c>
      <c r="O319" s="84">
        <f t="shared" si="42"/>
        <v>26.135999999999999</v>
      </c>
      <c r="P319" s="1"/>
      <c r="Q319" s="1"/>
    </row>
    <row r="320" spans="1:17" x14ac:dyDescent="0.2">
      <c r="A320" s="84">
        <f t="shared" si="43"/>
        <v>31.4</v>
      </c>
      <c r="B320" s="84">
        <f t="shared" si="40"/>
        <v>2.7155</v>
      </c>
      <c r="C320" s="84">
        <f t="shared" si="41"/>
        <v>2.4117000000000002</v>
      </c>
      <c r="D320" s="1"/>
      <c r="E320" s="84">
        <f t="shared" si="44"/>
        <v>3.04</v>
      </c>
      <c r="F320" s="84">
        <f t="shared" si="45"/>
        <v>164</v>
      </c>
      <c r="G320" s="1"/>
      <c r="H320" s="1"/>
      <c r="I320" s="84">
        <f t="shared" si="46"/>
        <v>3.04</v>
      </c>
      <c r="J320" s="84">
        <f t="shared" si="47"/>
        <v>20.8</v>
      </c>
      <c r="K320" s="1"/>
      <c r="L320" s="1"/>
      <c r="M320" s="84">
        <f t="shared" si="48"/>
        <v>3.04</v>
      </c>
      <c r="N320" s="84">
        <f t="shared" si="49"/>
        <v>8</v>
      </c>
      <c r="O320" s="84">
        <f t="shared" si="42"/>
        <v>26.4</v>
      </c>
      <c r="P320" s="1"/>
      <c r="Q320" s="1"/>
    </row>
    <row r="321" spans="1:17" x14ac:dyDescent="0.2">
      <c r="A321" s="84">
        <f t="shared" si="43"/>
        <v>31.5</v>
      </c>
      <c r="B321" s="84">
        <f t="shared" si="40"/>
        <v>2.7054</v>
      </c>
      <c r="C321" s="84">
        <f t="shared" si="41"/>
        <v>2.4020000000000001</v>
      </c>
      <c r="D321" s="1"/>
      <c r="E321" s="84">
        <f t="shared" si="44"/>
        <v>3.05</v>
      </c>
      <c r="F321" s="84">
        <f t="shared" si="45"/>
        <v>164</v>
      </c>
      <c r="G321" s="1"/>
      <c r="H321" s="1"/>
      <c r="I321" s="84">
        <f t="shared" si="46"/>
        <v>3.05</v>
      </c>
      <c r="J321" s="84">
        <f t="shared" si="47"/>
        <v>21</v>
      </c>
      <c r="K321" s="1"/>
      <c r="L321" s="1"/>
      <c r="M321" s="84">
        <f t="shared" si="48"/>
        <v>3.05</v>
      </c>
      <c r="N321" s="84">
        <f t="shared" si="49"/>
        <v>8.08</v>
      </c>
      <c r="O321" s="84">
        <f t="shared" si="42"/>
        <v>26.664000000000001</v>
      </c>
      <c r="P321" s="1"/>
      <c r="Q321" s="1"/>
    </row>
    <row r="322" spans="1:17" x14ac:dyDescent="0.2">
      <c r="A322" s="84">
        <f t="shared" si="43"/>
        <v>31.6</v>
      </c>
      <c r="B322" s="84">
        <f t="shared" si="40"/>
        <v>2.6955</v>
      </c>
      <c r="C322" s="84">
        <f t="shared" si="41"/>
        <v>2.3923999999999999</v>
      </c>
      <c r="D322" s="1"/>
      <c r="E322" s="84">
        <f t="shared" si="44"/>
        <v>3.06</v>
      </c>
      <c r="F322" s="84">
        <f t="shared" si="45"/>
        <v>164</v>
      </c>
      <c r="G322" s="1"/>
      <c r="H322" s="1"/>
      <c r="I322" s="84">
        <f t="shared" si="46"/>
        <v>3.06</v>
      </c>
      <c r="J322" s="84">
        <f t="shared" si="47"/>
        <v>21.2</v>
      </c>
      <c r="K322" s="1"/>
      <c r="L322" s="1"/>
      <c r="M322" s="84">
        <f t="shared" si="48"/>
        <v>3.06</v>
      </c>
      <c r="N322" s="84">
        <f t="shared" si="49"/>
        <v>8.15</v>
      </c>
      <c r="O322" s="84">
        <f t="shared" si="42"/>
        <v>26.895</v>
      </c>
      <c r="P322" s="1"/>
      <c r="Q322" s="1"/>
    </row>
    <row r="323" spans="1:17" x14ac:dyDescent="0.2">
      <c r="A323" s="84">
        <f t="shared" si="43"/>
        <v>31.7</v>
      </c>
      <c r="B323" s="84">
        <f t="shared" si="40"/>
        <v>2.6856</v>
      </c>
      <c r="C323" s="84">
        <f t="shared" si="41"/>
        <v>2.3828</v>
      </c>
      <c r="D323" s="1"/>
      <c r="E323" s="84">
        <f t="shared" si="44"/>
        <v>3.07</v>
      </c>
      <c r="F323" s="84">
        <f t="shared" si="45"/>
        <v>163</v>
      </c>
      <c r="G323" s="1"/>
      <c r="H323" s="1"/>
      <c r="I323" s="84">
        <f t="shared" si="46"/>
        <v>3.07</v>
      </c>
      <c r="J323" s="84">
        <f t="shared" si="47"/>
        <v>21.4</v>
      </c>
      <c r="K323" s="1"/>
      <c r="L323" s="1"/>
      <c r="M323" s="84">
        <f t="shared" si="48"/>
        <v>3.07</v>
      </c>
      <c r="N323" s="84">
        <f t="shared" si="49"/>
        <v>8.23</v>
      </c>
      <c r="O323" s="84">
        <f t="shared" si="42"/>
        <v>27.158999999999999</v>
      </c>
      <c r="P323" s="1"/>
      <c r="Q323" s="1"/>
    </row>
    <row r="324" spans="1:17" x14ac:dyDescent="0.2">
      <c r="A324" s="84">
        <f t="shared" si="43"/>
        <v>31.8</v>
      </c>
      <c r="B324" s="84">
        <f t="shared" si="40"/>
        <v>2.6758000000000002</v>
      </c>
      <c r="C324" s="84">
        <f t="shared" si="41"/>
        <v>2.3734000000000002</v>
      </c>
      <c r="D324" s="1"/>
      <c r="E324" s="84">
        <f t="shared" si="44"/>
        <v>3.08</v>
      </c>
      <c r="F324" s="84">
        <f t="shared" si="45"/>
        <v>163</v>
      </c>
      <c r="G324" s="1"/>
      <c r="H324" s="1"/>
      <c r="I324" s="84">
        <f t="shared" si="46"/>
        <v>3.08</v>
      </c>
      <c r="J324" s="84">
        <f t="shared" si="47"/>
        <v>21.6</v>
      </c>
      <c r="K324" s="1"/>
      <c r="L324" s="1"/>
      <c r="M324" s="84">
        <f t="shared" si="48"/>
        <v>3.08</v>
      </c>
      <c r="N324" s="84">
        <f t="shared" si="49"/>
        <v>8.31</v>
      </c>
      <c r="O324" s="84">
        <f t="shared" si="42"/>
        <v>27.422999999999998</v>
      </c>
      <c r="P324" s="1"/>
      <c r="Q324" s="1"/>
    </row>
    <row r="325" spans="1:17" x14ac:dyDescent="0.2">
      <c r="A325" s="84">
        <f t="shared" si="43"/>
        <v>31.9</v>
      </c>
      <c r="B325" s="84">
        <f t="shared" si="40"/>
        <v>2.6661000000000001</v>
      </c>
      <c r="C325" s="84">
        <f t="shared" si="41"/>
        <v>2.3639999999999999</v>
      </c>
      <c r="D325" s="1"/>
      <c r="E325" s="84">
        <f t="shared" si="44"/>
        <v>3.09</v>
      </c>
      <c r="F325" s="84">
        <f t="shared" si="45"/>
        <v>163</v>
      </c>
      <c r="G325" s="1"/>
      <c r="H325" s="1"/>
      <c r="I325" s="84">
        <f t="shared" si="46"/>
        <v>3.09</v>
      </c>
      <c r="J325" s="84">
        <f t="shared" si="47"/>
        <v>21.8</v>
      </c>
      <c r="K325" s="1"/>
      <c r="L325" s="1"/>
      <c r="M325" s="84">
        <f t="shared" si="48"/>
        <v>3.09</v>
      </c>
      <c r="N325" s="84">
        <f t="shared" si="49"/>
        <v>8.3800000000000008</v>
      </c>
      <c r="O325" s="84">
        <f t="shared" si="42"/>
        <v>27.654</v>
      </c>
      <c r="P325" s="1"/>
      <c r="Q325" s="1"/>
    </row>
    <row r="326" spans="1:17" x14ac:dyDescent="0.2">
      <c r="A326" s="84">
        <f t="shared" si="43"/>
        <v>32</v>
      </c>
      <c r="B326" s="84">
        <f t="shared" si="40"/>
        <v>2.6564999999999999</v>
      </c>
      <c r="C326" s="84">
        <f t="shared" si="41"/>
        <v>2.3546999999999998</v>
      </c>
      <c r="D326" s="1"/>
      <c r="E326" s="84">
        <f t="shared" si="44"/>
        <v>3.1</v>
      </c>
      <c r="F326" s="84">
        <f t="shared" si="45"/>
        <v>163</v>
      </c>
      <c r="G326" s="1"/>
      <c r="H326" s="1"/>
      <c r="I326" s="84">
        <f t="shared" si="46"/>
        <v>3.1</v>
      </c>
      <c r="J326" s="84">
        <f t="shared" si="47"/>
        <v>22</v>
      </c>
      <c r="K326" s="1"/>
      <c r="L326" s="1"/>
      <c r="M326" s="84">
        <f t="shared" si="48"/>
        <v>3.1</v>
      </c>
      <c r="N326" s="84">
        <f t="shared" si="49"/>
        <v>8.4600000000000009</v>
      </c>
      <c r="O326" s="84">
        <f t="shared" si="42"/>
        <v>27.917999999999999</v>
      </c>
      <c r="P326" s="1"/>
      <c r="Q326" s="1"/>
    </row>
    <row r="327" spans="1:17" x14ac:dyDescent="0.2">
      <c r="A327" s="84">
        <f t="shared" si="43"/>
        <v>32.1</v>
      </c>
      <c r="B327" s="84">
        <f t="shared" si="40"/>
        <v>2.6469</v>
      </c>
      <c r="C327" s="84">
        <f t="shared" si="41"/>
        <v>2.3456000000000001</v>
      </c>
      <c r="D327" s="1"/>
      <c r="E327" s="84">
        <f t="shared" si="44"/>
        <v>3.11</v>
      </c>
      <c r="F327" s="84">
        <f t="shared" si="45"/>
        <v>162</v>
      </c>
      <c r="G327" s="1"/>
      <c r="H327" s="1"/>
      <c r="I327" s="84">
        <f t="shared" si="46"/>
        <v>3.11</v>
      </c>
      <c r="J327" s="84">
        <f t="shared" si="47"/>
        <v>22.2</v>
      </c>
      <c r="K327" s="1"/>
      <c r="L327" s="1"/>
      <c r="M327" s="84">
        <f t="shared" si="48"/>
        <v>3.11</v>
      </c>
      <c r="N327" s="84">
        <f t="shared" si="49"/>
        <v>8.5399999999999991</v>
      </c>
      <c r="O327" s="84">
        <f t="shared" si="42"/>
        <v>28.181999999999999</v>
      </c>
      <c r="P327" s="1"/>
      <c r="Q327" s="1"/>
    </row>
    <row r="328" spans="1:17" x14ac:dyDescent="0.2">
      <c r="A328" s="84">
        <f t="shared" si="43"/>
        <v>32.200000000000003</v>
      </c>
      <c r="B328" s="84">
        <f t="shared" si="40"/>
        <v>2.6375000000000002</v>
      </c>
      <c r="C328" s="84">
        <f t="shared" si="41"/>
        <v>2.3365</v>
      </c>
      <c r="D328" s="1"/>
      <c r="E328" s="84">
        <f t="shared" si="44"/>
        <v>3.12</v>
      </c>
      <c r="F328" s="84">
        <f t="shared" si="45"/>
        <v>162</v>
      </c>
      <c r="G328" s="1"/>
      <c r="H328" s="1"/>
      <c r="I328" s="84">
        <f t="shared" si="46"/>
        <v>3.12</v>
      </c>
      <c r="J328" s="84">
        <f t="shared" si="47"/>
        <v>22.4</v>
      </c>
      <c r="K328" s="1"/>
      <c r="L328" s="1"/>
      <c r="M328" s="84">
        <f t="shared" si="48"/>
        <v>3.12</v>
      </c>
      <c r="N328" s="84">
        <f t="shared" si="49"/>
        <v>8.6199999999999992</v>
      </c>
      <c r="O328" s="84">
        <f t="shared" si="42"/>
        <v>28.446000000000002</v>
      </c>
      <c r="P328" s="1"/>
      <c r="Q328" s="1"/>
    </row>
    <row r="329" spans="1:17" x14ac:dyDescent="0.2">
      <c r="A329" s="84">
        <f t="shared" si="43"/>
        <v>32.299999999999997</v>
      </c>
      <c r="B329" s="84">
        <f t="shared" si="40"/>
        <v>2.6280999999999999</v>
      </c>
      <c r="C329" s="84">
        <f t="shared" si="41"/>
        <v>2.3275000000000001</v>
      </c>
      <c r="D329" s="1"/>
      <c r="E329" s="84">
        <f t="shared" si="44"/>
        <v>3.13</v>
      </c>
      <c r="F329" s="84">
        <f t="shared" si="45"/>
        <v>162</v>
      </c>
      <c r="G329" s="1"/>
      <c r="H329" s="1"/>
      <c r="I329" s="84">
        <f t="shared" si="46"/>
        <v>3.13</v>
      </c>
      <c r="J329" s="84">
        <f t="shared" si="47"/>
        <v>22.6</v>
      </c>
      <c r="K329" s="1"/>
      <c r="L329" s="1"/>
      <c r="M329" s="84">
        <f t="shared" si="48"/>
        <v>3.13</v>
      </c>
      <c r="N329" s="84">
        <f t="shared" si="49"/>
        <v>8.69</v>
      </c>
      <c r="O329" s="84">
        <f t="shared" si="42"/>
        <v>28.677</v>
      </c>
      <c r="P329" s="1"/>
      <c r="Q329" s="1"/>
    </row>
    <row r="330" spans="1:17" x14ac:dyDescent="0.2">
      <c r="A330" s="84">
        <f t="shared" si="43"/>
        <v>32.4</v>
      </c>
      <c r="B330" s="84">
        <f t="shared" si="40"/>
        <v>2.6187999999999998</v>
      </c>
      <c r="C330" s="84">
        <f t="shared" si="41"/>
        <v>2.3184999999999998</v>
      </c>
      <c r="D330" s="1"/>
      <c r="E330" s="84">
        <f t="shared" si="44"/>
        <v>3.14</v>
      </c>
      <c r="F330" s="84">
        <f t="shared" si="45"/>
        <v>162</v>
      </c>
      <c r="G330" s="1"/>
      <c r="H330" s="1"/>
      <c r="I330" s="84">
        <f t="shared" si="46"/>
        <v>3.14</v>
      </c>
      <c r="J330" s="84">
        <f t="shared" si="47"/>
        <v>22.8</v>
      </c>
      <c r="K330" s="1"/>
      <c r="L330" s="1"/>
      <c r="M330" s="84">
        <f t="shared" si="48"/>
        <v>3.14</v>
      </c>
      <c r="N330" s="84">
        <f t="shared" si="49"/>
        <v>8.77</v>
      </c>
      <c r="O330" s="84">
        <f t="shared" si="42"/>
        <v>28.940999999999999</v>
      </c>
      <c r="P330" s="1"/>
      <c r="Q330" s="1"/>
    </row>
    <row r="331" spans="1:17" x14ac:dyDescent="0.2">
      <c r="A331" s="84">
        <f t="shared" si="43"/>
        <v>32.5</v>
      </c>
      <c r="B331" s="84">
        <f t="shared" si="40"/>
        <v>2.6095999999999999</v>
      </c>
      <c r="C331" s="84">
        <f t="shared" si="41"/>
        <v>2.3096999999999999</v>
      </c>
      <c r="D331" s="1"/>
      <c r="E331" s="84">
        <f t="shared" si="44"/>
        <v>3.15</v>
      </c>
      <c r="F331" s="84">
        <f t="shared" si="45"/>
        <v>161</v>
      </c>
      <c r="G331" s="1"/>
      <c r="H331" s="1"/>
      <c r="I331" s="84">
        <f t="shared" si="46"/>
        <v>3.15</v>
      </c>
      <c r="J331" s="84">
        <f t="shared" si="47"/>
        <v>23</v>
      </c>
      <c r="K331" s="1"/>
      <c r="L331" s="1"/>
      <c r="M331" s="84">
        <f t="shared" si="48"/>
        <v>3.15</v>
      </c>
      <c r="N331" s="84">
        <f t="shared" si="49"/>
        <v>8.85</v>
      </c>
      <c r="O331" s="84">
        <f t="shared" si="42"/>
        <v>29.204999999999998</v>
      </c>
      <c r="P331" s="1"/>
      <c r="Q331" s="1"/>
    </row>
    <row r="332" spans="1:17" x14ac:dyDescent="0.2">
      <c r="A332" s="84">
        <f t="shared" si="43"/>
        <v>32.6</v>
      </c>
      <c r="B332" s="84">
        <f t="shared" si="40"/>
        <v>2.6004</v>
      </c>
      <c r="C332" s="84">
        <f t="shared" si="41"/>
        <v>2.3008999999999999</v>
      </c>
      <c r="D332" s="1"/>
      <c r="E332" s="84">
        <f t="shared" si="44"/>
        <v>3.16</v>
      </c>
      <c r="F332" s="84">
        <f t="shared" si="45"/>
        <v>161</v>
      </c>
      <c r="G332" s="1"/>
      <c r="H332" s="1"/>
      <c r="I332" s="84">
        <f t="shared" si="46"/>
        <v>3.16</v>
      </c>
      <c r="J332" s="84">
        <f t="shared" si="47"/>
        <v>23.2</v>
      </c>
      <c r="K332" s="1"/>
      <c r="L332" s="1"/>
      <c r="M332" s="84">
        <f t="shared" si="48"/>
        <v>3.16</v>
      </c>
      <c r="N332" s="84">
        <f t="shared" si="49"/>
        <v>8.92</v>
      </c>
      <c r="O332" s="84">
        <f t="shared" si="42"/>
        <v>29.436</v>
      </c>
      <c r="P332" s="1"/>
      <c r="Q332" s="1"/>
    </row>
    <row r="333" spans="1:17" x14ac:dyDescent="0.2">
      <c r="A333" s="84">
        <f t="shared" si="43"/>
        <v>32.700000000000003</v>
      </c>
      <c r="B333" s="84">
        <f t="shared" si="40"/>
        <v>2.5914000000000001</v>
      </c>
      <c r="C333" s="84">
        <f t="shared" si="41"/>
        <v>2.2921999999999998</v>
      </c>
      <c r="D333" s="1"/>
      <c r="E333" s="84">
        <f t="shared" si="44"/>
        <v>3.17</v>
      </c>
      <c r="F333" s="84">
        <f t="shared" si="45"/>
        <v>161</v>
      </c>
      <c r="G333" s="1"/>
      <c r="H333" s="1"/>
      <c r="I333" s="84">
        <f t="shared" si="46"/>
        <v>3.17</v>
      </c>
      <c r="J333" s="84">
        <f t="shared" si="47"/>
        <v>23.4</v>
      </c>
      <c r="K333" s="1"/>
      <c r="L333" s="1"/>
      <c r="M333" s="84">
        <f t="shared" si="48"/>
        <v>3.17</v>
      </c>
      <c r="N333" s="84">
        <f t="shared" si="49"/>
        <v>9</v>
      </c>
      <c r="O333" s="84">
        <f t="shared" si="42"/>
        <v>29.7</v>
      </c>
      <c r="P333" s="1"/>
      <c r="Q333" s="1"/>
    </row>
    <row r="334" spans="1:17" x14ac:dyDescent="0.2">
      <c r="A334" s="84">
        <f t="shared" si="43"/>
        <v>32.799999999999997</v>
      </c>
      <c r="B334" s="84">
        <f t="shared" si="40"/>
        <v>2.5823999999999998</v>
      </c>
      <c r="C334" s="84">
        <f t="shared" si="41"/>
        <v>2.2835999999999999</v>
      </c>
      <c r="D334" s="1"/>
      <c r="E334" s="84">
        <f t="shared" si="44"/>
        <v>3.18</v>
      </c>
      <c r="F334" s="84">
        <f t="shared" si="45"/>
        <v>161</v>
      </c>
      <c r="G334" s="1"/>
      <c r="H334" s="1"/>
      <c r="I334" s="84">
        <f t="shared" si="46"/>
        <v>3.18</v>
      </c>
      <c r="J334" s="84">
        <f t="shared" si="47"/>
        <v>23.6</v>
      </c>
      <c r="K334" s="1"/>
      <c r="L334" s="1"/>
      <c r="M334" s="84">
        <f t="shared" si="48"/>
        <v>3.18</v>
      </c>
      <c r="N334" s="84">
        <f t="shared" si="49"/>
        <v>9.08</v>
      </c>
      <c r="O334" s="84">
        <f t="shared" si="42"/>
        <v>29.963999999999999</v>
      </c>
      <c r="P334" s="1"/>
      <c r="Q334" s="1"/>
    </row>
    <row r="335" spans="1:17" x14ac:dyDescent="0.2">
      <c r="A335" s="84">
        <f t="shared" si="43"/>
        <v>32.9</v>
      </c>
      <c r="B335" s="84">
        <f t="shared" si="40"/>
        <v>2.5735000000000001</v>
      </c>
      <c r="C335" s="84">
        <f t="shared" si="41"/>
        <v>2.2751000000000001</v>
      </c>
      <c r="D335" s="1"/>
      <c r="E335" s="84">
        <f t="shared" si="44"/>
        <v>3.19</v>
      </c>
      <c r="F335" s="84">
        <f t="shared" si="45"/>
        <v>160</v>
      </c>
      <c r="G335" s="1"/>
      <c r="H335" s="1"/>
      <c r="I335" s="84">
        <f t="shared" si="46"/>
        <v>3.19</v>
      </c>
      <c r="J335" s="84">
        <f t="shared" si="47"/>
        <v>23.8</v>
      </c>
      <c r="K335" s="1"/>
      <c r="L335" s="1"/>
      <c r="M335" s="84">
        <f t="shared" si="48"/>
        <v>3.19</v>
      </c>
      <c r="N335" s="84">
        <f t="shared" si="49"/>
        <v>9.15</v>
      </c>
      <c r="O335" s="84">
        <f t="shared" si="42"/>
        <v>30.195</v>
      </c>
      <c r="P335" s="1"/>
      <c r="Q335" s="1"/>
    </row>
    <row r="336" spans="1:17" x14ac:dyDescent="0.2">
      <c r="A336" s="84">
        <f t="shared" si="43"/>
        <v>33</v>
      </c>
      <c r="B336" s="84">
        <f t="shared" ref="B336:B399" si="50">ROUND(VLOOKUP($A336,SINCLAIRTABELLE,$D$1),$B$10)</f>
        <v>2.5646</v>
      </c>
      <c r="C336" s="84">
        <f t="shared" ref="C336:C399" si="51">IF($B$3=$W$1,ROUND(VLOOKUP($A336,SINCLAIRTABELLE,$E$1),$B$10),IF($B$3=$W$2,B336,B336+$B$4))</f>
        <v>2.2665999999999999</v>
      </c>
      <c r="D336" s="1"/>
      <c r="E336" s="84">
        <f t="shared" si="44"/>
        <v>3.2</v>
      </c>
      <c r="F336" s="84">
        <f t="shared" si="45"/>
        <v>160</v>
      </c>
      <c r="G336" s="1"/>
      <c r="H336" s="1"/>
      <c r="I336" s="84">
        <f t="shared" si="46"/>
        <v>3.2</v>
      </c>
      <c r="J336" s="84">
        <f t="shared" si="47"/>
        <v>24</v>
      </c>
      <c r="K336" s="1"/>
      <c r="L336" s="1"/>
      <c r="M336" s="84">
        <f t="shared" si="48"/>
        <v>3.2</v>
      </c>
      <c r="N336" s="84">
        <f t="shared" si="49"/>
        <v>9.23</v>
      </c>
      <c r="O336" s="84">
        <f t="shared" ref="O336:O399" si="52">IF($N$4="Ja",ROUND(N336*$O$2,$B$10),N336)</f>
        <v>30.459</v>
      </c>
      <c r="P336" s="1"/>
      <c r="Q336" s="1"/>
    </row>
    <row r="337" spans="1:17" x14ac:dyDescent="0.2">
      <c r="A337" s="84">
        <f t="shared" si="43"/>
        <v>33.1</v>
      </c>
      <c r="B337" s="84">
        <f t="shared" si="50"/>
        <v>2.5558999999999998</v>
      </c>
      <c r="C337" s="84">
        <f t="shared" si="51"/>
        <v>2.2582</v>
      </c>
      <c r="D337" s="1"/>
      <c r="E337" s="84">
        <f t="shared" si="44"/>
        <v>3.21</v>
      </c>
      <c r="F337" s="84">
        <f t="shared" si="45"/>
        <v>160</v>
      </c>
      <c r="G337" s="1"/>
      <c r="H337" s="1"/>
      <c r="I337" s="84">
        <f t="shared" si="46"/>
        <v>3.21</v>
      </c>
      <c r="J337" s="84">
        <f t="shared" si="47"/>
        <v>24.2</v>
      </c>
      <c r="K337" s="1"/>
      <c r="L337" s="1"/>
      <c r="M337" s="84">
        <f t="shared" si="48"/>
        <v>3.21</v>
      </c>
      <c r="N337" s="84">
        <f t="shared" si="49"/>
        <v>9.31</v>
      </c>
      <c r="O337" s="84">
        <f t="shared" si="52"/>
        <v>30.722999999999999</v>
      </c>
      <c r="P337" s="1"/>
      <c r="Q337" s="1"/>
    </row>
    <row r="338" spans="1:17" x14ac:dyDescent="0.2">
      <c r="A338" s="84">
        <f t="shared" ref="A338:A401" si="53">ROUND(A337+0.1,1)</f>
        <v>33.200000000000003</v>
      </c>
      <c r="B338" s="84">
        <f t="shared" si="50"/>
        <v>2.5472000000000001</v>
      </c>
      <c r="C338" s="84">
        <f t="shared" si="51"/>
        <v>2.2498999999999998</v>
      </c>
      <c r="D338" s="1"/>
      <c r="E338" s="84">
        <f t="shared" ref="E338:E401" si="54">ROUND(E337+0.01,2)</f>
        <v>3.22</v>
      </c>
      <c r="F338" s="84">
        <f t="shared" ref="F338:F401" si="55">ROUND(IF(E338 &gt; $F$9,0,($F$9-E338)*100*$F$11), $F$10)</f>
        <v>160</v>
      </c>
      <c r="G338" s="1"/>
      <c r="H338" s="1"/>
      <c r="I338" s="84">
        <f t="shared" ref="I338:I401" si="56">ROUND(I337+0.01,2)</f>
        <v>3.22</v>
      </c>
      <c r="J338" s="84">
        <f t="shared" ref="J338:J401" si="57">ROUND(IF(I338&lt;=$J$9,0,(I338-$J$9)*100*$J$11),$J$10)</f>
        <v>24.4</v>
      </c>
      <c r="K338" s="1"/>
      <c r="L338" s="1"/>
      <c r="M338" s="84">
        <f t="shared" ref="M338:M401" si="58">ROUND(M337+0.01,2)</f>
        <v>3.22</v>
      </c>
      <c r="N338" s="84">
        <f t="shared" ref="N338:N401" si="59">ROUND(IF(M338&lt;=$N$9,0,(M338-$N$9)*100*$N$11),$N$10)</f>
        <v>9.3800000000000008</v>
      </c>
      <c r="O338" s="84">
        <f t="shared" si="52"/>
        <v>30.954000000000001</v>
      </c>
      <c r="P338" s="1"/>
      <c r="Q338" s="1"/>
    </row>
    <row r="339" spans="1:17" x14ac:dyDescent="0.2">
      <c r="A339" s="84">
        <f t="shared" si="53"/>
        <v>33.299999999999997</v>
      </c>
      <c r="B339" s="84">
        <f t="shared" si="50"/>
        <v>2.5385</v>
      </c>
      <c r="C339" s="84">
        <f t="shared" si="51"/>
        <v>2.2416999999999998</v>
      </c>
      <c r="D339" s="1"/>
      <c r="E339" s="84">
        <f t="shared" si="54"/>
        <v>3.23</v>
      </c>
      <c r="F339" s="84">
        <f t="shared" si="55"/>
        <v>159</v>
      </c>
      <c r="G339" s="1"/>
      <c r="H339" s="1"/>
      <c r="I339" s="84">
        <f t="shared" si="56"/>
        <v>3.23</v>
      </c>
      <c r="J339" s="84">
        <f t="shared" si="57"/>
        <v>24.6</v>
      </c>
      <c r="K339" s="1"/>
      <c r="L339" s="1"/>
      <c r="M339" s="84">
        <f t="shared" si="58"/>
        <v>3.23</v>
      </c>
      <c r="N339" s="84">
        <f t="shared" si="59"/>
        <v>9.4600000000000009</v>
      </c>
      <c r="O339" s="84">
        <f t="shared" si="52"/>
        <v>31.218</v>
      </c>
      <c r="P339" s="1"/>
      <c r="Q339" s="1"/>
    </row>
    <row r="340" spans="1:17" x14ac:dyDescent="0.2">
      <c r="A340" s="84">
        <f t="shared" si="53"/>
        <v>33.4</v>
      </c>
      <c r="B340" s="84">
        <f t="shared" si="50"/>
        <v>2.5299999999999998</v>
      </c>
      <c r="C340" s="84">
        <f t="shared" si="51"/>
        <v>2.2334999999999998</v>
      </c>
      <c r="D340" s="1"/>
      <c r="E340" s="84">
        <f t="shared" si="54"/>
        <v>3.24</v>
      </c>
      <c r="F340" s="84">
        <f t="shared" si="55"/>
        <v>159</v>
      </c>
      <c r="G340" s="1"/>
      <c r="H340" s="1"/>
      <c r="I340" s="84">
        <f t="shared" si="56"/>
        <v>3.24</v>
      </c>
      <c r="J340" s="84">
        <f t="shared" si="57"/>
        <v>24.8</v>
      </c>
      <c r="K340" s="1"/>
      <c r="L340" s="1"/>
      <c r="M340" s="84">
        <f t="shared" si="58"/>
        <v>3.24</v>
      </c>
      <c r="N340" s="84">
        <f t="shared" si="59"/>
        <v>9.5399999999999991</v>
      </c>
      <c r="O340" s="84">
        <f t="shared" si="52"/>
        <v>31.481999999999999</v>
      </c>
      <c r="P340" s="1"/>
      <c r="Q340" s="1"/>
    </row>
    <row r="341" spans="1:17" x14ac:dyDescent="0.2">
      <c r="A341" s="84">
        <f t="shared" si="53"/>
        <v>33.5</v>
      </c>
      <c r="B341" s="84">
        <f t="shared" si="50"/>
        <v>2.5215000000000001</v>
      </c>
      <c r="C341" s="84">
        <f t="shared" si="51"/>
        <v>2.2254999999999998</v>
      </c>
      <c r="D341" s="1"/>
      <c r="E341" s="84">
        <f t="shared" si="54"/>
        <v>3.25</v>
      </c>
      <c r="F341" s="84">
        <f t="shared" si="55"/>
        <v>159</v>
      </c>
      <c r="G341" s="1"/>
      <c r="H341" s="1"/>
      <c r="I341" s="84">
        <f t="shared" si="56"/>
        <v>3.25</v>
      </c>
      <c r="J341" s="84">
        <f t="shared" si="57"/>
        <v>25</v>
      </c>
      <c r="K341" s="1"/>
      <c r="L341" s="1"/>
      <c r="M341" s="84">
        <f t="shared" si="58"/>
        <v>3.25</v>
      </c>
      <c r="N341" s="84">
        <f t="shared" si="59"/>
        <v>9.6199999999999992</v>
      </c>
      <c r="O341" s="84">
        <f t="shared" si="52"/>
        <v>31.745999999999999</v>
      </c>
      <c r="P341" s="1"/>
      <c r="Q341" s="1"/>
    </row>
    <row r="342" spans="1:17" x14ac:dyDescent="0.2">
      <c r="A342" s="84">
        <f t="shared" si="53"/>
        <v>33.6</v>
      </c>
      <c r="B342" s="84">
        <f t="shared" si="50"/>
        <v>2.5131000000000001</v>
      </c>
      <c r="C342" s="84">
        <f t="shared" si="51"/>
        <v>2.2174</v>
      </c>
      <c r="D342" s="1"/>
      <c r="E342" s="84">
        <f t="shared" si="54"/>
        <v>3.26</v>
      </c>
      <c r="F342" s="84">
        <f t="shared" si="55"/>
        <v>159</v>
      </c>
      <c r="G342" s="1"/>
      <c r="H342" s="1"/>
      <c r="I342" s="84">
        <f t="shared" si="56"/>
        <v>3.26</v>
      </c>
      <c r="J342" s="84">
        <f t="shared" si="57"/>
        <v>25.2</v>
      </c>
      <c r="K342" s="1"/>
      <c r="L342" s="1"/>
      <c r="M342" s="84">
        <f t="shared" si="58"/>
        <v>3.26</v>
      </c>
      <c r="N342" s="84">
        <f t="shared" si="59"/>
        <v>9.69</v>
      </c>
      <c r="O342" s="84">
        <f t="shared" si="52"/>
        <v>31.977</v>
      </c>
      <c r="P342" s="1"/>
      <c r="Q342" s="1"/>
    </row>
    <row r="343" spans="1:17" x14ac:dyDescent="0.2">
      <c r="A343" s="84">
        <f t="shared" si="53"/>
        <v>33.700000000000003</v>
      </c>
      <c r="B343" s="84">
        <f t="shared" si="50"/>
        <v>2.5047000000000001</v>
      </c>
      <c r="C343" s="84">
        <f t="shared" si="51"/>
        <v>2.2094999999999998</v>
      </c>
      <c r="D343" s="1"/>
      <c r="E343" s="84">
        <f t="shared" si="54"/>
        <v>3.27</v>
      </c>
      <c r="F343" s="84">
        <f t="shared" si="55"/>
        <v>158</v>
      </c>
      <c r="G343" s="1"/>
      <c r="H343" s="1"/>
      <c r="I343" s="84">
        <f t="shared" si="56"/>
        <v>3.27</v>
      </c>
      <c r="J343" s="84">
        <f t="shared" si="57"/>
        <v>25.4</v>
      </c>
      <c r="K343" s="1"/>
      <c r="L343" s="1"/>
      <c r="M343" s="84">
        <f t="shared" si="58"/>
        <v>3.27</v>
      </c>
      <c r="N343" s="84">
        <f t="shared" si="59"/>
        <v>9.77</v>
      </c>
      <c r="O343" s="84">
        <f t="shared" si="52"/>
        <v>32.241</v>
      </c>
      <c r="P343" s="1"/>
      <c r="Q343" s="1"/>
    </row>
    <row r="344" spans="1:17" x14ac:dyDescent="0.2">
      <c r="A344" s="84">
        <f t="shared" si="53"/>
        <v>33.799999999999997</v>
      </c>
      <c r="B344" s="84">
        <f t="shared" si="50"/>
        <v>2.4964</v>
      </c>
      <c r="C344" s="84">
        <f t="shared" si="51"/>
        <v>2.2016</v>
      </c>
      <c r="D344" s="1"/>
      <c r="E344" s="84">
        <f t="shared" si="54"/>
        <v>3.28</v>
      </c>
      <c r="F344" s="84">
        <f t="shared" si="55"/>
        <v>158</v>
      </c>
      <c r="G344" s="1"/>
      <c r="H344" s="1"/>
      <c r="I344" s="84">
        <f t="shared" si="56"/>
        <v>3.28</v>
      </c>
      <c r="J344" s="84">
        <f t="shared" si="57"/>
        <v>25.6</v>
      </c>
      <c r="K344" s="1"/>
      <c r="L344" s="1"/>
      <c r="M344" s="84">
        <f t="shared" si="58"/>
        <v>3.28</v>
      </c>
      <c r="N344" s="84">
        <f t="shared" si="59"/>
        <v>9.85</v>
      </c>
      <c r="O344" s="84">
        <f t="shared" si="52"/>
        <v>32.505000000000003</v>
      </c>
      <c r="P344" s="1"/>
      <c r="Q344" s="1"/>
    </row>
    <row r="345" spans="1:17" x14ac:dyDescent="0.2">
      <c r="A345" s="84">
        <f t="shared" si="53"/>
        <v>33.9</v>
      </c>
      <c r="B345" s="84">
        <f t="shared" si="50"/>
        <v>2.4882</v>
      </c>
      <c r="C345" s="84">
        <f t="shared" si="51"/>
        <v>2.1938</v>
      </c>
      <c r="D345" s="1"/>
      <c r="E345" s="84">
        <f t="shared" si="54"/>
        <v>3.29</v>
      </c>
      <c r="F345" s="84">
        <f t="shared" si="55"/>
        <v>158</v>
      </c>
      <c r="G345" s="1"/>
      <c r="H345" s="1"/>
      <c r="I345" s="84">
        <f t="shared" si="56"/>
        <v>3.29</v>
      </c>
      <c r="J345" s="84">
        <f t="shared" si="57"/>
        <v>25.8</v>
      </c>
      <c r="K345" s="1"/>
      <c r="L345" s="1"/>
      <c r="M345" s="84">
        <f t="shared" si="58"/>
        <v>3.29</v>
      </c>
      <c r="N345" s="84">
        <f t="shared" si="59"/>
        <v>9.92</v>
      </c>
      <c r="O345" s="84">
        <f t="shared" si="52"/>
        <v>32.735999999999997</v>
      </c>
      <c r="P345" s="1"/>
      <c r="Q345" s="1"/>
    </row>
    <row r="346" spans="1:17" x14ac:dyDescent="0.2">
      <c r="A346" s="84">
        <f t="shared" si="53"/>
        <v>34</v>
      </c>
      <c r="B346" s="84">
        <f t="shared" si="50"/>
        <v>2.4801000000000002</v>
      </c>
      <c r="C346" s="84">
        <f t="shared" si="51"/>
        <v>2.1861000000000002</v>
      </c>
      <c r="D346" s="1"/>
      <c r="E346" s="84">
        <f t="shared" si="54"/>
        <v>3.3</v>
      </c>
      <c r="F346" s="84">
        <f t="shared" si="55"/>
        <v>158</v>
      </c>
      <c r="G346" s="1"/>
      <c r="H346" s="1"/>
      <c r="I346" s="84">
        <f t="shared" si="56"/>
        <v>3.3</v>
      </c>
      <c r="J346" s="84">
        <f t="shared" si="57"/>
        <v>26</v>
      </c>
      <c r="K346" s="1"/>
      <c r="L346" s="1"/>
      <c r="M346" s="84">
        <f t="shared" si="58"/>
        <v>3.3</v>
      </c>
      <c r="N346" s="84">
        <f t="shared" si="59"/>
        <v>10</v>
      </c>
      <c r="O346" s="84">
        <f t="shared" si="52"/>
        <v>33</v>
      </c>
      <c r="P346" s="1"/>
      <c r="Q346" s="1"/>
    </row>
    <row r="347" spans="1:17" x14ac:dyDescent="0.2">
      <c r="A347" s="84">
        <f t="shared" si="53"/>
        <v>34.1</v>
      </c>
      <c r="B347" s="84">
        <f t="shared" si="50"/>
        <v>2.472</v>
      </c>
      <c r="C347" s="84">
        <f t="shared" si="51"/>
        <v>2.1783999999999999</v>
      </c>
      <c r="D347" s="1"/>
      <c r="E347" s="84">
        <f t="shared" si="54"/>
        <v>3.31</v>
      </c>
      <c r="F347" s="84">
        <f t="shared" si="55"/>
        <v>157</v>
      </c>
      <c r="G347" s="1"/>
      <c r="H347" s="1"/>
      <c r="I347" s="84">
        <f t="shared" si="56"/>
        <v>3.31</v>
      </c>
      <c r="J347" s="84">
        <f t="shared" si="57"/>
        <v>26.2</v>
      </c>
      <c r="K347" s="1"/>
      <c r="L347" s="1"/>
      <c r="M347" s="84">
        <f t="shared" si="58"/>
        <v>3.31</v>
      </c>
      <c r="N347" s="84">
        <f t="shared" si="59"/>
        <v>10.08</v>
      </c>
      <c r="O347" s="84">
        <f t="shared" si="52"/>
        <v>33.264000000000003</v>
      </c>
      <c r="P347" s="1"/>
      <c r="Q347" s="1"/>
    </row>
    <row r="348" spans="1:17" x14ac:dyDescent="0.2">
      <c r="A348" s="84">
        <f t="shared" si="53"/>
        <v>34.200000000000003</v>
      </c>
      <c r="B348" s="84">
        <f t="shared" si="50"/>
        <v>2.464</v>
      </c>
      <c r="C348" s="84">
        <f t="shared" si="51"/>
        <v>2.1707999999999998</v>
      </c>
      <c r="D348" s="1"/>
      <c r="E348" s="84">
        <f t="shared" si="54"/>
        <v>3.32</v>
      </c>
      <c r="F348" s="84">
        <f t="shared" si="55"/>
        <v>157</v>
      </c>
      <c r="G348" s="1"/>
      <c r="H348" s="1"/>
      <c r="I348" s="84">
        <f t="shared" si="56"/>
        <v>3.32</v>
      </c>
      <c r="J348" s="84">
        <f t="shared" si="57"/>
        <v>26.4</v>
      </c>
      <c r="K348" s="1"/>
      <c r="L348" s="1"/>
      <c r="M348" s="84">
        <f t="shared" si="58"/>
        <v>3.32</v>
      </c>
      <c r="N348" s="84">
        <f t="shared" si="59"/>
        <v>10.15</v>
      </c>
      <c r="O348" s="84">
        <f t="shared" si="52"/>
        <v>33.494999999999997</v>
      </c>
      <c r="P348" s="1"/>
      <c r="Q348" s="1"/>
    </row>
    <row r="349" spans="1:17" x14ac:dyDescent="0.2">
      <c r="A349" s="84">
        <f t="shared" si="53"/>
        <v>34.299999999999997</v>
      </c>
      <c r="B349" s="84">
        <f t="shared" si="50"/>
        <v>2.456</v>
      </c>
      <c r="C349" s="84">
        <f t="shared" si="51"/>
        <v>2.1633</v>
      </c>
      <c r="D349" s="1"/>
      <c r="E349" s="84">
        <f t="shared" si="54"/>
        <v>3.33</v>
      </c>
      <c r="F349" s="84">
        <f t="shared" si="55"/>
        <v>157</v>
      </c>
      <c r="G349" s="1"/>
      <c r="H349" s="1"/>
      <c r="I349" s="84">
        <f t="shared" si="56"/>
        <v>3.33</v>
      </c>
      <c r="J349" s="84">
        <f t="shared" si="57"/>
        <v>26.6</v>
      </c>
      <c r="K349" s="1"/>
      <c r="L349" s="1"/>
      <c r="M349" s="84">
        <f t="shared" si="58"/>
        <v>3.33</v>
      </c>
      <c r="N349" s="84">
        <f t="shared" si="59"/>
        <v>10.23</v>
      </c>
      <c r="O349" s="84">
        <f t="shared" si="52"/>
        <v>33.759</v>
      </c>
      <c r="P349" s="1"/>
      <c r="Q349" s="1"/>
    </row>
    <row r="350" spans="1:17" x14ac:dyDescent="0.2">
      <c r="A350" s="84">
        <f t="shared" si="53"/>
        <v>34.4</v>
      </c>
      <c r="B350" s="84">
        <f t="shared" si="50"/>
        <v>2.4481000000000002</v>
      </c>
      <c r="C350" s="84">
        <f t="shared" si="51"/>
        <v>2.1558000000000002</v>
      </c>
      <c r="D350" s="1"/>
      <c r="E350" s="84">
        <f t="shared" si="54"/>
        <v>3.34</v>
      </c>
      <c r="F350" s="84">
        <f t="shared" si="55"/>
        <v>157</v>
      </c>
      <c r="G350" s="1"/>
      <c r="H350" s="1"/>
      <c r="I350" s="84">
        <f t="shared" si="56"/>
        <v>3.34</v>
      </c>
      <c r="J350" s="84">
        <f t="shared" si="57"/>
        <v>26.8</v>
      </c>
      <c r="K350" s="1"/>
      <c r="L350" s="1"/>
      <c r="M350" s="84">
        <f t="shared" si="58"/>
        <v>3.34</v>
      </c>
      <c r="N350" s="84">
        <f t="shared" si="59"/>
        <v>10.31</v>
      </c>
      <c r="O350" s="84">
        <f t="shared" si="52"/>
        <v>34.023000000000003</v>
      </c>
      <c r="P350" s="1"/>
      <c r="Q350" s="1"/>
    </row>
    <row r="351" spans="1:17" x14ac:dyDescent="0.2">
      <c r="A351" s="84">
        <f t="shared" si="53"/>
        <v>34.5</v>
      </c>
      <c r="B351" s="84">
        <f t="shared" si="50"/>
        <v>2.4403000000000001</v>
      </c>
      <c r="C351" s="84">
        <f t="shared" si="51"/>
        <v>2.1484000000000001</v>
      </c>
      <c r="D351" s="1"/>
      <c r="E351" s="84">
        <f t="shared" si="54"/>
        <v>3.35</v>
      </c>
      <c r="F351" s="84">
        <f t="shared" si="55"/>
        <v>156</v>
      </c>
      <c r="G351" s="1"/>
      <c r="H351" s="1"/>
      <c r="I351" s="84">
        <f t="shared" si="56"/>
        <v>3.35</v>
      </c>
      <c r="J351" s="84">
        <f t="shared" si="57"/>
        <v>27</v>
      </c>
      <c r="K351" s="1"/>
      <c r="L351" s="1"/>
      <c r="M351" s="84">
        <f t="shared" si="58"/>
        <v>3.35</v>
      </c>
      <c r="N351" s="84">
        <f t="shared" si="59"/>
        <v>10.38</v>
      </c>
      <c r="O351" s="84">
        <f t="shared" si="52"/>
        <v>34.253999999999998</v>
      </c>
      <c r="P351" s="1"/>
      <c r="Q351" s="1"/>
    </row>
    <row r="352" spans="1:17" x14ac:dyDescent="0.2">
      <c r="A352" s="84">
        <f t="shared" si="53"/>
        <v>34.6</v>
      </c>
      <c r="B352" s="84">
        <f t="shared" si="50"/>
        <v>2.4325000000000001</v>
      </c>
      <c r="C352" s="84">
        <f t="shared" si="51"/>
        <v>2.141</v>
      </c>
      <c r="D352" s="1"/>
      <c r="E352" s="84">
        <f t="shared" si="54"/>
        <v>3.36</v>
      </c>
      <c r="F352" s="84">
        <f t="shared" si="55"/>
        <v>156</v>
      </c>
      <c r="G352" s="1"/>
      <c r="H352" s="1"/>
      <c r="I352" s="84">
        <f t="shared" si="56"/>
        <v>3.36</v>
      </c>
      <c r="J352" s="84">
        <f t="shared" si="57"/>
        <v>27.2</v>
      </c>
      <c r="K352" s="1"/>
      <c r="L352" s="1"/>
      <c r="M352" s="84">
        <f t="shared" si="58"/>
        <v>3.36</v>
      </c>
      <c r="N352" s="84">
        <f t="shared" si="59"/>
        <v>10.46</v>
      </c>
      <c r="O352" s="84">
        <f t="shared" si="52"/>
        <v>34.518000000000001</v>
      </c>
      <c r="P352" s="1"/>
      <c r="Q352" s="1"/>
    </row>
    <row r="353" spans="1:17" x14ac:dyDescent="0.2">
      <c r="A353" s="84">
        <f t="shared" si="53"/>
        <v>34.700000000000003</v>
      </c>
      <c r="B353" s="84">
        <f t="shared" si="50"/>
        <v>2.4247999999999998</v>
      </c>
      <c r="C353" s="84">
        <f t="shared" si="51"/>
        <v>2.1337000000000002</v>
      </c>
      <c r="D353" s="1"/>
      <c r="E353" s="84">
        <f t="shared" si="54"/>
        <v>3.37</v>
      </c>
      <c r="F353" s="84">
        <f t="shared" si="55"/>
        <v>156</v>
      </c>
      <c r="G353" s="1"/>
      <c r="H353" s="1"/>
      <c r="I353" s="84">
        <f t="shared" si="56"/>
        <v>3.37</v>
      </c>
      <c r="J353" s="84">
        <f t="shared" si="57"/>
        <v>27.4</v>
      </c>
      <c r="K353" s="1"/>
      <c r="L353" s="1"/>
      <c r="M353" s="84">
        <f t="shared" si="58"/>
        <v>3.37</v>
      </c>
      <c r="N353" s="84">
        <f t="shared" si="59"/>
        <v>10.54</v>
      </c>
      <c r="O353" s="84">
        <f t="shared" si="52"/>
        <v>34.781999999999996</v>
      </c>
      <c r="P353" s="1"/>
      <c r="Q353" s="1"/>
    </row>
    <row r="354" spans="1:17" x14ac:dyDescent="0.2">
      <c r="A354" s="84">
        <f t="shared" si="53"/>
        <v>34.799999999999997</v>
      </c>
      <c r="B354" s="84">
        <f t="shared" si="50"/>
        <v>2.4171999999999998</v>
      </c>
      <c r="C354" s="84">
        <f t="shared" si="51"/>
        <v>2.1265000000000001</v>
      </c>
      <c r="D354" s="1"/>
      <c r="E354" s="84">
        <f t="shared" si="54"/>
        <v>3.38</v>
      </c>
      <c r="F354" s="84">
        <f t="shared" si="55"/>
        <v>156</v>
      </c>
      <c r="G354" s="1"/>
      <c r="H354" s="1"/>
      <c r="I354" s="84">
        <f t="shared" si="56"/>
        <v>3.38</v>
      </c>
      <c r="J354" s="84">
        <f t="shared" si="57"/>
        <v>27.6</v>
      </c>
      <c r="K354" s="1"/>
      <c r="L354" s="1"/>
      <c r="M354" s="84">
        <f t="shared" si="58"/>
        <v>3.38</v>
      </c>
      <c r="N354" s="84">
        <f t="shared" si="59"/>
        <v>10.62</v>
      </c>
      <c r="O354" s="84">
        <f t="shared" si="52"/>
        <v>35.045999999999999</v>
      </c>
      <c r="P354" s="1"/>
      <c r="Q354" s="1"/>
    </row>
    <row r="355" spans="1:17" x14ac:dyDescent="0.2">
      <c r="A355" s="84">
        <f t="shared" si="53"/>
        <v>34.9</v>
      </c>
      <c r="B355" s="84">
        <f t="shared" si="50"/>
        <v>2.4096000000000002</v>
      </c>
      <c r="C355" s="84">
        <f t="shared" si="51"/>
        <v>2.1194000000000002</v>
      </c>
      <c r="D355" s="1"/>
      <c r="E355" s="84">
        <f t="shared" si="54"/>
        <v>3.39</v>
      </c>
      <c r="F355" s="84">
        <f t="shared" si="55"/>
        <v>155</v>
      </c>
      <c r="G355" s="1"/>
      <c r="H355" s="1"/>
      <c r="I355" s="84">
        <f t="shared" si="56"/>
        <v>3.39</v>
      </c>
      <c r="J355" s="84">
        <f t="shared" si="57"/>
        <v>27.8</v>
      </c>
      <c r="K355" s="1"/>
      <c r="L355" s="1"/>
      <c r="M355" s="84">
        <f t="shared" si="58"/>
        <v>3.39</v>
      </c>
      <c r="N355" s="84">
        <f t="shared" si="59"/>
        <v>10.69</v>
      </c>
      <c r="O355" s="84">
        <f t="shared" si="52"/>
        <v>35.277000000000001</v>
      </c>
      <c r="P355" s="1"/>
      <c r="Q355" s="1"/>
    </row>
    <row r="356" spans="1:17" x14ac:dyDescent="0.2">
      <c r="A356" s="84">
        <f t="shared" si="53"/>
        <v>35</v>
      </c>
      <c r="B356" s="84">
        <f t="shared" si="50"/>
        <v>2.4020000000000001</v>
      </c>
      <c r="C356" s="84">
        <f t="shared" si="51"/>
        <v>2.1122999999999998</v>
      </c>
      <c r="D356" s="1"/>
      <c r="E356" s="84">
        <f t="shared" si="54"/>
        <v>3.4</v>
      </c>
      <c r="F356" s="84">
        <f t="shared" si="55"/>
        <v>155</v>
      </c>
      <c r="G356" s="1"/>
      <c r="H356" s="1"/>
      <c r="I356" s="84">
        <f t="shared" si="56"/>
        <v>3.4</v>
      </c>
      <c r="J356" s="84">
        <f t="shared" si="57"/>
        <v>28</v>
      </c>
      <c r="K356" s="1"/>
      <c r="L356" s="1"/>
      <c r="M356" s="84">
        <f t="shared" si="58"/>
        <v>3.4</v>
      </c>
      <c r="N356" s="84">
        <f t="shared" si="59"/>
        <v>10.77</v>
      </c>
      <c r="O356" s="84">
        <f t="shared" si="52"/>
        <v>35.540999999999997</v>
      </c>
      <c r="P356" s="1"/>
      <c r="Q356" s="1"/>
    </row>
    <row r="357" spans="1:17" x14ac:dyDescent="0.2">
      <c r="A357" s="84">
        <f t="shared" si="53"/>
        <v>35.1</v>
      </c>
      <c r="B357" s="84">
        <f t="shared" si="50"/>
        <v>2.3946000000000001</v>
      </c>
      <c r="C357" s="84">
        <f t="shared" si="51"/>
        <v>2.1052</v>
      </c>
      <c r="D357" s="1"/>
      <c r="E357" s="84">
        <f t="shared" si="54"/>
        <v>3.41</v>
      </c>
      <c r="F357" s="84">
        <f t="shared" si="55"/>
        <v>155</v>
      </c>
      <c r="G357" s="1"/>
      <c r="H357" s="1"/>
      <c r="I357" s="84">
        <f t="shared" si="56"/>
        <v>3.41</v>
      </c>
      <c r="J357" s="84">
        <f t="shared" si="57"/>
        <v>28.2</v>
      </c>
      <c r="K357" s="1"/>
      <c r="L357" s="1"/>
      <c r="M357" s="84">
        <f t="shared" si="58"/>
        <v>3.41</v>
      </c>
      <c r="N357" s="84">
        <f t="shared" si="59"/>
        <v>10.85</v>
      </c>
      <c r="O357" s="84">
        <f t="shared" si="52"/>
        <v>35.805</v>
      </c>
      <c r="P357" s="1"/>
      <c r="Q357" s="1"/>
    </row>
    <row r="358" spans="1:17" x14ac:dyDescent="0.2">
      <c r="A358" s="84">
        <f t="shared" si="53"/>
        <v>35.200000000000003</v>
      </c>
      <c r="B358" s="84">
        <f t="shared" si="50"/>
        <v>2.3872</v>
      </c>
      <c r="C358" s="84">
        <f t="shared" si="51"/>
        <v>2.0981999999999998</v>
      </c>
      <c r="D358" s="1"/>
      <c r="E358" s="84">
        <f t="shared" si="54"/>
        <v>3.42</v>
      </c>
      <c r="F358" s="84">
        <f t="shared" si="55"/>
        <v>155</v>
      </c>
      <c r="G358" s="1"/>
      <c r="H358" s="1"/>
      <c r="I358" s="84">
        <f t="shared" si="56"/>
        <v>3.42</v>
      </c>
      <c r="J358" s="84">
        <f t="shared" si="57"/>
        <v>28.4</v>
      </c>
      <c r="K358" s="1"/>
      <c r="L358" s="1"/>
      <c r="M358" s="84">
        <f t="shared" si="58"/>
        <v>3.42</v>
      </c>
      <c r="N358" s="84">
        <f t="shared" si="59"/>
        <v>10.92</v>
      </c>
      <c r="O358" s="84">
        <f t="shared" si="52"/>
        <v>36.036000000000001</v>
      </c>
      <c r="P358" s="1"/>
      <c r="Q358" s="1"/>
    </row>
    <row r="359" spans="1:17" x14ac:dyDescent="0.2">
      <c r="A359" s="84">
        <f t="shared" si="53"/>
        <v>35.299999999999997</v>
      </c>
      <c r="B359" s="84">
        <f t="shared" si="50"/>
        <v>2.3797999999999999</v>
      </c>
      <c r="C359" s="84">
        <f t="shared" si="51"/>
        <v>2.0912999999999999</v>
      </c>
      <c r="D359" s="1"/>
      <c r="E359" s="84">
        <f t="shared" si="54"/>
        <v>3.43</v>
      </c>
      <c r="F359" s="84">
        <f t="shared" si="55"/>
        <v>154</v>
      </c>
      <c r="G359" s="1"/>
      <c r="H359" s="1"/>
      <c r="I359" s="84">
        <f t="shared" si="56"/>
        <v>3.43</v>
      </c>
      <c r="J359" s="84">
        <f t="shared" si="57"/>
        <v>28.6</v>
      </c>
      <c r="K359" s="1"/>
      <c r="L359" s="1"/>
      <c r="M359" s="84">
        <f t="shared" si="58"/>
        <v>3.43</v>
      </c>
      <c r="N359" s="84">
        <f t="shared" si="59"/>
        <v>11</v>
      </c>
      <c r="O359" s="84">
        <f t="shared" si="52"/>
        <v>36.299999999999997</v>
      </c>
      <c r="P359" s="1"/>
      <c r="Q359" s="1"/>
    </row>
    <row r="360" spans="1:17" x14ac:dyDescent="0.2">
      <c r="A360" s="84">
        <f t="shared" si="53"/>
        <v>35.4</v>
      </c>
      <c r="B360" s="84">
        <f t="shared" si="50"/>
        <v>2.3725000000000001</v>
      </c>
      <c r="C360" s="84">
        <f t="shared" si="51"/>
        <v>2.0844999999999998</v>
      </c>
      <c r="D360" s="1"/>
      <c r="E360" s="84">
        <f t="shared" si="54"/>
        <v>3.44</v>
      </c>
      <c r="F360" s="84">
        <f t="shared" si="55"/>
        <v>154</v>
      </c>
      <c r="G360" s="1"/>
      <c r="H360" s="1"/>
      <c r="I360" s="84">
        <f t="shared" si="56"/>
        <v>3.44</v>
      </c>
      <c r="J360" s="84">
        <f t="shared" si="57"/>
        <v>28.8</v>
      </c>
      <c r="K360" s="1"/>
      <c r="L360" s="1"/>
      <c r="M360" s="84">
        <f t="shared" si="58"/>
        <v>3.44</v>
      </c>
      <c r="N360" s="84">
        <f t="shared" si="59"/>
        <v>11.08</v>
      </c>
      <c r="O360" s="84">
        <f t="shared" si="52"/>
        <v>36.564</v>
      </c>
      <c r="P360" s="1"/>
      <c r="Q360" s="1"/>
    </row>
    <row r="361" spans="1:17" x14ac:dyDescent="0.2">
      <c r="A361" s="84">
        <f t="shared" si="53"/>
        <v>35.5</v>
      </c>
      <c r="B361" s="84">
        <f t="shared" si="50"/>
        <v>2.3652000000000002</v>
      </c>
      <c r="C361" s="84">
        <f t="shared" si="51"/>
        <v>2.0775999999999999</v>
      </c>
      <c r="D361" s="1"/>
      <c r="E361" s="84">
        <f t="shared" si="54"/>
        <v>3.45</v>
      </c>
      <c r="F361" s="84">
        <f t="shared" si="55"/>
        <v>154</v>
      </c>
      <c r="G361" s="1"/>
      <c r="H361" s="1"/>
      <c r="I361" s="84">
        <f t="shared" si="56"/>
        <v>3.45</v>
      </c>
      <c r="J361" s="84">
        <f t="shared" si="57"/>
        <v>29</v>
      </c>
      <c r="K361" s="1"/>
      <c r="L361" s="1"/>
      <c r="M361" s="84">
        <f t="shared" si="58"/>
        <v>3.45</v>
      </c>
      <c r="N361" s="84">
        <f t="shared" si="59"/>
        <v>11.15</v>
      </c>
      <c r="O361" s="84">
        <f t="shared" si="52"/>
        <v>36.795000000000002</v>
      </c>
      <c r="P361" s="1"/>
      <c r="Q361" s="1"/>
    </row>
    <row r="362" spans="1:17" x14ac:dyDescent="0.2">
      <c r="A362" s="84">
        <f t="shared" si="53"/>
        <v>35.6</v>
      </c>
      <c r="B362" s="84">
        <f t="shared" si="50"/>
        <v>2.3580999999999999</v>
      </c>
      <c r="C362" s="84">
        <f t="shared" si="51"/>
        <v>2.0709</v>
      </c>
      <c r="D362" s="1"/>
      <c r="E362" s="84">
        <f t="shared" si="54"/>
        <v>3.46</v>
      </c>
      <c r="F362" s="84">
        <f t="shared" si="55"/>
        <v>154</v>
      </c>
      <c r="G362" s="1"/>
      <c r="H362" s="1"/>
      <c r="I362" s="84">
        <f t="shared" si="56"/>
        <v>3.46</v>
      </c>
      <c r="J362" s="84">
        <f t="shared" si="57"/>
        <v>29.2</v>
      </c>
      <c r="K362" s="1"/>
      <c r="L362" s="1"/>
      <c r="M362" s="84">
        <f t="shared" si="58"/>
        <v>3.46</v>
      </c>
      <c r="N362" s="84">
        <f t="shared" si="59"/>
        <v>11.23</v>
      </c>
      <c r="O362" s="84">
        <f t="shared" si="52"/>
        <v>37.058999999999997</v>
      </c>
      <c r="P362" s="1"/>
      <c r="Q362" s="1"/>
    </row>
    <row r="363" spans="1:17" x14ac:dyDescent="0.2">
      <c r="A363" s="84">
        <f t="shared" si="53"/>
        <v>35.700000000000003</v>
      </c>
      <c r="B363" s="84">
        <f t="shared" si="50"/>
        <v>2.3509000000000002</v>
      </c>
      <c r="C363" s="84">
        <f t="shared" si="51"/>
        <v>2.0642</v>
      </c>
      <c r="D363" s="1"/>
      <c r="E363" s="84">
        <f t="shared" si="54"/>
        <v>3.47</v>
      </c>
      <c r="F363" s="84">
        <f t="shared" si="55"/>
        <v>153</v>
      </c>
      <c r="G363" s="1"/>
      <c r="H363" s="1"/>
      <c r="I363" s="84">
        <f t="shared" si="56"/>
        <v>3.47</v>
      </c>
      <c r="J363" s="84">
        <f t="shared" si="57"/>
        <v>29.4</v>
      </c>
      <c r="K363" s="1"/>
      <c r="L363" s="1"/>
      <c r="M363" s="84">
        <f t="shared" si="58"/>
        <v>3.47</v>
      </c>
      <c r="N363" s="84">
        <f t="shared" si="59"/>
        <v>11.31</v>
      </c>
      <c r="O363" s="84">
        <f t="shared" si="52"/>
        <v>37.323</v>
      </c>
      <c r="P363" s="1"/>
      <c r="Q363" s="1"/>
    </row>
    <row r="364" spans="1:17" x14ac:dyDescent="0.2">
      <c r="A364" s="84">
        <f t="shared" si="53"/>
        <v>35.799999999999997</v>
      </c>
      <c r="B364" s="84">
        <f t="shared" si="50"/>
        <v>2.3437999999999999</v>
      </c>
      <c r="C364" s="84">
        <f t="shared" si="51"/>
        <v>2.0575999999999999</v>
      </c>
      <c r="D364" s="1"/>
      <c r="E364" s="84">
        <f t="shared" si="54"/>
        <v>3.48</v>
      </c>
      <c r="F364" s="84">
        <f t="shared" si="55"/>
        <v>153</v>
      </c>
      <c r="G364" s="1"/>
      <c r="H364" s="1"/>
      <c r="I364" s="84">
        <f t="shared" si="56"/>
        <v>3.48</v>
      </c>
      <c r="J364" s="84">
        <f t="shared" si="57"/>
        <v>29.6</v>
      </c>
      <c r="K364" s="1"/>
      <c r="L364" s="1"/>
      <c r="M364" s="84">
        <f t="shared" si="58"/>
        <v>3.48</v>
      </c>
      <c r="N364" s="84">
        <f t="shared" si="59"/>
        <v>11.38</v>
      </c>
      <c r="O364" s="84">
        <f t="shared" si="52"/>
        <v>37.554000000000002</v>
      </c>
      <c r="P364" s="1"/>
      <c r="Q364" s="1"/>
    </row>
    <row r="365" spans="1:17" x14ac:dyDescent="0.2">
      <c r="A365" s="84">
        <f t="shared" si="53"/>
        <v>35.9</v>
      </c>
      <c r="B365" s="84">
        <f t="shared" si="50"/>
        <v>2.3368000000000002</v>
      </c>
      <c r="C365" s="84">
        <f t="shared" si="51"/>
        <v>2.0510000000000002</v>
      </c>
      <c r="D365" s="1"/>
      <c r="E365" s="84">
        <f t="shared" si="54"/>
        <v>3.49</v>
      </c>
      <c r="F365" s="84">
        <f t="shared" si="55"/>
        <v>153</v>
      </c>
      <c r="G365" s="1"/>
      <c r="H365" s="1"/>
      <c r="I365" s="84">
        <f t="shared" si="56"/>
        <v>3.49</v>
      </c>
      <c r="J365" s="84">
        <f t="shared" si="57"/>
        <v>29.8</v>
      </c>
      <c r="K365" s="1"/>
      <c r="L365" s="1"/>
      <c r="M365" s="84">
        <f t="shared" si="58"/>
        <v>3.49</v>
      </c>
      <c r="N365" s="84">
        <f t="shared" si="59"/>
        <v>11.46</v>
      </c>
      <c r="O365" s="84">
        <f t="shared" si="52"/>
        <v>37.817999999999998</v>
      </c>
      <c r="P365" s="1"/>
      <c r="Q365" s="1"/>
    </row>
    <row r="366" spans="1:17" x14ac:dyDescent="0.2">
      <c r="A366" s="84">
        <f t="shared" si="53"/>
        <v>36</v>
      </c>
      <c r="B366" s="84">
        <f t="shared" si="50"/>
        <v>2.3298000000000001</v>
      </c>
      <c r="C366" s="84">
        <f t="shared" si="51"/>
        <v>2.0444</v>
      </c>
      <c r="D366" s="1"/>
      <c r="E366" s="84">
        <f t="shared" si="54"/>
        <v>3.5</v>
      </c>
      <c r="F366" s="84">
        <f t="shared" si="55"/>
        <v>153</v>
      </c>
      <c r="G366" s="1"/>
      <c r="H366" s="1"/>
      <c r="I366" s="84">
        <f t="shared" si="56"/>
        <v>3.5</v>
      </c>
      <c r="J366" s="84">
        <f t="shared" si="57"/>
        <v>30</v>
      </c>
      <c r="K366" s="1"/>
      <c r="L366" s="1"/>
      <c r="M366" s="84">
        <f t="shared" si="58"/>
        <v>3.5</v>
      </c>
      <c r="N366" s="84">
        <f t="shared" si="59"/>
        <v>11.54</v>
      </c>
      <c r="O366" s="84">
        <f t="shared" si="52"/>
        <v>38.082000000000001</v>
      </c>
      <c r="P366" s="1"/>
      <c r="Q366" s="1"/>
    </row>
    <row r="367" spans="1:17" x14ac:dyDescent="0.2">
      <c r="A367" s="84">
        <f t="shared" si="53"/>
        <v>36.1</v>
      </c>
      <c r="B367" s="84">
        <f t="shared" si="50"/>
        <v>2.3229000000000002</v>
      </c>
      <c r="C367" s="84">
        <f t="shared" si="51"/>
        <v>2.0379999999999998</v>
      </c>
      <c r="D367" s="1"/>
      <c r="E367" s="84">
        <f t="shared" si="54"/>
        <v>3.51</v>
      </c>
      <c r="F367" s="84">
        <f t="shared" si="55"/>
        <v>152</v>
      </c>
      <c r="G367" s="1"/>
      <c r="H367" s="1"/>
      <c r="I367" s="84">
        <f t="shared" si="56"/>
        <v>3.51</v>
      </c>
      <c r="J367" s="84">
        <f t="shared" si="57"/>
        <v>30.2</v>
      </c>
      <c r="K367" s="1"/>
      <c r="L367" s="1"/>
      <c r="M367" s="84">
        <f t="shared" si="58"/>
        <v>3.51</v>
      </c>
      <c r="N367" s="84">
        <f t="shared" si="59"/>
        <v>11.62</v>
      </c>
      <c r="O367" s="84">
        <f t="shared" si="52"/>
        <v>38.345999999999997</v>
      </c>
      <c r="P367" s="1"/>
      <c r="Q367" s="1"/>
    </row>
    <row r="368" spans="1:17" x14ac:dyDescent="0.2">
      <c r="A368" s="84">
        <f t="shared" si="53"/>
        <v>36.200000000000003</v>
      </c>
      <c r="B368" s="84">
        <f t="shared" si="50"/>
        <v>2.3159999999999998</v>
      </c>
      <c r="C368" s="84">
        <f t="shared" si="51"/>
        <v>2.0314999999999999</v>
      </c>
      <c r="D368" s="1"/>
      <c r="E368" s="84">
        <f t="shared" si="54"/>
        <v>3.52</v>
      </c>
      <c r="F368" s="84">
        <f t="shared" si="55"/>
        <v>152</v>
      </c>
      <c r="G368" s="1"/>
      <c r="H368" s="1"/>
      <c r="I368" s="84">
        <f t="shared" si="56"/>
        <v>3.52</v>
      </c>
      <c r="J368" s="84">
        <f t="shared" si="57"/>
        <v>30.4</v>
      </c>
      <c r="K368" s="1"/>
      <c r="L368" s="1"/>
      <c r="M368" s="84">
        <f t="shared" si="58"/>
        <v>3.52</v>
      </c>
      <c r="N368" s="84">
        <f t="shared" si="59"/>
        <v>11.69</v>
      </c>
      <c r="O368" s="84">
        <f t="shared" si="52"/>
        <v>38.576999999999998</v>
      </c>
      <c r="P368" s="1"/>
      <c r="Q368" s="1"/>
    </row>
    <row r="369" spans="1:17" x14ac:dyDescent="0.2">
      <c r="A369" s="84">
        <f t="shared" si="53"/>
        <v>36.299999999999997</v>
      </c>
      <c r="B369" s="84">
        <f t="shared" si="50"/>
        <v>2.3092000000000001</v>
      </c>
      <c r="C369" s="84">
        <f t="shared" si="51"/>
        <v>2.0251000000000001</v>
      </c>
      <c r="D369" s="1"/>
      <c r="E369" s="84">
        <f t="shared" si="54"/>
        <v>3.53</v>
      </c>
      <c r="F369" s="84">
        <f t="shared" si="55"/>
        <v>152</v>
      </c>
      <c r="G369" s="1"/>
      <c r="H369" s="1"/>
      <c r="I369" s="84">
        <f t="shared" si="56"/>
        <v>3.53</v>
      </c>
      <c r="J369" s="84">
        <f t="shared" si="57"/>
        <v>30.6</v>
      </c>
      <c r="K369" s="1"/>
      <c r="L369" s="1"/>
      <c r="M369" s="84">
        <f t="shared" si="58"/>
        <v>3.53</v>
      </c>
      <c r="N369" s="84">
        <f t="shared" si="59"/>
        <v>11.77</v>
      </c>
      <c r="O369" s="84">
        <f t="shared" si="52"/>
        <v>38.841000000000001</v>
      </c>
      <c r="P369" s="1"/>
      <c r="Q369" s="1"/>
    </row>
    <row r="370" spans="1:17" x14ac:dyDescent="0.2">
      <c r="A370" s="84">
        <f t="shared" si="53"/>
        <v>36.4</v>
      </c>
      <c r="B370" s="84">
        <f t="shared" si="50"/>
        <v>2.3024</v>
      </c>
      <c r="C370" s="84">
        <f t="shared" si="51"/>
        <v>2.0188000000000001</v>
      </c>
      <c r="D370" s="1"/>
      <c r="E370" s="84">
        <f t="shared" si="54"/>
        <v>3.54</v>
      </c>
      <c r="F370" s="84">
        <f t="shared" si="55"/>
        <v>152</v>
      </c>
      <c r="G370" s="1"/>
      <c r="H370" s="1"/>
      <c r="I370" s="84">
        <f t="shared" si="56"/>
        <v>3.54</v>
      </c>
      <c r="J370" s="84">
        <f t="shared" si="57"/>
        <v>30.8</v>
      </c>
      <c r="K370" s="1"/>
      <c r="L370" s="1"/>
      <c r="M370" s="84">
        <f t="shared" si="58"/>
        <v>3.54</v>
      </c>
      <c r="N370" s="84">
        <f t="shared" si="59"/>
        <v>11.85</v>
      </c>
      <c r="O370" s="84">
        <f t="shared" si="52"/>
        <v>39.104999999999997</v>
      </c>
      <c r="P370" s="1"/>
      <c r="Q370" s="1"/>
    </row>
    <row r="371" spans="1:17" x14ac:dyDescent="0.2">
      <c r="A371" s="84">
        <f t="shared" si="53"/>
        <v>36.5</v>
      </c>
      <c r="B371" s="84">
        <f t="shared" si="50"/>
        <v>2.2957000000000001</v>
      </c>
      <c r="C371" s="84">
        <f t="shared" si="51"/>
        <v>2.0125999999999999</v>
      </c>
      <c r="D371" s="1"/>
      <c r="E371" s="84">
        <f t="shared" si="54"/>
        <v>3.55</v>
      </c>
      <c r="F371" s="84">
        <f t="shared" si="55"/>
        <v>151</v>
      </c>
      <c r="G371" s="1"/>
      <c r="H371" s="1"/>
      <c r="I371" s="84">
        <f t="shared" si="56"/>
        <v>3.55</v>
      </c>
      <c r="J371" s="84">
        <f t="shared" si="57"/>
        <v>31</v>
      </c>
      <c r="K371" s="1"/>
      <c r="L371" s="1"/>
      <c r="M371" s="84">
        <f t="shared" si="58"/>
        <v>3.55</v>
      </c>
      <c r="N371" s="84">
        <f t="shared" si="59"/>
        <v>11.92</v>
      </c>
      <c r="O371" s="84">
        <f t="shared" si="52"/>
        <v>39.335999999999999</v>
      </c>
      <c r="P371" s="1"/>
      <c r="Q371" s="1"/>
    </row>
    <row r="372" spans="1:17" x14ac:dyDescent="0.2">
      <c r="A372" s="84">
        <f t="shared" si="53"/>
        <v>36.6</v>
      </c>
      <c r="B372" s="84">
        <f t="shared" si="50"/>
        <v>2.2890999999999999</v>
      </c>
      <c r="C372" s="84">
        <f t="shared" si="51"/>
        <v>2.0063</v>
      </c>
      <c r="D372" s="1"/>
      <c r="E372" s="84">
        <f t="shared" si="54"/>
        <v>3.56</v>
      </c>
      <c r="F372" s="84">
        <f t="shared" si="55"/>
        <v>151</v>
      </c>
      <c r="G372" s="1"/>
      <c r="H372" s="1"/>
      <c r="I372" s="84">
        <f t="shared" si="56"/>
        <v>3.56</v>
      </c>
      <c r="J372" s="84">
        <f t="shared" si="57"/>
        <v>31.2</v>
      </c>
      <c r="K372" s="1"/>
      <c r="L372" s="1"/>
      <c r="M372" s="84">
        <f t="shared" si="58"/>
        <v>3.56</v>
      </c>
      <c r="N372" s="84">
        <f t="shared" si="59"/>
        <v>12</v>
      </c>
      <c r="O372" s="84">
        <f t="shared" si="52"/>
        <v>39.6</v>
      </c>
      <c r="P372" s="1"/>
      <c r="Q372" s="1"/>
    </row>
    <row r="373" spans="1:17" x14ac:dyDescent="0.2">
      <c r="A373" s="84">
        <f t="shared" si="53"/>
        <v>36.700000000000003</v>
      </c>
      <c r="B373" s="84">
        <f t="shared" si="50"/>
        <v>2.2824</v>
      </c>
      <c r="C373" s="84">
        <f t="shared" si="51"/>
        <v>2.0002</v>
      </c>
      <c r="D373" s="1"/>
      <c r="E373" s="84">
        <f t="shared" si="54"/>
        <v>3.57</v>
      </c>
      <c r="F373" s="84">
        <f t="shared" si="55"/>
        <v>151</v>
      </c>
      <c r="G373" s="1"/>
      <c r="H373" s="1"/>
      <c r="I373" s="84">
        <f t="shared" si="56"/>
        <v>3.57</v>
      </c>
      <c r="J373" s="84">
        <f t="shared" si="57"/>
        <v>31.4</v>
      </c>
      <c r="K373" s="1"/>
      <c r="L373" s="1"/>
      <c r="M373" s="84">
        <f t="shared" si="58"/>
        <v>3.57</v>
      </c>
      <c r="N373" s="84">
        <f t="shared" si="59"/>
        <v>12.08</v>
      </c>
      <c r="O373" s="84">
        <f t="shared" si="52"/>
        <v>39.863999999999997</v>
      </c>
      <c r="P373" s="1"/>
      <c r="Q373" s="1"/>
    </row>
    <row r="374" spans="1:17" x14ac:dyDescent="0.2">
      <c r="A374" s="84">
        <f t="shared" si="53"/>
        <v>36.799999999999997</v>
      </c>
      <c r="B374" s="84">
        <f t="shared" si="50"/>
        <v>2.2759</v>
      </c>
      <c r="C374" s="84">
        <f t="shared" si="51"/>
        <v>1.994</v>
      </c>
      <c r="D374" s="1"/>
      <c r="E374" s="84">
        <f t="shared" si="54"/>
        <v>3.58</v>
      </c>
      <c r="F374" s="84">
        <f t="shared" si="55"/>
        <v>151</v>
      </c>
      <c r="G374" s="1"/>
      <c r="H374" s="1"/>
      <c r="I374" s="84">
        <f t="shared" si="56"/>
        <v>3.58</v>
      </c>
      <c r="J374" s="84">
        <f t="shared" si="57"/>
        <v>31.6</v>
      </c>
      <c r="K374" s="1"/>
      <c r="L374" s="1"/>
      <c r="M374" s="84">
        <f t="shared" si="58"/>
        <v>3.58</v>
      </c>
      <c r="N374" s="84">
        <f t="shared" si="59"/>
        <v>12.15</v>
      </c>
      <c r="O374" s="84">
        <f t="shared" si="52"/>
        <v>40.094999999999999</v>
      </c>
      <c r="P374" s="1"/>
      <c r="Q374" s="1"/>
    </row>
    <row r="375" spans="1:17" x14ac:dyDescent="0.2">
      <c r="A375" s="84">
        <f t="shared" si="53"/>
        <v>36.9</v>
      </c>
      <c r="B375" s="84">
        <f t="shared" si="50"/>
        <v>2.2692999999999999</v>
      </c>
      <c r="C375" s="84">
        <f t="shared" si="51"/>
        <v>1.988</v>
      </c>
      <c r="D375" s="1"/>
      <c r="E375" s="84">
        <f t="shared" si="54"/>
        <v>3.59</v>
      </c>
      <c r="F375" s="84">
        <f t="shared" si="55"/>
        <v>150</v>
      </c>
      <c r="G375" s="1"/>
      <c r="H375" s="1"/>
      <c r="I375" s="84">
        <f t="shared" si="56"/>
        <v>3.59</v>
      </c>
      <c r="J375" s="84">
        <f t="shared" si="57"/>
        <v>31.8</v>
      </c>
      <c r="K375" s="1"/>
      <c r="L375" s="1"/>
      <c r="M375" s="84">
        <f t="shared" si="58"/>
        <v>3.59</v>
      </c>
      <c r="N375" s="84">
        <f t="shared" si="59"/>
        <v>12.23</v>
      </c>
      <c r="O375" s="84">
        <f t="shared" si="52"/>
        <v>40.359000000000002</v>
      </c>
      <c r="P375" s="1"/>
      <c r="Q375" s="1"/>
    </row>
    <row r="376" spans="1:17" x14ac:dyDescent="0.2">
      <c r="A376" s="84">
        <f t="shared" si="53"/>
        <v>37</v>
      </c>
      <c r="B376" s="84">
        <f t="shared" si="50"/>
        <v>2.2629000000000001</v>
      </c>
      <c r="C376" s="84">
        <f t="shared" si="51"/>
        <v>1.9819</v>
      </c>
      <c r="D376" s="1"/>
      <c r="E376" s="84">
        <f t="shared" si="54"/>
        <v>3.6</v>
      </c>
      <c r="F376" s="84">
        <f t="shared" si="55"/>
        <v>150</v>
      </c>
      <c r="G376" s="1"/>
      <c r="H376" s="1"/>
      <c r="I376" s="84">
        <f t="shared" si="56"/>
        <v>3.6</v>
      </c>
      <c r="J376" s="84">
        <f t="shared" si="57"/>
        <v>32</v>
      </c>
      <c r="K376" s="1"/>
      <c r="L376" s="1"/>
      <c r="M376" s="84">
        <f t="shared" si="58"/>
        <v>3.6</v>
      </c>
      <c r="N376" s="84">
        <f t="shared" si="59"/>
        <v>12.31</v>
      </c>
      <c r="O376" s="84">
        <f t="shared" si="52"/>
        <v>40.622999999999998</v>
      </c>
      <c r="P376" s="1"/>
      <c r="Q376" s="1"/>
    </row>
    <row r="377" spans="1:17" x14ac:dyDescent="0.2">
      <c r="A377" s="84">
        <f t="shared" si="53"/>
        <v>37.1</v>
      </c>
      <c r="B377" s="84">
        <f t="shared" si="50"/>
        <v>2.2564000000000002</v>
      </c>
      <c r="C377" s="84">
        <f t="shared" si="51"/>
        <v>1.976</v>
      </c>
      <c r="D377" s="1"/>
      <c r="E377" s="84">
        <f t="shared" si="54"/>
        <v>3.61</v>
      </c>
      <c r="F377" s="84">
        <f t="shared" si="55"/>
        <v>150</v>
      </c>
      <c r="G377" s="1"/>
      <c r="H377" s="1"/>
      <c r="I377" s="84">
        <f t="shared" si="56"/>
        <v>3.61</v>
      </c>
      <c r="J377" s="84">
        <f t="shared" si="57"/>
        <v>32.200000000000003</v>
      </c>
      <c r="K377" s="1"/>
      <c r="L377" s="1"/>
      <c r="M377" s="84">
        <f t="shared" si="58"/>
        <v>3.61</v>
      </c>
      <c r="N377" s="84">
        <f t="shared" si="59"/>
        <v>12.38</v>
      </c>
      <c r="O377" s="84">
        <f t="shared" si="52"/>
        <v>40.853999999999999</v>
      </c>
      <c r="P377" s="1"/>
      <c r="Q377" s="1"/>
    </row>
    <row r="378" spans="1:17" x14ac:dyDescent="0.2">
      <c r="A378" s="84">
        <f t="shared" si="53"/>
        <v>37.200000000000003</v>
      </c>
      <c r="B378" s="84">
        <f t="shared" si="50"/>
        <v>2.2501000000000002</v>
      </c>
      <c r="C378" s="84">
        <f t="shared" si="51"/>
        <v>1.97</v>
      </c>
      <c r="D378" s="1"/>
      <c r="E378" s="84">
        <f t="shared" si="54"/>
        <v>3.62</v>
      </c>
      <c r="F378" s="84">
        <f t="shared" si="55"/>
        <v>150</v>
      </c>
      <c r="G378" s="1"/>
      <c r="H378" s="1"/>
      <c r="I378" s="84">
        <f t="shared" si="56"/>
        <v>3.62</v>
      </c>
      <c r="J378" s="84">
        <f t="shared" si="57"/>
        <v>32.4</v>
      </c>
      <c r="K378" s="1"/>
      <c r="L378" s="1"/>
      <c r="M378" s="84">
        <f t="shared" si="58"/>
        <v>3.62</v>
      </c>
      <c r="N378" s="84">
        <f t="shared" si="59"/>
        <v>12.46</v>
      </c>
      <c r="O378" s="84">
        <f t="shared" si="52"/>
        <v>41.118000000000002</v>
      </c>
      <c r="P378" s="1"/>
      <c r="Q378" s="1"/>
    </row>
    <row r="379" spans="1:17" x14ac:dyDescent="0.2">
      <c r="A379" s="84">
        <f t="shared" si="53"/>
        <v>37.299999999999997</v>
      </c>
      <c r="B379" s="84">
        <f t="shared" si="50"/>
        <v>2.2437</v>
      </c>
      <c r="C379" s="84">
        <f t="shared" si="51"/>
        <v>1.9641</v>
      </c>
      <c r="D379" s="1"/>
      <c r="E379" s="84">
        <f t="shared" si="54"/>
        <v>3.63</v>
      </c>
      <c r="F379" s="84">
        <f t="shared" si="55"/>
        <v>149</v>
      </c>
      <c r="G379" s="1"/>
      <c r="H379" s="1"/>
      <c r="I379" s="84">
        <f t="shared" si="56"/>
        <v>3.63</v>
      </c>
      <c r="J379" s="84">
        <f t="shared" si="57"/>
        <v>32.6</v>
      </c>
      <c r="K379" s="1"/>
      <c r="L379" s="1"/>
      <c r="M379" s="84">
        <f t="shared" si="58"/>
        <v>3.63</v>
      </c>
      <c r="N379" s="84">
        <f t="shared" si="59"/>
        <v>12.54</v>
      </c>
      <c r="O379" s="84">
        <f t="shared" si="52"/>
        <v>41.381999999999998</v>
      </c>
      <c r="P379" s="1"/>
      <c r="Q379" s="1"/>
    </row>
    <row r="380" spans="1:17" x14ac:dyDescent="0.2">
      <c r="A380" s="84">
        <f t="shared" si="53"/>
        <v>37.4</v>
      </c>
      <c r="B380" s="84">
        <f t="shared" si="50"/>
        <v>2.2374000000000001</v>
      </c>
      <c r="C380" s="84">
        <f t="shared" si="51"/>
        <v>1.9582999999999999</v>
      </c>
      <c r="D380" s="1"/>
      <c r="E380" s="84">
        <f t="shared" si="54"/>
        <v>3.64</v>
      </c>
      <c r="F380" s="84">
        <f t="shared" si="55"/>
        <v>149</v>
      </c>
      <c r="G380" s="1"/>
      <c r="H380" s="1"/>
      <c r="I380" s="84">
        <f t="shared" si="56"/>
        <v>3.64</v>
      </c>
      <c r="J380" s="84">
        <f t="shared" si="57"/>
        <v>32.799999999999997</v>
      </c>
      <c r="K380" s="1"/>
      <c r="L380" s="1"/>
      <c r="M380" s="84">
        <f t="shared" si="58"/>
        <v>3.64</v>
      </c>
      <c r="N380" s="84">
        <f t="shared" si="59"/>
        <v>12.62</v>
      </c>
      <c r="O380" s="84">
        <f t="shared" si="52"/>
        <v>41.646000000000001</v>
      </c>
      <c r="P380" s="1"/>
      <c r="Q380" s="1"/>
    </row>
    <row r="381" spans="1:17" x14ac:dyDescent="0.2">
      <c r="A381" s="84">
        <f t="shared" si="53"/>
        <v>37.5</v>
      </c>
      <c r="B381" s="84">
        <f t="shared" si="50"/>
        <v>2.2311999999999999</v>
      </c>
      <c r="C381" s="84">
        <f t="shared" si="51"/>
        <v>1.9524999999999999</v>
      </c>
      <c r="D381" s="1"/>
      <c r="E381" s="84">
        <f t="shared" si="54"/>
        <v>3.65</v>
      </c>
      <c r="F381" s="84">
        <f t="shared" si="55"/>
        <v>149</v>
      </c>
      <c r="G381" s="1"/>
      <c r="H381" s="1"/>
      <c r="I381" s="84">
        <f t="shared" si="56"/>
        <v>3.65</v>
      </c>
      <c r="J381" s="84">
        <f t="shared" si="57"/>
        <v>33</v>
      </c>
      <c r="K381" s="1"/>
      <c r="L381" s="1"/>
      <c r="M381" s="84">
        <f t="shared" si="58"/>
        <v>3.65</v>
      </c>
      <c r="N381" s="84">
        <f t="shared" si="59"/>
        <v>12.69</v>
      </c>
      <c r="O381" s="84">
        <f t="shared" si="52"/>
        <v>41.877000000000002</v>
      </c>
      <c r="P381" s="1"/>
      <c r="Q381" s="1"/>
    </row>
    <row r="382" spans="1:17" x14ac:dyDescent="0.2">
      <c r="A382" s="84">
        <f t="shared" si="53"/>
        <v>37.6</v>
      </c>
      <c r="B382" s="84">
        <f t="shared" si="50"/>
        <v>2.2250000000000001</v>
      </c>
      <c r="C382" s="84">
        <f t="shared" si="51"/>
        <v>1.9468000000000001</v>
      </c>
      <c r="D382" s="1"/>
      <c r="E382" s="84">
        <f t="shared" si="54"/>
        <v>3.66</v>
      </c>
      <c r="F382" s="84">
        <f t="shared" si="55"/>
        <v>149</v>
      </c>
      <c r="G382" s="1"/>
      <c r="H382" s="1"/>
      <c r="I382" s="84">
        <f t="shared" si="56"/>
        <v>3.66</v>
      </c>
      <c r="J382" s="84">
        <f t="shared" si="57"/>
        <v>33.200000000000003</v>
      </c>
      <c r="K382" s="1"/>
      <c r="L382" s="1"/>
      <c r="M382" s="84">
        <f t="shared" si="58"/>
        <v>3.66</v>
      </c>
      <c r="N382" s="84">
        <f t="shared" si="59"/>
        <v>12.77</v>
      </c>
      <c r="O382" s="84">
        <f t="shared" si="52"/>
        <v>42.140999999999998</v>
      </c>
      <c r="P382" s="1"/>
      <c r="Q382" s="1"/>
    </row>
    <row r="383" spans="1:17" x14ac:dyDescent="0.2">
      <c r="A383" s="84">
        <f t="shared" si="53"/>
        <v>37.700000000000003</v>
      </c>
      <c r="B383" s="84">
        <f t="shared" si="50"/>
        <v>2.2187999999999999</v>
      </c>
      <c r="C383" s="84">
        <f t="shared" si="51"/>
        <v>1.9411</v>
      </c>
      <c r="D383" s="1"/>
      <c r="E383" s="84">
        <f t="shared" si="54"/>
        <v>3.67</v>
      </c>
      <c r="F383" s="84">
        <f t="shared" si="55"/>
        <v>148</v>
      </c>
      <c r="G383" s="1"/>
      <c r="H383" s="1"/>
      <c r="I383" s="84">
        <f t="shared" si="56"/>
        <v>3.67</v>
      </c>
      <c r="J383" s="84">
        <f t="shared" si="57"/>
        <v>33.4</v>
      </c>
      <c r="K383" s="1"/>
      <c r="L383" s="1"/>
      <c r="M383" s="84">
        <f t="shared" si="58"/>
        <v>3.67</v>
      </c>
      <c r="N383" s="84">
        <f t="shared" si="59"/>
        <v>12.85</v>
      </c>
      <c r="O383" s="84">
        <f t="shared" si="52"/>
        <v>42.405000000000001</v>
      </c>
      <c r="P383" s="1"/>
      <c r="Q383" s="1"/>
    </row>
    <row r="384" spans="1:17" x14ac:dyDescent="0.2">
      <c r="A384" s="84">
        <f t="shared" si="53"/>
        <v>37.799999999999997</v>
      </c>
      <c r="B384" s="84">
        <f t="shared" si="50"/>
        <v>2.2126999999999999</v>
      </c>
      <c r="C384" s="84">
        <f t="shared" si="51"/>
        <v>1.9354</v>
      </c>
      <c r="D384" s="1"/>
      <c r="E384" s="84">
        <f t="shared" si="54"/>
        <v>3.68</v>
      </c>
      <c r="F384" s="84">
        <f t="shared" si="55"/>
        <v>148</v>
      </c>
      <c r="G384" s="1"/>
      <c r="H384" s="1"/>
      <c r="I384" s="84">
        <f t="shared" si="56"/>
        <v>3.68</v>
      </c>
      <c r="J384" s="84">
        <f t="shared" si="57"/>
        <v>33.6</v>
      </c>
      <c r="K384" s="1"/>
      <c r="L384" s="1"/>
      <c r="M384" s="84">
        <f t="shared" si="58"/>
        <v>3.68</v>
      </c>
      <c r="N384" s="84">
        <f t="shared" si="59"/>
        <v>12.92</v>
      </c>
      <c r="O384" s="84">
        <f t="shared" si="52"/>
        <v>42.636000000000003</v>
      </c>
      <c r="P384" s="1"/>
      <c r="Q384" s="1"/>
    </row>
    <row r="385" spans="1:17" x14ac:dyDescent="0.2">
      <c r="A385" s="84">
        <f t="shared" si="53"/>
        <v>37.9</v>
      </c>
      <c r="B385" s="84">
        <f t="shared" si="50"/>
        <v>2.2065999999999999</v>
      </c>
      <c r="C385" s="84">
        <f t="shared" si="51"/>
        <v>1.9298</v>
      </c>
      <c r="D385" s="1"/>
      <c r="E385" s="84">
        <f t="shared" si="54"/>
        <v>3.69</v>
      </c>
      <c r="F385" s="84">
        <f t="shared" si="55"/>
        <v>148</v>
      </c>
      <c r="G385" s="1"/>
      <c r="H385" s="1"/>
      <c r="I385" s="84">
        <f t="shared" si="56"/>
        <v>3.69</v>
      </c>
      <c r="J385" s="84">
        <f t="shared" si="57"/>
        <v>33.799999999999997</v>
      </c>
      <c r="K385" s="1"/>
      <c r="L385" s="1"/>
      <c r="M385" s="84">
        <f t="shared" si="58"/>
        <v>3.69</v>
      </c>
      <c r="N385" s="84">
        <f t="shared" si="59"/>
        <v>13</v>
      </c>
      <c r="O385" s="84">
        <f t="shared" si="52"/>
        <v>42.9</v>
      </c>
      <c r="P385" s="1"/>
      <c r="Q385" s="1"/>
    </row>
    <row r="386" spans="1:17" x14ac:dyDescent="0.2">
      <c r="A386" s="84">
        <f t="shared" si="53"/>
        <v>38</v>
      </c>
      <c r="B386" s="84">
        <f t="shared" si="50"/>
        <v>2.2006000000000001</v>
      </c>
      <c r="C386" s="84">
        <f t="shared" si="51"/>
        <v>1.9241999999999999</v>
      </c>
      <c r="D386" s="1"/>
      <c r="E386" s="84">
        <f t="shared" si="54"/>
        <v>3.7</v>
      </c>
      <c r="F386" s="84">
        <f t="shared" si="55"/>
        <v>148</v>
      </c>
      <c r="G386" s="1"/>
      <c r="H386" s="1"/>
      <c r="I386" s="84">
        <f t="shared" si="56"/>
        <v>3.7</v>
      </c>
      <c r="J386" s="84">
        <f t="shared" si="57"/>
        <v>34</v>
      </c>
      <c r="K386" s="1"/>
      <c r="L386" s="1"/>
      <c r="M386" s="84">
        <f t="shared" si="58"/>
        <v>3.7</v>
      </c>
      <c r="N386" s="84">
        <f t="shared" si="59"/>
        <v>13.08</v>
      </c>
      <c r="O386" s="84">
        <f t="shared" si="52"/>
        <v>43.164000000000001</v>
      </c>
      <c r="P386" s="1"/>
      <c r="Q386" s="1"/>
    </row>
    <row r="387" spans="1:17" x14ac:dyDescent="0.2">
      <c r="A387" s="84">
        <f t="shared" si="53"/>
        <v>38.1</v>
      </c>
      <c r="B387" s="84">
        <f t="shared" si="50"/>
        <v>2.1945999999999999</v>
      </c>
      <c r="C387" s="84">
        <f t="shared" si="51"/>
        <v>1.9187000000000001</v>
      </c>
      <c r="D387" s="1"/>
      <c r="E387" s="84">
        <f t="shared" si="54"/>
        <v>3.71</v>
      </c>
      <c r="F387" s="84">
        <f t="shared" si="55"/>
        <v>147</v>
      </c>
      <c r="G387" s="1"/>
      <c r="H387" s="1"/>
      <c r="I387" s="84">
        <f t="shared" si="56"/>
        <v>3.71</v>
      </c>
      <c r="J387" s="84">
        <f t="shared" si="57"/>
        <v>34.200000000000003</v>
      </c>
      <c r="K387" s="1"/>
      <c r="L387" s="1"/>
      <c r="M387" s="84">
        <f t="shared" si="58"/>
        <v>3.71</v>
      </c>
      <c r="N387" s="84">
        <f t="shared" si="59"/>
        <v>13.15</v>
      </c>
      <c r="O387" s="84">
        <f t="shared" si="52"/>
        <v>43.395000000000003</v>
      </c>
      <c r="P387" s="1"/>
      <c r="Q387" s="1"/>
    </row>
    <row r="388" spans="1:17" x14ac:dyDescent="0.2">
      <c r="A388" s="84">
        <f t="shared" si="53"/>
        <v>38.200000000000003</v>
      </c>
      <c r="B388" s="84">
        <f t="shared" si="50"/>
        <v>2.1886999999999999</v>
      </c>
      <c r="C388" s="84">
        <f t="shared" si="51"/>
        <v>1.9132</v>
      </c>
      <c r="D388" s="1"/>
      <c r="E388" s="84">
        <f t="shared" si="54"/>
        <v>3.72</v>
      </c>
      <c r="F388" s="84">
        <f t="shared" si="55"/>
        <v>147</v>
      </c>
      <c r="G388" s="1"/>
      <c r="H388" s="1"/>
      <c r="I388" s="84">
        <f t="shared" si="56"/>
        <v>3.72</v>
      </c>
      <c r="J388" s="84">
        <f t="shared" si="57"/>
        <v>34.4</v>
      </c>
      <c r="K388" s="1"/>
      <c r="L388" s="1"/>
      <c r="M388" s="84">
        <f t="shared" si="58"/>
        <v>3.72</v>
      </c>
      <c r="N388" s="84">
        <f t="shared" si="59"/>
        <v>13.23</v>
      </c>
      <c r="O388" s="84">
        <f t="shared" si="52"/>
        <v>43.658999999999999</v>
      </c>
      <c r="P388" s="1"/>
      <c r="Q388" s="1"/>
    </row>
    <row r="389" spans="1:17" x14ac:dyDescent="0.2">
      <c r="A389" s="84">
        <f t="shared" si="53"/>
        <v>38.299999999999997</v>
      </c>
      <c r="B389" s="84">
        <f t="shared" si="50"/>
        <v>2.1827999999999999</v>
      </c>
      <c r="C389" s="84">
        <f t="shared" si="51"/>
        <v>1.9077</v>
      </c>
      <c r="D389" s="1"/>
      <c r="E389" s="84">
        <f t="shared" si="54"/>
        <v>3.73</v>
      </c>
      <c r="F389" s="84">
        <f t="shared" si="55"/>
        <v>147</v>
      </c>
      <c r="G389" s="1"/>
      <c r="H389" s="1"/>
      <c r="I389" s="84">
        <f t="shared" si="56"/>
        <v>3.73</v>
      </c>
      <c r="J389" s="84">
        <f t="shared" si="57"/>
        <v>34.6</v>
      </c>
      <c r="K389" s="1"/>
      <c r="L389" s="1"/>
      <c r="M389" s="84">
        <f t="shared" si="58"/>
        <v>3.73</v>
      </c>
      <c r="N389" s="84">
        <f t="shared" si="59"/>
        <v>13.31</v>
      </c>
      <c r="O389" s="84">
        <f t="shared" si="52"/>
        <v>43.923000000000002</v>
      </c>
      <c r="P389" s="1"/>
      <c r="Q389" s="1"/>
    </row>
    <row r="390" spans="1:17" x14ac:dyDescent="0.2">
      <c r="A390" s="84">
        <f t="shared" si="53"/>
        <v>38.4</v>
      </c>
      <c r="B390" s="84">
        <f t="shared" si="50"/>
        <v>2.1768999999999998</v>
      </c>
      <c r="C390" s="84">
        <f t="shared" si="51"/>
        <v>1.9023000000000001</v>
      </c>
      <c r="D390" s="1"/>
      <c r="E390" s="84">
        <f t="shared" si="54"/>
        <v>3.74</v>
      </c>
      <c r="F390" s="84">
        <f t="shared" si="55"/>
        <v>147</v>
      </c>
      <c r="G390" s="1"/>
      <c r="H390" s="1"/>
      <c r="I390" s="84">
        <f t="shared" si="56"/>
        <v>3.74</v>
      </c>
      <c r="J390" s="84">
        <f t="shared" si="57"/>
        <v>34.799999999999997</v>
      </c>
      <c r="K390" s="1"/>
      <c r="L390" s="1"/>
      <c r="M390" s="84">
        <f t="shared" si="58"/>
        <v>3.74</v>
      </c>
      <c r="N390" s="84">
        <f t="shared" si="59"/>
        <v>13.38</v>
      </c>
      <c r="O390" s="84">
        <f t="shared" si="52"/>
        <v>44.154000000000003</v>
      </c>
      <c r="P390" s="1"/>
      <c r="Q390" s="1"/>
    </row>
    <row r="391" spans="1:17" x14ac:dyDescent="0.2">
      <c r="A391" s="84">
        <f t="shared" si="53"/>
        <v>38.5</v>
      </c>
      <c r="B391" s="84">
        <f t="shared" si="50"/>
        <v>2.1711</v>
      </c>
      <c r="C391" s="84">
        <f t="shared" si="51"/>
        <v>1.897</v>
      </c>
      <c r="D391" s="1"/>
      <c r="E391" s="84">
        <f t="shared" si="54"/>
        <v>3.75</v>
      </c>
      <c r="F391" s="84">
        <f t="shared" si="55"/>
        <v>146</v>
      </c>
      <c r="G391" s="1"/>
      <c r="H391" s="1"/>
      <c r="I391" s="84">
        <f t="shared" si="56"/>
        <v>3.75</v>
      </c>
      <c r="J391" s="84">
        <f t="shared" si="57"/>
        <v>35</v>
      </c>
      <c r="K391" s="1"/>
      <c r="L391" s="1"/>
      <c r="M391" s="84">
        <f t="shared" si="58"/>
        <v>3.75</v>
      </c>
      <c r="N391" s="84">
        <f t="shared" si="59"/>
        <v>13.46</v>
      </c>
      <c r="O391" s="84">
        <f t="shared" si="52"/>
        <v>44.417999999999999</v>
      </c>
      <c r="P391" s="1"/>
      <c r="Q391" s="1"/>
    </row>
    <row r="392" spans="1:17" x14ac:dyDescent="0.2">
      <c r="A392" s="84">
        <f t="shared" si="53"/>
        <v>38.6</v>
      </c>
      <c r="B392" s="84">
        <f t="shared" si="50"/>
        <v>2.1652999999999998</v>
      </c>
      <c r="C392" s="84">
        <f t="shared" si="51"/>
        <v>1.8916999999999999</v>
      </c>
      <c r="D392" s="1"/>
      <c r="E392" s="84">
        <f t="shared" si="54"/>
        <v>3.76</v>
      </c>
      <c r="F392" s="84">
        <f t="shared" si="55"/>
        <v>146</v>
      </c>
      <c r="G392" s="1"/>
      <c r="H392" s="1"/>
      <c r="I392" s="84">
        <f t="shared" si="56"/>
        <v>3.76</v>
      </c>
      <c r="J392" s="84">
        <f t="shared" si="57"/>
        <v>35.200000000000003</v>
      </c>
      <c r="K392" s="1"/>
      <c r="L392" s="1"/>
      <c r="M392" s="84">
        <f t="shared" si="58"/>
        <v>3.76</v>
      </c>
      <c r="N392" s="84">
        <f t="shared" si="59"/>
        <v>13.54</v>
      </c>
      <c r="O392" s="84">
        <f t="shared" si="52"/>
        <v>44.682000000000002</v>
      </c>
      <c r="P392" s="1"/>
      <c r="Q392" s="1"/>
    </row>
    <row r="393" spans="1:17" x14ac:dyDescent="0.2">
      <c r="A393" s="84">
        <f t="shared" si="53"/>
        <v>38.700000000000003</v>
      </c>
      <c r="B393" s="84">
        <f t="shared" si="50"/>
        <v>2.1596000000000002</v>
      </c>
      <c r="C393" s="84">
        <f t="shared" si="51"/>
        <v>1.8864000000000001</v>
      </c>
      <c r="D393" s="1"/>
      <c r="E393" s="84">
        <f t="shared" si="54"/>
        <v>3.77</v>
      </c>
      <c r="F393" s="84">
        <f t="shared" si="55"/>
        <v>146</v>
      </c>
      <c r="G393" s="1"/>
      <c r="H393" s="1"/>
      <c r="I393" s="84">
        <f t="shared" si="56"/>
        <v>3.77</v>
      </c>
      <c r="J393" s="84">
        <f t="shared" si="57"/>
        <v>35.4</v>
      </c>
      <c r="K393" s="1"/>
      <c r="L393" s="1"/>
      <c r="M393" s="84">
        <f t="shared" si="58"/>
        <v>3.77</v>
      </c>
      <c r="N393" s="84">
        <f t="shared" si="59"/>
        <v>13.62</v>
      </c>
      <c r="O393" s="84">
        <f t="shared" si="52"/>
        <v>44.945999999999998</v>
      </c>
      <c r="P393" s="1"/>
      <c r="Q393" s="1"/>
    </row>
    <row r="394" spans="1:17" x14ac:dyDescent="0.2">
      <c r="A394" s="84">
        <f t="shared" si="53"/>
        <v>38.799999999999997</v>
      </c>
      <c r="B394" s="84">
        <f t="shared" si="50"/>
        <v>2.1539000000000001</v>
      </c>
      <c r="C394" s="84">
        <f t="shared" si="51"/>
        <v>1.8811</v>
      </c>
      <c r="D394" s="1"/>
      <c r="E394" s="84">
        <f t="shared" si="54"/>
        <v>3.78</v>
      </c>
      <c r="F394" s="84">
        <f t="shared" si="55"/>
        <v>146</v>
      </c>
      <c r="G394" s="1"/>
      <c r="H394" s="1"/>
      <c r="I394" s="84">
        <f t="shared" si="56"/>
        <v>3.78</v>
      </c>
      <c r="J394" s="84">
        <f t="shared" si="57"/>
        <v>35.6</v>
      </c>
      <c r="K394" s="1"/>
      <c r="L394" s="1"/>
      <c r="M394" s="84">
        <f t="shared" si="58"/>
        <v>3.78</v>
      </c>
      <c r="N394" s="84">
        <f t="shared" si="59"/>
        <v>13.69</v>
      </c>
      <c r="O394" s="84">
        <f t="shared" si="52"/>
        <v>45.177</v>
      </c>
      <c r="P394" s="1"/>
      <c r="Q394" s="1"/>
    </row>
    <row r="395" spans="1:17" x14ac:dyDescent="0.2">
      <c r="A395" s="84">
        <f t="shared" si="53"/>
        <v>38.9</v>
      </c>
      <c r="B395" s="84">
        <f t="shared" si="50"/>
        <v>2.1482000000000001</v>
      </c>
      <c r="C395" s="84">
        <f t="shared" si="51"/>
        <v>1.8758999999999999</v>
      </c>
      <c r="D395" s="1"/>
      <c r="E395" s="84">
        <f t="shared" si="54"/>
        <v>3.79</v>
      </c>
      <c r="F395" s="84">
        <f t="shared" si="55"/>
        <v>145</v>
      </c>
      <c r="G395" s="1"/>
      <c r="H395" s="1"/>
      <c r="I395" s="84">
        <f t="shared" si="56"/>
        <v>3.79</v>
      </c>
      <c r="J395" s="84">
        <f t="shared" si="57"/>
        <v>35.799999999999997</v>
      </c>
      <c r="K395" s="1"/>
      <c r="L395" s="1"/>
      <c r="M395" s="84">
        <f t="shared" si="58"/>
        <v>3.79</v>
      </c>
      <c r="N395" s="84">
        <f t="shared" si="59"/>
        <v>13.77</v>
      </c>
      <c r="O395" s="84">
        <f t="shared" si="52"/>
        <v>45.441000000000003</v>
      </c>
      <c r="P395" s="1"/>
      <c r="Q395" s="1"/>
    </row>
    <row r="396" spans="1:17" x14ac:dyDescent="0.2">
      <c r="A396" s="84">
        <f t="shared" si="53"/>
        <v>39</v>
      </c>
      <c r="B396" s="84">
        <f t="shared" si="50"/>
        <v>2.1425999999999998</v>
      </c>
      <c r="C396" s="84">
        <f t="shared" si="51"/>
        <v>1.8708</v>
      </c>
      <c r="D396" s="1"/>
      <c r="E396" s="84">
        <f t="shared" si="54"/>
        <v>3.8</v>
      </c>
      <c r="F396" s="84">
        <f t="shared" si="55"/>
        <v>145</v>
      </c>
      <c r="G396" s="1"/>
      <c r="H396" s="1"/>
      <c r="I396" s="84">
        <f t="shared" si="56"/>
        <v>3.8</v>
      </c>
      <c r="J396" s="84">
        <f t="shared" si="57"/>
        <v>36</v>
      </c>
      <c r="K396" s="1"/>
      <c r="L396" s="1"/>
      <c r="M396" s="84">
        <f t="shared" si="58"/>
        <v>3.8</v>
      </c>
      <c r="N396" s="84">
        <f t="shared" si="59"/>
        <v>13.85</v>
      </c>
      <c r="O396" s="84">
        <f t="shared" si="52"/>
        <v>45.704999999999998</v>
      </c>
      <c r="P396" s="1"/>
      <c r="Q396" s="1"/>
    </row>
    <row r="397" spans="1:17" x14ac:dyDescent="0.2">
      <c r="A397" s="84">
        <f t="shared" si="53"/>
        <v>39.1</v>
      </c>
      <c r="B397" s="84">
        <f t="shared" si="50"/>
        <v>2.137</v>
      </c>
      <c r="C397" s="84">
        <f t="shared" si="51"/>
        <v>1.8656999999999999</v>
      </c>
      <c r="D397" s="1"/>
      <c r="E397" s="84">
        <f t="shared" si="54"/>
        <v>3.81</v>
      </c>
      <c r="F397" s="84">
        <f t="shared" si="55"/>
        <v>145</v>
      </c>
      <c r="G397" s="1"/>
      <c r="H397" s="1"/>
      <c r="I397" s="84">
        <f t="shared" si="56"/>
        <v>3.81</v>
      </c>
      <c r="J397" s="84">
        <f t="shared" si="57"/>
        <v>36.200000000000003</v>
      </c>
      <c r="K397" s="1"/>
      <c r="L397" s="1"/>
      <c r="M397" s="84">
        <f t="shared" si="58"/>
        <v>3.81</v>
      </c>
      <c r="N397" s="84">
        <f t="shared" si="59"/>
        <v>13.92</v>
      </c>
      <c r="O397" s="84">
        <f t="shared" si="52"/>
        <v>45.936</v>
      </c>
      <c r="P397" s="1"/>
      <c r="Q397" s="1"/>
    </row>
    <row r="398" spans="1:17" x14ac:dyDescent="0.2">
      <c r="A398" s="84">
        <f t="shared" si="53"/>
        <v>39.200000000000003</v>
      </c>
      <c r="B398" s="84">
        <f t="shared" si="50"/>
        <v>2.1315</v>
      </c>
      <c r="C398" s="84">
        <f t="shared" si="51"/>
        <v>1.8606</v>
      </c>
      <c r="D398" s="1"/>
      <c r="E398" s="84">
        <f t="shared" si="54"/>
        <v>3.82</v>
      </c>
      <c r="F398" s="84">
        <f t="shared" si="55"/>
        <v>145</v>
      </c>
      <c r="G398" s="1"/>
      <c r="H398" s="1"/>
      <c r="I398" s="84">
        <f t="shared" si="56"/>
        <v>3.82</v>
      </c>
      <c r="J398" s="84">
        <f t="shared" si="57"/>
        <v>36.4</v>
      </c>
      <c r="K398" s="1"/>
      <c r="L398" s="1"/>
      <c r="M398" s="84">
        <f t="shared" si="58"/>
        <v>3.82</v>
      </c>
      <c r="N398" s="84">
        <f t="shared" si="59"/>
        <v>14</v>
      </c>
      <c r="O398" s="84">
        <f t="shared" si="52"/>
        <v>46.2</v>
      </c>
      <c r="P398" s="1"/>
      <c r="Q398" s="1"/>
    </row>
    <row r="399" spans="1:17" x14ac:dyDescent="0.2">
      <c r="A399" s="84">
        <f t="shared" si="53"/>
        <v>39.299999999999997</v>
      </c>
      <c r="B399" s="84">
        <f t="shared" si="50"/>
        <v>2.1259999999999999</v>
      </c>
      <c r="C399" s="84">
        <f t="shared" si="51"/>
        <v>1.8554999999999999</v>
      </c>
      <c r="D399" s="1"/>
      <c r="E399" s="84">
        <f t="shared" si="54"/>
        <v>3.83</v>
      </c>
      <c r="F399" s="84">
        <f t="shared" si="55"/>
        <v>144</v>
      </c>
      <c r="G399" s="1"/>
      <c r="H399" s="1"/>
      <c r="I399" s="84">
        <f t="shared" si="56"/>
        <v>3.83</v>
      </c>
      <c r="J399" s="84">
        <f t="shared" si="57"/>
        <v>36.6</v>
      </c>
      <c r="K399" s="1"/>
      <c r="L399" s="1"/>
      <c r="M399" s="84">
        <f t="shared" si="58"/>
        <v>3.83</v>
      </c>
      <c r="N399" s="84">
        <f t="shared" si="59"/>
        <v>14.08</v>
      </c>
      <c r="O399" s="84">
        <f t="shared" si="52"/>
        <v>46.463999999999999</v>
      </c>
      <c r="P399" s="1"/>
      <c r="Q399" s="1"/>
    </row>
    <row r="400" spans="1:17" x14ac:dyDescent="0.2">
      <c r="A400" s="84">
        <f t="shared" si="53"/>
        <v>39.4</v>
      </c>
      <c r="B400" s="84">
        <f t="shared" ref="B400:B463" si="60">ROUND(VLOOKUP($A400,SINCLAIRTABELLE,$D$1),$B$10)</f>
        <v>2.1204999999999998</v>
      </c>
      <c r="C400" s="84">
        <f t="shared" ref="C400:C463" si="61">IF($B$3=$W$1,ROUND(VLOOKUP($A400,SINCLAIRTABELLE,$E$1),$B$10),IF($B$3=$W$2,B400,B400+$B$4))</f>
        <v>1.8505</v>
      </c>
      <c r="D400" s="1"/>
      <c r="E400" s="84">
        <f t="shared" si="54"/>
        <v>3.84</v>
      </c>
      <c r="F400" s="84">
        <f t="shared" si="55"/>
        <v>144</v>
      </c>
      <c r="G400" s="1"/>
      <c r="H400" s="1"/>
      <c r="I400" s="84">
        <f t="shared" si="56"/>
        <v>3.84</v>
      </c>
      <c r="J400" s="84">
        <f t="shared" si="57"/>
        <v>36.799999999999997</v>
      </c>
      <c r="K400" s="1"/>
      <c r="L400" s="1"/>
      <c r="M400" s="84">
        <f t="shared" si="58"/>
        <v>3.84</v>
      </c>
      <c r="N400" s="84">
        <f t="shared" si="59"/>
        <v>14.15</v>
      </c>
      <c r="O400" s="84">
        <f t="shared" ref="O400:O463" si="62">IF($N$4="Ja",ROUND(N400*$O$2,$B$10),N400)</f>
        <v>46.695</v>
      </c>
      <c r="P400" s="1"/>
      <c r="Q400" s="1"/>
    </row>
    <row r="401" spans="1:17" x14ac:dyDescent="0.2">
      <c r="A401" s="84">
        <f t="shared" si="53"/>
        <v>39.5</v>
      </c>
      <c r="B401" s="84">
        <f t="shared" si="60"/>
        <v>2.1151</v>
      </c>
      <c r="C401" s="84">
        <f t="shared" si="61"/>
        <v>1.8454999999999999</v>
      </c>
      <c r="D401" s="1"/>
      <c r="E401" s="84">
        <f t="shared" si="54"/>
        <v>3.85</v>
      </c>
      <c r="F401" s="84">
        <f t="shared" si="55"/>
        <v>144</v>
      </c>
      <c r="G401" s="1"/>
      <c r="H401" s="1"/>
      <c r="I401" s="84">
        <f t="shared" si="56"/>
        <v>3.85</v>
      </c>
      <c r="J401" s="84">
        <f t="shared" si="57"/>
        <v>37</v>
      </c>
      <c r="K401" s="1"/>
      <c r="L401" s="1"/>
      <c r="M401" s="84">
        <f t="shared" si="58"/>
        <v>3.85</v>
      </c>
      <c r="N401" s="84">
        <f t="shared" si="59"/>
        <v>14.23</v>
      </c>
      <c r="O401" s="84">
        <f t="shared" si="62"/>
        <v>46.959000000000003</v>
      </c>
      <c r="P401" s="1"/>
      <c r="Q401" s="1"/>
    </row>
    <row r="402" spans="1:17" x14ac:dyDescent="0.2">
      <c r="A402" s="84">
        <f t="shared" ref="A402:A465" si="63">ROUND(A401+0.1,1)</f>
        <v>39.6</v>
      </c>
      <c r="B402" s="84">
        <f t="shared" si="60"/>
        <v>2.1097000000000001</v>
      </c>
      <c r="C402" s="84">
        <f t="shared" si="61"/>
        <v>1.8406</v>
      </c>
      <c r="D402" s="1"/>
      <c r="E402" s="84">
        <f t="shared" ref="E402:E465" si="64">ROUND(E401+0.01,2)</f>
        <v>3.86</v>
      </c>
      <c r="F402" s="84">
        <f t="shared" ref="F402:F465" si="65">ROUND(IF(E402 &gt; $F$9,0,($F$9-E402)*100*$F$11), $F$10)</f>
        <v>144</v>
      </c>
      <c r="G402" s="1"/>
      <c r="H402" s="1"/>
      <c r="I402" s="84">
        <f t="shared" ref="I402:I465" si="66">ROUND(I401+0.01,2)</f>
        <v>3.86</v>
      </c>
      <c r="J402" s="84">
        <f t="shared" ref="J402:J465" si="67">ROUND(IF(I402&lt;=$J$9,0,(I402-$J$9)*100*$J$11),$J$10)</f>
        <v>37.200000000000003</v>
      </c>
      <c r="K402" s="1"/>
      <c r="L402" s="1"/>
      <c r="M402" s="84">
        <f t="shared" ref="M402:M465" si="68">ROUND(M401+0.01,2)</f>
        <v>3.86</v>
      </c>
      <c r="N402" s="84">
        <f t="shared" ref="N402:N465" si="69">ROUND(IF(M402&lt;=$N$9,0,(M402-$N$9)*100*$N$11),$N$10)</f>
        <v>14.31</v>
      </c>
      <c r="O402" s="84">
        <f t="shared" si="62"/>
        <v>47.222999999999999</v>
      </c>
      <c r="P402" s="1"/>
      <c r="Q402" s="1"/>
    </row>
    <row r="403" spans="1:17" x14ac:dyDescent="0.2">
      <c r="A403" s="84">
        <f t="shared" si="63"/>
        <v>39.700000000000003</v>
      </c>
      <c r="B403" s="84">
        <f t="shared" si="60"/>
        <v>2.1042999999999998</v>
      </c>
      <c r="C403" s="84">
        <f t="shared" si="61"/>
        <v>1.8357000000000001</v>
      </c>
      <c r="D403" s="1"/>
      <c r="E403" s="84">
        <f t="shared" si="64"/>
        <v>3.87</v>
      </c>
      <c r="F403" s="84">
        <f t="shared" si="65"/>
        <v>143</v>
      </c>
      <c r="G403" s="1"/>
      <c r="H403" s="1"/>
      <c r="I403" s="84">
        <f t="shared" si="66"/>
        <v>3.87</v>
      </c>
      <c r="J403" s="84">
        <f t="shared" si="67"/>
        <v>37.4</v>
      </c>
      <c r="K403" s="1"/>
      <c r="L403" s="1"/>
      <c r="M403" s="84">
        <f t="shared" si="68"/>
        <v>3.87</v>
      </c>
      <c r="N403" s="84">
        <f t="shared" si="69"/>
        <v>14.38</v>
      </c>
      <c r="O403" s="84">
        <f t="shared" si="62"/>
        <v>47.454000000000001</v>
      </c>
      <c r="P403" s="1"/>
      <c r="Q403" s="1"/>
    </row>
    <row r="404" spans="1:17" x14ac:dyDescent="0.2">
      <c r="A404" s="84">
        <f t="shared" si="63"/>
        <v>39.799999999999997</v>
      </c>
      <c r="B404" s="84">
        <f t="shared" si="60"/>
        <v>2.0990000000000002</v>
      </c>
      <c r="C404" s="84">
        <f t="shared" si="61"/>
        <v>1.8308</v>
      </c>
      <c r="D404" s="1"/>
      <c r="E404" s="84">
        <f t="shared" si="64"/>
        <v>3.88</v>
      </c>
      <c r="F404" s="84">
        <f t="shared" si="65"/>
        <v>143</v>
      </c>
      <c r="G404" s="1"/>
      <c r="H404" s="1"/>
      <c r="I404" s="84">
        <f t="shared" si="66"/>
        <v>3.88</v>
      </c>
      <c r="J404" s="84">
        <f t="shared" si="67"/>
        <v>37.6</v>
      </c>
      <c r="K404" s="1"/>
      <c r="L404" s="1"/>
      <c r="M404" s="84">
        <f t="shared" si="68"/>
        <v>3.88</v>
      </c>
      <c r="N404" s="84">
        <f t="shared" si="69"/>
        <v>14.46</v>
      </c>
      <c r="O404" s="84">
        <f t="shared" si="62"/>
        <v>47.718000000000004</v>
      </c>
      <c r="P404" s="1"/>
      <c r="Q404" s="1"/>
    </row>
    <row r="405" spans="1:17" x14ac:dyDescent="0.2">
      <c r="A405" s="84">
        <f t="shared" si="63"/>
        <v>39.9</v>
      </c>
      <c r="B405" s="84">
        <f t="shared" si="60"/>
        <v>2.0937000000000001</v>
      </c>
      <c r="C405" s="84">
        <f t="shared" si="61"/>
        <v>1.8260000000000001</v>
      </c>
      <c r="D405" s="1"/>
      <c r="E405" s="84">
        <f t="shared" si="64"/>
        <v>3.89</v>
      </c>
      <c r="F405" s="84">
        <f t="shared" si="65"/>
        <v>143</v>
      </c>
      <c r="G405" s="1"/>
      <c r="H405" s="1"/>
      <c r="I405" s="84">
        <f t="shared" si="66"/>
        <v>3.89</v>
      </c>
      <c r="J405" s="84">
        <f t="shared" si="67"/>
        <v>37.799999999999997</v>
      </c>
      <c r="K405" s="1"/>
      <c r="L405" s="1"/>
      <c r="M405" s="84">
        <f t="shared" si="68"/>
        <v>3.89</v>
      </c>
      <c r="N405" s="84">
        <f t="shared" si="69"/>
        <v>14.54</v>
      </c>
      <c r="O405" s="84">
        <f t="shared" si="62"/>
        <v>47.981999999999999</v>
      </c>
      <c r="P405" s="1"/>
      <c r="Q405" s="1"/>
    </row>
    <row r="406" spans="1:17" x14ac:dyDescent="0.2">
      <c r="A406" s="84">
        <f t="shared" si="63"/>
        <v>40</v>
      </c>
      <c r="B406" s="84">
        <f t="shared" si="60"/>
        <v>2.0884999999999998</v>
      </c>
      <c r="C406" s="84">
        <f t="shared" si="61"/>
        <v>1.8211999999999999</v>
      </c>
      <c r="D406" s="1"/>
      <c r="E406" s="84">
        <f t="shared" si="64"/>
        <v>3.9</v>
      </c>
      <c r="F406" s="84">
        <f t="shared" si="65"/>
        <v>143</v>
      </c>
      <c r="G406" s="1"/>
      <c r="H406" s="1"/>
      <c r="I406" s="84">
        <f t="shared" si="66"/>
        <v>3.9</v>
      </c>
      <c r="J406" s="84">
        <f t="shared" si="67"/>
        <v>38</v>
      </c>
      <c r="K406" s="1"/>
      <c r="L406" s="1"/>
      <c r="M406" s="84">
        <f t="shared" si="68"/>
        <v>3.9</v>
      </c>
      <c r="N406" s="84">
        <f t="shared" si="69"/>
        <v>14.62</v>
      </c>
      <c r="O406" s="84">
        <f t="shared" si="62"/>
        <v>48.246000000000002</v>
      </c>
      <c r="P406" s="1"/>
      <c r="Q406" s="1"/>
    </row>
    <row r="407" spans="1:17" x14ac:dyDescent="0.2">
      <c r="A407" s="84">
        <f t="shared" si="63"/>
        <v>40.1</v>
      </c>
      <c r="B407" s="84">
        <f t="shared" si="60"/>
        <v>2.0832999999999999</v>
      </c>
      <c r="C407" s="84">
        <f t="shared" si="61"/>
        <v>1.8164</v>
      </c>
      <c r="D407" s="1"/>
      <c r="E407" s="84">
        <f t="shared" si="64"/>
        <v>3.91</v>
      </c>
      <c r="F407" s="84">
        <f t="shared" si="65"/>
        <v>142</v>
      </c>
      <c r="G407" s="1"/>
      <c r="H407" s="1"/>
      <c r="I407" s="84">
        <f t="shared" si="66"/>
        <v>3.91</v>
      </c>
      <c r="J407" s="84">
        <f t="shared" si="67"/>
        <v>38.200000000000003</v>
      </c>
      <c r="K407" s="1"/>
      <c r="L407" s="1"/>
      <c r="M407" s="84">
        <f t="shared" si="68"/>
        <v>3.91</v>
      </c>
      <c r="N407" s="84">
        <f t="shared" si="69"/>
        <v>14.69</v>
      </c>
      <c r="O407" s="84">
        <f t="shared" si="62"/>
        <v>48.476999999999997</v>
      </c>
      <c r="P407" s="1"/>
      <c r="Q407" s="1"/>
    </row>
    <row r="408" spans="1:17" x14ac:dyDescent="0.2">
      <c r="A408" s="84">
        <f t="shared" si="63"/>
        <v>40.200000000000003</v>
      </c>
      <c r="B408" s="84">
        <f t="shared" si="60"/>
        <v>2.0781000000000001</v>
      </c>
      <c r="C408" s="84">
        <f t="shared" si="61"/>
        <v>1.8117000000000001</v>
      </c>
      <c r="D408" s="1"/>
      <c r="E408" s="84">
        <f t="shared" si="64"/>
        <v>3.92</v>
      </c>
      <c r="F408" s="84">
        <f t="shared" si="65"/>
        <v>142</v>
      </c>
      <c r="G408" s="1"/>
      <c r="H408" s="1"/>
      <c r="I408" s="84">
        <f t="shared" si="66"/>
        <v>3.92</v>
      </c>
      <c r="J408" s="84">
        <f t="shared" si="67"/>
        <v>38.4</v>
      </c>
      <c r="K408" s="1"/>
      <c r="L408" s="1"/>
      <c r="M408" s="84">
        <f t="shared" si="68"/>
        <v>3.92</v>
      </c>
      <c r="N408" s="84">
        <f t="shared" si="69"/>
        <v>14.77</v>
      </c>
      <c r="O408" s="84">
        <f t="shared" si="62"/>
        <v>48.741</v>
      </c>
      <c r="P408" s="1"/>
      <c r="Q408" s="1"/>
    </row>
    <row r="409" spans="1:17" x14ac:dyDescent="0.2">
      <c r="A409" s="84">
        <f t="shared" si="63"/>
        <v>40.299999999999997</v>
      </c>
      <c r="B409" s="84">
        <f t="shared" si="60"/>
        <v>2.073</v>
      </c>
      <c r="C409" s="84">
        <f t="shared" si="61"/>
        <v>1.8069999999999999</v>
      </c>
      <c r="D409" s="1"/>
      <c r="E409" s="84">
        <f t="shared" si="64"/>
        <v>3.93</v>
      </c>
      <c r="F409" s="84">
        <f t="shared" si="65"/>
        <v>142</v>
      </c>
      <c r="G409" s="1"/>
      <c r="H409" s="1"/>
      <c r="I409" s="84">
        <f t="shared" si="66"/>
        <v>3.93</v>
      </c>
      <c r="J409" s="84">
        <f t="shared" si="67"/>
        <v>38.6</v>
      </c>
      <c r="K409" s="1"/>
      <c r="L409" s="1"/>
      <c r="M409" s="84">
        <f t="shared" si="68"/>
        <v>3.93</v>
      </c>
      <c r="N409" s="84">
        <f t="shared" si="69"/>
        <v>14.85</v>
      </c>
      <c r="O409" s="84">
        <f t="shared" si="62"/>
        <v>49.005000000000003</v>
      </c>
      <c r="P409" s="1"/>
      <c r="Q409" s="1"/>
    </row>
    <row r="410" spans="1:17" x14ac:dyDescent="0.2">
      <c r="A410" s="84">
        <f t="shared" si="63"/>
        <v>40.4</v>
      </c>
      <c r="B410" s="84">
        <f t="shared" si="60"/>
        <v>2.0678000000000001</v>
      </c>
      <c r="C410" s="84">
        <f t="shared" si="61"/>
        <v>1.8024</v>
      </c>
      <c r="D410" s="1"/>
      <c r="E410" s="84">
        <f t="shared" si="64"/>
        <v>3.94</v>
      </c>
      <c r="F410" s="84">
        <f t="shared" si="65"/>
        <v>142</v>
      </c>
      <c r="G410" s="1"/>
      <c r="H410" s="1"/>
      <c r="I410" s="84">
        <f t="shared" si="66"/>
        <v>3.94</v>
      </c>
      <c r="J410" s="84">
        <f t="shared" si="67"/>
        <v>38.799999999999997</v>
      </c>
      <c r="K410" s="1"/>
      <c r="L410" s="1"/>
      <c r="M410" s="84">
        <f t="shared" si="68"/>
        <v>3.94</v>
      </c>
      <c r="N410" s="84">
        <f t="shared" si="69"/>
        <v>14.92</v>
      </c>
      <c r="O410" s="84">
        <f t="shared" si="62"/>
        <v>49.235999999999997</v>
      </c>
      <c r="P410" s="1"/>
      <c r="Q410" s="1"/>
    </row>
    <row r="411" spans="1:17" x14ac:dyDescent="0.2">
      <c r="A411" s="84">
        <f t="shared" si="63"/>
        <v>40.5</v>
      </c>
      <c r="B411" s="84">
        <f t="shared" si="60"/>
        <v>2.0628000000000002</v>
      </c>
      <c r="C411" s="84">
        <f t="shared" si="61"/>
        <v>1.7978000000000001</v>
      </c>
      <c r="D411" s="1"/>
      <c r="E411" s="84">
        <f t="shared" si="64"/>
        <v>3.95</v>
      </c>
      <c r="F411" s="84">
        <f t="shared" si="65"/>
        <v>141</v>
      </c>
      <c r="G411" s="1"/>
      <c r="H411" s="1"/>
      <c r="I411" s="84">
        <f t="shared" si="66"/>
        <v>3.95</v>
      </c>
      <c r="J411" s="84">
        <f t="shared" si="67"/>
        <v>39</v>
      </c>
      <c r="K411" s="1"/>
      <c r="L411" s="1"/>
      <c r="M411" s="84">
        <f t="shared" si="68"/>
        <v>3.95</v>
      </c>
      <c r="N411" s="84">
        <f t="shared" si="69"/>
        <v>15</v>
      </c>
      <c r="O411" s="84">
        <f t="shared" si="62"/>
        <v>49.5</v>
      </c>
      <c r="P411" s="1"/>
      <c r="Q411" s="1"/>
    </row>
    <row r="412" spans="1:17" x14ac:dyDescent="0.2">
      <c r="A412" s="84">
        <f t="shared" si="63"/>
        <v>40.6</v>
      </c>
      <c r="B412" s="84">
        <f t="shared" si="60"/>
        <v>2.0577000000000001</v>
      </c>
      <c r="C412" s="84">
        <f t="shared" si="61"/>
        <v>1.7931999999999999</v>
      </c>
      <c r="D412" s="1"/>
      <c r="E412" s="84">
        <f t="shared" si="64"/>
        <v>3.96</v>
      </c>
      <c r="F412" s="84">
        <f t="shared" si="65"/>
        <v>141</v>
      </c>
      <c r="G412" s="1"/>
      <c r="H412" s="1"/>
      <c r="I412" s="84">
        <f t="shared" si="66"/>
        <v>3.96</v>
      </c>
      <c r="J412" s="84">
        <f t="shared" si="67"/>
        <v>39.200000000000003</v>
      </c>
      <c r="K412" s="1"/>
      <c r="L412" s="1"/>
      <c r="M412" s="84">
        <f t="shared" si="68"/>
        <v>3.96</v>
      </c>
      <c r="N412" s="84">
        <f t="shared" si="69"/>
        <v>15.08</v>
      </c>
      <c r="O412" s="84">
        <f t="shared" si="62"/>
        <v>49.764000000000003</v>
      </c>
      <c r="P412" s="1"/>
      <c r="Q412" s="1"/>
    </row>
    <row r="413" spans="1:17" x14ac:dyDescent="0.2">
      <c r="A413" s="84">
        <f t="shared" si="63"/>
        <v>40.700000000000003</v>
      </c>
      <c r="B413" s="84">
        <f t="shared" si="60"/>
        <v>2.0527000000000002</v>
      </c>
      <c r="C413" s="84">
        <f t="shared" si="61"/>
        <v>1.7886</v>
      </c>
      <c r="D413" s="1"/>
      <c r="E413" s="84">
        <f t="shared" si="64"/>
        <v>3.97</v>
      </c>
      <c r="F413" s="84">
        <f t="shared" si="65"/>
        <v>141</v>
      </c>
      <c r="G413" s="1"/>
      <c r="H413" s="1"/>
      <c r="I413" s="84">
        <f t="shared" si="66"/>
        <v>3.97</v>
      </c>
      <c r="J413" s="84">
        <f t="shared" si="67"/>
        <v>39.4</v>
      </c>
      <c r="K413" s="1"/>
      <c r="L413" s="1"/>
      <c r="M413" s="84">
        <f t="shared" si="68"/>
        <v>3.97</v>
      </c>
      <c r="N413" s="84">
        <f t="shared" si="69"/>
        <v>15.15</v>
      </c>
      <c r="O413" s="84">
        <f t="shared" si="62"/>
        <v>49.994999999999997</v>
      </c>
      <c r="P413" s="1"/>
      <c r="Q413" s="1"/>
    </row>
    <row r="414" spans="1:17" x14ac:dyDescent="0.2">
      <c r="A414" s="84">
        <f t="shared" si="63"/>
        <v>40.799999999999997</v>
      </c>
      <c r="B414" s="84">
        <f t="shared" si="60"/>
        <v>2.0476999999999999</v>
      </c>
      <c r="C414" s="84">
        <f t="shared" si="61"/>
        <v>1.7841</v>
      </c>
      <c r="D414" s="1"/>
      <c r="E414" s="84">
        <f t="shared" si="64"/>
        <v>3.98</v>
      </c>
      <c r="F414" s="84">
        <f t="shared" si="65"/>
        <v>141</v>
      </c>
      <c r="G414" s="1"/>
      <c r="H414" s="1"/>
      <c r="I414" s="84">
        <f t="shared" si="66"/>
        <v>3.98</v>
      </c>
      <c r="J414" s="84">
        <f t="shared" si="67"/>
        <v>39.6</v>
      </c>
      <c r="K414" s="1"/>
      <c r="L414" s="1"/>
      <c r="M414" s="84">
        <f t="shared" si="68"/>
        <v>3.98</v>
      </c>
      <c r="N414" s="84">
        <f t="shared" si="69"/>
        <v>15.23</v>
      </c>
      <c r="O414" s="84">
        <f t="shared" si="62"/>
        <v>50.259</v>
      </c>
      <c r="P414" s="1"/>
      <c r="Q414" s="1"/>
    </row>
    <row r="415" spans="1:17" x14ac:dyDescent="0.2">
      <c r="A415" s="84">
        <f t="shared" si="63"/>
        <v>40.9</v>
      </c>
      <c r="B415" s="84">
        <f t="shared" si="60"/>
        <v>2.0428000000000002</v>
      </c>
      <c r="C415" s="84">
        <f t="shared" si="61"/>
        <v>1.7796000000000001</v>
      </c>
      <c r="D415" s="1"/>
      <c r="E415" s="84">
        <f t="shared" si="64"/>
        <v>3.99</v>
      </c>
      <c r="F415" s="84">
        <f t="shared" si="65"/>
        <v>140</v>
      </c>
      <c r="G415" s="1"/>
      <c r="H415" s="1"/>
      <c r="I415" s="84">
        <f t="shared" si="66"/>
        <v>3.99</v>
      </c>
      <c r="J415" s="84">
        <f t="shared" si="67"/>
        <v>39.799999999999997</v>
      </c>
      <c r="K415" s="1"/>
      <c r="L415" s="1"/>
      <c r="M415" s="84">
        <f t="shared" si="68"/>
        <v>3.99</v>
      </c>
      <c r="N415" s="84">
        <f t="shared" si="69"/>
        <v>15.31</v>
      </c>
      <c r="O415" s="84">
        <f t="shared" si="62"/>
        <v>50.523000000000003</v>
      </c>
      <c r="P415" s="1"/>
      <c r="Q415" s="1"/>
    </row>
    <row r="416" spans="1:17" x14ac:dyDescent="0.2">
      <c r="A416" s="84">
        <f t="shared" si="63"/>
        <v>41</v>
      </c>
      <c r="B416" s="84">
        <f t="shared" si="60"/>
        <v>2.0379</v>
      </c>
      <c r="C416" s="84">
        <f t="shared" si="61"/>
        <v>1.7750999999999999</v>
      </c>
      <c r="D416" s="1"/>
      <c r="E416" s="84">
        <f t="shared" si="64"/>
        <v>4</v>
      </c>
      <c r="F416" s="84">
        <f t="shared" si="65"/>
        <v>140</v>
      </c>
      <c r="G416" s="1"/>
      <c r="H416" s="1"/>
      <c r="I416" s="84">
        <f t="shared" si="66"/>
        <v>4</v>
      </c>
      <c r="J416" s="84">
        <f t="shared" si="67"/>
        <v>40</v>
      </c>
      <c r="K416" s="1"/>
      <c r="L416" s="1"/>
      <c r="M416" s="84">
        <f t="shared" si="68"/>
        <v>4</v>
      </c>
      <c r="N416" s="84">
        <f t="shared" si="69"/>
        <v>15.38</v>
      </c>
      <c r="O416" s="84">
        <f t="shared" si="62"/>
        <v>50.753999999999998</v>
      </c>
      <c r="P416" s="1"/>
      <c r="Q416" s="1"/>
    </row>
    <row r="417" spans="1:17" x14ac:dyDescent="0.2">
      <c r="A417" s="84">
        <f t="shared" si="63"/>
        <v>41.1</v>
      </c>
      <c r="B417" s="84">
        <f t="shared" si="60"/>
        <v>2.0329999999999999</v>
      </c>
      <c r="C417" s="84">
        <f t="shared" si="61"/>
        <v>1.7706999999999999</v>
      </c>
      <c r="D417" s="1"/>
      <c r="E417" s="84">
        <f t="shared" si="64"/>
        <v>4.01</v>
      </c>
      <c r="F417" s="84">
        <f t="shared" si="65"/>
        <v>140</v>
      </c>
      <c r="G417" s="1"/>
      <c r="H417" s="1"/>
      <c r="I417" s="84">
        <f t="shared" si="66"/>
        <v>4.01</v>
      </c>
      <c r="J417" s="84">
        <f t="shared" si="67"/>
        <v>40.200000000000003</v>
      </c>
      <c r="K417" s="1"/>
      <c r="L417" s="1"/>
      <c r="M417" s="84">
        <f t="shared" si="68"/>
        <v>4.01</v>
      </c>
      <c r="N417" s="84">
        <f t="shared" si="69"/>
        <v>15.46</v>
      </c>
      <c r="O417" s="84">
        <f t="shared" si="62"/>
        <v>51.018000000000001</v>
      </c>
      <c r="P417" s="1"/>
      <c r="Q417" s="1"/>
    </row>
    <row r="418" spans="1:17" x14ac:dyDescent="0.2">
      <c r="A418" s="84">
        <f t="shared" si="63"/>
        <v>41.2</v>
      </c>
      <c r="B418" s="84">
        <f t="shared" si="60"/>
        <v>2.0280999999999998</v>
      </c>
      <c r="C418" s="84">
        <f t="shared" si="61"/>
        <v>1.7663</v>
      </c>
      <c r="D418" s="1"/>
      <c r="E418" s="84">
        <f t="shared" si="64"/>
        <v>4.0199999999999996</v>
      </c>
      <c r="F418" s="84">
        <f t="shared" si="65"/>
        <v>140</v>
      </c>
      <c r="G418" s="1"/>
      <c r="H418" s="1"/>
      <c r="I418" s="84">
        <f t="shared" si="66"/>
        <v>4.0199999999999996</v>
      </c>
      <c r="J418" s="84">
        <f t="shared" si="67"/>
        <v>40.4</v>
      </c>
      <c r="K418" s="1"/>
      <c r="L418" s="1"/>
      <c r="M418" s="84">
        <f t="shared" si="68"/>
        <v>4.0199999999999996</v>
      </c>
      <c r="N418" s="84">
        <f t="shared" si="69"/>
        <v>15.54</v>
      </c>
      <c r="O418" s="84">
        <f t="shared" si="62"/>
        <v>51.281999999999996</v>
      </c>
      <c r="P418" s="1"/>
      <c r="Q418" s="1"/>
    </row>
    <row r="419" spans="1:17" x14ac:dyDescent="0.2">
      <c r="A419" s="84">
        <f t="shared" si="63"/>
        <v>41.3</v>
      </c>
      <c r="B419" s="84">
        <f t="shared" si="60"/>
        <v>2.0232999999999999</v>
      </c>
      <c r="C419" s="84">
        <f t="shared" si="61"/>
        <v>1.7619</v>
      </c>
      <c r="D419" s="1"/>
      <c r="E419" s="84">
        <f t="shared" si="64"/>
        <v>4.03</v>
      </c>
      <c r="F419" s="84">
        <f t="shared" si="65"/>
        <v>139</v>
      </c>
      <c r="G419" s="1"/>
      <c r="H419" s="1"/>
      <c r="I419" s="84">
        <f t="shared" si="66"/>
        <v>4.03</v>
      </c>
      <c r="J419" s="84">
        <f t="shared" si="67"/>
        <v>40.6</v>
      </c>
      <c r="K419" s="1"/>
      <c r="L419" s="1"/>
      <c r="M419" s="84">
        <f t="shared" si="68"/>
        <v>4.03</v>
      </c>
      <c r="N419" s="84">
        <f t="shared" si="69"/>
        <v>15.62</v>
      </c>
      <c r="O419" s="84">
        <f t="shared" si="62"/>
        <v>51.545999999999999</v>
      </c>
      <c r="P419" s="1"/>
      <c r="Q419" s="1"/>
    </row>
    <row r="420" spans="1:17" x14ac:dyDescent="0.2">
      <c r="A420" s="84">
        <f t="shared" si="63"/>
        <v>41.4</v>
      </c>
      <c r="B420" s="84">
        <f t="shared" si="60"/>
        <v>2.0185</v>
      </c>
      <c r="C420" s="84">
        <f t="shared" si="61"/>
        <v>1.7576000000000001</v>
      </c>
      <c r="D420" s="1"/>
      <c r="E420" s="84">
        <f t="shared" si="64"/>
        <v>4.04</v>
      </c>
      <c r="F420" s="84">
        <f t="shared" si="65"/>
        <v>139</v>
      </c>
      <c r="G420" s="1"/>
      <c r="H420" s="1"/>
      <c r="I420" s="84">
        <f t="shared" si="66"/>
        <v>4.04</v>
      </c>
      <c r="J420" s="84">
        <f t="shared" si="67"/>
        <v>40.799999999999997</v>
      </c>
      <c r="K420" s="1"/>
      <c r="L420" s="1"/>
      <c r="M420" s="84">
        <f t="shared" si="68"/>
        <v>4.04</v>
      </c>
      <c r="N420" s="84">
        <f t="shared" si="69"/>
        <v>15.69</v>
      </c>
      <c r="O420" s="84">
        <f t="shared" si="62"/>
        <v>51.777000000000001</v>
      </c>
      <c r="P420" s="1"/>
      <c r="Q420" s="1"/>
    </row>
    <row r="421" spans="1:17" x14ac:dyDescent="0.2">
      <c r="A421" s="84">
        <f t="shared" si="63"/>
        <v>41.5</v>
      </c>
      <c r="B421" s="84">
        <f t="shared" si="60"/>
        <v>2.0137999999999998</v>
      </c>
      <c r="C421" s="84">
        <f t="shared" si="61"/>
        <v>1.7533000000000001</v>
      </c>
      <c r="D421" s="1"/>
      <c r="E421" s="84">
        <f t="shared" si="64"/>
        <v>4.05</v>
      </c>
      <c r="F421" s="84">
        <f t="shared" si="65"/>
        <v>139</v>
      </c>
      <c r="G421" s="1"/>
      <c r="H421" s="1"/>
      <c r="I421" s="84">
        <f t="shared" si="66"/>
        <v>4.05</v>
      </c>
      <c r="J421" s="84">
        <f t="shared" si="67"/>
        <v>41</v>
      </c>
      <c r="K421" s="1"/>
      <c r="L421" s="1"/>
      <c r="M421" s="84">
        <f t="shared" si="68"/>
        <v>4.05</v>
      </c>
      <c r="N421" s="84">
        <f t="shared" si="69"/>
        <v>15.77</v>
      </c>
      <c r="O421" s="84">
        <f t="shared" si="62"/>
        <v>52.040999999999997</v>
      </c>
      <c r="P421" s="1"/>
      <c r="Q421" s="1"/>
    </row>
    <row r="422" spans="1:17" x14ac:dyDescent="0.2">
      <c r="A422" s="84">
        <f t="shared" si="63"/>
        <v>41.6</v>
      </c>
      <c r="B422" s="84">
        <f t="shared" si="60"/>
        <v>2.0091000000000001</v>
      </c>
      <c r="C422" s="84">
        <f t="shared" si="61"/>
        <v>1.7490000000000001</v>
      </c>
      <c r="D422" s="1"/>
      <c r="E422" s="84">
        <f t="shared" si="64"/>
        <v>4.0599999999999996</v>
      </c>
      <c r="F422" s="84">
        <f t="shared" si="65"/>
        <v>139</v>
      </c>
      <c r="G422" s="1"/>
      <c r="H422" s="1"/>
      <c r="I422" s="84">
        <f t="shared" si="66"/>
        <v>4.0599999999999996</v>
      </c>
      <c r="J422" s="84">
        <f t="shared" si="67"/>
        <v>41.2</v>
      </c>
      <c r="K422" s="1"/>
      <c r="L422" s="1"/>
      <c r="M422" s="84">
        <f t="shared" si="68"/>
        <v>4.0599999999999996</v>
      </c>
      <c r="N422" s="84">
        <f t="shared" si="69"/>
        <v>15.85</v>
      </c>
      <c r="O422" s="84">
        <f t="shared" si="62"/>
        <v>52.305</v>
      </c>
      <c r="P422" s="1"/>
      <c r="Q422" s="1"/>
    </row>
    <row r="423" spans="1:17" x14ac:dyDescent="0.2">
      <c r="A423" s="84">
        <f t="shared" si="63"/>
        <v>41.7</v>
      </c>
      <c r="B423" s="84">
        <f t="shared" si="60"/>
        <v>2.0044</v>
      </c>
      <c r="C423" s="84">
        <f t="shared" si="61"/>
        <v>1.7447999999999999</v>
      </c>
      <c r="D423" s="1"/>
      <c r="E423" s="84">
        <f t="shared" si="64"/>
        <v>4.07</v>
      </c>
      <c r="F423" s="84">
        <f t="shared" si="65"/>
        <v>138</v>
      </c>
      <c r="G423" s="1"/>
      <c r="H423" s="1"/>
      <c r="I423" s="84">
        <f t="shared" si="66"/>
        <v>4.07</v>
      </c>
      <c r="J423" s="84">
        <f t="shared" si="67"/>
        <v>41.4</v>
      </c>
      <c r="K423" s="1"/>
      <c r="L423" s="1"/>
      <c r="M423" s="84">
        <f t="shared" si="68"/>
        <v>4.07</v>
      </c>
      <c r="N423" s="84">
        <f t="shared" si="69"/>
        <v>15.92</v>
      </c>
      <c r="O423" s="84">
        <f t="shared" si="62"/>
        <v>52.536000000000001</v>
      </c>
      <c r="P423" s="1"/>
      <c r="Q423" s="1"/>
    </row>
    <row r="424" spans="1:17" x14ac:dyDescent="0.2">
      <c r="A424" s="84">
        <f t="shared" si="63"/>
        <v>41.8</v>
      </c>
      <c r="B424" s="84">
        <f t="shared" si="60"/>
        <v>1.9997</v>
      </c>
      <c r="C424" s="84">
        <f t="shared" si="61"/>
        <v>1.7405999999999999</v>
      </c>
      <c r="D424" s="1"/>
      <c r="E424" s="84">
        <f t="shared" si="64"/>
        <v>4.08</v>
      </c>
      <c r="F424" s="84">
        <f t="shared" si="65"/>
        <v>138</v>
      </c>
      <c r="G424" s="1"/>
      <c r="H424" s="1"/>
      <c r="I424" s="84">
        <f t="shared" si="66"/>
        <v>4.08</v>
      </c>
      <c r="J424" s="84">
        <f t="shared" si="67"/>
        <v>41.6</v>
      </c>
      <c r="K424" s="1"/>
      <c r="L424" s="1"/>
      <c r="M424" s="84">
        <f t="shared" si="68"/>
        <v>4.08</v>
      </c>
      <c r="N424" s="84">
        <f t="shared" si="69"/>
        <v>16</v>
      </c>
      <c r="O424" s="84">
        <f t="shared" si="62"/>
        <v>52.8</v>
      </c>
      <c r="P424" s="1"/>
      <c r="Q424" s="1"/>
    </row>
    <row r="425" spans="1:17" x14ac:dyDescent="0.2">
      <c r="A425" s="84">
        <f t="shared" si="63"/>
        <v>41.9</v>
      </c>
      <c r="B425" s="84">
        <f t="shared" si="60"/>
        <v>1.9951000000000001</v>
      </c>
      <c r="C425" s="84">
        <f t="shared" si="61"/>
        <v>1.7363999999999999</v>
      </c>
      <c r="D425" s="1"/>
      <c r="E425" s="84">
        <f t="shared" si="64"/>
        <v>4.09</v>
      </c>
      <c r="F425" s="84">
        <f t="shared" si="65"/>
        <v>138</v>
      </c>
      <c r="G425" s="1"/>
      <c r="H425" s="1"/>
      <c r="I425" s="84">
        <f t="shared" si="66"/>
        <v>4.09</v>
      </c>
      <c r="J425" s="84">
        <f t="shared" si="67"/>
        <v>41.8</v>
      </c>
      <c r="K425" s="1"/>
      <c r="L425" s="1"/>
      <c r="M425" s="84">
        <f t="shared" si="68"/>
        <v>4.09</v>
      </c>
      <c r="N425" s="84">
        <f t="shared" si="69"/>
        <v>16.079999999999998</v>
      </c>
      <c r="O425" s="84">
        <f t="shared" si="62"/>
        <v>53.064</v>
      </c>
      <c r="P425" s="1"/>
      <c r="Q425" s="1"/>
    </row>
    <row r="426" spans="1:17" x14ac:dyDescent="0.2">
      <c r="A426" s="84">
        <f t="shared" si="63"/>
        <v>42</v>
      </c>
      <c r="B426" s="84">
        <f t="shared" si="60"/>
        <v>1.9904999999999999</v>
      </c>
      <c r="C426" s="84">
        <f t="shared" si="61"/>
        <v>1.7322</v>
      </c>
      <c r="D426" s="1"/>
      <c r="E426" s="84">
        <f t="shared" si="64"/>
        <v>4.0999999999999996</v>
      </c>
      <c r="F426" s="84">
        <f t="shared" si="65"/>
        <v>138</v>
      </c>
      <c r="G426" s="1"/>
      <c r="H426" s="1"/>
      <c r="I426" s="84">
        <f t="shared" si="66"/>
        <v>4.0999999999999996</v>
      </c>
      <c r="J426" s="84">
        <f t="shared" si="67"/>
        <v>42</v>
      </c>
      <c r="K426" s="1"/>
      <c r="L426" s="1"/>
      <c r="M426" s="84">
        <f t="shared" si="68"/>
        <v>4.0999999999999996</v>
      </c>
      <c r="N426" s="84">
        <f t="shared" si="69"/>
        <v>16.149999999999999</v>
      </c>
      <c r="O426" s="84">
        <f t="shared" si="62"/>
        <v>53.295000000000002</v>
      </c>
      <c r="P426" s="1"/>
      <c r="Q426" s="1"/>
    </row>
    <row r="427" spans="1:17" x14ac:dyDescent="0.2">
      <c r="A427" s="84">
        <f t="shared" si="63"/>
        <v>42.1</v>
      </c>
      <c r="B427" s="84">
        <f t="shared" si="60"/>
        <v>1.9859</v>
      </c>
      <c r="C427" s="84">
        <f t="shared" si="61"/>
        <v>1.7281</v>
      </c>
      <c r="D427" s="1"/>
      <c r="E427" s="84">
        <f t="shared" si="64"/>
        <v>4.1100000000000003</v>
      </c>
      <c r="F427" s="84">
        <f t="shared" si="65"/>
        <v>137</v>
      </c>
      <c r="G427" s="1"/>
      <c r="H427" s="1"/>
      <c r="I427" s="84">
        <f t="shared" si="66"/>
        <v>4.1100000000000003</v>
      </c>
      <c r="J427" s="84">
        <f t="shared" si="67"/>
        <v>42.2</v>
      </c>
      <c r="K427" s="1"/>
      <c r="L427" s="1"/>
      <c r="M427" s="84">
        <f t="shared" si="68"/>
        <v>4.1100000000000003</v>
      </c>
      <c r="N427" s="84">
        <f t="shared" si="69"/>
        <v>16.23</v>
      </c>
      <c r="O427" s="84">
        <f t="shared" si="62"/>
        <v>53.558999999999997</v>
      </c>
      <c r="P427" s="1"/>
      <c r="Q427" s="1"/>
    </row>
    <row r="428" spans="1:17" x14ac:dyDescent="0.2">
      <c r="A428" s="84">
        <f t="shared" si="63"/>
        <v>42.2</v>
      </c>
      <c r="B428" s="84">
        <f t="shared" si="60"/>
        <v>1.9813000000000001</v>
      </c>
      <c r="C428" s="84">
        <f t="shared" si="61"/>
        <v>1.724</v>
      </c>
      <c r="D428" s="1"/>
      <c r="E428" s="84">
        <f t="shared" si="64"/>
        <v>4.12</v>
      </c>
      <c r="F428" s="84">
        <f t="shared" si="65"/>
        <v>137</v>
      </c>
      <c r="G428" s="1"/>
      <c r="H428" s="1"/>
      <c r="I428" s="84">
        <f t="shared" si="66"/>
        <v>4.12</v>
      </c>
      <c r="J428" s="84">
        <f t="shared" si="67"/>
        <v>42.4</v>
      </c>
      <c r="K428" s="1"/>
      <c r="L428" s="1"/>
      <c r="M428" s="84">
        <f t="shared" si="68"/>
        <v>4.12</v>
      </c>
      <c r="N428" s="84">
        <f t="shared" si="69"/>
        <v>16.309999999999999</v>
      </c>
      <c r="O428" s="84">
        <f t="shared" si="62"/>
        <v>53.823</v>
      </c>
      <c r="P428" s="1"/>
      <c r="Q428" s="1"/>
    </row>
    <row r="429" spans="1:17" x14ac:dyDescent="0.2">
      <c r="A429" s="84">
        <f t="shared" si="63"/>
        <v>42.3</v>
      </c>
      <c r="B429" s="84">
        <f t="shared" si="60"/>
        <v>1.9767999999999999</v>
      </c>
      <c r="C429" s="84">
        <f t="shared" si="61"/>
        <v>1.7199</v>
      </c>
      <c r="D429" s="1"/>
      <c r="E429" s="84">
        <f t="shared" si="64"/>
        <v>4.13</v>
      </c>
      <c r="F429" s="84">
        <f t="shared" si="65"/>
        <v>137</v>
      </c>
      <c r="G429" s="1"/>
      <c r="H429" s="1"/>
      <c r="I429" s="84">
        <f t="shared" si="66"/>
        <v>4.13</v>
      </c>
      <c r="J429" s="84">
        <f t="shared" si="67"/>
        <v>42.6</v>
      </c>
      <c r="K429" s="1"/>
      <c r="L429" s="1"/>
      <c r="M429" s="84">
        <f t="shared" si="68"/>
        <v>4.13</v>
      </c>
      <c r="N429" s="84">
        <f t="shared" si="69"/>
        <v>16.38</v>
      </c>
      <c r="O429" s="84">
        <f t="shared" si="62"/>
        <v>54.054000000000002</v>
      </c>
      <c r="P429" s="1"/>
      <c r="Q429" s="1"/>
    </row>
    <row r="430" spans="1:17" x14ac:dyDescent="0.2">
      <c r="A430" s="84">
        <f t="shared" si="63"/>
        <v>42.4</v>
      </c>
      <c r="B430" s="84">
        <f t="shared" si="60"/>
        <v>1.9722999999999999</v>
      </c>
      <c r="C430" s="84">
        <f t="shared" si="61"/>
        <v>1.7159</v>
      </c>
      <c r="D430" s="1"/>
      <c r="E430" s="84">
        <f t="shared" si="64"/>
        <v>4.1399999999999997</v>
      </c>
      <c r="F430" s="84">
        <f t="shared" si="65"/>
        <v>137</v>
      </c>
      <c r="G430" s="1"/>
      <c r="H430" s="1"/>
      <c r="I430" s="84">
        <f t="shared" si="66"/>
        <v>4.1399999999999997</v>
      </c>
      <c r="J430" s="84">
        <f t="shared" si="67"/>
        <v>42.8</v>
      </c>
      <c r="K430" s="1"/>
      <c r="L430" s="1"/>
      <c r="M430" s="84">
        <f t="shared" si="68"/>
        <v>4.1399999999999997</v>
      </c>
      <c r="N430" s="84">
        <f t="shared" si="69"/>
        <v>16.46</v>
      </c>
      <c r="O430" s="84">
        <f t="shared" si="62"/>
        <v>54.317999999999998</v>
      </c>
      <c r="P430" s="1"/>
      <c r="Q430" s="1"/>
    </row>
    <row r="431" spans="1:17" x14ac:dyDescent="0.2">
      <c r="A431" s="84">
        <f t="shared" si="63"/>
        <v>42.5</v>
      </c>
      <c r="B431" s="84">
        <f t="shared" si="60"/>
        <v>1.9679</v>
      </c>
      <c r="C431" s="84">
        <f t="shared" si="61"/>
        <v>1.7119</v>
      </c>
      <c r="D431" s="1"/>
      <c r="E431" s="84">
        <f t="shared" si="64"/>
        <v>4.1500000000000004</v>
      </c>
      <c r="F431" s="84">
        <f t="shared" si="65"/>
        <v>136</v>
      </c>
      <c r="G431" s="1"/>
      <c r="H431" s="1"/>
      <c r="I431" s="84">
        <f t="shared" si="66"/>
        <v>4.1500000000000004</v>
      </c>
      <c r="J431" s="84">
        <f t="shared" si="67"/>
        <v>43</v>
      </c>
      <c r="K431" s="1"/>
      <c r="L431" s="1"/>
      <c r="M431" s="84">
        <f t="shared" si="68"/>
        <v>4.1500000000000004</v>
      </c>
      <c r="N431" s="84">
        <f t="shared" si="69"/>
        <v>16.54</v>
      </c>
      <c r="O431" s="84">
        <f t="shared" si="62"/>
        <v>54.582000000000001</v>
      </c>
      <c r="P431" s="1"/>
      <c r="Q431" s="1"/>
    </row>
    <row r="432" spans="1:17" x14ac:dyDescent="0.2">
      <c r="A432" s="84">
        <f t="shared" si="63"/>
        <v>42.6</v>
      </c>
      <c r="B432" s="84">
        <f t="shared" si="60"/>
        <v>1.9634</v>
      </c>
      <c r="C432" s="84">
        <f t="shared" si="61"/>
        <v>1.7079</v>
      </c>
      <c r="D432" s="1"/>
      <c r="E432" s="84">
        <f t="shared" si="64"/>
        <v>4.16</v>
      </c>
      <c r="F432" s="84">
        <f t="shared" si="65"/>
        <v>136</v>
      </c>
      <c r="G432" s="1"/>
      <c r="H432" s="1"/>
      <c r="I432" s="84">
        <f t="shared" si="66"/>
        <v>4.16</v>
      </c>
      <c r="J432" s="84">
        <f t="shared" si="67"/>
        <v>43.2</v>
      </c>
      <c r="K432" s="1"/>
      <c r="L432" s="1"/>
      <c r="M432" s="84">
        <f t="shared" si="68"/>
        <v>4.16</v>
      </c>
      <c r="N432" s="84">
        <f t="shared" si="69"/>
        <v>16.62</v>
      </c>
      <c r="O432" s="84">
        <f t="shared" si="62"/>
        <v>54.845999999999997</v>
      </c>
      <c r="P432" s="1"/>
      <c r="Q432" s="1"/>
    </row>
    <row r="433" spans="1:17" x14ac:dyDescent="0.2">
      <c r="A433" s="84">
        <f t="shared" si="63"/>
        <v>42.7</v>
      </c>
      <c r="B433" s="84">
        <f t="shared" si="60"/>
        <v>1.9590000000000001</v>
      </c>
      <c r="C433" s="84">
        <f t="shared" si="61"/>
        <v>1.7039</v>
      </c>
      <c r="D433" s="1"/>
      <c r="E433" s="84">
        <f t="shared" si="64"/>
        <v>4.17</v>
      </c>
      <c r="F433" s="84">
        <f t="shared" si="65"/>
        <v>136</v>
      </c>
      <c r="G433" s="1"/>
      <c r="H433" s="1"/>
      <c r="I433" s="84">
        <f t="shared" si="66"/>
        <v>4.17</v>
      </c>
      <c r="J433" s="84">
        <f t="shared" si="67"/>
        <v>43.4</v>
      </c>
      <c r="K433" s="1"/>
      <c r="L433" s="1"/>
      <c r="M433" s="84">
        <f t="shared" si="68"/>
        <v>4.17</v>
      </c>
      <c r="N433" s="84">
        <f t="shared" si="69"/>
        <v>16.690000000000001</v>
      </c>
      <c r="O433" s="84">
        <f t="shared" si="62"/>
        <v>55.076999999999998</v>
      </c>
      <c r="P433" s="1"/>
      <c r="Q433" s="1"/>
    </row>
    <row r="434" spans="1:17" x14ac:dyDescent="0.2">
      <c r="A434" s="84">
        <f t="shared" si="63"/>
        <v>42.8</v>
      </c>
      <c r="B434" s="84">
        <f t="shared" si="60"/>
        <v>1.9545999999999999</v>
      </c>
      <c r="C434" s="84">
        <f t="shared" si="61"/>
        <v>1.7</v>
      </c>
      <c r="D434" s="1"/>
      <c r="E434" s="84">
        <f t="shared" si="64"/>
        <v>4.18</v>
      </c>
      <c r="F434" s="84">
        <f t="shared" si="65"/>
        <v>136</v>
      </c>
      <c r="G434" s="1"/>
      <c r="H434" s="1"/>
      <c r="I434" s="84">
        <f t="shared" si="66"/>
        <v>4.18</v>
      </c>
      <c r="J434" s="84">
        <f t="shared" si="67"/>
        <v>43.6</v>
      </c>
      <c r="K434" s="1"/>
      <c r="L434" s="1"/>
      <c r="M434" s="84">
        <f t="shared" si="68"/>
        <v>4.18</v>
      </c>
      <c r="N434" s="84">
        <f t="shared" si="69"/>
        <v>16.77</v>
      </c>
      <c r="O434" s="84">
        <f t="shared" si="62"/>
        <v>55.341000000000001</v>
      </c>
      <c r="P434" s="1"/>
      <c r="Q434" s="1"/>
    </row>
    <row r="435" spans="1:17" x14ac:dyDescent="0.2">
      <c r="A435" s="84">
        <f t="shared" si="63"/>
        <v>42.9</v>
      </c>
      <c r="B435" s="84">
        <f t="shared" si="60"/>
        <v>1.9502999999999999</v>
      </c>
      <c r="C435" s="84">
        <f t="shared" si="61"/>
        <v>1.6960999999999999</v>
      </c>
      <c r="D435" s="1"/>
      <c r="E435" s="84">
        <f t="shared" si="64"/>
        <v>4.1900000000000004</v>
      </c>
      <c r="F435" s="84">
        <f t="shared" si="65"/>
        <v>135</v>
      </c>
      <c r="G435" s="1"/>
      <c r="H435" s="1"/>
      <c r="I435" s="84">
        <f t="shared" si="66"/>
        <v>4.1900000000000004</v>
      </c>
      <c r="J435" s="84">
        <f t="shared" si="67"/>
        <v>43.8</v>
      </c>
      <c r="K435" s="1"/>
      <c r="L435" s="1"/>
      <c r="M435" s="84">
        <f t="shared" si="68"/>
        <v>4.1900000000000004</v>
      </c>
      <c r="N435" s="84">
        <f t="shared" si="69"/>
        <v>16.850000000000001</v>
      </c>
      <c r="O435" s="84">
        <f t="shared" si="62"/>
        <v>55.604999999999997</v>
      </c>
      <c r="P435" s="1"/>
      <c r="Q435" s="1"/>
    </row>
    <row r="436" spans="1:17" x14ac:dyDescent="0.2">
      <c r="A436" s="84">
        <f t="shared" si="63"/>
        <v>43</v>
      </c>
      <c r="B436" s="84">
        <f t="shared" si="60"/>
        <v>1.946</v>
      </c>
      <c r="C436" s="84">
        <f t="shared" si="61"/>
        <v>1.6921999999999999</v>
      </c>
      <c r="D436" s="1"/>
      <c r="E436" s="84">
        <f t="shared" si="64"/>
        <v>4.2</v>
      </c>
      <c r="F436" s="84">
        <f t="shared" si="65"/>
        <v>135</v>
      </c>
      <c r="G436" s="1"/>
      <c r="H436" s="1"/>
      <c r="I436" s="84">
        <f t="shared" si="66"/>
        <v>4.2</v>
      </c>
      <c r="J436" s="84">
        <f t="shared" si="67"/>
        <v>44</v>
      </c>
      <c r="K436" s="1"/>
      <c r="L436" s="1"/>
      <c r="M436" s="84">
        <f t="shared" si="68"/>
        <v>4.2</v>
      </c>
      <c r="N436" s="84">
        <f t="shared" si="69"/>
        <v>16.920000000000002</v>
      </c>
      <c r="O436" s="84">
        <f t="shared" si="62"/>
        <v>55.835999999999999</v>
      </c>
      <c r="P436" s="1"/>
      <c r="Q436" s="1"/>
    </row>
    <row r="437" spans="1:17" x14ac:dyDescent="0.2">
      <c r="A437" s="84">
        <f t="shared" si="63"/>
        <v>43.1</v>
      </c>
      <c r="B437" s="84">
        <f t="shared" si="60"/>
        <v>1.9417</v>
      </c>
      <c r="C437" s="84">
        <f t="shared" si="61"/>
        <v>1.6883999999999999</v>
      </c>
      <c r="D437" s="1"/>
      <c r="E437" s="84">
        <f t="shared" si="64"/>
        <v>4.21</v>
      </c>
      <c r="F437" s="84">
        <f t="shared" si="65"/>
        <v>135</v>
      </c>
      <c r="G437" s="1"/>
      <c r="H437" s="1"/>
      <c r="I437" s="84">
        <f t="shared" si="66"/>
        <v>4.21</v>
      </c>
      <c r="J437" s="84">
        <f t="shared" si="67"/>
        <v>44.2</v>
      </c>
      <c r="K437" s="1"/>
      <c r="L437" s="1"/>
      <c r="M437" s="84">
        <f t="shared" si="68"/>
        <v>4.21</v>
      </c>
      <c r="N437" s="84">
        <f t="shared" si="69"/>
        <v>17</v>
      </c>
      <c r="O437" s="84">
        <f t="shared" si="62"/>
        <v>56.1</v>
      </c>
      <c r="P437" s="1"/>
      <c r="Q437" s="1"/>
    </row>
    <row r="438" spans="1:17" x14ac:dyDescent="0.2">
      <c r="A438" s="84">
        <f t="shared" si="63"/>
        <v>43.2</v>
      </c>
      <c r="B438" s="84">
        <f t="shared" si="60"/>
        <v>1.9374</v>
      </c>
      <c r="C438" s="84">
        <f t="shared" si="61"/>
        <v>1.6845000000000001</v>
      </c>
      <c r="D438" s="1"/>
      <c r="E438" s="84">
        <f t="shared" si="64"/>
        <v>4.22</v>
      </c>
      <c r="F438" s="84">
        <f t="shared" si="65"/>
        <v>135</v>
      </c>
      <c r="G438" s="1"/>
      <c r="H438" s="1"/>
      <c r="I438" s="84">
        <f t="shared" si="66"/>
        <v>4.22</v>
      </c>
      <c r="J438" s="84">
        <f t="shared" si="67"/>
        <v>44.4</v>
      </c>
      <c r="K438" s="1"/>
      <c r="L438" s="1"/>
      <c r="M438" s="84">
        <f t="shared" si="68"/>
        <v>4.22</v>
      </c>
      <c r="N438" s="84">
        <f t="shared" si="69"/>
        <v>17.079999999999998</v>
      </c>
      <c r="O438" s="84">
        <f t="shared" si="62"/>
        <v>56.363999999999997</v>
      </c>
      <c r="P438" s="1"/>
      <c r="Q438" s="1"/>
    </row>
    <row r="439" spans="1:17" x14ac:dyDescent="0.2">
      <c r="A439" s="84">
        <f t="shared" si="63"/>
        <v>43.3</v>
      </c>
      <c r="B439" s="84">
        <f t="shared" si="60"/>
        <v>1.9332</v>
      </c>
      <c r="C439" s="84">
        <f t="shared" si="61"/>
        <v>1.6807000000000001</v>
      </c>
      <c r="D439" s="1"/>
      <c r="E439" s="84">
        <f t="shared" si="64"/>
        <v>4.2300000000000004</v>
      </c>
      <c r="F439" s="84">
        <f t="shared" si="65"/>
        <v>134</v>
      </c>
      <c r="G439" s="1"/>
      <c r="H439" s="1"/>
      <c r="I439" s="84">
        <f t="shared" si="66"/>
        <v>4.2300000000000004</v>
      </c>
      <c r="J439" s="84">
        <f t="shared" si="67"/>
        <v>44.6</v>
      </c>
      <c r="K439" s="1"/>
      <c r="L439" s="1"/>
      <c r="M439" s="84">
        <f t="shared" si="68"/>
        <v>4.2300000000000004</v>
      </c>
      <c r="N439" s="84">
        <f t="shared" si="69"/>
        <v>17.149999999999999</v>
      </c>
      <c r="O439" s="84">
        <f t="shared" si="62"/>
        <v>56.594999999999999</v>
      </c>
      <c r="P439" s="1"/>
      <c r="Q439" s="1"/>
    </row>
    <row r="440" spans="1:17" x14ac:dyDescent="0.2">
      <c r="A440" s="84">
        <f t="shared" si="63"/>
        <v>43.4</v>
      </c>
      <c r="B440" s="84">
        <f t="shared" si="60"/>
        <v>1.9289000000000001</v>
      </c>
      <c r="C440" s="84">
        <f t="shared" si="61"/>
        <v>1.6769000000000001</v>
      </c>
      <c r="D440" s="1"/>
      <c r="E440" s="84">
        <f t="shared" si="64"/>
        <v>4.24</v>
      </c>
      <c r="F440" s="84">
        <f t="shared" si="65"/>
        <v>134</v>
      </c>
      <c r="G440" s="1"/>
      <c r="H440" s="1"/>
      <c r="I440" s="84">
        <f t="shared" si="66"/>
        <v>4.24</v>
      </c>
      <c r="J440" s="84">
        <f t="shared" si="67"/>
        <v>44.8</v>
      </c>
      <c r="K440" s="1"/>
      <c r="L440" s="1"/>
      <c r="M440" s="84">
        <f t="shared" si="68"/>
        <v>4.24</v>
      </c>
      <c r="N440" s="84">
        <f t="shared" si="69"/>
        <v>17.23</v>
      </c>
      <c r="O440" s="84">
        <f t="shared" si="62"/>
        <v>56.859000000000002</v>
      </c>
      <c r="P440" s="1"/>
      <c r="Q440" s="1"/>
    </row>
    <row r="441" spans="1:17" x14ac:dyDescent="0.2">
      <c r="A441" s="84">
        <f t="shared" si="63"/>
        <v>43.5</v>
      </c>
      <c r="B441" s="84">
        <f t="shared" si="60"/>
        <v>1.9247000000000001</v>
      </c>
      <c r="C441" s="84">
        <f t="shared" si="61"/>
        <v>1.6732</v>
      </c>
      <c r="D441" s="1"/>
      <c r="E441" s="84">
        <f t="shared" si="64"/>
        <v>4.25</v>
      </c>
      <c r="F441" s="84">
        <f t="shared" si="65"/>
        <v>134</v>
      </c>
      <c r="G441" s="1"/>
      <c r="H441" s="1"/>
      <c r="I441" s="84">
        <f t="shared" si="66"/>
        <v>4.25</v>
      </c>
      <c r="J441" s="84">
        <f t="shared" si="67"/>
        <v>45</v>
      </c>
      <c r="K441" s="1"/>
      <c r="L441" s="1"/>
      <c r="M441" s="84">
        <f t="shared" si="68"/>
        <v>4.25</v>
      </c>
      <c r="N441" s="84">
        <f t="shared" si="69"/>
        <v>17.309999999999999</v>
      </c>
      <c r="O441" s="84">
        <f t="shared" si="62"/>
        <v>57.122999999999998</v>
      </c>
      <c r="P441" s="1"/>
      <c r="Q441" s="1"/>
    </row>
    <row r="442" spans="1:17" x14ac:dyDescent="0.2">
      <c r="A442" s="84">
        <f t="shared" si="63"/>
        <v>43.6</v>
      </c>
      <c r="B442" s="84">
        <f t="shared" si="60"/>
        <v>1.9206000000000001</v>
      </c>
      <c r="C442" s="84">
        <f t="shared" si="61"/>
        <v>1.6695</v>
      </c>
      <c r="D442" s="1"/>
      <c r="E442" s="84">
        <f t="shared" si="64"/>
        <v>4.26</v>
      </c>
      <c r="F442" s="84">
        <f t="shared" si="65"/>
        <v>134</v>
      </c>
      <c r="G442" s="1"/>
      <c r="H442" s="1"/>
      <c r="I442" s="84">
        <f t="shared" si="66"/>
        <v>4.26</v>
      </c>
      <c r="J442" s="84">
        <f t="shared" si="67"/>
        <v>45.2</v>
      </c>
      <c r="K442" s="1"/>
      <c r="L442" s="1"/>
      <c r="M442" s="84">
        <f t="shared" si="68"/>
        <v>4.26</v>
      </c>
      <c r="N442" s="84">
        <f t="shared" si="69"/>
        <v>17.38</v>
      </c>
      <c r="O442" s="84">
        <f t="shared" si="62"/>
        <v>57.353999999999999</v>
      </c>
      <c r="P442" s="1"/>
      <c r="Q442" s="1"/>
    </row>
    <row r="443" spans="1:17" x14ac:dyDescent="0.2">
      <c r="A443" s="84">
        <f t="shared" si="63"/>
        <v>43.7</v>
      </c>
      <c r="B443" s="84">
        <f t="shared" si="60"/>
        <v>1.9164000000000001</v>
      </c>
      <c r="C443" s="84">
        <f t="shared" si="61"/>
        <v>1.6657999999999999</v>
      </c>
      <c r="D443" s="1"/>
      <c r="E443" s="84">
        <f t="shared" si="64"/>
        <v>4.2699999999999996</v>
      </c>
      <c r="F443" s="84">
        <f t="shared" si="65"/>
        <v>133</v>
      </c>
      <c r="G443" s="1"/>
      <c r="H443" s="1"/>
      <c r="I443" s="84">
        <f t="shared" si="66"/>
        <v>4.2699999999999996</v>
      </c>
      <c r="J443" s="84">
        <f t="shared" si="67"/>
        <v>45.4</v>
      </c>
      <c r="K443" s="1"/>
      <c r="L443" s="1"/>
      <c r="M443" s="84">
        <f t="shared" si="68"/>
        <v>4.2699999999999996</v>
      </c>
      <c r="N443" s="84">
        <f t="shared" si="69"/>
        <v>17.46</v>
      </c>
      <c r="O443" s="84">
        <f t="shared" si="62"/>
        <v>57.618000000000002</v>
      </c>
      <c r="P443" s="1"/>
      <c r="Q443" s="1"/>
    </row>
    <row r="444" spans="1:17" x14ac:dyDescent="0.2">
      <c r="A444" s="84">
        <f t="shared" si="63"/>
        <v>43.8</v>
      </c>
      <c r="B444" s="84">
        <f t="shared" si="60"/>
        <v>1.9123000000000001</v>
      </c>
      <c r="C444" s="84">
        <f t="shared" si="61"/>
        <v>1.6620999999999999</v>
      </c>
      <c r="D444" s="1"/>
      <c r="E444" s="84">
        <f t="shared" si="64"/>
        <v>4.28</v>
      </c>
      <c r="F444" s="84">
        <f t="shared" si="65"/>
        <v>133</v>
      </c>
      <c r="G444" s="1"/>
      <c r="H444" s="1"/>
      <c r="I444" s="84">
        <f t="shared" si="66"/>
        <v>4.28</v>
      </c>
      <c r="J444" s="84">
        <f t="shared" si="67"/>
        <v>45.6</v>
      </c>
      <c r="K444" s="1"/>
      <c r="L444" s="1"/>
      <c r="M444" s="84">
        <f t="shared" si="68"/>
        <v>4.28</v>
      </c>
      <c r="N444" s="84">
        <f t="shared" si="69"/>
        <v>17.54</v>
      </c>
      <c r="O444" s="84">
        <f t="shared" si="62"/>
        <v>57.881999999999998</v>
      </c>
      <c r="P444" s="1"/>
      <c r="Q444" s="1"/>
    </row>
    <row r="445" spans="1:17" x14ac:dyDescent="0.2">
      <c r="A445" s="84">
        <f t="shared" si="63"/>
        <v>43.9</v>
      </c>
      <c r="B445" s="84">
        <f t="shared" si="60"/>
        <v>1.9081999999999999</v>
      </c>
      <c r="C445" s="84">
        <f t="shared" si="61"/>
        <v>1.6584000000000001</v>
      </c>
      <c r="D445" s="1"/>
      <c r="E445" s="84">
        <f t="shared" si="64"/>
        <v>4.29</v>
      </c>
      <c r="F445" s="84">
        <f t="shared" si="65"/>
        <v>133</v>
      </c>
      <c r="G445" s="1"/>
      <c r="H445" s="1"/>
      <c r="I445" s="84">
        <f t="shared" si="66"/>
        <v>4.29</v>
      </c>
      <c r="J445" s="84">
        <f t="shared" si="67"/>
        <v>45.8</v>
      </c>
      <c r="K445" s="1"/>
      <c r="L445" s="1"/>
      <c r="M445" s="84">
        <f t="shared" si="68"/>
        <v>4.29</v>
      </c>
      <c r="N445" s="84">
        <f t="shared" si="69"/>
        <v>17.62</v>
      </c>
      <c r="O445" s="84">
        <f t="shared" si="62"/>
        <v>58.146000000000001</v>
      </c>
      <c r="P445" s="1"/>
      <c r="Q445" s="1"/>
    </row>
    <row r="446" spans="1:17" x14ac:dyDescent="0.2">
      <c r="A446" s="84">
        <f t="shared" si="63"/>
        <v>44</v>
      </c>
      <c r="B446" s="84">
        <f t="shared" si="60"/>
        <v>1.9041999999999999</v>
      </c>
      <c r="C446" s="84">
        <f t="shared" si="61"/>
        <v>1.6548</v>
      </c>
      <c r="D446" s="1"/>
      <c r="E446" s="84">
        <f t="shared" si="64"/>
        <v>4.3</v>
      </c>
      <c r="F446" s="84">
        <f t="shared" si="65"/>
        <v>133</v>
      </c>
      <c r="G446" s="1"/>
      <c r="H446" s="1"/>
      <c r="I446" s="84">
        <f t="shared" si="66"/>
        <v>4.3</v>
      </c>
      <c r="J446" s="84">
        <f t="shared" si="67"/>
        <v>46</v>
      </c>
      <c r="K446" s="1"/>
      <c r="L446" s="1"/>
      <c r="M446" s="84">
        <f t="shared" si="68"/>
        <v>4.3</v>
      </c>
      <c r="N446" s="84">
        <f t="shared" si="69"/>
        <v>17.690000000000001</v>
      </c>
      <c r="O446" s="84">
        <f t="shared" si="62"/>
        <v>58.377000000000002</v>
      </c>
      <c r="P446" s="1"/>
      <c r="Q446" s="1"/>
    </row>
    <row r="447" spans="1:17" x14ac:dyDescent="0.2">
      <c r="A447" s="84">
        <f t="shared" si="63"/>
        <v>44.1</v>
      </c>
      <c r="B447" s="84">
        <f t="shared" si="60"/>
        <v>1.9000999999999999</v>
      </c>
      <c r="C447" s="84">
        <f t="shared" si="61"/>
        <v>1.6512</v>
      </c>
      <c r="D447" s="1"/>
      <c r="E447" s="84">
        <f t="shared" si="64"/>
        <v>4.3099999999999996</v>
      </c>
      <c r="F447" s="84">
        <f t="shared" si="65"/>
        <v>132</v>
      </c>
      <c r="G447" s="1"/>
      <c r="H447" s="1"/>
      <c r="I447" s="84">
        <f t="shared" si="66"/>
        <v>4.3099999999999996</v>
      </c>
      <c r="J447" s="84">
        <f t="shared" si="67"/>
        <v>46.2</v>
      </c>
      <c r="K447" s="1"/>
      <c r="L447" s="1"/>
      <c r="M447" s="84">
        <f t="shared" si="68"/>
        <v>4.3099999999999996</v>
      </c>
      <c r="N447" s="84">
        <f t="shared" si="69"/>
        <v>17.77</v>
      </c>
      <c r="O447" s="84">
        <f t="shared" si="62"/>
        <v>58.640999999999998</v>
      </c>
      <c r="P447" s="1"/>
      <c r="Q447" s="1"/>
    </row>
    <row r="448" spans="1:17" x14ac:dyDescent="0.2">
      <c r="A448" s="84">
        <f t="shared" si="63"/>
        <v>44.2</v>
      </c>
      <c r="B448" s="84">
        <f t="shared" si="60"/>
        <v>1.8960999999999999</v>
      </c>
      <c r="C448" s="84">
        <f t="shared" si="61"/>
        <v>1.6476</v>
      </c>
      <c r="D448" s="1"/>
      <c r="E448" s="84">
        <f t="shared" si="64"/>
        <v>4.32</v>
      </c>
      <c r="F448" s="84">
        <f t="shared" si="65"/>
        <v>132</v>
      </c>
      <c r="G448" s="1"/>
      <c r="H448" s="1"/>
      <c r="I448" s="84">
        <f t="shared" si="66"/>
        <v>4.32</v>
      </c>
      <c r="J448" s="84">
        <f t="shared" si="67"/>
        <v>46.4</v>
      </c>
      <c r="K448" s="1"/>
      <c r="L448" s="1"/>
      <c r="M448" s="84">
        <f t="shared" si="68"/>
        <v>4.32</v>
      </c>
      <c r="N448" s="84">
        <f t="shared" si="69"/>
        <v>17.850000000000001</v>
      </c>
      <c r="O448" s="84">
        <f t="shared" si="62"/>
        <v>58.905000000000001</v>
      </c>
      <c r="P448" s="1"/>
      <c r="Q448" s="1"/>
    </row>
    <row r="449" spans="1:17" x14ac:dyDescent="0.2">
      <c r="A449" s="84">
        <f t="shared" si="63"/>
        <v>44.3</v>
      </c>
      <c r="B449" s="84">
        <f t="shared" si="60"/>
        <v>1.8920999999999999</v>
      </c>
      <c r="C449" s="84">
        <f t="shared" si="61"/>
        <v>1.6440999999999999</v>
      </c>
      <c r="D449" s="1"/>
      <c r="E449" s="84">
        <f t="shared" si="64"/>
        <v>4.33</v>
      </c>
      <c r="F449" s="84">
        <f t="shared" si="65"/>
        <v>132</v>
      </c>
      <c r="G449" s="1"/>
      <c r="H449" s="1"/>
      <c r="I449" s="84">
        <f t="shared" si="66"/>
        <v>4.33</v>
      </c>
      <c r="J449" s="84">
        <f t="shared" si="67"/>
        <v>46.6</v>
      </c>
      <c r="K449" s="1"/>
      <c r="L449" s="1"/>
      <c r="M449" s="84">
        <f t="shared" si="68"/>
        <v>4.33</v>
      </c>
      <c r="N449" s="84">
        <f t="shared" si="69"/>
        <v>17.920000000000002</v>
      </c>
      <c r="O449" s="84">
        <f t="shared" si="62"/>
        <v>59.136000000000003</v>
      </c>
      <c r="P449" s="1"/>
      <c r="Q449" s="1"/>
    </row>
    <row r="450" spans="1:17" x14ac:dyDescent="0.2">
      <c r="A450" s="84">
        <f t="shared" si="63"/>
        <v>44.4</v>
      </c>
      <c r="B450" s="84">
        <f t="shared" si="60"/>
        <v>1.8880999999999999</v>
      </c>
      <c r="C450" s="84">
        <f t="shared" si="61"/>
        <v>1.6405000000000001</v>
      </c>
      <c r="D450" s="1"/>
      <c r="E450" s="84">
        <f t="shared" si="64"/>
        <v>4.34</v>
      </c>
      <c r="F450" s="84">
        <f t="shared" si="65"/>
        <v>132</v>
      </c>
      <c r="G450" s="1"/>
      <c r="H450" s="1"/>
      <c r="I450" s="84">
        <f t="shared" si="66"/>
        <v>4.34</v>
      </c>
      <c r="J450" s="84">
        <f t="shared" si="67"/>
        <v>46.8</v>
      </c>
      <c r="K450" s="1"/>
      <c r="L450" s="1"/>
      <c r="M450" s="84">
        <f t="shared" si="68"/>
        <v>4.34</v>
      </c>
      <c r="N450" s="84">
        <f t="shared" si="69"/>
        <v>18</v>
      </c>
      <c r="O450" s="84">
        <f t="shared" si="62"/>
        <v>59.4</v>
      </c>
      <c r="P450" s="1"/>
      <c r="Q450" s="1"/>
    </row>
    <row r="451" spans="1:17" x14ac:dyDescent="0.2">
      <c r="A451" s="84">
        <f t="shared" si="63"/>
        <v>44.5</v>
      </c>
      <c r="B451" s="84">
        <f t="shared" si="60"/>
        <v>1.8842000000000001</v>
      </c>
      <c r="C451" s="84">
        <f t="shared" si="61"/>
        <v>1.637</v>
      </c>
      <c r="D451" s="1"/>
      <c r="E451" s="84">
        <f t="shared" si="64"/>
        <v>4.3499999999999996</v>
      </c>
      <c r="F451" s="84">
        <f t="shared" si="65"/>
        <v>131</v>
      </c>
      <c r="G451" s="1"/>
      <c r="H451" s="1"/>
      <c r="I451" s="84">
        <f t="shared" si="66"/>
        <v>4.3499999999999996</v>
      </c>
      <c r="J451" s="84">
        <f t="shared" si="67"/>
        <v>47</v>
      </c>
      <c r="K451" s="1"/>
      <c r="L451" s="1"/>
      <c r="M451" s="84">
        <f t="shared" si="68"/>
        <v>4.3499999999999996</v>
      </c>
      <c r="N451" s="84">
        <f t="shared" si="69"/>
        <v>18.079999999999998</v>
      </c>
      <c r="O451" s="84">
        <f t="shared" si="62"/>
        <v>59.664000000000001</v>
      </c>
      <c r="P451" s="1"/>
      <c r="Q451" s="1"/>
    </row>
    <row r="452" spans="1:17" x14ac:dyDescent="0.2">
      <c r="A452" s="84">
        <f t="shared" si="63"/>
        <v>44.6</v>
      </c>
      <c r="B452" s="84">
        <f t="shared" si="60"/>
        <v>1.8803000000000001</v>
      </c>
      <c r="C452" s="84">
        <f t="shared" si="61"/>
        <v>1.6335</v>
      </c>
      <c r="D452" s="1"/>
      <c r="E452" s="84">
        <f t="shared" si="64"/>
        <v>4.3600000000000003</v>
      </c>
      <c r="F452" s="84">
        <f t="shared" si="65"/>
        <v>131</v>
      </c>
      <c r="G452" s="1"/>
      <c r="H452" s="1"/>
      <c r="I452" s="84">
        <f t="shared" si="66"/>
        <v>4.3600000000000003</v>
      </c>
      <c r="J452" s="84">
        <f t="shared" si="67"/>
        <v>47.2</v>
      </c>
      <c r="K452" s="1"/>
      <c r="L452" s="1"/>
      <c r="M452" s="84">
        <f t="shared" si="68"/>
        <v>4.3600000000000003</v>
      </c>
      <c r="N452" s="84">
        <f t="shared" si="69"/>
        <v>18.149999999999999</v>
      </c>
      <c r="O452" s="84">
        <f t="shared" si="62"/>
        <v>59.895000000000003</v>
      </c>
      <c r="P452" s="1"/>
      <c r="Q452" s="1"/>
    </row>
    <row r="453" spans="1:17" x14ac:dyDescent="0.2">
      <c r="A453" s="84">
        <f t="shared" si="63"/>
        <v>44.7</v>
      </c>
      <c r="B453" s="84">
        <f t="shared" si="60"/>
        <v>1.8764000000000001</v>
      </c>
      <c r="C453" s="84">
        <f t="shared" si="61"/>
        <v>1.6301000000000001</v>
      </c>
      <c r="D453" s="1"/>
      <c r="E453" s="84">
        <f t="shared" si="64"/>
        <v>4.37</v>
      </c>
      <c r="F453" s="84">
        <f t="shared" si="65"/>
        <v>131</v>
      </c>
      <c r="G453" s="1"/>
      <c r="H453" s="1"/>
      <c r="I453" s="84">
        <f t="shared" si="66"/>
        <v>4.37</v>
      </c>
      <c r="J453" s="84">
        <f t="shared" si="67"/>
        <v>47.4</v>
      </c>
      <c r="K453" s="1"/>
      <c r="L453" s="1"/>
      <c r="M453" s="84">
        <f t="shared" si="68"/>
        <v>4.37</v>
      </c>
      <c r="N453" s="84">
        <f t="shared" si="69"/>
        <v>18.23</v>
      </c>
      <c r="O453" s="84">
        <f t="shared" si="62"/>
        <v>60.158999999999999</v>
      </c>
      <c r="P453" s="1"/>
      <c r="Q453" s="1"/>
    </row>
    <row r="454" spans="1:17" x14ac:dyDescent="0.2">
      <c r="A454" s="84">
        <f t="shared" si="63"/>
        <v>44.8</v>
      </c>
      <c r="B454" s="84">
        <f t="shared" si="60"/>
        <v>1.8725000000000001</v>
      </c>
      <c r="C454" s="84">
        <f t="shared" si="61"/>
        <v>1.6266</v>
      </c>
      <c r="D454" s="1"/>
      <c r="E454" s="84">
        <f t="shared" si="64"/>
        <v>4.38</v>
      </c>
      <c r="F454" s="84">
        <f t="shared" si="65"/>
        <v>131</v>
      </c>
      <c r="G454" s="1"/>
      <c r="H454" s="1"/>
      <c r="I454" s="84">
        <f t="shared" si="66"/>
        <v>4.38</v>
      </c>
      <c r="J454" s="84">
        <f t="shared" si="67"/>
        <v>47.6</v>
      </c>
      <c r="K454" s="1"/>
      <c r="L454" s="1"/>
      <c r="M454" s="84">
        <f t="shared" si="68"/>
        <v>4.38</v>
      </c>
      <c r="N454" s="84">
        <f t="shared" si="69"/>
        <v>18.309999999999999</v>
      </c>
      <c r="O454" s="84">
        <f t="shared" si="62"/>
        <v>60.423000000000002</v>
      </c>
      <c r="P454" s="1"/>
      <c r="Q454" s="1"/>
    </row>
    <row r="455" spans="1:17" x14ac:dyDescent="0.2">
      <c r="A455" s="84">
        <f t="shared" si="63"/>
        <v>44.9</v>
      </c>
      <c r="B455" s="84">
        <f t="shared" si="60"/>
        <v>1.8686</v>
      </c>
      <c r="C455" s="84">
        <f t="shared" si="61"/>
        <v>1.6232</v>
      </c>
      <c r="D455" s="1"/>
      <c r="E455" s="84">
        <f t="shared" si="64"/>
        <v>4.3899999999999997</v>
      </c>
      <c r="F455" s="84">
        <f t="shared" si="65"/>
        <v>130</v>
      </c>
      <c r="G455" s="1"/>
      <c r="H455" s="1"/>
      <c r="I455" s="84">
        <f t="shared" si="66"/>
        <v>4.3899999999999997</v>
      </c>
      <c r="J455" s="84">
        <f t="shared" si="67"/>
        <v>47.8</v>
      </c>
      <c r="K455" s="1"/>
      <c r="L455" s="1"/>
      <c r="M455" s="84">
        <f t="shared" si="68"/>
        <v>4.3899999999999997</v>
      </c>
      <c r="N455" s="84">
        <f t="shared" si="69"/>
        <v>18.38</v>
      </c>
      <c r="O455" s="84">
        <f t="shared" si="62"/>
        <v>60.654000000000003</v>
      </c>
      <c r="P455" s="1"/>
      <c r="Q455" s="1"/>
    </row>
    <row r="456" spans="1:17" x14ac:dyDescent="0.2">
      <c r="A456" s="84">
        <f t="shared" si="63"/>
        <v>45</v>
      </c>
      <c r="B456" s="84">
        <f t="shared" si="60"/>
        <v>1.8648</v>
      </c>
      <c r="C456" s="84">
        <f t="shared" si="61"/>
        <v>1.6197999999999999</v>
      </c>
      <c r="D456" s="1"/>
      <c r="E456" s="84">
        <f t="shared" si="64"/>
        <v>4.4000000000000004</v>
      </c>
      <c r="F456" s="84">
        <f t="shared" si="65"/>
        <v>130</v>
      </c>
      <c r="G456" s="1"/>
      <c r="H456" s="1"/>
      <c r="I456" s="84">
        <f t="shared" si="66"/>
        <v>4.4000000000000004</v>
      </c>
      <c r="J456" s="84">
        <f t="shared" si="67"/>
        <v>48</v>
      </c>
      <c r="K456" s="1"/>
      <c r="L456" s="1"/>
      <c r="M456" s="84">
        <f t="shared" si="68"/>
        <v>4.4000000000000004</v>
      </c>
      <c r="N456" s="84">
        <f t="shared" si="69"/>
        <v>18.46</v>
      </c>
      <c r="O456" s="84">
        <f t="shared" si="62"/>
        <v>60.917999999999999</v>
      </c>
      <c r="P456" s="1"/>
      <c r="Q456" s="1"/>
    </row>
    <row r="457" spans="1:17" x14ac:dyDescent="0.2">
      <c r="A457" s="84">
        <f t="shared" si="63"/>
        <v>45.1</v>
      </c>
      <c r="B457" s="84">
        <f t="shared" si="60"/>
        <v>1.861</v>
      </c>
      <c r="C457" s="84">
        <f t="shared" si="61"/>
        <v>1.6164000000000001</v>
      </c>
      <c r="D457" s="1"/>
      <c r="E457" s="84">
        <f t="shared" si="64"/>
        <v>4.41</v>
      </c>
      <c r="F457" s="84">
        <f t="shared" si="65"/>
        <v>130</v>
      </c>
      <c r="G457" s="1"/>
      <c r="H457" s="1"/>
      <c r="I457" s="84">
        <f t="shared" si="66"/>
        <v>4.41</v>
      </c>
      <c r="J457" s="84">
        <f t="shared" si="67"/>
        <v>48.2</v>
      </c>
      <c r="K457" s="1"/>
      <c r="L457" s="1"/>
      <c r="M457" s="84">
        <f t="shared" si="68"/>
        <v>4.41</v>
      </c>
      <c r="N457" s="84">
        <f t="shared" si="69"/>
        <v>18.54</v>
      </c>
      <c r="O457" s="84">
        <f t="shared" si="62"/>
        <v>61.182000000000002</v>
      </c>
      <c r="P457" s="1"/>
      <c r="Q457" s="1"/>
    </row>
    <row r="458" spans="1:17" x14ac:dyDescent="0.2">
      <c r="A458" s="84">
        <f t="shared" si="63"/>
        <v>45.2</v>
      </c>
      <c r="B458" s="84">
        <f t="shared" si="60"/>
        <v>1.8572</v>
      </c>
      <c r="C458" s="84">
        <f t="shared" si="61"/>
        <v>1.6131</v>
      </c>
      <c r="D458" s="1"/>
      <c r="E458" s="84">
        <f t="shared" si="64"/>
        <v>4.42</v>
      </c>
      <c r="F458" s="84">
        <f t="shared" si="65"/>
        <v>130</v>
      </c>
      <c r="G458" s="1"/>
      <c r="H458" s="1"/>
      <c r="I458" s="84">
        <f t="shared" si="66"/>
        <v>4.42</v>
      </c>
      <c r="J458" s="84">
        <f t="shared" si="67"/>
        <v>48.4</v>
      </c>
      <c r="K458" s="1"/>
      <c r="L458" s="1"/>
      <c r="M458" s="84">
        <f t="shared" si="68"/>
        <v>4.42</v>
      </c>
      <c r="N458" s="84">
        <f t="shared" si="69"/>
        <v>18.62</v>
      </c>
      <c r="O458" s="84">
        <f t="shared" si="62"/>
        <v>61.445999999999998</v>
      </c>
      <c r="P458" s="1"/>
      <c r="Q458" s="1"/>
    </row>
    <row r="459" spans="1:17" x14ac:dyDescent="0.2">
      <c r="A459" s="84">
        <f t="shared" si="63"/>
        <v>45.3</v>
      </c>
      <c r="B459" s="84">
        <f t="shared" si="60"/>
        <v>1.8533999999999999</v>
      </c>
      <c r="C459" s="84">
        <f t="shared" si="61"/>
        <v>1.6096999999999999</v>
      </c>
      <c r="D459" s="1"/>
      <c r="E459" s="84">
        <f t="shared" si="64"/>
        <v>4.43</v>
      </c>
      <c r="F459" s="84">
        <f t="shared" si="65"/>
        <v>129</v>
      </c>
      <c r="G459" s="1"/>
      <c r="H459" s="1"/>
      <c r="I459" s="84">
        <f t="shared" si="66"/>
        <v>4.43</v>
      </c>
      <c r="J459" s="84">
        <f t="shared" si="67"/>
        <v>48.6</v>
      </c>
      <c r="K459" s="1"/>
      <c r="L459" s="1"/>
      <c r="M459" s="84">
        <f t="shared" si="68"/>
        <v>4.43</v>
      </c>
      <c r="N459" s="84">
        <f t="shared" si="69"/>
        <v>18.690000000000001</v>
      </c>
      <c r="O459" s="84">
        <f t="shared" si="62"/>
        <v>61.677</v>
      </c>
      <c r="P459" s="1"/>
      <c r="Q459" s="1"/>
    </row>
    <row r="460" spans="1:17" x14ac:dyDescent="0.2">
      <c r="A460" s="84">
        <f t="shared" si="63"/>
        <v>45.4</v>
      </c>
      <c r="B460" s="84">
        <f t="shared" si="60"/>
        <v>1.8496999999999999</v>
      </c>
      <c r="C460" s="84">
        <f t="shared" si="61"/>
        <v>1.6064000000000001</v>
      </c>
      <c r="D460" s="1"/>
      <c r="E460" s="84">
        <f t="shared" si="64"/>
        <v>4.4400000000000004</v>
      </c>
      <c r="F460" s="84">
        <f t="shared" si="65"/>
        <v>129</v>
      </c>
      <c r="G460" s="1"/>
      <c r="H460" s="1"/>
      <c r="I460" s="84">
        <f t="shared" si="66"/>
        <v>4.4400000000000004</v>
      </c>
      <c r="J460" s="84">
        <f t="shared" si="67"/>
        <v>48.8</v>
      </c>
      <c r="K460" s="1"/>
      <c r="L460" s="1"/>
      <c r="M460" s="84">
        <f t="shared" si="68"/>
        <v>4.4400000000000004</v>
      </c>
      <c r="N460" s="84">
        <f t="shared" si="69"/>
        <v>18.77</v>
      </c>
      <c r="O460" s="84">
        <f t="shared" si="62"/>
        <v>61.941000000000003</v>
      </c>
      <c r="P460" s="1"/>
      <c r="Q460" s="1"/>
    </row>
    <row r="461" spans="1:17" x14ac:dyDescent="0.2">
      <c r="A461" s="84">
        <f t="shared" si="63"/>
        <v>45.5</v>
      </c>
      <c r="B461" s="84">
        <f t="shared" si="60"/>
        <v>1.8460000000000001</v>
      </c>
      <c r="C461" s="84">
        <f t="shared" si="61"/>
        <v>1.6031</v>
      </c>
      <c r="D461" s="1"/>
      <c r="E461" s="84">
        <f t="shared" si="64"/>
        <v>4.45</v>
      </c>
      <c r="F461" s="84">
        <f t="shared" si="65"/>
        <v>129</v>
      </c>
      <c r="G461" s="1"/>
      <c r="H461" s="1"/>
      <c r="I461" s="84">
        <f t="shared" si="66"/>
        <v>4.45</v>
      </c>
      <c r="J461" s="84">
        <f t="shared" si="67"/>
        <v>49</v>
      </c>
      <c r="K461" s="1"/>
      <c r="L461" s="1"/>
      <c r="M461" s="84">
        <f t="shared" si="68"/>
        <v>4.45</v>
      </c>
      <c r="N461" s="84">
        <f t="shared" si="69"/>
        <v>18.850000000000001</v>
      </c>
      <c r="O461" s="84">
        <f t="shared" si="62"/>
        <v>62.204999999999998</v>
      </c>
      <c r="P461" s="1"/>
      <c r="Q461" s="1"/>
    </row>
    <row r="462" spans="1:17" x14ac:dyDescent="0.2">
      <c r="A462" s="84">
        <f t="shared" si="63"/>
        <v>45.6</v>
      </c>
      <c r="B462" s="84">
        <f t="shared" si="60"/>
        <v>1.8423</v>
      </c>
      <c r="C462" s="84">
        <f t="shared" si="61"/>
        <v>1.5999000000000001</v>
      </c>
      <c r="D462" s="1"/>
      <c r="E462" s="84">
        <f t="shared" si="64"/>
        <v>4.46</v>
      </c>
      <c r="F462" s="84">
        <f t="shared" si="65"/>
        <v>129</v>
      </c>
      <c r="G462" s="1"/>
      <c r="H462" s="1"/>
      <c r="I462" s="84">
        <f t="shared" si="66"/>
        <v>4.46</v>
      </c>
      <c r="J462" s="84">
        <f t="shared" si="67"/>
        <v>49.2</v>
      </c>
      <c r="K462" s="1"/>
      <c r="L462" s="1"/>
      <c r="M462" s="84">
        <f t="shared" si="68"/>
        <v>4.46</v>
      </c>
      <c r="N462" s="84">
        <f t="shared" si="69"/>
        <v>18.920000000000002</v>
      </c>
      <c r="O462" s="84">
        <f t="shared" si="62"/>
        <v>62.436</v>
      </c>
      <c r="P462" s="1"/>
      <c r="Q462" s="1"/>
    </row>
    <row r="463" spans="1:17" x14ac:dyDescent="0.2">
      <c r="A463" s="84">
        <f t="shared" si="63"/>
        <v>45.7</v>
      </c>
      <c r="B463" s="84">
        <f t="shared" si="60"/>
        <v>1.8386</v>
      </c>
      <c r="C463" s="84">
        <f t="shared" si="61"/>
        <v>1.5966</v>
      </c>
      <c r="D463" s="1"/>
      <c r="E463" s="84">
        <f t="shared" si="64"/>
        <v>4.47</v>
      </c>
      <c r="F463" s="84">
        <f t="shared" si="65"/>
        <v>128</v>
      </c>
      <c r="G463" s="1"/>
      <c r="H463" s="1"/>
      <c r="I463" s="84">
        <f t="shared" si="66"/>
        <v>4.47</v>
      </c>
      <c r="J463" s="84">
        <f t="shared" si="67"/>
        <v>49.4</v>
      </c>
      <c r="K463" s="1"/>
      <c r="L463" s="1"/>
      <c r="M463" s="84">
        <f t="shared" si="68"/>
        <v>4.47</v>
      </c>
      <c r="N463" s="84">
        <f t="shared" si="69"/>
        <v>19</v>
      </c>
      <c r="O463" s="84">
        <f t="shared" si="62"/>
        <v>62.7</v>
      </c>
      <c r="P463" s="1"/>
      <c r="Q463" s="1"/>
    </row>
    <row r="464" spans="1:17" x14ac:dyDescent="0.2">
      <c r="A464" s="84">
        <f t="shared" si="63"/>
        <v>45.8</v>
      </c>
      <c r="B464" s="84">
        <f t="shared" ref="B464:B527" si="70">ROUND(VLOOKUP($A464,SINCLAIRTABELLE,$D$1),$B$10)</f>
        <v>1.8349</v>
      </c>
      <c r="C464" s="84">
        <f t="shared" ref="C464:C527" si="71">IF($B$3=$W$1,ROUND(VLOOKUP($A464,SINCLAIRTABELLE,$E$1),$B$10),IF($B$3=$W$2,B464,B464+$B$4))</f>
        <v>1.5933999999999999</v>
      </c>
      <c r="D464" s="1"/>
      <c r="E464" s="84">
        <f t="shared" si="64"/>
        <v>4.4800000000000004</v>
      </c>
      <c r="F464" s="84">
        <f t="shared" si="65"/>
        <v>128</v>
      </c>
      <c r="G464" s="1"/>
      <c r="H464" s="1"/>
      <c r="I464" s="84">
        <f t="shared" si="66"/>
        <v>4.4800000000000004</v>
      </c>
      <c r="J464" s="84">
        <f t="shared" si="67"/>
        <v>49.6</v>
      </c>
      <c r="K464" s="1"/>
      <c r="L464" s="1"/>
      <c r="M464" s="84">
        <f t="shared" si="68"/>
        <v>4.4800000000000004</v>
      </c>
      <c r="N464" s="84">
        <f t="shared" si="69"/>
        <v>19.079999999999998</v>
      </c>
      <c r="O464" s="84">
        <f t="shared" ref="O464:O527" si="72">IF($N$4="Ja",ROUND(N464*$O$2,$B$10),N464)</f>
        <v>62.963999999999999</v>
      </c>
      <c r="P464" s="1"/>
      <c r="Q464" s="1"/>
    </row>
    <row r="465" spans="1:17" x14ac:dyDescent="0.2">
      <c r="A465" s="84">
        <f t="shared" si="63"/>
        <v>45.9</v>
      </c>
      <c r="B465" s="84">
        <f t="shared" si="70"/>
        <v>1.8312999999999999</v>
      </c>
      <c r="C465" s="84">
        <f t="shared" si="71"/>
        <v>1.5902000000000001</v>
      </c>
      <c r="D465" s="1"/>
      <c r="E465" s="84">
        <f t="shared" si="64"/>
        <v>4.49</v>
      </c>
      <c r="F465" s="84">
        <f t="shared" si="65"/>
        <v>128</v>
      </c>
      <c r="G465" s="1"/>
      <c r="H465" s="1"/>
      <c r="I465" s="84">
        <f t="shared" si="66"/>
        <v>4.49</v>
      </c>
      <c r="J465" s="84">
        <f t="shared" si="67"/>
        <v>49.8</v>
      </c>
      <c r="K465" s="1"/>
      <c r="L465" s="1"/>
      <c r="M465" s="84">
        <f t="shared" si="68"/>
        <v>4.49</v>
      </c>
      <c r="N465" s="84">
        <f t="shared" si="69"/>
        <v>19.149999999999999</v>
      </c>
      <c r="O465" s="84">
        <f t="shared" si="72"/>
        <v>63.195</v>
      </c>
      <c r="P465" s="1"/>
      <c r="Q465" s="1"/>
    </row>
    <row r="466" spans="1:17" x14ac:dyDescent="0.2">
      <c r="A466" s="84">
        <f t="shared" ref="A466:A529" si="73">ROUND(A465+0.1,1)</f>
        <v>46</v>
      </c>
      <c r="B466" s="84">
        <f t="shared" si="70"/>
        <v>1.8277000000000001</v>
      </c>
      <c r="C466" s="84">
        <f t="shared" si="71"/>
        <v>1.587</v>
      </c>
      <c r="D466" s="1"/>
      <c r="E466" s="84">
        <f t="shared" ref="E466:E529" si="74">ROUND(E465+0.01,2)</f>
        <v>4.5</v>
      </c>
      <c r="F466" s="84">
        <f t="shared" ref="F466:F529" si="75">ROUND(IF(E466 &gt; $F$9,0,($F$9-E466)*100*$F$11), $F$10)</f>
        <v>128</v>
      </c>
      <c r="G466" s="1"/>
      <c r="H466" s="1"/>
      <c r="I466" s="84">
        <f t="shared" ref="I466:I529" si="76">ROUND(I465+0.01,2)</f>
        <v>4.5</v>
      </c>
      <c r="J466" s="84">
        <f t="shared" ref="J466:J529" si="77">ROUND(IF(I466&lt;=$J$9,0,(I466-$J$9)*100*$J$11),$J$10)</f>
        <v>50</v>
      </c>
      <c r="K466" s="1"/>
      <c r="L466" s="1"/>
      <c r="M466" s="84">
        <f t="shared" ref="M466:M529" si="78">ROUND(M465+0.01,2)</f>
        <v>4.5</v>
      </c>
      <c r="N466" s="84">
        <f t="shared" ref="N466:N529" si="79">ROUND(IF(M466&lt;=$N$9,0,(M466-$N$9)*100*$N$11),$N$10)</f>
        <v>19.23</v>
      </c>
      <c r="O466" s="84">
        <f t="shared" si="72"/>
        <v>63.459000000000003</v>
      </c>
      <c r="P466" s="1"/>
      <c r="Q466" s="1"/>
    </row>
    <row r="467" spans="1:17" x14ac:dyDescent="0.2">
      <c r="A467" s="84">
        <f t="shared" si="73"/>
        <v>46.1</v>
      </c>
      <c r="B467" s="84">
        <f t="shared" si="70"/>
        <v>1.8241000000000001</v>
      </c>
      <c r="C467" s="84">
        <f t="shared" si="71"/>
        <v>1.5838000000000001</v>
      </c>
      <c r="D467" s="1"/>
      <c r="E467" s="84">
        <f t="shared" si="74"/>
        <v>4.51</v>
      </c>
      <c r="F467" s="84">
        <f t="shared" si="75"/>
        <v>127</v>
      </c>
      <c r="G467" s="1"/>
      <c r="H467" s="1"/>
      <c r="I467" s="84">
        <f t="shared" si="76"/>
        <v>4.51</v>
      </c>
      <c r="J467" s="84">
        <f t="shared" si="77"/>
        <v>50.2</v>
      </c>
      <c r="K467" s="1"/>
      <c r="L467" s="1"/>
      <c r="M467" s="84">
        <f t="shared" si="78"/>
        <v>4.51</v>
      </c>
      <c r="N467" s="84">
        <f t="shared" si="79"/>
        <v>19.309999999999999</v>
      </c>
      <c r="O467" s="84">
        <f t="shared" si="72"/>
        <v>63.722999999999999</v>
      </c>
      <c r="P467" s="1"/>
      <c r="Q467" s="1"/>
    </row>
    <row r="468" spans="1:17" x14ac:dyDescent="0.2">
      <c r="A468" s="84">
        <f t="shared" si="73"/>
        <v>46.2</v>
      </c>
      <c r="B468" s="84">
        <f t="shared" si="70"/>
        <v>1.8205</v>
      </c>
      <c r="C468" s="84">
        <f t="shared" si="71"/>
        <v>1.5807</v>
      </c>
      <c r="D468" s="1"/>
      <c r="E468" s="84">
        <f t="shared" si="74"/>
        <v>4.5199999999999996</v>
      </c>
      <c r="F468" s="84">
        <f t="shared" si="75"/>
        <v>127</v>
      </c>
      <c r="G468" s="1"/>
      <c r="H468" s="1"/>
      <c r="I468" s="84">
        <f t="shared" si="76"/>
        <v>4.5199999999999996</v>
      </c>
      <c r="J468" s="84">
        <f t="shared" si="77"/>
        <v>50.4</v>
      </c>
      <c r="K468" s="1"/>
      <c r="L468" s="1"/>
      <c r="M468" s="84">
        <f t="shared" si="78"/>
        <v>4.5199999999999996</v>
      </c>
      <c r="N468" s="84">
        <f t="shared" si="79"/>
        <v>19.38</v>
      </c>
      <c r="O468" s="84">
        <f t="shared" si="72"/>
        <v>63.954000000000001</v>
      </c>
      <c r="P468" s="1"/>
      <c r="Q468" s="1"/>
    </row>
    <row r="469" spans="1:17" x14ac:dyDescent="0.2">
      <c r="A469" s="84">
        <f t="shared" si="73"/>
        <v>46.3</v>
      </c>
      <c r="B469" s="84">
        <f t="shared" si="70"/>
        <v>1.8169999999999999</v>
      </c>
      <c r="C469" s="84">
        <f t="shared" si="71"/>
        <v>1.5775999999999999</v>
      </c>
      <c r="D469" s="1"/>
      <c r="E469" s="84">
        <f t="shared" si="74"/>
        <v>4.53</v>
      </c>
      <c r="F469" s="84">
        <f t="shared" si="75"/>
        <v>127</v>
      </c>
      <c r="G469" s="1"/>
      <c r="H469" s="1"/>
      <c r="I469" s="84">
        <f t="shared" si="76"/>
        <v>4.53</v>
      </c>
      <c r="J469" s="84">
        <f t="shared" si="77"/>
        <v>50.6</v>
      </c>
      <c r="K469" s="1"/>
      <c r="L469" s="1"/>
      <c r="M469" s="84">
        <f t="shared" si="78"/>
        <v>4.53</v>
      </c>
      <c r="N469" s="84">
        <f t="shared" si="79"/>
        <v>19.46</v>
      </c>
      <c r="O469" s="84">
        <f t="shared" si="72"/>
        <v>64.218000000000004</v>
      </c>
      <c r="P469" s="1"/>
      <c r="Q469" s="1"/>
    </row>
    <row r="470" spans="1:17" x14ac:dyDescent="0.2">
      <c r="A470" s="84">
        <f t="shared" si="73"/>
        <v>46.4</v>
      </c>
      <c r="B470" s="84">
        <f t="shared" si="70"/>
        <v>1.8134999999999999</v>
      </c>
      <c r="C470" s="84">
        <f t="shared" si="71"/>
        <v>1.5745</v>
      </c>
      <c r="D470" s="1"/>
      <c r="E470" s="84">
        <f t="shared" si="74"/>
        <v>4.54</v>
      </c>
      <c r="F470" s="84">
        <f t="shared" si="75"/>
        <v>127</v>
      </c>
      <c r="G470" s="1"/>
      <c r="H470" s="1"/>
      <c r="I470" s="84">
        <f t="shared" si="76"/>
        <v>4.54</v>
      </c>
      <c r="J470" s="84">
        <f t="shared" si="77"/>
        <v>50.8</v>
      </c>
      <c r="K470" s="1"/>
      <c r="L470" s="1"/>
      <c r="M470" s="84">
        <f t="shared" si="78"/>
        <v>4.54</v>
      </c>
      <c r="N470" s="84">
        <f t="shared" si="79"/>
        <v>19.54</v>
      </c>
      <c r="O470" s="84">
        <f t="shared" si="72"/>
        <v>64.481999999999999</v>
      </c>
      <c r="P470" s="1"/>
      <c r="Q470" s="1"/>
    </row>
    <row r="471" spans="1:17" x14ac:dyDescent="0.2">
      <c r="A471" s="84">
        <f t="shared" si="73"/>
        <v>46.5</v>
      </c>
      <c r="B471" s="84">
        <f t="shared" si="70"/>
        <v>1.8099000000000001</v>
      </c>
      <c r="C471" s="84">
        <f t="shared" si="71"/>
        <v>1.5713999999999999</v>
      </c>
      <c r="D471" s="1"/>
      <c r="E471" s="84">
        <f t="shared" si="74"/>
        <v>4.55</v>
      </c>
      <c r="F471" s="84">
        <f t="shared" si="75"/>
        <v>126</v>
      </c>
      <c r="G471" s="1"/>
      <c r="H471" s="1"/>
      <c r="I471" s="84">
        <f t="shared" si="76"/>
        <v>4.55</v>
      </c>
      <c r="J471" s="84">
        <f t="shared" si="77"/>
        <v>51</v>
      </c>
      <c r="K471" s="1"/>
      <c r="L471" s="1"/>
      <c r="M471" s="84">
        <f t="shared" si="78"/>
        <v>4.55</v>
      </c>
      <c r="N471" s="84">
        <f t="shared" si="79"/>
        <v>19.62</v>
      </c>
      <c r="O471" s="84">
        <f t="shared" si="72"/>
        <v>64.745999999999995</v>
      </c>
      <c r="P471" s="1"/>
      <c r="Q471" s="1"/>
    </row>
    <row r="472" spans="1:17" x14ac:dyDescent="0.2">
      <c r="A472" s="84">
        <f t="shared" si="73"/>
        <v>46.6</v>
      </c>
      <c r="B472" s="84">
        <f t="shared" si="70"/>
        <v>1.8065</v>
      </c>
      <c r="C472" s="84">
        <f t="shared" si="71"/>
        <v>1.5683</v>
      </c>
      <c r="D472" s="1"/>
      <c r="E472" s="84">
        <f t="shared" si="74"/>
        <v>4.5599999999999996</v>
      </c>
      <c r="F472" s="84">
        <f t="shared" si="75"/>
        <v>126</v>
      </c>
      <c r="G472" s="1"/>
      <c r="H472" s="1"/>
      <c r="I472" s="84">
        <f t="shared" si="76"/>
        <v>4.5599999999999996</v>
      </c>
      <c r="J472" s="84">
        <f t="shared" si="77"/>
        <v>51.2</v>
      </c>
      <c r="K472" s="1"/>
      <c r="L472" s="1"/>
      <c r="M472" s="84">
        <f t="shared" si="78"/>
        <v>4.5599999999999996</v>
      </c>
      <c r="N472" s="84">
        <f t="shared" si="79"/>
        <v>19.690000000000001</v>
      </c>
      <c r="O472" s="84">
        <f t="shared" si="72"/>
        <v>64.977000000000004</v>
      </c>
      <c r="P472" s="1"/>
      <c r="Q472" s="1"/>
    </row>
    <row r="473" spans="1:17" x14ac:dyDescent="0.2">
      <c r="A473" s="84">
        <f t="shared" si="73"/>
        <v>46.7</v>
      </c>
      <c r="B473" s="84">
        <f t="shared" si="70"/>
        <v>1.8029999999999999</v>
      </c>
      <c r="C473" s="84">
        <f t="shared" si="71"/>
        <v>1.5652999999999999</v>
      </c>
      <c r="D473" s="1"/>
      <c r="E473" s="84">
        <f t="shared" si="74"/>
        <v>4.57</v>
      </c>
      <c r="F473" s="84">
        <f t="shared" si="75"/>
        <v>126</v>
      </c>
      <c r="G473" s="1"/>
      <c r="H473" s="1"/>
      <c r="I473" s="84">
        <f t="shared" si="76"/>
        <v>4.57</v>
      </c>
      <c r="J473" s="84">
        <f t="shared" si="77"/>
        <v>51.4</v>
      </c>
      <c r="K473" s="1"/>
      <c r="L473" s="1"/>
      <c r="M473" s="84">
        <f t="shared" si="78"/>
        <v>4.57</v>
      </c>
      <c r="N473" s="84">
        <f t="shared" si="79"/>
        <v>19.77</v>
      </c>
      <c r="O473" s="84">
        <f t="shared" si="72"/>
        <v>65.241</v>
      </c>
      <c r="P473" s="1"/>
      <c r="Q473" s="1"/>
    </row>
    <row r="474" spans="1:17" x14ac:dyDescent="0.2">
      <c r="A474" s="84">
        <f t="shared" si="73"/>
        <v>46.8</v>
      </c>
      <c r="B474" s="84">
        <f t="shared" si="70"/>
        <v>1.7995000000000001</v>
      </c>
      <c r="C474" s="84">
        <f t="shared" si="71"/>
        <v>1.5622</v>
      </c>
      <c r="D474" s="1"/>
      <c r="E474" s="84">
        <f t="shared" si="74"/>
        <v>4.58</v>
      </c>
      <c r="F474" s="84">
        <f t="shared" si="75"/>
        <v>126</v>
      </c>
      <c r="G474" s="1"/>
      <c r="H474" s="1"/>
      <c r="I474" s="84">
        <f t="shared" si="76"/>
        <v>4.58</v>
      </c>
      <c r="J474" s="84">
        <f t="shared" si="77"/>
        <v>51.6</v>
      </c>
      <c r="K474" s="1"/>
      <c r="L474" s="1"/>
      <c r="M474" s="84">
        <f t="shared" si="78"/>
        <v>4.58</v>
      </c>
      <c r="N474" s="84">
        <f t="shared" si="79"/>
        <v>19.850000000000001</v>
      </c>
      <c r="O474" s="84">
        <f t="shared" si="72"/>
        <v>65.504999999999995</v>
      </c>
      <c r="P474" s="1"/>
      <c r="Q474" s="1"/>
    </row>
    <row r="475" spans="1:17" x14ac:dyDescent="0.2">
      <c r="A475" s="84">
        <f t="shared" si="73"/>
        <v>46.9</v>
      </c>
      <c r="B475" s="84">
        <f t="shared" si="70"/>
        <v>1.7961</v>
      </c>
      <c r="C475" s="84">
        <f t="shared" si="71"/>
        <v>1.5591999999999999</v>
      </c>
      <c r="D475" s="1"/>
      <c r="E475" s="84">
        <f t="shared" si="74"/>
        <v>4.59</v>
      </c>
      <c r="F475" s="84">
        <f t="shared" si="75"/>
        <v>125</v>
      </c>
      <c r="G475" s="1"/>
      <c r="H475" s="1"/>
      <c r="I475" s="84">
        <f t="shared" si="76"/>
        <v>4.59</v>
      </c>
      <c r="J475" s="84">
        <f t="shared" si="77"/>
        <v>51.8</v>
      </c>
      <c r="K475" s="1"/>
      <c r="L475" s="1"/>
      <c r="M475" s="84">
        <f t="shared" si="78"/>
        <v>4.59</v>
      </c>
      <c r="N475" s="84">
        <f t="shared" si="79"/>
        <v>19.920000000000002</v>
      </c>
      <c r="O475" s="84">
        <f t="shared" si="72"/>
        <v>65.736000000000004</v>
      </c>
      <c r="P475" s="1"/>
      <c r="Q475" s="1"/>
    </row>
    <row r="476" spans="1:17" x14ac:dyDescent="0.2">
      <c r="A476" s="84">
        <f t="shared" si="73"/>
        <v>47</v>
      </c>
      <c r="B476" s="84">
        <f t="shared" si="70"/>
        <v>1.7927</v>
      </c>
      <c r="C476" s="84">
        <f t="shared" si="71"/>
        <v>1.5562</v>
      </c>
      <c r="D476" s="1"/>
      <c r="E476" s="84">
        <f t="shared" si="74"/>
        <v>4.5999999999999996</v>
      </c>
      <c r="F476" s="84">
        <f t="shared" si="75"/>
        <v>125</v>
      </c>
      <c r="G476" s="1"/>
      <c r="H476" s="1"/>
      <c r="I476" s="84">
        <f t="shared" si="76"/>
        <v>4.5999999999999996</v>
      </c>
      <c r="J476" s="84">
        <f t="shared" si="77"/>
        <v>52</v>
      </c>
      <c r="K476" s="1"/>
      <c r="L476" s="1"/>
      <c r="M476" s="84">
        <f t="shared" si="78"/>
        <v>4.5999999999999996</v>
      </c>
      <c r="N476" s="84">
        <f t="shared" si="79"/>
        <v>20</v>
      </c>
      <c r="O476" s="84">
        <f t="shared" si="72"/>
        <v>66</v>
      </c>
      <c r="P476" s="1"/>
      <c r="Q476" s="1"/>
    </row>
    <row r="477" spans="1:17" x14ac:dyDescent="0.2">
      <c r="A477" s="84">
        <f t="shared" si="73"/>
        <v>47.1</v>
      </c>
      <c r="B477" s="84">
        <f t="shared" si="70"/>
        <v>1.7892999999999999</v>
      </c>
      <c r="C477" s="84">
        <f t="shared" si="71"/>
        <v>1.5531999999999999</v>
      </c>
      <c r="D477" s="1"/>
      <c r="E477" s="84">
        <f t="shared" si="74"/>
        <v>4.6100000000000003</v>
      </c>
      <c r="F477" s="84">
        <f t="shared" si="75"/>
        <v>125</v>
      </c>
      <c r="G477" s="1"/>
      <c r="H477" s="1"/>
      <c r="I477" s="84">
        <f t="shared" si="76"/>
        <v>4.6100000000000003</v>
      </c>
      <c r="J477" s="84">
        <f t="shared" si="77"/>
        <v>52.2</v>
      </c>
      <c r="K477" s="1"/>
      <c r="L477" s="1"/>
      <c r="M477" s="84">
        <f t="shared" si="78"/>
        <v>4.6100000000000003</v>
      </c>
      <c r="N477" s="84">
        <f t="shared" si="79"/>
        <v>20.079999999999998</v>
      </c>
      <c r="O477" s="84">
        <f t="shared" si="72"/>
        <v>66.263999999999996</v>
      </c>
      <c r="P477" s="1"/>
      <c r="Q477" s="1"/>
    </row>
    <row r="478" spans="1:17" x14ac:dyDescent="0.2">
      <c r="A478" s="84">
        <f t="shared" si="73"/>
        <v>47.2</v>
      </c>
      <c r="B478" s="84">
        <f t="shared" si="70"/>
        <v>1.7859</v>
      </c>
      <c r="C478" s="84">
        <f t="shared" si="71"/>
        <v>1.5503</v>
      </c>
      <c r="D478" s="1"/>
      <c r="E478" s="84">
        <f t="shared" si="74"/>
        <v>4.62</v>
      </c>
      <c r="F478" s="84">
        <f t="shared" si="75"/>
        <v>125</v>
      </c>
      <c r="G478" s="1"/>
      <c r="H478" s="1"/>
      <c r="I478" s="84">
        <f t="shared" si="76"/>
        <v>4.62</v>
      </c>
      <c r="J478" s="84">
        <f t="shared" si="77"/>
        <v>52.4</v>
      </c>
      <c r="K478" s="1"/>
      <c r="L478" s="1"/>
      <c r="M478" s="84">
        <f t="shared" si="78"/>
        <v>4.62</v>
      </c>
      <c r="N478" s="84">
        <f t="shared" si="79"/>
        <v>20.149999999999999</v>
      </c>
      <c r="O478" s="84">
        <f t="shared" si="72"/>
        <v>66.495000000000005</v>
      </c>
      <c r="P478" s="1"/>
      <c r="Q478" s="1"/>
    </row>
    <row r="479" spans="1:17" x14ac:dyDescent="0.2">
      <c r="A479" s="84">
        <f t="shared" si="73"/>
        <v>47.3</v>
      </c>
      <c r="B479" s="84">
        <f t="shared" si="70"/>
        <v>1.7826</v>
      </c>
      <c r="C479" s="84">
        <f t="shared" si="71"/>
        <v>1.5474000000000001</v>
      </c>
      <c r="D479" s="1"/>
      <c r="E479" s="84">
        <f t="shared" si="74"/>
        <v>4.63</v>
      </c>
      <c r="F479" s="84">
        <f t="shared" si="75"/>
        <v>124</v>
      </c>
      <c r="G479" s="1"/>
      <c r="H479" s="1"/>
      <c r="I479" s="84">
        <f t="shared" si="76"/>
        <v>4.63</v>
      </c>
      <c r="J479" s="84">
        <f t="shared" si="77"/>
        <v>52.6</v>
      </c>
      <c r="K479" s="1"/>
      <c r="L479" s="1"/>
      <c r="M479" s="84">
        <f t="shared" si="78"/>
        <v>4.63</v>
      </c>
      <c r="N479" s="84">
        <f t="shared" si="79"/>
        <v>20.23</v>
      </c>
      <c r="O479" s="84">
        <f t="shared" si="72"/>
        <v>66.759</v>
      </c>
      <c r="P479" s="1"/>
      <c r="Q479" s="1"/>
    </row>
    <row r="480" spans="1:17" x14ac:dyDescent="0.2">
      <c r="A480" s="84">
        <f t="shared" si="73"/>
        <v>47.4</v>
      </c>
      <c r="B480" s="84">
        <f t="shared" si="70"/>
        <v>1.7791999999999999</v>
      </c>
      <c r="C480" s="84">
        <f t="shared" si="71"/>
        <v>1.5444</v>
      </c>
      <c r="D480" s="1"/>
      <c r="E480" s="84">
        <f t="shared" si="74"/>
        <v>4.6399999999999997</v>
      </c>
      <c r="F480" s="84">
        <f t="shared" si="75"/>
        <v>124</v>
      </c>
      <c r="G480" s="1"/>
      <c r="H480" s="1"/>
      <c r="I480" s="84">
        <f t="shared" si="76"/>
        <v>4.6399999999999997</v>
      </c>
      <c r="J480" s="84">
        <f t="shared" si="77"/>
        <v>52.8</v>
      </c>
      <c r="K480" s="1"/>
      <c r="L480" s="1"/>
      <c r="M480" s="84">
        <f t="shared" si="78"/>
        <v>4.6399999999999997</v>
      </c>
      <c r="N480" s="84">
        <f t="shared" si="79"/>
        <v>20.309999999999999</v>
      </c>
      <c r="O480" s="84">
        <f t="shared" si="72"/>
        <v>67.022999999999996</v>
      </c>
      <c r="P480" s="1"/>
      <c r="Q480" s="1"/>
    </row>
    <row r="481" spans="1:17" x14ac:dyDescent="0.2">
      <c r="A481" s="84">
        <f t="shared" si="73"/>
        <v>47.5</v>
      </c>
      <c r="B481" s="84">
        <f t="shared" si="70"/>
        <v>1.7759</v>
      </c>
      <c r="C481" s="84">
        <f t="shared" si="71"/>
        <v>1.5415000000000001</v>
      </c>
      <c r="D481" s="1"/>
      <c r="E481" s="84">
        <f t="shared" si="74"/>
        <v>4.6500000000000004</v>
      </c>
      <c r="F481" s="84">
        <f t="shared" si="75"/>
        <v>124</v>
      </c>
      <c r="G481" s="1"/>
      <c r="H481" s="1"/>
      <c r="I481" s="84">
        <f t="shared" si="76"/>
        <v>4.6500000000000004</v>
      </c>
      <c r="J481" s="84">
        <f t="shared" si="77"/>
        <v>53</v>
      </c>
      <c r="K481" s="1"/>
      <c r="L481" s="1"/>
      <c r="M481" s="84">
        <f t="shared" si="78"/>
        <v>4.6500000000000004</v>
      </c>
      <c r="N481" s="84">
        <f t="shared" si="79"/>
        <v>20.38</v>
      </c>
      <c r="O481" s="84">
        <f t="shared" si="72"/>
        <v>67.254000000000005</v>
      </c>
      <c r="P481" s="1"/>
      <c r="Q481" s="1"/>
    </row>
    <row r="482" spans="1:17" x14ac:dyDescent="0.2">
      <c r="A482" s="84">
        <f t="shared" si="73"/>
        <v>47.6</v>
      </c>
      <c r="B482" s="84">
        <f t="shared" si="70"/>
        <v>1.7726</v>
      </c>
      <c r="C482" s="84">
        <f t="shared" si="71"/>
        <v>1.5386</v>
      </c>
      <c r="D482" s="1"/>
      <c r="E482" s="84">
        <f t="shared" si="74"/>
        <v>4.66</v>
      </c>
      <c r="F482" s="84">
        <f t="shared" si="75"/>
        <v>124</v>
      </c>
      <c r="G482" s="1"/>
      <c r="H482" s="1"/>
      <c r="I482" s="84">
        <f t="shared" si="76"/>
        <v>4.66</v>
      </c>
      <c r="J482" s="84">
        <f t="shared" si="77"/>
        <v>53.2</v>
      </c>
      <c r="K482" s="1"/>
      <c r="L482" s="1"/>
      <c r="M482" s="84">
        <f t="shared" si="78"/>
        <v>4.66</v>
      </c>
      <c r="N482" s="84">
        <f t="shared" si="79"/>
        <v>20.46</v>
      </c>
      <c r="O482" s="84">
        <f t="shared" si="72"/>
        <v>67.518000000000001</v>
      </c>
      <c r="P482" s="1"/>
      <c r="Q482" s="1"/>
    </row>
    <row r="483" spans="1:17" x14ac:dyDescent="0.2">
      <c r="A483" s="84">
        <f t="shared" si="73"/>
        <v>47.7</v>
      </c>
      <c r="B483" s="84">
        <f t="shared" si="70"/>
        <v>1.7693000000000001</v>
      </c>
      <c r="C483" s="84">
        <f t="shared" si="71"/>
        <v>1.5358000000000001</v>
      </c>
      <c r="D483" s="1"/>
      <c r="E483" s="84">
        <f t="shared" si="74"/>
        <v>4.67</v>
      </c>
      <c r="F483" s="84">
        <f t="shared" si="75"/>
        <v>123</v>
      </c>
      <c r="G483" s="1"/>
      <c r="H483" s="1"/>
      <c r="I483" s="84">
        <f t="shared" si="76"/>
        <v>4.67</v>
      </c>
      <c r="J483" s="84">
        <f t="shared" si="77"/>
        <v>53.4</v>
      </c>
      <c r="K483" s="1"/>
      <c r="L483" s="1"/>
      <c r="M483" s="84">
        <f t="shared" si="78"/>
        <v>4.67</v>
      </c>
      <c r="N483" s="84">
        <f t="shared" si="79"/>
        <v>20.54</v>
      </c>
      <c r="O483" s="84">
        <f t="shared" si="72"/>
        <v>67.781999999999996</v>
      </c>
      <c r="P483" s="1"/>
      <c r="Q483" s="1"/>
    </row>
    <row r="484" spans="1:17" x14ac:dyDescent="0.2">
      <c r="A484" s="84">
        <f t="shared" si="73"/>
        <v>47.8</v>
      </c>
      <c r="B484" s="84">
        <f t="shared" si="70"/>
        <v>1.7661</v>
      </c>
      <c r="C484" s="84">
        <f t="shared" si="71"/>
        <v>1.5328999999999999</v>
      </c>
      <c r="D484" s="1"/>
      <c r="E484" s="84">
        <f t="shared" si="74"/>
        <v>4.68</v>
      </c>
      <c r="F484" s="84">
        <f t="shared" si="75"/>
        <v>123</v>
      </c>
      <c r="G484" s="1"/>
      <c r="H484" s="1"/>
      <c r="I484" s="84">
        <f t="shared" si="76"/>
        <v>4.68</v>
      </c>
      <c r="J484" s="84">
        <f t="shared" si="77"/>
        <v>53.6</v>
      </c>
      <c r="K484" s="1"/>
      <c r="L484" s="1"/>
      <c r="M484" s="84">
        <f t="shared" si="78"/>
        <v>4.68</v>
      </c>
      <c r="N484" s="84">
        <f t="shared" si="79"/>
        <v>20.62</v>
      </c>
      <c r="O484" s="84">
        <f t="shared" si="72"/>
        <v>68.046000000000006</v>
      </c>
      <c r="P484" s="1"/>
      <c r="Q484" s="1"/>
    </row>
    <row r="485" spans="1:17" x14ac:dyDescent="0.2">
      <c r="A485" s="84">
        <f t="shared" si="73"/>
        <v>47.9</v>
      </c>
      <c r="B485" s="84">
        <f t="shared" si="70"/>
        <v>1.7627999999999999</v>
      </c>
      <c r="C485" s="84">
        <f t="shared" si="71"/>
        <v>1.5301</v>
      </c>
      <c r="D485" s="1"/>
      <c r="E485" s="84">
        <f t="shared" si="74"/>
        <v>4.6900000000000004</v>
      </c>
      <c r="F485" s="84">
        <f t="shared" si="75"/>
        <v>123</v>
      </c>
      <c r="G485" s="1"/>
      <c r="H485" s="1"/>
      <c r="I485" s="84">
        <f t="shared" si="76"/>
        <v>4.6900000000000004</v>
      </c>
      <c r="J485" s="84">
        <f t="shared" si="77"/>
        <v>53.8</v>
      </c>
      <c r="K485" s="1"/>
      <c r="L485" s="1"/>
      <c r="M485" s="84">
        <f t="shared" si="78"/>
        <v>4.6900000000000004</v>
      </c>
      <c r="N485" s="84">
        <f t="shared" si="79"/>
        <v>20.69</v>
      </c>
      <c r="O485" s="84">
        <f t="shared" si="72"/>
        <v>68.277000000000001</v>
      </c>
      <c r="P485" s="1"/>
      <c r="Q485" s="1"/>
    </row>
    <row r="486" spans="1:17" x14ac:dyDescent="0.2">
      <c r="A486" s="84">
        <f t="shared" si="73"/>
        <v>48</v>
      </c>
      <c r="B486" s="84">
        <f t="shared" si="70"/>
        <v>1.7596000000000001</v>
      </c>
      <c r="C486" s="84">
        <f t="shared" si="71"/>
        <v>1.5273000000000001</v>
      </c>
      <c r="D486" s="1"/>
      <c r="E486" s="84">
        <f t="shared" si="74"/>
        <v>4.7</v>
      </c>
      <c r="F486" s="84">
        <f t="shared" si="75"/>
        <v>123</v>
      </c>
      <c r="G486" s="1"/>
      <c r="H486" s="1"/>
      <c r="I486" s="84">
        <f t="shared" si="76"/>
        <v>4.7</v>
      </c>
      <c r="J486" s="84">
        <f t="shared" si="77"/>
        <v>54</v>
      </c>
      <c r="K486" s="1"/>
      <c r="L486" s="1"/>
      <c r="M486" s="84">
        <f t="shared" si="78"/>
        <v>4.7</v>
      </c>
      <c r="N486" s="84">
        <f t="shared" si="79"/>
        <v>20.77</v>
      </c>
      <c r="O486" s="84">
        <f t="shared" si="72"/>
        <v>68.540999999999997</v>
      </c>
      <c r="P486" s="1"/>
      <c r="Q486" s="1"/>
    </row>
    <row r="487" spans="1:17" x14ac:dyDescent="0.2">
      <c r="A487" s="84">
        <f t="shared" si="73"/>
        <v>48.1</v>
      </c>
      <c r="B487" s="84">
        <f t="shared" si="70"/>
        <v>1.7564</v>
      </c>
      <c r="C487" s="84">
        <f t="shared" si="71"/>
        <v>1.5245</v>
      </c>
      <c r="D487" s="1"/>
      <c r="E487" s="84">
        <f t="shared" si="74"/>
        <v>4.71</v>
      </c>
      <c r="F487" s="84">
        <f t="shared" si="75"/>
        <v>122</v>
      </c>
      <c r="G487" s="1"/>
      <c r="H487" s="1"/>
      <c r="I487" s="84">
        <f t="shared" si="76"/>
        <v>4.71</v>
      </c>
      <c r="J487" s="84">
        <f t="shared" si="77"/>
        <v>54.2</v>
      </c>
      <c r="K487" s="1"/>
      <c r="L487" s="1"/>
      <c r="M487" s="84">
        <f t="shared" si="78"/>
        <v>4.71</v>
      </c>
      <c r="N487" s="84">
        <f t="shared" si="79"/>
        <v>20.85</v>
      </c>
      <c r="O487" s="84">
        <f t="shared" si="72"/>
        <v>68.805000000000007</v>
      </c>
      <c r="P487" s="1"/>
      <c r="Q487" s="1"/>
    </row>
    <row r="488" spans="1:17" x14ac:dyDescent="0.2">
      <c r="A488" s="84">
        <f t="shared" si="73"/>
        <v>48.2</v>
      </c>
      <c r="B488" s="84">
        <f t="shared" si="70"/>
        <v>1.7532000000000001</v>
      </c>
      <c r="C488" s="84">
        <f t="shared" si="71"/>
        <v>1.5217000000000001</v>
      </c>
      <c r="D488" s="1"/>
      <c r="E488" s="84">
        <f t="shared" si="74"/>
        <v>4.72</v>
      </c>
      <c r="F488" s="84">
        <f t="shared" si="75"/>
        <v>122</v>
      </c>
      <c r="G488" s="1"/>
      <c r="H488" s="1"/>
      <c r="I488" s="84">
        <f t="shared" si="76"/>
        <v>4.72</v>
      </c>
      <c r="J488" s="84">
        <f t="shared" si="77"/>
        <v>54.4</v>
      </c>
      <c r="K488" s="1"/>
      <c r="L488" s="1"/>
      <c r="M488" s="84">
        <f t="shared" si="78"/>
        <v>4.72</v>
      </c>
      <c r="N488" s="84">
        <f t="shared" si="79"/>
        <v>20.92</v>
      </c>
      <c r="O488" s="84">
        <f t="shared" si="72"/>
        <v>69.036000000000001</v>
      </c>
      <c r="P488" s="1"/>
      <c r="Q488" s="1"/>
    </row>
    <row r="489" spans="1:17" x14ac:dyDescent="0.2">
      <c r="A489" s="84">
        <f t="shared" si="73"/>
        <v>48.3</v>
      </c>
      <c r="B489" s="84">
        <f t="shared" si="70"/>
        <v>1.75</v>
      </c>
      <c r="C489" s="84">
        <f t="shared" si="71"/>
        <v>1.5188999999999999</v>
      </c>
      <c r="D489" s="1"/>
      <c r="E489" s="84">
        <f t="shared" si="74"/>
        <v>4.7300000000000004</v>
      </c>
      <c r="F489" s="84">
        <f t="shared" si="75"/>
        <v>122</v>
      </c>
      <c r="G489" s="1"/>
      <c r="H489" s="1"/>
      <c r="I489" s="84">
        <f t="shared" si="76"/>
        <v>4.7300000000000004</v>
      </c>
      <c r="J489" s="84">
        <f t="shared" si="77"/>
        <v>54.6</v>
      </c>
      <c r="K489" s="1"/>
      <c r="L489" s="1"/>
      <c r="M489" s="84">
        <f t="shared" si="78"/>
        <v>4.7300000000000004</v>
      </c>
      <c r="N489" s="84">
        <f t="shared" si="79"/>
        <v>21</v>
      </c>
      <c r="O489" s="84">
        <f t="shared" si="72"/>
        <v>69.3</v>
      </c>
      <c r="P489" s="1"/>
      <c r="Q489" s="1"/>
    </row>
    <row r="490" spans="1:17" x14ac:dyDescent="0.2">
      <c r="A490" s="84">
        <f t="shared" si="73"/>
        <v>48.4</v>
      </c>
      <c r="B490" s="84">
        <f t="shared" si="70"/>
        <v>1.7468999999999999</v>
      </c>
      <c r="C490" s="84">
        <f t="shared" si="71"/>
        <v>1.5162</v>
      </c>
      <c r="D490" s="1"/>
      <c r="E490" s="84">
        <f t="shared" si="74"/>
        <v>4.74</v>
      </c>
      <c r="F490" s="84">
        <f t="shared" si="75"/>
        <v>122</v>
      </c>
      <c r="G490" s="1"/>
      <c r="H490" s="1"/>
      <c r="I490" s="84">
        <f t="shared" si="76"/>
        <v>4.74</v>
      </c>
      <c r="J490" s="84">
        <f t="shared" si="77"/>
        <v>54.8</v>
      </c>
      <c r="K490" s="1"/>
      <c r="L490" s="1"/>
      <c r="M490" s="84">
        <f t="shared" si="78"/>
        <v>4.74</v>
      </c>
      <c r="N490" s="84">
        <f t="shared" si="79"/>
        <v>21.08</v>
      </c>
      <c r="O490" s="84">
        <f t="shared" si="72"/>
        <v>69.563999999999993</v>
      </c>
      <c r="P490" s="1"/>
      <c r="Q490" s="1"/>
    </row>
    <row r="491" spans="1:17" x14ac:dyDescent="0.2">
      <c r="A491" s="84">
        <f t="shared" si="73"/>
        <v>48.5</v>
      </c>
      <c r="B491" s="84">
        <f t="shared" si="70"/>
        <v>1.7437</v>
      </c>
      <c r="C491" s="84">
        <f t="shared" si="71"/>
        <v>1.5135000000000001</v>
      </c>
      <c r="D491" s="1"/>
      <c r="E491" s="84">
        <f t="shared" si="74"/>
        <v>4.75</v>
      </c>
      <c r="F491" s="84">
        <f t="shared" si="75"/>
        <v>121</v>
      </c>
      <c r="G491" s="1"/>
      <c r="H491" s="1"/>
      <c r="I491" s="84">
        <f t="shared" si="76"/>
        <v>4.75</v>
      </c>
      <c r="J491" s="84">
        <f t="shared" si="77"/>
        <v>55</v>
      </c>
      <c r="K491" s="1"/>
      <c r="L491" s="1"/>
      <c r="M491" s="84">
        <f t="shared" si="78"/>
        <v>4.75</v>
      </c>
      <c r="N491" s="84">
        <f t="shared" si="79"/>
        <v>21.15</v>
      </c>
      <c r="O491" s="84">
        <f t="shared" si="72"/>
        <v>69.795000000000002</v>
      </c>
      <c r="P491" s="1"/>
      <c r="Q491" s="1"/>
    </row>
    <row r="492" spans="1:17" x14ac:dyDescent="0.2">
      <c r="A492" s="84">
        <f t="shared" si="73"/>
        <v>48.6</v>
      </c>
      <c r="B492" s="84">
        <f t="shared" si="70"/>
        <v>1.7405999999999999</v>
      </c>
      <c r="C492" s="84">
        <f t="shared" si="71"/>
        <v>1.5107999999999999</v>
      </c>
      <c r="D492" s="1"/>
      <c r="E492" s="84">
        <f t="shared" si="74"/>
        <v>4.76</v>
      </c>
      <c r="F492" s="84">
        <f t="shared" si="75"/>
        <v>121</v>
      </c>
      <c r="G492" s="1"/>
      <c r="H492" s="1"/>
      <c r="I492" s="84">
        <f t="shared" si="76"/>
        <v>4.76</v>
      </c>
      <c r="J492" s="84">
        <f t="shared" si="77"/>
        <v>55.2</v>
      </c>
      <c r="K492" s="1"/>
      <c r="L492" s="1"/>
      <c r="M492" s="84">
        <f t="shared" si="78"/>
        <v>4.76</v>
      </c>
      <c r="N492" s="84">
        <f t="shared" si="79"/>
        <v>21.23</v>
      </c>
      <c r="O492" s="84">
        <f t="shared" si="72"/>
        <v>70.058999999999997</v>
      </c>
      <c r="P492" s="1"/>
      <c r="Q492" s="1"/>
    </row>
    <row r="493" spans="1:17" x14ac:dyDescent="0.2">
      <c r="A493" s="84">
        <f t="shared" si="73"/>
        <v>48.7</v>
      </c>
      <c r="B493" s="84">
        <f t="shared" si="70"/>
        <v>1.7375</v>
      </c>
      <c r="C493" s="84">
        <f t="shared" si="71"/>
        <v>1.5081</v>
      </c>
      <c r="D493" s="1"/>
      <c r="E493" s="84">
        <f t="shared" si="74"/>
        <v>4.7699999999999996</v>
      </c>
      <c r="F493" s="84">
        <f t="shared" si="75"/>
        <v>121</v>
      </c>
      <c r="G493" s="1"/>
      <c r="H493" s="1"/>
      <c r="I493" s="84">
        <f t="shared" si="76"/>
        <v>4.7699999999999996</v>
      </c>
      <c r="J493" s="84">
        <f t="shared" si="77"/>
        <v>55.4</v>
      </c>
      <c r="K493" s="1"/>
      <c r="L493" s="1"/>
      <c r="M493" s="84">
        <f t="shared" si="78"/>
        <v>4.7699999999999996</v>
      </c>
      <c r="N493" s="84">
        <f t="shared" si="79"/>
        <v>21.31</v>
      </c>
      <c r="O493" s="84">
        <f t="shared" si="72"/>
        <v>70.322999999999993</v>
      </c>
      <c r="P493" s="1"/>
      <c r="Q493" s="1"/>
    </row>
    <row r="494" spans="1:17" x14ac:dyDescent="0.2">
      <c r="A494" s="84">
        <f t="shared" si="73"/>
        <v>48.8</v>
      </c>
      <c r="B494" s="84">
        <f t="shared" si="70"/>
        <v>1.7343999999999999</v>
      </c>
      <c r="C494" s="84">
        <f t="shared" si="71"/>
        <v>1.5054000000000001</v>
      </c>
      <c r="D494" s="1"/>
      <c r="E494" s="84">
        <f t="shared" si="74"/>
        <v>4.78</v>
      </c>
      <c r="F494" s="84">
        <f t="shared" si="75"/>
        <v>121</v>
      </c>
      <c r="G494" s="1"/>
      <c r="H494" s="1"/>
      <c r="I494" s="84">
        <f t="shared" si="76"/>
        <v>4.78</v>
      </c>
      <c r="J494" s="84">
        <f t="shared" si="77"/>
        <v>55.6</v>
      </c>
      <c r="K494" s="1"/>
      <c r="L494" s="1"/>
      <c r="M494" s="84">
        <f t="shared" si="78"/>
        <v>4.78</v>
      </c>
      <c r="N494" s="84">
        <f t="shared" si="79"/>
        <v>21.38</v>
      </c>
      <c r="O494" s="84">
        <f t="shared" si="72"/>
        <v>70.554000000000002</v>
      </c>
      <c r="P494" s="1"/>
      <c r="Q494" s="1"/>
    </row>
    <row r="495" spans="1:17" x14ac:dyDescent="0.2">
      <c r="A495" s="84">
        <f t="shared" si="73"/>
        <v>48.9</v>
      </c>
      <c r="B495" s="84">
        <f t="shared" si="70"/>
        <v>1.7313000000000001</v>
      </c>
      <c r="C495" s="84">
        <f t="shared" si="71"/>
        <v>1.5026999999999999</v>
      </c>
      <c r="D495" s="1"/>
      <c r="E495" s="84">
        <f t="shared" si="74"/>
        <v>4.79</v>
      </c>
      <c r="F495" s="84">
        <f t="shared" si="75"/>
        <v>120</v>
      </c>
      <c r="G495" s="1"/>
      <c r="H495" s="1"/>
      <c r="I495" s="84">
        <f t="shared" si="76"/>
        <v>4.79</v>
      </c>
      <c r="J495" s="84">
        <f t="shared" si="77"/>
        <v>55.8</v>
      </c>
      <c r="K495" s="1"/>
      <c r="L495" s="1"/>
      <c r="M495" s="84">
        <f t="shared" si="78"/>
        <v>4.79</v>
      </c>
      <c r="N495" s="84">
        <f t="shared" si="79"/>
        <v>21.46</v>
      </c>
      <c r="O495" s="84">
        <f t="shared" si="72"/>
        <v>70.817999999999998</v>
      </c>
      <c r="P495" s="1"/>
      <c r="Q495" s="1"/>
    </row>
    <row r="496" spans="1:17" x14ac:dyDescent="0.2">
      <c r="A496" s="84">
        <f t="shared" si="73"/>
        <v>49</v>
      </c>
      <c r="B496" s="84">
        <f t="shared" si="70"/>
        <v>1.7282999999999999</v>
      </c>
      <c r="C496" s="84">
        <f t="shared" si="71"/>
        <v>1.5001</v>
      </c>
      <c r="D496" s="1"/>
      <c r="E496" s="84">
        <f t="shared" si="74"/>
        <v>4.8</v>
      </c>
      <c r="F496" s="84">
        <f t="shared" si="75"/>
        <v>120</v>
      </c>
      <c r="G496" s="1"/>
      <c r="H496" s="1"/>
      <c r="I496" s="84">
        <f t="shared" si="76"/>
        <v>4.8</v>
      </c>
      <c r="J496" s="84">
        <f t="shared" si="77"/>
        <v>56</v>
      </c>
      <c r="K496" s="1"/>
      <c r="L496" s="1"/>
      <c r="M496" s="84">
        <f t="shared" si="78"/>
        <v>4.8</v>
      </c>
      <c r="N496" s="84">
        <f t="shared" si="79"/>
        <v>21.54</v>
      </c>
      <c r="O496" s="84">
        <f t="shared" si="72"/>
        <v>71.081999999999994</v>
      </c>
      <c r="P496" s="1"/>
      <c r="Q496" s="1"/>
    </row>
    <row r="497" spans="1:17" x14ac:dyDescent="0.2">
      <c r="A497" s="84">
        <f t="shared" si="73"/>
        <v>49.1</v>
      </c>
      <c r="B497" s="84">
        <f t="shared" si="70"/>
        <v>1.7253000000000001</v>
      </c>
      <c r="C497" s="84">
        <f t="shared" si="71"/>
        <v>1.4974000000000001</v>
      </c>
      <c r="D497" s="1"/>
      <c r="E497" s="84">
        <f t="shared" si="74"/>
        <v>4.8099999999999996</v>
      </c>
      <c r="F497" s="84">
        <f t="shared" si="75"/>
        <v>120</v>
      </c>
      <c r="G497" s="1"/>
      <c r="H497" s="1"/>
      <c r="I497" s="84">
        <f t="shared" si="76"/>
        <v>4.8099999999999996</v>
      </c>
      <c r="J497" s="84">
        <f t="shared" si="77"/>
        <v>56.2</v>
      </c>
      <c r="K497" s="1"/>
      <c r="L497" s="1"/>
      <c r="M497" s="84">
        <f t="shared" si="78"/>
        <v>4.8099999999999996</v>
      </c>
      <c r="N497" s="84">
        <f t="shared" si="79"/>
        <v>21.62</v>
      </c>
      <c r="O497" s="84">
        <f t="shared" si="72"/>
        <v>71.346000000000004</v>
      </c>
      <c r="P497" s="1"/>
      <c r="Q497" s="1"/>
    </row>
    <row r="498" spans="1:17" x14ac:dyDescent="0.2">
      <c r="A498" s="84">
        <f t="shared" si="73"/>
        <v>49.2</v>
      </c>
      <c r="B498" s="84">
        <f t="shared" si="70"/>
        <v>1.7222</v>
      </c>
      <c r="C498" s="84">
        <f t="shared" si="71"/>
        <v>1.4947999999999999</v>
      </c>
      <c r="D498" s="1"/>
      <c r="E498" s="84">
        <f t="shared" si="74"/>
        <v>4.82</v>
      </c>
      <c r="F498" s="84">
        <f t="shared" si="75"/>
        <v>120</v>
      </c>
      <c r="G498" s="1"/>
      <c r="H498" s="1"/>
      <c r="I498" s="84">
        <f t="shared" si="76"/>
        <v>4.82</v>
      </c>
      <c r="J498" s="84">
        <f t="shared" si="77"/>
        <v>56.4</v>
      </c>
      <c r="K498" s="1"/>
      <c r="L498" s="1"/>
      <c r="M498" s="84">
        <f t="shared" si="78"/>
        <v>4.82</v>
      </c>
      <c r="N498" s="84">
        <f t="shared" si="79"/>
        <v>21.69</v>
      </c>
      <c r="O498" s="84">
        <f t="shared" si="72"/>
        <v>71.576999999999998</v>
      </c>
      <c r="P498" s="1"/>
      <c r="Q498" s="1"/>
    </row>
    <row r="499" spans="1:17" x14ac:dyDescent="0.2">
      <c r="A499" s="84">
        <f t="shared" si="73"/>
        <v>49.3</v>
      </c>
      <c r="B499" s="84">
        <f t="shared" si="70"/>
        <v>1.7192000000000001</v>
      </c>
      <c r="C499" s="84">
        <f t="shared" si="71"/>
        <v>1.4922</v>
      </c>
      <c r="D499" s="1"/>
      <c r="E499" s="84">
        <f t="shared" si="74"/>
        <v>4.83</v>
      </c>
      <c r="F499" s="84">
        <f t="shared" si="75"/>
        <v>119</v>
      </c>
      <c r="G499" s="1"/>
      <c r="H499" s="1"/>
      <c r="I499" s="84">
        <f t="shared" si="76"/>
        <v>4.83</v>
      </c>
      <c r="J499" s="84">
        <f t="shared" si="77"/>
        <v>56.6</v>
      </c>
      <c r="K499" s="1"/>
      <c r="L499" s="1"/>
      <c r="M499" s="84">
        <f t="shared" si="78"/>
        <v>4.83</v>
      </c>
      <c r="N499" s="84">
        <f t="shared" si="79"/>
        <v>21.77</v>
      </c>
      <c r="O499" s="84">
        <f t="shared" si="72"/>
        <v>71.840999999999994</v>
      </c>
      <c r="P499" s="1"/>
      <c r="Q499" s="1"/>
    </row>
    <row r="500" spans="1:17" x14ac:dyDescent="0.2">
      <c r="A500" s="84">
        <f t="shared" si="73"/>
        <v>49.4</v>
      </c>
      <c r="B500" s="84">
        <f t="shared" si="70"/>
        <v>1.7161999999999999</v>
      </c>
      <c r="C500" s="84">
        <f t="shared" si="71"/>
        <v>1.4896</v>
      </c>
      <c r="D500" s="1"/>
      <c r="E500" s="84">
        <f t="shared" si="74"/>
        <v>4.84</v>
      </c>
      <c r="F500" s="84">
        <f t="shared" si="75"/>
        <v>119</v>
      </c>
      <c r="G500" s="1"/>
      <c r="H500" s="1"/>
      <c r="I500" s="84">
        <f t="shared" si="76"/>
        <v>4.84</v>
      </c>
      <c r="J500" s="84">
        <f t="shared" si="77"/>
        <v>56.8</v>
      </c>
      <c r="K500" s="1"/>
      <c r="L500" s="1"/>
      <c r="M500" s="84">
        <f t="shared" si="78"/>
        <v>4.84</v>
      </c>
      <c r="N500" s="84">
        <f t="shared" si="79"/>
        <v>21.85</v>
      </c>
      <c r="O500" s="84">
        <f t="shared" si="72"/>
        <v>72.105000000000004</v>
      </c>
      <c r="P500" s="1"/>
      <c r="Q500" s="1"/>
    </row>
    <row r="501" spans="1:17" x14ac:dyDescent="0.2">
      <c r="A501" s="84">
        <f t="shared" si="73"/>
        <v>49.5</v>
      </c>
      <c r="B501" s="84">
        <f t="shared" si="70"/>
        <v>1.7133</v>
      </c>
      <c r="C501" s="84">
        <f t="shared" si="71"/>
        <v>1.4871000000000001</v>
      </c>
      <c r="D501" s="1"/>
      <c r="E501" s="84">
        <f t="shared" si="74"/>
        <v>4.8499999999999996</v>
      </c>
      <c r="F501" s="84">
        <f t="shared" si="75"/>
        <v>119</v>
      </c>
      <c r="G501" s="1"/>
      <c r="H501" s="1"/>
      <c r="I501" s="84">
        <f t="shared" si="76"/>
        <v>4.8499999999999996</v>
      </c>
      <c r="J501" s="84">
        <f t="shared" si="77"/>
        <v>57</v>
      </c>
      <c r="K501" s="1"/>
      <c r="L501" s="1"/>
      <c r="M501" s="84">
        <f t="shared" si="78"/>
        <v>4.8499999999999996</v>
      </c>
      <c r="N501" s="84">
        <f t="shared" si="79"/>
        <v>21.92</v>
      </c>
      <c r="O501" s="84">
        <f t="shared" si="72"/>
        <v>72.335999999999999</v>
      </c>
      <c r="P501" s="1"/>
      <c r="Q501" s="1"/>
    </row>
    <row r="502" spans="1:17" x14ac:dyDescent="0.2">
      <c r="A502" s="84">
        <f t="shared" si="73"/>
        <v>49.6</v>
      </c>
      <c r="B502" s="84">
        <f t="shared" si="70"/>
        <v>1.7102999999999999</v>
      </c>
      <c r="C502" s="84">
        <f t="shared" si="71"/>
        <v>1.4844999999999999</v>
      </c>
      <c r="D502" s="1"/>
      <c r="E502" s="84">
        <f t="shared" si="74"/>
        <v>4.8600000000000003</v>
      </c>
      <c r="F502" s="84">
        <f t="shared" si="75"/>
        <v>119</v>
      </c>
      <c r="G502" s="1"/>
      <c r="H502" s="1"/>
      <c r="I502" s="84">
        <f t="shared" si="76"/>
        <v>4.8600000000000003</v>
      </c>
      <c r="J502" s="84">
        <f t="shared" si="77"/>
        <v>57.2</v>
      </c>
      <c r="K502" s="1"/>
      <c r="L502" s="1"/>
      <c r="M502" s="84">
        <f t="shared" si="78"/>
        <v>4.8600000000000003</v>
      </c>
      <c r="N502" s="84">
        <f t="shared" si="79"/>
        <v>22</v>
      </c>
      <c r="O502" s="84">
        <f t="shared" si="72"/>
        <v>72.599999999999994</v>
      </c>
      <c r="P502" s="1"/>
      <c r="Q502" s="1"/>
    </row>
    <row r="503" spans="1:17" x14ac:dyDescent="0.2">
      <c r="A503" s="84">
        <f t="shared" si="73"/>
        <v>49.7</v>
      </c>
      <c r="B503" s="84">
        <f t="shared" si="70"/>
        <v>1.7074</v>
      </c>
      <c r="C503" s="84">
        <f t="shared" si="71"/>
        <v>1.482</v>
      </c>
      <c r="D503" s="1"/>
      <c r="E503" s="84">
        <f t="shared" si="74"/>
        <v>4.87</v>
      </c>
      <c r="F503" s="84">
        <f t="shared" si="75"/>
        <v>118</v>
      </c>
      <c r="G503" s="1"/>
      <c r="H503" s="1"/>
      <c r="I503" s="84">
        <f t="shared" si="76"/>
        <v>4.87</v>
      </c>
      <c r="J503" s="84">
        <f t="shared" si="77"/>
        <v>57.4</v>
      </c>
      <c r="K503" s="1"/>
      <c r="L503" s="1"/>
      <c r="M503" s="84">
        <f t="shared" si="78"/>
        <v>4.87</v>
      </c>
      <c r="N503" s="84">
        <f t="shared" si="79"/>
        <v>22.08</v>
      </c>
      <c r="O503" s="84">
        <f t="shared" si="72"/>
        <v>72.864000000000004</v>
      </c>
      <c r="P503" s="1"/>
      <c r="Q503" s="1"/>
    </row>
    <row r="504" spans="1:17" x14ac:dyDescent="0.2">
      <c r="A504" s="84">
        <f t="shared" si="73"/>
        <v>49.8</v>
      </c>
      <c r="B504" s="84">
        <f t="shared" si="70"/>
        <v>1.7043999999999999</v>
      </c>
      <c r="C504" s="84">
        <f t="shared" si="71"/>
        <v>1.4794</v>
      </c>
      <c r="D504" s="1"/>
      <c r="E504" s="84">
        <f t="shared" si="74"/>
        <v>4.88</v>
      </c>
      <c r="F504" s="84">
        <f t="shared" si="75"/>
        <v>118</v>
      </c>
      <c r="G504" s="1"/>
      <c r="H504" s="1"/>
      <c r="I504" s="84">
        <f t="shared" si="76"/>
        <v>4.88</v>
      </c>
      <c r="J504" s="84">
        <f t="shared" si="77"/>
        <v>57.6</v>
      </c>
      <c r="K504" s="1"/>
      <c r="L504" s="1"/>
      <c r="M504" s="84">
        <f t="shared" si="78"/>
        <v>4.88</v>
      </c>
      <c r="N504" s="84">
        <f t="shared" si="79"/>
        <v>22.15</v>
      </c>
      <c r="O504" s="84">
        <f t="shared" si="72"/>
        <v>73.094999999999999</v>
      </c>
      <c r="P504" s="1"/>
      <c r="Q504" s="1"/>
    </row>
    <row r="505" spans="1:17" x14ac:dyDescent="0.2">
      <c r="A505" s="84">
        <f t="shared" si="73"/>
        <v>49.9</v>
      </c>
      <c r="B505" s="84">
        <f t="shared" si="70"/>
        <v>1.7015</v>
      </c>
      <c r="C505" s="84">
        <f t="shared" si="71"/>
        <v>1.4769000000000001</v>
      </c>
      <c r="D505" s="1"/>
      <c r="E505" s="84">
        <f t="shared" si="74"/>
        <v>4.8899999999999997</v>
      </c>
      <c r="F505" s="84">
        <f t="shared" si="75"/>
        <v>118</v>
      </c>
      <c r="G505" s="1"/>
      <c r="H505" s="1"/>
      <c r="I505" s="84">
        <f t="shared" si="76"/>
        <v>4.8899999999999997</v>
      </c>
      <c r="J505" s="84">
        <f t="shared" si="77"/>
        <v>57.8</v>
      </c>
      <c r="K505" s="1"/>
      <c r="L505" s="1"/>
      <c r="M505" s="84">
        <f t="shared" si="78"/>
        <v>4.8899999999999997</v>
      </c>
      <c r="N505" s="84">
        <f t="shared" si="79"/>
        <v>22.23</v>
      </c>
      <c r="O505" s="84">
        <f t="shared" si="72"/>
        <v>73.358999999999995</v>
      </c>
      <c r="P505" s="1"/>
      <c r="Q505" s="1"/>
    </row>
    <row r="506" spans="1:17" x14ac:dyDescent="0.2">
      <c r="A506" s="84">
        <f t="shared" si="73"/>
        <v>50</v>
      </c>
      <c r="B506" s="84">
        <f t="shared" si="70"/>
        <v>1.6986000000000001</v>
      </c>
      <c r="C506" s="84">
        <f t="shared" si="71"/>
        <v>1.4743999999999999</v>
      </c>
      <c r="D506" s="1"/>
      <c r="E506" s="84">
        <f t="shared" si="74"/>
        <v>4.9000000000000004</v>
      </c>
      <c r="F506" s="84">
        <f t="shared" si="75"/>
        <v>118</v>
      </c>
      <c r="G506" s="1"/>
      <c r="H506" s="1"/>
      <c r="I506" s="84">
        <f t="shared" si="76"/>
        <v>4.9000000000000004</v>
      </c>
      <c r="J506" s="84">
        <f t="shared" si="77"/>
        <v>58</v>
      </c>
      <c r="K506" s="1"/>
      <c r="L506" s="1"/>
      <c r="M506" s="84">
        <f t="shared" si="78"/>
        <v>4.9000000000000004</v>
      </c>
      <c r="N506" s="84">
        <f t="shared" si="79"/>
        <v>22.31</v>
      </c>
      <c r="O506" s="84">
        <f t="shared" si="72"/>
        <v>73.623000000000005</v>
      </c>
      <c r="P506" s="1"/>
      <c r="Q506" s="1"/>
    </row>
    <row r="507" spans="1:17" x14ac:dyDescent="0.2">
      <c r="A507" s="84">
        <f t="shared" si="73"/>
        <v>50.1</v>
      </c>
      <c r="B507" s="84">
        <f t="shared" si="70"/>
        <v>1.6958</v>
      </c>
      <c r="C507" s="84">
        <f t="shared" si="71"/>
        <v>1.4719</v>
      </c>
      <c r="D507" s="1"/>
      <c r="E507" s="84">
        <f t="shared" si="74"/>
        <v>4.91</v>
      </c>
      <c r="F507" s="84">
        <f t="shared" si="75"/>
        <v>117</v>
      </c>
      <c r="G507" s="1"/>
      <c r="H507" s="1"/>
      <c r="I507" s="84">
        <f t="shared" si="76"/>
        <v>4.91</v>
      </c>
      <c r="J507" s="84">
        <f t="shared" si="77"/>
        <v>58.2</v>
      </c>
      <c r="K507" s="1"/>
      <c r="L507" s="1"/>
      <c r="M507" s="84">
        <f t="shared" si="78"/>
        <v>4.91</v>
      </c>
      <c r="N507" s="84">
        <f t="shared" si="79"/>
        <v>22.38</v>
      </c>
      <c r="O507" s="84">
        <f t="shared" si="72"/>
        <v>73.853999999999999</v>
      </c>
      <c r="P507" s="1"/>
      <c r="Q507" s="1"/>
    </row>
    <row r="508" spans="1:17" x14ac:dyDescent="0.2">
      <c r="A508" s="84">
        <f t="shared" si="73"/>
        <v>50.2</v>
      </c>
      <c r="B508" s="84">
        <f t="shared" si="70"/>
        <v>1.6929000000000001</v>
      </c>
      <c r="C508" s="84">
        <f t="shared" si="71"/>
        <v>1.4695</v>
      </c>
      <c r="D508" s="1"/>
      <c r="E508" s="84">
        <f t="shared" si="74"/>
        <v>4.92</v>
      </c>
      <c r="F508" s="84">
        <f t="shared" si="75"/>
        <v>117</v>
      </c>
      <c r="G508" s="1"/>
      <c r="H508" s="1"/>
      <c r="I508" s="84">
        <f t="shared" si="76"/>
        <v>4.92</v>
      </c>
      <c r="J508" s="84">
        <f t="shared" si="77"/>
        <v>58.4</v>
      </c>
      <c r="K508" s="1"/>
      <c r="L508" s="1"/>
      <c r="M508" s="84">
        <f t="shared" si="78"/>
        <v>4.92</v>
      </c>
      <c r="N508" s="84">
        <f t="shared" si="79"/>
        <v>22.46</v>
      </c>
      <c r="O508" s="84">
        <f t="shared" si="72"/>
        <v>74.117999999999995</v>
      </c>
      <c r="P508" s="1"/>
      <c r="Q508" s="1"/>
    </row>
    <row r="509" spans="1:17" x14ac:dyDescent="0.2">
      <c r="A509" s="84">
        <f t="shared" si="73"/>
        <v>50.3</v>
      </c>
      <c r="B509" s="84">
        <f t="shared" si="70"/>
        <v>1.69</v>
      </c>
      <c r="C509" s="84">
        <f t="shared" si="71"/>
        <v>1.4670000000000001</v>
      </c>
      <c r="D509" s="1"/>
      <c r="E509" s="84">
        <f t="shared" si="74"/>
        <v>4.93</v>
      </c>
      <c r="F509" s="84">
        <f t="shared" si="75"/>
        <v>117</v>
      </c>
      <c r="G509" s="1"/>
      <c r="H509" s="1"/>
      <c r="I509" s="84">
        <f t="shared" si="76"/>
        <v>4.93</v>
      </c>
      <c r="J509" s="84">
        <f t="shared" si="77"/>
        <v>58.6</v>
      </c>
      <c r="K509" s="1"/>
      <c r="L509" s="1"/>
      <c r="M509" s="84">
        <f t="shared" si="78"/>
        <v>4.93</v>
      </c>
      <c r="N509" s="84">
        <f t="shared" si="79"/>
        <v>22.54</v>
      </c>
      <c r="O509" s="84">
        <f t="shared" si="72"/>
        <v>74.382000000000005</v>
      </c>
      <c r="P509" s="1"/>
      <c r="Q509" s="1"/>
    </row>
    <row r="510" spans="1:17" x14ac:dyDescent="0.2">
      <c r="A510" s="84">
        <f t="shared" si="73"/>
        <v>50.4</v>
      </c>
      <c r="B510" s="84">
        <f t="shared" si="70"/>
        <v>1.6872</v>
      </c>
      <c r="C510" s="84">
        <f t="shared" si="71"/>
        <v>1.4645999999999999</v>
      </c>
      <c r="D510" s="1"/>
      <c r="E510" s="84">
        <f t="shared" si="74"/>
        <v>4.9400000000000004</v>
      </c>
      <c r="F510" s="84">
        <f t="shared" si="75"/>
        <v>117</v>
      </c>
      <c r="G510" s="1"/>
      <c r="H510" s="1"/>
      <c r="I510" s="84">
        <f t="shared" si="76"/>
        <v>4.9400000000000004</v>
      </c>
      <c r="J510" s="84">
        <f t="shared" si="77"/>
        <v>58.8</v>
      </c>
      <c r="K510" s="1"/>
      <c r="L510" s="1"/>
      <c r="M510" s="84">
        <f t="shared" si="78"/>
        <v>4.9400000000000004</v>
      </c>
      <c r="N510" s="84">
        <f t="shared" si="79"/>
        <v>22.62</v>
      </c>
      <c r="O510" s="84">
        <f t="shared" si="72"/>
        <v>74.646000000000001</v>
      </c>
      <c r="P510" s="1"/>
      <c r="Q510" s="1"/>
    </row>
    <row r="511" spans="1:17" x14ac:dyDescent="0.2">
      <c r="A511" s="84">
        <f t="shared" si="73"/>
        <v>50.5</v>
      </c>
      <c r="B511" s="84">
        <f t="shared" si="70"/>
        <v>1.6843999999999999</v>
      </c>
      <c r="C511" s="84">
        <f t="shared" si="71"/>
        <v>1.4621999999999999</v>
      </c>
      <c r="D511" s="1"/>
      <c r="E511" s="84">
        <f t="shared" si="74"/>
        <v>4.95</v>
      </c>
      <c r="F511" s="84">
        <f t="shared" si="75"/>
        <v>116</v>
      </c>
      <c r="G511" s="1"/>
      <c r="H511" s="1"/>
      <c r="I511" s="84">
        <f t="shared" si="76"/>
        <v>4.95</v>
      </c>
      <c r="J511" s="84">
        <f t="shared" si="77"/>
        <v>59</v>
      </c>
      <c r="K511" s="1"/>
      <c r="L511" s="1"/>
      <c r="M511" s="84">
        <f t="shared" si="78"/>
        <v>4.95</v>
      </c>
      <c r="N511" s="84">
        <f t="shared" si="79"/>
        <v>22.69</v>
      </c>
      <c r="O511" s="84">
        <f t="shared" si="72"/>
        <v>74.876999999999995</v>
      </c>
      <c r="P511" s="1"/>
      <c r="Q511" s="1"/>
    </row>
    <row r="512" spans="1:17" x14ac:dyDescent="0.2">
      <c r="A512" s="84">
        <f t="shared" si="73"/>
        <v>50.6</v>
      </c>
      <c r="B512" s="84">
        <f t="shared" si="70"/>
        <v>1.6816</v>
      </c>
      <c r="C512" s="84">
        <f t="shared" si="71"/>
        <v>1.4597</v>
      </c>
      <c r="D512" s="1"/>
      <c r="E512" s="84">
        <f t="shared" si="74"/>
        <v>4.96</v>
      </c>
      <c r="F512" s="84">
        <f t="shared" si="75"/>
        <v>116</v>
      </c>
      <c r="G512" s="1"/>
      <c r="H512" s="1"/>
      <c r="I512" s="84">
        <f t="shared" si="76"/>
        <v>4.96</v>
      </c>
      <c r="J512" s="84">
        <f t="shared" si="77"/>
        <v>59.2</v>
      </c>
      <c r="K512" s="1"/>
      <c r="L512" s="1"/>
      <c r="M512" s="84">
        <f t="shared" si="78"/>
        <v>4.96</v>
      </c>
      <c r="N512" s="84">
        <f t="shared" si="79"/>
        <v>22.77</v>
      </c>
      <c r="O512" s="84">
        <f t="shared" si="72"/>
        <v>75.141000000000005</v>
      </c>
      <c r="P512" s="1"/>
      <c r="Q512" s="1"/>
    </row>
    <row r="513" spans="1:17" x14ac:dyDescent="0.2">
      <c r="A513" s="84">
        <f t="shared" si="73"/>
        <v>50.7</v>
      </c>
      <c r="B513" s="84">
        <f t="shared" si="70"/>
        <v>1.6788000000000001</v>
      </c>
      <c r="C513" s="84">
        <f t="shared" si="71"/>
        <v>1.4573</v>
      </c>
      <c r="D513" s="1"/>
      <c r="E513" s="84">
        <f t="shared" si="74"/>
        <v>4.97</v>
      </c>
      <c r="F513" s="84">
        <f t="shared" si="75"/>
        <v>116</v>
      </c>
      <c r="G513" s="1"/>
      <c r="H513" s="1"/>
      <c r="I513" s="84">
        <f t="shared" si="76"/>
        <v>4.97</v>
      </c>
      <c r="J513" s="84">
        <f t="shared" si="77"/>
        <v>59.4</v>
      </c>
      <c r="K513" s="1"/>
      <c r="L513" s="1"/>
      <c r="M513" s="84">
        <f t="shared" si="78"/>
        <v>4.97</v>
      </c>
      <c r="N513" s="84">
        <f t="shared" si="79"/>
        <v>22.85</v>
      </c>
      <c r="O513" s="84">
        <f t="shared" si="72"/>
        <v>75.405000000000001</v>
      </c>
      <c r="P513" s="1"/>
      <c r="Q513" s="1"/>
    </row>
    <row r="514" spans="1:17" x14ac:dyDescent="0.2">
      <c r="A514" s="84">
        <f t="shared" si="73"/>
        <v>50.8</v>
      </c>
      <c r="B514" s="84">
        <f t="shared" si="70"/>
        <v>1.6759999999999999</v>
      </c>
      <c r="C514" s="84">
        <f t="shared" si="71"/>
        <v>1.4550000000000001</v>
      </c>
      <c r="D514" s="1"/>
      <c r="E514" s="84">
        <f t="shared" si="74"/>
        <v>4.9800000000000004</v>
      </c>
      <c r="F514" s="84">
        <f t="shared" si="75"/>
        <v>116</v>
      </c>
      <c r="G514" s="1"/>
      <c r="H514" s="1"/>
      <c r="I514" s="84">
        <f t="shared" si="76"/>
        <v>4.9800000000000004</v>
      </c>
      <c r="J514" s="84">
        <f t="shared" si="77"/>
        <v>59.6</v>
      </c>
      <c r="K514" s="1"/>
      <c r="L514" s="1"/>
      <c r="M514" s="84">
        <f t="shared" si="78"/>
        <v>4.9800000000000004</v>
      </c>
      <c r="N514" s="84">
        <f t="shared" si="79"/>
        <v>22.92</v>
      </c>
      <c r="O514" s="84">
        <f t="shared" si="72"/>
        <v>75.635999999999996</v>
      </c>
      <c r="P514" s="1"/>
      <c r="Q514" s="1"/>
    </row>
    <row r="515" spans="1:17" x14ac:dyDescent="0.2">
      <c r="A515" s="84">
        <f t="shared" si="73"/>
        <v>50.9</v>
      </c>
      <c r="B515" s="84">
        <f t="shared" si="70"/>
        <v>1.6733</v>
      </c>
      <c r="C515" s="84">
        <f t="shared" si="71"/>
        <v>1.4525999999999999</v>
      </c>
      <c r="D515" s="1"/>
      <c r="E515" s="84">
        <f t="shared" si="74"/>
        <v>4.99</v>
      </c>
      <c r="F515" s="84">
        <f t="shared" si="75"/>
        <v>115</v>
      </c>
      <c r="G515" s="1"/>
      <c r="H515" s="1"/>
      <c r="I515" s="84">
        <f t="shared" si="76"/>
        <v>4.99</v>
      </c>
      <c r="J515" s="84">
        <f t="shared" si="77"/>
        <v>59.8</v>
      </c>
      <c r="K515" s="1"/>
      <c r="L515" s="1"/>
      <c r="M515" s="84">
        <f t="shared" si="78"/>
        <v>4.99</v>
      </c>
      <c r="N515" s="84">
        <f t="shared" si="79"/>
        <v>23</v>
      </c>
      <c r="O515" s="84">
        <f t="shared" si="72"/>
        <v>75.900000000000006</v>
      </c>
      <c r="P515" s="1"/>
      <c r="Q515" s="1"/>
    </row>
    <row r="516" spans="1:17" x14ac:dyDescent="0.2">
      <c r="A516" s="84">
        <f t="shared" si="73"/>
        <v>51</v>
      </c>
      <c r="B516" s="84">
        <f t="shared" si="70"/>
        <v>1.6705000000000001</v>
      </c>
      <c r="C516" s="84">
        <f t="shared" si="71"/>
        <v>1.4501999999999999</v>
      </c>
      <c r="D516" s="1"/>
      <c r="E516" s="84">
        <f t="shared" si="74"/>
        <v>5</v>
      </c>
      <c r="F516" s="84">
        <f t="shared" si="75"/>
        <v>115</v>
      </c>
      <c r="G516" s="1"/>
      <c r="H516" s="1"/>
      <c r="I516" s="84">
        <f t="shared" si="76"/>
        <v>5</v>
      </c>
      <c r="J516" s="84">
        <f t="shared" si="77"/>
        <v>60</v>
      </c>
      <c r="K516" s="1"/>
      <c r="L516" s="1"/>
      <c r="M516" s="84">
        <f t="shared" si="78"/>
        <v>5</v>
      </c>
      <c r="N516" s="84">
        <f t="shared" si="79"/>
        <v>23.08</v>
      </c>
      <c r="O516" s="84">
        <f t="shared" si="72"/>
        <v>76.164000000000001</v>
      </c>
      <c r="P516" s="1"/>
      <c r="Q516" s="1"/>
    </row>
    <row r="517" spans="1:17" x14ac:dyDescent="0.2">
      <c r="A517" s="84">
        <f t="shared" si="73"/>
        <v>51.1</v>
      </c>
      <c r="B517" s="84">
        <f t="shared" si="70"/>
        <v>1.6677999999999999</v>
      </c>
      <c r="C517" s="84">
        <f t="shared" si="71"/>
        <v>1.4479</v>
      </c>
      <c r="D517" s="1"/>
      <c r="E517" s="84">
        <f t="shared" si="74"/>
        <v>5.01</v>
      </c>
      <c r="F517" s="84">
        <f t="shared" si="75"/>
        <v>115</v>
      </c>
      <c r="G517" s="1"/>
      <c r="H517" s="1"/>
      <c r="I517" s="84">
        <f t="shared" si="76"/>
        <v>5.01</v>
      </c>
      <c r="J517" s="84">
        <f t="shared" si="77"/>
        <v>60.2</v>
      </c>
      <c r="K517" s="1"/>
      <c r="L517" s="1"/>
      <c r="M517" s="84">
        <f t="shared" si="78"/>
        <v>5.01</v>
      </c>
      <c r="N517" s="84">
        <f t="shared" si="79"/>
        <v>23.15</v>
      </c>
      <c r="O517" s="84">
        <f t="shared" si="72"/>
        <v>76.394999999999996</v>
      </c>
      <c r="P517" s="1"/>
      <c r="Q517" s="1"/>
    </row>
    <row r="518" spans="1:17" x14ac:dyDescent="0.2">
      <c r="A518" s="84">
        <f t="shared" si="73"/>
        <v>51.2</v>
      </c>
      <c r="B518" s="84">
        <f t="shared" si="70"/>
        <v>1.6651</v>
      </c>
      <c r="C518" s="84">
        <f t="shared" si="71"/>
        <v>1.4456</v>
      </c>
      <c r="D518" s="1"/>
      <c r="E518" s="84">
        <f t="shared" si="74"/>
        <v>5.0199999999999996</v>
      </c>
      <c r="F518" s="84">
        <f t="shared" si="75"/>
        <v>115</v>
      </c>
      <c r="G518" s="1"/>
      <c r="H518" s="1"/>
      <c r="I518" s="84">
        <f t="shared" si="76"/>
        <v>5.0199999999999996</v>
      </c>
      <c r="J518" s="84">
        <f t="shared" si="77"/>
        <v>60.4</v>
      </c>
      <c r="K518" s="1"/>
      <c r="L518" s="1"/>
      <c r="M518" s="84">
        <f t="shared" si="78"/>
        <v>5.0199999999999996</v>
      </c>
      <c r="N518" s="84">
        <f t="shared" si="79"/>
        <v>23.23</v>
      </c>
      <c r="O518" s="84">
        <f t="shared" si="72"/>
        <v>76.659000000000006</v>
      </c>
      <c r="P518" s="1"/>
      <c r="Q518" s="1"/>
    </row>
    <row r="519" spans="1:17" x14ac:dyDescent="0.2">
      <c r="A519" s="84">
        <f t="shared" si="73"/>
        <v>51.3</v>
      </c>
      <c r="B519" s="84">
        <f t="shared" si="70"/>
        <v>1.6624000000000001</v>
      </c>
      <c r="C519" s="84">
        <f t="shared" si="71"/>
        <v>1.4433</v>
      </c>
      <c r="D519" s="1"/>
      <c r="E519" s="84">
        <f t="shared" si="74"/>
        <v>5.03</v>
      </c>
      <c r="F519" s="84">
        <f t="shared" si="75"/>
        <v>114</v>
      </c>
      <c r="G519" s="1"/>
      <c r="H519" s="1"/>
      <c r="I519" s="84">
        <f t="shared" si="76"/>
        <v>5.03</v>
      </c>
      <c r="J519" s="84">
        <f t="shared" si="77"/>
        <v>60.6</v>
      </c>
      <c r="K519" s="1"/>
      <c r="L519" s="1"/>
      <c r="M519" s="84">
        <f t="shared" si="78"/>
        <v>5.03</v>
      </c>
      <c r="N519" s="84">
        <f t="shared" si="79"/>
        <v>23.31</v>
      </c>
      <c r="O519" s="84">
        <f t="shared" si="72"/>
        <v>76.923000000000002</v>
      </c>
      <c r="P519" s="1"/>
      <c r="Q519" s="1"/>
    </row>
    <row r="520" spans="1:17" x14ac:dyDescent="0.2">
      <c r="A520" s="84">
        <f t="shared" si="73"/>
        <v>51.4</v>
      </c>
      <c r="B520" s="84">
        <f t="shared" si="70"/>
        <v>1.6597</v>
      </c>
      <c r="C520" s="84">
        <f t="shared" si="71"/>
        <v>1.4409000000000001</v>
      </c>
      <c r="D520" s="1"/>
      <c r="E520" s="84">
        <f t="shared" si="74"/>
        <v>5.04</v>
      </c>
      <c r="F520" s="84">
        <f t="shared" si="75"/>
        <v>114</v>
      </c>
      <c r="G520" s="1"/>
      <c r="H520" s="1"/>
      <c r="I520" s="84">
        <f t="shared" si="76"/>
        <v>5.04</v>
      </c>
      <c r="J520" s="84">
        <f t="shared" si="77"/>
        <v>60.8</v>
      </c>
      <c r="K520" s="1"/>
      <c r="L520" s="1"/>
      <c r="M520" s="84">
        <f t="shared" si="78"/>
        <v>5.04</v>
      </c>
      <c r="N520" s="84">
        <f t="shared" si="79"/>
        <v>23.38</v>
      </c>
      <c r="O520" s="84">
        <f t="shared" si="72"/>
        <v>77.153999999999996</v>
      </c>
      <c r="P520" s="1"/>
      <c r="Q520" s="1"/>
    </row>
    <row r="521" spans="1:17" x14ac:dyDescent="0.2">
      <c r="A521" s="84">
        <f t="shared" si="73"/>
        <v>51.5</v>
      </c>
      <c r="B521" s="84">
        <f t="shared" si="70"/>
        <v>1.657</v>
      </c>
      <c r="C521" s="84">
        <f t="shared" si="71"/>
        <v>1.4387000000000001</v>
      </c>
      <c r="D521" s="1"/>
      <c r="E521" s="84">
        <f t="shared" si="74"/>
        <v>5.05</v>
      </c>
      <c r="F521" s="84">
        <f t="shared" si="75"/>
        <v>114</v>
      </c>
      <c r="G521" s="1"/>
      <c r="H521" s="1"/>
      <c r="I521" s="84">
        <f t="shared" si="76"/>
        <v>5.05</v>
      </c>
      <c r="J521" s="84">
        <f t="shared" si="77"/>
        <v>61</v>
      </c>
      <c r="K521" s="1"/>
      <c r="L521" s="1"/>
      <c r="M521" s="84">
        <f t="shared" si="78"/>
        <v>5.05</v>
      </c>
      <c r="N521" s="84">
        <f t="shared" si="79"/>
        <v>23.46</v>
      </c>
      <c r="O521" s="84">
        <f t="shared" si="72"/>
        <v>77.418000000000006</v>
      </c>
      <c r="P521" s="1"/>
      <c r="Q521" s="1"/>
    </row>
    <row r="522" spans="1:17" x14ac:dyDescent="0.2">
      <c r="A522" s="84">
        <f t="shared" si="73"/>
        <v>51.6</v>
      </c>
      <c r="B522" s="84">
        <f t="shared" si="70"/>
        <v>1.6543000000000001</v>
      </c>
      <c r="C522" s="84">
        <f t="shared" si="71"/>
        <v>1.4363999999999999</v>
      </c>
      <c r="D522" s="1"/>
      <c r="E522" s="84">
        <f t="shared" si="74"/>
        <v>5.0599999999999996</v>
      </c>
      <c r="F522" s="84">
        <f t="shared" si="75"/>
        <v>114</v>
      </c>
      <c r="G522" s="1"/>
      <c r="H522" s="1"/>
      <c r="I522" s="84">
        <f t="shared" si="76"/>
        <v>5.0599999999999996</v>
      </c>
      <c r="J522" s="84">
        <f t="shared" si="77"/>
        <v>61.2</v>
      </c>
      <c r="K522" s="1"/>
      <c r="L522" s="1"/>
      <c r="M522" s="84">
        <f t="shared" si="78"/>
        <v>5.0599999999999996</v>
      </c>
      <c r="N522" s="84">
        <f t="shared" si="79"/>
        <v>23.54</v>
      </c>
      <c r="O522" s="84">
        <f t="shared" si="72"/>
        <v>77.682000000000002</v>
      </c>
      <c r="P522" s="1"/>
      <c r="Q522" s="1"/>
    </row>
    <row r="523" spans="1:17" x14ac:dyDescent="0.2">
      <c r="A523" s="84">
        <f t="shared" si="73"/>
        <v>51.7</v>
      </c>
      <c r="B523" s="84">
        <f t="shared" si="70"/>
        <v>1.6516999999999999</v>
      </c>
      <c r="C523" s="84">
        <f t="shared" si="71"/>
        <v>1.4340999999999999</v>
      </c>
      <c r="D523" s="1"/>
      <c r="E523" s="84">
        <f t="shared" si="74"/>
        <v>5.07</v>
      </c>
      <c r="F523" s="84">
        <f t="shared" si="75"/>
        <v>113</v>
      </c>
      <c r="G523" s="1"/>
      <c r="H523" s="1"/>
      <c r="I523" s="84">
        <f t="shared" si="76"/>
        <v>5.07</v>
      </c>
      <c r="J523" s="84">
        <f t="shared" si="77"/>
        <v>61.4</v>
      </c>
      <c r="K523" s="1"/>
      <c r="L523" s="1"/>
      <c r="M523" s="84">
        <f t="shared" si="78"/>
        <v>5.07</v>
      </c>
      <c r="N523" s="84">
        <f t="shared" si="79"/>
        <v>23.62</v>
      </c>
      <c r="O523" s="84">
        <f t="shared" si="72"/>
        <v>77.945999999999998</v>
      </c>
      <c r="P523" s="1"/>
      <c r="Q523" s="1"/>
    </row>
    <row r="524" spans="1:17" x14ac:dyDescent="0.2">
      <c r="A524" s="84">
        <f t="shared" si="73"/>
        <v>51.8</v>
      </c>
      <c r="B524" s="84">
        <f t="shared" si="70"/>
        <v>1.649</v>
      </c>
      <c r="C524" s="84">
        <f t="shared" si="71"/>
        <v>1.4319</v>
      </c>
      <c r="D524" s="1"/>
      <c r="E524" s="84">
        <f t="shared" si="74"/>
        <v>5.08</v>
      </c>
      <c r="F524" s="84">
        <f t="shared" si="75"/>
        <v>113</v>
      </c>
      <c r="G524" s="1"/>
      <c r="H524" s="1"/>
      <c r="I524" s="84">
        <f t="shared" si="76"/>
        <v>5.08</v>
      </c>
      <c r="J524" s="84">
        <f t="shared" si="77"/>
        <v>61.6</v>
      </c>
      <c r="K524" s="1"/>
      <c r="L524" s="1"/>
      <c r="M524" s="84">
        <f t="shared" si="78"/>
        <v>5.08</v>
      </c>
      <c r="N524" s="84">
        <f t="shared" si="79"/>
        <v>23.69</v>
      </c>
      <c r="O524" s="84">
        <f t="shared" si="72"/>
        <v>78.177000000000007</v>
      </c>
      <c r="P524" s="1"/>
      <c r="Q524" s="1"/>
    </row>
    <row r="525" spans="1:17" x14ac:dyDescent="0.2">
      <c r="A525" s="84">
        <f t="shared" si="73"/>
        <v>51.9</v>
      </c>
      <c r="B525" s="84">
        <f t="shared" si="70"/>
        <v>1.6464000000000001</v>
      </c>
      <c r="C525" s="84">
        <f t="shared" si="71"/>
        <v>1.4296</v>
      </c>
      <c r="D525" s="1"/>
      <c r="E525" s="84">
        <f t="shared" si="74"/>
        <v>5.09</v>
      </c>
      <c r="F525" s="84">
        <f t="shared" si="75"/>
        <v>113</v>
      </c>
      <c r="G525" s="1"/>
      <c r="H525" s="1"/>
      <c r="I525" s="84">
        <f t="shared" si="76"/>
        <v>5.09</v>
      </c>
      <c r="J525" s="84">
        <f t="shared" si="77"/>
        <v>61.8</v>
      </c>
      <c r="K525" s="1"/>
      <c r="L525" s="1"/>
      <c r="M525" s="84">
        <f t="shared" si="78"/>
        <v>5.09</v>
      </c>
      <c r="N525" s="84">
        <f t="shared" si="79"/>
        <v>23.77</v>
      </c>
      <c r="O525" s="84">
        <f t="shared" si="72"/>
        <v>78.441000000000003</v>
      </c>
      <c r="P525" s="1"/>
      <c r="Q525" s="1"/>
    </row>
    <row r="526" spans="1:17" x14ac:dyDescent="0.2">
      <c r="A526" s="84">
        <f t="shared" si="73"/>
        <v>52</v>
      </c>
      <c r="B526" s="84">
        <f t="shared" si="70"/>
        <v>1.6437999999999999</v>
      </c>
      <c r="C526" s="84">
        <f t="shared" si="71"/>
        <v>1.4274</v>
      </c>
      <c r="D526" s="1"/>
      <c r="E526" s="84">
        <f t="shared" si="74"/>
        <v>5.0999999999999996</v>
      </c>
      <c r="F526" s="84">
        <f t="shared" si="75"/>
        <v>113</v>
      </c>
      <c r="G526" s="1"/>
      <c r="H526" s="1"/>
      <c r="I526" s="84">
        <f t="shared" si="76"/>
        <v>5.0999999999999996</v>
      </c>
      <c r="J526" s="84">
        <f t="shared" si="77"/>
        <v>62</v>
      </c>
      <c r="K526" s="1"/>
      <c r="L526" s="1"/>
      <c r="M526" s="84">
        <f t="shared" si="78"/>
        <v>5.0999999999999996</v>
      </c>
      <c r="N526" s="84">
        <f t="shared" si="79"/>
        <v>23.85</v>
      </c>
      <c r="O526" s="84">
        <f t="shared" si="72"/>
        <v>78.704999999999998</v>
      </c>
      <c r="P526" s="1"/>
      <c r="Q526" s="1"/>
    </row>
    <row r="527" spans="1:17" x14ac:dyDescent="0.2">
      <c r="A527" s="84">
        <f t="shared" si="73"/>
        <v>52.1</v>
      </c>
      <c r="B527" s="84">
        <f t="shared" si="70"/>
        <v>1.6412</v>
      </c>
      <c r="C527" s="84">
        <f t="shared" si="71"/>
        <v>1.4252</v>
      </c>
      <c r="D527" s="1"/>
      <c r="E527" s="84">
        <f t="shared" si="74"/>
        <v>5.1100000000000003</v>
      </c>
      <c r="F527" s="84">
        <f t="shared" si="75"/>
        <v>112</v>
      </c>
      <c r="G527" s="1"/>
      <c r="H527" s="1"/>
      <c r="I527" s="84">
        <f t="shared" si="76"/>
        <v>5.1100000000000003</v>
      </c>
      <c r="J527" s="84">
        <f t="shared" si="77"/>
        <v>62.2</v>
      </c>
      <c r="K527" s="1"/>
      <c r="L527" s="1"/>
      <c r="M527" s="84">
        <f t="shared" si="78"/>
        <v>5.1100000000000003</v>
      </c>
      <c r="N527" s="84">
        <f t="shared" si="79"/>
        <v>23.92</v>
      </c>
      <c r="O527" s="84">
        <f t="shared" si="72"/>
        <v>78.936000000000007</v>
      </c>
      <c r="P527" s="1"/>
      <c r="Q527" s="1"/>
    </row>
    <row r="528" spans="1:17" x14ac:dyDescent="0.2">
      <c r="A528" s="84">
        <f t="shared" si="73"/>
        <v>52.2</v>
      </c>
      <c r="B528" s="84">
        <f t="shared" ref="B528:B591" si="80">ROUND(VLOOKUP($A528,SINCLAIRTABELLE,$D$1),$B$10)</f>
        <v>1.6386000000000001</v>
      </c>
      <c r="C528" s="84">
        <f t="shared" ref="C528:C591" si="81">IF($B$3=$W$1,ROUND(VLOOKUP($A528,SINCLAIRTABELLE,$E$1),$B$10),IF($B$3=$W$2,B528,B528+$B$4))</f>
        <v>1.423</v>
      </c>
      <c r="D528" s="1"/>
      <c r="E528" s="84">
        <f t="shared" si="74"/>
        <v>5.12</v>
      </c>
      <c r="F528" s="84">
        <f t="shared" si="75"/>
        <v>112</v>
      </c>
      <c r="G528" s="1"/>
      <c r="H528" s="1"/>
      <c r="I528" s="84">
        <f t="shared" si="76"/>
        <v>5.12</v>
      </c>
      <c r="J528" s="84">
        <f t="shared" si="77"/>
        <v>62.4</v>
      </c>
      <c r="K528" s="1"/>
      <c r="L528" s="1"/>
      <c r="M528" s="84">
        <f t="shared" si="78"/>
        <v>5.12</v>
      </c>
      <c r="N528" s="84">
        <f t="shared" si="79"/>
        <v>24</v>
      </c>
      <c r="O528" s="84">
        <f t="shared" ref="O528:O591" si="82">IF($N$4="Ja",ROUND(N528*$O$2,$B$10),N528)</f>
        <v>79.2</v>
      </c>
      <c r="P528" s="1"/>
      <c r="Q528" s="1"/>
    </row>
    <row r="529" spans="1:17" x14ac:dyDescent="0.2">
      <c r="A529" s="84">
        <f t="shared" si="73"/>
        <v>52.3</v>
      </c>
      <c r="B529" s="84">
        <f t="shared" si="80"/>
        <v>1.6361000000000001</v>
      </c>
      <c r="C529" s="84">
        <f t="shared" si="81"/>
        <v>1.4208000000000001</v>
      </c>
      <c r="D529" s="1"/>
      <c r="E529" s="84">
        <f t="shared" si="74"/>
        <v>5.13</v>
      </c>
      <c r="F529" s="84">
        <f t="shared" si="75"/>
        <v>112</v>
      </c>
      <c r="G529" s="1"/>
      <c r="H529" s="1"/>
      <c r="I529" s="84">
        <f t="shared" si="76"/>
        <v>5.13</v>
      </c>
      <c r="J529" s="84">
        <f t="shared" si="77"/>
        <v>62.6</v>
      </c>
      <c r="K529" s="1"/>
      <c r="L529" s="1"/>
      <c r="M529" s="84">
        <f t="shared" si="78"/>
        <v>5.13</v>
      </c>
      <c r="N529" s="84">
        <f t="shared" si="79"/>
        <v>24.08</v>
      </c>
      <c r="O529" s="84">
        <f t="shared" si="82"/>
        <v>79.463999999999999</v>
      </c>
      <c r="P529" s="1"/>
      <c r="Q529" s="1"/>
    </row>
    <row r="530" spans="1:17" x14ac:dyDescent="0.2">
      <c r="A530" s="84">
        <f t="shared" ref="A530:A593" si="83">ROUND(A529+0.1,1)</f>
        <v>52.4</v>
      </c>
      <c r="B530" s="84">
        <f t="shared" si="80"/>
        <v>1.6335</v>
      </c>
      <c r="C530" s="84">
        <f t="shared" si="81"/>
        <v>1.4186000000000001</v>
      </c>
      <c r="D530" s="1"/>
      <c r="E530" s="84">
        <f t="shared" ref="E530:E593" si="84">ROUND(E529+0.01,2)</f>
        <v>5.14</v>
      </c>
      <c r="F530" s="84">
        <f t="shared" ref="F530:F593" si="85">ROUND(IF(E530 &gt; $F$9,0,($F$9-E530)*100*$F$11), $F$10)</f>
        <v>112</v>
      </c>
      <c r="G530" s="1"/>
      <c r="H530" s="1"/>
      <c r="I530" s="84">
        <f t="shared" ref="I530:I593" si="86">ROUND(I529+0.01,2)</f>
        <v>5.14</v>
      </c>
      <c r="J530" s="84">
        <f t="shared" ref="J530:J593" si="87">ROUND(IF(I530&lt;=$J$9,0,(I530-$J$9)*100*$J$11),$J$10)</f>
        <v>62.8</v>
      </c>
      <c r="K530" s="1"/>
      <c r="L530" s="1"/>
      <c r="M530" s="84">
        <f t="shared" ref="M530:M593" si="88">ROUND(M529+0.01,2)</f>
        <v>5.14</v>
      </c>
      <c r="N530" s="84">
        <f t="shared" ref="N530:N593" si="89">ROUND(IF(M530&lt;=$N$9,0,(M530-$N$9)*100*$N$11),$N$10)</f>
        <v>24.15</v>
      </c>
      <c r="O530" s="84">
        <f t="shared" si="82"/>
        <v>79.694999999999993</v>
      </c>
      <c r="P530" s="1"/>
      <c r="Q530" s="1"/>
    </row>
    <row r="531" spans="1:17" x14ac:dyDescent="0.2">
      <c r="A531" s="84">
        <f t="shared" si="83"/>
        <v>52.5</v>
      </c>
      <c r="B531" s="84">
        <f t="shared" si="80"/>
        <v>1.631</v>
      </c>
      <c r="C531" s="84">
        <f t="shared" si="81"/>
        <v>1.4165000000000001</v>
      </c>
      <c r="D531" s="1"/>
      <c r="E531" s="84">
        <f t="shared" si="84"/>
        <v>5.15</v>
      </c>
      <c r="F531" s="84">
        <f t="shared" si="85"/>
        <v>111</v>
      </c>
      <c r="G531" s="1"/>
      <c r="H531" s="1"/>
      <c r="I531" s="84">
        <f t="shared" si="86"/>
        <v>5.15</v>
      </c>
      <c r="J531" s="84">
        <f t="shared" si="87"/>
        <v>63</v>
      </c>
      <c r="K531" s="1"/>
      <c r="L531" s="1"/>
      <c r="M531" s="84">
        <f t="shared" si="88"/>
        <v>5.15</v>
      </c>
      <c r="N531" s="84">
        <f t="shared" si="89"/>
        <v>24.23</v>
      </c>
      <c r="O531" s="84">
        <f t="shared" si="82"/>
        <v>79.959000000000003</v>
      </c>
      <c r="P531" s="1"/>
      <c r="Q531" s="1"/>
    </row>
    <row r="532" spans="1:17" x14ac:dyDescent="0.2">
      <c r="A532" s="84">
        <f t="shared" si="83"/>
        <v>52.6</v>
      </c>
      <c r="B532" s="84">
        <f t="shared" si="80"/>
        <v>1.6284000000000001</v>
      </c>
      <c r="C532" s="84">
        <f t="shared" si="81"/>
        <v>1.4142999999999999</v>
      </c>
      <c r="D532" s="1"/>
      <c r="E532" s="84">
        <f t="shared" si="84"/>
        <v>5.16</v>
      </c>
      <c r="F532" s="84">
        <f t="shared" si="85"/>
        <v>111</v>
      </c>
      <c r="G532" s="1"/>
      <c r="H532" s="1"/>
      <c r="I532" s="84">
        <f t="shared" si="86"/>
        <v>5.16</v>
      </c>
      <c r="J532" s="84">
        <f t="shared" si="87"/>
        <v>63.2</v>
      </c>
      <c r="K532" s="1"/>
      <c r="L532" s="1"/>
      <c r="M532" s="84">
        <f t="shared" si="88"/>
        <v>5.16</v>
      </c>
      <c r="N532" s="84">
        <f t="shared" si="89"/>
        <v>24.31</v>
      </c>
      <c r="O532" s="84">
        <f t="shared" si="82"/>
        <v>80.222999999999999</v>
      </c>
      <c r="P532" s="1"/>
      <c r="Q532" s="1"/>
    </row>
    <row r="533" spans="1:17" x14ac:dyDescent="0.2">
      <c r="A533" s="84">
        <f t="shared" si="83"/>
        <v>52.7</v>
      </c>
      <c r="B533" s="84">
        <f t="shared" si="80"/>
        <v>1.6258999999999999</v>
      </c>
      <c r="C533" s="84">
        <f t="shared" si="81"/>
        <v>1.4121999999999999</v>
      </c>
      <c r="D533" s="1"/>
      <c r="E533" s="84">
        <f t="shared" si="84"/>
        <v>5.17</v>
      </c>
      <c r="F533" s="84">
        <f t="shared" si="85"/>
        <v>111</v>
      </c>
      <c r="G533" s="1"/>
      <c r="H533" s="1"/>
      <c r="I533" s="84">
        <f t="shared" si="86"/>
        <v>5.17</v>
      </c>
      <c r="J533" s="84">
        <f t="shared" si="87"/>
        <v>63.4</v>
      </c>
      <c r="K533" s="1"/>
      <c r="L533" s="1"/>
      <c r="M533" s="84">
        <f t="shared" si="88"/>
        <v>5.17</v>
      </c>
      <c r="N533" s="84">
        <f t="shared" si="89"/>
        <v>24.38</v>
      </c>
      <c r="O533" s="84">
        <f t="shared" si="82"/>
        <v>80.453999999999994</v>
      </c>
      <c r="P533" s="1"/>
      <c r="Q533" s="1"/>
    </row>
    <row r="534" spans="1:17" x14ac:dyDescent="0.2">
      <c r="A534" s="84">
        <f t="shared" si="83"/>
        <v>52.8</v>
      </c>
      <c r="B534" s="84">
        <f t="shared" si="80"/>
        <v>1.6234</v>
      </c>
      <c r="C534" s="84">
        <f t="shared" si="81"/>
        <v>1.4100999999999999</v>
      </c>
      <c r="D534" s="1"/>
      <c r="E534" s="84">
        <f t="shared" si="84"/>
        <v>5.18</v>
      </c>
      <c r="F534" s="84">
        <f t="shared" si="85"/>
        <v>111</v>
      </c>
      <c r="G534" s="1"/>
      <c r="H534" s="1"/>
      <c r="I534" s="84">
        <f t="shared" si="86"/>
        <v>5.18</v>
      </c>
      <c r="J534" s="84">
        <f t="shared" si="87"/>
        <v>63.6</v>
      </c>
      <c r="K534" s="1"/>
      <c r="L534" s="1"/>
      <c r="M534" s="84">
        <f t="shared" si="88"/>
        <v>5.18</v>
      </c>
      <c r="N534" s="84">
        <f t="shared" si="89"/>
        <v>24.46</v>
      </c>
      <c r="O534" s="84">
        <f t="shared" si="82"/>
        <v>80.718000000000004</v>
      </c>
      <c r="P534" s="1"/>
      <c r="Q534" s="1"/>
    </row>
    <row r="535" spans="1:17" x14ac:dyDescent="0.2">
      <c r="A535" s="84">
        <f t="shared" si="83"/>
        <v>52.9</v>
      </c>
      <c r="B535" s="84">
        <f t="shared" si="80"/>
        <v>1.6209</v>
      </c>
      <c r="C535" s="84">
        <f t="shared" si="81"/>
        <v>1.4078999999999999</v>
      </c>
      <c r="D535" s="1"/>
      <c r="E535" s="84">
        <f t="shared" si="84"/>
        <v>5.19</v>
      </c>
      <c r="F535" s="84">
        <f t="shared" si="85"/>
        <v>110</v>
      </c>
      <c r="G535" s="1"/>
      <c r="H535" s="1"/>
      <c r="I535" s="84">
        <f t="shared" si="86"/>
        <v>5.19</v>
      </c>
      <c r="J535" s="84">
        <f t="shared" si="87"/>
        <v>63.8</v>
      </c>
      <c r="K535" s="1"/>
      <c r="L535" s="1"/>
      <c r="M535" s="84">
        <f t="shared" si="88"/>
        <v>5.19</v>
      </c>
      <c r="N535" s="84">
        <f t="shared" si="89"/>
        <v>24.54</v>
      </c>
      <c r="O535" s="84">
        <f t="shared" si="82"/>
        <v>80.981999999999999</v>
      </c>
      <c r="P535" s="1"/>
      <c r="Q535" s="1"/>
    </row>
    <row r="536" spans="1:17" x14ac:dyDescent="0.2">
      <c r="A536" s="84">
        <f t="shared" si="83"/>
        <v>53</v>
      </c>
      <c r="B536" s="84">
        <f t="shared" si="80"/>
        <v>1.6184000000000001</v>
      </c>
      <c r="C536" s="84">
        <f t="shared" si="81"/>
        <v>1.4057999999999999</v>
      </c>
      <c r="D536" s="1"/>
      <c r="E536" s="84">
        <f t="shared" si="84"/>
        <v>5.2</v>
      </c>
      <c r="F536" s="84">
        <f t="shared" si="85"/>
        <v>110</v>
      </c>
      <c r="G536" s="1"/>
      <c r="H536" s="1"/>
      <c r="I536" s="84">
        <f t="shared" si="86"/>
        <v>5.2</v>
      </c>
      <c r="J536" s="84">
        <f t="shared" si="87"/>
        <v>64</v>
      </c>
      <c r="K536" s="1"/>
      <c r="L536" s="1"/>
      <c r="M536" s="84">
        <f t="shared" si="88"/>
        <v>5.2</v>
      </c>
      <c r="N536" s="84">
        <f t="shared" si="89"/>
        <v>24.62</v>
      </c>
      <c r="O536" s="84">
        <f t="shared" si="82"/>
        <v>81.245999999999995</v>
      </c>
      <c r="P536" s="1"/>
      <c r="Q536" s="1"/>
    </row>
    <row r="537" spans="1:17" x14ac:dyDescent="0.2">
      <c r="A537" s="84">
        <f t="shared" si="83"/>
        <v>53.1</v>
      </c>
      <c r="B537" s="84">
        <f t="shared" si="80"/>
        <v>1.6160000000000001</v>
      </c>
      <c r="C537" s="84">
        <f t="shared" si="81"/>
        <v>1.4036999999999999</v>
      </c>
      <c r="D537" s="1"/>
      <c r="E537" s="84">
        <f t="shared" si="84"/>
        <v>5.21</v>
      </c>
      <c r="F537" s="84">
        <f t="shared" si="85"/>
        <v>110</v>
      </c>
      <c r="G537" s="1"/>
      <c r="H537" s="1"/>
      <c r="I537" s="84">
        <f t="shared" si="86"/>
        <v>5.21</v>
      </c>
      <c r="J537" s="84">
        <f t="shared" si="87"/>
        <v>64.2</v>
      </c>
      <c r="K537" s="1"/>
      <c r="L537" s="1"/>
      <c r="M537" s="84">
        <f t="shared" si="88"/>
        <v>5.21</v>
      </c>
      <c r="N537" s="84">
        <f t="shared" si="89"/>
        <v>24.69</v>
      </c>
      <c r="O537" s="84">
        <f t="shared" si="82"/>
        <v>81.477000000000004</v>
      </c>
      <c r="P537" s="1"/>
      <c r="Q537" s="1"/>
    </row>
    <row r="538" spans="1:17" x14ac:dyDescent="0.2">
      <c r="A538" s="84">
        <f t="shared" si="83"/>
        <v>53.2</v>
      </c>
      <c r="B538" s="84">
        <f t="shared" si="80"/>
        <v>1.6134999999999999</v>
      </c>
      <c r="C538" s="84">
        <f t="shared" si="81"/>
        <v>1.4016999999999999</v>
      </c>
      <c r="D538" s="1"/>
      <c r="E538" s="84">
        <f t="shared" si="84"/>
        <v>5.22</v>
      </c>
      <c r="F538" s="84">
        <f t="shared" si="85"/>
        <v>110</v>
      </c>
      <c r="G538" s="1"/>
      <c r="H538" s="1"/>
      <c r="I538" s="84">
        <f t="shared" si="86"/>
        <v>5.22</v>
      </c>
      <c r="J538" s="84">
        <f t="shared" si="87"/>
        <v>64.400000000000006</v>
      </c>
      <c r="K538" s="1"/>
      <c r="L538" s="1"/>
      <c r="M538" s="84">
        <f t="shared" si="88"/>
        <v>5.22</v>
      </c>
      <c r="N538" s="84">
        <f t="shared" si="89"/>
        <v>24.77</v>
      </c>
      <c r="O538" s="84">
        <f t="shared" si="82"/>
        <v>81.741</v>
      </c>
      <c r="P538" s="1"/>
      <c r="Q538" s="1"/>
    </row>
    <row r="539" spans="1:17" x14ac:dyDescent="0.2">
      <c r="A539" s="84">
        <f t="shared" si="83"/>
        <v>53.3</v>
      </c>
      <c r="B539" s="84">
        <f t="shared" si="80"/>
        <v>1.6111</v>
      </c>
      <c r="C539" s="84">
        <f t="shared" si="81"/>
        <v>1.3996</v>
      </c>
      <c r="D539" s="1"/>
      <c r="E539" s="84">
        <f t="shared" si="84"/>
        <v>5.23</v>
      </c>
      <c r="F539" s="84">
        <f t="shared" si="85"/>
        <v>109</v>
      </c>
      <c r="G539" s="1"/>
      <c r="H539" s="1"/>
      <c r="I539" s="84">
        <f t="shared" si="86"/>
        <v>5.23</v>
      </c>
      <c r="J539" s="84">
        <f t="shared" si="87"/>
        <v>64.599999999999994</v>
      </c>
      <c r="K539" s="1"/>
      <c r="L539" s="1"/>
      <c r="M539" s="84">
        <f t="shared" si="88"/>
        <v>5.23</v>
      </c>
      <c r="N539" s="84">
        <f t="shared" si="89"/>
        <v>24.85</v>
      </c>
      <c r="O539" s="84">
        <f t="shared" si="82"/>
        <v>82.004999999999995</v>
      </c>
      <c r="P539" s="1"/>
      <c r="Q539" s="1"/>
    </row>
    <row r="540" spans="1:17" x14ac:dyDescent="0.2">
      <c r="A540" s="84">
        <f t="shared" si="83"/>
        <v>53.4</v>
      </c>
      <c r="B540" s="84">
        <f t="shared" si="80"/>
        <v>1.6086</v>
      </c>
      <c r="C540" s="84">
        <f t="shared" si="81"/>
        <v>1.3975</v>
      </c>
      <c r="D540" s="1"/>
      <c r="E540" s="84">
        <f t="shared" si="84"/>
        <v>5.24</v>
      </c>
      <c r="F540" s="84">
        <f t="shared" si="85"/>
        <v>109</v>
      </c>
      <c r="G540" s="1"/>
      <c r="H540" s="1"/>
      <c r="I540" s="84">
        <f t="shared" si="86"/>
        <v>5.24</v>
      </c>
      <c r="J540" s="84">
        <f t="shared" si="87"/>
        <v>64.8</v>
      </c>
      <c r="K540" s="1"/>
      <c r="L540" s="1"/>
      <c r="M540" s="84">
        <f t="shared" si="88"/>
        <v>5.24</v>
      </c>
      <c r="N540" s="84">
        <f t="shared" si="89"/>
        <v>24.92</v>
      </c>
      <c r="O540" s="84">
        <f t="shared" si="82"/>
        <v>82.236000000000004</v>
      </c>
      <c r="P540" s="1"/>
      <c r="Q540" s="1"/>
    </row>
    <row r="541" spans="1:17" x14ac:dyDescent="0.2">
      <c r="A541" s="84">
        <f t="shared" si="83"/>
        <v>53.5</v>
      </c>
      <c r="B541" s="84">
        <f t="shared" si="80"/>
        <v>1.6062000000000001</v>
      </c>
      <c r="C541" s="84">
        <f t="shared" si="81"/>
        <v>1.3955</v>
      </c>
      <c r="D541" s="1"/>
      <c r="E541" s="84">
        <f t="shared" si="84"/>
        <v>5.25</v>
      </c>
      <c r="F541" s="84">
        <f t="shared" si="85"/>
        <v>109</v>
      </c>
      <c r="G541" s="1"/>
      <c r="H541" s="1"/>
      <c r="I541" s="84">
        <f t="shared" si="86"/>
        <v>5.25</v>
      </c>
      <c r="J541" s="84">
        <f t="shared" si="87"/>
        <v>65</v>
      </c>
      <c r="K541" s="1"/>
      <c r="L541" s="1"/>
      <c r="M541" s="84">
        <f t="shared" si="88"/>
        <v>5.25</v>
      </c>
      <c r="N541" s="84">
        <f t="shared" si="89"/>
        <v>25</v>
      </c>
      <c r="O541" s="84">
        <f t="shared" si="82"/>
        <v>82.5</v>
      </c>
      <c r="P541" s="1"/>
      <c r="Q541" s="1"/>
    </row>
    <row r="542" spans="1:17" x14ac:dyDescent="0.2">
      <c r="A542" s="84">
        <f t="shared" si="83"/>
        <v>53.6</v>
      </c>
      <c r="B542" s="84">
        <f t="shared" si="80"/>
        <v>1.6037999999999999</v>
      </c>
      <c r="C542" s="84">
        <f t="shared" si="81"/>
        <v>1.3935</v>
      </c>
      <c r="D542" s="1"/>
      <c r="E542" s="84">
        <f t="shared" si="84"/>
        <v>5.26</v>
      </c>
      <c r="F542" s="84">
        <f t="shared" si="85"/>
        <v>109</v>
      </c>
      <c r="G542" s="1"/>
      <c r="H542" s="1"/>
      <c r="I542" s="84">
        <f t="shared" si="86"/>
        <v>5.26</v>
      </c>
      <c r="J542" s="84">
        <f t="shared" si="87"/>
        <v>65.2</v>
      </c>
      <c r="K542" s="1"/>
      <c r="L542" s="1"/>
      <c r="M542" s="84">
        <f t="shared" si="88"/>
        <v>5.26</v>
      </c>
      <c r="N542" s="84">
        <f t="shared" si="89"/>
        <v>25.08</v>
      </c>
      <c r="O542" s="84">
        <f t="shared" si="82"/>
        <v>82.763999999999996</v>
      </c>
      <c r="P542" s="1"/>
      <c r="Q542" s="1"/>
    </row>
    <row r="543" spans="1:17" x14ac:dyDescent="0.2">
      <c r="A543" s="84">
        <f t="shared" si="83"/>
        <v>53.7</v>
      </c>
      <c r="B543" s="84">
        <f t="shared" si="80"/>
        <v>1.6013999999999999</v>
      </c>
      <c r="C543" s="84">
        <f t="shared" si="81"/>
        <v>1.3914</v>
      </c>
      <c r="D543" s="1"/>
      <c r="E543" s="84">
        <f t="shared" si="84"/>
        <v>5.27</v>
      </c>
      <c r="F543" s="84">
        <f t="shared" si="85"/>
        <v>108</v>
      </c>
      <c r="G543" s="1"/>
      <c r="H543" s="1"/>
      <c r="I543" s="84">
        <f t="shared" si="86"/>
        <v>5.27</v>
      </c>
      <c r="J543" s="84">
        <f t="shared" si="87"/>
        <v>65.400000000000006</v>
      </c>
      <c r="K543" s="1"/>
      <c r="L543" s="1"/>
      <c r="M543" s="84">
        <f t="shared" si="88"/>
        <v>5.27</v>
      </c>
      <c r="N543" s="84">
        <f t="shared" si="89"/>
        <v>25.15</v>
      </c>
      <c r="O543" s="84">
        <f t="shared" si="82"/>
        <v>82.995000000000005</v>
      </c>
      <c r="P543" s="1"/>
      <c r="Q543" s="1"/>
    </row>
    <row r="544" spans="1:17" x14ac:dyDescent="0.2">
      <c r="A544" s="84">
        <f t="shared" si="83"/>
        <v>53.8</v>
      </c>
      <c r="B544" s="84">
        <f t="shared" si="80"/>
        <v>1.599</v>
      </c>
      <c r="C544" s="84">
        <f t="shared" si="81"/>
        <v>1.3894</v>
      </c>
      <c r="D544" s="1"/>
      <c r="E544" s="84">
        <f t="shared" si="84"/>
        <v>5.28</v>
      </c>
      <c r="F544" s="84">
        <f t="shared" si="85"/>
        <v>108</v>
      </c>
      <c r="G544" s="1"/>
      <c r="H544" s="1"/>
      <c r="I544" s="84">
        <f t="shared" si="86"/>
        <v>5.28</v>
      </c>
      <c r="J544" s="84">
        <f t="shared" si="87"/>
        <v>65.599999999999994</v>
      </c>
      <c r="K544" s="1"/>
      <c r="L544" s="1"/>
      <c r="M544" s="84">
        <f t="shared" si="88"/>
        <v>5.28</v>
      </c>
      <c r="N544" s="84">
        <f t="shared" si="89"/>
        <v>25.23</v>
      </c>
      <c r="O544" s="84">
        <f t="shared" si="82"/>
        <v>83.259</v>
      </c>
      <c r="P544" s="1"/>
      <c r="Q544" s="1"/>
    </row>
    <row r="545" spans="1:17" x14ac:dyDescent="0.2">
      <c r="A545" s="84">
        <f t="shared" si="83"/>
        <v>53.9</v>
      </c>
      <c r="B545" s="84">
        <f t="shared" si="80"/>
        <v>1.5967</v>
      </c>
      <c r="C545" s="84">
        <f t="shared" si="81"/>
        <v>1.3874</v>
      </c>
      <c r="D545" s="1"/>
      <c r="E545" s="84">
        <f t="shared" si="84"/>
        <v>5.29</v>
      </c>
      <c r="F545" s="84">
        <f t="shared" si="85"/>
        <v>108</v>
      </c>
      <c r="G545" s="1"/>
      <c r="H545" s="1"/>
      <c r="I545" s="84">
        <f t="shared" si="86"/>
        <v>5.29</v>
      </c>
      <c r="J545" s="84">
        <f t="shared" si="87"/>
        <v>65.8</v>
      </c>
      <c r="K545" s="1"/>
      <c r="L545" s="1"/>
      <c r="M545" s="84">
        <f t="shared" si="88"/>
        <v>5.29</v>
      </c>
      <c r="N545" s="84">
        <f t="shared" si="89"/>
        <v>25.31</v>
      </c>
      <c r="O545" s="84">
        <f t="shared" si="82"/>
        <v>83.522999999999996</v>
      </c>
      <c r="P545" s="1"/>
      <c r="Q545" s="1"/>
    </row>
    <row r="546" spans="1:17" x14ac:dyDescent="0.2">
      <c r="A546" s="84">
        <f t="shared" si="83"/>
        <v>54</v>
      </c>
      <c r="B546" s="84">
        <f t="shared" si="80"/>
        <v>1.5943000000000001</v>
      </c>
      <c r="C546" s="84">
        <f t="shared" si="81"/>
        <v>1.3854</v>
      </c>
      <c r="D546" s="1"/>
      <c r="E546" s="84">
        <f t="shared" si="84"/>
        <v>5.3</v>
      </c>
      <c r="F546" s="84">
        <f t="shared" si="85"/>
        <v>108</v>
      </c>
      <c r="G546" s="1"/>
      <c r="H546" s="1"/>
      <c r="I546" s="84">
        <f t="shared" si="86"/>
        <v>5.3</v>
      </c>
      <c r="J546" s="84">
        <f t="shared" si="87"/>
        <v>66</v>
      </c>
      <c r="K546" s="1"/>
      <c r="L546" s="1"/>
      <c r="M546" s="84">
        <f t="shared" si="88"/>
        <v>5.3</v>
      </c>
      <c r="N546" s="84">
        <f t="shared" si="89"/>
        <v>25.38</v>
      </c>
      <c r="O546" s="84">
        <f t="shared" si="82"/>
        <v>83.754000000000005</v>
      </c>
      <c r="P546" s="1"/>
      <c r="Q546" s="1"/>
    </row>
    <row r="547" spans="1:17" x14ac:dyDescent="0.2">
      <c r="A547" s="84">
        <f t="shared" si="83"/>
        <v>54.1</v>
      </c>
      <c r="B547" s="84">
        <f t="shared" si="80"/>
        <v>1.5920000000000001</v>
      </c>
      <c r="C547" s="84">
        <f t="shared" si="81"/>
        <v>1.3835</v>
      </c>
      <c r="D547" s="1"/>
      <c r="E547" s="84">
        <f t="shared" si="84"/>
        <v>5.31</v>
      </c>
      <c r="F547" s="84">
        <f t="shared" si="85"/>
        <v>107</v>
      </c>
      <c r="G547" s="1"/>
      <c r="H547" s="1"/>
      <c r="I547" s="84">
        <f t="shared" si="86"/>
        <v>5.31</v>
      </c>
      <c r="J547" s="84">
        <f t="shared" si="87"/>
        <v>66.2</v>
      </c>
      <c r="K547" s="1"/>
      <c r="L547" s="1"/>
      <c r="M547" s="84">
        <f t="shared" si="88"/>
        <v>5.31</v>
      </c>
      <c r="N547" s="84">
        <f t="shared" si="89"/>
        <v>25.46</v>
      </c>
      <c r="O547" s="84">
        <f t="shared" si="82"/>
        <v>84.018000000000001</v>
      </c>
      <c r="P547" s="1"/>
      <c r="Q547" s="1"/>
    </row>
    <row r="548" spans="1:17" x14ac:dyDescent="0.2">
      <c r="A548" s="84">
        <f t="shared" si="83"/>
        <v>54.2</v>
      </c>
      <c r="B548" s="84">
        <f t="shared" si="80"/>
        <v>1.5895999999999999</v>
      </c>
      <c r="C548" s="84">
        <f t="shared" si="81"/>
        <v>1.3815</v>
      </c>
      <c r="D548" s="1"/>
      <c r="E548" s="84">
        <f t="shared" si="84"/>
        <v>5.32</v>
      </c>
      <c r="F548" s="84">
        <f t="shared" si="85"/>
        <v>107</v>
      </c>
      <c r="G548" s="1"/>
      <c r="H548" s="1"/>
      <c r="I548" s="84">
        <f t="shared" si="86"/>
        <v>5.32</v>
      </c>
      <c r="J548" s="84">
        <f t="shared" si="87"/>
        <v>66.400000000000006</v>
      </c>
      <c r="K548" s="1"/>
      <c r="L548" s="1"/>
      <c r="M548" s="84">
        <f t="shared" si="88"/>
        <v>5.32</v>
      </c>
      <c r="N548" s="84">
        <f t="shared" si="89"/>
        <v>25.54</v>
      </c>
      <c r="O548" s="84">
        <f t="shared" si="82"/>
        <v>84.281999999999996</v>
      </c>
      <c r="P548" s="1"/>
      <c r="Q548" s="1"/>
    </row>
    <row r="549" spans="1:17" x14ac:dyDescent="0.2">
      <c r="A549" s="84">
        <f t="shared" si="83"/>
        <v>54.3</v>
      </c>
      <c r="B549" s="84">
        <f t="shared" si="80"/>
        <v>1.5872999999999999</v>
      </c>
      <c r="C549" s="84">
        <f t="shared" si="81"/>
        <v>1.3794999999999999</v>
      </c>
      <c r="D549" s="1"/>
      <c r="E549" s="84">
        <f t="shared" si="84"/>
        <v>5.33</v>
      </c>
      <c r="F549" s="84">
        <f t="shared" si="85"/>
        <v>107</v>
      </c>
      <c r="G549" s="1"/>
      <c r="H549" s="1"/>
      <c r="I549" s="84">
        <f t="shared" si="86"/>
        <v>5.33</v>
      </c>
      <c r="J549" s="84">
        <f t="shared" si="87"/>
        <v>66.599999999999994</v>
      </c>
      <c r="K549" s="1"/>
      <c r="L549" s="1"/>
      <c r="M549" s="84">
        <f t="shared" si="88"/>
        <v>5.33</v>
      </c>
      <c r="N549" s="84">
        <f t="shared" si="89"/>
        <v>25.62</v>
      </c>
      <c r="O549" s="84">
        <f t="shared" si="82"/>
        <v>84.546000000000006</v>
      </c>
      <c r="P549" s="1"/>
      <c r="Q549" s="1"/>
    </row>
    <row r="550" spans="1:17" x14ac:dyDescent="0.2">
      <c r="A550" s="84">
        <f t="shared" si="83"/>
        <v>54.4</v>
      </c>
      <c r="B550" s="84">
        <f t="shared" si="80"/>
        <v>1.585</v>
      </c>
      <c r="C550" s="84">
        <f t="shared" si="81"/>
        <v>1.3775999999999999</v>
      </c>
      <c r="D550" s="1"/>
      <c r="E550" s="84">
        <f t="shared" si="84"/>
        <v>5.34</v>
      </c>
      <c r="F550" s="84">
        <f t="shared" si="85"/>
        <v>107</v>
      </c>
      <c r="G550" s="1"/>
      <c r="H550" s="1"/>
      <c r="I550" s="84">
        <f t="shared" si="86"/>
        <v>5.34</v>
      </c>
      <c r="J550" s="84">
        <f t="shared" si="87"/>
        <v>66.8</v>
      </c>
      <c r="K550" s="1"/>
      <c r="L550" s="1"/>
      <c r="M550" s="84">
        <f t="shared" si="88"/>
        <v>5.34</v>
      </c>
      <c r="N550" s="84">
        <f t="shared" si="89"/>
        <v>25.69</v>
      </c>
      <c r="O550" s="84">
        <f t="shared" si="82"/>
        <v>84.777000000000001</v>
      </c>
      <c r="P550" s="1"/>
      <c r="Q550" s="1"/>
    </row>
    <row r="551" spans="1:17" x14ac:dyDescent="0.2">
      <c r="A551" s="84">
        <f t="shared" si="83"/>
        <v>54.5</v>
      </c>
      <c r="B551" s="84">
        <f t="shared" si="80"/>
        <v>1.5827</v>
      </c>
      <c r="C551" s="84">
        <f t="shared" si="81"/>
        <v>1.3755999999999999</v>
      </c>
      <c r="D551" s="1"/>
      <c r="E551" s="84">
        <f t="shared" si="84"/>
        <v>5.35</v>
      </c>
      <c r="F551" s="84">
        <f t="shared" si="85"/>
        <v>106</v>
      </c>
      <c r="G551" s="1"/>
      <c r="H551" s="1"/>
      <c r="I551" s="84">
        <f t="shared" si="86"/>
        <v>5.35</v>
      </c>
      <c r="J551" s="84">
        <f t="shared" si="87"/>
        <v>67</v>
      </c>
      <c r="K551" s="1"/>
      <c r="L551" s="1"/>
      <c r="M551" s="84">
        <f t="shared" si="88"/>
        <v>5.35</v>
      </c>
      <c r="N551" s="84">
        <f t="shared" si="89"/>
        <v>25.77</v>
      </c>
      <c r="O551" s="84">
        <f t="shared" si="82"/>
        <v>85.040999999999997</v>
      </c>
      <c r="P551" s="1"/>
      <c r="Q551" s="1"/>
    </row>
    <row r="552" spans="1:17" x14ac:dyDescent="0.2">
      <c r="A552" s="84">
        <f t="shared" si="83"/>
        <v>54.6</v>
      </c>
      <c r="B552" s="84">
        <f t="shared" si="80"/>
        <v>1.5804</v>
      </c>
      <c r="C552" s="84">
        <f t="shared" si="81"/>
        <v>1.3736999999999999</v>
      </c>
      <c r="D552" s="1"/>
      <c r="E552" s="84">
        <f t="shared" si="84"/>
        <v>5.36</v>
      </c>
      <c r="F552" s="84">
        <f t="shared" si="85"/>
        <v>106</v>
      </c>
      <c r="G552" s="1"/>
      <c r="H552" s="1"/>
      <c r="I552" s="84">
        <f t="shared" si="86"/>
        <v>5.36</v>
      </c>
      <c r="J552" s="84">
        <f t="shared" si="87"/>
        <v>67.2</v>
      </c>
      <c r="K552" s="1"/>
      <c r="L552" s="1"/>
      <c r="M552" s="84">
        <f t="shared" si="88"/>
        <v>5.36</v>
      </c>
      <c r="N552" s="84">
        <f t="shared" si="89"/>
        <v>25.85</v>
      </c>
      <c r="O552" s="84">
        <f t="shared" si="82"/>
        <v>85.305000000000007</v>
      </c>
      <c r="P552" s="1"/>
      <c r="Q552" s="1"/>
    </row>
    <row r="553" spans="1:17" x14ac:dyDescent="0.2">
      <c r="A553" s="84">
        <f t="shared" si="83"/>
        <v>54.7</v>
      </c>
      <c r="B553" s="84">
        <f t="shared" si="80"/>
        <v>1.5781000000000001</v>
      </c>
      <c r="C553" s="84">
        <f t="shared" si="81"/>
        <v>1.3717999999999999</v>
      </c>
      <c r="D553" s="1"/>
      <c r="E553" s="84">
        <f t="shared" si="84"/>
        <v>5.37</v>
      </c>
      <c r="F553" s="84">
        <f t="shared" si="85"/>
        <v>106</v>
      </c>
      <c r="G553" s="1"/>
      <c r="H553" s="1"/>
      <c r="I553" s="84">
        <f t="shared" si="86"/>
        <v>5.37</v>
      </c>
      <c r="J553" s="84">
        <f t="shared" si="87"/>
        <v>67.400000000000006</v>
      </c>
      <c r="K553" s="1"/>
      <c r="L553" s="1"/>
      <c r="M553" s="84">
        <f t="shared" si="88"/>
        <v>5.37</v>
      </c>
      <c r="N553" s="84">
        <f t="shared" si="89"/>
        <v>25.92</v>
      </c>
      <c r="O553" s="84">
        <f t="shared" si="82"/>
        <v>85.536000000000001</v>
      </c>
      <c r="P553" s="1"/>
      <c r="Q553" s="1"/>
    </row>
    <row r="554" spans="1:17" x14ac:dyDescent="0.2">
      <c r="A554" s="84">
        <f t="shared" si="83"/>
        <v>54.8</v>
      </c>
      <c r="B554" s="84">
        <f t="shared" si="80"/>
        <v>1.5758000000000001</v>
      </c>
      <c r="C554" s="84">
        <f t="shared" si="81"/>
        <v>1.3698999999999999</v>
      </c>
      <c r="D554" s="1"/>
      <c r="E554" s="84">
        <f t="shared" si="84"/>
        <v>5.38</v>
      </c>
      <c r="F554" s="84">
        <f t="shared" si="85"/>
        <v>106</v>
      </c>
      <c r="G554" s="1"/>
      <c r="H554" s="1"/>
      <c r="I554" s="84">
        <f t="shared" si="86"/>
        <v>5.38</v>
      </c>
      <c r="J554" s="84">
        <f t="shared" si="87"/>
        <v>67.599999999999994</v>
      </c>
      <c r="K554" s="1"/>
      <c r="L554" s="1"/>
      <c r="M554" s="84">
        <f t="shared" si="88"/>
        <v>5.38</v>
      </c>
      <c r="N554" s="84">
        <f t="shared" si="89"/>
        <v>26</v>
      </c>
      <c r="O554" s="84">
        <f t="shared" si="82"/>
        <v>85.8</v>
      </c>
      <c r="P554" s="1"/>
      <c r="Q554" s="1"/>
    </row>
    <row r="555" spans="1:17" x14ac:dyDescent="0.2">
      <c r="A555" s="84">
        <f t="shared" si="83"/>
        <v>54.9</v>
      </c>
      <c r="B555" s="84">
        <f t="shared" si="80"/>
        <v>1.5736000000000001</v>
      </c>
      <c r="C555" s="84">
        <f t="shared" si="81"/>
        <v>1.3680000000000001</v>
      </c>
      <c r="D555" s="1"/>
      <c r="E555" s="84">
        <f t="shared" si="84"/>
        <v>5.39</v>
      </c>
      <c r="F555" s="84">
        <f t="shared" si="85"/>
        <v>105</v>
      </c>
      <c r="G555" s="1"/>
      <c r="H555" s="1"/>
      <c r="I555" s="84">
        <f t="shared" si="86"/>
        <v>5.39</v>
      </c>
      <c r="J555" s="84">
        <f t="shared" si="87"/>
        <v>67.8</v>
      </c>
      <c r="K555" s="1"/>
      <c r="L555" s="1"/>
      <c r="M555" s="84">
        <f t="shared" si="88"/>
        <v>5.39</v>
      </c>
      <c r="N555" s="84">
        <f t="shared" si="89"/>
        <v>26.08</v>
      </c>
      <c r="O555" s="84">
        <f t="shared" si="82"/>
        <v>86.063999999999993</v>
      </c>
      <c r="P555" s="1"/>
      <c r="Q555" s="1"/>
    </row>
    <row r="556" spans="1:17" x14ac:dyDescent="0.2">
      <c r="A556" s="84">
        <f t="shared" si="83"/>
        <v>55</v>
      </c>
      <c r="B556" s="84">
        <f t="shared" si="80"/>
        <v>1.5712999999999999</v>
      </c>
      <c r="C556" s="84">
        <f t="shared" si="81"/>
        <v>1.3661000000000001</v>
      </c>
      <c r="D556" s="1"/>
      <c r="E556" s="84">
        <f t="shared" si="84"/>
        <v>5.4</v>
      </c>
      <c r="F556" s="84">
        <f t="shared" si="85"/>
        <v>105</v>
      </c>
      <c r="G556" s="1"/>
      <c r="H556" s="1"/>
      <c r="I556" s="84">
        <f t="shared" si="86"/>
        <v>5.4</v>
      </c>
      <c r="J556" s="84">
        <f t="shared" si="87"/>
        <v>68</v>
      </c>
      <c r="K556" s="1"/>
      <c r="L556" s="1"/>
      <c r="M556" s="84">
        <f t="shared" si="88"/>
        <v>5.4</v>
      </c>
      <c r="N556" s="84">
        <f t="shared" si="89"/>
        <v>26.15</v>
      </c>
      <c r="O556" s="84">
        <f t="shared" si="82"/>
        <v>86.295000000000002</v>
      </c>
      <c r="P556" s="1"/>
      <c r="Q556" s="1"/>
    </row>
    <row r="557" spans="1:17" x14ac:dyDescent="0.2">
      <c r="A557" s="84">
        <f t="shared" si="83"/>
        <v>55.1</v>
      </c>
      <c r="B557" s="84">
        <f t="shared" si="80"/>
        <v>1.5690999999999999</v>
      </c>
      <c r="C557" s="84">
        <f t="shared" si="81"/>
        <v>1.3642000000000001</v>
      </c>
      <c r="D557" s="1"/>
      <c r="E557" s="84">
        <f t="shared" si="84"/>
        <v>5.41</v>
      </c>
      <c r="F557" s="84">
        <f t="shared" si="85"/>
        <v>105</v>
      </c>
      <c r="G557" s="1"/>
      <c r="H557" s="1"/>
      <c r="I557" s="84">
        <f t="shared" si="86"/>
        <v>5.41</v>
      </c>
      <c r="J557" s="84">
        <f t="shared" si="87"/>
        <v>68.2</v>
      </c>
      <c r="K557" s="1"/>
      <c r="L557" s="1"/>
      <c r="M557" s="84">
        <f t="shared" si="88"/>
        <v>5.41</v>
      </c>
      <c r="N557" s="84">
        <f t="shared" si="89"/>
        <v>26.23</v>
      </c>
      <c r="O557" s="84">
        <f t="shared" si="82"/>
        <v>86.558999999999997</v>
      </c>
      <c r="P557" s="1"/>
      <c r="Q557" s="1"/>
    </row>
    <row r="558" spans="1:17" x14ac:dyDescent="0.2">
      <c r="A558" s="84">
        <f t="shared" si="83"/>
        <v>55.2</v>
      </c>
      <c r="B558" s="84">
        <f t="shared" si="80"/>
        <v>1.5669</v>
      </c>
      <c r="C558" s="84">
        <f t="shared" si="81"/>
        <v>1.3624000000000001</v>
      </c>
      <c r="D558" s="1"/>
      <c r="E558" s="84">
        <f t="shared" si="84"/>
        <v>5.42</v>
      </c>
      <c r="F558" s="84">
        <f t="shared" si="85"/>
        <v>105</v>
      </c>
      <c r="G558" s="1"/>
      <c r="H558" s="1"/>
      <c r="I558" s="84">
        <f t="shared" si="86"/>
        <v>5.42</v>
      </c>
      <c r="J558" s="84">
        <f t="shared" si="87"/>
        <v>68.400000000000006</v>
      </c>
      <c r="K558" s="1"/>
      <c r="L558" s="1"/>
      <c r="M558" s="84">
        <f t="shared" si="88"/>
        <v>5.42</v>
      </c>
      <c r="N558" s="84">
        <f t="shared" si="89"/>
        <v>26.31</v>
      </c>
      <c r="O558" s="84">
        <f t="shared" si="82"/>
        <v>86.822999999999993</v>
      </c>
      <c r="P558" s="1"/>
      <c r="Q558" s="1"/>
    </row>
    <row r="559" spans="1:17" x14ac:dyDescent="0.2">
      <c r="A559" s="84">
        <f t="shared" si="83"/>
        <v>55.3</v>
      </c>
      <c r="B559" s="84">
        <f t="shared" si="80"/>
        <v>1.5646</v>
      </c>
      <c r="C559" s="84">
        <f t="shared" si="81"/>
        <v>1.3605</v>
      </c>
      <c r="D559" s="1"/>
      <c r="E559" s="84">
        <f t="shared" si="84"/>
        <v>5.43</v>
      </c>
      <c r="F559" s="84">
        <f t="shared" si="85"/>
        <v>104</v>
      </c>
      <c r="G559" s="1"/>
      <c r="H559" s="1"/>
      <c r="I559" s="84">
        <f t="shared" si="86"/>
        <v>5.43</v>
      </c>
      <c r="J559" s="84">
        <f t="shared" si="87"/>
        <v>68.599999999999994</v>
      </c>
      <c r="K559" s="1"/>
      <c r="L559" s="1"/>
      <c r="M559" s="84">
        <f t="shared" si="88"/>
        <v>5.43</v>
      </c>
      <c r="N559" s="84">
        <f t="shared" si="89"/>
        <v>26.38</v>
      </c>
      <c r="O559" s="84">
        <f t="shared" si="82"/>
        <v>87.054000000000002</v>
      </c>
      <c r="P559" s="1"/>
      <c r="Q559" s="1"/>
    </row>
    <row r="560" spans="1:17" x14ac:dyDescent="0.2">
      <c r="A560" s="84">
        <f t="shared" si="83"/>
        <v>55.4</v>
      </c>
      <c r="B560" s="84">
        <f t="shared" si="80"/>
        <v>1.5624</v>
      </c>
      <c r="C560" s="84">
        <f t="shared" si="81"/>
        <v>1.3587</v>
      </c>
      <c r="D560" s="1"/>
      <c r="E560" s="84">
        <f t="shared" si="84"/>
        <v>5.44</v>
      </c>
      <c r="F560" s="84">
        <f t="shared" si="85"/>
        <v>104</v>
      </c>
      <c r="G560" s="1"/>
      <c r="H560" s="1"/>
      <c r="I560" s="84">
        <f t="shared" si="86"/>
        <v>5.44</v>
      </c>
      <c r="J560" s="84">
        <f t="shared" si="87"/>
        <v>68.8</v>
      </c>
      <c r="K560" s="1"/>
      <c r="L560" s="1"/>
      <c r="M560" s="84">
        <f t="shared" si="88"/>
        <v>5.44</v>
      </c>
      <c r="N560" s="84">
        <f t="shared" si="89"/>
        <v>26.46</v>
      </c>
      <c r="O560" s="84">
        <f t="shared" si="82"/>
        <v>87.317999999999998</v>
      </c>
      <c r="P560" s="1"/>
      <c r="Q560" s="1"/>
    </row>
    <row r="561" spans="1:17" x14ac:dyDescent="0.2">
      <c r="A561" s="84">
        <f t="shared" si="83"/>
        <v>55.5</v>
      </c>
      <c r="B561" s="84">
        <f t="shared" si="80"/>
        <v>1.5602</v>
      </c>
      <c r="C561" s="84">
        <f t="shared" si="81"/>
        <v>1.3568</v>
      </c>
      <c r="D561" s="1"/>
      <c r="E561" s="84">
        <f t="shared" si="84"/>
        <v>5.45</v>
      </c>
      <c r="F561" s="84">
        <f t="shared" si="85"/>
        <v>104</v>
      </c>
      <c r="G561" s="1"/>
      <c r="H561" s="1"/>
      <c r="I561" s="84">
        <f t="shared" si="86"/>
        <v>5.45</v>
      </c>
      <c r="J561" s="84">
        <f t="shared" si="87"/>
        <v>69</v>
      </c>
      <c r="K561" s="1"/>
      <c r="L561" s="1"/>
      <c r="M561" s="84">
        <f t="shared" si="88"/>
        <v>5.45</v>
      </c>
      <c r="N561" s="84">
        <f t="shared" si="89"/>
        <v>26.54</v>
      </c>
      <c r="O561" s="84">
        <f t="shared" si="82"/>
        <v>87.581999999999994</v>
      </c>
      <c r="P561" s="1"/>
      <c r="Q561" s="1"/>
    </row>
    <row r="562" spans="1:17" x14ac:dyDescent="0.2">
      <c r="A562" s="84">
        <f t="shared" si="83"/>
        <v>55.6</v>
      </c>
      <c r="B562" s="84">
        <f t="shared" si="80"/>
        <v>1.5581</v>
      </c>
      <c r="C562" s="84">
        <f t="shared" si="81"/>
        <v>1.355</v>
      </c>
      <c r="D562" s="1"/>
      <c r="E562" s="84">
        <f t="shared" si="84"/>
        <v>5.46</v>
      </c>
      <c r="F562" s="84">
        <f t="shared" si="85"/>
        <v>104</v>
      </c>
      <c r="G562" s="1"/>
      <c r="H562" s="1"/>
      <c r="I562" s="84">
        <f t="shared" si="86"/>
        <v>5.46</v>
      </c>
      <c r="J562" s="84">
        <f t="shared" si="87"/>
        <v>69.2</v>
      </c>
      <c r="K562" s="1"/>
      <c r="L562" s="1"/>
      <c r="M562" s="84">
        <f t="shared" si="88"/>
        <v>5.46</v>
      </c>
      <c r="N562" s="84">
        <f t="shared" si="89"/>
        <v>26.62</v>
      </c>
      <c r="O562" s="84">
        <f t="shared" si="82"/>
        <v>87.846000000000004</v>
      </c>
      <c r="P562" s="1"/>
      <c r="Q562" s="1"/>
    </row>
    <row r="563" spans="1:17" x14ac:dyDescent="0.2">
      <c r="A563" s="84">
        <f t="shared" si="83"/>
        <v>55.7</v>
      </c>
      <c r="B563" s="84">
        <f t="shared" si="80"/>
        <v>1.5559000000000001</v>
      </c>
      <c r="C563" s="84">
        <f t="shared" si="81"/>
        <v>1.3532</v>
      </c>
      <c r="D563" s="1"/>
      <c r="E563" s="84">
        <f t="shared" si="84"/>
        <v>5.47</v>
      </c>
      <c r="F563" s="84">
        <f t="shared" si="85"/>
        <v>103</v>
      </c>
      <c r="G563" s="1"/>
      <c r="H563" s="1"/>
      <c r="I563" s="84">
        <f t="shared" si="86"/>
        <v>5.47</v>
      </c>
      <c r="J563" s="84">
        <f t="shared" si="87"/>
        <v>69.400000000000006</v>
      </c>
      <c r="K563" s="1"/>
      <c r="L563" s="1"/>
      <c r="M563" s="84">
        <f t="shared" si="88"/>
        <v>5.47</v>
      </c>
      <c r="N563" s="84">
        <f t="shared" si="89"/>
        <v>26.69</v>
      </c>
      <c r="O563" s="84">
        <f t="shared" si="82"/>
        <v>88.076999999999998</v>
      </c>
      <c r="P563" s="1"/>
      <c r="Q563" s="1"/>
    </row>
    <row r="564" spans="1:17" x14ac:dyDescent="0.2">
      <c r="A564" s="84">
        <f t="shared" si="83"/>
        <v>55.8</v>
      </c>
      <c r="B564" s="84">
        <f t="shared" si="80"/>
        <v>1.5537000000000001</v>
      </c>
      <c r="C564" s="84">
        <f t="shared" si="81"/>
        <v>1.3513999999999999</v>
      </c>
      <c r="D564" s="1"/>
      <c r="E564" s="84">
        <f t="shared" si="84"/>
        <v>5.48</v>
      </c>
      <c r="F564" s="84">
        <f t="shared" si="85"/>
        <v>103</v>
      </c>
      <c r="G564" s="1"/>
      <c r="H564" s="1"/>
      <c r="I564" s="84">
        <f t="shared" si="86"/>
        <v>5.48</v>
      </c>
      <c r="J564" s="84">
        <f t="shared" si="87"/>
        <v>69.599999999999994</v>
      </c>
      <c r="K564" s="1"/>
      <c r="L564" s="1"/>
      <c r="M564" s="84">
        <f t="shared" si="88"/>
        <v>5.48</v>
      </c>
      <c r="N564" s="84">
        <f t="shared" si="89"/>
        <v>26.77</v>
      </c>
      <c r="O564" s="84">
        <f t="shared" si="82"/>
        <v>88.340999999999994</v>
      </c>
      <c r="P564" s="1"/>
      <c r="Q564" s="1"/>
    </row>
    <row r="565" spans="1:17" x14ac:dyDescent="0.2">
      <c r="A565" s="84">
        <f t="shared" si="83"/>
        <v>55.9</v>
      </c>
      <c r="B565" s="84">
        <f t="shared" si="80"/>
        <v>1.5516000000000001</v>
      </c>
      <c r="C565" s="84">
        <f t="shared" si="81"/>
        <v>1.3495999999999999</v>
      </c>
      <c r="D565" s="1"/>
      <c r="E565" s="84">
        <f t="shared" si="84"/>
        <v>5.49</v>
      </c>
      <c r="F565" s="84">
        <f t="shared" si="85"/>
        <v>103</v>
      </c>
      <c r="G565" s="1"/>
      <c r="H565" s="1"/>
      <c r="I565" s="84">
        <f t="shared" si="86"/>
        <v>5.49</v>
      </c>
      <c r="J565" s="84">
        <f t="shared" si="87"/>
        <v>69.8</v>
      </c>
      <c r="K565" s="1"/>
      <c r="L565" s="1"/>
      <c r="M565" s="84">
        <f t="shared" si="88"/>
        <v>5.49</v>
      </c>
      <c r="N565" s="84">
        <f t="shared" si="89"/>
        <v>26.85</v>
      </c>
      <c r="O565" s="84">
        <f t="shared" si="82"/>
        <v>88.605000000000004</v>
      </c>
      <c r="P565" s="1"/>
      <c r="Q565" s="1"/>
    </row>
    <row r="566" spans="1:17" x14ac:dyDescent="0.2">
      <c r="A566" s="84">
        <f t="shared" si="83"/>
        <v>56</v>
      </c>
      <c r="B566" s="84">
        <f t="shared" si="80"/>
        <v>1.5494000000000001</v>
      </c>
      <c r="C566" s="84">
        <f t="shared" si="81"/>
        <v>1.3478000000000001</v>
      </c>
      <c r="D566" s="1"/>
      <c r="E566" s="84">
        <f t="shared" si="84"/>
        <v>5.5</v>
      </c>
      <c r="F566" s="84">
        <f t="shared" si="85"/>
        <v>103</v>
      </c>
      <c r="G566" s="1"/>
      <c r="H566" s="1"/>
      <c r="I566" s="84">
        <f t="shared" si="86"/>
        <v>5.5</v>
      </c>
      <c r="J566" s="84">
        <f t="shared" si="87"/>
        <v>70</v>
      </c>
      <c r="K566" s="1"/>
      <c r="L566" s="1"/>
      <c r="M566" s="84">
        <f t="shared" si="88"/>
        <v>5.5</v>
      </c>
      <c r="N566" s="84">
        <f t="shared" si="89"/>
        <v>26.92</v>
      </c>
      <c r="O566" s="84">
        <f t="shared" si="82"/>
        <v>88.835999999999999</v>
      </c>
      <c r="P566" s="1"/>
      <c r="Q566" s="1"/>
    </row>
    <row r="567" spans="1:17" x14ac:dyDescent="0.2">
      <c r="A567" s="84">
        <f t="shared" si="83"/>
        <v>56.1</v>
      </c>
      <c r="B567" s="84">
        <f t="shared" si="80"/>
        <v>1.5472999999999999</v>
      </c>
      <c r="C567" s="84">
        <f t="shared" si="81"/>
        <v>1.3460000000000001</v>
      </c>
      <c r="D567" s="1"/>
      <c r="E567" s="84">
        <f t="shared" si="84"/>
        <v>5.51</v>
      </c>
      <c r="F567" s="84">
        <f t="shared" si="85"/>
        <v>102</v>
      </c>
      <c r="G567" s="1"/>
      <c r="H567" s="1"/>
      <c r="I567" s="84">
        <f t="shared" si="86"/>
        <v>5.51</v>
      </c>
      <c r="J567" s="84">
        <f t="shared" si="87"/>
        <v>70.2</v>
      </c>
      <c r="K567" s="1"/>
      <c r="L567" s="1"/>
      <c r="M567" s="84">
        <f t="shared" si="88"/>
        <v>5.51</v>
      </c>
      <c r="N567" s="84">
        <f t="shared" si="89"/>
        <v>27</v>
      </c>
      <c r="O567" s="84">
        <f t="shared" si="82"/>
        <v>89.1</v>
      </c>
      <c r="P567" s="1"/>
      <c r="Q567" s="1"/>
    </row>
    <row r="568" spans="1:17" x14ac:dyDescent="0.2">
      <c r="A568" s="84">
        <f t="shared" si="83"/>
        <v>56.2</v>
      </c>
      <c r="B568" s="84">
        <f t="shared" si="80"/>
        <v>1.5451999999999999</v>
      </c>
      <c r="C568" s="84">
        <f t="shared" si="81"/>
        <v>1.3443000000000001</v>
      </c>
      <c r="D568" s="1"/>
      <c r="E568" s="84">
        <f t="shared" si="84"/>
        <v>5.52</v>
      </c>
      <c r="F568" s="84">
        <f t="shared" si="85"/>
        <v>102</v>
      </c>
      <c r="G568" s="1"/>
      <c r="H568" s="1"/>
      <c r="I568" s="84">
        <f t="shared" si="86"/>
        <v>5.52</v>
      </c>
      <c r="J568" s="84">
        <f t="shared" si="87"/>
        <v>70.400000000000006</v>
      </c>
      <c r="K568" s="1"/>
      <c r="L568" s="1"/>
      <c r="M568" s="84">
        <f t="shared" si="88"/>
        <v>5.52</v>
      </c>
      <c r="N568" s="84">
        <f t="shared" si="89"/>
        <v>27.08</v>
      </c>
      <c r="O568" s="84">
        <f t="shared" si="82"/>
        <v>89.364000000000004</v>
      </c>
      <c r="P568" s="1"/>
      <c r="Q568" s="1"/>
    </row>
    <row r="569" spans="1:17" x14ac:dyDescent="0.2">
      <c r="A569" s="84">
        <f t="shared" si="83"/>
        <v>56.3</v>
      </c>
      <c r="B569" s="84">
        <f t="shared" si="80"/>
        <v>1.5430999999999999</v>
      </c>
      <c r="C569" s="84">
        <f t="shared" si="81"/>
        <v>1.3425</v>
      </c>
      <c r="D569" s="1"/>
      <c r="E569" s="84">
        <f t="shared" si="84"/>
        <v>5.53</v>
      </c>
      <c r="F569" s="84">
        <f t="shared" si="85"/>
        <v>102</v>
      </c>
      <c r="G569" s="1"/>
      <c r="H569" s="1"/>
      <c r="I569" s="84">
        <f t="shared" si="86"/>
        <v>5.53</v>
      </c>
      <c r="J569" s="84">
        <f t="shared" si="87"/>
        <v>70.599999999999994</v>
      </c>
      <c r="K569" s="1"/>
      <c r="L569" s="1"/>
      <c r="M569" s="84">
        <f t="shared" si="88"/>
        <v>5.53</v>
      </c>
      <c r="N569" s="84">
        <f t="shared" si="89"/>
        <v>27.15</v>
      </c>
      <c r="O569" s="84">
        <f t="shared" si="82"/>
        <v>89.594999999999999</v>
      </c>
      <c r="P569" s="1"/>
      <c r="Q569" s="1"/>
    </row>
    <row r="570" spans="1:17" x14ac:dyDescent="0.2">
      <c r="A570" s="84">
        <f t="shared" si="83"/>
        <v>56.4</v>
      </c>
      <c r="B570" s="84">
        <f t="shared" si="80"/>
        <v>1.5409999999999999</v>
      </c>
      <c r="C570" s="84">
        <f t="shared" si="81"/>
        <v>1.3408</v>
      </c>
      <c r="D570" s="1"/>
      <c r="E570" s="84">
        <f t="shared" si="84"/>
        <v>5.54</v>
      </c>
      <c r="F570" s="84">
        <f t="shared" si="85"/>
        <v>102</v>
      </c>
      <c r="G570" s="1"/>
      <c r="H570" s="1"/>
      <c r="I570" s="84">
        <f t="shared" si="86"/>
        <v>5.54</v>
      </c>
      <c r="J570" s="84">
        <f t="shared" si="87"/>
        <v>70.8</v>
      </c>
      <c r="K570" s="1"/>
      <c r="L570" s="1"/>
      <c r="M570" s="84">
        <f t="shared" si="88"/>
        <v>5.54</v>
      </c>
      <c r="N570" s="84">
        <f t="shared" si="89"/>
        <v>27.23</v>
      </c>
      <c r="O570" s="84">
        <f t="shared" si="82"/>
        <v>89.858999999999995</v>
      </c>
      <c r="P570" s="1"/>
      <c r="Q570" s="1"/>
    </row>
    <row r="571" spans="1:17" x14ac:dyDescent="0.2">
      <c r="A571" s="84">
        <f t="shared" si="83"/>
        <v>56.5</v>
      </c>
      <c r="B571" s="84">
        <f t="shared" si="80"/>
        <v>1.5388999999999999</v>
      </c>
      <c r="C571" s="84">
        <f t="shared" si="81"/>
        <v>1.339</v>
      </c>
      <c r="D571" s="1"/>
      <c r="E571" s="84">
        <f t="shared" si="84"/>
        <v>5.55</v>
      </c>
      <c r="F571" s="84">
        <f t="shared" si="85"/>
        <v>101</v>
      </c>
      <c r="G571" s="1"/>
      <c r="H571" s="1"/>
      <c r="I571" s="84">
        <f t="shared" si="86"/>
        <v>5.55</v>
      </c>
      <c r="J571" s="84">
        <f t="shared" si="87"/>
        <v>71</v>
      </c>
      <c r="K571" s="1"/>
      <c r="L571" s="1"/>
      <c r="M571" s="84">
        <f t="shared" si="88"/>
        <v>5.55</v>
      </c>
      <c r="N571" s="84">
        <f t="shared" si="89"/>
        <v>27.31</v>
      </c>
      <c r="O571" s="84">
        <f t="shared" si="82"/>
        <v>90.123000000000005</v>
      </c>
      <c r="P571" s="1"/>
      <c r="Q571" s="1"/>
    </row>
    <row r="572" spans="1:17" x14ac:dyDescent="0.2">
      <c r="A572" s="84">
        <f t="shared" si="83"/>
        <v>56.6</v>
      </c>
      <c r="B572" s="84">
        <f t="shared" si="80"/>
        <v>1.5367999999999999</v>
      </c>
      <c r="C572" s="84">
        <f t="shared" si="81"/>
        <v>1.3372999999999999</v>
      </c>
      <c r="D572" s="1"/>
      <c r="E572" s="84">
        <f t="shared" si="84"/>
        <v>5.56</v>
      </c>
      <c r="F572" s="84">
        <f t="shared" si="85"/>
        <v>101</v>
      </c>
      <c r="G572" s="1"/>
      <c r="H572" s="1"/>
      <c r="I572" s="84">
        <f t="shared" si="86"/>
        <v>5.56</v>
      </c>
      <c r="J572" s="84">
        <f t="shared" si="87"/>
        <v>71.2</v>
      </c>
      <c r="K572" s="1"/>
      <c r="L572" s="1"/>
      <c r="M572" s="84">
        <f t="shared" si="88"/>
        <v>5.56</v>
      </c>
      <c r="N572" s="84">
        <f t="shared" si="89"/>
        <v>27.38</v>
      </c>
      <c r="O572" s="84">
        <f t="shared" si="82"/>
        <v>90.353999999999999</v>
      </c>
      <c r="P572" s="1"/>
      <c r="Q572" s="1"/>
    </row>
    <row r="573" spans="1:17" x14ac:dyDescent="0.2">
      <c r="A573" s="84">
        <f t="shared" si="83"/>
        <v>56.7</v>
      </c>
      <c r="B573" s="84">
        <f t="shared" si="80"/>
        <v>1.5347</v>
      </c>
      <c r="C573" s="84">
        <f t="shared" si="81"/>
        <v>1.3355999999999999</v>
      </c>
      <c r="D573" s="1"/>
      <c r="E573" s="84">
        <f t="shared" si="84"/>
        <v>5.57</v>
      </c>
      <c r="F573" s="84">
        <f t="shared" si="85"/>
        <v>101</v>
      </c>
      <c r="G573" s="1"/>
      <c r="H573" s="1"/>
      <c r="I573" s="84">
        <f t="shared" si="86"/>
        <v>5.57</v>
      </c>
      <c r="J573" s="84">
        <f t="shared" si="87"/>
        <v>71.400000000000006</v>
      </c>
      <c r="K573" s="1"/>
      <c r="L573" s="1"/>
      <c r="M573" s="84">
        <f t="shared" si="88"/>
        <v>5.57</v>
      </c>
      <c r="N573" s="84">
        <f t="shared" si="89"/>
        <v>27.46</v>
      </c>
      <c r="O573" s="84">
        <f t="shared" si="82"/>
        <v>90.617999999999995</v>
      </c>
      <c r="P573" s="1"/>
      <c r="Q573" s="1"/>
    </row>
    <row r="574" spans="1:17" x14ac:dyDescent="0.2">
      <c r="A574" s="84">
        <f t="shared" si="83"/>
        <v>56.8</v>
      </c>
      <c r="B574" s="84">
        <f t="shared" si="80"/>
        <v>1.5326</v>
      </c>
      <c r="C574" s="84">
        <f t="shared" si="81"/>
        <v>1.3339000000000001</v>
      </c>
      <c r="D574" s="1"/>
      <c r="E574" s="84">
        <f t="shared" si="84"/>
        <v>5.58</v>
      </c>
      <c r="F574" s="84">
        <f t="shared" si="85"/>
        <v>101</v>
      </c>
      <c r="G574" s="1"/>
      <c r="H574" s="1"/>
      <c r="I574" s="84">
        <f t="shared" si="86"/>
        <v>5.58</v>
      </c>
      <c r="J574" s="84">
        <f t="shared" si="87"/>
        <v>71.599999999999994</v>
      </c>
      <c r="K574" s="1"/>
      <c r="L574" s="1"/>
      <c r="M574" s="84">
        <f t="shared" si="88"/>
        <v>5.58</v>
      </c>
      <c r="N574" s="84">
        <f t="shared" si="89"/>
        <v>27.54</v>
      </c>
      <c r="O574" s="84">
        <f t="shared" si="82"/>
        <v>90.882000000000005</v>
      </c>
      <c r="P574" s="1"/>
      <c r="Q574" s="1"/>
    </row>
    <row r="575" spans="1:17" x14ac:dyDescent="0.2">
      <c r="A575" s="84">
        <f t="shared" si="83"/>
        <v>56.9</v>
      </c>
      <c r="B575" s="84">
        <f t="shared" si="80"/>
        <v>1.5306</v>
      </c>
      <c r="C575" s="84">
        <f t="shared" si="81"/>
        <v>1.3322000000000001</v>
      </c>
      <c r="D575" s="1"/>
      <c r="E575" s="84">
        <f t="shared" si="84"/>
        <v>5.59</v>
      </c>
      <c r="F575" s="84">
        <f t="shared" si="85"/>
        <v>100</v>
      </c>
      <c r="G575" s="1"/>
      <c r="H575" s="1"/>
      <c r="I575" s="84">
        <f t="shared" si="86"/>
        <v>5.59</v>
      </c>
      <c r="J575" s="84">
        <f t="shared" si="87"/>
        <v>71.8</v>
      </c>
      <c r="K575" s="1"/>
      <c r="L575" s="1"/>
      <c r="M575" s="84">
        <f t="shared" si="88"/>
        <v>5.59</v>
      </c>
      <c r="N575" s="84">
        <f t="shared" si="89"/>
        <v>27.62</v>
      </c>
      <c r="O575" s="84">
        <f t="shared" si="82"/>
        <v>91.146000000000001</v>
      </c>
      <c r="P575" s="1"/>
      <c r="Q575" s="1"/>
    </row>
    <row r="576" spans="1:17" x14ac:dyDescent="0.2">
      <c r="A576" s="84">
        <f t="shared" si="83"/>
        <v>57</v>
      </c>
      <c r="B576" s="84">
        <f t="shared" si="80"/>
        <v>1.5285</v>
      </c>
      <c r="C576" s="84">
        <f t="shared" si="81"/>
        <v>1.3305</v>
      </c>
      <c r="D576" s="1"/>
      <c r="E576" s="84">
        <f t="shared" si="84"/>
        <v>5.6</v>
      </c>
      <c r="F576" s="84">
        <f t="shared" si="85"/>
        <v>100</v>
      </c>
      <c r="G576" s="1"/>
      <c r="H576" s="1"/>
      <c r="I576" s="84">
        <f t="shared" si="86"/>
        <v>5.6</v>
      </c>
      <c r="J576" s="84">
        <f t="shared" si="87"/>
        <v>72</v>
      </c>
      <c r="K576" s="1"/>
      <c r="L576" s="1"/>
      <c r="M576" s="84">
        <f t="shared" si="88"/>
        <v>5.6</v>
      </c>
      <c r="N576" s="84">
        <f t="shared" si="89"/>
        <v>27.69</v>
      </c>
      <c r="O576" s="84">
        <f t="shared" si="82"/>
        <v>91.376999999999995</v>
      </c>
      <c r="P576" s="1"/>
      <c r="Q576" s="1"/>
    </row>
    <row r="577" spans="1:17" x14ac:dyDescent="0.2">
      <c r="A577" s="84">
        <f t="shared" si="83"/>
        <v>57.1</v>
      </c>
      <c r="B577" s="84">
        <f t="shared" si="80"/>
        <v>1.5265</v>
      </c>
      <c r="C577" s="84">
        <f t="shared" si="81"/>
        <v>1.3288</v>
      </c>
      <c r="D577" s="1"/>
      <c r="E577" s="84">
        <f t="shared" si="84"/>
        <v>5.61</v>
      </c>
      <c r="F577" s="84">
        <f t="shared" si="85"/>
        <v>100</v>
      </c>
      <c r="G577" s="1"/>
      <c r="H577" s="1"/>
      <c r="I577" s="84">
        <f t="shared" si="86"/>
        <v>5.61</v>
      </c>
      <c r="J577" s="84">
        <f t="shared" si="87"/>
        <v>72.2</v>
      </c>
      <c r="K577" s="1"/>
      <c r="L577" s="1"/>
      <c r="M577" s="84">
        <f t="shared" si="88"/>
        <v>5.61</v>
      </c>
      <c r="N577" s="84">
        <f t="shared" si="89"/>
        <v>27.77</v>
      </c>
      <c r="O577" s="84">
        <f t="shared" si="82"/>
        <v>91.641000000000005</v>
      </c>
      <c r="P577" s="1"/>
      <c r="Q577" s="1"/>
    </row>
    <row r="578" spans="1:17" x14ac:dyDescent="0.2">
      <c r="A578" s="84">
        <f t="shared" si="83"/>
        <v>57.2</v>
      </c>
      <c r="B578" s="84">
        <f t="shared" si="80"/>
        <v>1.5245</v>
      </c>
      <c r="C578" s="84">
        <f t="shared" si="81"/>
        <v>1.3270999999999999</v>
      </c>
      <c r="D578" s="1"/>
      <c r="E578" s="84">
        <f t="shared" si="84"/>
        <v>5.62</v>
      </c>
      <c r="F578" s="84">
        <f t="shared" si="85"/>
        <v>100</v>
      </c>
      <c r="G578" s="1"/>
      <c r="H578" s="1"/>
      <c r="I578" s="84">
        <f t="shared" si="86"/>
        <v>5.62</v>
      </c>
      <c r="J578" s="84">
        <f t="shared" si="87"/>
        <v>72.400000000000006</v>
      </c>
      <c r="K578" s="1"/>
      <c r="L578" s="1"/>
      <c r="M578" s="84">
        <f t="shared" si="88"/>
        <v>5.62</v>
      </c>
      <c r="N578" s="84">
        <f t="shared" si="89"/>
        <v>27.85</v>
      </c>
      <c r="O578" s="84">
        <f t="shared" si="82"/>
        <v>91.905000000000001</v>
      </c>
      <c r="P578" s="1"/>
      <c r="Q578" s="1"/>
    </row>
    <row r="579" spans="1:17" x14ac:dyDescent="0.2">
      <c r="A579" s="84">
        <f t="shared" si="83"/>
        <v>57.3</v>
      </c>
      <c r="B579" s="84">
        <f t="shared" si="80"/>
        <v>1.5225</v>
      </c>
      <c r="C579" s="84">
        <f t="shared" si="81"/>
        <v>1.3253999999999999</v>
      </c>
      <c r="D579" s="1"/>
      <c r="E579" s="84">
        <f t="shared" si="84"/>
        <v>5.63</v>
      </c>
      <c r="F579" s="84">
        <f t="shared" si="85"/>
        <v>99</v>
      </c>
      <c r="G579" s="1"/>
      <c r="H579" s="1"/>
      <c r="I579" s="84">
        <f t="shared" si="86"/>
        <v>5.63</v>
      </c>
      <c r="J579" s="84">
        <f t="shared" si="87"/>
        <v>72.599999999999994</v>
      </c>
      <c r="K579" s="1"/>
      <c r="L579" s="1"/>
      <c r="M579" s="84">
        <f t="shared" si="88"/>
        <v>5.63</v>
      </c>
      <c r="N579" s="84">
        <f t="shared" si="89"/>
        <v>27.92</v>
      </c>
      <c r="O579" s="84">
        <f t="shared" si="82"/>
        <v>92.135999999999996</v>
      </c>
      <c r="P579" s="1"/>
      <c r="Q579" s="1"/>
    </row>
    <row r="580" spans="1:17" x14ac:dyDescent="0.2">
      <c r="A580" s="84">
        <f t="shared" si="83"/>
        <v>57.4</v>
      </c>
      <c r="B580" s="84">
        <f t="shared" si="80"/>
        <v>1.5205</v>
      </c>
      <c r="C580" s="84">
        <f t="shared" si="81"/>
        <v>1.3238000000000001</v>
      </c>
      <c r="D580" s="1"/>
      <c r="E580" s="84">
        <f t="shared" si="84"/>
        <v>5.64</v>
      </c>
      <c r="F580" s="84">
        <f t="shared" si="85"/>
        <v>99</v>
      </c>
      <c r="G580" s="1"/>
      <c r="H580" s="1"/>
      <c r="I580" s="84">
        <f t="shared" si="86"/>
        <v>5.64</v>
      </c>
      <c r="J580" s="84">
        <f t="shared" si="87"/>
        <v>72.8</v>
      </c>
      <c r="K580" s="1"/>
      <c r="L580" s="1"/>
      <c r="M580" s="84">
        <f t="shared" si="88"/>
        <v>5.64</v>
      </c>
      <c r="N580" s="84">
        <f t="shared" si="89"/>
        <v>28</v>
      </c>
      <c r="O580" s="84">
        <f t="shared" si="82"/>
        <v>92.4</v>
      </c>
      <c r="P580" s="1"/>
      <c r="Q580" s="1"/>
    </row>
    <row r="581" spans="1:17" x14ac:dyDescent="0.2">
      <c r="A581" s="84">
        <f t="shared" si="83"/>
        <v>57.5</v>
      </c>
      <c r="B581" s="84">
        <f t="shared" si="80"/>
        <v>1.5185</v>
      </c>
      <c r="C581" s="84">
        <f t="shared" si="81"/>
        <v>1.3221000000000001</v>
      </c>
      <c r="D581" s="1"/>
      <c r="E581" s="84">
        <f t="shared" si="84"/>
        <v>5.65</v>
      </c>
      <c r="F581" s="84">
        <f t="shared" si="85"/>
        <v>99</v>
      </c>
      <c r="G581" s="1"/>
      <c r="H581" s="1"/>
      <c r="I581" s="84">
        <f t="shared" si="86"/>
        <v>5.65</v>
      </c>
      <c r="J581" s="84">
        <f t="shared" si="87"/>
        <v>73</v>
      </c>
      <c r="K581" s="1"/>
      <c r="L581" s="1"/>
      <c r="M581" s="84">
        <f t="shared" si="88"/>
        <v>5.65</v>
      </c>
      <c r="N581" s="84">
        <f t="shared" si="89"/>
        <v>28.08</v>
      </c>
      <c r="O581" s="84">
        <f t="shared" si="82"/>
        <v>92.664000000000001</v>
      </c>
      <c r="P581" s="1"/>
      <c r="Q581" s="1"/>
    </row>
    <row r="582" spans="1:17" x14ac:dyDescent="0.2">
      <c r="A582" s="84">
        <f t="shared" si="83"/>
        <v>57.6</v>
      </c>
      <c r="B582" s="84">
        <f t="shared" si="80"/>
        <v>1.5165</v>
      </c>
      <c r="C582" s="84">
        <f t="shared" si="81"/>
        <v>1.3205</v>
      </c>
      <c r="D582" s="1"/>
      <c r="E582" s="84">
        <f t="shared" si="84"/>
        <v>5.66</v>
      </c>
      <c r="F582" s="84">
        <f t="shared" si="85"/>
        <v>99</v>
      </c>
      <c r="G582" s="1"/>
      <c r="H582" s="1"/>
      <c r="I582" s="84">
        <f t="shared" si="86"/>
        <v>5.66</v>
      </c>
      <c r="J582" s="84">
        <f t="shared" si="87"/>
        <v>73.2</v>
      </c>
      <c r="K582" s="1"/>
      <c r="L582" s="1"/>
      <c r="M582" s="84">
        <f t="shared" si="88"/>
        <v>5.66</v>
      </c>
      <c r="N582" s="84">
        <f t="shared" si="89"/>
        <v>28.15</v>
      </c>
      <c r="O582" s="84">
        <f t="shared" si="82"/>
        <v>92.894999999999996</v>
      </c>
      <c r="P582" s="1"/>
      <c r="Q582" s="1"/>
    </row>
    <row r="583" spans="1:17" x14ac:dyDescent="0.2">
      <c r="A583" s="84">
        <f t="shared" si="83"/>
        <v>57.7</v>
      </c>
      <c r="B583" s="84">
        <f t="shared" si="80"/>
        <v>1.5145</v>
      </c>
      <c r="C583" s="84">
        <f t="shared" si="81"/>
        <v>1.3188</v>
      </c>
      <c r="D583" s="1"/>
      <c r="E583" s="84">
        <f t="shared" si="84"/>
        <v>5.67</v>
      </c>
      <c r="F583" s="84">
        <f t="shared" si="85"/>
        <v>98</v>
      </c>
      <c r="G583" s="1"/>
      <c r="H583" s="1"/>
      <c r="I583" s="84">
        <f t="shared" si="86"/>
        <v>5.67</v>
      </c>
      <c r="J583" s="84">
        <f t="shared" si="87"/>
        <v>73.400000000000006</v>
      </c>
      <c r="K583" s="1"/>
      <c r="L583" s="1"/>
      <c r="M583" s="84">
        <f t="shared" si="88"/>
        <v>5.67</v>
      </c>
      <c r="N583" s="84">
        <f t="shared" si="89"/>
        <v>28.23</v>
      </c>
      <c r="O583" s="84">
        <f t="shared" si="82"/>
        <v>93.159000000000006</v>
      </c>
      <c r="P583" s="1"/>
      <c r="Q583" s="1"/>
    </row>
    <row r="584" spans="1:17" x14ac:dyDescent="0.2">
      <c r="A584" s="84">
        <f t="shared" si="83"/>
        <v>57.8</v>
      </c>
      <c r="B584" s="84">
        <f t="shared" si="80"/>
        <v>1.5125</v>
      </c>
      <c r="C584" s="84">
        <f t="shared" si="81"/>
        <v>1.3171999999999999</v>
      </c>
      <c r="D584" s="1"/>
      <c r="E584" s="84">
        <f t="shared" si="84"/>
        <v>5.68</v>
      </c>
      <c r="F584" s="84">
        <f t="shared" si="85"/>
        <v>98</v>
      </c>
      <c r="G584" s="1"/>
      <c r="H584" s="1"/>
      <c r="I584" s="84">
        <f t="shared" si="86"/>
        <v>5.68</v>
      </c>
      <c r="J584" s="84">
        <f t="shared" si="87"/>
        <v>73.599999999999994</v>
      </c>
      <c r="K584" s="1"/>
      <c r="L584" s="1"/>
      <c r="M584" s="84">
        <f t="shared" si="88"/>
        <v>5.68</v>
      </c>
      <c r="N584" s="84">
        <f t="shared" si="89"/>
        <v>28.31</v>
      </c>
      <c r="O584" s="84">
        <f t="shared" si="82"/>
        <v>93.423000000000002</v>
      </c>
      <c r="P584" s="1"/>
      <c r="Q584" s="1"/>
    </row>
    <row r="585" spans="1:17" x14ac:dyDescent="0.2">
      <c r="A585" s="84">
        <f t="shared" si="83"/>
        <v>57.9</v>
      </c>
      <c r="B585" s="84">
        <f t="shared" si="80"/>
        <v>1.5105999999999999</v>
      </c>
      <c r="C585" s="84">
        <f t="shared" si="81"/>
        <v>1.3156000000000001</v>
      </c>
      <c r="D585" s="1"/>
      <c r="E585" s="84">
        <f t="shared" si="84"/>
        <v>5.69</v>
      </c>
      <c r="F585" s="84">
        <f t="shared" si="85"/>
        <v>98</v>
      </c>
      <c r="G585" s="1"/>
      <c r="H585" s="1"/>
      <c r="I585" s="84">
        <f t="shared" si="86"/>
        <v>5.69</v>
      </c>
      <c r="J585" s="84">
        <f t="shared" si="87"/>
        <v>73.8</v>
      </c>
      <c r="K585" s="1"/>
      <c r="L585" s="1"/>
      <c r="M585" s="84">
        <f t="shared" si="88"/>
        <v>5.69</v>
      </c>
      <c r="N585" s="84">
        <f t="shared" si="89"/>
        <v>28.38</v>
      </c>
      <c r="O585" s="84">
        <f t="shared" si="82"/>
        <v>93.653999999999996</v>
      </c>
      <c r="P585" s="1"/>
      <c r="Q585" s="1"/>
    </row>
    <row r="586" spans="1:17" x14ac:dyDescent="0.2">
      <c r="A586" s="84">
        <f t="shared" si="83"/>
        <v>58</v>
      </c>
      <c r="B586" s="84">
        <f t="shared" si="80"/>
        <v>1.5085999999999999</v>
      </c>
      <c r="C586" s="84">
        <f t="shared" si="81"/>
        <v>1.3140000000000001</v>
      </c>
      <c r="D586" s="1"/>
      <c r="E586" s="84">
        <f t="shared" si="84"/>
        <v>5.7</v>
      </c>
      <c r="F586" s="84">
        <f t="shared" si="85"/>
        <v>98</v>
      </c>
      <c r="G586" s="1"/>
      <c r="H586" s="1"/>
      <c r="I586" s="84">
        <f t="shared" si="86"/>
        <v>5.7</v>
      </c>
      <c r="J586" s="84">
        <f t="shared" si="87"/>
        <v>74</v>
      </c>
      <c r="K586" s="1"/>
      <c r="L586" s="1"/>
      <c r="M586" s="84">
        <f t="shared" si="88"/>
        <v>5.7</v>
      </c>
      <c r="N586" s="84">
        <f t="shared" si="89"/>
        <v>28.46</v>
      </c>
      <c r="O586" s="84">
        <f t="shared" si="82"/>
        <v>93.918000000000006</v>
      </c>
      <c r="P586" s="1"/>
      <c r="Q586" s="1"/>
    </row>
    <row r="587" spans="1:17" x14ac:dyDescent="0.2">
      <c r="A587" s="84">
        <f t="shared" si="83"/>
        <v>58.1</v>
      </c>
      <c r="B587" s="84">
        <f t="shared" si="80"/>
        <v>1.5066999999999999</v>
      </c>
      <c r="C587" s="84">
        <f t="shared" si="81"/>
        <v>1.3124</v>
      </c>
      <c r="D587" s="1"/>
      <c r="E587" s="84">
        <f t="shared" si="84"/>
        <v>5.71</v>
      </c>
      <c r="F587" s="84">
        <f t="shared" si="85"/>
        <v>97</v>
      </c>
      <c r="G587" s="1"/>
      <c r="H587" s="1"/>
      <c r="I587" s="84">
        <f t="shared" si="86"/>
        <v>5.71</v>
      </c>
      <c r="J587" s="84">
        <f t="shared" si="87"/>
        <v>74.2</v>
      </c>
      <c r="K587" s="1"/>
      <c r="L587" s="1"/>
      <c r="M587" s="84">
        <f t="shared" si="88"/>
        <v>5.71</v>
      </c>
      <c r="N587" s="84">
        <f t="shared" si="89"/>
        <v>28.54</v>
      </c>
      <c r="O587" s="84">
        <f t="shared" si="82"/>
        <v>94.182000000000002</v>
      </c>
      <c r="P587" s="1"/>
      <c r="Q587" s="1"/>
    </row>
    <row r="588" spans="1:17" x14ac:dyDescent="0.2">
      <c r="A588" s="84">
        <f t="shared" si="83"/>
        <v>58.2</v>
      </c>
      <c r="B588" s="84">
        <f t="shared" si="80"/>
        <v>1.5046999999999999</v>
      </c>
      <c r="C588" s="84">
        <f t="shared" si="81"/>
        <v>1.3108</v>
      </c>
      <c r="D588" s="1"/>
      <c r="E588" s="84">
        <f t="shared" si="84"/>
        <v>5.72</v>
      </c>
      <c r="F588" s="84">
        <f t="shared" si="85"/>
        <v>97</v>
      </c>
      <c r="G588" s="1"/>
      <c r="H588" s="1"/>
      <c r="I588" s="84">
        <f t="shared" si="86"/>
        <v>5.72</v>
      </c>
      <c r="J588" s="84">
        <f t="shared" si="87"/>
        <v>74.400000000000006</v>
      </c>
      <c r="K588" s="1"/>
      <c r="L588" s="1"/>
      <c r="M588" s="84">
        <f t="shared" si="88"/>
        <v>5.72</v>
      </c>
      <c r="N588" s="84">
        <f t="shared" si="89"/>
        <v>28.62</v>
      </c>
      <c r="O588" s="84">
        <f t="shared" si="82"/>
        <v>94.445999999999998</v>
      </c>
      <c r="P588" s="1"/>
      <c r="Q588" s="1"/>
    </row>
    <row r="589" spans="1:17" x14ac:dyDescent="0.2">
      <c r="A589" s="84">
        <f t="shared" si="83"/>
        <v>58.3</v>
      </c>
      <c r="B589" s="84">
        <f t="shared" si="80"/>
        <v>1.5027999999999999</v>
      </c>
      <c r="C589" s="84">
        <f t="shared" si="81"/>
        <v>1.3091999999999999</v>
      </c>
      <c r="D589" s="1"/>
      <c r="E589" s="84">
        <f t="shared" si="84"/>
        <v>5.73</v>
      </c>
      <c r="F589" s="84">
        <f t="shared" si="85"/>
        <v>97</v>
      </c>
      <c r="G589" s="1"/>
      <c r="H589" s="1"/>
      <c r="I589" s="84">
        <f t="shared" si="86"/>
        <v>5.73</v>
      </c>
      <c r="J589" s="84">
        <f t="shared" si="87"/>
        <v>74.599999999999994</v>
      </c>
      <c r="K589" s="1"/>
      <c r="L589" s="1"/>
      <c r="M589" s="84">
        <f t="shared" si="88"/>
        <v>5.73</v>
      </c>
      <c r="N589" s="84">
        <f t="shared" si="89"/>
        <v>28.69</v>
      </c>
      <c r="O589" s="84">
        <f t="shared" si="82"/>
        <v>94.677000000000007</v>
      </c>
      <c r="P589" s="1"/>
      <c r="Q589" s="1"/>
    </row>
    <row r="590" spans="1:17" x14ac:dyDescent="0.2">
      <c r="A590" s="84">
        <f t="shared" si="83"/>
        <v>58.4</v>
      </c>
      <c r="B590" s="84">
        <f t="shared" si="80"/>
        <v>1.5008999999999999</v>
      </c>
      <c r="C590" s="84">
        <f t="shared" si="81"/>
        <v>1.3076000000000001</v>
      </c>
      <c r="D590" s="1"/>
      <c r="E590" s="84">
        <f t="shared" si="84"/>
        <v>5.74</v>
      </c>
      <c r="F590" s="84">
        <f t="shared" si="85"/>
        <v>97</v>
      </c>
      <c r="G590" s="1"/>
      <c r="H590" s="1"/>
      <c r="I590" s="84">
        <f t="shared" si="86"/>
        <v>5.74</v>
      </c>
      <c r="J590" s="84">
        <f t="shared" si="87"/>
        <v>74.8</v>
      </c>
      <c r="K590" s="1"/>
      <c r="L590" s="1"/>
      <c r="M590" s="84">
        <f t="shared" si="88"/>
        <v>5.74</v>
      </c>
      <c r="N590" s="84">
        <f t="shared" si="89"/>
        <v>28.77</v>
      </c>
      <c r="O590" s="84">
        <f t="shared" si="82"/>
        <v>94.941000000000003</v>
      </c>
      <c r="P590" s="1"/>
      <c r="Q590" s="1"/>
    </row>
    <row r="591" spans="1:17" x14ac:dyDescent="0.2">
      <c r="A591" s="84">
        <f t="shared" si="83"/>
        <v>58.5</v>
      </c>
      <c r="B591" s="84">
        <f t="shared" si="80"/>
        <v>1.4990000000000001</v>
      </c>
      <c r="C591" s="84">
        <f t="shared" si="81"/>
        <v>1.3061</v>
      </c>
      <c r="D591" s="1"/>
      <c r="E591" s="84">
        <f t="shared" si="84"/>
        <v>5.75</v>
      </c>
      <c r="F591" s="84">
        <f t="shared" si="85"/>
        <v>96</v>
      </c>
      <c r="G591" s="1"/>
      <c r="H591" s="1"/>
      <c r="I591" s="84">
        <f t="shared" si="86"/>
        <v>5.75</v>
      </c>
      <c r="J591" s="84">
        <f t="shared" si="87"/>
        <v>75</v>
      </c>
      <c r="K591" s="1"/>
      <c r="L591" s="1"/>
      <c r="M591" s="84">
        <f t="shared" si="88"/>
        <v>5.75</v>
      </c>
      <c r="N591" s="84">
        <f t="shared" si="89"/>
        <v>28.85</v>
      </c>
      <c r="O591" s="84">
        <f t="shared" si="82"/>
        <v>95.204999999999998</v>
      </c>
      <c r="P591" s="1"/>
      <c r="Q591" s="1"/>
    </row>
    <row r="592" spans="1:17" x14ac:dyDescent="0.2">
      <c r="A592" s="84">
        <f t="shared" si="83"/>
        <v>58.6</v>
      </c>
      <c r="B592" s="84">
        <f t="shared" ref="B592:B655" si="90">ROUND(VLOOKUP($A592,SINCLAIRTABELLE,$D$1),$B$10)</f>
        <v>1.4971000000000001</v>
      </c>
      <c r="C592" s="84">
        <f t="shared" ref="C592:C655" si="91">IF($B$3=$W$1,ROUND(VLOOKUP($A592,SINCLAIRTABELLE,$E$1),$B$10),IF($B$3=$W$2,B592,B592+$B$4))</f>
        <v>1.3045</v>
      </c>
      <c r="D592" s="1"/>
      <c r="E592" s="84">
        <f t="shared" si="84"/>
        <v>5.76</v>
      </c>
      <c r="F592" s="84">
        <f t="shared" si="85"/>
        <v>96</v>
      </c>
      <c r="G592" s="1"/>
      <c r="H592" s="1"/>
      <c r="I592" s="84">
        <f t="shared" si="86"/>
        <v>5.76</v>
      </c>
      <c r="J592" s="84">
        <f t="shared" si="87"/>
        <v>75.2</v>
      </c>
      <c r="K592" s="1"/>
      <c r="L592" s="1"/>
      <c r="M592" s="84">
        <f t="shared" si="88"/>
        <v>5.76</v>
      </c>
      <c r="N592" s="84">
        <f t="shared" si="89"/>
        <v>28.92</v>
      </c>
      <c r="O592" s="84">
        <f t="shared" ref="O592:O655" si="92">IF($N$4="Ja",ROUND(N592*$O$2,$B$10),N592)</f>
        <v>95.436000000000007</v>
      </c>
      <c r="P592" s="1"/>
      <c r="Q592" s="1"/>
    </row>
    <row r="593" spans="1:17" x14ac:dyDescent="0.2">
      <c r="A593" s="84">
        <f t="shared" si="83"/>
        <v>58.7</v>
      </c>
      <c r="B593" s="84">
        <f t="shared" si="90"/>
        <v>1.4952000000000001</v>
      </c>
      <c r="C593" s="84">
        <f t="shared" si="91"/>
        <v>1.3029999999999999</v>
      </c>
      <c r="D593" s="1"/>
      <c r="E593" s="84">
        <f t="shared" si="84"/>
        <v>5.77</v>
      </c>
      <c r="F593" s="84">
        <f t="shared" si="85"/>
        <v>96</v>
      </c>
      <c r="G593" s="1"/>
      <c r="H593" s="1"/>
      <c r="I593" s="84">
        <f t="shared" si="86"/>
        <v>5.77</v>
      </c>
      <c r="J593" s="84">
        <f t="shared" si="87"/>
        <v>75.400000000000006</v>
      </c>
      <c r="K593" s="1"/>
      <c r="L593" s="1"/>
      <c r="M593" s="84">
        <f t="shared" si="88"/>
        <v>5.77</v>
      </c>
      <c r="N593" s="84">
        <f t="shared" si="89"/>
        <v>29</v>
      </c>
      <c r="O593" s="84">
        <f t="shared" si="92"/>
        <v>95.7</v>
      </c>
      <c r="P593" s="1"/>
      <c r="Q593" s="1"/>
    </row>
    <row r="594" spans="1:17" x14ac:dyDescent="0.2">
      <c r="A594" s="84">
        <f t="shared" ref="A594:A657" si="93">ROUND(A593+0.1,1)</f>
        <v>58.8</v>
      </c>
      <c r="B594" s="84">
        <f t="shared" si="90"/>
        <v>1.4933000000000001</v>
      </c>
      <c r="C594" s="84">
        <f t="shared" si="91"/>
        <v>1.3013999999999999</v>
      </c>
      <c r="D594" s="1"/>
      <c r="E594" s="84">
        <f t="shared" ref="E594:E657" si="94">ROUND(E593+0.01,2)</f>
        <v>5.78</v>
      </c>
      <c r="F594" s="84">
        <f t="shared" ref="F594:F657" si="95">ROUND(IF(E594 &gt; $F$9,0,($F$9-E594)*100*$F$11), $F$10)</f>
        <v>96</v>
      </c>
      <c r="G594" s="1"/>
      <c r="H594" s="1"/>
      <c r="I594" s="84">
        <f t="shared" ref="I594:I657" si="96">ROUND(I593+0.01,2)</f>
        <v>5.78</v>
      </c>
      <c r="J594" s="84">
        <f t="shared" ref="J594:J657" si="97">ROUND(IF(I594&lt;=$J$9,0,(I594-$J$9)*100*$J$11),$J$10)</f>
        <v>75.599999999999994</v>
      </c>
      <c r="K594" s="1"/>
      <c r="L594" s="1"/>
      <c r="M594" s="84">
        <f t="shared" ref="M594:M657" si="98">ROUND(M593+0.01,2)</f>
        <v>5.78</v>
      </c>
      <c r="N594" s="84">
        <f t="shared" ref="N594:N657" si="99">ROUND(IF(M594&lt;=$N$9,0,(M594-$N$9)*100*$N$11),$N$10)</f>
        <v>29.08</v>
      </c>
      <c r="O594" s="84">
        <f t="shared" si="92"/>
        <v>95.963999999999999</v>
      </c>
      <c r="P594" s="1"/>
      <c r="Q594" s="1"/>
    </row>
    <row r="595" spans="1:17" x14ac:dyDescent="0.2">
      <c r="A595" s="84">
        <f t="shared" si="93"/>
        <v>58.9</v>
      </c>
      <c r="B595" s="84">
        <f t="shared" si="90"/>
        <v>1.4914000000000001</v>
      </c>
      <c r="C595" s="84">
        <f t="shared" si="91"/>
        <v>1.2999000000000001</v>
      </c>
      <c r="D595" s="1"/>
      <c r="E595" s="84">
        <f t="shared" si="94"/>
        <v>5.79</v>
      </c>
      <c r="F595" s="84">
        <f t="shared" si="95"/>
        <v>95</v>
      </c>
      <c r="G595" s="1"/>
      <c r="H595" s="1"/>
      <c r="I595" s="84">
        <f t="shared" si="96"/>
        <v>5.79</v>
      </c>
      <c r="J595" s="84">
        <f t="shared" si="97"/>
        <v>75.8</v>
      </c>
      <c r="K595" s="1"/>
      <c r="L595" s="1"/>
      <c r="M595" s="84">
        <f t="shared" si="98"/>
        <v>5.79</v>
      </c>
      <c r="N595" s="84">
        <f t="shared" si="99"/>
        <v>29.15</v>
      </c>
      <c r="O595" s="84">
        <f t="shared" si="92"/>
        <v>96.194999999999993</v>
      </c>
      <c r="P595" s="1"/>
      <c r="Q595" s="1"/>
    </row>
    <row r="596" spans="1:17" x14ac:dyDescent="0.2">
      <c r="A596" s="84">
        <f t="shared" si="93"/>
        <v>59</v>
      </c>
      <c r="B596" s="84">
        <f t="shared" si="90"/>
        <v>1.4896</v>
      </c>
      <c r="C596" s="84">
        <f t="shared" si="91"/>
        <v>1.2984</v>
      </c>
      <c r="D596" s="1"/>
      <c r="E596" s="84">
        <f t="shared" si="94"/>
        <v>5.8</v>
      </c>
      <c r="F596" s="84">
        <f t="shared" si="95"/>
        <v>95</v>
      </c>
      <c r="G596" s="1"/>
      <c r="H596" s="1"/>
      <c r="I596" s="84">
        <f t="shared" si="96"/>
        <v>5.8</v>
      </c>
      <c r="J596" s="84">
        <f t="shared" si="97"/>
        <v>76</v>
      </c>
      <c r="K596" s="1"/>
      <c r="L596" s="1"/>
      <c r="M596" s="84">
        <f t="shared" si="98"/>
        <v>5.8</v>
      </c>
      <c r="N596" s="84">
        <f t="shared" si="99"/>
        <v>29.23</v>
      </c>
      <c r="O596" s="84">
        <f t="shared" si="92"/>
        <v>96.459000000000003</v>
      </c>
      <c r="P596" s="1"/>
      <c r="Q596" s="1"/>
    </row>
    <row r="597" spans="1:17" x14ac:dyDescent="0.2">
      <c r="A597" s="84">
        <f t="shared" si="93"/>
        <v>59.1</v>
      </c>
      <c r="B597" s="84">
        <f t="shared" si="90"/>
        <v>1.4877</v>
      </c>
      <c r="C597" s="84">
        <f t="shared" si="91"/>
        <v>1.2968</v>
      </c>
      <c r="D597" s="1"/>
      <c r="E597" s="84">
        <f t="shared" si="94"/>
        <v>5.81</v>
      </c>
      <c r="F597" s="84">
        <f t="shared" si="95"/>
        <v>95</v>
      </c>
      <c r="G597" s="1"/>
      <c r="H597" s="1"/>
      <c r="I597" s="84">
        <f t="shared" si="96"/>
        <v>5.81</v>
      </c>
      <c r="J597" s="84">
        <f t="shared" si="97"/>
        <v>76.2</v>
      </c>
      <c r="K597" s="1"/>
      <c r="L597" s="1"/>
      <c r="M597" s="84">
        <f t="shared" si="98"/>
        <v>5.81</v>
      </c>
      <c r="N597" s="84">
        <f t="shared" si="99"/>
        <v>29.31</v>
      </c>
      <c r="O597" s="84">
        <f t="shared" si="92"/>
        <v>96.722999999999999</v>
      </c>
      <c r="P597" s="1"/>
      <c r="Q597" s="1"/>
    </row>
    <row r="598" spans="1:17" x14ac:dyDescent="0.2">
      <c r="A598" s="84">
        <f t="shared" si="93"/>
        <v>59.2</v>
      </c>
      <c r="B598" s="84">
        <f t="shared" si="90"/>
        <v>1.4859</v>
      </c>
      <c r="C598" s="84">
        <f t="shared" si="91"/>
        <v>1.2952999999999999</v>
      </c>
      <c r="D598" s="1"/>
      <c r="E598" s="84">
        <f t="shared" si="94"/>
        <v>5.82</v>
      </c>
      <c r="F598" s="84">
        <f t="shared" si="95"/>
        <v>95</v>
      </c>
      <c r="G598" s="1"/>
      <c r="H598" s="1"/>
      <c r="I598" s="84">
        <f t="shared" si="96"/>
        <v>5.82</v>
      </c>
      <c r="J598" s="84">
        <f t="shared" si="97"/>
        <v>76.400000000000006</v>
      </c>
      <c r="K598" s="1"/>
      <c r="L598" s="1"/>
      <c r="M598" s="84">
        <f t="shared" si="98"/>
        <v>5.82</v>
      </c>
      <c r="N598" s="84">
        <f t="shared" si="99"/>
        <v>29.38</v>
      </c>
      <c r="O598" s="84">
        <f t="shared" si="92"/>
        <v>96.953999999999994</v>
      </c>
      <c r="P598" s="1"/>
      <c r="Q598" s="1"/>
    </row>
    <row r="599" spans="1:17" x14ac:dyDescent="0.2">
      <c r="A599" s="84">
        <f t="shared" si="93"/>
        <v>59.3</v>
      </c>
      <c r="B599" s="84">
        <f t="shared" si="90"/>
        <v>1.484</v>
      </c>
      <c r="C599" s="84">
        <f t="shared" si="91"/>
        <v>1.2938000000000001</v>
      </c>
      <c r="D599" s="1"/>
      <c r="E599" s="84">
        <f t="shared" si="94"/>
        <v>5.83</v>
      </c>
      <c r="F599" s="84">
        <f t="shared" si="95"/>
        <v>94</v>
      </c>
      <c r="G599" s="1"/>
      <c r="H599" s="1"/>
      <c r="I599" s="84">
        <f t="shared" si="96"/>
        <v>5.83</v>
      </c>
      <c r="J599" s="84">
        <f t="shared" si="97"/>
        <v>76.599999999999994</v>
      </c>
      <c r="K599" s="1"/>
      <c r="L599" s="1"/>
      <c r="M599" s="84">
        <f t="shared" si="98"/>
        <v>5.83</v>
      </c>
      <c r="N599" s="84">
        <f t="shared" si="99"/>
        <v>29.46</v>
      </c>
      <c r="O599" s="84">
        <f t="shared" si="92"/>
        <v>97.218000000000004</v>
      </c>
      <c r="P599" s="1"/>
      <c r="Q599" s="1"/>
    </row>
    <row r="600" spans="1:17" x14ac:dyDescent="0.2">
      <c r="A600" s="84">
        <f t="shared" si="93"/>
        <v>59.4</v>
      </c>
      <c r="B600" s="84">
        <f t="shared" si="90"/>
        <v>1.4822</v>
      </c>
      <c r="C600" s="84">
        <f t="shared" si="91"/>
        <v>1.2923</v>
      </c>
      <c r="D600" s="1"/>
      <c r="E600" s="84">
        <f t="shared" si="94"/>
        <v>5.84</v>
      </c>
      <c r="F600" s="84">
        <f t="shared" si="95"/>
        <v>94</v>
      </c>
      <c r="G600" s="1"/>
      <c r="H600" s="1"/>
      <c r="I600" s="84">
        <f t="shared" si="96"/>
        <v>5.84</v>
      </c>
      <c r="J600" s="84">
        <f t="shared" si="97"/>
        <v>76.8</v>
      </c>
      <c r="K600" s="1"/>
      <c r="L600" s="1"/>
      <c r="M600" s="84">
        <f t="shared" si="98"/>
        <v>5.84</v>
      </c>
      <c r="N600" s="84">
        <f t="shared" si="99"/>
        <v>29.54</v>
      </c>
      <c r="O600" s="84">
        <f t="shared" si="92"/>
        <v>97.481999999999999</v>
      </c>
      <c r="P600" s="1"/>
      <c r="Q600" s="1"/>
    </row>
    <row r="601" spans="1:17" x14ac:dyDescent="0.2">
      <c r="A601" s="84">
        <f t="shared" si="93"/>
        <v>59.5</v>
      </c>
      <c r="B601" s="84">
        <f t="shared" si="90"/>
        <v>1.4803999999999999</v>
      </c>
      <c r="C601" s="84">
        <f t="shared" si="91"/>
        <v>1.2907999999999999</v>
      </c>
      <c r="D601" s="1"/>
      <c r="E601" s="84">
        <f t="shared" si="94"/>
        <v>5.85</v>
      </c>
      <c r="F601" s="84">
        <f t="shared" si="95"/>
        <v>94</v>
      </c>
      <c r="G601" s="1"/>
      <c r="H601" s="1"/>
      <c r="I601" s="84">
        <f t="shared" si="96"/>
        <v>5.85</v>
      </c>
      <c r="J601" s="84">
        <f t="shared" si="97"/>
        <v>77</v>
      </c>
      <c r="K601" s="1"/>
      <c r="L601" s="1"/>
      <c r="M601" s="84">
        <f t="shared" si="98"/>
        <v>5.85</v>
      </c>
      <c r="N601" s="84">
        <f t="shared" si="99"/>
        <v>29.62</v>
      </c>
      <c r="O601" s="84">
        <f t="shared" si="92"/>
        <v>97.745999999999995</v>
      </c>
      <c r="P601" s="1"/>
      <c r="Q601" s="1"/>
    </row>
    <row r="602" spans="1:17" x14ac:dyDescent="0.2">
      <c r="A602" s="84">
        <f t="shared" si="93"/>
        <v>59.6</v>
      </c>
      <c r="B602" s="84">
        <f t="shared" si="90"/>
        <v>1.4785999999999999</v>
      </c>
      <c r="C602" s="84">
        <f t="shared" si="91"/>
        <v>1.2894000000000001</v>
      </c>
      <c r="D602" s="1"/>
      <c r="E602" s="84">
        <f t="shared" si="94"/>
        <v>5.86</v>
      </c>
      <c r="F602" s="84">
        <f t="shared" si="95"/>
        <v>94</v>
      </c>
      <c r="G602" s="1"/>
      <c r="H602" s="1"/>
      <c r="I602" s="84">
        <f t="shared" si="96"/>
        <v>5.86</v>
      </c>
      <c r="J602" s="84">
        <f t="shared" si="97"/>
        <v>77.2</v>
      </c>
      <c r="K602" s="1"/>
      <c r="L602" s="1"/>
      <c r="M602" s="84">
        <f t="shared" si="98"/>
        <v>5.86</v>
      </c>
      <c r="N602" s="84">
        <f t="shared" si="99"/>
        <v>29.69</v>
      </c>
      <c r="O602" s="84">
        <f t="shared" si="92"/>
        <v>97.977000000000004</v>
      </c>
      <c r="P602" s="1"/>
      <c r="Q602" s="1"/>
    </row>
    <row r="603" spans="1:17" x14ac:dyDescent="0.2">
      <c r="A603" s="84">
        <f t="shared" si="93"/>
        <v>59.7</v>
      </c>
      <c r="B603" s="84">
        <f t="shared" si="90"/>
        <v>1.4767999999999999</v>
      </c>
      <c r="C603" s="84">
        <f t="shared" si="91"/>
        <v>1.2879</v>
      </c>
      <c r="D603" s="1"/>
      <c r="E603" s="84">
        <f t="shared" si="94"/>
        <v>5.87</v>
      </c>
      <c r="F603" s="84">
        <f t="shared" si="95"/>
        <v>93</v>
      </c>
      <c r="G603" s="1"/>
      <c r="H603" s="1"/>
      <c r="I603" s="84">
        <f t="shared" si="96"/>
        <v>5.87</v>
      </c>
      <c r="J603" s="84">
        <f t="shared" si="97"/>
        <v>77.400000000000006</v>
      </c>
      <c r="K603" s="1"/>
      <c r="L603" s="1"/>
      <c r="M603" s="84">
        <f t="shared" si="98"/>
        <v>5.87</v>
      </c>
      <c r="N603" s="84">
        <f t="shared" si="99"/>
        <v>29.77</v>
      </c>
      <c r="O603" s="84">
        <f t="shared" si="92"/>
        <v>98.241</v>
      </c>
      <c r="P603" s="1"/>
      <c r="Q603" s="1"/>
    </row>
    <row r="604" spans="1:17" x14ac:dyDescent="0.2">
      <c r="A604" s="84">
        <f t="shared" si="93"/>
        <v>59.8</v>
      </c>
      <c r="B604" s="84">
        <f t="shared" si="90"/>
        <v>1.4750000000000001</v>
      </c>
      <c r="C604" s="84">
        <f t="shared" si="91"/>
        <v>1.2864</v>
      </c>
      <c r="D604" s="1"/>
      <c r="E604" s="84">
        <f t="shared" si="94"/>
        <v>5.88</v>
      </c>
      <c r="F604" s="84">
        <f t="shared" si="95"/>
        <v>93</v>
      </c>
      <c r="G604" s="1"/>
      <c r="H604" s="1"/>
      <c r="I604" s="84">
        <f t="shared" si="96"/>
        <v>5.88</v>
      </c>
      <c r="J604" s="84">
        <f t="shared" si="97"/>
        <v>77.599999999999994</v>
      </c>
      <c r="K604" s="1"/>
      <c r="L604" s="1"/>
      <c r="M604" s="84">
        <f t="shared" si="98"/>
        <v>5.88</v>
      </c>
      <c r="N604" s="84">
        <f t="shared" si="99"/>
        <v>29.85</v>
      </c>
      <c r="O604" s="84">
        <f t="shared" si="92"/>
        <v>98.504999999999995</v>
      </c>
      <c r="P604" s="1"/>
      <c r="Q604" s="1"/>
    </row>
    <row r="605" spans="1:17" x14ac:dyDescent="0.2">
      <c r="A605" s="84">
        <f t="shared" si="93"/>
        <v>59.9</v>
      </c>
      <c r="B605" s="84">
        <f t="shared" si="90"/>
        <v>1.4732000000000001</v>
      </c>
      <c r="C605" s="84">
        <f t="shared" si="91"/>
        <v>1.2849999999999999</v>
      </c>
      <c r="D605" s="1"/>
      <c r="E605" s="84">
        <f t="shared" si="94"/>
        <v>5.89</v>
      </c>
      <c r="F605" s="84">
        <f t="shared" si="95"/>
        <v>93</v>
      </c>
      <c r="G605" s="1"/>
      <c r="H605" s="1"/>
      <c r="I605" s="84">
        <f t="shared" si="96"/>
        <v>5.89</v>
      </c>
      <c r="J605" s="84">
        <f t="shared" si="97"/>
        <v>77.8</v>
      </c>
      <c r="K605" s="1"/>
      <c r="L605" s="1"/>
      <c r="M605" s="84">
        <f t="shared" si="98"/>
        <v>5.89</v>
      </c>
      <c r="N605" s="84">
        <f t="shared" si="99"/>
        <v>29.92</v>
      </c>
      <c r="O605" s="84">
        <f t="shared" si="92"/>
        <v>98.736000000000004</v>
      </c>
      <c r="P605" s="1"/>
      <c r="Q605" s="1"/>
    </row>
    <row r="606" spans="1:17" x14ac:dyDescent="0.2">
      <c r="A606" s="84">
        <f t="shared" si="93"/>
        <v>60</v>
      </c>
      <c r="B606" s="84">
        <f t="shared" si="90"/>
        <v>1.4714</v>
      </c>
      <c r="C606" s="84">
        <f t="shared" si="91"/>
        <v>1.2835000000000001</v>
      </c>
      <c r="D606" s="1"/>
      <c r="E606" s="84">
        <f t="shared" si="94"/>
        <v>5.9</v>
      </c>
      <c r="F606" s="84">
        <f t="shared" si="95"/>
        <v>93</v>
      </c>
      <c r="G606" s="1"/>
      <c r="H606" s="1"/>
      <c r="I606" s="84">
        <f t="shared" si="96"/>
        <v>5.9</v>
      </c>
      <c r="J606" s="84">
        <f t="shared" si="97"/>
        <v>78</v>
      </c>
      <c r="K606" s="1"/>
      <c r="L606" s="1"/>
      <c r="M606" s="84">
        <f t="shared" si="98"/>
        <v>5.9</v>
      </c>
      <c r="N606" s="84">
        <f t="shared" si="99"/>
        <v>30</v>
      </c>
      <c r="O606" s="84">
        <f t="shared" si="92"/>
        <v>99</v>
      </c>
      <c r="P606" s="1"/>
      <c r="Q606" s="1"/>
    </row>
    <row r="607" spans="1:17" x14ac:dyDescent="0.2">
      <c r="A607" s="84">
        <f t="shared" si="93"/>
        <v>60.1</v>
      </c>
      <c r="B607" s="84">
        <f t="shared" si="90"/>
        <v>1.4696</v>
      </c>
      <c r="C607" s="84">
        <f t="shared" si="91"/>
        <v>1.2821</v>
      </c>
      <c r="D607" s="1"/>
      <c r="E607" s="84">
        <f t="shared" si="94"/>
        <v>5.91</v>
      </c>
      <c r="F607" s="84">
        <f t="shared" si="95"/>
        <v>92</v>
      </c>
      <c r="G607" s="1"/>
      <c r="H607" s="1"/>
      <c r="I607" s="84">
        <f t="shared" si="96"/>
        <v>5.91</v>
      </c>
      <c r="J607" s="84">
        <f t="shared" si="97"/>
        <v>78.2</v>
      </c>
      <c r="K607" s="1"/>
      <c r="L607" s="1"/>
      <c r="M607" s="84">
        <f t="shared" si="98"/>
        <v>5.91</v>
      </c>
      <c r="N607" s="84">
        <f t="shared" si="99"/>
        <v>30.08</v>
      </c>
      <c r="O607" s="84">
        <f t="shared" si="92"/>
        <v>99.263999999999996</v>
      </c>
      <c r="P607" s="1"/>
      <c r="Q607" s="1"/>
    </row>
    <row r="608" spans="1:17" x14ac:dyDescent="0.2">
      <c r="A608" s="84">
        <f t="shared" si="93"/>
        <v>60.2</v>
      </c>
      <c r="B608" s="84">
        <f t="shared" si="90"/>
        <v>1.4678</v>
      </c>
      <c r="C608" s="84">
        <f t="shared" si="91"/>
        <v>1.2806</v>
      </c>
      <c r="D608" s="1"/>
      <c r="E608" s="84">
        <f t="shared" si="94"/>
        <v>5.92</v>
      </c>
      <c r="F608" s="84">
        <f t="shared" si="95"/>
        <v>92</v>
      </c>
      <c r="G608" s="1"/>
      <c r="H608" s="1"/>
      <c r="I608" s="84">
        <f t="shared" si="96"/>
        <v>5.92</v>
      </c>
      <c r="J608" s="84">
        <f t="shared" si="97"/>
        <v>78.400000000000006</v>
      </c>
      <c r="K608" s="1"/>
      <c r="L608" s="1"/>
      <c r="M608" s="84">
        <f t="shared" si="98"/>
        <v>5.92</v>
      </c>
      <c r="N608" s="84">
        <f t="shared" si="99"/>
        <v>30.15</v>
      </c>
      <c r="O608" s="84">
        <f t="shared" si="92"/>
        <v>99.495000000000005</v>
      </c>
      <c r="P608" s="1"/>
      <c r="Q608" s="1"/>
    </row>
    <row r="609" spans="1:17" x14ac:dyDescent="0.2">
      <c r="A609" s="84">
        <f t="shared" si="93"/>
        <v>60.3</v>
      </c>
      <c r="B609" s="84">
        <f t="shared" si="90"/>
        <v>1.4661</v>
      </c>
      <c r="C609" s="84">
        <f t="shared" si="91"/>
        <v>1.2791999999999999</v>
      </c>
      <c r="D609" s="1"/>
      <c r="E609" s="84">
        <f t="shared" si="94"/>
        <v>5.93</v>
      </c>
      <c r="F609" s="84">
        <f t="shared" si="95"/>
        <v>92</v>
      </c>
      <c r="G609" s="1"/>
      <c r="H609" s="1"/>
      <c r="I609" s="84">
        <f t="shared" si="96"/>
        <v>5.93</v>
      </c>
      <c r="J609" s="84">
        <f t="shared" si="97"/>
        <v>78.599999999999994</v>
      </c>
      <c r="K609" s="1"/>
      <c r="L609" s="1"/>
      <c r="M609" s="84">
        <f t="shared" si="98"/>
        <v>5.93</v>
      </c>
      <c r="N609" s="84">
        <f t="shared" si="99"/>
        <v>30.23</v>
      </c>
      <c r="O609" s="84">
        <f t="shared" si="92"/>
        <v>99.759</v>
      </c>
      <c r="P609" s="1"/>
      <c r="Q609" s="1"/>
    </row>
    <row r="610" spans="1:17" x14ac:dyDescent="0.2">
      <c r="A610" s="84">
        <f t="shared" si="93"/>
        <v>60.4</v>
      </c>
      <c r="B610" s="84">
        <f t="shared" si="90"/>
        <v>1.4642999999999999</v>
      </c>
      <c r="C610" s="84">
        <f t="shared" si="91"/>
        <v>1.2778</v>
      </c>
      <c r="D610" s="1"/>
      <c r="E610" s="84">
        <f t="shared" si="94"/>
        <v>5.94</v>
      </c>
      <c r="F610" s="84">
        <f t="shared" si="95"/>
        <v>92</v>
      </c>
      <c r="G610" s="1"/>
      <c r="H610" s="1"/>
      <c r="I610" s="84">
        <f t="shared" si="96"/>
        <v>5.94</v>
      </c>
      <c r="J610" s="84">
        <f t="shared" si="97"/>
        <v>78.8</v>
      </c>
      <c r="K610" s="1"/>
      <c r="L610" s="1"/>
      <c r="M610" s="84">
        <f t="shared" si="98"/>
        <v>5.94</v>
      </c>
      <c r="N610" s="84">
        <f t="shared" si="99"/>
        <v>30.31</v>
      </c>
      <c r="O610" s="84">
        <f t="shared" si="92"/>
        <v>100.023</v>
      </c>
      <c r="P610" s="1"/>
      <c r="Q610" s="1"/>
    </row>
    <row r="611" spans="1:17" x14ac:dyDescent="0.2">
      <c r="A611" s="84">
        <f t="shared" si="93"/>
        <v>60.5</v>
      </c>
      <c r="B611" s="84">
        <f t="shared" si="90"/>
        <v>1.4625999999999999</v>
      </c>
      <c r="C611" s="84">
        <f t="shared" si="91"/>
        <v>1.2764</v>
      </c>
      <c r="D611" s="1"/>
      <c r="E611" s="84">
        <f t="shared" si="94"/>
        <v>5.95</v>
      </c>
      <c r="F611" s="84">
        <f t="shared" si="95"/>
        <v>91</v>
      </c>
      <c r="G611" s="1"/>
      <c r="H611" s="1"/>
      <c r="I611" s="84">
        <f t="shared" si="96"/>
        <v>5.95</v>
      </c>
      <c r="J611" s="84">
        <f t="shared" si="97"/>
        <v>79</v>
      </c>
      <c r="K611" s="1"/>
      <c r="L611" s="1"/>
      <c r="M611" s="84">
        <f t="shared" si="98"/>
        <v>5.95</v>
      </c>
      <c r="N611" s="84">
        <f t="shared" si="99"/>
        <v>30.38</v>
      </c>
      <c r="O611" s="84">
        <f t="shared" si="92"/>
        <v>100.254</v>
      </c>
      <c r="P611" s="1"/>
      <c r="Q611" s="1"/>
    </row>
    <row r="612" spans="1:17" x14ac:dyDescent="0.2">
      <c r="A612" s="84">
        <f t="shared" si="93"/>
        <v>60.6</v>
      </c>
      <c r="B612" s="84">
        <f t="shared" si="90"/>
        <v>1.4608000000000001</v>
      </c>
      <c r="C612" s="84">
        <f t="shared" si="91"/>
        <v>1.2749999999999999</v>
      </c>
      <c r="D612" s="1"/>
      <c r="E612" s="84">
        <f t="shared" si="94"/>
        <v>5.96</v>
      </c>
      <c r="F612" s="84">
        <f t="shared" si="95"/>
        <v>91</v>
      </c>
      <c r="G612" s="1"/>
      <c r="H612" s="1"/>
      <c r="I612" s="84">
        <f t="shared" si="96"/>
        <v>5.96</v>
      </c>
      <c r="J612" s="84">
        <f t="shared" si="97"/>
        <v>79.2</v>
      </c>
      <c r="K612" s="1"/>
      <c r="L612" s="1"/>
      <c r="M612" s="84">
        <f t="shared" si="98"/>
        <v>5.96</v>
      </c>
      <c r="N612" s="84">
        <f t="shared" si="99"/>
        <v>30.46</v>
      </c>
      <c r="O612" s="84">
        <f t="shared" si="92"/>
        <v>100.518</v>
      </c>
      <c r="P612" s="1"/>
      <c r="Q612" s="1"/>
    </row>
    <row r="613" spans="1:17" x14ac:dyDescent="0.2">
      <c r="A613" s="84">
        <f t="shared" si="93"/>
        <v>60.7</v>
      </c>
      <c r="B613" s="84">
        <f t="shared" si="90"/>
        <v>1.4591000000000001</v>
      </c>
      <c r="C613" s="84">
        <f t="shared" si="91"/>
        <v>1.2736000000000001</v>
      </c>
      <c r="D613" s="1"/>
      <c r="E613" s="84">
        <f t="shared" si="94"/>
        <v>5.97</v>
      </c>
      <c r="F613" s="84">
        <f t="shared" si="95"/>
        <v>91</v>
      </c>
      <c r="G613" s="1"/>
      <c r="H613" s="1"/>
      <c r="I613" s="84">
        <f t="shared" si="96"/>
        <v>5.97</v>
      </c>
      <c r="J613" s="84">
        <f t="shared" si="97"/>
        <v>79.400000000000006</v>
      </c>
      <c r="K613" s="1"/>
      <c r="L613" s="1"/>
      <c r="M613" s="84">
        <f t="shared" si="98"/>
        <v>5.97</v>
      </c>
      <c r="N613" s="84">
        <f t="shared" si="99"/>
        <v>30.54</v>
      </c>
      <c r="O613" s="84">
        <f t="shared" si="92"/>
        <v>100.782</v>
      </c>
      <c r="P613" s="1"/>
      <c r="Q613" s="1"/>
    </row>
    <row r="614" spans="1:17" x14ac:dyDescent="0.2">
      <c r="A614" s="84">
        <f t="shared" si="93"/>
        <v>60.8</v>
      </c>
      <c r="B614" s="84">
        <f t="shared" si="90"/>
        <v>1.4574</v>
      </c>
      <c r="C614" s="84">
        <f t="shared" si="91"/>
        <v>1.2722</v>
      </c>
      <c r="D614" s="1"/>
      <c r="E614" s="84">
        <f t="shared" si="94"/>
        <v>5.98</v>
      </c>
      <c r="F614" s="84">
        <f t="shared" si="95"/>
        <v>91</v>
      </c>
      <c r="G614" s="1"/>
      <c r="H614" s="1"/>
      <c r="I614" s="84">
        <f t="shared" si="96"/>
        <v>5.98</v>
      </c>
      <c r="J614" s="84">
        <f t="shared" si="97"/>
        <v>79.599999999999994</v>
      </c>
      <c r="K614" s="1"/>
      <c r="L614" s="1"/>
      <c r="M614" s="84">
        <f t="shared" si="98"/>
        <v>5.98</v>
      </c>
      <c r="N614" s="84">
        <f t="shared" si="99"/>
        <v>30.62</v>
      </c>
      <c r="O614" s="84">
        <f t="shared" si="92"/>
        <v>101.04600000000001</v>
      </c>
      <c r="P614" s="1"/>
      <c r="Q614" s="1"/>
    </row>
    <row r="615" spans="1:17" x14ac:dyDescent="0.2">
      <c r="A615" s="84">
        <f t="shared" si="93"/>
        <v>60.9</v>
      </c>
      <c r="B615" s="84">
        <f t="shared" si="90"/>
        <v>1.4557</v>
      </c>
      <c r="C615" s="84">
        <f t="shared" si="91"/>
        <v>1.2707999999999999</v>
      </c>
      <c r="D615" s="1"/>
      <c r="E615" s="84">
        <f t="shared" si="94"/>
        <v>5.99</v>
      </c>
      <c r="F615" s="84">
        <f t="shared" si="95"/>
        <v>90</v>
      </c>
      <c r="G615" s="1"/>
      <c r="H615" s="1"/>
      <c r="I615" s="84">
        <f t="shared" si="96"/>
        <v>5.99</v>
      </c>
      <c r="J615" s="84">
        <f t="shared" si="97"/>
        <v>79.8</v>
      </c>
      <c r="K615" s="1"/>
      <c r="L615" s="1"/>
      <c r="M615" s="84">
        <f t="shared" si="98"/>
        <v>5.99</v>
      </c>
      <c r="N615" s="84">
        <f t="shared" si="99"/>
        <v>30.69</v>
      </c>
      <c r="O615" s="84">
        <f t="shared" si="92"/>
        <v>101.277</v>
      </c>
      <c r="P615" s="1"/>
      <c r="Q615" s="1"/>
    </row>
    <row r="616" spans="1:17" x14ac:dyDescent="0.2">
      <c r="A616" s="84">
        <f t="shared" si="93"/>
        <v>61</v>
      </c>
      <c r="B616" s="84">
        <f t="shared" si="90"/>
        <v>1.454</v>
      </c>
      <c r="C616" s="84">
        <f t="shared" si="91"/>
        <v>1.2694000000000001</v>
      </c>
      <c r="D616" s="1"/>
      <c r="E616" s="84">
        <f t="shared" si="94"/>
        <v>6</v>
      </c>
      <c r="F616" s="84">
        <f t="shared" si="95"/>
        <v>90</v>
      </c>
      <c r="G616" s="1"/>
      <c r="H616" s="1"/>
      <c r="I616" s="84">
        <f t="shared" si="96"/>
        <v>6</v>
      </c>
      <c r="J616" s="84">
        <f t="shared" si="97"/>
        <v>80</v>
      </c>
      <c r="K616" s="1"/>
      <c r="L616" s="1"/>
      <c r="M616" s="84">
        <f t="shared" si="98"/>
        <v>6</v>
      </c>
      <c r="N616" s="84">
        <f t="shared" si="99"/>
        <v>30.77</v>
      </c>
      <c r="O616" s="84">
        <f t="shared" si="92"/>
        <v>101.541</v>
      </c>
      <c r="P616" s="1"/>
      <c r="Q616" s="1"/>
    </row>
    <row r="617" spans="1:17" x14ac:dyDescent="0.2">
      <c r="A617" s="84">
        <f t="shared" si="93"/>
        <v>61.1</v>
      </c>
      <c r="B617" s="84">
        <f t="shared" si="90"/>
        <v>1.4522999999999999</v>
      </c>
      <c r="C617" s="84">
        <f t="shared" si="91"/>
        <v>1.268</v>
      </c>
      <c r="D617" s="1"/>
      <c r="E617" s="84">
        <f t="shared" si="94"/>
        <v>6.01</v>
      </c>
      <c r="F617" s="84">
        <f t="shared" si="95"/>
        <v>90</v>
      </c>
      <c r="G617" s="1"/>
      <c r="H617" s="1"/>
      <c r="I617" s="84">
        <f t="shared" si="96"/>
        <v>6.01</v>
      </c>
      <c r="J617" s="84">
        <f t="shared" si="97"/>
        <v>80.2</v>
      </c>
      <c r="K617" s="1"/>
      <c r="L617" s="1"/>
      <c r="M617" s="84">
        <f t="shared" si="98"/>
        <v>6.01</v>
      </c>
      <c r="N617" s="84">
        <f t="shared" si="99"/>
        <v>30.85</v>
      </c>
      <c r="O617" s="84">
        <f t="shared" si="92"/>
        <v>101.80500000000001</v>
      </c>
      <c r="P617" s="1"/>
      <c r="Q617" s="1"/>
    </row>
    <row r="618" spans="1:17" x14ac:dyDescent="0.2">
      <c r="A618" s="84">
        <f t="shared" si="93"/>
        <v>61.2</v>
      </c>
      <c r="B618" s="84">
        <f t="shared" si="90"/>
        <v>1.4505999999999999</v>
      </c>
      <c r="C618" s="84">
        <f t="shared" si="91"/>
        <v>1.2665999999999999</v>
      </c>
      <c r="D618" s="1"/>
      <c r="E618" s="84">
        <f t="shared" si="94"/>
        <v>6.02</v>
      </c>
      <c r="F618" s="84">
        <f t="shared" si="95"/>
        <v>90</v>
      </c>
      <c r="G618" s="1"/>
      <c r="H618" s="1"/>
      <c r="I618" s="84">
        <f t="shared" si="96"/>
        <v>6.02</v>
      </c>
      <c r="J618" s="84">
        <f t="shared" si="97"/>
        <v>80.400000000000006</v>
      </c>
      <c r="K618" s="1"/>
      <c r="L618" s="1"/>
      <c r="M618" s="84">
        <f t="shared" si="98"/>
        <v>6.02</v>
      </c>
      <c r="N618" s="84">
        <f t="shared" si="99"/>
        <v>30.92</v>
      </c>
      <c r="O618" s="84">
        <f t="shared" si="92"/>
        <v>102.036</v>
      </c>
      <c r="P618" s="1"/>
      <c r="Q618" s="1"/>
    </row>
    <row r="619" spans="1:17" x14ac:dyDescent="0.2">
      <c r="A619" s="84">
        <f t="shared" si="93"/>
        <v>61.3</v>
      </c>
      <c r="B619" s="84">
        <f t="shared" si="90"/>
        <v>1.4489000000000001</v>
      </c>
      <c r="C619" s="84">
        <f t="shared" si="91"/>
        <v>1.2653000000000001</v>
      </c>
      <c r="D619" s="1"/>
      <c r="E619" s="84">
        <f t="shared" si="94"/>
        <v>6.03</v>
      </c>
      <c r="F619" s="84">
        <f t="shared" si="95"/>
        <v>89</v>
      </c>
      <c r="G619" s="1"/>
      <c r="H619" s="1"/>
      <c r="I619" s="84">
        <f t="shared" si="96"/>
        <v>6.03</v>
      </c>
      <c r="J619" s="84">
        <f t="shared" si="97"/>
        <v>80.599999999999994</v>
      </c>
      <c r="K619" s="1"/>
      <c r="L619" s="1"/>
      <c r="M619" s="84">
        <f t="shared" si="98"/>
        <v>6.03</v>
      </c>
      <c r="N619" s="84">
        <f t="shared" si="99"/>
        <v>31</v>
      </c>
      <c r="O619" s="84">
        <f t="shared" si="92"/>
        <v>102.3</v>
      </c>
      <c r="P619" s="1"/>
      <c r="Q619" s="1"/>
    </row>
    <row r="620" spans="1:17" x14ac:dyDescent="0.2">
      <c r="A620" s="84">
        <f t="shared" si="93"/>
        <v>61.4</v>
      </c>
      <c r="B620" s="84">
        <f t="shared" si="90"/>
        <v>1.4472</v>
      </c>
      <c r="C620" s="84">
        <f t="shared" si="91"/>
        <v>1.2639</v>
      </c>
      <c r="D620" s="1"/>
      <c r="E620" s="84">
        <f t="shared" si="94"/>
        <v>6.04</v>
      </c>
      <c r="F620" s="84">
        <f t="shared" si="95"/>
        <v>89</v>
      </c>
      <c r="G620" s="1"/>
      <c r="H620" s="1"/>
      <c r="I620" s="84">
        <f t="shared" si="96"/>
        <v>6.04</v>
      </c>
      <c r="J620" s="84">
        <f t="shared" si="97"/>
        <v>80.8</v>
      </c>
      <c r="K620" s="1"/>
      <c r="L620" s="1"/>
      <c r="M620" s="84">
        <f t="shared" si="98"/>
        <v>6.04</v>
      </c>
      <c r="N620" s="84">
        <f t="shared" si="99"/>
        <v>31.08</v>
      </c>
      <c r="O620" s="84">
        <f t="shared" si="92"/>
        <v>102.56399999999999</v>
      </c>
      <c r="P620" s="1"/>
      <c r="Q620" s="1"/>
    </row>
    <row r="621" spans="1:17" x14ac:dyDescent="0.2">
      <c r="A621" s="84">
        <f t="shared" si="93"/>
        <v>61.5</v>
      </c>
      <c r="B621" s="84">
        <f t="shared" si="90"/>
        <v>1.4456</v>
      </c>
      <c r="C621" s="84">
        <f t="shared" si="91"/>
        <v>1.2625999999999999</v>
      </c>
      <c r="D621" s="1"/>
      <c r="E621" s="84">
        <f t="shared" si="94"/>
        <v>6.05</v>
      </c>
      <c r="F621" s="84">
        <f t="shared" si="95"/>
        <v>89</v>
      </c>
      <c r="G621" s="1"/>
      <c r="H621" s="1"/>
      <c r="I621" s="84">
        <f t="shared" si="96"/>
        <v>6.05</v>
      </c>
      <c r="J621" s="84">
        <f t="shared" si="97"/>
        <v>81</v>
      </c>
      <c r="K621" s="1"/>
      <c r="L621" s="1"/>
      <c r="M621" s="84">
        <f t="shared" si="98"/>
        <v>6.05</v>
      </c>
      <c r="N621" s="84">
        <f t="shared" si="99"/>
        <v>31.15</v>
      </c>
      <c r="O621" s="84">
        <f t="shared" si="92"/>
        <v>102.795</v>
      </c>
      <c r="P621" s="1"/>
      <c r="Q621" s="1"/>
    </row>
    <row r="622" spans="1:17" x14ac:dyDescent="0.2">
      <c r="A622" s="84">
        <f t="shared" si="93"/>
        <v>61.6</v>
      </c>
      <c r="B622" s="84">
        <f t="shared" si="90"/>
        <v>1.4439</v>
      </c>
      <c r="C622" s="84">
        <f t="shared" si="91"/>
        <v>1.2612000000000001</v>
      </c>
      <c r="D622" s="1"/>
      <c r="E622" s="84">
        <f t="shared" si="94"/>
        <v>6.06</v>
      </c>
      <c r="F622" s="84">
        <f t="shared" si="95"/>
        <v>89</v>
      </c>
      <c r="G622" s="1"/>
      <c r="H622" s="1"/>
      <c r="I622" s="84">
        <f t="shared" si="96"/>
        <v>6.06</v>
      </c>
      <c r="J622" s="84">
        <f t="shared" si="97"/>
        <v>81.2</v>
      </c>
      <c r="K622" s="1"/>
      <c r="L622" s="1"/>
      <c r="M622" s="84">
        <f t="shared" si="98"/>
        <v>6.06</v>
      </c>
      <c r="N622" s="84">
        <f t="shared" si="99"/>
        <v>31.23</v>
      </c>
      <c r="O622" s="84">
        <f t="shared" si="92"/>
        <v>103.059</v>
      </c>
      <c r="P622" s="1"/>
      <c r="Q622" s="1"/>
    </row>
    <row r="623" spans="1:17" x14ac:dyDescent="0.2">
      <c r="A623" s="84">
        <f t="shared" si="93"/>
        <v>61.7</v>
      </c>
      <c r="B623" s="84">
        <f t="shared" si="90"/>
        <v>1.4421999999999999</v>
      </c>
      <c r="C623" s="84">
        <f t="shared" si="91"/>
        <v>1.2599</v>
      </c>
      <c r="D623" s="1"/>
      <c r="E623" s="84">
        <f t="shared" si="94"/>
        <v>6.07</v>
      </c>
      <c r="F623" s="84">
        <f t="shared" si="95"/>
        <v>88</v>
      </c>
      <c r="G623" s="1"/>
      <c r="H623" s="1"/>
      <c r="I623" s="84">
        <f t="shared" si="96"/>
        <v>6.07</v>
      </c>
      <c r="J623" s="84">
        <f t="shared" si="97"/>
        <v>81.400000000000006</v>
      </c>
      <c r="K623" s="1"/>
      <c r="L623" s="1"/>
      <c r="M623" s="84">
        <f t="shared" si="98"/>
        <v>6.07</v>
      </c>
      <c r="N623" s="84">
        <f t="shared" si="99"/>
        <v>31.31</v>
      </c>
      <c r="O623" s="84">
        <f t="shared" si="92"/>
        <v>103.32299999999999</v>
      </c>
      <c r="P623" s="1"/>
      <c r="Q623" s="1"/>
    </row>
    <row r="624" spans="1:17" x14ac:dyDescent="0.2">
      <c r="A624" s="84">
        <f t="shared" si="93"/>
        <v>61.8</v>
      </c>
      <c r="B624" s="84">
        <f t="shared" si="90"/>
        <v>1.4406000000000001</v>
      </c>
      <c r="C624" s="84">
        <f t="shared" si="91"/>
        <v>1.2585999999999999</v>
      </c>
      <c r="D624" s="1"/>
      <c r="E624" s="84">
        <f t="shared" si="94"/>
        <v>6.08</v>
      </c>
      <c r="F624" s="84">
        <f t="shared" si="95"/>
        <v>88</v>
      </c>
      <c r="G624" s="1"/>
      <c r="H624" s="1"/>
      <c r="I624" s="84">
        <f t="shared" si="96"/>
        <v>6.08</v>
      </c>
      <c r="J624" s="84">
        <f t="shared" si="97"/>
        <v>81.599999999999994</v>
      </c>
      <c r="K624" s="1"/>
      <c r="L624" s="1"/>
      <c r="M624" s="84">
        <f t="shared" si="98"/>
        <v>6.08</v>
      </c>
      <c r="N624" s="84">
        <f t="shared" si="99"/>
        <v>31.38</v>
      </c>
      <c r="O624" s="84">
        <f t="shared" si="92"/>
        <v>103.554</v>
      </c>
      <c r="P624" s="1"/>
      <c r="Q624" s="1"/>
    </row>
    <row r="625" spans="1:17" x14ac:dyDescent="0.2">
      <c r="A625" s="84">
        <f t="shared" si="93"/>
        <v>61.9</v>
      </c>
      <c r="B625" s="84">
        <f t="shared" si="90"/>
        <v>1.4389000000000001</v>
      </c>
      <c r="C625" s="84">
        <f t="shared" si="91"/>
        <v>1.2573000000000001</v>
      </c>
      <c r="D625" s="1"/>
      <c r="E625" s="84">
        <f t="shared" si="94"/>
        <v>6.09</v>
      </c>
      <c r="F625" s="84">
        <f t="shared" si="95"/>
        <v>88</v>
      </c>
      <c r="G625" s="1"/>
      <c r="H625" s="1"/>
      <c r="I625" s="84">
        <f t="shared" si="96"/>
        <v>6.09</v>
      </c>
      <c r="J625" s="84">
        <f t="shared" si="97"/>
        <v>81.8</v>
      </c>
      <c r="K625" s="1"/>
      <c r="L625" s="1"/>
      <c r="M625" s="84">
        <f t="shared" si="98"/>
        <v>6.09</v>
      </c>
      <c r="N625" s="84">
        <f t="shared" si="99"/>
        <v>31.46</v>
      </c>
      <c r="O625" s="84">
        <f t="shared" si="92"/>
        <v>103.818</v>
      </c>
      <c r="P625" s="1"/>
      <c r="Q625" s="1"/>
    </row>
    <row r="626" spans="1:17" x14ac:dyDescent="0.2">
      <c r="A626" s="84">
        <f t="shared" si="93"/>
        <v>62</v>
      </c>
      <c r="B626" s="84">
        <f t="shared" si="90"/>
        <v>1.4373</v>
      </c>
      <c r="C626" s="84">
        <f t="shared" si="91"/>
        <v>1.256</v>
      </c>
      <c r="D626" s="1"/>
      <c r="E626" s="84">
        <f t="shared" si="94"/>
        <v>6.1</v>
      </c>
      <c r="F626" s="84">
        <f t="shared" si="95"/>
        <v>88</v>
      </c>
      <c r="G626" s="1"/>
      <c r="H626" s="1"/>
      <c r="I626" s="84">
        <f t="shared" si="96"/>
        <v>6.1</v>
      </c>
      <c r="J626" s="84">
        <f t="shared" si="97"/>
        <v>82</v>
      </c>
      <c r="K626" s="1"/>
      <c r="L626" s="1"/>
      <c r="M626" s="84">
        <f t="shared" si="98"/>
        <v>6.1</v>
      </c>
      <c r="N626" s="84">
        <f t="shared" si="99"/>
        <v>31.54</v>
      </c>
      <c r="O626" s="84">
        <f t="shared" si="92"/>
        <v>104.08199999999999</v>
      </c>
      <c r="P626" s="1"/>
      <c r="Q626" s="1"/>
    </row>
    <row r="627" spans="1:17" x14ac:dyDescent="0.2">
      <c r="A627" s="84">
        <f t="shared" si="93"/>
        <v>62.1</v>
      </c>
      <c r="B627" s="84">
        <f t="shared" si="90"/>
        <v>1.4357</v>
      </c>
      <c r="C627" s="84">
        <f t="shared" si="91"/>
        <v>1.2545999999999999</v>
      </c>
      <c r="D627" s="1"/>
      <c r="E627" s="84">
        <f t="shared" si="94"/>
        <v>6.11</v>
      </c>
      <c r="F627" s="84">
        <f t="shared" si="95"/>
        <v>87</v>
      </c>
      <c r="G627" s="1"/>
      <c r="H627" s="1"/>
      <c r="I627" s="84">
        <f t="shared" si="96"/>
        <v>6.11</v>
      </c>
      <c r="J627" s="84">
        <f t="shared" si="97"/>
        <v>82.2</v>
      </c>
      <c r="K627" s="1"/>
      <c r="L627" s="1"/>
      <c r="M627" s="84">
        <f t="shared" si="98"/>
        <v>6.11</v>
      </c>
      <c r="N627" s="84">
        <f t="shared" si="99"/>
        <v>31.62</v>
      </c>
      <c r="O627" s="84">
        <f t="shared" si="92"/>
        <v>104.346</v>
      </c>
      <c r="P627" s="1"/>
      <c r="Q627" s="1"/>
    </row>
    <row r="628" spans="1:17" x14ac:dyDescent="0.2">
      <c r="A628" s="84">
        <f t="shared" si="93"/>
        <v>62.2</v>
      </c>
      <c r="B628" s="84">
        <f t="shared" si="90"/>
        <v>1.4340999999999999</v>
      </c>
      <c r="C628" s="84">
        <f t="shared" si="91"/>
        <v>1.2533000000000001</v>
      </c>
      <c r="D628" s="1"/>
      <c r="E628" s="84">
        <f t="shared" si="94"/>
        <v>6.12</v>
      </c>
      <c r="F628" s="84">
        <f t="shared" si="95"/>
        <v>87</v>
      </c>
      <c r="G628" s="1"/>
      <c r="H628" s="1"/>
      <c r="I628" s="84">
        <f t="shared" si="96"/>
        <v>6.12</v>
      </c>
      <c r="J628" s="84">
        <f t="shared" si="97"/>
        <v>82.4</v>
      </c>
      <c r="K628" s="1"/>
      <c r="L628" s="1"/>
      <c r="M628" s="84">
        <f t="shared" si="98"/>
        <v>6.12</v>
      </c>
      <c r="N628" s="84">
        <f t="shared" si="99"/>
        <v>31.69</v>
      </c>
      <c r="O628" s="84">
        <f t="shared" si="92"/>
        <v>104.577</v>
      </c>
      <c r="P628" s="1"/>
      <c r="Q628" s="1"/>
    </row>
    <row r="629" spans="1:17" x14ac:dyDescent="0.2">
      <c r="A629" s="84">
        <f t="shared" si="93"/>
        <v>62.3</v>
      </c>
      <c r="B629" s="84">
        <f t="shared" si="90"/>
        <v>1.4325000000000001</v>
      </c>
      <c r="C629" s="84">
        <f t="shared" si="91"/>
        <v>1.2521</v>
      </c>
      <c r="D629" s="1"/>
      <c r="E629" s="84">
        <f t="shared" si="94"/>
        <v>6.13</v>
      </c>
      <c r="F629" s="84">
        <f t="shared" si="95"/>
        <v>87</v>
      </c>
      <c r="G629" s="1"/>
      <c r="H629" s="1"/>
      <c r="I629" s="84">
        <f t="shared" si="96"/>
        <v>6.13</v>
      </c>
      <c r="J629" s="84">
        <f t="shared" si="97"/>
        <v>82.6</v>
      </c>
      <c r="K629" s="1"/>
      <c r="L629" s="1"/>
      <c r="M629" s="84">
        <f t="shared" si="98"/>
        <v>6.13</v>
      </c>
      <c r="N629" s="84">
        <f t="shared" si="99"/>
        <v>31.77</v>
      </c>
      <c r="O629" s="84">
        <f t="shared" si="92"/>
        <v>104.84099999999999</v>
      </c>
      <c r="P629" s="1"/>
      <c r="Q629" s="1"/>
    </row>
    <row r="630" spans="1:17" x14ac:dyDescent="0.2">
      <c r="A630" s="84">
        <f t="shared" si="93"/>
        <v>62.4</v>
      </c>
      <c r="B630" s="84">
        <f t="shared" si="90"/>
        <v>1.4308000000000001</v>
      </c>
      <c r="C630" s="84">
        <f t="shared" si="91"/>
        <v>1.2507999999999999</v>
      </c>
      <c r="D630" s="1"/>
      <c r="E630" s="84">
        <f t="shared" si="94"/>
        <v>6.14</v>
      </c>
      <c r="F630" s="84">
        <f t="shared" si="95"/>
        <v>87</v>
      </c>
      <c r="G630" s="1"/>
      <c r="H630" s="1"/>
      <c r="I630" s="84">
        <f t="shared" si="96"/>
        <v>6.14</v>
      </c>
      <c r="J630" s="84">
        <f t="shared" si="97"/>
        <v>82.8</v>
      </c>
      <c r="K630" s="1"/>
      <c r="L630" s="1"/>
      <c r="M630" s="84">
        <f t="shared" si="98"/>
        <v>6.14</v>
      </c>
      <c r="N630" s="84">
        <f t="shared" si="99"/>
        <v>31.85</v>
      </c>
      <c r="O630" s="84">
        <f t="shared" si="92"/>
        <v>105.105</v>
      </c>
      <c r="P630" s="1"/>
      <c r="Q630" s="1"/>
    </row>
    <row r="631" spans="1:17" x14ac:dyDescent="0.2">
      <c r="A631" s="84">
        <f t="shared" si="93"/>
        <v>62.5</v>
      </c>
      <c r="B631" s="84">
        <f t="shared" si="90"/>
        <v>1.4292</v>
      </c>
      <c r="C631" s="84">
        <f t="shared" si="91"/>
        <v>1.2495000000000001</v>
      </c>
      <c r="D631" s="1"/>
      <c r="E631" s="84">
        <f t="shared" si="94"/>
        <v>6.15</v>
      </c>
      <c r="F631" s="84">
        <f t="shared" si="95"/>
        <v>86</v>
      </c>
      <c r="G631" s="1"/>
      <c r="H631" s="1"/>
      <c r="I631" s="84">
        <f t="shared" si="96"/>
        <v>6.15</v>
      </c>
      <c r="J631" s="84">
        <f t="shared" si="97"/>
        <v>83</v>
      </c>
      <c r="K631" s="1"/>
      <c r="L631" s="1"/>
      <c r="M631" s="84">
        <f t="shared" si="98"/>
        <v>6.15</v>
      </c>
      <c r="N631" s="84">
        <f t="shared" si="99"/>
        <v>31.92</v>
      </c>
      <c r="O631" s="84">
        <f t="shared" si="92"/>
        <v>105.336</v>
      </c>
      <c r="P631" s="1"/>
      <c r="Q631" s="1"/>
    </row>
    <row r="632" spans="1:17" x14ac:dyDescent="0.2">
      <c r="A632" s="84">
        <f t="shared" si="93"/>
        <v>62.6</v>
      </c>
      <c r="B632" s="84">
        <f t="shared" si="90"/>
        <v>1.4277</v>
      </c>
      <c r="C632" s="84">
        <f t="shared" si="91"/>
        <v>1.2482</v>
      </c>
      <c r="D632" s="1"/>
      <c r="E632" s="84">
        <f t="shared" si="94"/>
        <v>6.16</v>
      </c>
      <c r="F632" s="84">
        <f t="shared" si="95"/>
        <v>86</v>
      </c>
      <c r="G632" s="1"/>
      <c r="H632" s="1"/>
      <c r="I632" s="84">
        <f t="shared" si="96"/>
        <v>6.16</v>
      </c>
      <c r="J632" s="84">
        <f t="shared" si="97"/>
        <v>83.2</v>
      </c>
      <c r="K632" s="1"/>
      <c r="L632" s="1"/>
      <c r="M632" s="84">
        <f t="shared" si="98"/>
        <v>6.16</v>
      </c>
      <c r="N632" s="84">
        <f t="shared" si="99"/>
        <v>32</v>
      </c>
      <c r="O632" s="84">
        <f t="shared" si="92"/>
        <v>105.6</v>
      </c>
      <c r="P632" s="1"/>
      <c r="Q632" s="1"/>
    </row>
    <row r="633" spans="1:17" x14ac:dyDescent="0.2">
      <c r="A633" s="84">
        <f t="shared" si="93"/>
        <v>62.7</v>
      </c>
      <c r="B633" s="84">
        <f t="shared" si="90"/>
        <v>1.4260999999999999</v>
      </c>
      <c r="C633" s="84">
        <f t="shared" si="91"/>
        <v>1.2468999999999999</v>
      </c>
      <c r="D633" s="1"/>
      <c r="E633" s="84">
        <f t="shared" si="94"/>
        <v>6.17</v>
      </c>
      <c r="F633" s="84">
        <f t="shared" si="95"/>
        <v>86</v>
      </c>
      <c r="G633" s="1"/>
      <c r="H633" s="1"/>
      <c r="I633" s="84">
        <f t="shared" si="96"/>
        <v>6.17</v>
      </c>
      <c r="J633" s="84">
        <f t="shared" si="97"/>
        <v>83.4</v>
      </c>
      <c r="K633" s="1"/>
      <c r="L633" s="1"/>
      <c r="M633" s="84">
        <f t="shared" si="98"/>
        <v>6.17</v>
      </c>
      <c r="N633" s="84">
        <f t="shared" si="99"/>
        <v>32.08</v>
      </c>
      <c r="O633" s="84">
        <f t="shared" si="92"/>
        <v>105.864</v>
      </c>
      <c r="P633" s="1"/>
      <c r="Q633" s="1"/>
    </row>
    <row r="634" spans="1:17" x14ac:dyDescent="0.2">
      <c r="A634" s="84">
        <f t="shared" si="93"/>
        <v>62.8</v>
      </c>
      <c r="B634" s="84">
        <f t="shared" si="90"/>
        <v>1.4245000000000001</v>
      </c>
      <c r="C634" s="84">
        <f t="shared" si="91"/>
        <v>1.2457</v>
      </c>
      <c r="D634" s="1"/>
      <c r="E634" s="84">
        <f t="shared" si="94"/>
        <v>6.18</v>
      </c>
      <c r="F634" s="84">
        <f t="shared" si="95"/>
        <v>86</v>
      </c>
      <c r="G634" s="1"/>
      <c r="H634" s="1"/>
      <c r="I634" s="84">
        <f t="shared" si="96"/>
        <v>6.18</v>
      </c>
      <c r="J634" s="84">
        <f t="shared" si="97"/>
        <v>83.6</v>
      </c>
      <c r="K634" s="1"/>
      <c r="L634" s="1"/>
      <c r="M634" s="84">
        <f t="shared" si="98"/>
        <v>6.18</v>
      </c>
      <c r="N634" s="84">
        <f t="shared" si="99"/>
        <v>32.15</v>
      </c>
      <c r="O634" s="84">
        <f t="shared" si="92"/>
        <v>106.095</v>
      </c>
      <c r="P634" s="1"/>
      <c r="Q634" s="1"/>
    </row>
    <row r="635" spans="1:17" x14ac:dyDescent="0.2">
      <c r="A635" s="84">
        <f t="shared" si="93"/>
        <v>62.9</v>
      </c>
      <c r="B635" s="84">
        <f t="shared" si="90"/>
        <v>1.4229000000000001</v>
      </c>
      <c r="C635" s="84">
        <f t="shared" si="91"/>
        <v>1.2444</v>
      </c>
      <c r="D635" s="1"/>
      <c r="E635" s="84">
        <f t="shared" si="94"/>
        <v>6.19</v>
      </c>
      <c r="F635" s="84">
        <f t="shared" si="95"/>
        <v>85</v>
      </c>
      <c r="G635" s="1"/>
      <c r="H635" s="1"/>
      <c r="I635" s="84">
        <f t="shared" si="96"/>
        <v>6.19</v>
      </c>
      <c r="J635" s="84">
        <f t="shared" si="97"/>
        <v>83.8</v>
      </c>
      <c r="K635" s="1"/>
      <c r="L635" s="1"/>
      <c r="M635" s="84">
        <f t="shared" si="98"/>
        <v>6.19</v>
      </c>
      <c r="N635" s="84">
        <f t="shared" si="99"/>
        <v>32.229999999999997</v>
      </c>
      <c r="O635" s="84">
        <f t="shared" si="92"/>
        <v>106.35899999999999</v>
      </c>
      <c r="P635" s="1"/>
      <c r="Q635" s="1"/>
    </row>
    <row r="636" spans="1:17" x14ac:dyDescent="0.2">
      <c r="A636" s="84">
        <f t="shared" si="93"/>
        <v>63</v>
      </c>
      <c r="B636" s="84">
        <f t="shared" si="90"/>
        <v>1.4214</v>
      </c>
      <c r="C636" s="84">
        <f t="shared" si="91"/>
        <v>1.2432000000000001</v>
      </c>
      <c r="D636" s="1"/>
      <c r="E636" s="84">
        <f t="shared" si="94"/>
        <v>6.2</v>
      </c>
      <c r="F636" s="84">
        <f t="shared" si="95"/>
        <v>85</v>
      </c>
      <c r="G636" s="1"/>
      <c r="H636" s="1"/>
      <c r="I636" s="84">
        <f t="shared" si="96"/>
        <v>6.2</v>
      </c>
      <c r="J636" s="84">
        <f t="shared" si="97"/>
        <v>84</v>
      </c>
      <c r="K636" s="1"/>
      <c r="L636" s="1"/>
      <c r="M636" s="84">
        <f t="shared" si="98"/>
        <v>6.2</v>
      </c>
      <c r="N636" s="84">
        <f t="shared" si="99"/>
        <v>32.31</v>
      </c>
      <c r="O636" s="84">
        <f t="shared" si="92"/>
        <v>106.623</v>
      </c>
      <c r="P636" s="1"/>
      <c r="Q636" s="1"/>
    </row>
    <row r="637" spans="1:17" x14ac:dyDescent="0.2">
      <c r="A637" s="84">
        <f t="shared" si="93"/>
        <v>63.1</v>
      </c>
      <c r="B637" s="84">
        <f t="shared" si="90"/>
        <v>1.4198</v>
      </c>
      <c r="C637" s="84">
        <f t="shared" si="91"/>
        <v>1.2419</v>
      </c>
      <c r="D637" s="1"/>
      <c r="E637" s="84">
        <f t="shared" si="94"/>
        <v>6.21</v>
      </c>
      <c r="F637" s="84">
        <f t="shared" si="95"/>
        <v>85</v>
      </c>
      <c r="G637" s="1"/>
      <c r="H637" s="1"/>
      <c r="I637" s="84">
        <f t="shared" si="96"/>
        <v>6.21</v>
      </c>
      <c r="J637" s="84">
        <f t="shared" si="97"/>
        <v>84.2</v>
      </c>
      <c r="K637" s="1"/>
      <c r="L637" s="1"/>
      <c r="M637" s="84">
        <f t="shared" si="98"/>
        <v>6.21</v>
      </c>
      <c r="N637" s="84">
        <f t="shared" si="99"/>
        <v>32.380000000000003</v>
      </c>
      <c r="O637" s="84">
        <f t="shared" si="92"/>
        <v>106.854</v>
      </c>
      <c r="P637" s="1"/>
      <c r="Q637" s="1"/>
    </row>
    <row r="638" spans="1:17" x14ac:dyDescent="0.2">
      <c r="A638" s="84">
        <f t="shared" si="93"/>
        <v>63.2</v>
      </c>
      <c r="B638" s="84">
        <f t="shared" si="90"/>
        <v>1.4181999999999999</v>
      </c>
      <c r="C638" s="84">
        <f t="shared" si="91"/>
        <v>1.2406999999999999</v>
      </c>
      <c r="D638" s="1"/>
      <c r="E638" s="84">
        <f t="shared" si="94"/>
        <v>6.22</v>
      </c>
      <c r="F638" s="84">
        <f t="shared" si="95"/>
        <v>85</v>
      </c>
      <c r="G638" s="1"/>
      <c r="H638" s="1"/>
      <c r="I638" s="84">
        <f t="shared" si="96"/>
        <v>6.22</v>
      </c>
      <c r="J638" s="84">
        <f t="shared" si="97"/>
        <v>84.4</v>
      </c>
      <c r="K638" s="1"/>
      <c r="L638" s="1"/>
      <c r="M638" s="84">
        <f t="shared" si="98"/>
        <v>6.22</v>
      </c>
      <c r="N638" s="84">
        <f t="shared" si="99"/>
        <v>32.46</v>
      </c>
      <c r="O638" s="84">
        <f t="shared" si="92"/>
        <v>107.11799999999999</v>
      </c>
      <c r="P638" s="1"/>
      <c r="Q638" s="1"/>
    </row>
    <row r="639" spans="1:17" x14ac:dyDescent="0.2">
      <c r="A639" s="84">
        <f t="shared" si="93"/>
        <v>63.3</v>
      </c>
      <c r="B639" s="84">
        <f t="shared" si="90"/>
        <v>1.4167000000000001</v>
      </c>
      <c r="C639" s="84">
        <f t="shared" si="91"/>
        <v>1.2395</v>
      </c>
      <c r="D639" s="1"/>
      <c r="E639" s="84">
        <f t="shared" si="94"/>
        <v>6.23</v>
      </c>
      <c r="F639" s="84">
        <f t="shared" si="95"/>
        <v>84</v>
      </c>
      <c r="G639" s="1"/>
      <c r="H639" s="1"/>
      <c r="I639" s="84">
        <f t="shared" si="96"/>
        <v>6.23</v>
      </c>
      <c r="J639" s="84">
        <f t="shared" si="97"/>
        <v>84.6</v>
      </c>
      <c r="K639" s="1"/>
      <c r="L639" s="1"/>
      <c r="M639" s="84">
        <f t="shared" si="98"/>
        <v>6.23</v>
      </c>
      <c r="N639" s="84">
        <f t="shared" si="99"/>
        <v>32.54</v>
      </c>
      <c r="O639" s="84">
        <f t="shared" si="92"/>
        <v>107.38200000000001</v>
      </c>
      <c r="P639" s="1"/>
      <c r="Q639" s="1"/>
    </row>
    <row r="640" spans="1:17" x14ac:dyDescent="0.2">
      <c r="A640" s="84">
        <f t="shared" si="93"/>
        <v>63.4</v>
      </c>
      <c r="B640" s="84">
        <f t="shared" si="90"/>
        <v>1.4152</v>
      </c>
      <c r="C640" s="84">
        <f t="shared" si="91"/>
        <v>1.2382</v>
      </c>
      <c r="D640" s="1"/>
      <c r="E640" s="84">
        <f t="shared" si="94"/>
        <v>6.24</v>
      </c>
      <c r="F640" s="84">
        <f t="shared" si="95"/>
        <v>84</v>
      </c>
      <c r="G640" s="1"/>
      <c r="H640" s="1"/>
      <c r="I640" s="84">
        <f t="shared" si="96"/>
        <v>6.24</v>
      </c>
      <c r="J640" s="84">
        <f t="shared" si="97"/>
        <v>84.8</v>
      </c>
      <c r="K640" s="1"/>
      <c r="L640" s="1"/>
      <c r="M640" s="84">
        <f t="shared" si="98"/>
        <v>6.24</v>
      </c>
      <c r="N640" s="84">
        <f t="shared" si="99"/>
        <v>32.619999999999997</v>
      </c>
      <c r="O640" s="84">
        <f t="shared" si="92"/>
        <v>107.646</v>
      </c>
      <c r="P640" s="1"/>
      <c r="Q640" s="1"/>
    </row>
    <row r="641" spans="1:17" x14ac:dyDescent="0.2">
      <c r="A641" s="84">
        <f t="shared" si="93"/>
        <v>63.5</v>
      </c>
      <c r="B641" s="84">
        <f t="shared" si="90"/>
        <v>1.4136</v>
      </c>
      <c r="C641" s="84">
        <f t="shared" si="91"/>
        <v>1.2370000000000001</v>
      </c>
      <c r="D641" s="1"/>
      <c r="E641" s="84">
        <f t="shared" si="94"/>
        <v>6.25</v>
      </c>
      <c r="F641" s="84">
        <f t="shared" si="95"/>
        <v>84</v>
      </c>
      <c r="G641" s="1"/>
      <c r="H641" s="1"/>
      <c r="I641" s="84">
        <f t="shared" si="96"/>
        <v>6.25</v>
      </c>
      <c r="J641" s="84">
        <f t="shared" si="97"/>
        <v>85</v>
      </c>
      <c r="K641" s="1"/>
      <c r="L641" s="1"/>
      <c r="M641" s="84">
        <f t="shared" si="98"/>
        <v>6.25</v>
      </c>
      <c r="N641" s="84">
        <f t="shared" si="99"/>
        <v>32.69</v>
      </c>
      <c r="O641" s="84">
        <f t="shared" si="92"/>
        <v>107.877</v>
      </c>
      <c r="P641" s="1"/>
      <c r="Q641" s="1"/>
    </row>
    <row r="642" spans="1:17" x14ac:dyDescent="0.2">
      <c r="A642" s="84">
        <f t="shared" si="93"/>
        <v>63.6</v>
      </c>
      <c r="B642" s="84">
        <f t="shared" si="90"/>
        <v>1.4120999999999999</v>
      </c>
      <c r="C642" s="84">
        <f t="shared" si="91"/>
        <v>1.2358</v>
      </c>
      <c r="D642" s="1"/>
      <c r="E642" s="84">
        <f t="shared" si="94"/>
        <v>6.26</v>
      </c>
      <c r="F642" s="84">
        <f t="shared" si="95"/>
        <v>84</v>
      </c>
      <c r="G642" s="1"/>
      <c r="H642" s="1"/>
      <c r="I642" s="84">
        <f t="shared" si="96"/>
        <v>6.26</v>
      </c>
      <c r="J642" s="84">
        <f t="shared" si="97"/>
        <v>85.2</v>
      </c>
      <c r="K642" s="1"/>
      <c r="L642" s="1"/>
      <c r="M642" s="84">
        <f t="shared" si="98"/>
        <v>6.26</v>
      </c>
      <c r="N642" s="84">
        <f t="shared" si="99"/>
        <v>32.770000000000003</v>
      </c>
      <c r="O642" s="84">
        <f t="shared" si="92"/>
        <v>108.14100000000001</v>
      </c>
      <c r="P642" s="1"/>
      <c r="Q642" s="1"/>
    </row>
    <row r="643" spans="1:17" x14ac:dyDescent="0.2">
      <c r="A643" s="84">
        <f t="shared" si="93"/>
        <v>63.7</v>
      </c>
      <c r="B643" s="84">
        <f t="shared" si="90"/>
        <v>1.4106000000000001</v>
      </c>
      <c r="C643" s="84">
        <f t="shared" si="91"/>
        <v>1.2345999999999999</v>
      </c>
      <c r="D643" s="1"/>
      <c r="E643" s="84">
        <f t="shared" si="94"/>
        <v>6.27</v>
      </c>
      <c r="F643" s="84">
        <f t="shared" si="95"/>
        <v>83</v>
      </c>
      <c r="G643" s="1"/>
      <c r="H643" s="1"/>
      <c r="I643" s="84">
        <f t="shared" si="96"/>
        <v>6.27</v>
      </c>
      <c r="J643" s="84">
        <f t="shared" si="97"/>
        <v>85.4</v>
      </c>
      <c r="K643" s="1"/>
      <c r="L643" s="1"/>
      <c r="M643" s="84">
        <f t="shared" si="98"/>
        <v>6.27</v>
      </c>
      <c r="N643" s="84">
        <f t="shared" si="99"/>
        <v>32.85</v>
      </c>
      <c r="O643" s="84">
        <f t="shared" si="92"/>
        <v>108.405</v>
      </c>
      <c r="P643" s="1"/>
      <c r="Q643" s="1"/>
    </row>
    <row r="644" spans="1:17" x14ac:dyDescent="0.2">
      <c r="A644" s="84">
        <f t="shared" si="93"/>
        <v>63.8</v>
      </c>
      <c r="B644" s="84">
        <f t="shared" si="90"/>
        <v>1.4091</v>
      </c>
      <c r="C644" s="84">
        <f t="shared" si="91"/>
        <v>1.2334000000000001</v>
      </c>
      <c r="D644" s="1"/>
      <c r="E644" s="84">
        <f t="shared" si="94"/>
        <v>6.28</v>
      </c>
      <c r="F644" s="84">
        <f t="shared" si="95"/>
        <v>83</v>
      </c>
      <c r="G644" s="1"/>
      <c r="H644" s="1"/>
      <c r="I644" s="84">
        <f t="shared" si="96"/>
        <v>6.28</v>
      </c>
      <c r="J644" s="84">
        <f t="shared" si="97"/>
        <v>85.6</v>
      </c>
      <c r="K644" s="1"/>
      <c r="L644" s="1"/>
      <c r="M644" s="84">
        <f t="shared" si="98"/>
        <v>6.28</v>
      </c>
      <c r="N644" s="84">
        <f t="shared" si="99"/>
        <v>32.92</v>
      </c>
      <c r="O644" s="84">
        <f t="shared" si="92"/>
        <v>108.636</v>
      </c>
      <c r="P644" s="1"/>
      <c r="Q644" s="1"/>
    </row>
    <row r="645" spans="1:17" x14ac:dyDescent="0.2">
      <c r="A645" s="84">
        <f t="shared" si="93"/>
        <v>63.9</v>
      </c>
      <c r="B645" s="84">
        <f t="shared" si="90"/>
        <v>1.4076</v>
      </c>
      <c r="C645" s="84">
        <f t="shared" si="91"/>
        <v>1.2322</v>
      </c>
      <c r="D645" s="1"/>
      <c r="E645" s="84">
        <f t="shared" si="94"/>
        <v>6.29</v>
      </c>
      <c r="F645" s="84">
        <f t="shared" si="95"/>
        <v>83</v>
      </c>
      <c r="G645" s="1"/>
      <c r="H645" s="1"/>
      <c r="I645" s="84">
        <f t="shared" si="96"/>
        <v>6.29</v>
      </c>
      <c r="J645" s="84">
        <f t="shared" si="97"/>
        <v>85.8</v>
      </c>
      <c r="K645" s="1"/>
      <c r="L645" s="1"/>
      <c r="M645" s="84">
        <f t="shared" si="98"/>
        <v>6.29</v>
      </c>
      <c r="N645" s="84">
        <f t="shared" si="99"/>
        <v>33</v>
      </c>
      <c r="O645" s="84">
        <f t="shared" si="92"/>
        <v>108.9</v>
      </c>
      <c r="P645" s="1"/>
      <c r="Q645" s="1"/>
    </row>
    <row r="646" spans="1:17" x14ac:dyDescent="0.2">
      <c r="A646" s="84">
        <f t="shared" si="93"/>
        <v>64</v>
      </c>
      <c r="B646" s="84">
        <f t="shared" si="90"/>
        <v>1.4060999999999999</v>
      </c>
      <c r="C646" s="84">
        <f t="shared" si="91"/>
        <v>1.2310000000000001</v>
      </c>
      <c r="D646" s="1"/>
      <c r="E646" s="84">
        <f t="shared" si="94"/>
        <v>6.3</v>
      </c>
      <c r="F646" s="84">
        <f t="shared" si="95"/>
        <v>83</v>
      </c>
      <c r="G646" s="1"/>
      <c r="H646" s="1"/>
      <c r="I646" s="84">
        <f t="shared" si="96"/>
        <v>6.3</v>
      </c>
      <c r="J646" s="84">
        <f t="shared" si="97"/>
        <v>86</v>
      </c>
      <c r="K646" s="1"/>
      <c r="L646" s="1"/>
      <c r="M646" s="84">
        <f t="shared" si="98"/>
        <v>6.3</v>
      </c>
      <c r="N646" s="84">
        <f t="shared" si="99"/>
        <v>33.08</v>
      </c>
      <c r="O646" s="84">
        <f t="shared" si="92"/>
        <v>109.164</v>
      </c>
      <c r="P646" s="1"/>
      <c r="Q646" s="1"/>
    </row>
    <row r="647" spans="1:17" x14ac:dyDescent="0.2">
      <c r="A647" s="84">
        <f t="shared" si="93"/>
        <v>64.099999999999994</v>
      </c>
      <c r="B647" s="84">
        <f t="shared" si="90"/>
        <v>1.4046000000000001</v>
      </c>
      <c r="C647" s="84">
        <f t="shared" si="91"/>
        <v>1.2298</v>
      </c>
      <c r="D647" s="1"/>
      <c r="E647" s="84">
        <f t="shared" si="94"/>
        <v>6.31</v>
      </c>
      <c r="F647" s="84">
        <f t="shared" si="95"/>
        <v>82</v>
      </c>
      <c r="G647" s="1"/>
      <c r="H647" s="1"/>
      <c r="I647" s="84">
        <f t="shared" si="96"/>
        <v>6.31</v>
      </c>
      <c r="J647" s="84">
        <f t="shared" si="97"/>
        <v>86.2</v>
      </c>
      <c r="K647" s="1"/>
      <c r="L647" s="1"/>
      <c r="M647" s="84">
        <f t="shared" si="98"/>
        <v>6.31</v>
      </c>
      <c r="N647" s="84">
        <f t="shared" si="99"/>
        <v>33.15</v>
      </c>
      <c r="O647" s="84">
        <f t="shared" si="92"/>
        <v>109.395</v>
      </c>
      <c r="P647" s="1"/>
      <c r="Q647" s="1"/>
    </row>
    <row r="648" spans="1:17" x14ac:dyDescent="0.2">
      <c r="A648" s="84">
        <f t="shared" si="93"/>
        <v>64.2</v>
      </c>
      <c r="B648" s="84">
        <f t="shared" si="90"/>
        <v>1.4031</v>
      </c>
      <c r="C648" s="84">
        <f t="shared" si="91"/>
        <v>1.2285999999999999</v>
      </c>
      <c r="D648" s="1"/>
      <c r="E648" s="84">
        <f t="shared" si="94"/>
        <v>6.32</v>
      </c>
      <c r="F648" s="84">
        <f t="shared" si="95"/>
        <v>82</v>
      </c>
      <c r="G648" s="1"/>
      <c r="H648" s="1"/>
      <c r="I648" s="84">
        <f t="shared" si="96"/>
        <v>6.32</v>
      </c>
      <c r="J648" s="84">
        <f t="shared" si="97"/>
        <v>86.4</v>
      </c>
      <c r="K648" s="1"/>
      <c r="L648" s="1"/>
      <c r="M648" s="84">
        <f t="shared" si="98"/>
        <v>6.32</v>
      </c>
      <c r="N648" s="84">
        <f t="shared" si="99"/>
        <v>33.229999999999997</v>
      </c>
      <c r="O648" s="84">
        <f t="shared" si="92"/>
        <v>109.65900000000001</v>
      </c>
      <c r="P648" s="1"/>
      <c r="Q648" s="1"/>
    </row>
    <row r="649" spans="1:17" x14ac:dyDescent="0.2">
      <c r="A649" s="84">
        <f t="shared" si="93"/>
        <v>64.3</v>
      </c>
      <c r="B649" s="84">
        <f t="shared" si="90"/>
        <v>1.4016</v>
      </c>
      <c r="C649" s="84">
        <f t="shared" si="91"/>
        <v>1.2275</v>
      </c>
      <c r="D649" s="1"/>
      <c r="E649" s="84">
        <f t="shared" si="94"/>
        <v>6.33</v>
      </c>
      <c r="F649" s="84">
        <f t="shared" si="95"/>
        <v>82</v>
      </c>
      <c r="G649" s="1"/>
      <c r="H649" s="1"/>
      <c r="I649" s="84">
        <f t="shared" si="96"/>
        <v>6.33</v>
      </c>
      <c r="J649" s="84">
        <f t="shared" si="97"/>
        <v>86.6</v>
      </c>
      <c r="K649" s="1"/>
      <c r="L649" s="1"/>
      <c r="M649" s="84">
        <f t="shared" si="98"/>
        <v>6.33</v>
      </c>
      <c r="N649" s="84">
        <f t="shared" si="99"/>
        <v>33.31</v>
      </c>
      <c r="O649" s="84">
        <f t="shared" si="92"/>
        <v>109.923</v>
      </c>
      <c r="P649" s="1"/>
      <c r="Q649" s="1"/>
    </row>
    <row r="650" spans="1:17" x14ac:dyDescent="0.2">
      <c r="A650" s="84">
        <f t="shared" si="93"/>
        <v>64.400000000000006</v>
      </c>
      <c r="B650" s="84">
        <f t="shared" si="90"/>
        <v>1.4000999999999999</v>
      </c>
      <c r="C650" s="84">
        <f t="shared" si="91"/>
        <v>1.2262999999999999</v>
      </c>
      <c r="D650" s="1"/>
      <c r="E650" s="84">
        <f t="shared" si="94"/>
        <v>6.34</v>
      </c>
      <c r="F650" s="84">
        <f t="shared" si="95"/>
        <v>82</v>
      </c>
      <c r="G650" s="1"/>
      <c r="H650" s="1"/>
      <c r="I650" s="84">
        <f t="shared" si="96"/>
        <v>6.34</v>
      </c>
      <c r="J650" s="84">
        <f t="shared" si="97"/>
        <v>86.8</v>
      </c>
      <c r="K650" s="1"/>
      <c r="L650" s="1"/>
      <c r="M650" s="84">
        <f t="shared" si="98"/>
        <v>6.34</v>
      </c>
      <c r="N650" s="84">
        <f t="shared" si="99"/>
        <v>33.380000000000003</v>
      </c>
      <c r="O650" s="84">
        <f t="shared" si="92"/>
        <v>110.154</v>
      </c>
      <c r="P650" s="1"/>
      <c r="Q650" s="1"/>
    </row>
    <row r="651" spans="1:17" x14ac:dyDescent="0.2">
      <c r="A651" s="84">
        <f t="shared" si="93"/>
        <v>64.5</v>
      </c>
      <c r="B651" s="84">
        <f t="shared" si="90"/>
        <v>1.3986000000000001</v>
      </c>
      <c r="C651" s="84">
        <f t="shared" si="91"/>
        <v>1.2251000000000001</v>
      </c>
      <c r="D651" s="1"/>
      <c r="E651" s="84">
        <f t="shared" si="94"/>
        <v>6.35</v>
      </c>
      <c r="F651" s="84">
        <f t="shared" si="95"/>
        <v>81</v>
      </c>
      <c r="G651" s="1"/>
      <c r="H651" s="1"/>
      <c r="I651" s="84">
        <f t="shared" si="96"/>
        <v>6.35</v>
      </c>
      <c r="J651" s="84">
        <f t="shared" si="97"/>
        <v>87</v>
      </c>
      <c r="K651" s="1"/>
      <c r="L651" s="1"/>
      <c r="M651" s="84">
        <f t="shared" si="98"/>
        <v>6.35</v>
      </c>
      <c r="N651" s="84">
        <f t="shared" si="99"/>
        <v>33.46</v>
      </c>
      <c r="O651" s="84">
        <f t="shared" si="92"/>
        <v>110.41800000000001</v>
      </c>
      <c r="P651" s="1"/>
      <c r="Q651" s="1"/>
    </row>
    <row r="652" spans="1:17" x14ac:dyDescent="0.2">
      <c r="A652" s="84">
        <f t="shared" si="93"/>
        <v>64.599999999999994</v>
      </c>
      <c r="B652" s="84">
        <f t="shared" si="90"/>
        <v>1.3972</v>
      </c>
      <c r="C652" s="84">
        <f t="shared" si="91"/>
        <v>1.224</v>
      </c>
      <c r="D652" s="1"/>
      <c r="E652" s="84">
        <f t="shared" si="94"/>
        <v>6.36</v>
      </c>
      <c r="F652" s="84">
        <f t="shared" si="95"/>
        <v>81</v>
      </c>
      <c r="G652" s="1"/>
      <c r="H652" s="1"/>
      <c r="I652" s="84">
        <f t="shared" si="96"/>
        <v>6.36</v>
      </c>
      <c r="J652" s="84">
        <f t="shared" si="97"/>
        <v>87.2</v>
      </c>
      <c r="K652" s="1"/>
      <c r="L652" s="1"/>
      <c r="M652" s="84">
        <f t="shared" si="98"/>
        <v>6.36</v>
      </c>
      <c r="N652" s="84">
        <f t="shared" si="99"/>
        <v>33.54</v>
      </c>
      <c r="O652" s="84">
        <f t="shared" si="92"/>
        <v>110.682</v>
      </c>
      <c r="P652" s="1"/>
      <c r="Q652" s="1"/>
    </row>
    <row r="653" spans="1:17" x14ac:dyDescent="0.2">
      <c r="A653" s="84">
        <f t="shared" si="93"/>
        <v>64.7</v>
      </c>
      <c r="B653" s="84">
        <f t="shared" si="90"/>
        <v>1.3956999999999999</v>
      </c>
      <c r="C653" s="84">
        <f t="shared" si="91"/>
        <v>1.2228000000000001</v>
      </c>
      <c r="D653" s="1"/>
      <c r="E653" s="84">
        <f t="shared" si="94"/>
        <v>6.37</v>
      </c>
      <c r="F653" s="84">
        <f t="shared" si="95"/>
        <v>81</v>
      </c>
      <c r="G653" s="1"/>
      <c r="H653" s="1"/>
      <c r="I653" s="84">
        <f t="shared" si="96"/>
        <v>6.37</v>
      </c>
      <c r="J653" s="84">
        <f t="shared" si="97"/>
        <v>87.4</v>
      </c>
      <c r="K653" s="1"/>
      <c r="L653" s="1"/>
      <c r="M653" s="84">
        <f t="shared" si="98"/>
        <v>6.37</v>
      </c>
      <c r="N653" s="84">
        <f t="shared" si="99"/>
        <v>33.619999999999997</v>
      </c>
      <c r="O653" s="84">
        <f t="shared" si="92"/>
        <v>110.946</v>
      </c>
      <c r="P653" s="1"/>
      <c r="Q653" s="1"/>
    </row>
    <row r="654" spans="1:17" x14ac:dyDescent="0.2">
      <c r="A654" s="84">
        <f t="shared" si="93"/>
        <v>64.8</v>
      </c>
      <c r="B654" s="84">
        <f t="shared" si="90"/>
        <v>1.3943000000000001</v>
      </c>
      <c r="C654" s="84">
        <f t="shared" si="91"/>
        <v>1.2217</v>
      </c>
      <c r="D654" s="1"/>
      <c r="E654" s="84">
        <f t="shared" si="94"/>
        <v>6.38</v>
      </c>
      <c r="F654" s="84">
        <f t="shared" si="95"/>
        <v>81</v>
      </c>
      <c r="G654" s="1"/>
      <c r="H654" s="1"/>
      <c r="I654" s="84">
        <f t="shared" si="96"/>
        <v>6.38</v>
      </c>
      <c r="J654" s="84">
        <f t="shared" si="97"/>
        <v>87.6</v>
      </c>
      <c r="K654" s="1"/>
      <c r="L654" s="1"/>
      <c r="M654" s="84">
        <f t="shared" si="98"/>
        <v>6.38</v>
      </c>
      <c r="N654" s="84">
        <f t="shared" si="99"/>
        <v>33.69</v>
      </c>
      <c r="O654" s="84">
        <f t="shared" si="92"/>
        <v>111.17700000000001</v>
      </c>
      <c r="P654" s="1"/>
      <c r="Q654" s="1"/>
    </row>
    <row r="655" spans="1:17" x14ac:dyDescent="0.2">
      <c r="A655" s="84">
        <f t="shared" si="93"/>
        <v>64.900000000000006</v>
      </c>
      <c r="B655" s="84">
        <f t="shared" si="90"/>
        <v>1.3928</v>
      </c>
      <c r="C655" s="84">
        <f t="shared" si="91"/>
        <v>1.2204999999999999</v>
      </c>
      <c r="D655" s="1"/>
      <c r="E655" s="84">
        <f t="shared" si="94"/>
        <v>6.39</v>
      </c>
      <c r="F655" s="84">
        <f t="shared" si="95"/>
        <v>80</v>
      </c>
      <c r="G655" s="1"/>
      <c r="H655" s="1"/>
      <c r="I655" s="84">
        <f t="shared" si="96"/>
        <v>6.39</v>
      </c>
      <c r="J655" s="84">
        <f t="shared" si="97"/>
        <v>87.8</v>
      </c>
      <c r="K655" s="1"/>
      <c r="L655" s="1"/>
      <c r="M655" s="84">
        <f t="shared" si="98"/>
        <v>6.39</v>
      </c>
      <c r="N655" s="84">
        <f t="shared" si="99"/>
        <v>33.770000000000003</v>
      </c>
      <c r="O655" s="84">
        <f t="shared" si="92"/>
        <v>111.441</v>
      </c>
      <c r="P655" s="1"/>
      <c r="Q655" s="1"/>
    </row>
    <row r="656" spans="1:17" x14ac:dyDescent="0.2">
      <c r="A656" s="84">
        <f t="shared" si="93"/>
        <v>65</v>
      </c>
      <c r="B656" s="84">
        <f t="shared" ref="B656:B719" si="100">ROUND(VLOOKUP($A656,SINCLAIRTABELLE,$D$1),$B$10)</f>
        <v>1.3914</v>
      </c>
      <c r="C656" s="84">
        <f t="shared" ref="C656:C719" si="101">IF($B$3=$W$1,ROUND(VLOOKUP($A656,SINCLAIRTABELLE,$E$1),$B$10),IF($B$3=$W$2,B656,B656+$B$4))</f>
        <v>1.2194</v>
      </c>
      <c r="D656" s="1"/>
      <c r="E656" s="84">
        <f t="shared" si="94"/>
        <v>6.4</v>
      </c>
      <c r="F656" s="84">
        <f t="shared" si="95"/>
        <v>80</v>
      </c>
      <c r="G656" s="1"/>
      <c r="H656" s="1"/>
      <c r="I656" s="84">
        <f t="shared" si="96"/>
        <v>6.4</v>
      </c>
      <c r="J656" s="84">
        <f t="shared" si="97"/>
        <v>88</v>
      </c>
      <c r="K656" s="1"/>
      <c r="L656" s="1"/>
      <c r="M656" s="84">
        <f t="shared" si="98"/>
        <v>6.4</v>
      </c>
      <c r="N656" s="84">
        <f t="shared" si="99"/>
        <v>33.85</v>
      </c>
      <c r="O656" s="84">
        <f t="shared" ref="O656:O719" si="102">IF($N$4="Ja",ROUND(N656*$O$2,$B$10),N656)</f>
        <v>111.705</v>
      </c>
      <c r="P656" s="1"/>
      <c r="Q656" s="1"/>
    </row>
    <row r="657" spans="1:17" x14ac:dyDescent="0.2">
      <c r="A657" s="84">
        <f t="shared" si="93"/>
        <v>65.099999999999994</v>
      </c>
      <c r="B657" s="84">
        <f t="shared" si="100"/>
        <v>1.39</v>
      </c>
      <c r="C657" s="84">
        <f t="shared" si="101"/>
        <v>1.2182999999999999</v>
      </c>
      <c r="D657" s="1"/>
      <c r="E657" s="84">
        <f t="shared" si="94"/>
        <v>6.41</v>
      </c>
      <c r="F657" s="84">
        <f t="shared" si="95"/>
        <v>80</v>
      </c>
      <c r="G657" s="1"/>
      <c r="H657" s="1"/>
      <c r="I657" s="84">
        <f t="shared" si="96"/>
        <v>6.41</v>
      </c>
      <c r="J657" s="84">
        <f t="shared" si="97"/>
        <v>88.2</v>
      </c>
      <c r="K657" s="1"/>
      <c r="L657" s="1"/>
      <c r="M657" s="84">
        <f t="shared" si="98"/>
        <v>6.41</v>
      </c>
      <c r="N657" s="84">
        <f t="shared" si="99"/>
        <v>33.92</v>
      </c>
      <c r="O657" s="84">
        <f t="shared" si="102"/>
        <v>111.93600000000001</v>
      </c>
      <c r="P657" s="1"/>
      <c r="Q657" s="1"/>
    </row>
    <row r="658" spans="1:17" x14ac:dyDescent="0.2">
      <c r="A658" s="84">
        <f t="shared" ref="A658:A721" si="103">ROUND(A657+0.1,1)</f>
        <v>65.2</v>
      </c>
      <c r="B658" s="84">
        <f t="shared" si="100"/>
        <v>1.3885000000000001</v>
      </c>
      <c r="C658" s="84">
        <f t="shared" si="101"/>
        <v>1.2171000000000001</v>
      </c>
      <c r="D658" s="1"/>
      <c r="E658" s="84">
        <f t="shared" ref="E658:E721" si="104">ROUND(E657+0.01,2)</f>
        <v>6.42</v>
      </c>
      <c r="F658" s="84">
        <f t="shared" ref="F658:F721" si="105">ROUND(IF(E658 &gt; $F$9,0,($F$9-E658)*100*$F$11), $F$10)</f>
        <v>80</v>
      </c>
      <c r="G658" s="1"/>
      <c r="H658" s="1"/>
      <c r="I658" s="84">
        <f t="shared" ref="I658:I721" si="106">ROUND(I657+0.01,2)</f>
        <v>6.42</v>
      </c>
      <c r="J658" s="84">
        <f t="shared" ref="J658:J721" si="107">ROUND(IF(I658&lt;=$J$9,0,(I658-$J$9)*100*$J$11),$J$10)</f>
        <v>88.4</v>
      </c>
      <c r="K658" s="1"/>
      <c r="L658" s="1"/>
      <c r="M658" s="84">
        <f t="shared" ref="M658:M721" si="108">ROUND(M657+0.01,2)</f>
        <v>6.42</v>
      </c>
      <c r="N658" s="84">
        <f t="shared" ref="N658:N721" si="109">ROUND(IF(M658&lt;=$N$9,0,(M658-$N$9)*100*$N$11),$N$10)</f>
        <v>34</v>
      </c>
      <c r="O658" s="84">
        <f t="shared" si="102"/>
        <v>112.2</v>
      </c>
      <c r="P658" s="1"/>
      <c r="Q658" s="1"/>
    </row>
    <row r="659" spans="1:17" x14ac:dyDescent="0.2">
      <c r="A659" s="84">
        <f t="shared" si="103"/>
        <v>65.3</v>
      </c>
      <c r="B659" s="84">
        <f t="shared" si="100"/>
        <v>1.3871</v>
      </c>
      <c r="C659" s="84">
        <f t="shared" si="101"/>
        <v>1.216</v>
      </c>
      <c r="D659" s="1"/>
      <c r="E659" s="84">
        <f t="shared" si="104"/>
        <v>6.43</v>
      </c>
      <c r="F659" s="84">
        <f t="shared" si="105"/>
        <v>79</v>
      </c>
      <c r="G659" s="1"/>
      <c r="H659" s="1"/>
      <c r="I659" s="84">
        <f t="shared" si="106"/>
        <v>6.43</v>
      </c>
      <c r="J659" s="84">
        <f t="shared" si="107"/>
        <v>88.6</v>
      </c>
      <c r="K659" s="1"/>
      <c r="L659" s="1"/>
      <c r="M659" s="84">
        <f t="shared" si="108"/>
        <v>6.43</v>
      </c>
      <c r="N659" s="84">
        <f t="shared" si="109"/>
        <v>34.08</v>
      </c>
      <c r="O659" s="84">
        <f t="shared" si="102"/>
        <v>112.464</v>
      </c>
      <c r="P659" s="1"/>
      <c r="Q659" s="1"/>
    </row>
    <row r="660" spans="1:17" x14ac:dyDescent="0.2">
      <c r="A660" s="84">
        <f t="shared" si="103"/>
        <v>65.400000000000006</v>
      </c>
      <c r="B660" s="84">
        <f t="shared" si="100"/>
        <v>1.3856999999999999</v>
      </c>
      <c r="C660" s="84">
        <f t="shared" si="101"/>
        <v>1.2149000000000001</v>
      </c>
      <c r="D660" s="1"/>
      <c r="E660" s="84">
        <f t="shared" si="104"/>
        <v>6.44</v>
      </c>
      <c r="F660" s="84">
        <f t="shared" si="105"/>
        <v>79</v>
      </c>
      <c r="G660" s="1"/>
      <c r="H660" s="1"/>
      <c r="I660" s="84">
        <f t="shared" si="106"/>
        <v>6.44</v>
      </c>
      <c r="J660" s="84">
        <f t="shared" si="107"/>
        <v>88.8</v>
      </c>
      <c r="K660" s="1"/>
      <c r="L660" s="1"/>
      <c r="M660" s="84">
        <f t="shared" si="108"/>
        <v>6.44</v>
      </c>
      <c r="N660" s="84">
        <f t="shared" si="109"/>
        <v>34.15</v>
      </c>
      <c r="O660" s="84">
        <f t="shared" si="102"/>
        <v>112.69499999999999</v>
      </c>
      <c r="P660" s="1"/>
      <c r="Q660" s="1"/>
    </row>
    <row r="661" spans="1:17" x14ac:dyDescent="0.2">
      <c r="A661" s="84">
        <f t="shared" si="103"/>
        <v>65.5</v>
      </c>
      <c r="B661" s="84">
        <f t="shared" si="100"/>
        <v>1.3843000000000001</v>
      </c>
      <c r="C661" s="84">
        <f t="shared" si="101"/>
        <v>1.2138</v>
      </c>
      <c r="D661" s="1"/>
      <c r="E661" s="84">
        <f t="shared" si="104"/>
        <v>6.45</v>
      </c>
      <c r="F661" s="84">
        <f t="shared" si="105"/>
        <v>79</v>
      </c>
      <c r="G661" s="1"/>
      <c r="H661" s="1"/>
      <c r="I661" s="84">
        <f t="shared" si="106"/>
        <v>6.45</v>
      </c>
      <c r="J661" s="84">
        <f t="shared" si="107"/>
        <v>89</v>
      </c>
      <c r="K661" s="1"/>
      <c r="L661" s="1"/>
      <c r="M661" s="84">
        <f t="shared" si="108"/>
        <v>6.45</v>
      </c>
      <c r="N661" s="84">
        <f t="shared" si="109"/>
        <v>34.229999999999997</v>
      </c>
      <c r="O661" s="84">
        <f t="shared" si="102"/>
        <v>112.959</v>
      </c>
      <c r="P661" s="1"/>
      <c r="Q661" s="1"/>
    </row>
    <row r="662" spans="1:17" x14ac:dyDescent="0.2">
      <c r="A662" s="84">
        <f t="shared" si="103"/>
        <v>65.599999999999994</v>
      </c>
      <c r="B662" s="84">
        <f t="shared" si="100"/>
        <v>1.3829</v>
      </c>
      <c r="C662" s="84">
        <f t="shared" si="101"/>
        <v>1.2126999999999999</v>
      </c>
      <c r="D662" s="1"/>
      <c r="E662" s="84">
        <f t="shared" si="104"/>
        <v>6.46</v>
      </c>
      <c r="F662" s="84">
        <f t="shared" si="105"/>
        <v>79</v>
      </c>
      <c r="G662" s="1"/>
      <c r="H662" s="1"/>
      <c r="I662" s="84">
        <f t="shared" si="106"/>
        <v>6.46</v>
      </c>
      <c r="J662" s="84">
        <f t="shared" si="107"/>
        <v>89.2</v>
      </c>
      <c r="K662" s="1"/>
      <c r="L662" s="1"/>
      <c r="M662" s="84">
        <f t="shared" si="108"/>
        <v>6.46</v>
      </c>
      <c r="N662" s="84">
        <f t="shared" si="109"/>
        <v>34.31</v>
      </c>
      <c r="O662" s="84">
        <f t="shared" si="102"/>
        <v>113.223</v>
      </c>
      <c r="P662" s="1"/>
      <c r="Q662" s="1"/>
    </row>
    <row r="663" spans="1:17" x14ac:dyDescent="0.2">
      <c r="A663" s="84">
        <f t="shared" si="103"/>
        <v>65.7</v>
      </c>
      <c r="B663" s="84">
        <f t="shared" si="100"/>
        <v>1.3815</v>
      </c>
      <c r="C663" s="84">
        <f t="shared" si="101"/>
        <v>1.2116</v>
      </c>
      <c r="D663" s="1"/>
      <c r="E663" s="84">
        <f t="shared" si="104"/>
        <v>6.47</v>
      </c>
      <c r="F663" s="84">
        <f t="shared" si="105"/>
        <v>78</v>
      </c>
      <c r="G663" s="1"/>
      <c r="H663" s="1"/>
      <c r="I663" s="84">
        <f t="shared" si="106"/>
        <v>6.47</v>
      </c>
      <c r="J663" s="84">
        <f t="shared" si="107"/>
        <v>89.4</v>
      </c>
      <c r="K663" s="1"/>
      <c r="L663" s="1"/>
      <c r="M663" s="84">
        <f t="shared" si="108"/>
        <v>6.47</v>
      </c>
      <c r="N663" s="84">
        <f t="shared" si="109"/>
        <v>34.380000000000003</v>
      </c>
      <c r="O663" s="84">
        <f t="shared" si="102"/>
        <v>113.45399999999999</v>
      </c>
      <c r="P663" s="1"/>
      <c r="Q663" s="1"/>
    </row>
    <row r="664" spans="1:17" x14ac:dyDescent="0.2">
      <c r="A664" s="84">
        <f t="shared" si="103"/>
        <v>65.8</v>
      </c>
      <c r="B664" s="84">
        <f t="shared" si="100"/>
        <v>1.3801000000000001</v>
      </c>
      <c r="C664" s="84">
        <f t="shared" si="101"/>
        <v>1.2104999999999999</v>
      </c>
      <c r="D664" s="1"/>
      <c r="E664" s="84">
        <f t="shared" si="104"/>
        <v>6.48</v>
      </c>
      <c r="F664" s="84">
        <f t="shared" si="105"/>
        <v>78</v>
      </c>
      <c r="G664" s="1"/>
      <c r="H664" s="1"/>
      <c r="I664" s="84">
        <f t="shared" si="106"/>
        <v>6.48</v>
      </c>
      <c r="J664" s="84">
        <f t="shared" si="107"/>
        <v>89.6</v>
      </c>
      <c r="K664" s="1"/>
      <c r="L664" s="1"/>
      <c r="M664" s="84">
        <f t="shared" si="108"/>
        <v>6.48</v>
      </c>
      <c r="N664" s="84">
        <f t="shared" si="109"/>
        <v>34.46</v>
      </c>
      <c r="O664" s="84">
        <f t="shared" si="102"/>
        <v>113.718</v>
      </c>
      <c r="P664" s="1"/>
      <c r="Q664" s="1"/>
    </row>
    <row r="665" spans="1:17" x14ac:dyDescent="0.2">
      <c r="A665" s="84">
        <f t="shared" si="103"/>
        <v>65.900000000000006</v>
      </c>
      <c r="B665" s="84">
        <f t="shared" si="100"/>
        <v>1.3787</v>
      </c>
      <c r="C665" s="84">
        <f t="shared" si="101"/>
        <v>1.2094</v>
      </c>
      <c r="D665" s="1"/>
      <c r="E665" s="84">
        <f t="shared" si="104"/>
        <v>6.49</v>
      </c>
      <c r="F665" s="84">
        <f t="shared" si="105"/>
        <v>78</v>
      </c>
      <c r="G665" s="1"/>
      <c r="H665" s="1"/>
      <c r="I665" s="84">
        <f t="shared" si="106"/>
        <v>6.49</v>
      </c>
      <c r="J665" s="84">
        <f t="shared" si="107"/>
        <v>89.8</v>
      </c>
      <c r="K665" s="1"/>
      <c r="L665" s="1"/>
      <c r="M665" s="84">
        <f t="shared" si="108"/>
        <v>6.49</v>
      </c>
      <c r="N665" s="84">
        <f t="shared" si="109"/>
        <v>34.54</v>
      </c>
      <c r="O665" s="84">
        <f t="shared" si="102"/>
        <v>113.982</v>
      </c>
      <c r="P665" s="1"/>
      <c r="Q665" s="1"/>
    </row>
    <row r="666" spans="1:17" x14ac:dyDescent="0.2">
      <c r="A666" s="84">
        <f t="shared" si="103"/>
        <v>66</v>
      </c>
      <c r="B666" s="84">
        <f t="shared" si="100"/>
        <v>1.3773</v>
      </c>
      <c r="C666" s="84">
        <f t="shared" si="101"/>
        <v>1.2082999999999999</v>
      </c>
      <c r="D666" s="1"/>
      <c r="E666" s="84">
        <f t="shared" si="104"/>
        <v>6.5</v>
      </c>
      <c r="F666" s="84">
        <f t="shared" si="105"/>
        <v>78</v>
      </c>
      <c r="G666" s="1"/>
      <c r="H666" s="1"/>
      <c r="I666" s="84">
        <f t="shared" si="106"/>
        <v>6.5</v>
      </c>
      <c r="J666" s="84">
        <f t="shared" si="107"/>
        <v>90</v>
      </c>
      <c r="K666" s="1"/>
      <c r="L666" s="1"/>
      <c r="M666" s="84">
        <f t="shared" si="108"/>
        <v>6.5</v>
      </c>
      <c r="N666" s="84">
        <f t="shared" si="109"/>
        <v>34.619999999999997</v>
      </c>
      <c r="O666" s="84">
        <f t="shared" si="102"/>
        <v>114.246</v>
      </c>
      <c r="P666" s="1"/>
      <c r="Q666" s="1"/>
    </row>
    <row r="667" spans="1:17" x14ac:dyDescent="0.2">
      <c r="A667" s="84">
        <f t="shared" si="103"/>
        <v>66.099999999999994</v>
      </c>
      <c r="B667" s="84">
        <f t="shared" si="100"/>
        <v>1.3758999999999999</v>
      </c>
      <c r="C667" s="84">
        <f t="shared" si="101"/>
        <v>1.2073</v>
      </c>
      <c r="D667" s="1"/>
      <c r="E667" s="84">
        <f t="shared" si="104"/>
        <v>6.51</v>
      </c>
      <c r="F667" s="84">
        <f t="shared" si="105"/>
        <v>77</v>
      </c>
      <c r="G667" s="1"/>
      <c r="H667" s="1"/>
      <c r="I667" s="84">
        <f t="shared" si="106"/>
        <v>6.51</v>
      </c>
      <c r="J667" s="84">
        <f t="shared" si="107"/>
        <v>90.2</v>
      </c>
      <c r="K667" s="1"/>
      <c r="L667" s="1"/>
      <c r="M667" s="84">
        <f t="shared" si="108"/>
        <v>6.51</v>
      </c>
      <c r="N667" s="84">
        <f t="shared" si="109"/>
        <v>34.69</v>
      </c>
      <c r="O667" s="84">
        <f t="shared" si="102"/>
        <v>114.477</v>
      </c>
      <c r="P667" s="1"/>
      <c r="Q667" s="1"/>
    </row>
    <row r="668" spans="1:17" x14ac:dyDescent="0.2">
      <c r="A668" s="84">
        <f t="shared" si="103"/>
        <v>66.2</v>
      </c>
      <c r="B668" s="84">
        <f t="shared" si="100"/>
        <v>1.3746</v>
      </c>
      <c r="C668" s="84">
        <f t="shared" si="101"/>
        <v>1.2061999999999999</v>
      </c>
      <c r="D668" s="1"/>
      <c r="E668" s="84">
        <f t="shared" si="104"/>
        <v>6.52</v>
      </c>
      <c r="F668" s="84">
        <f t="shared" si="105"/>
        <v>77</v>
      </c>
      <c r="G668" s="1"/>
      <c r="H668" s="1"/>
      <c r="I668" s="84">
        <f t="shared" si="106"/>
        <v>6.52</v>
      </c>
      <c r="J668" s="84">
        <f t="shared" si="107"/>
        <v>90.4</v>
      </c>
      <c r="K668" s="1"/>
      <c r="L668" s="1"/>
      <c r="M668" s="84">
        <f t="shared" si="108"/>
        <v>6.52</v>
      </c>
      <c r="N668" s="84">
        <f t="shared" si="109"/>
        <v>34.770000000000003</v>
      </c>
      <c r="O668" s="84">
        <f t="shared" si="102"/>
        <v>114.741</v>
      </c>
      <c r="P668" s="1"/>
      <c r="Q668" s="1"/>
    </row>
    <row r="669" spans="1:17" x14ac:dyDescent="0.2">
      <c r="A669" s="84">
        <f t="shared" si="103"/>
        <v>66.3</v>
      </c>
      <c r="B669" s="84">
        <f t="shared" si="100"/>
        <v>1.3732</v>
      </c>
      <c r="C669" s="84">
        <f t="shared" si="101"/>
        <v>1.2051000000000001</v>
      </c>
      <c r="D669" s="1"/>
      <c r="E669" s="84">
        <f t="shared" si="104"/>
        <v>6.53</v>
      </c>
      <c r="F669" s="84">
        <f t="shared" si="105"/>
        <v>77</v>
      </c>
      <c r="G669" s="1"/>
      <c r="H669" s="1"/>
      <c r="I669" s="84">
        <f t="shared" si="106"/>
        <v>6.53</v>
      </c>
      <c r="J669" s="84">
        <f t="shared" si="107"/>
        <v>90.6</v>
      </c>
      <c r="K669" s="1"/>
      <c r="L669" s="1"/>
      <c r="M669" s="84">
        <f t="shared" si="108"/>
        <v>6.53</v>
      </c>
      <c r="N669" s="84">
        <f t="shared" si="109"/>
        <v>34.85</v>
      </c>
      <c r="O669" s="84">
        <f t="shared" si="102"/>
        <v>115.005</v>
      </c>
      <c r="P669" s="1"/>
      <c r="Q669" s="1"/>
    </row>
    <row r="670" spans="1:17" x14ac:dyDescent="0.2">
      <c r="A670" s="84">
        <f t="shared" si="103"/>
        <v>66.400000000000006</v>
      </c>
      <c r="B670" s="84">
        <f t="shared" si="100"/>
        <v>1.3717999999999999</v>
      </c>
      <c r="C670" s="84">
        <f t="shared" si="101"/>
        <v>1.2040999999999999</v>
      </c>
      <c r="D670" s="1"/>
      <c r="E670" s="84">
        <f t="shared" si="104"/>
        <v>6.54</v>
      </c>
      <c r="F670" s="84">
        <f t="shared" si="105"/>
        <v>77</v>
      </c>
      <c r="G670" s="1"/>
      <c r="H670" s="1"/>
      <c r="I670" s="84">
        <f t="shared" si="106"/>
        <v>6.54</v>
      </c>
      <c r="J670" s="84">
        <f t="shared" si="107"/>
        <v>90.8</v>
      </c>
      <c r="K670" s="1"/>
      <c r="L670" s="1"/>
      <c r="M670" s="84">
        <f t="shared" si="108"/>
        <v>6.54</v>
      </c>
      <c r="N670" s="84">
        <f t="shared" si="109"/>
        <v>34.92</v>
      </c>
      <c r="O670" s="84">
        <f t="shared" si="102"/>
        <v>115.236</v>
      </c>
      <c r="P670" s="1"/>
      <c r="Q670" s="1"/>
    </row>
    <row r="671" spans="1:17" x14ac:dyDescent="0.2">
      <c r="A671" s="84">
        <f t="shared" si="103"/>
        <v>66.5</v>
      </c>
      <c r="B671" s="84">
        <f t="shared" si="100"/>
        <v>1.3705000000000001</v>
      </c>
      <c r="C671" s="84">
        <f t="shared" si="101"/>
        <v>1.2030000000000001</v>
      </c>
      <c r="D671" s="1"/>
      <c r="E671" s="84">
        <f t="shared" si="104"/>
        <v>6.55</v>
      </c>
      <c r="F671" s="84">
        <f t="shared" si="105"/>
        <v>76</v>
      </c>
      <c r="G671" s="1"/>
      <c r="H671" s="1"/>
      <c r="I671" s="84">
        <f t="shared" si="106"/>
        <v>6.55</v>
      </c>
      <c r="J671" s="84">
        <f t="shared" si="107"/>
        <v>91</v>
      </c>
      <c r="K671" s="1"/>
      <c r="L671" s="1"/>
      <c r="M671" s="84">
        <f t="shared" si="108"/>
        <v>6.55</v>
      </c>
      <c r="N671" s="84">
        <f t="shared" si="109"/>
        <v>35</v>
      </c>
      <c r="O671" s="84">
        <f t="shared" si="102"/>
        <v>115.5</v>
      </c>
      <c r="P671" s="1"/>
      <c r="Q671" s="1"/>
    </row>
    <row r="672" spans="1:17" x14ac:dyDescent="0.2">
      <c r="A672" s="84">
        <f t="shared" si="103"/>
        <v>66.599999999999994</v>
      </c>
      <c r="B672" s="84">
        <f t="shared" si="100"/>
        <v>1.3691</v>
      </c>
      <c r="C672" s="84">
        <f t="shared" si="101"/>
        <v>1.202</v>
      </c>
      <c r="D672" s="1"/>
      <c r="E672" s="84">
        <f t="shared" si="104"/>
        <v>6.56</v>
      </c>
      <c r="F672" s="84">
        <f t="shared" si="105"/>
        <v>76</v>
      </c>
      <c r="G672" s="1"/>
      <c r="H672" s="1"/>
      <c r="I672" s="84">
        <f t="shared" si="106"/>
        <v>6.56</v>
      </c>
      <c r="J672" s="84">
        <f t="shared" si="107"/>
        <v>91.2</v>
      </c>
      <c r="K672" s="1"/>
      <c r="L672" s="1"/>
      <c r="M672" s="84">
        <f t="shared" si="108"/>
        <v>6.56</v>
      </c>
      <c r="N672" s="84">
        <f t="shared" si="109"/>
        <v>35.08</v>
      </c>
      <c r="O672" s="84">
        <f t="shared" si="102"/>
        <v>115.764</v>
      </c>
      <c r="P672" s="1"/>
      <c r="Q672" s="1"/>
    </row>
    <row r="673" spans="1:17" x14ac:dyDescent="0.2">
      <c r="A673" s="84">
        <f t="shared" si="103"/>
        <v>66.7</v>
      </c>
      <c r="B673" s="84">
        <f t="shared" si="100"/>
        <v>1.3677999999999999</v>
      </c>
      <c r="C673" s="84">
        <f t="shared" si="101"/>
        <v>1.2009000000000001</v>
      </c>
      <c r="D673" s="1"/>
      <c r="E673" s="84">
        <f t="shared" si="104"/>
        <v>6.57</v>
      </c>
      <c r="F673" s="84">
        <f t="shared" si="105"/>
        <v>76</v>
      </c>
      <c r="G673" s="1"/>
      <c r="H673" s="1"/>
      <c r="I673" s="84">
        <f t="shared" si="106"/>
        <v>6.57</v>
      </c>
      <c r="J673" s="84">
        <f t="shared" si="107"/>
        <v>91.4</v>
      </c>
      <c r="K673" s="1"/>
      <c r="L673" s="1"/>
      <c r="M673" s="84">
        <f t="shared" si="108"/>
        <v>6.57</v>
      </c>
      <c r="N673" s="84">
        <f t="shared" si="109"/>
        <v>35.15</v>
      </c>
      <c r="O673" s="84">
        <f t="shared" si="102"/>
        <v>115.995</v>
      </c>
      <c r="P673" s="1"/>
      <c r="Q673" s="1"/>
    </row>
    <row r="674" spans="1:17" x14ac:dyDescent="0.2">
      <c r="A674" s="84">
        <f t="shared" si="103"/>
        <v>66.8</v>
      </c>
      <c r="B674" s="84">
        <f t="shared" si="100"/>
        <v>1.3665</v>
      </c>
      <c r="C674" s="84">
        <f t="shared" si="101"/>
        <v>1.1999</v>
      </c>
      <c r="D674" s="1"/>
      <c r="E674" s="84">
        <f t="shared" si="104"/>
        <v>6.58</v>
      </c>
      <c r="F674" s="84">
        <f t="shared" si="105"/>
        <v>76</v>
      </c>
      <c r="G674" s="1"/>
      <c r="H674" s="1"/>
      <c r="I674" s="84">
        <f t="shared" si="106"/>
        <v>6.58</v>
      </c>
      <c r="J674" s="84">
        <f t="shared" si="107"/>
        <v>91.6</v>
      </c>
      <c r="K674" s="1"/>
      <c r="L674" s="1"/>
      <c r="M674" s="84">
        <f t="shared" si="108"/>
        <v>6.58</v>
      </c>
      <c r="N674" s="84">
        <f t="shared" si="109"/>
        <v>35.229999999999997</v>
      </c>
      <c r="O674" s="84">
        <f t="shared" si="102"/>
        <v>116.259</v>
      </c>
      <c r="P674" s="1"/>
      <c r="Q674" s="1"/>
    </row>
    <row r="675" spans="1:17" x14ac:dyDescent="0.2">
      <c r="A675" s="84">
        <f t="shared" si="103"/>
        <v>66.900000000000006</v>
      </c>
      <c r="B675" s="84">
        <f t="shared" si="100"/>
        <v>1.3651</v>
      </c>
      <c r="C675" s="84">
        <f t="shared" si="101"/>
        <v>1.1988000000000001</v>
      </c>
      <c r="D675" s="1"/>
      <c r="E675" s="84">
        <f t="shared" si="104"/>
        <v>6.59</v>
      </c>
      <c r="F675" s="84">
        <f t="shared" si="105"/>
        <v>75</v>
      </c>
      <c r="G675" s="1"/>
      <c r="H675" s="1"/>
      <c r="I675" s="84">
        <f t="shared" si="106"/>
        <v>6.59</v>
      </c>
      <c r="J675" s="84">
        <f t="shared" si="107"/>
        <v>91.8</v>
      </c>
      <c r="K675" s="1"/>
      <c r="L675" s="1"/>
      <c r="M675" s="84">
        <f t="shared" si="108"/>
        <v>6.59</v>
      </c>
      <c r="N675" s="84">
        <f t="shared" si="109"/>
        <v>35.31</v>
      </c>
      <c r="O675" s="84">
        <f t="shared" si="102"/>
        <v>116.523</v>
      </c>
      <c r="P675" s="1"/>
      <c r="Q675" s="1"/>
    </row>
    <row r="676" spans="1:17" x14ac:dyDescent="0.2">
      <c r="A676" s="84">
        <f t="shared" si="103"/>
        <v>67</v>
      </c>
      <c r="B676" s="84">
        <f t="shared" si="100"/>
        <v>1.3637999999999999</v>
      </c>
      <c r="C676" s="84">
        <f t="shared" si="101"/>
        <v>1.1978</v>
      </c>
      <c r="D676" s="1"/>
      <c r="E676" s="84">
        <f t="shared" si="104"/>
        <v>6.6</v>
      </c>
      <c r="F676" s="84">
        <f t="shared" si="105"/>
        <v>75</v>
      </c>
      <c r="G676" s="1"/>
      <c r="H676" s="1"/>
      <c r="I676" s="84">
        <f t="shared" si="106"/>
        <v>6.6</v>
      </c>
      <c r="J676" s="84">
        <f t="shared" si="107"/>
        <v>92</v>
      </c>
      <c r="K676" s="1"/>
      <c r="L676" s="1"/>
      <c r="M676" s="84">
        <f t="shared" si="108"/>
        <v>6.6</v>
      </c>
      <c r="N676" s="84">
        <f t="shared" si="109"/>
        <v>35.380000000000003</v>
      </c>
      <c r="O676" s="84">
        <f t="shared" si="102"/>
        <v>116.754</v>
      </c>
      <c r="P676" s="1"/>
      <c r="Q676" s="1"/>
    </row>
    <row r="677" spans="1:17" x14ac:dyDescent="0.2">
      <c r="A677" s="84">
        <f t="shared" si="103"/>
        <v>67.099999999999994</v>
      </c>
      <c r="B677" s="84">
        <f t="shared" si="100"/>
        <v>1.3625</v>
      </c>
      <c r="C677" s="84">
        <f t="shared" si="101"/>
        <v>1.1968000000000001</v>
      </c>
      <c r="D677" s="1"/>
      <c r="E677" s="84">
        <f t="shared" si="104"/>
        <v>6.61</v>
      </c>
      <c r="F677" s="84">
        <f t="shared" si="105"/>
        <v>75</v>
      </c>
      <c r="G677" s="1"/>
      <c r="H677" s="1"/>
      <c r="I677" s="84">
        <f t="shared" si="106"/>
        <v>6.61</v>
      </c>
      <c r="J677" s="84">
        <f t="shared" si="107"/>
        <v>92.2</v>
      </c>
      <c r="K677" s="1"/>
      <c r="L677" s="1"/>
      <c r="M677" s="84">
        <f t="shared" si="108"/>
        <v>6.61</v>
      </c>
      <c r="N677" s="84">
        <f t="shared" si="109"/>
        <v>35.46</v>
      </c>
      <c r="O677" s="84">
        <f t="shared" si="102"/>
        <v>117.018</v>
      </c>
      <c r="P677" s="1"/>
      <c r="Q677" s="1"/>
    </row>
    <row r="678" spans="1:17" x14ac:dyDescent="0.2">
      <c r="A678" s="84">
        <f t="shared" si="103"/>
        <v>67.2</v>
      </c>
      <c r="B678" s="84">
        <f t="shared" si="100"/>
        <v>1.3612</v>
      </c>
      <c r="C678" s="84">
        <f t="shared" si="101"/>
        <v>1.1958</v>
      </c>
      <c r="D678" s="1"/>
      <c r="E678" s="84">
        <f t="shared" si="104"/>
        <v>6.62</v>
      </c>
      <c r="F678" s="84">
        <f t="shared" si="105"/>
        <v>75</v>
      </c>
      <c r="G678" s="1"/>
      <c r="H678" s="1"/>
      <c r="I678" s="84">
        <f t="shared" si="106"/>
        <v>6.62</v>
      </c>
      <c r="J678" s="84">
        <f t="shared" si="107"/>
        <v>92.4</v>
      </c>
      <c r="K678" s="1"/>
      <c r="L678" s="1"/>
      <c r="M678" s="84">
        <f t="shared" si="108"/>
        <v>6.62</v>
      </c>
      <c r="N678" s="84">
        <f t="shared" si="109"/>
        <v>35.54</v>
      </c>
      <c r="O678" s="84">
        <f t="shared" si="102"/>
        <v>117.282</v>
      </c>
      <c r="P678" s="1"/>
      <c r="Q678" s="1"/>
    </row>
    <row r="679" spans="1:17" x14ac:dyDescent="0.2">
      <c r="A679" s="84">
        <f t="shared" si="103"/>
        <v>67.3</v>
      </c>
      <c r="B679" s="84">
        <f t="shared" si="100"/>
        <v>1.3599000000000001</v>
      </c>
      <c r="C679" s="84">
        <f t="shared" si="101"/>
        <v>1.1947000000000001</v>
      </c>
      <c r="D679" s="1"/>
      <c r="E679" s="84">
        <f t="shared" si="104"/>
        <v>6.63</v>
      </c>
      <c r="F679" s="84">
        <f t="shared" si="105"/>
        <v>74</v>
      </c>
      <c r="G679" s="1"/>
      <c r="H679" s="1"/>
      <c r="I679" s="84">
        <f t="shared" si="106"/>
        <v>6.63</v>
      </c>
      <c r="J679" s="84">
        <f t="shared" si="107"/>
        <v>92.6</v>
      </c>
      <c r="K679" s="1"/>
      <c r="L679" s="1"/>
      <c r="M679" s="84">
        <f t="shared" si="108"/>
        <v>6.63</v>
      </c>
      <c r="N679" s="84">
        <f t="shared" si="109"/>
        <v>35.619999999999997</v>
      </c>
      <c r="O679" s="84">
        <f t="shared" si="102"/>
        <v>117.54600000000001</v>
      </c>
      <c r="P679" s="1"/>
      <c r="Q679" s="1"/>
    </row>
    <row r="680" spans="1:17" x14ac:dyDescent="0.2">
      <c r="A680" s="84">
        <f t="shared" si="103"/>
        <v>67.400000000000006</v>
      </c>
      <c r="B680" s="84">
        <f t="shared" si="100"/>
        <v>1.3586</v>
      </c>
      <c r="C680" s="84">
        <f t="shared" si="101"/>
        <v>1.1937</v>
      </c>
      <c r="D680" s="1"/>
      <c r="E680" s="84">
        <f t="shared" si="104"/>
        <v>6.64</v>
      </c>
      <c r="F680" s="84">
        <f t="shared" si="105"/>
        <v>74</v>
      </c>
      <c r="G680" s="1"/>
      <c r="H680" s="1"/>
      <c r="I680" s="84">
        <f t="shared" si="106"/>
        <v>6.64</v>
      </c>
      <c r="J680" s="84">
        <f t="shared" si="107"/>
        <v>92.8</v>
      </c>
      <c r="K680" s="1"/>
      <c r="L680" s="1"/>
      <c r="M680" s="84">
        <f t="shared" si="108"/>
        <v>6.64</v>
      </c>
      <c r="N680" s="84">
        <f t="shared" si="109"/>
        <v>35.69</v>
      </c>
      <c r="O680" s="84">
        <f t="shared" si="102"/>
        <v>117.777</v>
      </c>
      <c r="P680" s="1"/>
      <c r="Q680" s="1"/>
    </row>
    <row r="681" spans="1:17" x14ac:dyDescent="0.2">
      <c r="A681" s="84">
        <f t="shared" si="103"/>
        <v>67.5</v>
      </c>
      <c r="B681" s="84">
        <f t="shared" si="100"/>
        <v>1.3573</v>
      </c>
      <c r="C681" s="84">
        <f t="shared" si="101"/>
        <v>1.1927000000000001</v>
      </c>
      <c r="D681" s="1"/>
      <c r="E681" s="84">
        <f t="shared" si="104"/>
        <v>6.65</v>
      </c>
      <c r="F681" s="84">
        <f t="shared" si="105"/>
        <v>74</v>
      </c>
      <c r="G681" s="1"/>
      <c r="H681" s="1"/>
      <c r="I681" s="84">
        <f t="shared" si="106"/>
        <v>6.65</v>
      </c>
      <c r="J681" s="84">
        <f t="shared" si="107"/>
        <v>93</v>
      </c>
      <c r="K681" s="1"/>
      <c r="L681" s="1"/>
      <c r="M681" s="84">
        <f t="shared" si="108"/>
        <v>6.65</v>
      </c>
      <c r="N681" s="84">
        <f t="shared" si="109"/>
        <v>35.770000000000003</v>
      </c>
      <c r="O681" s="84">
        <f t="shared" si="102"/>
        <v>118.041</v>
      </c>
      <c r="P681" s="1"/>
      <c r="Q681" s="1"/>
    </row>
    <row r="682" spans="1:17" x14ac:dyDescent="0.2">
      <c r="A682" s="84">
        <f t="shared" si="103"/>
        <v>67.599999999999994</v>
      </c>
      <c r="B682" s="84">
        <f t="shared" si="100"/>
        <v>1.3560000000000001</v>
      </c>
      <c r="C682" s="84">
        <f t="shared" si="101"/>
        <v>1.1917</v>
      </c>
      <c r="D682" s="1"/>
      <c r="E682" s="84">
        <f t="shared" si="104"/>
        <v>6.66</v>
      </c>
      <c r="F682" s="84">
        <f t="shared" si="105"/>
        <v>74</v>
      </c>
      <c r="G682" s="1"/>
      <c r="H682" s="1"/>
      <c r="I682" s="84">
        <f t="shared" si="106"/>
        <v>6.66</v>
      </c>
      <c r="J682" s="84">
        <f t="shared" si="107"/>
        <v>93.2</v>
      </c>
      <c r="K682" s="1"/>
      <c r="L682" s="1"/>
      <c r="M682" s="84">
        <f t="shared" si="108"/>
        <v>6.66</v>
      </c>
      <c r="N682" s="84">
        <f t="shared" si="109"/>
        <v>35.85</v>
      </c>
      <c r="O682" s="84">
        <f t="shared" si="102"/>
        <v>118.30500000000001</v>
      </c>
      <c r="P682" s="1"/>
      <c r="Q682" s="1"/>
    </row>
    <row r="683" spans="1:17" x14ac:dyDescent="0.2">
      <c r="A683" s="84">
        <f t="shared" si="103"/>
        <v>67.7</v>
      </c>
      <c r="B683" s="84">
        <f t="shared" si="100"/>
        <v>1.3547</v>
      </c>
      <c r="C683" s="84">
        <f t="shared" si="101"/>
        <v>1.1907000000000001</v>
      </c>
      <c r="D683" s="1"/>
      <c r="E683" s="84">
        <f t="shared" si="104"/>
        <v>6.67</v>
      </c>
      <c r="F683" s="84">
        <f t="shared" si="105"/>
        <v>73</v>
      </c>
      <c r="G683" s="1"/>
      <c r="H683" s="1"/>
      <c r="I683" s="84">
        <f t="shared" si="106"/>
        <v>6.67</v>
      </c>
      <c r="J683" s="84">
        <f t="shared" si="107"/>
        <v>93.4</v>
      </c>
      <c r="K683" s="1"/>
      <c r="L683" s="1"/>
      <c r="M683" s="84">
        <f t="shared" si="108"/>
        <v>6.67</v>
      </c>
      <c r="N683" s="84">
        <f t="shared" si="109"/>
        <v>35.92</v>
      </c>
      <c r="O683" s="84">
        <f t="shared" si="102"/>
        <v>118.536</v>
      </c>
      <c r="P683" s="1"/>
      <c r="Q683" s="1"/>
    </row>
    <row r="684" spans="1:17" x14ac:dyDescent="0.2">
      <c r="A684" s="84">
        <f t="shared" si="103"/>
        <v>67.8</v>
      </c>
      <c r="B684" s="84">
        <f t="shared" si="100"/>
        <v>1.3533999999999999</v>
      </c>
      <c r="C684" s="84">
        <f t="shared" si="101"/>
        <v>1.1897</v>
      </c>
      <c r="D684" s="1"/>
      <c r="E684" s="84">
        <f t="shared" si="104"/>
        <v>6.68</v>
      </c>
      <c r="F684" s="84">
        <f t="shared" si="105"/>
        <v>73</v>
      </c>
      <c r="G684" s="1"/>
      <c r="H684" s="1"/>
      <c r="I684" s="84">
        <f t="shared" si="106"/>
        <v>6.68</v>
      </c>
      <c r="J684" s="84">
        <f t="shared" si="107"/>
        <v>93.6</v>
      </c>
      <c r="K684" s="1"/>
      <c r="L684" s="1"/>
      <c r="M684" s="84">
        <f t="shared" si="108"/>
        <v>6.68</v>
      </c>
      <c r="N684" s="84">
        <f t="shared" si="109"/>
        <v>36</v>
      </c>
      <c r="O684" s="84">
        <f t="shared" si="102"/>
        <v>118.8</v>
      </c>
      <c r="P684" s="1"/>
      <c r="Q684" s="1"/>
    </row>
    <row r="685" spans="1:17" x14ac:dyDescent="0.2">
      <c r="A685" s="84">
        <f t="shared" si="103"/>
        <v>67.900000000000006</v>
      </c>
      <c r="B685" s="84">
        <f t="shared" si="100"/>
        <v>1.3521000000000001</v>
      </c>
      <c r="C685" s="84">
        <f t="shared" si="101"/>
        <v>1.1887000000000001</v>
      </c>
      <c r="D685" s="1"/>
      <c r="E685" s="84">
        <f t="shared" si="104"/>
        <v>6.69</v>
      </c>
      <c r="F685" s="84">
        <f t="shared" si="105"/>
        <v>73</v>
      </c>
      <c r="G685" s="1"/>
      <c r="H685" s="1"/>
      <c r="I685" s="84">
        <f t="shared" si="106"/>
        <v>6.69</v>
      </c>
      <c r="J685" s="84">
        <f t="shared" si="107"/>
        <v>93.8</v>
      </c>
      <c r="K685" s="1"/>
      <c r="L685" s="1"/>
      <c r="M685" s="84">
        <f t="shared" si="108"/>
        <v>6.69</v>
      </c>
      <c r="N685" s="84">
        <f t="shared" si="109"/>
        <v>36.08</v>
      </c>
      <c r="O685" s="84">
        <f t="shared" si="102"/>
        <v>119.06399999999999</v>
      </c>
      <c r="P685" s="1"/>
      <c r="Q685" s="1"/>
    </row>
    <row r="686" spans="1:17" x14ac:dyDescent="0.2">
      <c r="A686" s="84">
        <f t="shared" si="103"/>
        <v>68</v>
      </c>
      <c r="B686" s="84">
        <f t="shared" si="100"/>
        <v>1.3508</v>
      </c>
      <c r="C686" s="84">
        <f t="shared" si="101"/>
        <v>1.1878</v>
      </c>
      <c r="D686" s="1"/>
      <c r="E686" s="84">
        <f t="shared" si="104"/>
        <v>6.7</v>
      </c>
      <c r="F686" s="84">
        <f t="shared" si="105"/>
        <v>73</v>
      </c>
      <c r="G686" s="1"/>
      <c r="H686" s="1"/>
      <c r="I686" s="84">
        <f t="shared" si="106"/>
        <v>6.7</v>
      </c>
      <c r="J686" s="84">
        <f t="shared" si="107"/>
        <v>94</v>
      </c>
      <c r="K686" s="1"/>
      <c r="L686" s="1"/>
      <c r="M686" s="84">
        <f t="shared" si="108"/>
        <v>6.7</v>
      </c>
      <c r="N686" s="84">
        <f t="shared" si="109"/>
        <v>36.15</v>
      </c>
      <c r="O686" s="84">
        <f t="shared" si="102"/>
        <v>119.295</v>
      </c>
      <c r="P686" s="1"/>
      <c r="Q686" s="1"/>
    </row>
    <row r="687" spans="1:17" x14ac:dyDescent="0.2">
      <c r="A687" s="84">
        <f t="shared" si="103"/>
        <v>68.099999999999994</v>
      </c>
      <c r="B687" s="84">
        <f t="shared" si="100"/>
        <v>1.3495999999999999</v>
      </c>
      <c r="C687" s="84">
        <f t="shared" si="101"/>
        <v>1.1868000000000001</v>
      </c>
      <c r="D687" s="1"/>
      <c r="E687" s="84">
        <f t="shared" si="104"/>
        <v>6.71</v>
      </c>
      <c r="F687" s="84">
        <f t="shared" si="105"/>
        <v>72</v>
      </c>
      <c r="G687" s="1"/>
      <c r="H687" s="1"/>
      <c r="I687" s="84">
        <f t="shared" si="106"/>
        <v>6.71</v>
      </c>
      <c r="J687" s="84">
        <f t="shared" si="107"/>
        <v>94.2</v>
      </c>
      <c r="K687" s="1"/>
      <c r="L687" s="1"/>
      <c r="M687" s="84">
        <f t="shared" si="108"/>
        <v>6.71</v>
      </c>
      <c r="N687" s="84">
        <f t="shared" si="109"/>
        <v>36.229999999999997</v>
      </c>
      <c r="O687" s="84">
        <f t="shared" si="102"/>
        <v>119.559</v>
      </c>
      <c r="P687" s="1"/>
      <c r="Q687" s="1"/>
    </row>
    <row r="688" spans="1:17" x14ac:dyDescent="0.2">
      <c r="A688" s="84">
        <f t="shared" si="103"/>
        <v>68.2</v>
      </c>
      <c r="B688" s="84">
        <f t="shared" si="100"/>
        <v>1.3483000000000001</v>
      </c>
      <c r="C688" s="84">
        <f t="shared" si="101"/>
        <v>1.1858</v>
      </c>
      <c r="D688" s="1"/>
      <c r="E688" s="84">
        <f t="shared" si="104"/>
        <v>6.72</v>
      </c>
      <c r="F688" s="84">
        <f t="shared" si="105"/>
        <v>72</v>
      </c>
      <c r="G688" s="1"/>
      <c r="H688" s="1"/>
      <c r="I688" s="84">
        <f t="shared" si="106"/>
        <v>6.72</v>
      </c>
      <c r="J688" s="84">
        <f t="shared" si="107"/>
        <v>94.4</v>
      </c>
      <c r="K688" s="1"/>
      <c r="L688" s="1"/>
      <c r="M688" s="84">
        <f t="shared" si="108"/>
        <v>6.72</v>
      </c>
      <c r="N688" s="84">
        <f t="shared" si="109"/>
        <v>36.31</v>
      </c>
      <c r="O688" s="84">
        <f t="shared" si="102"/>
        <v>119.82299999999999</v>
      </c>
      <c r="P688" s="1"/>
      <c r="Q688" s="1"/>
    </row>
    <row r="689" spans="1:17" x14ac:dyDescent="0.2">
      <c r="A689" s="84">
        <f t="shared" si="103"/>
        <v>68.3</v>
      </c>
      <c r="B689" s="84">
        <f t="shared" si="100"/>
        <v>1.347</v>
      </c>
      <c r="C689" s="84">
        <f t="shared" si="101"/>
        <v>1.1848000000000001</v>
      </c>
      <c r="D689" s="1"/>
      <c r="E689" s="84">
        <f t="shared" si="104"/>
        <v>6.73</v>
      </c>
      <c r="F689" s="84">
        <f t="shared" si="105"/>
        <v>72</v>
      </c>
      <c r="G689" s="1"/>
      <c r="H689" s="1"/>
      <c r="I689" s="84">
        <f t="shared" si="106"/>
        <v>6.73</v>
      </c>
      <c r="J689" s="84">
        <f t="shared" si="107"/>
        <v>94.6</v>
      </c>
      <c r="K689" s="1"/>
      <c r="L689" s="1"/>
      <c r="M689" s="84">
        <f t="shared" si="108"/>
        <v>6.73</v>
      </c>
      <c r="N689" s="84">
        <f t="shared" si="109"/>
        <v>36.380000000000003</v>
      </c>
      <c r="O689" s="84">
        <f t="shared" si="102"/>
        <v>120.054</v>
      </c>
      <c r="P689" s="1"/>
      <c r="Q689" s="1"/>
    </row>
    <row r="690" spans="1:17" x14ac:dyDescent="0.2">
      <c r="A690" s="84">
        <f t="shared" si="103"/>
        <v>68.400000000000006</v>
      </c>
      <c r="B690" s="84">
        <f t="shared" si="100"/>
        <v>1.3458000000000001</v>
      </c>
      <c r="C690" s="84">
        <f t="shared" si="101"/>
        <v>1.1839</v>
      </c>
      <c r="D690" s="1"/>
      <c r="E690" s="84">
        <f t="shared" si="104"/>
        <v>6.74</v>
      </c>
      <c r="F690" s="84">
        <f t="shared" si="105"/>
        <v>72</v>
      </c>
      <c r="G690" s="1"/>
      <c r="H690" s="1"/>
      <c r="I690" s="84">
        <f t="shared" si="106"/>
        <v>6.74</v>
      </c>
      <c r="J690" s="84">
        <f t="shared" si="107"/>
        <v>94.8</v>
      </c>
      <c r="K690" s="1"/>
      <c r="L690" s="1"/>
      <c r="M690" s="84">
        <f t="shared" si="108"/>
        <v>6.74</v>
      </c>
      <c r="N690" s="84">
        <f t="shared" si="109"/>
        <v>36.46</v>
      </c>
      <c r="O690" s="84">
        <f t="shared" si="102"/>
        <v>120.318</v>
      </c>
      <c r="P690" s="1"/>
      <c r="Q690" s="1"/>
    </row>
    <row r="691" spans="1:17" x14ac:dyDescent="0.2">
      <c r="A691" s="84">
        <f t="shared" si="103"/>
        <v>68.5</v>
      </c>
      <c r="B691" s="84">
        <f t="shared" si="100"/>
        <v>1.3445</v>
      </c>
      <c r="C691" s="84">
        <f t="shared" si="101"/>
        <v>1.1829000000000001</v>
      </c>
      <c r="D691" s="1"/>
      <c r="E691" s="84">
        <f t="shared" si="104"/>
        <v>6.75</v>
      </c>
      <c r="F691" s="84">
        <f t="shared" si="105"/>
        <v>71</v>
      </c>
      <c r="G691" s="1"/>
      <c r="H691" s="1"/>
      <c r="I691" s="84">
        <f t="shared" si="106"/>
        <v>6.75</v>
      </c>
      <c r="J691" s="84">
        <f t="shared" si="107"/>
        <v>95</v>
      </c>
      <c r="K691" s="1"/>
      <c r="L691" s="1"/>
      <c r="M691" s="84">
        <f t="shared" si="108"/>
        <v>6.75</v>
      </c>
      <c r="N691" s="84">
        <f t="shared" si="109"/>
        <v>36.54</v>
      </c>
      <c r="O691" s="84">
        <f t="shared" si="102"/>
        <v>120.58199999999999</v>
      </c>
      <c r="P691" s="1"/>
      <c r="Q691" s="1"/>
    </row>
    <row r="692" spans="1:17" x14ac:dyDescent="0.2">
      <c r="A692" s="84">
        <f t="shared" si="103"/>
        <v>68.599999999999994</v>
      </c>
      <c r="B692" s="84">
        <f t="shared" si="100"/>
        <v>1.3432999999999999</v>
      </c>
      <c r="C692" s="84">
        <f t="shared" si="101"/>
        <v>1.1819</v>
      </c>
      <c r="D692" s="1"/>
      <c r="E692" s="84">
        <f t="shared" si="104"/>
        <v>6.76</v>
      </c>
      <c r="F692" s="84">
        <f t="shared" si="105"/>
        <v>71</v>
      </c>
      <c r="G692" s="1"/>
      <c r="H692" s="1"/>
      <c r="I692" s="84">
        <f t="shared" si="106"/>
        <v>6.76</v>
      </c>
      <c r="J692" s="84">
        <f t="shared" si="107"/>
        <v>95.2</v>
      </c>
      <c r="K692" s="1"/>
      <c r="L692" s="1"/>
      <c r="M692" s="84">
        <f t="shared" si="108"/>
        <v>6.76</v>
      </c>
      <c r="N692" s="84">
        <f t="shared" si="109"/>
        <v>36.619999999999997</v>
      </c>
      <c r="O692" s="84">
        <f t="shared" si="102"/>
        <v>120.846</v>
      </c>
      <c r="P692" s="1"/>
      <c r="Q692" s="1"/>
    </row>
    <row r="693" spans="1:17" x14ac:dyDescent="0.2">
      <c r="A693" s="84">
        <f t="shared" si="103"/>
        <v>68.7</v>
      </c>
      <c r="B693" s="84">
        <f t="shared" si="100"/>
        <v>1.3421000000000001</v>
      </c>
      <c r="C693" s="84">
        <f t="shared" si="101"/>
        <v>1.181</v>
      </c>
      <c r="D693" s="1"/>
      <c r="E693" s="84">
        <f t="shared" si="104"/>
        <v>6.77</v>
      </c>
      <c r="F693" s="84">
        <f t="shared" si="105"/>
        <v>71</v>
      </c>
      <c r="G693" s="1"/>
      <c r="H693" s="1"/>
      <c r="I693" s="84">
        <f t="shared" si="106"/>
        <v>6.77</v>
      </c>
      <c r="J693" s="84">
        <f t="shared" si="107"/>
        <v>95.4</v>
      </c>
      <c r="K693" s="1"/>
      <c r="L693" s="1"/>
      <c r="M693" s="84">
        <f t="shared" si="108"/>
        <v>6.77</v>
      </c>
      <c r="N693" s="84">
        <f t="shared" si="109"/>
        <v>36.69</v>
      </c>
      <c r="O693" s="84">
        <f t="shared" si="102"/>
        <v>121.077</v>
      </c>
      <c r="P693" s="1"/>
      <c r="Q693" s="1"/>
    </row>
    <row r="694" spans="1:17" x14ac:dyDescent="0.2">
      <c r="A694" s="84">
        <f t="shared" si="103"/>
        <v>68.8</v>
      </c>
      <c r="B694" s="84">
        <f t="shared" si="100"/>
        <v>1.3408</v>
      </c>
      <c r="C694" s="84">
        <f t="shared" si="101"/>
        <v>1.18</v>
      </c>
      <c r="D694" s="1"/>
      <c r="E694" s="84">
        <f t="shared" si="104"/>
        <v>6.78</v>
      </c>
      <c r="F694" s="84">
        <f t="shared" si="105"/>
        <v>71</v>
      </c>
      <c r="G694" s="1"/>
      <c r="H694" s="1"/>
      <c r="I694" s="84">
        <f t="shared" si="106"/>
        <v>6.78</v>
      </c>
      <c r="J694" s="84">
        <f t="shared" si="107"/>
        <v>95.6</v>
      </c>
      <c r="K694" s="1"/>
      <c r="L694" s="1"/>
      <c r="M694" s="84">
        <f t="shared" si="108"/>
        <v>6.78</v>
      </c>
      <c r="N694" s="84">
        <f t="shared" si="109"/>
        <v>36.770000000000003</v>
      </c>
      <c r="O694" s="84">
        <f t="shared" si="102"/>
        <v>121.34099999999999</v>
      </c>
      <c r="P694" s="1"/>
      <c r="Q694" s="1"/>
    </row>
    <row r="695" spans="1:17" x14ac:dyDescent="0.2">
      <c r="A695" s="84">
        <f t="shared" si="103"/>
        <v>68.900000000000006</v>
      </c>
      <c r="B695" s="84">
        <f t="shared" si="100"/>
        <v>1.3395999999999999</v>
      </c>
      <c r="C695" s="84">
        <f t="shared" si="101"/>
        <v>1.1791</v>
      </c>
      <c r="D695" s="1"/>
      <c r="E695" s="84">
        <f t="shared" si="104"/>
        <v>6.79</v>
      </c>
      <c r="F695" s="84">
        <f t="shared" si="105"/>
        <v>70</v>
      </c>
      <c r="G695" s="1"/>
      <c r="H695" s="1"/>
      <c r="I695" s="84">
        <f t="shared" si="106"/>
        <v>6.79</v>
      </c>
      <c r="J695" s="84">
        <f t="shared" si="107"/>
        <v>95.8</v>
      </c>
      <c r="K695" s="1"/>
      <c r="L695" s="1"/>
      <c r="M695" s="84">
        <f t="shared" si="108"/>
        <v>6.79</v>
      </c>
      <c r="N695" s="84">
        <f t="shared" si="109"/>
        <v>36.85</v>
      </c>
      <c r="O695" s="84">
        <f t="shared" si="102"/>
        <v>121.605</v>
      </c>
      <c r="P695" s="1"/>
      <c r="Q695" s="1"/>
    </row>
    <row r="696" spans="1:17" x14ac:dyDescent="0.2">
      <c r="A696" s="84">
        <f t="shared" si="103"/>
        <v>69</v>
      </c>
      <c r="B696" s="84">
        <f t="shared" si="100"/>
        <v>1.3384</v>
      </c>
      <c r="C696" s="84">
        <f t="shared" si="101"/>
        <v>1.1781999999999999</v>
      </c>
      <c r="D696" s="1"/>
      <c r="E696" s="84">
        <f t="shared" si="104"/>
        <v>6.8</v>
      </c>
      <c r="F696" s="84">
        <f t="shared" si="105"/>
        <v>70</v>
      </c>
      <c r="G696" s="1"/>
      <c r="H696" s="1"/>
      <c r="I696" s="84">
        <f t="shared" si="106"/>
        <v>6.8</v>
      </c>
      <c r="J696" s="84">
        <f t="shared" si="107"/>
        <v>96</v>
      </c>
      <c r="K696" s="1"/>
      <c r="L696" s="1"/>
      <c r="M696" s="84">
        <f t="shared" si="108"/>
        <v>6.8</v>
      </c>
      <c r="N696" s="84">
        <f t="shared" si="109"/>
        <v>36.92</v>
      </c>
      <c r="O696" s="84">
        <f t="shared" si="102"/>
        <v>121.836</v>
      </c>
      <c r="P696" s="1"/>
      <c r="Q696" s="1"/>
    </row>
    <row r="697" spans="1:17" x14ac:dyDescent="0.2">
      <c r="A697" s="84">
        <f t="shared" si="103"/>
        <v>69.099999999999994</v>
      </c>
      <c r="B697" s="84">
        <f t="shared" si="100"/>
        <v>1.3371</v>
      </c>
      <c r="C697" s="84">
        <f t="shared" si="101"/>
        <v>1.1772</v>
      </c>
      <c r="D697" s="1"/>
      <c r="E697" s="84">
        <f t="shared" si="104"/>
        <v>6.81</v>
      </c>
      <c r="F697" s="84">
        <f t="shared" si="105"/>
        <v>70</v>
      </c>
      <c r="G697" s="1"/>
      <c r="H697" s="1"/>
      <c r="I697" s="84">
        <f t="shared" si="106"/>
        <v>6.81</v>
      </c>
      <c r="J697" s="84">
        <f t="shared" si="107"/>
        <v>96.2</v>
      </c>
      <c r="K697" s="1"/>
      <c r="L697" s="1"/>
      <c r="M697" s="84">
        <f t="shared" si="108"/>
        <v>6.81</v>
      </c>
      <c r="N697" s="84">
        <f t="shared" si="109"/>
        <v>37</v>
      </c>
      <c r="O697" s="84">
        <f t="shared" si="102"/>
        <v>122.1</v>
      </c>
      <c r="P697" s="1"/>
      <c r="Q697" s="1"/>
    </row>
    <row r="698" spans="1:17" x14ac:dyDescent="0.2">
      <c r="A698" s="84">
        <f t="shared" si="103"/>
        <v>69.2</v>
      </c>
      <c r="B698" s="84">
        <f t="shared" si="100"/>
        <v>1.3359000000000001</v>
      </c>
      <c r="C698" s="84">
        <f t="shared" si="101"/>
        <v>1.1762999999999999</v>
      </c>
      <c r="D698" s="1"/>
      <c r="E698" s="84">
        <f t="shared" si="104"/>
        <v>6.82</v>
      </c>
      <c r="F698" s="84">
        <f t="shared" si="105"/>
        <v>70</v>
      </c>
      <c r="G698" s="1"/>
      <c r="H698" s="1"/>
      <c r="I698" s="84">
        <f t="shared" si="106"/>
        <v>6.82</v>
      </c>
      <c r="J698" s="84">
        <f t="shared" si="107"/>
        <v>96.4</v>
      </c>
      <c r="K698" s="1"/>
      <c r="L698" s="1"/>
      <c r="M698" s="84">
        <f t="shared" si="108"/>
        <v>6.82</v>
      </c>
      <c r="N698" s="84">
        <f t="shared" si="109"/>
        <v>37.08</v>
      </c>
      <c r="O698" s="84">
        <f t="shared" si="102"/>
        <v>122.364</v>
      </c>
      <c r="P698" s="1"/>
      <c r="Q698" s="1"/>
    </row>
    <row r="699" spans="1:17" x14ac:dyDescent="0.2">
      <c r="A699" s="84">
        <f t="shared" si="103"/>
        <v>69.3</v>
      </c>
      <c r="B699" s="84">
        <f t="shared" si="100"/>
        <v>1.3347</v>
      </c>
      <c r="C699" s="84">
        <f t="shared" si="101"/>
        <v>1.1754</v>
      </c>
      <c r="D699" s="1"/>
      <c r="E699" s="84">
        <f t="shared" si="104"/>
        <v>6.83</v>
      </c>
      <c r="F699" s="84">
        <f t="shared" si="105"/>
        <v>69</v>
      </c>
      <c r="G699" s="1"/>
      <c r="H699" s="1"/>
      <c r="I699" s="84">
        <f t="shared" si="106"/>
        <v>6.83</v>
      </c>
      <c r="J699" s="84">
        <f t="shared" si="107"/>
        <v>96.6</v>
      </c>
      <c r="K699" s="1"/>
      <c r="L699" s="1"/>
      <c r="M699" s="84">
        <f t="shared" si="108"/>
        <v>6.83</v>
      </c>
      <c r="N699" s="84">
        <f t="shared" si="109"/>
        <v>37.15</v>
      </c>
      <c r="O699" s="84">
        <f t="shared" si="102"/>
        <v>122.595</v>
      </c>
      <c r="P699" s="1"/>
      <c r="Q699" s="1"/>
    </row>
    <row r="700" spans="1:17" x14ac:dyDescent="0.2">
      <c r="A700" s="84">
        <f t="shared" si="103"/>
        <v>69.400000000000006</v>
      </c>
      <c r="B700" s="84">
        <f t="shared" si="100"/>
        <v>1.3334999999999999</v>
      </c>
      <c r="C700" s="84">
        <f t="shared" si="101"/>
        <v>1.1745000000000001</v>
      </c>
      <c r="D700" s="1"/>
      <c r="E700" s="84">
        <f t="shared" si="104"/>
        <v>6.84</v>
      </c>
      <c r="F700" s="84">
        <f t="shared" si="105"/>
        <v>69</v>
      </c>
      <c r="G700" s="1"/>
      <c r="H700" s="1"/>
      <c r="I700" s="84">
        <f t="shared" si="106"/>
        <v>6.84</v>
      </c>
      <c r="J700" s="84">
        <f t="shared" si="107"/>
        <v>96.8</v>
      </c>
      <c r="K700" s="1"/>
      <c r="L700" s="1"/>
      <c r="M700" s="84">
        <f t="shared" si="108"/>
        <v>6.84</v>
      </c>
      <c r="N700" s="84">
        <f t="shared" si="109"/>
        <v>37.229999999999997</v>
      </c>
      <c r="O700" s="84">
        <f t="shared" si="102"/>
        <v>122.85899999999999</v>
      </c>
      <c r="P700" s="1"/>
      <c r="Q700" s="1"/>
    </row>
    <row r="701" spans="1:17" x14ac:dyDescent="0.2">
      <c r="A701" s="84">
        <f t="shared" si="103"/>
        <v>69.5</v>
      </c>
      <c r="B701" s="84">
        <f t="shared" si="100"/>
        <v>1.3323</v>
      </c>
      <c r="C701" s="84">
        <f t="shared" si="101"/>
        <v>1.1735</v>
      </c>
      <c r="D701" s="1"/>
      <c r="E701" s="84">
        <f t="shared" si="104"/>
        <v>6.85</v>
      </c>
      <c r="F701" s="84">
        <f t="shared" si="105"/>
        <v>69</v>
      </c>
      <c r="G701" s="1"/>
      <c r="H701" s="1"/>
      <c r="I701" s="84">
        <f t="shared" si="106"/>
        <v>6.85</v>
      </c>
      <c r="J701" s="84">
        <f t="shared" si="107"/>
        <v>97</v>
      </c>
      <c r="K701" s="1"/>
      <c r="L701" s="1"/>
      <c r="M701" s="84">
        <f t="shared" si="108"/>
        <v>6.85</v>
      </c>
      <c r="N701" s="84">
        <f t="shared" si="109"/>
        <v>37.31</v>
      </c>
      <c r="O701" s="84">
        <f t="shared" si="102"/>
        <v>123.123</v>
      </c>
      <c r="P701" s="1"/>
      <c r="Q701" s="1"/>
    </row>
    <row r="702" spans="1:17" x14ac:dyDescent="0.2">
      <c r="A702" s="84">
        <f t="shared" si="103"/>
        <v>69.599999999999994</v>
      </c>
      <c r="B702" s="84">
        <f t="shared" si="100"/>
        <v>1.3310999999999999</v>
      </c>
      <c r="C702" s="84">
        <f t="shared" si="101"/>
        <v>1.1726000000000001</v>
      </c>
      <c r="D702" s="1"/>
      <c r="E702" s="84">
        <f t="shared" si="104"/>
        <v>6.86</v>
      </c>
      <c r="F702" s="84">
        <f t="shared" si="105"/>
        <v>69</v>
      </c>
      <c r="G702" s="1"/>
      <c r="H702" s="1"/>
      <c r="I702" s="84">
        <f t="shared" si="106"/>
        <v>6.86</v>
      </c>
      <c r="J702" s="84">
        <f t="shared" si="107"/>
        <v>97.2</v>
      </c>
      <c r="K702" s="1"/>
      <c r="L702" s="1"/>
      <c r="M702" s="84">
        <f t="shared" si="108"/>
        <v>6.86</v>
      </c>
      <c r="N702" s="84">
        <f t="shared" si="109"/>
        <v>37.380000000000003</v>
      </c>
      <c r="O702" s="84">
        <f t="shared" si="102"/>
        <v>123.354</v>
      </c>
      <c r="P702" s="1"/>
      <c r="Q702" s="1"/>
    </row>
    <row r="703" spans="1:17" x14ac:dyDescent="0.2">
      <c r="A703" s="84">
        <f t="shared" si="103"/>
        <v>69.7</v>
      </c>
      <c r="B703" s="84">
        <f t="shared" si="100"/>
        <v>1.3299000000000001</v>
      </c>
      <c r="C703" s="84">
        <f t="shared" si="101"/>
        <v>1.1717</v>
      </c>
      <c r="D703" s="1"/>
      <c r="E703" s="84">
        <f t="shared" si="104"/>
        <v>6.87</v>
      </c>
      <c r="F703" s="84">
        <f t="shared" si="105"/>
        <v>68</v>
      </c>
      <c r="G703" s="1"/>
      <c r="H703" s="1"/>
      <c r="I703" s="84">
        <f t="shared" si="106"/>
        <v>6.87</v>
      </c>
      <c r="J703" s="84">
        <f t="shared" si="107"/>
        <v>97.4</v>
      </c>
      <c r="K703" s="1"/>
      <c r="L703" s="1"/>
      <c r="M703" s="84">
        <f t="shared" si="108"/>
        <v>6.87</v>
      </c>
      <c r="N703" s="84">
        <f t="shared" si="109"/>
        <v>37.46</v>
      </c>
      <c r="O703" s="84">
        <f t="shared" si="102"/>
        <v>123.61799999999999</v>
      </c>
      <c r="P703" s="1"/>
      <c r="Q703" s="1"/>
    </row>
    <row r="704" spans="1:17" x14ac:dyDescent="0.2">
      <c r="A704" s="84">
        <f t="shared" si="103"/>
        <v>69.8</v>
      </c>
      <c r="B704" s="84">
        <f t="shared" si="100"/>
        <v>1.3287</v>
      </c>
      <c r="C704" s="84">
        <f t="shared" si="101"/>
        <v>1.1708000000000001</v>
      </c>
      <c r="D704" s="1"/>
      <c r="E704" s="84">
        <f t="shared" si="104"/>
        <v>6.88</v>
      </c>
      <c r="F704" s="84">
        <f t="shared" si="105"/>
        <v>68</v>
      </c>
      <c r="G704" s="1"/>
      <c r="H704" s="1"/>
      <c r="I704" s="84">
        <f t="shared" si="106"/>
        <v>6.88</v>
      </c>
      <c r="J704" s="84">
        <f t="shared" si="107"/>
        <v>97.6</v>
      </c>
      <c r="K704" s="1"/>
      <c r="L704" s="1"/>
      <c r="M704" s="84">
        <f t="shared" si="108"/>
        <v>6.88</v>
      </c>
      <c r="N704" s="84">
        <f t="shared" si="109"/>
        <v>37.54</v>
      </c>
      <c r="O704" s="84">
        <f t="shared" si="102"/>
        <v>123.88200000000001</v>
      </c>
      <c r="P704" s="1"/>
      <c r="Q704" s="1"/>
    </row>
    <row r="705" spans="1:17" x14ac:dyDescent="0.2">
      <c r="A705" s="84">
        <f t="shared" si="103"/>
        <v>69.900000000000006</v>
      </c>
      <c r="B705" s="84">
        <f t="shared" si="100"/>
        <v>1.3274999999999999</v>
      </c>
      <c r="C705" s="84">
        <f t="shared" si="101"/>
        <v>1.1698999999999999</v>
      </c>
      <c r="D705" s="1"/>
      <c r="E705" s="84">
        <f t="shared" si="104"/>
        <v>6.89</v>
      </c>
      <c r="F705" s="84">
        <f t="shared" si="105"/>
        <v>68</v>
      </c>
      <c r="G705" s="1"/>
      <c r="H705" s="1"/>
      <c r="I705" s="84">
        <f t="shared" si="106"/>
        <v>6.89</v>
      </c>
      <c r="J705" s="84">
        <f t="shared" si="107"/>
        <v>97.8</v>
      </c>
      <c r="K705" s="1"/>
      <c r="L705" s="1"/>
      <c r="M705" s="84">
        <f t="shared" si="108"/>
        <v>6.89</v>
      </c>
      <c r="N705" s="84">
        <f t="shared" si="109"/>
        <v>37.619999999999997</v>
      </c>
      <c r="O705" s="84">
        <f t="shared" si="102"/>
        <v>124.146</v>
      </c>
      <c r="P705" s="1"/>
      <c r="Q705" s="1"/>
    </row>
    <row r="706" spans="1:17" x14ac:dyDescent="0.2">
      <c r="A706" s="84">
        <f t="shared" si="103"/>
        <v>70</v>
      </c>
      <c r="B706" s="84">
        <f t="shared" si="100"/>
        <v>1.3264</v>
      </c>
      <c r="C706" s="84">
        <f t="shared" si="101"/>
        <v>1.169</v>
      </c>
      <c r="D706" s="1"/>
      <c r="E706" s="84">
        <f t="shared" si="104"/>
        <v>6.9</v>
      </c>
      <c r="F706" s="84">
        <f t="shared" si="105"/>
        <v>68</v>
      </c>
      <c r="G706" s="1"/>
      <c r="H706" s="1"/>
      <c r="I706" s="84">
        <f t="shared" si="106"/>
        <v>6.9</v>
      </c>
      <c r="J706" s="84">
        <f t="shared" si="107"/>
        <v>98</v>
      </c>
      <c r="K706" s="1"/>
      <c r="L706" s="1"/>
      <c r="M706" s="84">
        <f t="shared" si="108"/>
        <v>6.9</v>
      </c>
      <c r="N706" s="84">
        <f t="shared" si="109"/>
        <v>37.69</v>
      </c>
      <c r="O706" s="84">
        <f t="shared" si="102"/>
        <v>124.377</v>
      </c>
      <c r="P706" s="1"/>
      <c r="Q706" s="1"/>
    </row>
    <row r="707" spans="1:17" x14ac:dyDescent="0.2">
      <c r="A707" s="84">
        <f t="shared" si="103"/>
        <v>70.099999999999994</v>
      </c>
      <c r="B707" s="84">
        <f t="shared" si="100"/>
        <v>1.3251999999999999</v>
      </c>
      <c r="C707" s="84">
        <f t="shared" si="101"/>
        <v>1.1680999999999999</v>
      </c>
      <c r="D707" s="1"/>
      <c r="E707" s="84">
        <f t="shared" si="104"/>
        <v>6.91</v>
      </c>
      <c r="F707" s="84">
        <f t="shared" si="105"/>
        <v>67</v>
      </c>
      <c r="G707" s="1"/>
      <c r="H707" s="1"/>
      <c r="I707" s="84">
        <f t="shared" si="106"/>
        <v>6.91</v>
      </c>
      <c r="J707" s="84">
        <f t="shared" si="107"/>
        <v>98.2</v>
      </c>
      <c r="K707" s="1"/>
      <c r="L707" s="1"/>
      <c r="M707" s="84">
        <f t="shared" si="108"/>
        <v>6.91</v>
      </c>
      <c r="N707" s="84">
        <f t="shared" si="109"/>
        <v>37.770000000000003</v>
      </c>
      <c r="O707" s="84">
        <f t="shared" si="102"/>
        <v>124.64100000000001</v>
      </c>
      <c r="P707" s="1"/>
      <c r="Q707" s="1"/>
    </row>
    <row r="708" spans="1:17" x14ac:dyDescent="0.2">
      <c r="A708" s="84">
        <f t="shared" si="103"/>
        <v>70.2</v>
      </c>
      <c r="B708" s="84">
        <f t="shared" si="100"/>
        <v>1.3240000000000001</v>
      </c>
      <c r="C708" s="84">
        <f t="shared" si="101"/>
        <v>1.1672</v>
      </c>
      <c r="D708" s="1"/>
      <c r="E708" s="84">
        <f t="shared" si="104"/>
        <v>6.92</v>
      </c>
      <c r="F708" s="84">
        <f t="shared" si="105"/>
        <v>67</v>
      </c>
      <c r="G708" s="1"/>
      <c r="H708" s="1"/>
      <c r="I708" s="84">
        <f t="shared" si="106"/>
        <v>6.92</v>
      </c>
      <c r="J708" s="84">
        <f t="shared" si="107"/>
        <v>98.4</v>
      </c>
      <c r="K708" s="1"/>
      <c r="L708" s="1"/>
      <c r="M708" s="84">
        <f t="shared" si="108"/>
        <v>6.92</v>
      </c>
      <c r="N708" s="84">
        <f t="shared" si="109"/>
        <v>37.85</v>
      </c>
      <c r="O708" s="84">
        <f t="shared" si="102"/>
        <v>124.905</v>
      </c>
      <c r="P708" s="1"/>
      <c r="Q708" s="1"/>
    </row>
    <row r="709" spans="1:17" x14ac:dyDescent="0.2">
      <c r="A709" s="84">
        <f t="shared" si="103"/>
        <v>70.3</v>
      </c>
      <c r="B709" s="84">
        <f t="shared" si="100"/>
        <v>1.3229</v>
      </c>
      <c r="C709" s="84">
        <f t="shared" si="101"/>
        <v>1.1664000000000001</v>
      </c>
      <c r="D709" s="1"/>
      <c r="E709" s="84">
        <f t="shared" si="104"/>
        <v>6.93</v>
      </c>
      <c r="F709" s="84">
        <f t="shared" si="105"/>
        <v>67</v>
      </c>
      <c r="G709" s="1"/>
      <c r="H709" s="1"/>
      <c r="I709" s="84">
        <f t="shared" si="106"/>
        <v>6.93</v>
      </c>
      <c r="J709" s="84">
        <f t="shared" si="107"/>
        <v>98.6</v>
      </c>
      <c r="K709" s="1"/>
      <c r="L709" s="1"/>
      <c r="M709" s="84">
        <f t="shared" si="108"/>
        <v>6.93</v>
      </c>
      <c r="N709" s="84">
        <f t="shared" si="109"/>
        <v>37.92</v>
      </c>
      <c r="O709" s="84">
        <f t="shared" si="102"/>
        <v>125.136</v>
      </c>
      <c r="P709" s="1"/>
      <c r="Q709" s="1"/>
    </row>
    <row r="710" spans="1:17" x14ac:dyDescent="0.2">
      <c r="A710" s="84">
        <f t="shared" si="103"/>
        <v>70.400000000000006</v>
      </c>
      <c r="B710" s="84">
        <f t="shared" si="100"/>
        <v>1.3217000000000001</v>
      </c>
      <c r="C710" s="84">
        <f t="shared" si="101"/>
        <v>1.1655</v>
      </c>
      <c r="D710" s="1"/>
      <c r="E710" s="84">
        <f t="shared" si="104"/>
        <v>6.94</v>
      </c>
      <c r="F710" s="84">
        <f t="shared" si="105"/>
        <v>67</v>
      </c>
      <c r="G710" s="1"/>
      <c r="H710" s="1"/>
      <c r="I710" s="84">
        <f t="shared" si="106"/>
        <v>6.94</v>
      </c>
      <c r="J710" s="84">
        <f t="shared" si="107"/>
        <v>98.8</v>
      </c>
      <c r="K710" s="1"/>
      <c r="L710" s="1"/>
      <c r="M710" s="84">
        <f t="shared" si="108"/>
        <v>6.94</v>
      </c>
      <c r="N710" s="84">
        <f t="shared" si="109"/>
        <v>38</v>
      </c>
      <c r="O710" s="84">
        <f t="shared" si="102"/>
        <v>125.4</v>
      </c>
      <c r="P710" s="1"/>
      <c r="Q710" s="1"/>
    </row>
    <row r="711" spans="1:17" x14ac:dyDescent="0.2">
      <c r="A711" s="84">
        <f t="shared" si="103"/>
        <v>70.5</v>
      </c>
      <c r="B711" s="84">
        <f t="shared" si="100"/>
        <v>1.3205</v>
      </c>
      <c r="C711" s="84">
        <f t="shared" si="101"/>
        <v>1.1646000000000001</v>
      </c>
      <c r="D711" s="1"/>
      <c r="E711" s="84">
        <f t="shared" si="104"/>
        <v>6.95</v>
      </c>
      <c r="F711" s="84">
        <f t="shared" si="105"/>
        <v>66</v>
      </c>
      <c r="G711" s="1"/>
      <c r="H711" s="1"/>
      <c r="I711" s="84">
        <f t="shared" si="106"/>
        <v>6.95</v>
      </c>
      <c r="J711" s="84">
        <f t="shared" si="107"/>
        <v>99</v>
      </c>
      <c r="K711" s="1"/>
      <c r="L711" s="1"/>
      <c r="M711" s="84">
        <f t="shared" si="108"/>
        <v>6.95</v>
      </c>
      <c r="N711" s="84">
        <f t="shared" si="109"/>
        <v>38.08</v>
      </c>
      <c r="O711" s="84">
        <f t="shared" si="102"/>
        <v>125.664</v>
      </c>
      <c r="P711" s="1"/>
      <c r="Q711" s="1"/>
    </row>
    <row r="712" spans="1:17" x14ac:dyDescent="0.2">
      <c r="A712" s="84">
        <f t="shared" si="103"/>
        <v>70.599999999999994</v>
      </c>
      <c r="B712" s="84">
        <f t="shared" si="100"/>
        <v>1.3193999999999999</v>
      </c>
      <c r="C712" s="84">
        <f t="shared" si="101"/>
        <v>1.1637</v>
      </c>
      <c r="D712" s="1"/>
      <c r="E712" s="84">
        <f t="shared" si="104"/>
        <v>6.96</v>
      </c>
      <c r="F712" s="84">
        <f t="shared" si="105"/>
        <v>66</v>
      </c>
      <c r="G712" s="1"/>
      <c r="H712" s="1"/>
      <c r="I712" s="84">
        <f t="shared" si="106"/>
        <v>6.96</v>
      </c>
      <c r="J712" s="84">
        <f t="shared" si="107"/>
        <v>99.2</v>
      </c>
      <c r="K712" s="1"/>
      <c r="L712" s="1"/>
      <c r="M712" s="84">
        <f t="shared" si="108"/>
        <v>6.96</v>
      </c>
      <c r="N712" s="84">
        <f t="shared" si="109"/>
        <v>38.15</v>
      </c>
      <c r="O712" s="84">
        <f t="shared" si="102"/>
        <v>125.895</v>
      </c>
      <c r="P712" s="1"/>
      <c r="Q712" s="1"/>
    </row>
    <row r="713" spans="1:17" x14ac:dyDescent="0.2">
      <c r="A713" s="84">
        <f t="shared" si="103"/>
        <v>70.7</v>
      </c>
      <c r="B713" s="84">
        <f t="shared" si="100"/>
        <v>1.3183</v>
      </c>
      <c r="C713" s="84">
        <f t="shared" si="101"/>
        <v>1.1629</v>
      </c>
      <c r="D713" s="1"/>
      <c r="E713" s="84">
        <f t="shared" si="104"/>
        <v>6.97</v>
      </c>
      <c r="F713" s="84">
        <f t="shared" si="105"/>
        <v>66</v>
      </c>
      <c r="G713" s="1"/>
      <c r="H713" s="1"/>
      <c r="I713" s="84">
        <f t="shared" si="106"/>
        <v>6.97</v>
      </c>
      <c r="J713" s="84">
        <f t="shared" si="107"/>
        <v>99.4</v>
      </c>
      <c r="K713" s="1"/>
      <c r="L713" s="1"/>
      <c r="M713" s="84">
        <f t="shared" si="108"/>
        <v>6.97</v>
      </c>
      <c r="N713" s="84">
        <f t="shared" si="109"/>
        <v>38.229999999999997</v>
      </c>
      <c r="O713" s="84">
        <f t="shared" si="102"/>
        <v>126.15900000000001</v>
      </c>
      <c r="P713" s="1"/>
      <c r="Q713" s="1"/>
    </row>
    <row r="714" spans="1:17" x14ac:dyDescent="0.2">
      <c r="A714" s="84">
        <f t="shared" si="103"/>
        <v>70.8</v>
      </c>
      <c r="B714" s="84">
        <f t="shared" si="100"/>
        <v>1.3170999999999999</v>
      </c>
      <c r="C714" s="84">
        <f t="shared" si="101"/>
        <v>1.1619999999999999</v>
      </c>
      <c r="D714" s="1"/>
      <c r="E714" s="84">
        <f t="shared" si="104"/>
        <v>6.98</v>
      </c>
      <c r="F714" s="84">
        <f t="shared" si="105"/>
        <v>66</v>
      </c>
      <c r="G714" s="1"/>
      <c r="H714" s="1"/>
      <c r="I714" s="84">
        <f t="shared" si="106"/>
        <v>6.98</v>
      </c>
      <c r="J714" s="84">
        <f t="shared" si="107"/>
        <v>99.6</v>
      </c>
      <c r="K714" s="1"/>
      <c r="L714" s="1"/>
      <c r="M714" s="84">
        <f t="shared" si="108"/>
        <v>6.98</v>
      </c>
      <c r="N714" s="84">
        <f t="shared" si="109"/>
        <v>38.31</v>
      </c>
      <c r="O714" s="84">
        <f t="shared" si="102"/>
        <v>126.423</v>
      </c>
      <c r="P714" s="1"/>
      <c r="Q714" s="1"/>
    </row>
    <row r="715" spans="1:17" x14ac:dyDescent="0.2">
      <c r="A715" s="84">
        <f t="shared" si="103"/>
        <v>70.900000000000006</v>
      </c>
      <c r="B715" s="84">
        <f t="shared" si="100"/>
        <v>1.3160000000000001</v>
      </c>
      <c r="C715" s="84">
        <f t="shared" si="101"/>
        <v>1.1611</v>
      </c>
      <c r="D715" s="1"/>
      <c r="E715" s="84">
        <f t="shared" si="104"/>
        <v>6.99</v>
      </c>
      <c r="F715" s="84">
        <f t="shared" si="105"/>
        <v>65</v>
      </c>
      <c r="G715" s="1"/>
      <c r="H715" s="1"/>
      <c r="I715" s="84">
        <f t="shared" si="106"/>
        <v>6.99</v>
      </c>
      <c r="J715" s="84">
        <f t="shared" si="107"/>
        <v>99.8</v>
      </c>
      <c r="K715" s="1"/>
      <c r="L715" s="1"/>
      <c r="M715" s="84">
        <f t="shared" si="108"/>
        <v>6.99</v>
      </c>
      <c r="N715" s="84">
        <f t="shared" si="109"/>
        <v>38.380000000000003</v>
      </c>
      <c r="O715" s="84">
        <f t="shared" si="102"/>
        <v>126.654</v>
      </c>
      <c r="P715" s="1"/>
      <c r="Q715" s="1"/>
    </row>
    <row r="716" spans="1:17" x14ac:dyDescent="0.2">
      <c r="A716" s="84">
        <f t="shared" si="103"/>
        <v>71</v>
      </c>
      <c r="B716" s="84">
        <f t="shared" si="100"/>
        <v>1.3148</v>
      </c>
      <c r="C716" s="84">
        <f t="shared" si="101"/>
        <v>1.1603000000000001</v>
      </c>
      <c r="D716" s="1"/>
      <c r="E716" s="84">
        <f t="shared" si="104"/>
        <v>7</v>
      </c>
      <c r="F716" s="84">
        <f t="shared" si="105"/>
        <v>65</v>
      </c>
      <c r="G716" s="1"/>
      <c r="H716" s="1"/>
      <c r="I716" s="84">
        <f t="shared" si="106"/>
        <v>7</v>
      </c>
      <c r="J716" s="84">
        <f t="shared" si="107"/>
        <v>100</v>
      </c>
      <c r="K716" s="1"/>
      <c r="L716" s="1"/>
      <c r="M716" s="84">
        <f t="shared" si="108"/>
        <v>7</v>
      </c>
      <c r="N716" s="84">
        <f t="shared" si="109"/>
        <v>38.46</v>
      </c>
      <c r="O716" s="84">
        <f t="shared" si="102"/>
        <v>126.91800000000001</v>
      </c>
      <c r="P716" s="1"/>
      <c r="Q716" s="1"/>
    </row>
    <row r="717" spans="1:17" x14ac:dyDescent="0.2">
      <c r="A717" s="84">
        <f t="shared" si="103"/>
        <v>71.099999999999994</v>
      </c>
      <c r="B717" s="84">
        <f t="shared" si="100"/>
        <v>1.3137000000000001</v>
      </c>
      <c r="C717" s="84">
        <f t="shared" si="101"/>
        <v>1.1594</v>
      </c>
      <c r="D717" s="1"/>
      <c r="E717" s="84">
        <f t="shared" si="104"/>
        <v>7.01</v>
      </c>
      <c r="F717" s="84">
        <f t="shared" si="105"/>
        <v>65</v>
      </c>
      <c r="G717" s="1"/>
      <c r="H717" s="1"/>
      <c r="I717" s="84">
        <f t="shared" si="106"/>
        <v>7.01</v>
      </c>
      <c r="J717" s="84">
        <f t="shared" si="107"/>
        <v>100.2</v>
      </c>
      <c r="K717" s="1"/>
      <c r="L717" s="1"/>
      <c r="M717" s="84">
        <f t="shared" si="108"/>
        <v>7.01</v>
      </c>
      <c r="N717" s="84">
        <f t="shared" si="109"/>
        <v>38.54</v>
      </c>
      <c r="O717" s="84">
        <f t="shared" si="102"/>
        <v>127.182</v>
      </c>
      <c r="P717" s="1"/>
      <c r="Q717" s="1"/>
    </row>
    <row r="718" spans="1:17" x14ac:dyDescent="0.2">
      <c r="A718" s="84">
        <f t="shared" si="103"/>
        <v>71.2</v>
      </c>
      <c r="B718" s="84">
        <f t="shared" si="100"/>
        <v>1.3126</v>
      </c>
      <c r="C718" s="84">
        <f t="shared" si="101"/>
        <v>1.1586000000000001</v>
      </c>
      <c r="D718" s="1"/>
      <c r="E718" s="84">
        <f t="shared" si="104"/>
        <v>7.02</v>
      </c>
      <c r="F718" s="84">
        <f t="shared" si="105"/>
        <v>65</v>
      </c>
      <c r="G718" s="1"/>
      <c r="H718" s="1"/>
      <c r="I718" s="84">
        <f t="shared" si="106"/>
        <v>7.02</v>
      </c>
      <c r="J718" s="84">
        <f t="shared" si="107"/>
        <v>100.4</v>
      </c>
      <c r="K718" s="1"/>
      <c r="L718" s="1"/>
      <c r="M718" s="84">
        <f t="shared" si="108"/>
        <v>7.02</v>
      </c>
      <c r="N718" s="84">
        <f t="shared" si="109"/>
        <v>38.619999999999997</v>
      </c>
      <c r="O718" s="84">
        <f t="shared" si="102"/>
        <v>127.446</v>
      </c>
      <c r="P718" s="1"/>
      <c r="Q718" s="1"/>
    </row>
    <row r="719" spans="1:17" x14ac:dyDescent="0.2">
      <c r="A719" s="84">
        <f t="shared" si="103"/>
        <v>71.3</v>
      </c>
      <c r="B719" s="84">
        <f t="shared" si="100"/>
        <v>1.3115000000000001</v>
      </c>
      <c r="C719" s="84">
        <f t="shared" si="101"/>
        <v>1.1577</v>
      </c>
      <c r="D719" s="1"/>
      <c r="E719" s="84">
        <f t="shared" si="104"/>
        <v>7.03</v>
      </c>
      <c r="F719" s="84">
        <f t="shared" si="105"/>
        <v>64</v>
      </c>
      <c r="G719" s="1"/>
      <c r="H719" s="1"/>
      <c r="I719" s="84">
        <f t="shared" si="106"/>
        <v>7.03</v>
      </c>
      <c r="J719" s="84">
        <f t="shared" si="107"/>
        <v>100.6</v>
      </c>
      <c r="K719" s="1"/>
      <c r="L719" s="1"/>
      <c r="M719" s="84">
        <f t="shared" si="108"/>
        <v>7.03</v>
      </c>
      <c r="N719" s="84">
        <f t="shared" si="109"/>
        <v>38.69</v>
      </c>
      <c r="O719" s="84">
        <f t="shared" si="102"/>
        <v>127.67700000000001</v>
      </c>
      <c r="P719" s="1"/>
      <c r="Q719" s="1"/>
    </row>
    <row r="720" spans="1:17" x14ac:dyDescent="0.2">
      <c r="A720" s="84">
        <f t="shared" si="103"/>
        <v>71.400000000000006</v>
      </c>
      <c r="B720" s="84">
        <f t="shared" ref="B720:B783" si="110">ROUND(VLOOKUP($A720,SINCLAIRTABELLE,$D$1),$B$10)</f>
        <v>1.3103</v>
      </c>
      <c r="C720" s="84">
        <f t="shared" ref="C720:C783" si="111">IF($B$3=$W$1,ROUND(VLOOKUP($A720,SINCLAIRTABELLE,$E$1),$B$10),IF($B$3=$W$2,B720,B720+$B$4))</f>
        <v>1.1569</v>
      </c>
      <c r="D720" s="1"/>
      <c r="E720" s="84">
        <f t="shared" si="104"/>
        <v>7.04</v>
      </c>
      <c r="F720" s="84">
        <f t="shared" si="105"/>
        <v>64</v>
      </c>
      <c r="G720" s="1"/>
      <c r="H720" s="1"/>
      <c r="I720" s="84">
        <f t="shared" si="106"/>
        <v>7.04</v>
      </c>
      <c r="J720" s="84">
        <f t="shared" si="107"/>
        <v>100.8</v>
      </c>
      <c r="K720" s="1"/>
      <c r="L720" s="1"/>
      <c r="M720" s="84">
        <f t="shared" si="108"/>
        <v>7.04</v>
      </c>
      <c r="N720" s="84">
        <f t="shared" si="109"/>
        <v>38.770000000000003</v>
      </c>
      <c r="O720" s="84">
        <f t="shared" ref="O720:O783" si="112">IF($N$4="Ja",ROUND(N720*$O$2,$B$10),N720)</f>
        <v>127.941</v>
      </c>
      <c r="P720" s="1"/>
      <c r="Q720" s="1"/>
    </row>
    <row r="721" spans="1:17" x14ac:dyDescent="0.2">
      <c r="A721" s="84">
        <f t="shared" si="103"/>
        <v>71.5</v>
      </c>
      <c r="B721" s="84">
        <f t="shared" si="110"/>
        <v>1.3091999999999999</v>
      </c>
      <c r="C721" s="84">
        <f t="shared" si="111"/>
        <v>1.1560999999999999</v>
      </c>
      <c r="D721" s="1"/>
      <c r="E721" s="84">
        <f t="shared" si="104"/>
        <v>7.05</v>
      </c>
      <c r="F721" s="84">
        <f t="shared" si="105"/>
        <v>64</v>
      </c>
      <c r="G721" s="1"/>
      <c r="H721" s="1"/>
      <c r="I721" s="84">
        <f t="shared" si="106"/>
        <v>7.05</v>
      </c>
      <c r="J721" s="84">
        <f t="shared" si="107"/>
        <v>101</v>
      </c>
      <c r="K721" s="1"/>
      <c r="L721" s="1"/>
      <c r="M721" s="84">
        <f t="shared" si="108"/>
        <v>7.05</v>
      </c>
      <c r="N721" s="84">
        <f t="shared" si="109"/>
        <v>38.85</v>
      </c>
      <c r="O721" s="84">
        <f t="shared" si="112"/>
        <v>128.20500000000001</v>
      </c>
      <c r="P721" s="1"/>
      <c r="Q721" s="1"/>
    </row>
    <row r="722" spans="1:17" x14ac:dyDescent="0.2">
      <c r="A722" s="84">
        <f t="shared" ref="A722:A785" si="113">ROUND(A721+0.1,1)</f>
        <v>71.599999999999994</v>
      </c>
      <c r="B722" s="84">
        <f t="shared" si="110"/>
        <v>1.3081</v>
      </c>
      <c r="C722" s="84">
        <f t="shared" si="111"/>
        <v>1.1552</v>
      </c>
      <c r="D722" s="1"/>
      <c r="E722" s="84">
        <f t="shared" ref="E722:E785" si="114">ROUND(E721+0.01,2)</f>
        <v>7.06</v>
      </c>
      <c r="F722" s="84">
        <f t="shared" ref="F722:F785" si="115">ROUND(IF(E722 &gt; $F$9,0,($F$9-E722)*100*$F$11), $F$10)</f>
        <v>64</v>
      </c>
      <c r="G722" s="1"/>
      <c r="H722" s="1"/>
      <c r="I722" s="84">
        <f t="shared" ref="I722:I785" si="116">ROUND(I721+0.01,2)</f>
        <v>7.06</v>
      </c>
      <c r="J722" s="84">
        <f t="shared" ref="J722:J785" si="117">ROUND(IF(I722&lt;=$J$9,0,(I722-$J$9)*100*$J$11),$J$10)</f>
        <v>101.2</v>
      </c>
      <c r="K722" s="1"/>
      <c r="L722" s="1"/>
      <c r="M722" s="84">
        <f t="shared" ref="M722:M785" si="118">ROUND(M721+0.01,2)</f>
        <v>7.06</v>
      </c>
      <c r="N722" s="84">
        <f t="shared" ref="N722:N785" si="119">ROUND(IF(M722&lt;=$N$9,0,(M722-$N$9)*100*$N$11),$N$10)</f>
        <v>38.92</v>
      </c>
      <c r="O722" s="84">
        <f t="shared" si="112"/>
        <v>128.43600000000001</v>
      </c>
      <c r="P722" s="1"/>
      <c r="Q722" s="1"/>
    </row>
    <row r="723" spans="1:17" x14ac:dyDescent="0.2">
      <c r="A723" s="84">
        <f t="shared" si="113"/>
        <v>71.7</v>
      </c>
      <c r="B723" s="84">
        <f t="shared" si="110"/>
        <v>1.3069999999999999</v>
      </c>
      <c r="C723" s="84">
        <f t="shared" si="111"/>
        <v>1.1544000000000001</v>
      </c>
      <c r="D723" s="1"/>
      <c r="E723" s="84">
        <f t="shared" si="114"/>
        <v>7.07</v>
      </c>
      <c r="F723" s="84">
        <f t="shared" si="115"/>
        <v>63</v>
      </c>
      <c r="G723" s="1"/>
      <c r="H723" s="1"/>
      <c r="I723" s="84">
        <f t="shared" si="116"/>
        <v>7.07</v>
      </c>
      <c r="J723" s="84">
        <f t="shared" si="117"/>
        <v>101.4</v>
      </c>
      <c r="K723" s="1"/>
      <c r="L723" s="1"/>
      <c r="M723" s="84">
        <f t="shared" si="118"/>
        <v>7.07</v>
      </c>
      <c r="N723" s="84">
        <f t="shared" si="119"/>
        <v>39</v>
      </c>
      <c r="O723" s="84">
        <f t="shared" si="112"/>
        <v>128.69999999999999</v>
      </c>
      <c r="P723" s="1"/>
      <c r="Q723" s="1"/>
    </row>
    <row r="724" spans="1:17" x14ac:dyDescent="0.2">
      <c r="A724" s="84">
        <f t="shared" si="113"/>
        <v>71.8</v>
      </c>
      <c r="B724" s="84">
        <f t="shared" si="110"/>
        <v>1.3059000000000001</v>
      </c>
      <c r="C724" s="84">
        <f t="shared" si="111"/>
        <v>1.1536</v>
      </c>
      <c r="D724" s="1"/>
      <c r="E724" s="84">
        <f t="shared" si="114"/>
        <v>7.08</v>
      </c>
      <c r="F724" s="84">
        <f t="shared" si="115"/>
        <v>63</v>
      </c>
      <c r="G724" s="1"/>
      <c r="H724" s="1"/>
      <c r="I724" s="84">
        <f t="shared" si="116"/>
        <v>7.08</v>
      </c>
      <c r="J724" s="84">
        <f t="shared" si="117"/>
        <v>101.6</v>
      </c>
      <c r="K724" s="1"/>
      <c r="L724" s="1"/>
      <c r="M724" s="84">
        <f t="shared" si="118"/>
        <v>7.08</v>
      </c>
      <c r="N724" s="84">
        <f t="shared" si="119"/>
        <v>39.08</v>
      </c>
      <c r="O724" s="84">
        <f t="shared" si="112"/>
        <v>128.964</v>
      </c>
      <c r="P724" s="1"/>
      <c r="Q724" s="1"/>
    </row>
    <row r="725" spans="1:17" x14ac:dyDescent="0.2">
      <c r="A725" s="84">
        <f t="shared" si="113"/>
        <v>71.900000000000006</v>
      </c>
      <c r="B725" s="84">
        <f t="shared" si="110"/>
        <v>1.3048</v>
      </c>
      <c r="C725" s="84">
        <f t="shared" si="111"/>
        <v>1.1528</v>
      </c>
      <c r="D725" s="1"/>
      <c r="E725" s="84">
        <f t="shared" si="114"/>
        <v>7.09</v>
      </c>
      <c r="F725" s="84">
        <f t="shared" si="115"/>
        <v>63</v>
      </c>
      <c r="G725" s="1"/>
      <c r="H725" s="1"/>
      <c r="I725" s="84">
        <f t="shared" si="116"/>
        <v>7.09</v>
      </c>
      <c r="J725" s="84">
        <f t="shared" si="117"/>
        <v>101.8</v>
      </c>
      <c r="K725" s="1"/>
      <c r="L725" s="1"/>
      <c r="M725" s="84">
        <f t="shared" si="118"/>
        <v>7.09</v>
      </c>
      <c r="N725" s="84">
        <f t="shared" si="119"/>
        <v>39.15</v>
      </c>
      <c r="O725" s="84">
        <f t="shared" si="112"/>
        <v>129.19499999999999</v>
      </c>
      <c r="P725" s="1"/>
      <c r="Q725" s="1"/>
    </row>
    <row r="726" spans="1:17" x14ac:dyDescent="0.2">
      <c r="A726" s="84">
        <f t="shared" si="113"/>
        <v>72</v>
      </c>
      <c r="B726" s="84">
        <f t="shared" si="110"/>
        <v>1.3037000000000001</v>
      </c>
      <c r="C726" s="84">
        <f t="shared" si="111"/>
        <v>1.1518999999999999</v>
      </c>
      <c r="D726" s="1"/>
      <c r="E726" s="84">
        <f t="shared" si="114"/>
        <v>7.1</v>
      </c>
      <c r="F726" s="84">
        <f t="shared" si="115"/>
        <v>63</v>
      </c>
      <c r="G726" s="1"/>
      <c r="H726" s="1"/>
      <c r="I726" s="84">
        <f t="shared" si="116"/>
        <v>7.1</v>
      </c>
      <c r="J726" s="84">
        <f t="shared" si="117"/>
        <v>102</v>
      </c>
      <c r="K726" s="1"/>
      <c r="L726" s="1"/>
      <c r="M726" s="84">
        <f t="shared" si="118"/>
        <v>7.1</v>
      </c>
      <c r="N726" s="84">
        <f t="shared" si="119"/>
        <v>39.229999999999997</v>
      </c>
      <c r="O726" s="84">
        <f t="shared" si="112"/>
        <v>129.459</v>
      </c>
      <c r="P726" s="1"/>
      <c r="Q726" s="1"/>
    </row>
    <row r="727" spans="1:17" x14ac:dyDescent="0.2">
      <c r="A727" s="84">
        <f t="shared" si="113"/>
        <v>72.099999999999994</v>
      </c>
      <c r="B727" s="84">
        <f t="shared" si="110"/>
        <v>1.3027</v>
      </c>
      <c r="C727" s="84">
        <f t="shared" si="111"/>
        <v>1.1511</v>
      </c>
      <c r="D727" s="1"/>
      <c r="E727" s="84">
        <f t="shared" si="114"/>
        <v>7.11</v>
      </c>
      <c r="F727" s="84">
        <f t="shared" si="115"/>
        <v>62</v>
      </c>
      <c r="G727" s="1"/>
      <c r="H727" s="1"/>
      <c r="I727" s="84">
        <f t="shared" si="116"/>
        <v>7.11</v>
      </c>
      <c r="J727" s="84">
        <f t="shared" si="117"/>
        <v>102.2</v>
      </c>
      <c r="K727" s="1"/>
      <c r="L727" s="1"/>
      <c r="M727" s="84">
        <f t="shared" si="118"/>
        <v>7.11</v>
      </c>
      <c r="N727" s="84">
        <f t="shared" si="119"/>
        <v>39.31</v>
      </c>
      <c r="O727" s="84">
        <f t="shared" si="112"/>
        <v>129.72300000000001</v>
      </c>
      <c r="P727" s="1"/>
      <c r="Q727" s="1"/>
    </row>
    <row r="728" spans="1:17" x14ac:dyDescent="0.2">
      <c r="A728" s="84">
        <f t="shared" si="113"/>
        <v>72.2</v>
      </c>
      <c r="B728" s="84">
        <f t="shared" si="110"/>
        <v>1.3016000000000001</v>
      </c>
      <c r="C728" s="84">
        <f t="shared" si="111"/>
        <v>1.1503000000000001</v>
      </c>
      <c r="D728" s="1"/>
      <c r="E728" s="84">
        <f t="shared" si="114"/>
        <v>7.12</v>
      </c>
      <c r="F728" s="84">
        <f t="shared" si="115"/>
        <v>62</v>
      </c>
      <c r="G728" s="1"/>
      <c r="H728" s="1"/>
      <c r="I728" s="84">
        <f t="shared" si="116"/>
        <v>7.12</v>
      </c>
      <c r="J728" s="84">
        <f t="shared" si="117"/>
        <v>102.4</v>
      </c>
      <c r="K728" s="1"/>
      <c r="L728" s="1"/>
      <c r="M728" s="84">
        <f t="shared" si="118"/>
        <v>7.12</v>
      </c>
      <c r="N728" s="84">
        <f t="shared" si="119"/>
        <v>39.380000000000003</v>
      </c>
      <c r="O728" s="84">
        <f t="shared" si="112"/>
        <v>129.95400000000001</v>
      </c>
      <c r="P728" s="1"/>
      <c r="Q728" s="1"/>
    </row>
    <row r="729" spans="1:17" x14ac:dyDescent="0.2">
      <c r="A729" s="84">
        <f t="shared" si="113"/>
        <v>72.3</v>
      </c>
      <c r="B729" s="84">
        <f t="shared" si="110"/>
        <v>1.3005</v>
      </c>
      <c r="C729" s="84">
        <f t="shared" si="111"/>
        <v>1.1495</v>
      </c>
      <c r="D729" s="1"/>
      <c r="E729" s="84">
        <f t="shared" si="114"/>
        <v>7.13</v>
      </c>
      <c r="F729" s="84">
        <f t="shared" si="115"/>
        <v>62</v>
      </c>
      <c r="G729" s="1"/>
      <c r="H729" s="1"/>
      <c r="I729" s="84">
        <f t="shared" si="116"/>
        <v>7.13</v>
      </c>
      <c r="J729" s="84">
        <f t="shared" si="117"/>
        <v>102.6</v>
      </c>
      <c r="K729" s="1"/>
      <c r="L729" s="1"/>
      <c r="M729" s="84">
        <f t="shared" si="118"/>
        <v>7.13</v>
      </c>
      <c r="N729" s="84">
        <f t="shared" si="119"/>
        <v>39.46</v>
      </c>
      <c r="O729" s="84">
        <f t="shared" si="112"/>
        <v>130.21799999999999</v>
      </c>
      <c r="P729" s="1"/>
      <c r="Q729" s="1"/>
    </row>
    <row r="730" spans="1:17" x14ac:dyDescent="0.2">
      <c r="A730" s="84">
        <f t="shared" si="113"/>
        <v>72.400000000000006</v>
      </c>
      <c r="B730" s="84">
        <f t="shared" si="110"/>
        <v>1.2994000000000001</v>
      </c>
      <c r="C730" s="84">
        <f t="shared" si="111"/>
        <v>1.1487000000000001</v>
      </c>
      <c r="D730" s="1"/>
      <c r="E730" s="84">
        <f t="shared" si="114"/>
        <v>7.14</v>
      </c>
      <c r="F730" s="84">
        <f t="shared" si="115"/>
        <v>62</v>
      </c>
      <c r="G730" s="1"/>
      <c r="H730" s="1"/>
      <c r="I730" s="84">
        <f t="shared" si="116"/>
        <v>7.14</v>
      </c>
      <c r="J730" s="84">
        <f t="shared" si="117"/>
        <v>102.8</v>
      </c>
      <c r="K730" s="1"/>
      <c r="L730" s="1"/>
      <c r="M730" s="84">
        <f t="shared" si="118"/>
        <v>7.14</v>
      </c>
      <c r="N730" s="84">
        <f t="shared" si="119"/>
        <v>39.54</v>
      </c>
      <c r="O730" s="84">
        <f t="shared" si="112"/>
        <v>130.482</v>
      </c>
      <c r="P730" s="1"/>
      <c r="Q730" s="1"/>
    </row>
    <row r="731" spans="1:17" x14ac:dyDescent="0.2">
      <c r="A731" s="84">
        <f t="shared" si="113"/>
        <v>72.5</v>
      </c>
      <c r="B731" s="84">
        <f t="shared" si="110"/>
        <v>1.2983</v>
      </c>
      <c r="C731" s="84">
        <f t="shared" si="111"/>
        <v>1.1478999999999999</v>
      </c>
      <c r="D731" s="1"/>
      <c r="E731" s="84">
        <f t="shared" si="114"/>
        <v>7.15</v>
      </c>
      <c r="F731" s="84">
        <f t="shared" si="115"/>
        <v>61</v>
      </c>
      <c r="G731" s="1"/>
      <c r="H731" s="1"/>
      <c r="I731" s="84">
        <f t="shared" si="116"/>
        <v>7.15</v>
      </c>
      <c r="J731" s="84">
        <f t="shared" si="117"/>
        <v>103</v>
      </c>
      <c r="K731" s="1"/>
      <c r="L731" s="1"/>
      <c r="M731" s="84">
        <f t="shared" si="118"/>
        <v>7.15</v>
      </c>
      <c r="N731" s="84">
        <f t="shared" si="119"/>
        <v>39.619999999999997</v>
      </c>
      <c r="O731" s="84">
        <f t="shared" si="112"/>
        <v>130.74600000000001</v>
      </c>
      <c r="P731" s="1"/>
      <c r="Q731" s="1"/>
    </row>
    <row r="732" spans="1:17" x14ac:dyDescent="0.2">
      <c r="A732" s="84">
        <f t="shared" si="113"/>
        <v>72.599999999999994</v>
      </c>
      <c r="B732" s="84">
        <f t="shared" si="110"/>
        <v>1.2972999999999999</v>
      </c>
      <c r="C732" s="84">
        <f t="shared" si="111"/>
        <v>1.1471</v>
      </c>
      <c r="D732" s="1"/>
      <c r="E732" s="84">
        <f t="shared" si="114"/>
        <v>7.16</v>
      </c>
      <c r="F732" s="84">
        <f t="shared" si="115"/>
        <v>61</v>
      </c>
      <c r="G732" s="1"/>
      <c r="H732" s="1"/>
      <c r="I732" s="84">
        <f t="shared" si="116"/>
        <v>7.16</v>
      </c>
      <c r="J732" s="84">
        <f t="shared" si="117"/>
        <v>103.2</v>
      </c>
      <c r="K732" s="1"/>
      <c r="L732" s="1"/>
      <c r="M732" s="84">
        <f t="shared" si="118"/>
        <v>7.16</v>
      </c>
      <c r="N732" s="84">
        <f t="shared" si="119"/>
        <v>39.69</v>
      </c>
      <c r="O732" s="84">
        <f t="shared" si="112"/>
        <v>130.977</v>
      </c>
      <c r="P732" s="1"/>
      <c r="Q732" s="1"/>
    </row>
    <row r="733" spans="1:17" x14ac:dyDescent="0.2">
      <c r="A733" s="84">
        <f t="shared" si="113"/>
        <v>72.7</v>
      </c>
      <c r="B733" s="84">
        <f t="shared" si="110"/>
        <v>1.2962</v>
      </c>
      <c r="C733" s="84">
        <f t="shared" si="111"/>
        <v>1.1463000000000001</v>
      </c>
      <c r="D733" s="1"/>
      <c r="E733" s="84">
        <f t="shared" si="114"/>
        <v>7.17</v>
      </c>
      <c r="F733" s="84">
        <f t="shared" si="115"/>
        <v>61</v>
      </c>
      <c r="G733" s="1"/>
      <c r="H733" s="1"/>
      <c r="I733" s="84">
        <f t="shared" si="116"/>
        <v>7.17</v>
      </c>
      <c r="J733" s="84">
        <f t="shared" si="117"/>
        <v>103.4</v>
      </c>
      <c r="K733" s="1"/>
      <c r="L733" s="1"/>
      <c r="M733" s="84">
        <f t="shared" si="118"/>
        <v>7.17</v>
      </c>
      <c r="N733" s="84">
        <f t="shared" si="119"/>
        <v>39.770000000000003</v>
      </c>
      <c r="O733" s="84">
        <f t="shared" si="112"/>
        <v>131.24100000000001</v>
      </c>
      <c r="P733" s="1"/>
      <c r="Q733" s="1"/>
    </row>
    <row r="734" spans="1:17" x14ac:dyDescent="0.2">
      <c r="A734" s="84">
        <f t="shared" si="113"/>
        <v>72.8</v>
      </c>
      <c r="B734" s="84">
        <f t="shared" si="110"/>
        <v>1.2951999999999999</v>
      </c>
      <c r="C734" s="84">
        <f t="shared" si="111"/>
        <v>1.1455</v>
      </c>
      <c r="D734" s="1"/>
      <c r="E734" s="84">
        <f t="shared" si="114"/>
        <v>7.18</v>
      </c>
      <c r="F734" s="84">
        <f t="shared" si="115"/>
        <v>61</v>
      </c>
      <c r="G734" s="1"/>
      <c r="H734" s="1"/>
      <c r="I734" s="84">
        <f t="shared" si="116"/>
        <v>7.18</v>
      </c>
      <c r="J734" s="84">
        <f t="shared" si="117"/>
        <v>103.6</v>
      </c>
      <c r="K734" s="1"/>
      <c r="L734" s="1"/>
      <c r="M734" s="84">
        <f t="shared" si="118"/>
        <v>7.18</v>
      </c>
      <c r="N734" s="84">
        <f t="shared" si="119"/>
        <v>39.85</v>
      </c>
      <c r="O734" s="84">
        <f t="shared" si="112"/>
        <v>131.505</v>
      </c>
      <c r="P734" s="1"/>
      <c r="Q734" s="1"/>
    </row>
    <row r="735" spans="1:17" x14ac:dyDescent="0.2">
      <c r="A735" s="84">
        <f t="shared" si="113"/>
        <v>72.900000000000006</v>
      </c>
      <c r="B735" s="84">
        <f t="shared" si="110"/>
        <v>1.2941</v>
      </c>
      <c r="C735" s="84">
        <f t="shared" si="111"/>
        <v>1.1447000000000001</v>
      </c>
      <c r="D735" s="1"/>
      <c r="E735" s="84">
        <f t="shared" si="114"/>
        <v>7.19</v>
      </c>
      <c r="F735" s="84">
        <f t="shared" si="115"/>
        <v>60</v>
      </c>
      <c r="G735" s="1"/>
      <c r="H735" s="1"/>
      <c r="I735" s="84">
        <f t="shared" si="116"/>
        <v>7.19</v>
      </c>
      <c r="J735" s="84">
        <f t="shared" si="117"/>
        <v>103.8</v>
      </c>
      <c r="K735" s="1"/>
      <c r="L735" s="1"/>
      <c r="M735" s="84">
        <f t="shared" si="118"/>
        <v>7.19</v>
      </c>
      <c r="N735" s="84">
        <f t="shared" si="119"/>
        <v>39.92</v>
      </c>
      <c r="O735" s="84">
        <f t="shared" si="112"/>
        <v>131.73599999999999</v>
      </c>
      <c r="P735" s="1"/>
      <c r="Q735" s="1"/>
    </row>
    <row r="736" spans="1:17" x14ac:dyDescent="0.2">
      <c r="A736" s="84">
        <f t="shared" si="113"/>
        <v>73</v>
      </c>
      <c r="B736" s="84">
        <f t="shared" si="110"/>
        <v>1.2930999999999999</v>
      </c>
      <c r="C736" s="84">
        <f t="shared" si="111"/>
        <v>1.1439999999999999</v>
      </c>
      <c r="D736" s="1"/>
      <c r="E736" s="84">
        <f t="shared" si="114"/>
        <v>7.2</v>
      </c>
      <c r="F736" s="84">
        <f t="shared" si="115"/>
        <v>60</v>
      </c>
      <c r="G736" s="1"/>
      <c r="H736" s="1"/>
      <c r="I736" s="84">
        <f t="shared" si="116"/>
        <v>7.2</v>
      </c>
      <c r="J736" s="84">
        <f t="shared" si="117"/>
        <v>104</v>
      </c>
      <c r="K736" s="1"/>
      <c r="L736" s="1"/>
      <c r="M736" s="84">
        <f t="shared" si="118"/>
        <v>7.2</v>
      </c>
      <c r="N736" s="84">
        <f t="shared" si="119"/>
        <v>40</v>
      </c>
      <c r="O736" s="84">
        <f t="shared" si="112"/>
        <v>132</v>
      </c>
      <c r="P736" s="1"/>
      <c r="Q736" s="1"/>
    </row>
    <row r="737" spans="1:17" x14ac:dyDescent="0.2">
      <c r="A737" s="84">
        <f t="shared" si="113"/>
        <v>73.099999999999994</v>
      </c>
      <c r="B737" s="84">
        <f t="shared" si="110"/>
        <v>1.292</v>
      </c>
      <c r="C737" s="84">
        <f t="shared" si="111"/>
        <v>1.1432</v>
      </c>
      <c r="D737" s="1"/>
      <c r="E737" s="84">
        <f t="shared" si="114"/>
        <v>7.21</v>
      </c>
      <c r="F737" s="84">
        <f t="shared" si="115"/>
        <v>60</v>
      </c>
      <c r="G737" s="1"/>
      <c r="H737" s="1"/>
      <c r="I737" s="84">
        <f t="shared" si="116"/>
        <v>7.21</v>
      </c>
      <c r="J737" s="84">
        <f t="shared" si="117"/>
        <v>104.2</v>
      </c>
      <c r="K737" s="1"/>
      <c r="L737" s="1"/>
      <c r="M737" s="84">
        <f t="shared" si="118"/>
        <v>7.21</v>
      </c>
      <c r="N737" s="84">
        <f t="shared" si="119"/>
        <v>40.08</v>
      </c>
      <c r="O737" s="84">
        <f t="shared" si="112"/>
        <v>132.26400000000001</v>
      </c>
      <c r="P737" s="1"/>
      <c r="Q737" s="1"/>
    </row>
    <row r="738" spans="1:17" x14ac:dyDescent="0.2">
      <c r="A738" s="84">
        <f t="shared" si="113"/>
        <v>73.2</v>
      </c>
      <c r="B738" s="84">
        <f t="shared" si="110"/>
        <v>1.2909999999999999</v>
      </c>
      <c r="C738" s="84">
        <f t="shared" si="111"/>
        <v>1.1424000000000001</v>
      </c>
      <c r="D738" s="1"/>
      <c r="E738" s="84">
        <f t="shared" si="114"/>
        <v>7.22</v>
      </c>
      <c r="F738" s="84">
        <f t="shared" si="115"/>
        <v>60</v>
      </c>
      <c r="G738" s="1"/>
      <c r="H738" s="1"/>
      <c r="I738" s="84">
        <f t="shared" si="116"/>
        <v>7.22</v>
      </c>
      <c r="J738" s="84">
        <f t="shared" si="117"/>
        <v>104.4</v>
      </c>
      <c r="K738" s="1"/>
      <c r="L738" s="1"/>
      <c r="M738" s="84">
        <f t="shared" si="118"/>
        <v>7.22</v>
      </c>
      <c r="N738" s="84">
        <f t="shared" si="119"/>
        <v>40.15</v>
      </c>
      <c r="O738" s="84">
        <f t="shared" si="112"/>
        <v>132.495</v>
      </c>
      <c r="P738" s="1"/>
      <c r="Q738" s="1"/>
    </row>
    <row r="739" spans="1:17" x14ac:dyDescent="0.2">
      <c r="A739" s="84">
        <f t="shared" si="113"/>
        <v>73.3</v>
      </c>
      <c r="B739" s="84">
        <f t="shared" si="110"/>
        <v>1.2899</v>
      </c>
      <c r="C739" s="84">
        <f t="shared" si="111"/>
        <v>1.1415999999999999</v>
      </c>
      <c r="D739" s="1"/>
      <c r="E739" s="84">
        <f t="shared" si="114"/>
        <v>7.23</v>
      </c>
      <c r="F739" s="84">
        <f t="shared" si="115"/>
        <v>59</v>
      </c>
      <c r="G739" s="1"/>
      <c r="H739" s="1"/>
      <c r="I739" s="84">
        <f t="shared" si="116"/>
        <v>7.23</v>
      </c>
      <c r="J739" s="84">
        <f t="shared" si="117"/>
        <v>104.6</v>
      </c>
      <c r="K739" s="1"/>
      <c r="L739" s="1"/>
      <c r="M739" s="84">
        <f t="shared" si="118"/>
        <v>7.23</v>
      </c>
      <c r="N739" s="84">
        <f t="shared" si="119"/>
        <v>40.229999999999997</v>
      </c>
      <c r="O739" s="84">
        <f t="shared" si="112"/>
        <v>132.75899999999999</v>
      </c>
      <c r="P739" s="1"/>
      <c r="Q739" s="1"/>
    </row>
    <row r="740" spans="1:17" x14ac:dyDescent="0.2">
      <c r="A740" s="84">
        <f t="shared" si="113"/>
        <v>73.400000000000006</v>
      </c>
      <c r="B740" s="84">
        <f t="shared" si="110"/>
        <v>1.2888999999999999</v>
      </c>
      <c r="C740" s="84">
        <f t="shared" si="111"/>
        <v>1.1409</v>
      </c>
      <c r="D740" s="1"/>
      <c r="E740" s="84">
        <f t="shared" si="114"/>
        <v>7.24</v>
      </c>
      <c r="F740" s="84">
        <f t="shared" si="115"/>
        <v>59</v>
      </c>
      <c r="G740" s="1"/>
      <c r="H740" s="1"/>
      <c r="I740" s="84">
        <f t="shared" si="116"/>
        <v>7.24</v>
      </c>
      <c r="J740" s="84">
        <f t="shared" si="117"/>
        <v>104.8</v>
      </c>
      <c r="K740" s="1"/>
      <c r="L740" s="1"/>
      <c r="M740" s="84">
        <f t="shared" si="118"/>
        <v>7.24</v>
      </c>
      <c r="N740" s="84">
        <f t="shared" si="119"/>
        <v>40.31</v>
      </c>
      <c r="O740" s="84">
        <f t="shared" si="112"/>
        <v>133.023</v>
      </c>
      <c r="P740" s="1"/>
      <c r="Q740" s="1"/>
    </row>
    <row r="741" spans="1:17" x14ac:dyDescent="0.2">
      <c r="A741" s="84">
        <f t="shared" si="113"/>
        <v>73.5</v>
      </c>
      <c r="B741" s="84">
        <f t="shared" si="110"/>
        <v>1.2879</v>
      </c>
      <c r="C741" s="84">
        <f t="shared" si="111"/>
        <v>1.1400999999999999</v>
      </c>
      <c r="D741" s="1"/>
      <c r="E741" s="84">
        <f t="shared" si="114"/>
        <v>7.25</v>
      </c>
      <c r="F741" s="84">
        <f t="shared" si="115"/>
        <v>59</v>
      </c>
      <c r="G741" s="1"/>
      <c r="H741" s="1"/>
      <c r="I741" s="84">
        <f t="shared" si="116"/>
        <v>7.25</v>
      </c>
      <c r="J741" s="84">
        <f t="shared" si="117"/>
        <v>105</v>
      </c>
      <c r="K741" s="1"/>
      <c r="L741" s="1"/>
      <c r="M741" s="84">
        <f t="shared" si="118"/>
        <v>7.25</v>
      </c>
      <c r="N741" s="84">
        <f t="shared" si="119"/>
        <v>40.380000000000003</v>
      </c>
      <c r="O741" s="84">
        <f t="shared" si="112"/>
        <v>133.25399999999999</v>
      </c>
      <c r="P741" s="1"/>
      <c r="Q741" s="1"/>
    </row>
    <row r="742" spans="1:17" x14ac:dyDescent="0.2">
      <c r="A742" s="84">
        <f t="shared" si="113"/>
        <v>73.599999999999994</v>
      </c>
      <c r="B742" s="84">
        <f t="shared" si="110"/>
        <v>1.2867999999999999</v>
      </c>
      <c r="C742" s="84">
        <f t="shared" si="111"/>
        <v>1.1394</v>
      </c>
      <c r="D742" s="1"/>
      <c r="E742" s="84">
        <f t="shared" si="114"/>
        <v>7.26</v>
      </c>
      <c r="F742" s="84">
        <f t="shared" si="115"/>
        <v>59</v>
      </c>
      <c r="G742" s="1"/>
      <c r="H742" s="1"/>
      <c r="I742" s="84">
        <f t="shared" si="116"/>
        <v>7.26</v>
      </c>
      <c r="J742" s="84">
        <f t="shared" si="117"/>
        <v>105.2</v>
      </c>
      <c r="K742" s="1"/>
      <c r="L742" s="1"/>
      <c r="M742" s="84">
        <f t="shared" si="118"/>
        <v>7.26</v>
      </c>
      <c r="N742" s="84">
        <f t="shared" si="119"/>
        <v>40.46</v>
      </c>
      <c r="O742" s="84">
        <f t="shared" si="112"/>
        <v>133.518</v>
      </c>
      <c r="P742" s="1"/>
      <c r="Q742" s="1"/>
    </row>
    <row r="743" spans="1:17" x14ac:dyDescent="0.2">
      <c r="A743" s="84">
        <f t="shared" si="113"/>
        <v>73.7</v>
      </c>
      <c r="B743" s="84">
        <f t="shared" si="110"/>
        <v>1.2858000000000001</v>
      </c>
      <c r="C743" s="84">
        <f t="shared" si="111"/>
        <v>1.1386000000000001</v>
      </c>
      <c r="D743" s="1"/>
      <c r="E743" s="84">
        <f t="shared" si="114"/>
        <v>7.27</v>
      </c>
      <c r="F743" s="84">
        <f t="shared" si="115"/>
        <v>58</v>
      </c>
      <c r="G743" s="1"/>
      <c r="H743" s="1"/>
      <c r="I743" s="84">
        <f t="shared" si="116"/>
        <v>7.27</v>
      </c>
      <c r="J743" s="84">
        <f t="shared" si="117"/>
        <v>105.4</v>
      </c>
      <c r="K743" s="1"/>
      <c r="L743" s="1"/>
      <c r="M743" s="84">
        <f t="shared" si="118"/>
        <v>7.27</v>
      </c>
      <c r="N743" s="84">
        <f t="shared" si="119"/>
        <v>40.54</v>
      </c>
      <c r="O743" s="84">
        <f t="shared" si="112"/>
        <v>133.78200000000001</v>
      </c>
      <c r="P743" s="1"/>
      <c r="Q743" s="1"/>
    </row>
    <row r="744" spans="1:17" x14ac:dyDescent="0.2">
      <c r="A744" s="84">
        <f t="shared" si="113"/>
        <v>73.8</v>
      </c>
      <c r="B744" s="84">
        <f t="shared" si="110"/>
        <v>1.2847999999999999</v>
      </c>
      <c r="C744" s="84">
        <f t="shared" si="111"/>
        <v>1.1377999999999999</v>
      </c>
      <c r="D744" s="1"/>
      <c r="E744" s="84">
        <f t="shared" si="114"/>
        <v>7.28</v>
      </c>
      <c r="F744" s="84">
        <f t="shared" si="115"/>
        <v>58</v>
      </c>
      <c r="G744" s="1"/>
      <c r="H744" s="1"/>
      <c r="I744" s="84">
        <f t="shared" si="116"/>
        <v>7.28</v>
      </c>
      <c r="J744" s="84">
        <f t="shared" si="117"/>
        <v>105.6</v>
      </c>
      <c r="K744" s="1"/>
      <c r="L744" s="1"/>
      <c r="M744" s="84">
        <f t="shared" si="118"/>
        <v>7.28</v>
      </c>
      <c r="N744" s="84">
        <f t="shared" si="119"/>
        <v>40.619999999999997</v>
      </c>
      <c r="O744" s="84">
        <f t="shared" si="112"/>
        <v>134.04599999999999</v>
      </c>
      <c r="P744" s="1"/>
      <c r="Q744" s="1"/>
    </row>
    <row r="745" spans="1:17" x14ac:dyDescent="0.2">
      <c r="A745" s="84">
        <f t="shared" si="113"/>
        <v>73.900000000000006</v>
      </c>
      <c r="B745" s="84">
        <f t="shared" si="110"/>
        <v>1.2838000000000001</v>
      </c>
      <c r="C745" s="84">
        <f t="shared" si="111"/>
        <v>1.1371</v>
      </c>
      <c r="D745" s="1"/>
      <c r="E745" s="84">
        <f t="shared" si="114"/>
        <v>7.29</v>
      </c>
      <c r="F745" s="84">
        <f t="shared" si="115"/>
        <v>58</v>
      </c>
      <c r="G745" s="1"/>
      <c r="H745" s="1"/>
      <c r="I745" s="84">
        <f t="shared" si="116"/>
        <v>7.29</v>
      </c>
      <c r="J745" s="84">
        <f t="shared" si="117"/>
        <v>105.8</v>
      </c>
      <c r="K745" s="1"/>
      <c r="L745" s="1"/>
      <c r="M745" s="84">
        <f t="shared" si="118"/>
        <v>7.29</v>
      </c>
      <c r="N745" s="84">
        <f t="shared" si="119"/>
        <v>40.69</v>
      </c>
      <c r="O745" s="84">
        <f t="shared" si="112"/>
        <v>134.27699999999999</v>
      </c>
      <c r="P745" s="1"/>
      <c r="Q745" s="1"/>
    </row>
    <row r="746" spans="1:17" x14ac:dyDescent="0.2">
      <c r="A746" s="84">
        <f t="shared" si="113"/>
        <v>74</v>
      </c>
      <c r="B746" s="84">
        <f t="shared" si="110"/>
        <v>1.2827999999999999</v>
      </c>
      <c r="C746" s="84">
        <f t="shared" si="111"/>
        <v>1.1364000000000001</v>
      </c>
      <c r="D746" s="1"/>
      <c r="E746" s="84">
        <f t="shared" si="114"/>
        <v>7.3</v>
      </c>
      <c r="F746" s="84">
        <f t="shared" si="115"/>
        <v>58</v>
      </c>
      <c r="G746" s="1"/>
      <c r="H746" s="1"/>
      <c r="I746" s="84">
        <f t="shared" si="116"/>
        <v>7.3</v>
      </c>
      <c r="J746" s="84">
        <f t="shared" si="117"/>
        <v>106</v>
      </c>
      <c r="K746" s="1"/>
      <c r="L746" s="1"/>
      <c r="M746" s="84">
        <f t="shared" si="118"/>
        <v>7.3</v>
      </c>
      <c r="N746" s="84">
        <f t="shared" si="119"/>
        <v>40.770000000000003</v>
      </c>
      <c r="O746" s="84">
        <f t="shared" si="112"/>
        <v>134.541</v>
      </c>
      <c r="P746" s="1"/>
      <c r="Q746" s="1"/>
    </row>
    <row r="747" spans="1:17" x14ac:dyDescent="0.2">
      <c r="A747" s="84">
        <f t="shared" si="113"/>
        <v>74.099999999999994</v>
      </c>
      <c r="B747" s="84">
        <f t="shared" si="110"/>
        <v>1.2818000000000001</v>
      </c>
      <c r="C747" s="84">
        <f t="shared" si="111"/>
        <v>1.1355999999999999</v>
      </c>
      <c r="D747" s="1"/>
      <c r="E747" s="84">
        <f t="shared" si="114"/>
        <v>7.31</v>
      </c>
      <c r="F747" s="84">
        <f t="shared" si="115"/>
        <v>57</v>
      </c>
      <c r="G747" s="1"/>
      <c r="H747" s="1"/>
      <c r="I747" s="84">
        <f t="shared" si="116"/>
        <v>7.31</v>
      </c>
      <c r="J747" s="84">
        <f t="shared" si="117"/>
        <v>106.2</v>
      </c>
      <c r="K747" s="1"/>
      <c r="L747" s="1"/>
      <c r="M747" s="84">
        <f t="shared" si="118"/>
        <v>7.31</v>
      </c>
      <c r="N747" s="84">
        <f t="shared" si="119"/>
        <v>40.85</v>
      </c>
      <c r="O747" s="84">
        <f t="shared" si="112"/>
        <v>134.80500000000001</v>
      </c>
      <c r="P747" s="1"/>
      <c r="Q747" s="1"/>
    </row>
    <row r="748" spans="1:17" x14ac:dyDescent="0.2">
      <c r="A748" s="84">
        <f t="shared" si="113"/>
        <v>74.2</v>
      </c>
      <c r="B748" s="84">
        <f t="shared" si="110"/>
        <v>1.2806999999999999</v>
      </c>
      <c r="C748" s="84">
        <f t="shared" si="111"/>
        <v>1.1349</v>
      </c>
      <c r="D748" s="1"/>
      <c r="E748" s="84">
        <f t="shared" si="114"/>
        <v>7.32</v>
      </c>
      <c r="F748" s="84">
        <f t="shared" si="115"/>
        <v>57</v>
      </c>
      <c r="G748" s="1"/>
      <c r="H748" s="1"/>
      <c r="I748" s="84">
        <f t="shared" si="116"/>
        <v>7.32</v>
      </c>
      <c r="J748" s="84">
        <f t="shared" si="117"/>
        <v>106.4</v>
      </c>
      <c r="K748" s="1"/>
      <c r="L748" s="1"/>
      <c r="M748" s="84">
        <f t="shared" si="118"/>
        <v>7.32</v>
      </c>
      <c r="N748" s="84">
        <f t="shared" si="119"/>
        <v>40.92</v>
      </c>
      <c r="O748" s="84">
        <f t="shared" si="112"/>
        <v>135.036</v>
      </c>
      <c r="P748" s="1"/>
      <c r="Q748" s="1"/>
    </row>
    <row r="749" spans="1:17" x14ac:dyDescent="0.2">
      <c r="A749" s="84">
        <f t="shared" si="113"/>
        <v>74.3</v>
      </c>
      <c r="B749" s="84">
        <f t="shared" si="110"/>
        <v>1.2797000000000001</v>
      </c>
      <c r="C749" s="84">
        <f t="shared" si="111"/>
        <v>1.1341000000000001</v>
      </c>
      <c r="D749" s="1"/>
      <c r="E749" s="84">
        <f t="shared" si="114"/>
        <v>7.33</v>
      </c>
      <c r="F749" s="84">
        <f t="shared" si="115"/>
        <v>57</v>
      </c>
      <c r="G749" s="1"/>
      <c r="H749" s="1"/>
      <c r="I749" s="84">
        <f t="shared" si="116"/>
        <v>7.33</v>
      </c>
      <c r="J749" s="84">
        <f t="shared" si="117"/>
        <v>106.6</v>
      </c>
      <c r="K749" s="1"/>
      <c r="L749" s="1"/>
      <c r="M749" s="84">
        <f t="shared" si="118"/>
        <v>7.33</v>
      </c>
      <c r="N749" s="84">
        <f t="shared" si="119"/>
        <v>41</v>
      </c>
      <c r="O749" s="84">
        <f t="shared" si="112"/>
        <v>135.30000000000001</v>
      </c>
      <c r="P749" s="1"/>
      <c r="Q749" s="1"/>
    </row>
    <row r="750" spans="1:17" x14ac:dyDescent="0.2">
      <c r="A750" s="84">
        <f t="shared" si="113"/>
        <v>74.400000000000006</v>
      </c>
      <c r="B750" s="84">
        <f t="shared" si="110"/>
        <v>1.2787999999999999</v>
      </c>
      <c r="C750" s="84">
        <f t="shared" si="111"/>
        <v>1.1334</v>
      </c>
      <c r="D750" s="1"/>
      <c r="E750" s="84">
        <f t="shared" si="114"/>
        <v>7.34</v>
      </c>
      <c r="F750" s="84">
        <f t="shared" si="115"/>
        <v>57</v>
      </c>
      <c r="G750" s="1"/>
      <c r="H750" s="1"/>
      <c r="I750" s="84">
        <f t="shared" si="116"/>
        <v>7.34</v>
      </c>
      <c r="J750" s="84">
        <f t="shared" si="117"/>
        <v>106.8</v>
      </c>
      <c r="K750" s="1"/>
      <c r="L750" s="1"/>
      <c r="M750" s="84">
        <f t="shared" si="118"/>
        <v>7.34</v>
      </c>
      <c r="N750" s="84">
        <f t="shared" si="119"/>
        <v>41.08</v>
      </c>
      <c r="O750" s="84">
        <f t="shared" si="112"/>
        <v>135.56399999999999</v>
      </c>
      <c r="P750" s="1"/>
      <c r="Q750" s="1"/>
    </row>
    <row r="751" spans="1:17" x14ac:dyDescent="0.2">
      <c r="A751" s="84">
        <f t="shared" si="113"/>
        <v>74.5</v>
      </c>
      <c r="B751" s="84">
        <f t="shared" si="110"/>
        <v>1.2778</v>
      </c>
      <c r="C751" s="84">
        <f t="shared" si="111"/>
        <v>1.1327</v>
      </c>
      <c r="D751" s="1"/>
      <c r="E751" s="84">
        <f t="shared" si="114"/>
        <v>7.35</v>
      </c>
      <c r="F751" s="84">
        <f t="shared" si="115"/>
        <v>56</v>
      </c>
      <c r="G751" s="1"/>
      <c r="H751" s="1"/>
      <c r="I751" s="84">
        <f t="shared" si="116"/>
        <v>7.35</v>
      </c>
      <c r="J751" s="84">
        <f t="shared" si="117"/>
        <v>107</v>
      </c>
      <c r="K751" s="1"/>
      <c r="L751" s="1"/>
      <c r="M751" s="84">
        <f t="shared" si="118"/>
        <v>7.35</v>
      </c>
      <c r="N751" s="84">
        <f t="shared" si="119"/>
        <v>41.15</v>
      </c>
      <c r="O751" s="84">
        <f t="shared" si="112"/>
        <v>135.79499999999999</v>
      </c>
      <c r="P751" s="1"/>
      <c r="Q751" s="1"/>
    </row>
    <row r="752" spans="1:17" x14ac:dyDescent="0.2">
      <c r="A752" s="84">
        <f t="shared" si="113"/>
        <v>74.599999999999994</v>
      </c>
      <c r="B752" s="84">
        <f t="shared" si="110"/>
        <v>1.2767999999999999</v>
      </c>
      <c r="C752" s="84">
        <f t="shared" si="111"/>
        <v>1.1319999999999999</v>
      </c>
      <c r="D752" s="1"/>
      <c r="E752" s="84">
        <f t="shared" si="114"/>
        <v>7.36</v>
      </c>
      <c r="F752" s="84">
        <f t="shared" si="115"/>
        <v>56</v>
      </c>
      <c r="G752" s="1"/>
      <c r="H752" s="1"/>
      <c r="I752" s="84">
        <f t="shared" si="116"/>
        <v>7.36</v>
      </c>
      <c r="J752" s="84">
        <f t="shared" si="117"/>
        <v>107.2</v>
      </c>
      <c r="K752" s="1"/>
      <c r="L752" s="1"/>
      <c r="M752" s="84">
        <f t="shared" si="118"/>
        <v>7.36</v>
      </c>
      <c r="N752" s="84">
        <f t="shared" si="119"/>
        <v>41.23</v>
      </c>
      <c r="O752" s="84">
        <f t="shared" si="112"/>
        <v>136.059</v>
      </c>
      <c r="P752" s="1"/>
      <c r="Q752" s="1"/>
    </row>
    <row r="753" spans="1:17" x14ac:dyDescent="0.2">
      <c r="A753" s="84">
        <f t="shared" si="113"/>
        <v>74.7</v>
      </c>
      <c r="B753" s="84">
        <f t="shared" si="110"/>
        <v>1.2758</v>
      </c>
      <c r="C753" s="84">
        <f t="shared" si="111"/>
        <v>1.1312</v>
      </c>
      <c r="D753" s="1"/>
      <c r="E753" s="84">
        <f t="shared" si="114"/>
        <v>7.37</v>
      </c>
      <c r="F753" s="84">
        <f t="shared" si="115"/>
        <v>56</v>
      </c>
      <c r="G753" s="1"/>
      <c r="H753" s="1"/>
      <c r="I753" s="84">
        <f t="shared" si="116"/>
        <v>7.37</v>
      </c>
      <c r="J753" s="84">
        <f t="shared" si="117"/>
        <v>107.4</v>
      </c>
      <c r="K753" s="1"/>
      <c r="L753" s="1"/>
      <c r="M753" s="84">
        <f t="shared" si="118"/>
        <v>7.37</v>
      </c>
      <c r="N753" s="84">
        <f t="shared" si="119"/>
        <v>41.31</v>
      </c>
      <c r="O753" s="84">
        <f t="shared" si="112"/>
        <v>136.32300000000001</v>
      </c>
      <c r="P753" s="1"/>
      <c r="Q753" s="1"/>
    </row>
    <row r="754" spans="1:17" x14ac:dyDescent="0.2">
      <c r="A754" s="84">
        <f t="shared" si="113"/>
        <v>74.8</v>
      </c>
      <c r="B754" s="84">
        <f t="shared" si="110"/>
        <v>1.2747999999999999</v>
      </c>
      <c r="C754" s="84">
        <f t="shared" si="111"/>
        <v>1.1305000000000001</v>
      </c>
      <c r="D754" s="1"/>
      <c r="E754" s="84">
        <f t="shared" si="114"/>
        <v>7.38</v>
      </c>
      <c r="F754" s="84">
        <f t="shared" si="115"/>
        <v>56</v>
      </c>
      <c r="G754" s="1"/>
      <c r="H754" s="1"/>
      <c r="I754" s="84">
        <f t="shared" si="116"/>
        <v>7.38</v>
      </c>
      <c r="J754" s="84">
        <f t="shared" si="117"/>
        <v>107.6</v>
      </c>
      <c r="K754" s="1"/>
      <c r="L754" s="1"/>
      <c r="M754" s="84">
        <f t="shared" si="118"/>
        <v>7.38</v>
      </c>
      <c r="N754" s="84">
        <f t="shared" si="119"/>
        <v>41.38</v>
      </c>
      <c r="O754" s="84">
        <f t="shared" si="112"/>
        <v>136.554</v>
      </c>
      <c r="P754" s="1"/>
      <c r="Q754" s="1"/>
    </row>
    <row r="755" spans="1:17" x14ac:dyDescent="0.2">
      <c r="A755" s="84">
        <f t="shared" si="113"/>
        <v>74.900000000000006</v>
      </c>
      <c r="B755" s="84">
        <f t="shared" si="110"/>
        <v>1.2738</v>
      </c>
      <c r="C755" s="84">
        <f t="shared" si="111"/>
        <v>1.1297999999999999</v>
      </c>
      <c r="D755" s="1"/>
      <c r="E755" s="84">
        <f t="shared" si="114"/>
        <v>7.39</v>
      </c>
      <c r="F755" s="84">
        <f t="shared" si="115"/>
        <v>55</v>
      </c>
      <c r="G755" s="1"/>
      <c r="H755" s="1"/>
      <c r="I755" s="84">
        <f t="shared" si="116"/>
        <v>7.39</v>
      </c>
      <c r="J755" s="84">
        <f t="shared" si="117"/>
        <v>107.8</v>
      </c>
      <c r="K755" s="1"/>
      <c r="L755" s="1"/>
      <c r="M755" s="84">
        <f t="shared" si="118"/>
        <v>7.39</v>
      </c>
      <c r="N755" s="84">
        <f t="shared" si="119"/>
        <v>41.46</v>
      </c>
      <c r="O755" s="84">
        <f t="shared" si="112"/>
        <v>136.81800000000001</v>
      </c>
      <c r="P755" s="1"/>
      <c r="Q755" s="1"/>
    </row>
    <row r="756" spans="1:17" x14ac:dyDescent="0.2">
      <c r="A756" s="84">
        <f t="shared" si="113"/>
        <v>75</v>
      </c>
      <c r="B756" s="84">
        <f t="shared" si="110"/>
        <v>1.2727999999999999</v>
      </c>
      <c r="C756" s="84">
        <f t="shared" si="111"/>
        <v>1.1291</v>
      </c>
      <c r="D756" s="1"/>
      <c r="E756" s="84">
        <f t="shared" si="114"/>
        <v>7.4</v>
      </c>
      <c r="F756" s="84">
        <f t="shared" si="115"/>
        <v>55</v>
      </c>
      <c r="G756" s="1"/>
      <c r="H756" s="1"/>
      <c r="I756" s="84">
        <f t="shared" si="116"/>
        <v>7.4</v>
      </c>
      <c r="J756" s="84">
        <f t="shared" si="117"/>
        <v>108</v>
      </c>
      <c r="K756" s="1"/>
      <c r="L756" s="1"/>
      <c r="M756" s="84">
        <f t="shared" si="118"/>
        <v>7.4</v>
      </c>
      <c r="N756" s="84">
        <f t="shared" si="119"/>
        <v>41.54</v>
      </c>
      <c r="O756" s="84">
        <f t="shared" si="112"/>
        <v>137.08199999999999</v>
      </c>
      <c r="P756" s="1"/>
      <c r="Q756" s="1"/>
    </row>
    <row r="757" spans="1:17" x14ac:dyDescent="0.2">
      <c r="A757" s="84">
        <f t="shared" si="113"/>
        <v>75.099999999999994</v>
      </c>
      <c r="B757" s="84">
        <f t="shared" si="110"/>
        <v>1.2719</v>
      </c>
      <c r="C757" s="84">
        <f t="shared" si="111"/>
        <v>1.1284000000000001</v>
      </c>
      <c r="D757" s="1"/>
      <c r="E757" s="84">
        <f t="shared" si="114"/>
        <v>7.41</v>
      </c>
      <c r="F757" s="84">
        <f t="shared" si="115"/>
        <v>55</v>
      </c>
      <c r="G757" s="1"/>
      <c r="H757" s="1"/>
      <c r="I757" s="84">
        <f t="shared" si="116"/>
        <v>7.41</v>
      </c>
      <c r="J757" s="84">
        <f t="shared" si="117"/>
        <v>108.2</v>
      </c>
      <c r="K757" s="1"/>
      <c r="L757" s="1"/>
      <c r="M757" s="84">
        <f t="shared" si="118"/>
        <v>7.41</v>
      </c>
      <c r="N757" s="84">
        <f t="shared" si="119"/>
        <v>41.62</v>
      </c>
      <c r="O757" s="84">
        <f t="shared" si="112"/>
        <v>137.346</v>
      </c>
      <c r="P757" s="1"/>
      <c r="Q757" s="1"/>
    </row>
    <row r="758" spans="1:17" x14ac:dyDescent="0.2">
      <c r="A758" s="84">
        <f t="shared" si="113"/>
        <v>75.2</v>
      </c>
      <c r="B758" s="84">
        <f t="shared" si="110"/>
        <v>1.2708999999999999</v>
      </c>
      <c r="C758" s="84">
        <f t="shared" si="111"/>
        <v>1.1276999999999999</v>
      </c>
      <c r="D758" s="1"/>
      <c r="E758" s="84">
        <f t="shared" si="114"/>
        <v>7.42</v>
      </c>
      <c r="F758" s="84">
        <f t="shared" si="115"/>
        <v>55</v>
      </c>
      <c r="G758" s="1"/>
      <c r="H758" s="1"/>
      <c r="I758" s="84">
        <f t="shared" si="116"/>
        <v>7.42</v>
      </c>
      <c r="J758" s="84">
        <f t="shared" si="117"/>
        <v>108.4</v>
      </c>
      <c r="K758" s="1"/>
      <c r="L758" s="1"/>
      <c r="M758" s="84">
        <f t="shared" si="118"/>
        <v>7.42</v>
      </c>
      <c r="N758" s="84">
        <f t="shared" si="119"/>
        <v>41.69</v>
      </c>
      <c r="O758" s="84">
        <f t="shared" si="112"/>
        <v>137.577</v>
      </c>
      <c r="P758" s="1"/>
      <c r="Q758" s="1"/>
    </row>
    <row r="759" spans="1:17" x14ac:dyDescent="0.2">
      <c r="A759" s="84">
        <f t="shared" si="113"/>
        <v>75.3</v>
      </c>
      <c r="B759" s="84">
        <f t="shared" si="110"/>
        <v>1.2699</v>
      </c>
      <c r="C759" s="84">
        <f t="shared" si="111"/>
        <v>1.127</v>
      </c>
      <c r="D759" s="1"/>
      <c r="E759" s="84">
        <f t="shared" si="114"/>
        <v>7.43</v>
      </c>
      <c r="F759" s="84">
        <f t="shared" si="115"/>
        <v>54</v>
      </c>
      <c r="G759" s="1"/>
      <c r="H759" s="1"/>
      <c r="I759" s="84">
        <f t="shared" si="116"/>
        <v>7.43</v>
      </c>
      <c r="J759" s="84">
        <f t="shared" si="117"/>
        <v>108.6</v>
      </c>
      <c r="K759" s="1"/>
      <c r="L759" s="1"/>
      <c r="M759" s="84">
        <f t="shared" si="118"/>
        <v>7.43</v>
      </c>
      <c r="N759" s="84">
        <f t="shared" si="119"/>
        <v>41.77</v>
      </c>
      <c r="O759" s="84">
        <f t="shared" si="112"/>
        <v>137.84100000000001</v>
      </c>
      <c r="P759" s="1"/>
      <c r="Q759" s="1"/>
    </row>
    <row r="760" spans="1:17" x14ac:dyDescent="0.2">
      <c r="A760" s="84">
        <f t="shared" si="113"/>
        <v>75.400000000000006</v>
      </c>
      <c r="B760" s="84">
        <f t="shared" si="110"/>
        <v>1.2689999999999999</v>
      </c>
      <c r="C760" s="84">
        <f t="shared" si="111"/>
        <v>1.1263000000000001</v>
      </c>
      <c r="D760" s="1"/>
      <c r="E760" s="84">
        <f t="shared" si="114"/>
        <v>7.44</v>
      </c>
      <c r="F760" s="84">
        <f t="shared" si="115"/>
        <v>54</v>
      </c>
      <c r="G760" s="1"/>
      <c r="H760" s="1"/>
      <c r="I760" s="84">
        <f t="shared" si="116"/>
        <v>7.44</v>
      </c>
      <c r="J760" s="84">
        <f t="shared" si="117"/>
        <v>108.8</v>
      </c>
      <c r="K760" s="1"/>
      <c r="L760" s="1"/>
      <c r="M760" s="84">
        <f t="shared" si="118"/>
        <v>7.44</v>
      </c>
      <c r="N760" s="84">
        <f t="shared" si="119"/>
        <v>41.85</v>
      </c>
      <c r="O760" s="84">
        <f t="shared" si="112"/>
        <v>138.10499999999999</v>
      </c>
      <c r="P760" s="1"/>
      <c r="Q760" s="1"/>
    </row>
    <row r="761" spans="1:17" x14ac:dyDescent="0.2">
      <c r="A761" s="84">
        <f t="shared" si="113"/>
        <v>75.5</v>
      </c>
      <c r="B761" s="84">
        <f t="shared" si="110"/>
        <v>1.268</v>
      </c>
      <c r="C761" s="84">
        <f t="shared" si="111"/>
        <v>1.1255999999999999</v>
      </c>
      <c r="D761" s="1"/>
      <c r="E761" s="84">
        <f t="shared" si="114"/>
        <v>7.45</v>
      </c>
      <c r="F761" s="84">
        <f t="shared" si="115"/>
        <v>54</v>
      </c>
      <c r="G761" s="1"/>
      <c r="H761" s="1"/>
      <c r="I761" s="84">
        <f t="shared" si="116"/>
        <v>7.45</v>
      </c>
      <c r="J761" s="84">
        <f t="shared" si="117"/>
        <v>109</v>
      </c>
      <c r="K761" s="1"/>
      <c r="L761" s="1"/>
      <c r="M761" s="84">
        <f t="shared" si="118"/>
        <v>7.45</v>
      </c>
      <c r="N761" s="84">
        <f t="shared" si="119"/>
        <v>41.92</v>
      </c>
      <c r="O761" s="84">
        <f t="shared" si="112"/>
        <v>138.33600000000001</v>
      </c>
      <c r="P761" s="1"/>
      <c r="Q761" s="1"/>
    </row>
    <row r="762" spans="1:17" x14ac:dyDescent="0.2">
      <c r="A762" s="84">
        <f t="shared" si="113"/>
        <v>75.599999999999994</v>
      </c>
      <c r="B762" s="84">
        <f t="shared" si="110"/>
        <v>1.2670999999999999</v>
      </c>
      <c r="C762" s="84">
        <f t="shared" si="111"/>
        <v>1.1249</v>
      </c>
      <c r="D762" s="1"/>
      <c r="E762" s="84">
        <f t="shared" si="114"/>
        <v>7.46</v>
      </c>
      <c r="F762" s="84">
        <f t="shared" si="115"/>
        <v>54</v>
      </c>
      <c r="G762" s="1"/>
      <c r="H762" s="1"/>
      <c r="I762" s="84">
        <f t="shared" si="116"/>
        <v>7.46</v>
      </c>
      <c r="J762" s="84">
        <f t="shared" si="117"/>
        <v>109.2</v>
      </c>
      <c r="K762" s="1"/>
      <c r="L762" s="1"/>
      <c r="M762" s="84">
        <f t="shared" si="118"/>
        <v>7.46</v>
      </c>
      <c r="N762" s="84">
        <f t="shared" si="119"/>
        <v>42</v>
      </c>
      <c r="O762" s="84">
        <f t="shared" si="112"/>
        <v>138.6</v>
      </c>
      <c r="P762" s="1"/>
      <c r="Q762" s="1"/>
    </row>
    <row r="763" spans="1:17" x14ac:dyDescent="0.2">
      <c r="A763" s="84">
        <f t="shared" si="113"/>
        <v>75.7</v>
      </c>
      <c r="B763" s="84">
        <f t="shared" si="110"/>
        <v>1.2661</v>
      </c>
      <c r="C763" s="84">
        <f t="shared" si="111"/>
        <v>1.1242000000000001</v>
      </c>
      <c r="D763" s="1"/>
      <c r="E763" s="84">
        <f t="shared" si="114"/>
        <v>7.47</v>
      </c>
      <c r="F763" s="84">
        <f t="shared" si="115"/>
        <v>53</v>
      </c>
      <c r="G763" s="1"/>
      <c r="H763" s="1"/>
      <c r="I763" s="84">
        <f t="shared" si="116"/>
        <v>7.47</v>
      </c>
      <c r="J763" s="84">
        <f t="shared" si="117"/>
        <v>109.4</v>
      </c>
      <c r="K763" s="1"/>
      <c r="L763" s="1"/>
      <c r="M763" s="84">
        <f t="shared" si="118"/>
        <v>7.47</v>
      </c>
      <c r="N763" s="84">
        <f t="shared" si="119"/>
        <v>42.08</v>
      </c>
      <c r="O763" s="84">
        <f t="shared" si="112"/>
        <v>138.864</v>
      </c>
      <c r="P763" s="1"/>
      <c r="Q763" s="1"/>
    </row>
    <row r="764" spans="1:17" x14ac:dyDescent="0.2">
      <c r="A764" s="84">
        <f t="shared" si="113"/>
        <v>75.8</v>
      </c>
      <c r="B764" s="84">
        <f t="shared" si="110"/>
        <v>1.2652000000000001</v>
      </c>
      <c r="C764" s="84">
        <f t="shared" si="111"/>
        <v>1.1234999999999999</v>
      </c>
      <c r="D764" s="1"/>
      <c r="E764" s="84">
        <f t="shared" si="114"/>
        <v>7.48</v>
      </c>
      <c r="F764" s="84">
        <f t="shared" si="115"/>
        <v>53</v>
      </c>
      <c r="G764" s="1"/>
      <c r="H764" s="1"/>
      <c r="I764" s="84">
        <f t="shared" si="116"/>
        <v>7.48</v>
      </c>
      <c r="J764" s="84">
        <f t="shared" si="117"/>
        <v>109.6</v>
      </c>
      <c r="K764" s="1"/>
      <c r="L764" s="1"/>
      <c r="M764" s="84">
        <f t="shared" si="118"/>
        <v>7.48</v>
      </c>
      <c r="N764" s="84">
        <f t="shared" si="119"/>
        <v>42.15</v>
      </c>
      <c r="O764" s="84">
        <f t="shared" si="112"/>
        <v>139.095</v>
      </c>
      <c r="P764" s="1"/>
      <c r="Q764" s="1"/>
    </row>
    <row r="765" spans="1:17" x14ac:dyDescent="0.2">
      <c r="A765" s="84">
        <f t="shared" si="113"/>
        <v>75.900000000000006</v>
      </c>
      <c r="B765" s="84">
        <f t="shared" si="110"/>
        <v>1.2642</v>
      </c>
      <c r="C765" s="84">
        <f t="shared" si="111"/>
        <v>1.1228</v>
      </c>
      <c r="D765" s="1"/>
      <c r="E765" s="84">
        <f t="shared" si="114"/>
        <v>7.49</v>
      </c>
      <c r="F765" s="84">
        <f t="shared" si="115"/>
        <v>53</v>
      </c>
      <c r="G765" s="1"/>
      <c r="H765" s="1"/>
      <c r="I765" s="84">
        <f t="shared" si="116"/>
        <v>7.49</v>
      </c>
      <c r="J765" s="84">
        <f t="shared" si="117"/>
        <v>109.8</v>
      </c>
      <c r="K765" s="1"/>
      <c r="L765" s="1"/>
      <c r="M765" s="84">
        <f t="shared" si="118"/>
        <v>7.49</v>
      </c>
      <c r="N765" s="84">
        <f t="shared" si="119"/>
        <v>42.23</v>
      </c>
      <c r="O765" s="84">
        <f t="shared" si="112"/>
        <v>139.35900000000001</v>
      </c>
      <c r="P765" s="1"/>
      <c r="Q765" s="1"/>
    </row>
    <row r="766" spans="1:17" x14ac:dyDescent="0.2">
      <c r="A766" s="84">
        <f t="shared" si="113"/>
        <v>76</v>
      </c>
      <c r="B766" s="84">
        <f t="shared" si="110"/>
        <v>1.2633000000000001</v>
      </c>
      <c r="C766" s="84">
        <f t="shared" si="111"/>
        <v>1.1221000000000001</v>
      </c>
      <c r="D766" s="1"/>
      <c r="E766" s="84">
        <f t="shared" si="114"/>
        <v>7.5</v>
      </c>
      <c r="F766" s="84">
        <f t="shared" si="115"/>
        <v>53</v>
      </c>
      <c r="G766" s="1"/>
      <c r="H766" s="1"/>
      <c r="I766" s="84">
        <f t="shared" si="116"/>
        <v>7.5</v>
      </c>
      <c r="J766" s="84">
        <f t="shared" si="117"/>
        <v>110</v>
      </c>
      <c r="K766" s="1"/>
      <c r="L766" s="1"/>
      <c r="M766" s="84">
        <f t="shared" si="118"/>
        <v>7.5</v>
      </c>
      <c r="N766" s="84">
        <f t="shared" si="119"/>
        <v>42.31</v>
      </c>
      <c r="O766" s="84">
        <f t="shared" si="112"/>
        <v>139.62299999999999</v>
      </c>
      <c r="P766" s="1"/>
      <c r="Q766" s="1"/>
    </row>
    <row r="767" spans="1:17" x14ac:dyDescent="0.2">
      <c r="A767" s="84">
        <f t="shared" si="113"/>
        <v>76.099999999999994</v>
      </c>
      <c r="B767" s="84">
        <f t="shared" si="110"/>
        <v>1.2624</v>
      </c>
      <c r="C767" s="84">
        <f t="shared" si="111"/>
        <v>1.1214999999999999</v>
      </c>
      <c r="D767" s="1"/>
      <c r="E767" s="84">
        <f t="shared" si="114"/>
        <v>7.51</v>
      </c>
      <c r="F767" s="84">
        <f t="shared" si="115"/>
        <v>52</v>
      </c>
      <c r="G767" s="1"/>
      <c r="H767" s="1"/>
      <c r="I767" s="84">
        <f t="shared" si="116"/>
        <v>7.51</v>
      </c>
      <c r="J767" s="84">
        <f t="shared" si="117"/>
        <v>110.2</v>
      </c>
      <c r="K767" s="1"/>
      <c r="L767" s="1"/>
      <c r="M767" s="84">
        <f t="shared" si="118"/>
        <v>7.51</v>
      </c>
      <c r="N767" s="84">
        <f t="shared" si="119"/>
        <v>42.38</v>
      </c>
      <c r="O767" s="84">
        <f t="shared" si="112"/>
        <v>139.85400000000001</v>
      </c>
      <c r="P767" s="1"/>
      <c r="Q767" s="1"/>
    </row>
    <row r="768" spans="1:17" x14ac:dyDescent="0.2">
      <c r="A768" s="84">
        <f t="shared" si="113"/>
        <v>76.2</v>
      </c>
      <c r="B768" s="84">
        <f t="shared" si="110"/>
        <v>1.2614000000000001</v>
      </c>
      <c r="C768" s="84">
        <f t="shared" si="111"/>
        <v>1.1208</v>
      </c>
      <c r="D768" s="1"/>
      <c r="E768" s="84">
        <f t="shared" si="114"/>
        <v>7.52</v>
      </c>
      <c r="F768" s="84">
        <f t="shared" si="115"/>
        <v>52</v>
      </c>
      <c r="G768" s="1"/>
      <c r="H768" s="1"/>
      <c r="I768" s="84">
        <f t="shared" si="116"/>
        <v>7.52</v>
      </c>
      <c r="J768" s="84">
        <f t="shared" si="117"/>
        <v>110.4</v>
      </c>
      <c r="K768" s="1"/>
      <c r="L768" s="1"/>
      <c r="M768" s="84">
        <f t="shared" si="118"/>
        <v>7.52</v>
      </c>
      <c r="N768" s="84">
        <f t="shared" si="119"/>
        <v>42.46</v>
      </c>
      <c r="O768" s="84">
        <f t="shared" si="112"/>
        <v>140.11799999999999</v>
      </c>
      <c r="P768" s="1"/>
      <c r="Q768" s="1"/>
    </row>
    <row r="769" spans="1:17" x14ac:dyDescent="0.2">
      <c r="A769" s="84">
        <f t="shared" si="113"/>
        <v>76.3</v>
      </c>
      <c r="B769" s="84">
        <f t="shared" si="110"/>
        <v>1.2605</v>
      </c>
      <c r="C769" s="84">
        <f t="shared" si="111"/>
        <v>1.1201000000000001</v>
      </c>
      <c r="D769" s="1"/>
      <c r="E769" s="84">
        <f t="shared" si="114"/>
        <v>7.53</v>
      </c>
      <c r="F769" s="84">
        <f t="shared" si="115"/>
        <v>52</v>
      </c>
      <c r="G769" s="1"/>
      <c r="H769" s="1"/>
      <c r="I769" s="84">
        <f t="shared" si="116"/>
        <v>7.53</v>
      </c>
      <c r="J769" s="84">
        <f t="shared" si="117"/>
        <v>110.6</v>
      </c>
      <c r="K769" s="1"/>
      <c r="L769" s="1"/>
      <c r="M769" s="84">
        <f t="shared" si="118"/>
        <v>7.53</v>
      </c>
      <c r="N769" s="84">
        <f t="shared" si="119"/>
        <v>42.54</v>
      </c>
      <c r="O769" s="84">
        <f t="shared" si="112"/>
        <v>140.38200000000001</v>
      </c>
      <c r="P769" s="1"/>
      <c r="Q769" s="1"/>
    </row>
    <row r="770" spans="1:17" x14ac:dyDescent="0.2">
      <c r="A770" s="84">
        <f t="shared" si="113"/>
        <v>76.400000000000006</v>
      </c>
      <c r="B770" s="84">
        <f t="shared" si="110"/>
        <v>1.2596000000000001</v>
      </c>
      <c r="C770" s="84">
        <f t="shared" si="111"/>
        <v>1.1194</v>
      </c>
      <c r="D770" s="1"/>
      <c r="E770" s="84">
        <f t="shared" si="114"/>
        <v>7.54</v>
      </c>
      <c r="F770" s="84">
        <f t="shared" si="115"/>
        <v>52</v>
      </c>
      <c r="G770" s="1"/>
      <c r="H770" s="1"/>
      <c r="I770" s="84">
        <f t="shared" si="116"/>
        <v>7.54</v>
      </c>
      <c r="J770" s="84">
        <f t="shared" si="117"/>
        <v>110.8</v>
      </c>
      <c r="K770" s="1"/>
      <c r="L770" s="1"/>
      <c r="M770" s="84">
        <f t="shared" si="118"/>
        <v>7.54</v>
      </c>
      <c r="N770" s="84">
        <f t="shared" si="119"/>
        <v>42.62</v>
      </c>
      <c r="O770" s="84">
        <f t="shared" si="112"/>
        <v>140.64599999999999</v>
      </c>
      <c r="P770" s="1"/>
      <c r="Q770" s="1"/>
    </row>
    <row r="771" spans="1:17" x14ac:dyDescent="0.2">
      <c r="A771" s="84">
        <f t="shared" si="113"/>
        <v>76.5</v>
      </c>
      <c r="B771" s="84">
        <f t="shared" si="110"/>
        <v>1.2585999999999999</v>
      </c>
      <c r="C771" s="84">
        <f t="shared" si="111"/>
        <v>1.1188</v>
      </c>
      <c r="D771" s="1"/>
      <c r="E771" s="84">
        <f t="shared" si="114"/>
        <v>7.55</v>
      </c>
      <c r="F771" s="84">
        <f t="shared" si="115"/>
        <v>51</v>
      </c>
      <c r="G771" s="1"/>
      <c r="H771" s="1"/>
      <c r="I771" s="84">
        <f t="shared" si="116"/>
        <v>7.55</v>
      </c>
      <c r="J771" s="84">
        <f t="shared" si="117"/>
        <v>111</v>
      </c>
      <c r="K771" s="1"/>
      <c r="L771" s="1"/>
      <c r="M771" s="84">
        <f t="shared" si="118"/>
        <v>7.55</v>
      </c>
      <c r="N771" s="84">
        <f t="shared" si="119"/>
        <v>42.69</v>
      </c>
      <c r="O771" s="84">
        <f t="shared" si="112"/>
        <v>140.87700000000001</v>
      </c>
      <c r="P771" s="1"/>
      <c r="Q771" s="1"/>
    </row>
    <row r="772" spans="1:17" x14ac:dyDescent="0.2">
      <c r="A772" s="84">
        <f t="shared" si="113"/>
        <v>76.599999999999994</v>
      </c>
      <c r="B772" s="84">
        <f t="shared" si="110"/>
        <v>1.2577</v>
      </c>
      <c r="C772" s="84">
        <f t="shared" si="111"/>
        <v>1.1181000000000001</v>
      </c>
      <c r="D772" s="1"/>
      <c r="E772" s="84">
        <f t="shared" si="114"/>
        <v>7.56</v>
      </c>
      <c r="F772" s="84">
        <f t="shared" si="115"/>
        <v>51</v>
      </c>
      <c r="G772" s="1"/>
      <c r="H772" s="1"/>
      <c r="I772" s="84">
        <f t="shared" si="116"/>
        <v>7.56</v>
      </c>
      <c r="J772" s="84">
        <f t="shared" si="117"/>
        <v>111.2</v>
      </c>
      <c r="K772" s="1"/>
      <c r="L772" s="1"/>
      <c r="M772" s="84">
        <f t="shared" si="118"/>
        <v>7.56</v>
      </c>
      <c r="N772" s="84">
        <f t="shared" si="119"/>
        <v>42.77</v>
      </c>
      <c r="O772" s="84">
        <f t="shared" si="112"/>
        <v>141.14099999999999</v>
      </c>
      <c r="P772" s="1"/>
      <c r="Q772" s="1"/>
    </row>
    <row r="773" spans="1:17" x14ac:dyDescent="0.2">
      <c r="A773" s="84">
        <f t="shared" si="113"/>
        <v>76.7</v>
      </c>
      <c r="B773" s="84">
        <f t="shared" si="110"/>
        <v>1.2567999999999999</v>
      </c>
      <c r="C773" s="84">
        <f t="shared" si="111"/>
        <v>1.1174999999999999</v>
      </c>
      <c r="D773" s="1"/>
      <c r="E773" s="84">
        <f t="shared" si="114"/>
        <v>7.57</v>
      </c>
      <c r="F773" s="84">
        <f t="shared" si="115"/>
        <v>51</v>
      </c>
      <c r="G773" s="1"/>
      <c r="H773" s="1"/>
      <c r="I773" s="84">
        <f t="shared" si="116"/>
        <v>7.57</v>
      </c>
      <c r="J773" s="84">
        <f t="shared" si="117"/>
        <v>111.4</v>
      </c>
      <c r="K773" s="1"/>
      <c r="L773" s="1"/>
      <c r="M773" s="84">
        <f t="shared" si="118"/>
        <v>7.57</v>
      </c>
      <c r="N773" s="84">
        <f t="shared" si="119"/>
        <v>42.85</v>
      </c>
      <c r="O773" s="84">
        <f t="shared" si="112"/>
        <v>141.405</v>
      </c>
      <c r="P773" s="1"/>
      <c r="Q773" s="1"/>
    </row>
    <row r="774" spans="1:17" x14ac:dyDescent="0.2">
      <c r="A774" s="84">
        <f t="shared" si="113"/>
        <v>76.8</v>
      </c>
      <c r="B774" s="84">
        <f t="shared" si="110"/>
        <v>1.2559</v>
      </c>
      <c r="C774" s="84">
        <f t="shared" si="111"/>
        <v>1.1168</v>
      </c>
      <c r="D774" s="1"/>
      <c r="E774" s="84">
        <f t="shared" si="114"/>
        <v>7.58</v>
      </c>
      <c r="F774" s="84">
        <f t="shared" si="115"/>
        <v>51</v>
      </c>
      <c r="G774" s="1"/>
      <c r="H774" s="1"/>
      <c r="I774" s="84">
        <f t="shared" si="116"/>
        <v>7.58</v>
      </c>
      <c r="J774" s="84">
        <f t="shared" si="117"/>
        <v>111.6</v>
      </c>
      <c r="K774" s="1"/>
      <c r="L774" s="1"/>
      <c r="M774" s="84">
        <f t="shared" si="118"/>
        <v>7.58</v>
      </c>
      <c r="N774" s="84">
        <f t="shared" si="119"/>
        <v>42.92</v>
      </c>
      <c r="O774" s="84">
        <f t="shared" si="112"/>
        <v>141.636</v>
      </c>
      <c r="P774" s="1"/>
      <c r="Q774" s="1"/>
    </row>
    <row r="775" spans="1:17" x14ac:dyDescent="0.2">
      <c r="A775" s="84">
        <f t="shared" si="113"/>
        <v>76.900000000000006</v>
      </c>
      <c r="B775" s="84">
        <f t="shared" si="110"/>
        <v>1.2549999999999999</v>
      </c>
      <c r="C775" s="84">
        <f t="shared" si="111"/>
        <v>1.1161000000000001</v>
      </c>
      <c r="D775" s="1"/>
      <c r="E775" s="84">
        <f t="shared" si="114"/>
        <v>7.59</v>
      </c>
      <c r="F775" s="84">
        <f t="shared" si="115"/>
        <v>50</v>
      </c>
      <c r="G775" s="1"/>
      <c r="H775" s="1"/>
      <c r="I775" s="84">
        <f t="shared" si="116"/>
        <v>7.59</v>
      </c>
      <c r="J775" s="84">
        <f t="shared" si="117"/>
        <v>111.8</v>
      </c>
      <c r="K775" s="1"/>
      <c r="L775" s="1"/>
      <c r="M775" s="84">
        <f t="shared" si="118"/>
        <v>7.59</v>
      </c>
      <c r="N775" s="84">
        <f t="shared" si="119"/>
        <v>43</v>
      </c>
      <c r="O775" s="84">
        <f t="shared" si="112"/>
        <v>141.9</v>
      </c>
      <c r="P775" s="1"/>
      <c r="Q775" s="1"/>
    </row>
    <row r="776" spans="1:17" x14ac:dyDescent="0.2">
      <c r="A776" s="84">
        <f t="shared" si="113"/>
        <v>77</v>
      </c>
      <c r="B776" s="84">
        <f t="shared" si="110"/>
        <v>1.2541</v>
      </c>
      <c r="C776" s="84">
        <f t="shared" si="111"/>
        <v>1.1154999999999999</v>
      </c>
      <c r="D776" s="1"/>
      <c r="E776" s="84">
        <f t="shared" si="114"/>
        <v>7.6</v>
      </c>
      <c r="F776" s="84">
        <f t="shared" si="115"/>
        <v>50</v>
      </c>
      <c r="G776" s="1"/>
      <c r="H776" s="1"/>
      <c r="I776" s="84">
        <f t="shared" si="116"/>
        <v>7.6</v>
      </c>
      <c r="J776" s="84">
        <f t="shared" si="117"/>
        <v>112</v>
      </c>
      <c r="K776" s="1"/>
      <c r="L776" s="1"/>
      <c r="M776" s="84">
        <f t="shared" si="118"/>
        <v>7.6</v>
      </c>
      <c r="N776" s="84">
        <f t="shared" si="119"/>
        <v>43.08</v>
      </c>
      <c r="O776" s="84">
        <f t="shared" si="112"/>
        <v>142.16399999999999</v>
      </c>
      <c r="P776" s="1"/>
      <c r="Q776" s="1"/>
    </row>
    <row r="777" spans="1:17" x14ac:dyDescent="0.2">
      <c r="A777" s="84">
        <f t="shared" si="113"/>
        <v>77.099999999999994</v>
      </c>
      <c r="B777" s="84">
        <f t="shared" si="110"/>
        <v>1.2532000000000001</v>
      </c>
      <c r="C777" s="84">
        <f t="shared" si="111"/>
        <v>1.1149</v>
      </c>
      <c r="D777" s="1"/>
      <c r="E777" s="84">
        <f t="shared" si="114"/>
        <v>7.61</v>
      </c>
      <c r="F777" s="84">
        <f t="shared" si="115"/>
        <v>50</v>
      </c>
      <c r="G777" s="1"/>
      <c r="H777" s="1"/>
      <c r="I777" s="84">
        <f t="shared" si="116"/>
        <v>7.61</v>
      </c>
      <c r="J777" s="84">
        <f t="shared" si="117"/>
        <v>112.2</v>
      </c>
      <c r="K777" s="1"/>
      <c r="L777" s="1"/>
      <c r="M777" s="84">
        <f t="shared" si="118"/>
        <v>7.61</v>
      </c>
      <c r="N777" s="84">
        <f t="shared" si="119"/>
        <v>43.15</v>
      </c>
      <c r="O777" s="84">
        <f t="shared" si="112"/>
        <v>142.39500000000001</v>
      </c>
      <c r="P777" s="1"/>
      <c r="Q777" s="1"/>
    </row>
    <row r="778" spans="1:17" x14ac:dyDescent="0.2">
      <c r="A778" s="84">
        <f t="shared" si="113"/>
        <v>77.2</v>
      </c>
      <c r="B778" s="84">
        <f t="shared" si="110"/>
        <v>1.2523</v>
      </c>
      <c r="C778" s="84">
        <f t="shared" si="111"/>
        <v>1.1142000000000001</v>
      </c>
      <c r="D778" s="1"/>
      <c r="E778" s="84">
        <f t="shared" si="114"/>
        <v>7.62</v>
      </c>
      <c r="F778" s="84">
        <f t="shared" si="115"/>
        <v>50</v>
      </c>
      <c r="G778" s="1"/>
      <c r="H778" s="1"/>
      <c r="I778" s="84">
        <f t="shared" si="116"/>
        <v>7.62</v>
      </c>
      <c r="J778" s="84">
        <f t="shared" si="117"/>
        <v>112.4</v>
      </c>
      <c r="K778" s="1"/>
      <c r="L778" s="1"/>
      <c r="M778" s="84">
        <f t="shared" si="118"/>
        <v>7.62</v>
      </c>
      <c r="N778" s="84">
        <f t="shared" si="119"/>
        <v>43.23</v>
      </c>
      <c r="O778" s="84">
        <f t="shared" si="112"/>
        <v>142.65899999999999</v>
      </c>
      <c r="P778" s="1"/>
      <c r="Q778" s="1"/>
    </row>
    <row r="779" spans="1:17" x14ac:dyDescent="0.2">
      <c r="A779" s="84">
        <f t="shared" si="113"/>
        <v>77.3</v>
      </c>
      <c r="B779" s="84">
        <f t="shared" si="110"/>
        <v>1.2514000000000001</v>
      </c>
      <c r="C779" s="84">
        <f t="shared" si="111"/>
        <v>1.1135999999999999</v>
      </c>
      <c r="D779" s="1"/>
      <c r="E779" s="84">
        <f t="shared" si="114"/>
        <v>7.63</v>
      </c>
      <c r="F779" s="84">
        <f t="shared" si="115"/>
        <v>49</v>
      </c>
      <c r="G779" s="1"/>
      <c r="H779" s="1"/>
      <c r="I779" s="84">
        <f t="shared" si="116"/>
        <v>7.63</v>
      </c>
      <c r="J779" s="84">
        <f t="shared" si="117"/>
        <v>112.6</v>
      </c>
      <c r="K779" s="1"/>
      <c r="L779" s="1"/>
      <c r="M779" s="84">
        <f t="shared" si="118"/>
        <v>7.63</v>
      </c>
      <c r="N779" s="84">
        <f t="shared" si="119"/>
        <v>43.31</v>
      </c>
      <c r="O779" s="84">
        <f t="shared" si="112"/>
        <v>142.923</v>
      </c>
      <c r="P779" s="1"/>
      <c r="Q779" s="1"/>
    </row>
    <row r="780" spans="1:17" x14ac:dyDescent="0.2">
      <c r="A780" s="84">
        <f t="shared" si="113"/>
        <v>77.400000000000006</v>
      </c>
      <c r="B780" s="84">
        <f t="shared" si="110"/>
        <v>1.2504999999999999</v>
      </c>
      <c r="C780" s="84">
        <f t="shared" si="111"/>
        <v>1.1129</v>
      </c>
      <c r="D780" s="1"/>
      <c r="E780" s="84">
        <f t="shared" si="114"/>
        <v>7.64</v>
      </c>
      <c r="F780" s="84">
        <f t="shared" si="115"/>
        <v>49</v>
      </c>
      <c r="G780" s="1"/>
      <c r="H780" s="1"/>
      <c r="I780" s="84">
        <f t="shared" si="116"/>
        <v>7.64</v>
      </c>
      <c r="J780" s="84">
        <f t="shared" si="117"/>
        <v>112.8</v>
      </c>
      <c r="K780" s="1"/>
      <c r="L780" s="1"/>
      <c r="M780" s="84">
        <f t="shared" si="118"/>
        <v>7.64</v>
      </c>
      <c r="N780" s="84">
        <f t="shared" si="119"/>
        <v>43.38</v>
      </c>
      <c r="O780" s="84">
        <f t="shared" si="112"/>
        <v>143.154</v>
      </c>
      <c r="P780" s="1"/>
      <c r="Q780" s="1"/>
    </row>
    <row r="781" spans="1:17" x14ac:dyDescent="0.2">
      <c r="A781" s="84">
        <f t="shared" si="113"/>
        <v>77.5</v>
      </c>
      <c r="B781" s="84">
        <f t="shared" si="110"/>
        <v>1.2496</v>
      </c>
      <c r="C781" s="84">
        <f t="shared" si="111"/>
        <v>1.1123000000000001</v>
      </c>
      <c r="D781" s="1"/>
      <c r="E781" s="84">
        <f t="shared" si="114"/>
        <v>7.65</v>
      </c>
      <c r="F781" s="84">
        <f t="shared" si="115"/>
        <v>49</v>
      </c>
      <c r="G781" s="1"/>
      <c r="H781" s="1"/>
      <c r="I781" s="84">
        <f t="shared" si="116"/>
        <v>7.65</v>
      </c>
      <c r="J781" s="84">
        <f t="shared" si="117"/>
        <v>113</v>
      </c>
      <c r="K781" s="1"/>
      <c r="L781" s="1"/>
      <c r="M781" s="84">
        <f t="shared" si="118"/>
        <v>7.65</v>
      </c>
      <c r="N781" s="84">
        <f t="shared" si="119"/>
        <v>43.46</v>
      </c>
      <c r="O781" s="84">
        <f t="shared" si="112"/>
        <v>143.41800000000001</v>
      </c>
      <c r="P781" s="1"/>
      <c r="Q781" s="1"/>
    </row>
    <row r="782" spans="1:17" x14ac:dyDescent="0.2">
      <c r="A782" s="84">
        <f t="shared" si="113"/>
        <v>77.599999999999994</v>
      </c>
      <c r="B782" s="84">
        <f t="shared" si="110"/>
        <v>1.2486999999999999</v>
      </c>
      <c r="C782" s="84">
        <f t="shared" si="111"/>
        <v>1.1116999999999999</v>
      </c>
      <c r="D782" s="1"/>
      <c r="E782" s="84">
        <f t="shared" si="114"/>
        <v>7.66</v>
      </c>
      <c r="F782" s="84">
        <f t="shared" si="115"/>
        <v>49</v>
      </c>
      <c r="G782" s="1"/>
      <c r="H782" s="1"/>
      <c r="I782" s="84">
        <f t="shared" si="116"/>
        <v>7.66</v>
      </c>
      <c r="J782" s="84">
        <f t="shared" si="117"/>
        <v>113.2</v>
      </c>
      <c r="K782" s="1"/>
      <c r="L782" s="1"/>
      <c r="M782" s="84">
        <f t="shared" si="118"/>
        <v>7.66</v>
      </c>
      <c r="N782" s="84">
        <f t="shared" si="119"/>
        <v>43.54</v>
      </c>
      <c r="O782" s="84">
        <f t="shared" si="112"/>
        <v>143.68199999999999</v>
      </c>
      <c r="P782" s="1"/>
      <c r="Q782" s="1"/>
    </row>
    <row r="783" spans="1:17" x14ac:dyDescent="0.2">
      <c r="A783" s="84">
        <f t="shared" si="113"/>
        <v>77.7</v>
      </c>
      <c r="B783" s="84">
        <f t="shared" si="110"/>
        <v>1.2478</v>
      </c>
      <c r="C783" s="84">
        <f t="shared" si="111"/>
        <v>1.111</v>
      </c>
      <c r="D783" s="1"/>
      <c r="E783" s="84">
        <f t="shared" si="114"/>
        <v>7.67</v>
      </c>
      <c r="F783" s="84">
        <f t="shared" si="115"/>
        <v>48</v>
      </c>
      <c r="G783" s="1"/>
      <c r="H783" s="1"/>
      <c r="I783" s="84">
        <f t="shared" si="116"/>
        <v>7.67</v>
      </c>
      <c r="J783" s="84">
        <f t="shared" si="117"/>
        <v>113.4</v>
      </c>
      <c r="K783" s="1"/>
      <c r="L783" s="1"/>
      <c r="M783" s="84">
        <f t="shared" si="118"/>
        <v>7.67</v>
      </c>
      <c r="N783" s="84">
        <f t="shared" si="119"/>
        <v>43.62</v>
      </c>
      <c r="O783" s="84">
        <f t="shared" si="112"/>
        <v>143.946</v>
      </c>
      <c r="P783" s="1"/>
      <c r="Q783" s="1"/>
    </row>
    <row r="784" spans="1:17" x14ac:dyDescent="0.2">
      <c r="A784" s="84">
        <f t="shared" si="113"/>
        <v>77.8</v>
      </c>
      <c r="B784" s="84">
        <f t="shared" ref="B784:B847" si="120">ROUND(VLOOKUP($A784,SINCLAIRTABELLE,$D$1),$B$10)</f>
        <v>1.2468999999999999</v>
      </c>
      <c r="C784" s="84">
        <f t="shared" ref="C784:C847" si="121">IF($B$3=$W$1,ROUND(VLOOKUP($A784,SINCLAIRTABELLE,$E$1),$B$10),IF($B$3=$W$2,B784,B784+$B$4))</f>
        <v>1.1104000000000001</v>
      </c>
      <c r="D784" s="1"/>
      <c r="E784" s="84">
        <f t="shared" si="114"/>
        <v>7.68</v>
      </c>
      <c r="F784" s="84">
        <f t="shared" si="115"/>
        <v>48</v>
      </c>
      <c r="G784" s="1"/>
      <c r="H784" s="1"/>
      <c r="I784" s="84">
        <f t="shared" si="116"/>
        <v>7.68</v>
      </c>
      <c r="J784" s="84">
        <f t="shared" si="117"/>
        <v>113.6</v>
      </c>
      <c r="K784" s="1"/>
      <c r="L784" s="1"/>
      <c r="M784" s="84">
        <f t="shared" si="118"/>
        <v>7.68</v>
      </c>
      <c r="N784" s="84">
        <f t="shared" si="119"/>
        <v>43.69</v>
      </c>
      <c r="O784" s="84">
        <f t="shared" ref="O784:O847" si="122">IF($N$4="Ja",ROUND(N784*$O$2,$B$10),N784)</f>
        <v>144.17699999999999</v>
      </c>
      <c r="P784" s="1"/>
      <c r="Q784" s="1"/>
    </row>
    <row r="785" spans="1:17" x14ac:dyDescent="0.2">
      <c r="A785" s="84">
        <f t="shared" si="113"/>
        <v>77.900000000000006</v>
      </c>
      <c r="B785" s="84">
        <f t="shared" si="120"/>
        <v>1.2461</v>
      </c>
      <c r="C785" s="84">
        <f t="shared" si="121"/>
        <v>1.1097999999999999</v>
      </c>
      <c r="D785" s="1"/>
      <c r="E785" s="84">
        <f t="shared" si="114"/>
        <v>7.69</v>
      </c>
      <c r="F785" s="84">
        <f t="shared" si="115"/>
        <v>48</v>
      </c>
      <c r="G785" s="1"/>
      <c r="H785" s="1"/>
      <c r="I785" s="84">
        <f t="shared" si="116"/>
        <v>7.69</v>
      </c>
      <c r="J785" s="84">
        <f t="shared" si="117"/>
        <v>113.8</v>
      </c>
      <c r="K785" s="1"/>
      <c r="L785" s="1"/>
      <c r="M785" s="84">
        <f t="shared" si="118"/>
        <v>7.69</v>
      </c>
      <c r="N785" s="84">
        <f t="shared" si="119"/>
        <v>43.77</v>
      </c>
      <c r="O785" s="84">
        <f t="shared" si="122"/>
        <v>144.441</v>
      </c>
      <c r="P785" s="1"/>
      <c r="Q785" s="1"/>
    </row>
    <row r="786" spans="1:17" x14ac:dyDescent="0.2">
      <c r="A786" s="84">
        <f t="shared" ref="A786:A849" si="123">ROUND(A785+0.1,1)</f>
        <v>78</v>
      </c>
      <c r="B786" s="84">
        <f t="shared" si="120"/>
        <v>1.2452000000000001</v>
      </c>
      <c r="C786" s="84">
        <f t="shared" si="121"/>
        <v>1.1092</v>
      </c>
      <c r="D786" s="1"/>
      <c r="E786" s="84">
        <f t="shared" ref="E786:E849" si="124">ROUND(E785+0.01,2)</f>
        <v>7.7</v>
      </c>
      <c r="F786" s="84">
        <f t="shared" ref="F786:F849" si="125">ROUND(IF(E786 &gt; $F$9,0,($F$9-E786)*100*$F$11), $F$10)</f>
        <v>48</v>
      </c>
      <c r="G786" s="1"/>
      <c r="H786" s="1"/>
      <c r="I786" s="84">
        <f t="shared" ref="I786:I849" si="126">ROUND(I785+0.01,2)</f>
        <v>7.7</v>
      </c>
      <c r="J786" s="84">
        <f t="shared" ref="J786:J849" si="127">ROUND(IF(I786&lt;=$J$9,0,(I786-$J$9)*100*$J$11),$J$10)</f>
        <v>114</v>
      </c>
      <c r="K786" s="1"/>
      <c r="L786" s="1"/>
      <c r="M786" s="84">
        <f t="shared" ref="M786:M849" si="128">ROUND(M785+0.01,2)</f>
        <v>7.7</v>
      </c>
      <c r="N786" s="84">
        <f t="shared" ref="N786:N849" si="129">ROUND(IF(M786&lt;=$N$9,0,(M786-$N$9)*100*$N$11),$N$10)</f>
        <v>43.85</v>
      </c>
      <c r="O786" s="84">
        <f t="shared" si="122"/>
        <v>144.70500000000001</v>
      </c>
      <c r="P786" s="1"/>
      <c r="Q786" s="1"/>
    </row>
    <row r="787" spans="1:17" x14ac:dyDescent="0.2">
      <c r="A787" s="84">
        <f t="shared" si="123"/>
        <v>78.099999999999994</v>
      </c>
      <c r="B787" s="84">
        <f t="shared" si="120"/>
        <v>1.2443</v>
      </c>
      <c r="C787" s="84">
        <f t="shared" si="121"/>
        <v>1.1085</v>
      </c>
      <c r="D787" s="1"/>
      <c r="E787" s="84">
        <f t="shared" si="124"/>
        <v>7.71</v>
      </c>
      <c r="F787" s="84">
        <f t="shared" si="125"/>
        <v>47</v>
      </c>
      <c r="G787" s="1"/>
      <c r="H787" s="1"/>
      <c r="I787" s="84">
        <f t="shared" si="126"/>
        <v>7.71</v>
      </c>
      <c r="J787" s="84">
        <f t="shared" si="127"/>
        <v>114.2</v>
      </c>
      <c r="K787" s="1"/>
      <c r="L787" s="1"/>
      <c r="M787" s="84">
        <f t="shared" si="128"/>
        <v>7.71</v>
      </c>
      <c r="N787" s="84">
        <f t="shared" si="129"/>
        <v>43.92</v>
      </c>
      <c r="O787" s="84">
        <f t="shared" si="122"/>
        <v>144.93600000000001</v>
      </c>
      <c r="P787" s="1"/>
      <c r="Q787" s="1"/>
    </row>
    <row r="788" spans="1:17" x14ac:dyDescent="0.2">
      <c r="A788" s="84">
        <f t="shared" si="123"/>
        <v>78.2</v>
      </c>
      <c r="B788" s="84">
        <f t="shared" si="120"/>
        <v>1.2434000000000001</v>
      </c>
      <c r="C788" s="84">
        <f t="shared" si="121"/>
        <v>1.1079000000000001</v>
      </c>
      <c r="D788" s="1"/>
      <c r="E788" s="84">
        <f t="shared" si="124"/>
        <v>7.72</v>
      </c>
      <c r="F788" s="84">
        <f t="shared" si="125"/>
        <v>47</v>
      </c>
      <c r="G788" s="1"/>
      <c r="H788" s="1"/>
      <c r="I788" s="84">
        <f t="shared" si="126"/>
        <v>7.72</v>
      </c>
      <c r="J788" s="84">
        <f t="shared" si="127"/>
        <v>114.4</v>
      </c>
      <c r="K788" s="1"/>
      <c r="L788" s="1"/>
      <c r="M788" s="84">
        <f t="shared" si="128"/>
        <v>7.72</v>
      </c>
      <c r="N788" s="84">
        <f t="shared" si="129"/>
        <v>44</v>
      </c>
      <c r="O788" s="84">
        <f t="shared" si="122"/>
        <v>145.19999999999999</v>
      </c>
      <c r="P788" s="1"/>
      <c r="Q788" s="1"/>
    </row>
    <row r="789" spans="1:17" x14ac:dyDescent="0.2">
      <c r="A789" s="84">
        <f t="shared" si="123"/>
        <v>78.3</v>
      </c>
      <c r="B789" s="84">
        <f t="shared" si="120"/>
        <v>1.2425999999999999</v>
      </c>
      <c r="C789" s="84">
        <f t="shared" si="121"/>
        <v>1.1073</v>
      </c>
      <c r="D789" s="1"/>
      <c r="E789" s="84">
        <f t="shared" si="124"/>
        <v>7.73</v>
      </c>
      <c r="F789" s="84">
        <f t="shared" si="125"/>
        <v>47</v>
      </c>
      <c r="G789" s="1"/>
      <c r="H789" s="1"/>
      <c r="I789" s="84">
        <f t="shared" si="126"/>
        <v>7.73</v>
      </c>
      <c r="J789" s="84">
        <f t="shared" si="127"/>
        <v>114.6</v>
      </c>
      <c r="K789" s="1"/>
      <c r="L789" s="1"/>
      <c r="M789" s="84">
        <f t="shared" si="128"/>
        <v>7.73</v>
      </c>
      <c r="N789" s="84">
        <f t="shared" si="129"/>
        <v>44.08</v>
      </c>
      <c r="O789" s="84">
        <f t="shared" si="122"/>
        <v>145.464</v>
      </c>
      <c r="P789" s="1"/>
      <c r="Q789" s="1"/>
    </row>
    <row r="790" spans="1:17" x14ac:dyDescent="0.2">
      <c r="A790" s="84">
        <f t="shared" si="123"/>
        <v>78.400000000000006</v>
      </c>
      <c r="B790" s="84">
        <f t="shared" si="120"/>
        <v>1.2417</v>
      </c>
      <c r="C790" s="84">
        <f t="shared" si="121"/>
        <v>1.1067</v>
      </c>
      <c r="D790" s="1"/>
      <c r="E790" s="84">
        <f t="shared" si="124"/>
        <v>7.74</v>
      </c>
      <c r="F790" s="84">
        <f t="shared" si="125"/>
        <v>47</v>
      </c>
      <c r="G790" s="1"/>
      <c r="H790" s="1"/>
      <c r="I790" s="84">
        <f t="shared" si="126"/>
        <v>7.74</v>
      </c>
      <c r="J790" s="84">
        <f t="shared" si="127"/>
        <v>114.8</v>
      </c>
      <c r="K790" s="1"/>
      <c r="L790" s="1"/>
      <c r="M790" s="84">
        <f t="shared" si="128"/>
        <v>7.74</v>
      </c>
      <c r="N790" s="84">
        <f t="shared" si="129"/>
        <v>44.15</v>
      </c>
      <c r="O790" s="84">
        <f t="shared" si="122"/>
        <v>145.69499999999999</v>
      </c>
      <c r="P790" s="1"/>
      <c r="Q790" s="1"/>
    </row>
    <row r="791" spans="1:17" x14ac:dyDescent="0.2">
      <c r="A791" s="84">
        <f t="shared" si="123"/>
        <v>78.5</v>
      </c>
      <c r="B791" s="84">
        <f t="shared" si="120"/>
        <v>1.2408999999999999</v>
      </c>
      <c r="C791" s="84">
        <f t="shared" si="121"/>
        <v>1.1061000000000001</v>
      </c>
      <c r="D791" s="1"/>
      <c r="E791" s="84">
        <f t="shared" si="124"/>
        <v>7.75</v>
      </c>
      <c r="F791" s="84">
        <f t="shared" si="125"/>
        <v>46</v>
      </c>
      <c r="G791" s="1"/>
      <c r="H791" s="1"/>
      <c r="I791" s="84">
        <f t="shared" si="126"/>
        <v>7.75</v>
      </c>
      <c r="J791" s="84">
        <f t="shared" si="127"/>
        <v>115</v>
      </c>
      <c r="K791" s="1"/>
      <c r="L791" s="1"/>
      <c r="M791" s="84">
        <f t="shared" si="128"/>
        <v>7.75</v>
      </c>
      <c r="N791" s="84">
        <f t="shared" si="129"/>
        <v>44.23</v>
      </c>
      <c r="O791" s="84">
        <f t="shared" si="122"/>
        <v>145.959</v>
      </c>
      <c r="P791" s="1"/>
      <c r="Q791" s="1"/>
    </row>
    <row r="792" spans="1:17" x14ac:dyDescent="0.2">
      <c r="A792" s="84">
        <f t="shared" si="123"/>
        <v>78.599999999999994</v>
      </c>
      <c r="B792" s="84">
        <f t="shared" si="120"/>
        <v>1.24</v>
      </c>
      <c r="C792" s="84">
        <f t="shared" si="121"/>
        <v>1.1054999999999999</v>
      </c>
      <c r="D792" s="1"/>
      <c r="E792" s="84">
        <f t="shared" si="124"/>
        <v>7.76</v>
      </c>
      <c r="F792" s="84">
        <f t="shared" si="125"/>
        <v>46</v>
      </c>
      <c r="G792" s="1"/>
      <c r="H792" s="1"/>
      <c r="I792" s="84">
        <f t="shared" si="126"/>
        <v>7.76</v>
      </c>
      <c r="J792" s="84">
        <f t="shared" si="127"/>
        <v>115.2</v>
      </c>
      <c r="K792" s="1"/>
      <c r="L792" s="1"/>
      <c r="M792" s="84">
        <f t="shared" si="128"/>
        <v>7.76</v>
      </c>
      <c r="N792" s="84">
        <f t="shared" si="129"/>
        <v>44.31</v>
      </c>
      <c r="O792" s="84">
        <f t="shared" si="122"/>
        <v>146.22300000000001</v>
      </c>
      <c r="P792" s="1"/>
      <c r="Q792" s="1"/>
    </row>
    <row r="793" spans="1:17" x14ac:dyDescent="0.2">
      <c r="A793" s="84">
        <f t="shared" si="123"/>
        <v>78.7</v>
      </c>
      <c r="B793" s="84">
        <f t="shared" si="120"/>
        <v>1.2392000000000001</v>
      </c>
      <c r="C793" s="84">
        <f t="shared" si="121"/>
        <v>1.1049</v>
      </c>
      <c r="D793" s="1"/>
      <c r="E793" s="84">
        <f t="shared" si="124"/>
        <v>7.77</v>
      </c>
      <c r="F793" s="84">
        <f t="shared" si="125"/>
        <v>46</v>
      </c>
      <c r="G793" s="1"/>
      <c r="H793" s="1"/>
      <c r="I793" s="84">
        <f t="shared" si="126"/>
        <v>7.77</v>
      </c>
      <c r="J793" s="84">
        <f t="shared" si="127"/>
        <v>115.4</v>
      </c>
      <c r="K793" s="1"/>
      <c r="L793" s="1"/>
      <c r="M793" s="84">
        <f t="shared" si="128"/>
        <v>7.77</v>
      </c>
      <c r="N793" s="84">
        <f t="shared" si="129"/>
        <v>44.38</v>
      </c>
      <c r="O793" s="84">
        <f t="shared" si="122"/>
        <v>146.45400000000001</v>
      </c>
      <c r="P793" s="1"/>
      <c r="Q793" s="1"/>
    </row>
    <row r="794" spans="1:17" x14ac:dyDescent="0.2">
      <c r="A794" s="84">
        <f t="shared" si="123"/>
        <v>78.8</v>
      </c>
      <c r="B794" s="84">
        <f t="shared" si="120"/>
        <v>1.2383</v>
      </c>
      <c r="C794" s="84">
        <f t="shared" si="121"/>
        <v>1.1043000000000001</v>
      </c>
      <c r="D794" s="1"/>
      <c r="E794" s="84">
        <f t="shared" si="124"/>
        <v>7.78</v>
      </c>
      <c r="F794" s="84">
        <f t="shared" si="125"/>
        <v>46</v>
      </c>
      <c r="G794" s="1"/>
      <c r="H794" s="1"/>
      <c r="I794" s="84">
        <f t="shared" si="126"/>
        <v>7.78</v>
      </c>
      <c r="J794" s="84">
        <f t="shared" si="127"/>
        <v>115.6</v>
      </c>
      <c r="K794" s="1"/>
      <c r="L794" s="1"/>
      <c r="M794" s="84">
        <f t="shared" si="128"/>
        <v>7.78</v>
      </c>
      <c r="N794" s="84">
        <f t="shared" si="129"/>
        <v>44.46</v>
      </c>
      <c r="O794" s="84">
        <f t="shared" si="122"/>
        <v>146.71799999999999</v>
      </c>
      <c r="P794" s="1"/>
      <c r="Q794" s="1"/>
    </row>
    <row r="795" spans="1:17" x14ac:dyDescent="0.2">
      <c r="A795" s="84">
        <f t="shared" si="123"/>
        <v>78.900000000000006</v>
      </c>
      <c r="B795" s="84">
        <f t="shared" si="120"/>
        <v>1.2375</v>
      </c>
      <c r="C795" s="84">
        <f t="shared" si="121"/>
        <v>1.1036999999999999</v>
      </c>
      <c r="D795" s="1"/>
      <c r="E795" s="84">
        <f t="shared" si="124"/>
        <v>7.79</v>
      </c>
      <c r="F795" s="84">
        <f t="shared" si="125"/>
        <v>45</v>
      </c>
      <c r="G795" s="1"/>
      <c r="H795" s="1"/>
      <c r="I795" s="84">
        <f t="shared" si="126"/>
        <v>7.79</v>
      </c>
      <c r="J795" s="84">
        <f t="shared" si="127"/>
        <v>115.8</v>
      </c>
      <c r="K795" s="1"/>
      <c r="L795" s="1"/>
      <c r="M795" s="84">
        <f t="shared" si="128"/>
        <v>7.79</v>
      </c>
      <c r="N795" s="84">
        <f t="shared" si="129"/>
        <v>44.54</v>
      </c>
      <c r="O795" s="84">
        <f t="shared" si="122"/>
        <v>146.982</v>
      </c>
      <c r="P795" s="1"/>
      <c r="Q795" s="1"/>
    </row>
    <row r="796" spans="1:17" x14ac:dyDescent="0.2">
      <c r="A796" s="84">
        <f t="shared" si="123"/>
        <v>79</v>
      </c>
      <c r="B796" s="84">
        <f t="shared" si="120"/>
        <v>1.2365999999999999</v>
      </c>
      <c r="C796" s="84">
        <f t="shared" si="121"/>
        <v>1.1031</v>
      </c>
      <c r="D796" s="1"/>
      <c r="E796" s="84">
        <f t="shared" si="124"/>
        <v>7.8</v>
      </c>
      <c r="F796" s="84">
        <f t="shared" si="125"/>
        <v>45</v>
      </c>
      <c r="G796" s="1"/>
      <c r="H796" s="1"/>
      <c r="I796" s="84">
        <f t="shared" si="126"/>
        <v>7.8</v>
      </c>
      <c r="J796" s="84">
        <f t="shared" si="127"/>
        <v>116</v>
      </c>
      <c r="K796" s="1"/>
      <c r="L796" s="1"/>
      <c r="M796" s="84">
        <f t="shared" si="128"/>
        <v>7.8</v>
      </c>
      <c r="N796" s="84">
        <f t="shared" si="129"/>
        <v>44.62</v>
      </c>
      <c r="O796" s="84">
        <f t="shared" si="122"/>
        <v>147.24600000000001</v>
      </c>
      <c r="P796" s="1"/>
      <c r="Q796" s="1"/>
    </row>
    <row r="797" spans="1:17" x14ac:dyDescent="0.2">
      <c r="A797" s="84">
        <f t="shared" si="123"/>
        <v>79.099999999999994</v>
      </c>
      <c r="B797" s="84">
        <f t="shared" si="120"/>
        <v>1.2358</v>
      </c>
      <c r="C797" s="84">
        <f t="shared" si="121"/>
        <v>1.1025</v>
      </c>
      <c r="D797" s="1"/>
      <c r="E797" s="84">
        <f t="shared" si="124"/>
        <v>7.81</v>
      </c>
      <c r="F797" s="84">
        <f t="shared" si="125"/>
        <v>45</v>
      </c>
      <c r="G797" s="1"/>
      <c r="H797" s="1"/>
      <c r="I797" s="84">
        <f t="shared" si="126"/>
        <v>7.81</v>
      </c>
      <c r="J797" s="84">
        <f t="shared" si="127"/>
        <v>116.2</v>
      </c>
      <c r="K797" s="1"/>
      <c r="L797" s="1"/>
      <c r="M797" s="84">
        <f t="shared" si="128"/>
        <v>7.81</v>
      </c>
      <c r="N797" s="84">
        <f t="shared" si="129"/>
        <v>44.69</v>
      </c>
      <c r="O797" s="84">
        <f t="shared" si="122"/>
        <v>147.477</v>
      </c>
      <c r="P797" s="1"/>
      <c r="Q797" s="1"/>
    </row>
    <row r="798" spans="1:17" x14ac:dyDescent="0.2">
      <c r="A798" s="84">
        <f t="shared" si="123"/>
        <v>79.2</v>
      </c>
      <c r="B798" s="84">
        <f t="shared" si="120"/>
        <v>1.2349000000000001</v>
      </c>
      <c r="C798" s="84">
        <f t="shared" si="121"/>
        <v>1.1019000000000001</v>
      </c>
      <c r="D798" s="1"/>
      <c r="E798" s="84">
        <f t="shared" si="124"/>
        <v>7.82</v>
      </c>
      <c r="F798" s="84">
        <f t="shared" si="125"/>
        <v>45</v>
      </c>
      <c r="G798" s="1"/>
      <c r="H798" s="1"/>
      <c r="I798" s="84">
        <f t="shared" si="126"/>
        <v>7.82</v>
      </c>
      <c r="J798" s="84">
        <f t="shared" si="127"/>
        <v>116.4</v>
      </c>
      <c r="K798" s="1"/>
      <c r="L798" s="1"/>
      <c r="M798" s="84">
        <f t="shared" si="128"/>
        <v>7.82</v>
      </c>
      <c r="N798" s="84">
        <f t="shared" si="129"/>
        <v>44.77</v>
      </c>
      <c r="O798" s="84">
        <f t="shared" si="122"/>
        <v>147.74100000000001</v>
      </c>
      <c r="P798" s="1"/>
      <c r="Q798" s="1"/>
    </row>
    <row r="799" spans="1:17" x14ac:dyDescent="0.2">
      <c r="A799" s="84">
        <f t="shared" si="123"/>
        <v>79.3</v>
      </c>
      <c r="B799" s="84">
        <f t="shared" si="120"/>
        <v>1.2341</v>
      </c>
      <c r="C799" s="84">
        <f t="shared" si="121"/>
        <v>1.1012999999999999</v>
      </c>
      <c r="D799" s="1"/>
      <c r="E799" s="84">
        <f t="shared" si="124"/>
        <v>7.83</v>
      </c>
      <c r="F799" s="84">
        <f t="shared" si="125"/>
        <v>44</v>
      </c>
      <c r="G799" s="1"/>
      <c r="H799" s="1"/>
      <c r="I799" s="84">
        <f t="shared" si="126"/>
        <v>7.83</v>
      </c>
      <c r="J799" s="84">
        <f t="shared" si="127"/>
        <v>116.6</v>
      </c>
      <c r="K799" s="1"/>
      <c r="L799" s="1"/>
      <c r="M799" s="84">
        <f t="shared" si="128"/>
        <v>7.83</v>
      </c>
      <c r="N799" s="84">
        <f t="shared" si="129"/>
        <v>44.85</v>
      </c>
      <c r="O799" s="84">
        <f t="shared" si="122"/>
        <v>148.005</v>
      </c>
      <c r="P799" s="1"/>
      <c r="Q799" s="1"/>
    </row>
    <row r="800" spans="1:17" x14ac:dyDescent="0.2">
      <c r="A800" s="84">
        <f t="shared" si="123"/>
        <v>79.400000000000006</v>
      </c>
      <c r="B800" s="84">
        <f t="shared" si="120"/>
        <v>1.2333000000000001</v>
      </c>
      <c r="C800" s="84">
        <f t="shared" si="121"/>
        <v>1.1007</v>
      </c>
      <c r="D800" s="1"/>
      <c r="E800" s="84">
        <f t="shared" si="124"/>
        <v>7.84</v>
      </c>
      <c r="F800" s="84">
        <f t="shared" si="125"/>
        <v>44</v>
      </c>
      <c r="G800" s="1"/>
      <c r="H800" s="1"/>
      <c r="I800" s="84">
        <f t="shared" si="126"/>
        <v>7.84</v>
      </c>
      <c r="J800" s="84">
        <f t="shared" si="127"/>
        <v>116.8</v>
      </c>
      <c r="K800" s="1"/>
      <c r="L800" s="1"/>
      <c r="M800" s="84">
        <f t="shared" si="128"/>
        <v>7.84</v>
      </c>
      <c r="N800" s="84">
        <f t="shared" si="129"/>
        <v>44.92</v>
      </c>
      <c r="O800" s="84">
        <f t="shared" si="122"/>
        <v>148.23599999999999</v>
      </c>
      <c r="P800" s="1"/>
      <c r="Q800" s="1"/>
    </row>
    <row r="801" spans="1:17" x14ac:dyDescent="0.2">
      <c r="A801" s="84">
        <f t="shared" si="123"/>
        <v>79.5</v>
      </c>
      <c r="B801" s="84">
        <f t="shared" si="120"/>
        <v>1.2323999999999999</v>
      </c>
      <c r="C801" s="84">
        <f t="shared" si="121"/>
        <v>1.1002000000000001</v>
      </c>
      <c r="D801" s="1"/>
      <c r="E801" s="84">
        <f t="shared" si="124"/>
        <v>7.85</v>
      </c>
      <c r="F801" s="84">
        <f t="shared" si="125"/>
        <v>44</v>
      </c>
      <c r="G801" s="1"/>
      <c r="H801" s="1"/>
      <c r="I801" s="84">
        <f t="shared" si="126"/>
        <v>7.85</v>
      </c>
      <c r="J801" s="84">
        <f t="shared" si="127"/>
        <v>117</v>
      </c>
      <c r="K801" s="1"/>
      <c r="L801" s="1"/>
      <c r="M801" s="84">
        <f t="shared" si="128"/>
        <v>7.85</v>
      </c>
      <c r="N801" s="84">
        <f t="shared" si="129"/>
        <v>45</v>
      </c>
      <c r="O801" s="84">
        <f t="shared" si="122"/>
        <v>148.5</v>
      </c>
      <c r="P801" s="1"/>
      <c r="Q801" s="1"/>
    </row>
    <row r="802" spans="1:17" x14ac:dyDescent="0.2">
      <c r="A802" s="84">
        <f t="shared" si="123"/>
        <v>79.599999999999994</v>
      </c>
      <c r="B802" s="84">
        <f t="shared" si="120"/>
        <v>1.2316</v>
      </c>
      <c r="C802" s="84">
        <f t="shared" si="121"/>
        <v>1.0995999999999999</v>
      </c>
      <c r="D802" s="1"/>
      <c r="E802" s="84">
        <f t="shared" si="124"/>
        <v>7.86</v>
      </c>
      <c r="F802" s="84">
        <f t="shared" si="125"/>
        <v>44</v>
      </c>
      <c r="G802" s="1"/>
      <c r="H802" s="1"/>
      <c r="I802" s="84">
        <f t="shared" si="126"/>
        <v>7.86</v>
      </c>
      <c r="J802" s="84">
        <f t="shared" si="127"/>
        <v>117.2</v>
      </c>
      <c r="K802" s="1"/>
      <c r="L802" s="1"/>
      <c r="M802" s="84">
        <f t="shared" si="128"/>
        <v>7.86</v>
      </c>
      <c r="N802" s="84">
        <f t="shared" si="129"/>
        <v>45.08</v>
      </c>
      <c r="O802" s="84">
        <f t="shared" si="122"/>
        <v>148.76400000000001</v>
      </c>
      <c r="P802" s="1"/>
      <c r="Q802" s="1"/>
    </row>
    <row r="803" spans="1:17" x14ac:dyDescent="0.2">
      <c r="A803" s="84">
        <f t="shared" si="123"/>
        <v>79.7</v>
      </c>
      <c r="B803" s="84">
        <f t="shared" si="120"/>
        <v>1.2307999999999999</v>
      </c>
      <c r="C803" s="84">
        <f t="shared" si="121"/>
        <v>1.099</v>
      </c>
      <c r="D803" s="1"/>
      <c r="E803" s="84">
        <f t="shared" si="124"/>
        <v>7.87</v>
      </c>
      <c r="F803" s="84">
        <f t="shared" si="125"/>
        <v>43</v>
      </c>
      <c r="G803" s="1"/>
      <c r="H803" s="1"/>
      <c r="I803" s="84">
        <f t="shared" si="126"/>
        <v>7.87</v>
      </c>
      <c r="J803" s="84">
        <f t="shared" si="127"/>
        <v>117.4</v>
      </c>
      <c r="K803" s="1"/>
      <c r="L803" s="1"/>
      <c r="M803" s="84">
        <f t="shared" si="128"/>
        <v>7.87</v>
      </c>
      <c r="N803" s="84">
        <f t="shared" si="129"/>
        <v>45.15</v>
      </c>
      <c r="O803" s="84">
        <f t="shared" si="122"/>
        <v>148.995</v>
      </c>
      <c r="P803" s="1"/>
      <c r="Q803" s="1"/>
    </row>
    <row r="804" spans="1:17" x14ac:dyDescent="0.2">
      <c r="A804" s="84">
        <f t="shared" si="123"/>
        <v>79.8</v>
      </c>
      <c r="B804" s="84">
        <f t="shared" si="120"/>
        <v>1.23</v>
      </c>
      <c r="C804" s="84">
        <f t="shared" si="121"/>
        <v>1.0984</v>
      </c>
      <c r="D804" s="1"/>
      <c r="E804" s="84">
        <f t="shared" si="124"/>
        <v>7.88</v>
      </c>
      <c r="F804" s="84">
        <f t="shared" si="125"/>
        <v>43</v>
      </c>
      <c r="G804" s="1"/>
      <c r="H804" s="1"/>
      <c r="I804" s="84">
        <f t="shared" si="126"/>
        <v>7.88</v>
      </c>
      <c r="J804" s="84">
        <f t="shared" si="127"/>
        <v>117.6</v>
      </c>
      <c r="K804" s="1"/>
      <c r="L804" s="1"/>
      <c r="M804" s="84">
        <f t="shared" si="128"/>
        <v>7.88</v>
      </c>
      <c r="N804" s="84">
        <f t="shared" si="129"/>
        <v>45.23</v>
      </c>
      <c r="O804" s="84">
        <f t="shared" si="122"/>
        <v>149.25899999999999</v>
      </c>
      <c r="P804" s="1"/>
      <c r="Q804" s="1"/>
    </row>
    <row r="805" spans="1:17" x14ac:dyDescent="0.2">
      <c r="A805" s="84">
        <f t="shared" si="123"/>
        <v>79.900000000000006</v>
      </c>
      <c r="B805" s="84">
        <f t="shared" si="120"/>
        <v>1.2292000000000001</v>
      </c>
      <c r="C805" s="84">
        <f t="shared" si="121"/>
        <v>1.0979000000000001</v>
      </c>
      <c r="D805" s="1"/>
      <c r="E805" s="84">
        <f t="shared" si="124"/>
        <v>7.89</v>
      </c>
      <c r="F805" s="84">
        <f t="shared" si="125"/>
        <v>43</v>
      </c>
      <c r="G805" s="1"/>
      <c r="H805" s="1"/>
      <c r="I805" s="84">
        <f t="shared" si="126"/>
        <v>7.89</v>
      </c>
      <c r="J805" s="84">
        <f t="shared" si="127"/>
        <v>117.8</v>
      </c>
      <c r="K805" s="1"/>
      <c r="L805" s="1"/>
      <c r="M805" s="84">
        <f t="shared" si="128"/>
        <v>7.89</v>
      </c>
      <c r="N805" s="84">
        <f t="shared" si="129"/>
        <v>45.31</v>
      </c>
      <c r="O805" s="84">
        <f t="shared" si="122"/>
        <v>149.523</v>
      </c>
      <c r="P805" s="1"/>
      <c r="Q805" s="1"/>
    </row>
    <row r="806" spans="1:17" x14ac:dyDescent="0.2">
      <c r="A806" s="84">
        <f t="shared" si="123"/>
        <v>80</v>
      </c>
      <c r="B806" s="84">
        <f t="shared" si="120"/>
        <v>1.2282999999999999</v>
      </c>
      <c r="C806" s="84">
        <f t="shared" si="121"/>
        <v>1.0972999999999999</v>
      </c>
      <c r="D806" s="1"/>
      <c r="E806" s="84">
        <f t="shared" si="124"/>
        <v>7.9</v>
      </c>
      <c r="F806" s="84">
        <f t="shared" si="125"/>
        <v>43</v>
      </c>
      <c r="G806" s="1"/>
      <c r="H806" s="1"/>
      <c r="I806" s="84">
        <f t="shared" si="126"/>
        <v>7.9</v>
      </c>
      <c r="J806" s="84">
        <f t="shared" si="127"/>
        <v>118</v>
      </c>
      <c r="K806" s="1"/>
      <c r="L806" s="1"/>
      <c r="M806" s="84">
        <f t="shared" si="128"/>
        <v>7.9</v>
      </c>
      <c r="N806" s="84">
        <f t="shared" si="129"/>
        <v>45.38</v>
      </c>
      <c r="O806" s="84">
        <f t="shared" si="122"/>
        <v>149.75399999999999</v>
      </c>
      <c r="P806" s="1"/>
      <c r="Q806" s="1"/>
    </row>
    <row r="807" spans="1:17" x14ac:dyDescent="0.2">
      <c r="A807" s="84">
        <f t="shared" si="123"/>
        <v>80.099999999999994</v>
      </c>
      <c r="B807" s="84">
        <f t="shared" si="120"/>
        <v>1.2275</v>
      </c>
      <c r="C807" s="84">
        <f t="shared" si="121"/>
        <v>1.0967</v>
      </c>
      <c r="D807" s="1"/>
      <c r="E807" s="84">
        <f t="shared" si="124"/>
        <v>7.91</v>
      </c>
      <c r="F807" s="84">
        <f t="shared" si="125"/>
        <v>42</v>
      </c>
      <c r="G807" s="1"/>
      <c r="H807" s="1"/>
      <c r="I807" s="84">
        <f t="shared" si="126"/>
        <v>7.91</v>
      </c>
      <c r="J807" s="84">
        <f t="shared" si="127"/>
        <v>118.2</v>
      </c>
      <c r="K807" s="1"/>
      <c r="L807" s="1"/>
      <c r="M807" s="84">
        <f t="shared" si="128"/>
        <v>7.91</v>
      </c>
      <c r="N807" s="84">
        <f t="shared" si="129"/>
        <v>45.46</v>
      </c>
      <c r="O807" s="84">
        <f t="shared" si="122"/>
        <v>150.018</v>
      </c>
      <c r="P807" s="1"/>
      <c r="Q807" s="1"/>
    </row>
    <row r="808" spans="1:17" x14ac:dyDescent="0.2">
      <c r="A808" s="84">
        <f t="shared" si="123"/>
        <v>80.2</v>
      </c>
      <c r="B808" s="84">
        <f t="shared" si="120"/>
        <v>1.2266999999999999</v>
      </c>
      <c r="C808" s="84">
        <f t="shared" si="121"/>
        <v>1.0962000000000001</v>
      </c>
      <c r="D808" s="1"/>
      <c r="E808" s="84">
        <f t="shared" si="124"/>
        <v>7.92</v>
      </c>
      <c r="F808" s="84">
        <f t="shared" si="125"/>
        <v>42</v>
      </c>
      <c r="G808" s="1"/>
      <c r="H808" s="1"/>
      <c r="I808" s="84">
        <f t="shared" si="126"/>
        <v>7.92</v>
      </c>
      <c r="J808" s="84">
        <f t="shared" si="127"/>
        <v>118.4</v>
      </c>
      <c r="K808" s="1"/>
      <c r="L808" s="1"/>
      <c r="M808" s="84">
        <f t="shared" si="128"/>
        <v>7.92</v>
      </c>
      <c r="N808" s="84">
        <f t="shared" si="129"/>
        <v>45.54</v>
      </c>
      <c r="O808" s="84">
        <f t="shared" si="122"/>
        <v>150.28200000000001</v>
      </c>
      <c r="P808" s="1"/>
      <c r="Q808" s="1"/>
    </row>
    <row r="809" spans="1:17" x14ac:dyDescent="0.2">
      <c r="A809" s="84">
        <f t="shared" si="123"/>
        <v>80.3</v>
      </c>
      <c r="B809" s="84">
        <f t="shared" si="120"/>
        <v>1.2259</v>
      </c>
      <c r="C809" s="84">
        <f t="shared" si="121"/>
        <v>1.0955999999999999</v>
      </c>
      <c r="D809" s="1"/>
      <c r="E809" s="84">
        <f t="shared" si="124"/>
        <v>7.93</v>
      </c>
      <c r="F809" s="84">
        <f t="shared" si="125"/>
        <v>42</v>
      </c>
      <c r="G809" s="1"/>
      <c r="H809" s="1"/>
      <c r="I809" s="84">
        <f t="shared" si="126"/>
        <v>7.93</v>
      </c>
      <c r="J809" s="84">
        <f t="shared" si="127"/>
        <v>118.6</v>
      </c>
      <c r="K809" s="1"/>
      <c r="L809" s="1"/>
      <c r="M809" s="84">
        <f t="shared" si="128"/>
        <v>7.93</v>
      </c>
      <c r="N809" s="84">
        <f t="shared" si="129"/>
        <v>45.62</v>
      </c>
      <c r="O809" s="84">
        <f t="shared" si="122"/>
        <v>150.54599999999999</v>
      </c>
      <c r="P809" s="1"/>
      <c r="Q809" s="1"/>
    </row>
    <row r="810" spans="1:17" x14ac:dyDescent="0.2">
      <c r="A810" s="84">
        <f t="shared" si="123"/>
        <v>80.400000000000006</v>
      </c>
      <c r="B810" s="84">
        <f t="shared" si="120"/>
        <v>1.2251000000000001</v>
      </c>
      <c r="C810" s="84">
        <f t="shared" si="121"/>
        <v>1.0951</v>
      </c>
      <c r="D810" s="1"/>
      <c r="E810" s="84">
        <f t="shared" si="124"/>
        <v>7.94</v>
      </c>
      <c r="F810" s="84">
        <f t="shared" si="125"/>
        <v>42</v>
      </c>
      <c r="G810" s="1"/>
      <c r="H810" s="1"/>
      <c r="I810" s="84">
        <f t="shared" si="126"/>
        <v>7.94</v>
      </c>
      <c r="J810" s="84">
        <f t="shared" si="127"/>
        <v>118.8</v>
      </c>
      <c r="K810" s="1"/>
      <c r="L810" s="1"/>
      <c r="M810" s="84">
        <f t="shared" si="128"/>
        <v>7.94</v>
      </c>
      <c r="N810" s="84">
        <f t="shared" si="129"/>
        <v>45.69</v>
      </c>
      <c r="O810" s="84">
        <f t="shared" si="122"/>
        <v>150.77699999999999</v>
      </c>
      <c r="P810" s="1"/>
      <c r="Q810" s="1"/>
    </row>
    <row r="811" spans="1:17" x14ac:dyDescent="0.2">
      <c r="A811" s="84">
        <f t="shared" si="123"/>
        <v>80.5</v>
      </c>
      <c r="B811" s="84">
        <f t="shared" si="120"/>
        <v>1.2242999999999999</v>
      </c>
      <c r="C811" s="84">
        <f t="shared" si="121"/>
        <v>1.0945</v>
      </c>
      <c r="D811" s="1"/>
      <c r="E811" s="84">
        <f t="shared" si="124"/>
        <v>7.95</v>
      </c>
      <c r="F811" s="84">
        <f t="shared" si="125"/>
        <v>41</v>
      </c>
      <c r="G811" s="1"/>
      <c r="H811" s="1"/>
      <c r="I811" s="84">
        <f t="shared" si="126"/>
        <v>7.95</v>
      </c>
      <c r="J811" s="84">
        <f t="shared" si="127"/>
        <v>119</v>
      </c>
      <c r="K811" s="1"/>
      <c r="L811" s="1"/>
      <c r="M811" s="84">
        <f t="shared" si="128"/>
        <v>7.95</v>
      </c>
      <c r="N811" s="84">
        <f t="shared" si="129"/>
        <v>45.77</v>
      </c>
      <c r="O811" s="84">
        <f t="shared" si="122"/>
        <v>151.041</v>
      </c>
      <c r="P811" s="1"/>
      <c r="Q811" s="1"/>
    </row>
    <row r="812" spans="1:17" x14ac:dyDescent="0.2">
      <c r="A812" s="84">
        <f t="shared" si="123"/>
        <v>80.599999999999994</v>
      </c>
      <c r="B812" s="84">
        <f t="shared" si="120"/>
        <v>1.2235</v>
      </c>
      <c r="C812" s="84">
        <f t="shared" si="121"/>
        <v>1.0939000000000001</v>
      </c>
      <c r="D812" s="1"/>
      <c r="E812" s="84">
        <f t="shared" si="124"/>
        <v>7.96</v>
      </c>
      <c r="F812" s="84">
        <f t="shared" si="125"/>
        <v>41</v>
      </c>
      <c r="G812" s="1"/>
      <c r="H812" s="1"/>
      <c r="I812" s="84">
        <f t="shared" si="126"/>
        <v>7.96</v>
      </c>
      <c r="J812" s="84">
        <f t="shared" si="127"/>
        <v>119.2</v>
      </c>
      <c r="K812" s="1"/>
      <c r="L812" s="1"/>
      <c r="M812" s="84">
        <f t="shared" si="128"/>
        <v>7.96</v>
      </c>
      <c r="N812" s="84">
        <f t="shared" si="129"/>
        <v>45.85</v>
      </c>
      <c r="O812" s="84">
        <f t="shared" si="122"/>
        <v>151.30500000000001</v>
      </c>
      <c r="P812" s="1"/>
      <c r="Q812" s="1"/>
    </row>
    <row r="813" spans="1:17" x14ac:dyDescent="0.2">
      <c r="A813" s="84">
        <f t="shared" si="123"/>
        <v>80.7</v>
      </c>
      <c r="B813" s="84">
        <f t="shared" si="120"/>
        <v>1.2226999999999999</v>
      </c>
      <c r="C813" s="84">
        <f t="shared" si="121"/>
        <v>1.0933999999999999</v>
      </c>
      <c r="D813" s="1"/>
      <c r="E813" s="84">
        <f t="shared" si="124"/>
        <v>7.97</v>
      </c>
      <c r="F813" s="84">
        <f t="shared" si="125"/>
        <v>41</v>
      </c>
      <c r="G813" s="1"/>
      <c r="H813" s="1"/>
      <c r="I813" s="84">
        <f t="shared" si="126"/>
        <v>7.97</v>
      </c>
      <c r="J813" s="84">
        <f t="shared" si="127"/>
        <v>119.4</v>
      </c>
      <c r="K813" s="1"/>
      <c r="L813" s="1"/>
      <c r="M813" s="84">
        <f t="shared" si="128"/>
        <v>7.97</v>
      </c>
      <c r="N813" s="84">
        <f t="shared" si="129"/>
        <v>45.92</v>
      </c>
      <c r="O813" s="84">
        <f t="shared" si="122"/>
        <v>151.536</v>
      </c>
      <c r="P813" s="1"/>
      <c r="Q813" s="1"/>
    </row>
    <row r="814" spans="1:17" x14ac:dyDescent="0.2">
      <c r="A814" s="84">
        <f t="shared" si="123"/>
        <v>80.8</v>
      </c>
      <c r="B814" s="84">
        <f t="shared" si="120"/>
        <v>1.2219</v>
      </c>
      <c r="C814" s="84">
        <f t="shared" si="121"/>
        <v>1.0928</v>
      </c>
      <c r="D814" s="1"/>
      <c r="E814" s="84">
        <f t="shared" si="124"/>
        <v>7.98</v>
      </c>
      <c r="F814" s="84">
        <f t="shared" si="125"/>
        <v>41</v>
      </c>
      <c r="G814" s="1"/>
      <c r="H814" s="1"/>
      <c r="I814" s="84">
        <f t="shared" si="126"/>
        <v>7.98</v>
      </c>
      <c r="J814" s="84">
        <f t="shared" si="127"/>
        <v>119.6</v>
      </c>
      <c r="K814" s="1"/>
      <c r="L814" s="1"/>
      <c r="M814" s="84">
        <f t="shared" si="128"/>
        <v>7.98</v>
      </c>
      <c r="N814" s="84">
        <f t="shared" si="129"/>
        <v>46</v>
      </c>
      <c r="O814" s="84">
        <f t="shared" si="122"/>
        <v>151.80000000000001</v>
      </c>
      <c r="P814" s="1"/>
      <c r="Q814" s="1"/>
    </row>
    <row r="815" spans="1:17" x14ac:dyDescent="0.2">
      <c r="A815" s="84">
        <f t="shared" si="123"/>
        <v>80.900000000000006</v>
      </c>
      <c r="B815" s="84">
        <f t="shared" si="120"/>
        <v>1.2211000000000001</v>
      </c>
      <c r="C815" s="84">
        <f t="shared" si="121"/>
        <v>1.0923</v>
      </c>
      <c r="D815" s="1"/>
      <c r="E815" s="84">
        <f t="shared" si="124"/>
        <v>7.99</v>
      </c>
      <c r="F815" s="84">
        <f t="shared" si="125"/>
        <v>40</v>
      </c>
      <c r="G815" s="1"/>
      <c r="H815" s="1"/>
      <c r="I815" s="84">
        <f t="shared" si="126"/>
        <v>7.99</v>
      </c>
      <c r="J815" s="84">
        <f t="shared" si="127"/>
        <v>119.8</v>
      </c>
      <c r="K815" s="1"/>
      <c r="L815" s="1"/>
      <c r="M815" s="84">
        <f t="shared" si="128"/>
        <v>7.99</v>
      </c>
      <c r="N815" s="84">
        <f t="shared" si="129"/>
        <v>46.08</v>
      </c>
      <c r="O815" s="84">
        <f t="shared" si="122"/>
        <v>152.06399999999999</v>
      </c>
      <c r="P815" s="1"/>
      <c r="Q815" s="1"/>
    </row>
    <row r="816" spans="1:17" x14ac:dyDescent="0.2">
      <c r="A816" s="84">
        <f t="shared" si="123"/>
        <v>81</v>
      </c>
      <c r="B816" s="84">
        <f t="shared" si="120"/>
        <v>1.2202999999999999</v>
      </c>
      <c r="C816" s="84">
        <f t="shared" si="121"/>
        <v>1.0918000000000001</v>
      </c>
      <c r="D816" s="1"/>
      <c r="E816" s="84">
        <f t="shared" si="124"/>
        <v>8</v>
      </c>
      <c r="F816" s="84">
        <f t="shared" si="125"/>
        <v>40</v>
      </c>
      <c r="G816" s="1"/>
      <c r="H816" s="1"/>
      <c r="I816" s="84">
        <f t="shared" si="126"/>
        <v>8</v>
      </c>
      <c r="J816" s="84">
        <f t="shared" si="127"/>
        <v>120</v>
      </c>
      <c r="K816" s="1"/>
      <c r="L816" s="1"/>
      <c r="M816" s="84">
        <f t="shared" si="128"/>
        <v>8</v>
      </c>
      <c r="N816" s="84">
        <f t="shared" si="129"/>
        <v>46.15</v>
      </c>
      <c r="O816" s="84">
        <f t="shared" si="122"/>
        <v>152.29499999999999</v>
      </c>
      <c r="P816" s="1"/>
      <c r="Q816" s="1"/>
    </row>
    <row r="817" spans="1:17" x14ac:dyDescent="0.2">
      <c r="A817" s="84">
        <f t="shared" si="123"/>
        <v>81.099999999999994</v>
      </c>
      <c r="B817" s="84">
        <f t="shared" si="120"/>
        <v>1.2196</v>
      </c>
      <c r="C817" s="84">
        <f t="shared" si="121"/>
        <v>1.0911999999999999</v>
      </c>
      <c r="D817" s="1"/>
      <c r="E817" s="84">
        <f t="shared" si="124"/>
        <v>8.01</v>
      </c>
      <c r="F817" s="84">
        <f t="shared" si="125"/>
        <v>40</v>
      </c>
      <c r="G817" s="1"/>
      <c r="H817" s="1"/>
      <c r="I817" s="84">
        <f t="shared" si="126"/>
        <v>8.01</v>
      </c>
      <c r="J817" s="84">
        <f t="shared" si="127"/>
        <v>120.2</v>
      </c>
      <c r="K817" s="1"/>
      <c r="L817" s="1"/>
      <c r="M817" s="84">
        <f t="shared" si="128"/>
        <v>8.01</v>
      </c>
      <c r="N817" s="84">
        <f t="shared" si="129"/>
        <v>46.23</v>
      </c>
      <c r="O817" s="84">
        <f t="shared" si="122"/>
        <v>152.559</v>
      </c>
      <c r="P817" s="1"/>
      <c r="Q817" s="1"/>
    </row>
    <row r="818" spans="1:17" x14ac:dyDescent="0.2">
      <c r="A818" s="84">
        <f t="shared" si="123"/>
        <v>81.2</v>
      </c>
      <c r="B818" s="84">
        <f t="shared" si="120"/>
        <v>1.2188000000000001</v>
      </c>
      <c r="C818" s="84">
        <f t="shared" si="121"/>
        <v>1.0907</v>
      </c>
      <c r="D818" s="1"/>
      <c r="E818" s="84">
        <f t="shared" si="124"/>
        <v>8.02</v>
      </c>
      <c r="F818" s="84">
        <f t="shared" si="125"/>
        <v>40</v>
      </c>
      <c r="G818" s="1"/>
      <c r="H818" s="1"/>
      <c r="I818" s="84">
        <f t="shared" si="126"/>
        <v>8.02</v>
      </c>
      <c r="J818" s="84">
        <f t="shared" si="127"/>
        <v>120.4</v>
      </c>
      <c r="K818" s="1"/>
      <c r="L818" s="1"/>
      <c r="M818" s="84">
        <f t="shared" si="128"/>
        <v>8.02</v>
      </c>
      <c r="N818" s="84">
        <f t="shared" si="129"/>
        <v>46.31</v>
      </c>
      <c r="O818" s="84">
        <f t="shared" si="122"/>
        <v>152.82300000000001</v>
      </c>
      <c r="P818" s="1"/>
      <c r="Q818" s="1"/>
    </row>
    <row r="819" spans="1:17" x14ac:dyDescent="0.2">
      <c r="A819" s="84">
        <f t="shared" si="123"/>
        <v>81.3</v>
      </c>
      <c r="B819" s="84">
        <f t="shared" si="120"/>
        <v>1.218</v>
      </c>
      <c r="C819" s="84">
        <f t="shared" si="121"/>
        <v>1.0901000000000001</v>
      </c>
      <c r="D819" s="1"/>
      <c r="E819" s="84">
        <f t="shared" si="124"/>
        <v>8.0299999999999994</v>
      </c>
      <c r="F819" s="84">
        <f t="shared" si="125"/>
        <v>39</v>
      </c>
      <c r="G819" s="1"/>
      <c r="H819" s="1"/>
      <c r="I819" s="84">
        <f t="shared" si="126"/>
        <v>8.0299999999999994</v>
      </c>
      <c r="J819" s="84">
        <f t="shared" si="127"/>
        <v>120.6</v>
      </c>
      <c r="K819" s="1"/>
      <c r="L819" s="1"/>
      <c r="M819" s="84">
        <f t="shared" si="128"/>
        <v>8.0299999999999994</v>
      </c>
      <c r="N819" s="84">
        <f t="shared" si="129"/>
        <v>46.38</v>
      </c>
      <c r="O819" s="84">
        <f t="shared" si="122"/>
        <v>153.054</v>
      </c>
      <c r="P819" s="1"/>
      <c r="Q819" s="1"/>
    </row>
    <row r="820" spans="1:17" x14ac:dyDescent="0.2">
      <c r="A820" s="84">
        <f t="shared" si="123"/>
        <v>81.400000000000006</v>
      </c>
      <c r="B820" s="84">
        <f t="shared" si="120"/>
        <v>1.2172000000000001</v>
      </c>
      <c r="C820" s="84">
        <f t="shared" si="121"/>
        <v>1.0895999999999999</v>
      </c>
      <c r="D820" s="1"/>
      <c r="E820" s="84">
        <f t="shared" si="124"/>
        <v>8.0399999999999991</v>
      </c>
      <c r="F820" s="84">
        <f t="shared" si="125"/>
        <v>39</v>
      </c>
      <c r="G820" s="1"/>
      <c r="H820" s="1"/>
      <c r="I820" s="84">
        <f t="shared" si="126"/>
        <v>8.0399999999999991</v>
      </c>
      <c r="J820" s="84">
        <f t="shared" si="127"/>
        <v>120.8</v>
      </c>
      <c r="K820" s="1"/>
      <c r="L820" s="1"/>
      <c r="M820" s="84">
        <f t="shared" si="128"/>
        <v>8.0399999999999991</v>
      </c>
      <c r="N820" s="84">
        <f t="shared" si="129"/>
        <v>46.46</v>
      </c>
      <c r="O820" s="84">
        <f t="shared" si="122"/>
        <v>153.31800000000001</v>
      </c>
      <c r="P820" s="1"/>
      <c r="Q820" s="1"/>
    </row>
    <row r="821" spans="1:17" x14ac:dyDescent="0.2">
      <c r="A821" s="84">
        <f t="shared" si="123"/>
        <v>81.5</v>
      </c>
      <c r="B821" s="84">
        <f t="shared" si="120"/>
        <v>1.2164999999999999</v>
      </c>
      <c r="C821" s="84">
        <f t="shared" si="121"/>
        <v>1.0891</v>
      </c>
      <c r="D821" s="1"/>
      <c r="E821" s="84">
        <f t="shared" si="124"/>
        <v>8.0500000000000007</v>
      </c>
      <c r="F821" s="84">
        <f t="shared" si="125"/>
        <v>39</v>
      </c>
      <c r="G821" s="1"/>
      <c r="H821" s="1"/>
      <c r="I821" s="84">
        <f t="shared" si="126"/>
        <v>8.0500000000000007</v>
      </c>
      <c r="J821" s="84">
        <f t="shared" si="127"/>
        <v>121</v>
      </c>
      <c r="K821" s="1"/>
      <c r="L821" s="1"/>
      <c r="M821" s="84">
        <f t="shared" si="128"/>
        <v>8.0500000000000007</v>
      </c>
      <c r="N821" s="84">
        <f t="shared" si="129"/>
        <v>46.54</v>
      </c>
      <c r="O821" s="84">
        <f t="shared" si="122"/>
        <v>153.58199999999999</v>
      </c>
      <c r="P821" s="1"/>
      <c r="Q821" s="1"/>
    </row>
    <row r="822" spans="1:17" x14ac:dyDescent="0.2">
      <c r="A822" s="84">
        <f t="shared" si="123"/>
        <v>81.599999999999994</v>
      </c>
      <c r="B822" s="84">
        <f t="shared" si="120"/>
        <v>1.2157</v>
      </c>
      <c r="C822" s="84">
        <f t="shared" si="121"/>
        <v>1.0886</v>
      </c>
      <c r="D822" s="1"/>
      <c r="E822" s="84">
        <f t="shared" si="124"/>
        <v>8.06</v>
      </c>
      <c r="F822" s="84">
        <f t="shared" si="125"/>
        <v>39</v>
      </c>
      <c r="G822" s="1"/>
      <c r="H822" s="1"/>
      <c r="I822" s="84">
        <f t="shared" si="126"/>
        <v>8.06</v>
      </c>
      <c r="J822" s="84">
        <f t="shared" si="127"/>
        <v>121.2</v>
      </c>
      <c r="K822" s="1"/>
      <c r="L822" s="1"/>
      <c r="M822" s="84">
        <f t="shared" si="128"/>
        <v>8.06</v>
      </c>
      <c r="N822" s="84">
        <f t="shared" si="129"/>
        <v>46.62</v>
      </c>
      <c r="O822" s="84">
        <f t="shared" si="122"/>
        <v>153.846</v>
      </c>
      <c r="P822" s="1"/>
      <c r="Q822" s="1"/>
    </row>
    <row r="823" spans="1:17" x14ac:dyDescent="0.2">
      <c r="A823" s="84">
        <f t="shared" si="123"/>
        <v>81.7</v>
      </c>
      <c r="B823" s="84">
        <f t="shared" si="120"/>
        <v>1.2149000000000001</v>
      </c>
      <c r="C823" s="84">
        <f t="shared" si="121"/>
        <v>1.0880000000000001</v>
      </c>
      <c r="D823" s="1"/>
      <c r="E823" s="84">
        <f t="shared" si="124"/>
        <v>8.07</v>
      </c>
      <c r="F823" s="84">
        <f t="shared" si="125"/>
        <v>38</v>
      </c>
      <c r="G823" s="1"/>
      <c r="H823" s="1"/>
      <c r="I823" s="84">
        <f t="shared" si="126"/>
        <v>8.07</v>
      </c>
      <c r="J823" s="84">
        <f t="shared" si="127"/>
        <v>121.4</v>
      </c>
      <c r="K823" s="1"/>
      <c r="L823" s="1"/>
      <c r="M823" s="84">
        <f t="shared" si="128"/>
        <v>8.07</v>
      </c>
      <c r="N823" s="84">
        <f t="shared" si="129"/>
        <v>46.69</v>
      </c>
      <c r="O823" s="84">
        <f t="shared" si="122"/>
        <v>154.077</v>
      </c>
      <c r="P823" s="1"/>
      <c r="Q823" s="1"/>
    </row>
    <row r="824" spans="1:17" x14ac:dyDescent="0.2">
      <c r="A824" s="84">
        <f t="shared" si="123"/>
        <v>81.8</v>
      </c>
      <c r="B824" s="84">
        <f t="shared" si="120"/>
        <v>1.2141999999999999</v>
      </c>
      <c r="C824" s="84">
        <f t="shared" si="121"/>
        <v>1.0874999999999999</v>
      </c>
      <c r="D824" s="1"/>
      <c r="E824" s="84">
        <f t="shared" si="124"/>
        <v>8.08</v>
      </c>
      <c r="F824" s="84">
        <f t="shared" si="125"/>
        <v>38</v>
      </c>
      <c r="G824" s="1"/>
      <c r="H824" s="1"/>
      <c r="I824" s="84">
        <f t="shared" si="126"/>
        <v>8.08</v>
      </c>
      <c r="J824" s="84">
        <f t="shared" si="127"/>
        <v>121.6</v>
      </c>
      <c r="K824" s="1"/>
      <c r="L824" s="1"/>
      <c r="M824" s="84">
        <f t="shared" si="128"/>
        <v>8.08</v>
      </c>
      <c r="N824" s="84">
        <f t="shared" si="129"/>
        <v>46.77</v>
      </c>
      <c r="O824" s="84">
        <f t="shared" si="122"/>
        <v>154.34100000000001</v>
      </c>
      <c r="P824" s="1"/>
      <c r="Q824" s="1"/>
    </row>
    <row r="825" spans="1:17" x14ac:dyDescent="0.2">
      <c r="A825" s="84">
        <f t="shared" si="123"/>
        <v>81.900000000000006</v>
      </c>
      <c r="B825" s="84">
        <f t="shared" si="120"/>
        <v>1.2134</v>
      </c>
      <c r="C825" s="84">
        <f t="shared" si="121"/>
        <v>1.087</v>
      </c>
      <c r="D825" s="1"/>
      <c r="E825" s="84">
        <f t="shared" si="124"/>
        <v>8.09</v>
      </c>
      <c r="F825" s="84">
        <f t="shared" si="125"/>
        <v>38</v>
      </c>
      <c r="G825" s="1"/>
      <c r="H825" s="1"/>
      <c r="I825" s="84">
        <f t="shared" si="126"/>
        <v>8.09</v>
      </c>
      <c r="J825" s="84">
        <f t="shared" si="127"/>
        <v>121.8</v>
      </c>
      <c r="K825" s="1"/>
      <c r="L825" s="1"/>
      <c r="M825" s="84">
        <f t="shared" si="128"/>
        <v>8.09</v>
      </c>
      <c r="N825" s="84">
        <f t="shared" si="129"/>
        <v>46.85</v>
      </c>
      <c r="O825" s="84">
        <f t="shared" si="122"/>
        <v>154.60499999999999</v>
      </c>
      <c r="P825" s="1"/>
      <c r="Q825" s="1"/>
    </row>
    <row r="826" spans="1:17" x14ac:dyDescent="0.2">
      <c r="A826" s="84">
        <f t="shared" si="123"/>
        <v>82</v>
      </c>
      <c r="B826" s="84">
        <f t="shared" si="120"/>
        <v>1.2125999999999999</v>
      </c>
      <c r="C826" s="84">
        <f t="shared" si="121"/>
        <v>1.0865</v>
      </c>
      <c r="D826" s="1"/>
      <c r="E826" s="84">
        <f t="shared" si="124"/>
        <v>8.1</v>
      </c>
      <c r="F826" s="84">
        <f t="shared" si="125"/>
        <v>38</v>
      </c>
      <c r="G826" s="1"/>
      <c r="H826" s="1"/>
      <c r="I826" s="84">
        <f t="shared" si="126"/>
        <v>8.1</v>
      </c>
      <c r="J826" s="84">
        <f t="shared" si="127"/>
        <v>122</v>
      </c>
      <c r="K826" s="1"/>
      <c r="L826" s="1"/>
      <c r="M826" s="84">
        <f t="shared" si="128"/>
        <v>8.1</v>
      </c>
      <c r="N826" s="84">
        <f t="shared" si="129"/>
        <v>46.92</v>
      </c>
      <c r="O826" s="84">
        <f t="shared" si="122"/>
        <v>154.83600000000001</v>
      </c>
      <c r="P826" s="1"/>
      <c r="Q826" s="1"/>
    </row>
    <row r="827" spans="1:17" x14ac:dyDescent="0.2">
      <c r="A827" s="84">
        <f t="shared" si="123"/>
        <v>82.1</v>
      </c>
      <c r="B827" s="84">
        <f t="shared" si="120"/>
        <v>1.2119</v>
      </c>
      <c r="C827" s="84">
        <f t="shared" si="121"/>
        <v>1.0860000000000001</v>
      </c>
      <c r="D827" s="1"/>
      <c r="E827" s="84">
        <f t="shared" si="124"/>
        <v>8.11</v>
      </c>
      <c r="F827" s="84">
        <f t="shared" si="125"/>
        <v>37</v>
      </c>
      <c r="G827" s="1"/>
      <c r="H827" s="1"/>
      <c r="I827" s="84">
        <f t="shared" si="126"/>
        <v>8.11</v>
      </c>
      <c r="J827" s="84">
        <f t="shared" si="127"/>
        <v>122.2</v>
      </c>
      <c r="K827" s="1"/>
      <c r="L827" s="1"/>
      <c r="M827" s="84">
        <f t="shared" si="128"/>
        <v>8.11</v>
      </c>
      <c r="N827" s="84">
        <f t="shared" si="129"/>
        <v>47</v>
      </c>
      <c r="O827" s="84">
        <f t="shared" si="122"/>
        <v>155.1</v>
      </c>
      <c r="P827" s="1"/>
      <c r="Q827" s="1"/>
    </row>
    <row r="828" spans="1:17" x14ac:dyDescent="0.2">
      <c r="A828" s="84">
        <f t="shared" si="123"/>
        <v>82.2</v>
      </c>
      <c r="B828" s="84">
        <f t="shared" si="120"/>
        <v>1.2111000000000001</v>
      </c>
      <c r="C828" s="84">
        <f t="shared" si="121"/>
        <v>1.0853999999999999</v>
      </c>
      <c r="D828" s="1"/>
      <c r="E828" s="84">
        <f t="shared" si="124"/>
        <v>8.1199999999999992</v>
      </c>
      <c r="F828" s="84">
        <f t="shared" si="125"/>
        <v>37</v>
      </c>
      <c r="G828" s="1"/>
      <c r="H828" s="1"/>
      <c r="I828" s="84">
        <f t="shared" si="126"/>
        <v>8.1199999999999992</v>
      </c>
      <c r="J828" s="84">
        <f t="shared" si="127"/>
        <v>122.4</v>
      </c>
      <c r="K828" s="1"/>
      <c r="L828" s="1"/>
      <c r="M828" s="84">
        <f t="shared" si="128"/>
        <v>8.1199999999999992</v>
      </c>
      <c r="N828" s="84">
        <f t="shared" si="129"/>
        <v>47.08</v>
      </c>
      <c r="O828" s="84">
        <f t="shared" si="122"/>
        <v>155.364</v>
      </c>
      <c r="P828" s="1"/>
      <c r="Q828" s="1"/>
    </row>
    <row r="829" spans="1:17" x14ac:dyDescent="0.2">
      <c r="A829" s="84">
        <f t="shared" si="123"/>
        <v>82.3</v>
      </c>
      <c r="B829" s="84">
        <f t="shared" si="120"/>
        <v>1.2103999999999999</v>
      </c>
      <c r="C829" s="84">
        <f t="shared" si="121"/>
        <v>1.0849</v>
      </c>
      <c r="D829" s="1"/>
      <c r="E829" s="84">
        <f t="shared" si="124"/>
        <v>8.1300000000000008</v>
      </c>
      <c r="F829" s="84">
        <f t="shared" si="125"/>
        <v>37</v>
      </c>
      <c r="G829" s="1"/>
      <c r="H829" s="1"/>
      <c r="I829" s="84">
        <f t="shared" si="126"/>
        <v>8.1300000000000008</v>
      </c>
      <c r="J829" s="84">
        <f t="shared" si="127"/>
        <v>122.6</v>
      </c>
      <c r="K829" s="1"/>
      <c r="L829" s="1"/>
      <c r="M829" s="84">
        <f t="shared" si="128"/>
        <v>8.1300000000000008</v>
      </c>
      <c r="N829" s="84">
        <f t="shared" si="129"/>
        <v>47.15</v>
      </c>
      <c r="O829" s="84">
        <f t="shared" si="122"/>
        <v>155.595</v>
      </c>
      <c r="P829" s="1"/>
      <c r="Q829" s="1"/>
    </row>
    <row r="830" spans="1:17" x14ac:dyDescent="0.2">
      <c r="A830" s="84">
        <f t="shared" si="123"/>
        <v>82.4</v>
      </c>
      <c r="B830" s="84">
        <f t="shared" si="120"/>
        <v>1.2096</v>
      </c>
      <c r="C830" s="84">
        <f t="shared" si="121"/>
        <v>1.0844</v>
      </c>
      <c r="D830" s="1"/>
      <c r="E830" s="84">
        <f t="shared" si="124"/>
        <v>8.14</v>
      </c>
      <c r="F830" s="84">
        <f t="shared" si="125"/>
        <v>37</v>
      </c>
      <c r="G830" s="1"/>
      <c r="H830" s="1"/>
      <c r="I830" s="84">
        <f t="shared" si="126"/>
        <v>8.14</v>
      </c>
      <c r="J830" s="84">
        <f t="shared" si="127"/>
        <v>122.8</v>
      </c>
      <c r="K830" s="1"/>
      <c r="L830" s="1"/>
      <c r="M830" s="84">
        <f t="shared" si="128"/>
        <v>8.14</v>
      </c>
      <c r="N830" s="84">
        <f t="shared" si="129"/>
        <v>47.23</v>
      </c>
      <c r="O830" s="84">
        <f t="shared" si="122"/>
        <v>155.85900000000001</v>
      </c>
      <c r="P830" s="1"/>
      <c r="Q830" s="1"/>
    </row>
    <row r="831" spans="1:17" x14ac:dyDescent="0.2">
      <c r="A831" s="84">
        <f t="shared" si="123"/>
        <v>82.5</v>
      </c>
      <c r="B831" s="84">
        <f t="shared" si="120"/>
        <v>1.2089000000000001</v>
      </c>
      <c r="C831" s="84">
        <f t="shared" si="121"/>
        <v>1.0839000000000001</v>
      </c>
      <c r="D831" s="1"/>
      <c r="E831" s="84">
        <f t="shared" si="124"/>
        <v>8.15</v>
      </c>
      <c r="F831" s="84">
        <f t="shared" si="125"/>
        <v>36</v>
      </c>
      <c r="G831" s="1"/>
      <c r="H831" s="1"/>
      <c r="I831" s="84">
        <f t="shared" si="126"/>
        <v>8.15</v>
      </c>
      <c r="J831" s="84">
        <f t="shared" si="127"/>
        <v>123</v>
      </c>
      <c r="K831" s="1"/>
      <c r="L831" s="1"/>
      <c r="M831" s="84">
        <f t="shared" si="128"/>
        <v>8.15</v>
      </c>
      <c r="N831" s="84">
        <f t="shared" si="129"/>
        <v>47.31</v>
      </c>
      <c r="O831" s="84">
        <f t="shared" si="122"/>
        <v>156.12299999999999</v>
      </c>
      <c r="P831" s="1"/>
      <c r="Q831" s="1"/>
    </row>
    <row r="832" spans="1:17" x14ac:dyDescent="0.2">
      <c r="A832" s="84">
        <f t="shared" si="123"/>
        <v>82.6</v>
      </c>
      <c r="B832" s="84">
        <f t="shared" si="120"/>
        <v>1.2081</v>
      </c>
      <c r="C832" s="84">
        <f t="shared" si="121"/>
        <v>1.0833999999999999</v>
      </c>
      <c r="D832" s="1"/>
      <c r="E832" s="84">
        <f t="shared" si="124"/>
        <v>8.16</v>
      </c>
      <c r="F832" s="84">
        <f t="shared" si="125"/>
        <v>36</v>
      </c>
      <c r="G832" s="1"/>
      <c r="H832" s="1"/>
      <c r="I832" s="84">
        <f t="shared" si="126"/>
        <v>8.16</v>
      </c>
      <c r="J832" s="84">
        <f t="shared" si="127"/>
        <v>123.2</v>
      </c>
      <c r="K832" s="1"/>
      <c r="L832" s="1"/>
      <c r="M832" s="84">
        <f t="shared" si="128"/>
        <v>8.16</v>
      </c>
      <c r="N832" s="84">
        <f t="shared" si="129"/>
        <v>47.38</v>
      </c>
      <c r="O832" s="84">
        <f t="shared" si="122"/>
        <v>156.35400000000001</v>
      </c>
      <c r="P832" s="1"/>
      <c r="Q832" s="1"/>
    </row>
    <row r="833" spans="1:17" x14ac:dyDescent="0.2">
      <c r="A833" s="84">
        <f t="shared" si="123"/>
        <v>82.7</v>
      </c>
      <c r="B833" s="84">
        <f t="shared" si="120"/>
        <v>1.2074</v>
      </c>
      <c r="C833" s="84">
        <f t="shared" si="121"/>
        <v>1.0829</v>
      </c>
      <c r="D833" s="1"/>
      <c r="E833" s="84">
        <f t="shared" si="124"/>
        <v>8.17</v>
      </c>
      <c r="F833" s="84">
        <f t="shared" si="125"/>
        <v>36</v>
      </c>
      <c r="G833" s="1"/>
      <c r="H833" s="1"/>
      <c r="I833" s="84">
        <f t="shared" si="126"/>
        <v>8.17</v>
      </c>
      <c r="J833" s="84">
        <f t="shared" si="127"/>
        <v>123.4</v>
      </c>
      <c r="K833" s="1"/>
      <c r="L833" s="1"/>
      <c r="M833" s="84">
        <f t="shared" si="128"/>
        <v>8.17</v>
      </c>
      <c r="N833" s="84">
        <f t="shared" si="129"/>
        <v>47.46</v>
      </c>
      <c r="O833" s="84">
        <f t="shared" si="122"/>
        <v>156.61799999999999</v>
      </c>
      <c r="P833" s="1"/>
      <c r="Q833" s="1"/>
    </row>
    <row r="834" spans="1:17" x14ac:dyDescent="0.2">
      <c r="A834" s="84">
        <f t="shared" si="123"/>
        <v>82.8</v>
      </c>
      <c r="B834" s="84">
        <f t="shared" si="120"/>
        <v>1.2067000000000001</v>
      </c>
      <c r="C834" s="84">
        <f t="shared" si="121"/>
        <v>1.0824</v>
      </c>
      <c r="D834" s="1"/>
      <c r="E834" s="84">
        <f t="shared" si="124"/>
        <v>8.18</v>
      </c>
      <c r="F834" s="84">
        <f t="shared" si="125"/>
        <v>36</v>
      </c>
      <c r="G834" s="1"/>
      <c r="H834" s="1"/>
      <c r="I834" s="84">
        <f t="shared" si="126"/>
        <v>8.18</v>
      </c>
      <c r="J834" s="84">
        <f t="shared" si="127"/>
        <v>123.6</v>
      </c>
      <c r="K834" s="1"/>
      <c r="L834" s="1"/>
      <c r="M834" s="84">
        <f t="shared" si="128"/>
        <v>8.18</v>
      </c>
      <c r="N834" s="84">
        <f t="shared" si="129"/>
        <v>47.54</v>
      </c>
      <c r="O834" s="84">
        <f t="shared" si="122"/>
        <v>156.88200000000001</v>
      </c>
      <c r="P834" s="1"/>
      <c r="Q834" s="1"/>
    </row>
    <row r="835" spans="1:17" x14ac:dyDescent="0.2">
      <c r="A835" s="84">
        <f t="shared" si="123"/>
        <v>82.9</v>
      </c>
      <c r="B835" s="84">
        <f t="shared" si="120"/>
        <v>1.2059</v>
      </c>
      <c r="C835" s="84">
        <f t="shared" si="121"/>
        <v>1.0819000000000001</v>
      </c>
      <c r="D835" s="1"/>
      <c r="E835" s="84">
        <f t="shared" si="124"/>
        <v>8.19</v>
      </c>
      <c r="F835" s="84">
        <f t="shared" si="125"/>
        <v>35</v>
      </c>
      <c r="G835" s="1"/>
      <c r="H835" s="1"/>
      <c r="I835" s="84">
        <f t="shared" si="126"/>
        <v>8.19</v>
      </c>
      <c r="J835" s="84">
        <f t="shared" si="127"/>
        <v>123.8</v>
      </c>
      <c r="K835" s="1"/>
      <c r="L835" s="1"/>
      <c r="M835" s="84">
        <f t="shared" si="128"/>
        <v>8.19</v>
      </c>
      <c r="N835" s="84">
        <f t="shared" si="129"/>
        <v>47.62</v>
      </c>
      <c r="O835" s="84">
        <f t="shared" si="122"/>
        <v>157.14599999999999</v>
      </c>
      <c r="P835" s="1"/>
      <c r="Q835" s="1"/>
    </row>
    <row r="836" spans="1:17" x14ac:dyDescent="0.2">
      <c r="A836" s="84">
        <f t="shared" si="123"/>
        <v>83</v>
      </c>
      <c r="B836" s="84">
        <f t="shared" si="120"/>
        <v>1.2052</v>
      </c>
      <c r="C836" s="84">
        <f t="shared" si="121"/>
        <v>1.0813999999999999</v>
      </c>
      <c r="D836" s="1"/>
      <c r="E836" s="84">
        <f t="shared" si="124"/>
        <v>8.1999999999999993</v>
      </c>
      <c r="F836" s="84">
        <f t="shared" si="125"/>
        <v>35</v>
      </c>
      <c r="G836" s="1"/>
      <c r="H836" s="1"/>
      <c r="I836" s="84">
        <f t="shared" si="126"/>
        <v>8.1999999999999993</v>
      </c>
      <c r="J836" s="84">
        <f t="shared" si="127"/>
        <v>124</v>
      </c>
      <c r="K836" s="1"/>
      <c r="L836" s="1"/>
      <c r="M836" s="84">
        <f t="shared" si="128"/>
        <v>8.1999999999999993</v>
      </c>
      <c r="N836" s="84">
        <f t="shared" si="129"/>
        <v>47.69</v>
      </c>
      <c r="O836" s="84">
        <f t="shared" si="122"/>
        <v>157.37700000000001</v>
      </c>
      <c r="P836" s="1"/>
      <c r="Q836" s="1"/>
    </row>
    <row r="837" spans="1:17" x14ac:dyDescent="0.2">
      <c r="A837" s="84">
        <f t="shared" si="123"/>
        <v>83.1</v>
      </c>
      <c r="B837" s="84">
        <f t="shared" si="120"/>
        <v>1.2044999999999999</v>
      </c>
      <c r="C837" s="84">
        <f t="shared" si="121"/>
        <v>1.0809</v>
      </c>
      <c r="D837" s="1"/>
      <c r="E837" s="84">
        <f t="shared" si="124"/>
        <v>8.2100000000000009</v>
      </c>
      <c r="F837" s="84">
        <f t="shared" si="125"/>
        <v>35</v>
      </c>
      <c r="G837" s="1"/>
      <c r="H837" s="1"/>
      <c r="I837" s="84">
        <f t="shared" si="126"/>
        <v>8.2100000000000009</v>
      </c>
      <c r="J837" s="84">
        <f t="shared" si="127"/>
        <v>124.2</v>
      </c>
      <c r="K837" s="1"/>
      <c r="L837" s="1"/>
      <c r="M837" s="84">
        <f t="shared" si="128"/>
        <v>8.2100000000000009</v>
      </c>
      <c r="N837" s="84">
        <f t="shared" si="129"/>
        <v>47.77</v>
      </c>
      <c r="O837" s="84">
        <f t="shared" si="122"/>
        <v>157.64099999999999</v>
      </c>
      <c r="P837" s="1"/>
      <c r="Q837" s="1"/>
    </row>
    <row r="838" spans="1:17" x14ac:dyDescent="0.2">
      <c r="A838" s="84">
        <f t="shared" si="123"/>
        <v>83.2</v>
      </c>
      <c r="B838" s="84">
        <f t="shared" si="120"/>
        <v>1.2037</v>
      </c>
      <c r="C838" s="84">
        <f t="shared" si="121"/>
        <v>1.0804</v>
      </c>
      <c r="D838" s="1"/>
      <c r="E838" s="84">
        <f t="shared" si="124"/>
        <v>8.2200000000000006</v>
      </c>
      <c r="F838" s="84">
        <f t="shared" si="125"/>
        <v>35</v>
      </c>
      <c r="G838" s="1"/>
      <c r="H838" s="1"/>
      <c r="I838" s="84">
        <f t="shared" si="126"/>
        <v>8.2200000000000006</v>
      </c>
      <c r="J838" s="84">
        <f t="shared" si="127"/>
        <v>124.4</v>
      </c>
      <c r="K838" s="1"/>
      <c r="L838" s="1"/>
      <c r="M838" s="84">
        <f t="shared" si="128"/>
        <v>8.2200000000000006</v>
      </c>
      <c r="N838" s="84">
        <f t="shared" si="129"/>
        <v>47.85</v>
      </c>
      <c r="O838" s="84">
        <f t="shared" si="122"/>
        <v>157.905</v>
      </c>
      <c r="P838" s="1"/>
      <c r="Q838" s="1"/>
    </row>
    <row r="839" spans="1:17" x14ac:dyDescent="0.2">
      <c r="A839" s="84">
        <f t="shared" si="123"/>
        <v>83.3</v>
      </c>
      <c r="B839" s="84">
        <f t="shared" si="120"/>
        <v>1.2030000000000001</v>
      </c>
      <c r="C839" s="84">
        <f t="shared" si="121"/>
        <v>1.0799000000000001</v>
      </c>
      <c r="D839" s="1"/>
      <c r="E839" s="84">
        <f t="shared" si="124"/>
        <v>8.23</v>
      </c>
      <c r="F839" s="84">
        <f t="shared" si="125"/>
        <v>34</v>
      </c>
      <c r="G839" s="1"/>
      <c r="H839" s="1"/>
      <c r="I839" s="84">
        <f t="shared" si="126"/>
        <v>8.23</v>
      </c>
      <c r="J839" s="84">
        <f t="shared" si="127"/>
        <v>124.6</v>
      </c>
      <c r="K839" s="1"/>
      <c r="L839" s="1"/>
      <c r="M839" s="84">
        <f t="shared" si="128"/>
        <v>8.23</v>
      </c>
      <c r="N839" s="84">
        <f t="shared" si="129"/>
        <v>47.92</v>
      </c>
      <c r="O839" s="84">
        <f t="shared" si="122"/>
        <v>158.136</v>
      </c>
      <c r="P839" s="1"/>
      <c r="Q839" s="1"/>
    </row>
    <row r="840" spans="1:17" x14ac:dyDescent="0.2">
      <c r="A840" s="84">
        <f t="shared" si="123"/>
        <v>83.4</v>
      </c>
      <c r="B840" s="84">
        <f t="shared" si="120"/>
        <v>1.2022999999999999</v>
      </c>
      <c r="C840" s="84">
        <f t="shared" si="121"/>
        <v>1.0794999999999999</v>
      </c>
      <c r="D840" s="1"/>
      <c r="E840" s="84">
        <f t="shared" si="124"/>
        <v>8.24</v>
      </c>
      <c r="F840" s="84">
        <f t="shared" si="125"/>
        <v>34</v>
      </c>
      <c r="G840" s="1"/>
      <c r="H840" s="1"/>
      <c r="I840" s="84">
        <f t="shared" si="126"/>
        <v>8.24</v>
      </c>
      <c r="J840" s="84">
        <f t="shared" si="127"/>
        <v>124.8</v>
      </c>
      <c r="K840" s="1"/>
      <c r="L840" s="1"/>
      <c r="M840" s="84">
        <f t="shared" si="128"/>
        <v>8.24</v>
      </c>
      <c r="N840" s="84">
        <f t="shared" si="129"/>
        <v>48</v>
      </c>
      <c r="O840" s="84">
        <f t="shared" si="122"/>
        <v>158.4</v>
      </c>
      <c r="P840" s="1"/>
      <c r="Q840" s="1"/>
    </row>
    <row r="841" spans="1:17" x14ac:dyDescent="0.2">
      <c r="A841" s="84">
        <f t="shared" si="123"/>
        <v>83.5</v>
      </c>
      <c r="B841" s="84">
        <f t="shared" si="120"/>
        <v>1.2016</v>
      </c>
      <c r="C841" s="84">
        <f t="shared" si="121"/>
        <v>1.079</v>
      </c>
      <c r="D841" s="1"/>
      <c r="E841" s="84">
        <f t="shared" si="124"/>
        <v>8.25</v>
      </c>
      <c r="F841" s="84">
        <f t="shared" si="125"/>
        <v>34</v>
      </c>
      <c r="G841" s="1"/>
      <c r="H841" s="1"/>
      <c r="I841" s="84">
        <f t="shared" si="126"/>
        <v>8.25</v>
      </c>
      <c r="J841" s="84">
        <f t="shared" si="127"/>
        <v>125</v>
      </c>
      <c r="K841" s="1"/>
      <c r="L841" s="1"/>
      <c r="M841" s="84">
        <f t="shared" si="128"/>
        <v>8.25</v>
      </c>
      <c r="N841" s="84">
        <f t="shared" si="129"/>
        <v>48.08</v>
      </c>
      <c r="O841" s="84">
        <f t="shared" si="122"/>
        <v>158.66399999999999</v>
      </c>
      <c r="P841" s="1"/>
      <c r="Q841" s="1"/>
    </row>
    <row r="842" spans="1:17" x14ac:dyDescent="0.2">
      <c r="A842" s="84">
        <f t="shared" si="123"/>
        <v>83.6</v>
      </c>
      <c r="B842" s="84">
        <f t="shared" si="120"/>
        <v>1.2008000000000001</v>
      </c>
      <c r="C842" s="84">
        <f t="shared" si="121"/>
        <v>1.0785</v>
      </c>
      <c r="D842" s="1"/>
      <c r="E842" s="84">
        <f t="shared" si="124"/>
        <v>8.26</v>
      </c>
      <c r="F842" s="84">
        <f t="shared" si="125"/>
        <v>34</v>
      </c>
      <c r="G842" s="1"/>
      <c r="H842" s="1"/>
      <c r="I842" s="84">
        <f t="shared" si="126"/>
        <v>8.26</v>
      </c>
      <c r="J842" s="84">
        <f t="shared" si="127"/>
        <v>125.2</v>
      </c>
      <c r="K842" s="1"/>
      <c r="L842" s="1"/>
      <c r="M842" s="84">
        <f t="shared" si="128"/>
        <v>8.26</v>
      </c>
      <c r="N842" s="84">
        <f t="shared" si="129"/>
        <v>48.15</v>
      </c>
      <c r="O842" s="84">
        <f t="shared" si="122"/>
        <v>158.89500000000001</v>
      </c>
      <c r="P842" s="1"/>
      <c r="Q842" s="1"/>
    </row>
    <row r="843" spans="1:17" x14ac:dyDescent="0.2">
      <c r="A843" s="84">
        <f t="shared" si="123"/>
        <v>83.7</v>
      </c>
      <c r="B843" s="84">
        <f t="shared" si="120"/>
        <v>1.2000999999999999</v>
      </c>
      <c r="C843" s="84">
        <f t="shared" si="121"/>
        <v>1.0780000000000001</v>
      </c>
      <c r="D843" s="1"/>
      <c r="E843" s="84">
        <f t="shared" si="124"/>
        <v>8.27</v>
      </c>
      <c r="F843" s="84">
        <f t="shared" si="125"/>
        <v>33</v>
      </c>
      <c r="G843" s="1"/>
      <c r="H843" s="1"/>
      <c r="I843" s="84">
        <f t="shared" si="126"/>
        <v>8.27</v>
      </c>
      <c r="J843" s="84">
        <f t="shared" si="127"/>
        <v>125.4</v>
      </c>
      <c r="K843" s="1"/>
      <c r="L843" s="1"/>
      <c r="M843" s="84">
        <f t="shared" si="128"/>
        <v>8.27</v>
      </c>
      <c r="N843" s="84">
        <f t="shared" si="129"/>
        <v>48.23</v>
      </c>
      <c r="O843" s="84">
        <f t="shared" si="122"/>
        <v>159.15899999999999</v>
      </c>
      <c r="P843" s="1"/>
      <c r="Q843" s="1"/>
    </row>
    <row r="844" spans="1:17" x14ac:dyDescent="0.2">
      <c r="A844" s="84">
        <f t="shared" si="123"/>
        <v>83.8</v>
      </c>
      <c r="B844" s="84">
        <f t="shared" si="120"/>
        <v>1.1994</v>
      </c>
      <c r="C844" s="84">
        <f t="shared" si="121"/>
        <v>1.0774999999999999</v>
      </c>
      <c r="D844" s="1"/>
      <c r="E844" s="84">
        <f t="shared" si="124"/>
        <v>8.2799999999999994</v>
      </c>
      <c r="F844" s="84">
        <f t="shared" si="125"/>
        <v>33</v>
      </c>
      <c r="G844" s="1"/>
      <c r="H844" s="1"/>
      <c r="I844" s="84">
        <f t="shared" si="126"/>
        <v>8.2799999999999994</v>
      </c>
      <c r="J844" s="84">
        <f t="shared" si="127"/>
        <v>125.6</v>
      </c>
      <c r="K844" s="1"/>
      <c r="L844" s="1"/>
      <c r="M844" s="84">
        <f t="shared" si="128"/>
        <v>8.2799999999999994</v>
      </c>
      <c r="N844" s="84">
        <f t="shared" si="129"/>
        <v>48.31</v>
      </c>
      <c r="O844" s="84">
        <f t="shared" si="122"/>
        <v>159.423</v>
      </c>
      <c r="P844" s="1"/>
      <c r="Q844" s="1"/>
    </row>
    <row r="845" spans="1:17" x14ac:dyDescent="0.2">
      <c r="A845" s="84">
        <f t="shared" si="123"/>
        <v>83.9</v>
      </c>
      <c r="B845" s="84">
        <f t="shared" si="120"/>
        <v>1.1987000000000001</v>
      </c>
      <c r="C845" s="84">
        <f t="shared" si="121"/>
        <v>1.0770999999999999</v>
      </c>
      <c r="D845" s="1"/>
      <c r="E845" s="84">
        <f t="shared" si="124"/>
        <v>8.2899999999999991</v>
      </c>
      <c r="F845" s="84">
        <f t="shared" si="125"/>
        <v>33</v>
      </c>
      <c r="G845" s="1"/>
      <c r="H845" s="1"/>
      <c r="I845" s="84">
        <f t="shared" si="126"/>
        <v>8.2899999999999991</v>
      </c>
      <c r="J845" s="84">
        <f t="shared" si="127"/>
        <v>125.8</v>
      </c>
      <c r="K845" s="1"/>
      <c r="L845" s="1"/>
      <c r="M845" s="84">
        <f t="shared" si="128"/>
        <v>8.2899999999999991</v>
      </c>
      <c r="N845" s="84">
        <f t="shared" si="129"/>
        <v>48.38</v>
      </c>
      <c r="O845" s="84">
        <f t="shared" si="122"/>
        <v>159.654</v>
      </c>
      <c r="P845" s="1"/>
      <c r="Q845" s="1"/>
    </row>
    <row r="846" spans="1:17" x14ac:dyDescent="0.2">
      <c r="A846" s="84">
        <f t="shared" si="123"/>
        <v>84</v>
      </c>
      <c r="B846" s="84">
        <f t="shared" si="120"/>
        <v>1.198</v>
      </c>
      <c r="C846" s="84">
        <f t="shared" si="121"/>
        <v>1.0766</v>
      </c>
      <c r="D846" s="1"/>
      <c r="E846" s="84">
        <f t="shared" si="124"/>
        <v>8.3000000000000007</v>
      </c>
      <c r="F846" s="84">
        <f t="shared" si="125"/>
        <v>33</v>
      </c>
      <c r="G846" s="1"/>
      <c r="H846" s="1"/>
      <c r="I846" s="84">
        <f t="shared" si="126"/>
        <v>8.3000000000000007</v>
      </c>
      <c r="J846" s="84">
        <f t="shared" si="127"/>
        <v>126</v>
      </c>
      <c r="K846" s="1"/>
      <c r="L846" s="1"/>
      <c r="M846" s="84">
        <f t="shared" si="128"/>
        <v>8.3000000000000007</v>
      </c>
      <c r="N846" s="84">
        <f t="shared" si="129"/>
        <v>48.46</v>
      </c>
      <c r="O846" s="84">
        <f t="shared" si="122"/>
        <v>159.91800000000001</v>
      </c>
      <c r="P846" s="1"/>
      <c r="Q846" s="1"/>
    </row>
    <row r="847" spans="1:17" x14ac:dyDescent="0.2">
      <c r="A847" s="84">
        <f t="shared" si="123"/>
        <v>84.1</v>
      </c>
      <c r="B847" s="84">
        <f t="shared" si="120"/>
        <v>1.1973</v>
      </c>
      <c r="C847" s="84">
        <f t="shared" si="121"/>
        <v>1.0761000000000001</v>
      </c>
      <c r="D847" s="1"/>
      <c r="E847" s="84">
        <f t="shared" si="124"/>
        <v>8.31</v>
      </c>
      <c r="F847" s="84">
        <f t="shared" si="125"/>
        <v>32</v>
      </c>
      <c r="G847" s="1"/>
      <c r="H847" s="1"/>
      <c r="I847" s="84">
        <f t="shared" si="126"/>
        <v>8.31</v>
      </c>
      <c r="J847" s="84">
        <f t="shared" si="127"/>
        <v>126.2</v>
      </c>
      <c r="K847" s="1"/>
      <c r="L847" s="1"/>
      <c r="M847" s="84">
        <f t="shared" si="128"/>
        <v>8.31</v>
      </c>
      <c r="N847" s="84">
        <f t="shared" si="129"/>
        <v>48.54</v>
      </c>
      <c r="O847" s="84">
        <f t="shared" si="122"/>
        <v>160.18199999999999</v>
      </c>
      <c r="P847" s="1"/>
      <c r="Q847" s="1"/>
    </row>
    <row r="848" spans="1:17" x14ac:dyDescent="0.2">
      <c r="A848" s="84">
        <f t="shared" si="123"/>
        <v>84.2</v>
      </c>
      <c r="B848" s="84">
        <f t="shared" ref="B848:B911" si="130">ROUND(VLOOKUP($A848,SINCLAIRTABELLE,$D$1),$B$10)</f>
        <v>1.1966000000000001</v>
      </c>
      <c r="C848" s="84">
        <f t="shared" ref="C848:C911" si="131">IF($B$3=$W$1,ROUND(VLOOKUP($A848,SINCLAIRTABELLE,$E$1),$B$10),IF($B$3=$W$2,B848,B848+$B$4))</f>
        <v>1.0757000000000001</v>
      </c>
      <c r="D848" s="1"/>
      <c r="E848" s="84">
        <f t="shared" si="124"/>
        <v>8.32</v>
      </c>
      <c r="F848" s="84">
        <f t="shared" si="125"/>
        <v>32</v>
      </c>
      <c r="G848" s="1"/>
      <c r="H848" s="1"/>
      <c r="I848" s="84">
        <f t="shared" si="126"/>
        <v>8.32</v>
      </c>
      <c r="J848" s="84">
        <f t="shared" si="127"/>
        <v>126.4</v>
      </c>
      <c r="K848" s="1"/>
      <c r="L848" s="1"/>
      <c r="M848" s="84">
        <f t="shared" si="128"/>
        <v>8.32</v>
      </c>
      <c r="N848" s="84">
        <f t="shared" si="129"/>
        <v>48.62</v>
      </c>
      <c r="O848" s="84">
        <f t="shared" ref="O848:O911" si="132">IF($N$4="Ja",ROUND(N848*$O$2,$B$10),N848)</f>
        <v>160.446</v>
      </c>
      <c r="P848" s="1"/>
      <c r="Q848" s="1"/>
    </row>
    <row r="849" spans="1:17" x14ac:dyDescent="0.2">
      <c r="A849" s="84">
        <f t="shared" si="123"/>
        <v>84.3</v>
      </c>
      <c r="B849" s="84">
        <f t="shared" si="130"/>
        <v>1.1959</v>
      </c>
      <c r="C849" s="84">
        <f t="shared" si="131"/>
        <v>1.0751999999999999</v>
      </c>
      <c r="D849" s="1"/>
      <c r="E849" s="84">
        <f t="shared" si="124"/>
        <v>8.33</v>
      </c>
      <c r="F849" s="84">
        <f t="shared" si="125"/>
        <v>32</v>
      </c>
      <c r="G849" s="1"/>
      <c r="H849" s="1"/>
      <c r="I849" s="84">
        <f t="shared" si="126"/>
        <v>8.33</v>
      </c>
      <c r="J849" s="84">
        <f t="shared" si="127"/>
        <v>126.6</v>
      </c>
      <c r="K849" s="1"/>
      <c r="L849" s="1"/>
      <c r="M849" s="84">
        <f t="shared" si="128"/>
        <v>8.33</v>
      </c>
      <c r="N849" s="84">
        <f t="shared" si="129"/>
        <v>48.69</v>
      </c>
      <c r="O849" s="84">
        <f t="shared" si="132"/>
        <v>160.67699999999999</v>
      </c>
      <c r="P849" s="1"/>
      <c r="Q849" s="1"/>
    </row>
    <row r="850" spans="1:17" x14ac:dyDescent="0.2">
      <c r="A850" s="84">
        <f t="shared" ref="A850:A913" si="133">ROUND(A849+0.1,1)</f>
        <v>84.4</v>
      </c>
      <c r="B850" s="84">
        <f t="shared" si="130"/>
        <v>1.1952</v>
      </c>
      <c r="C850" s="84">
        <f t="shared" si="131"/>
        <v>1.0747</v>
      </c>
      <c r="D850" s="1"/>
      <c r="E850" s="84">
        <f t="shared" ref="E850:E913" si="134">ROUND(E849+0.01,2)</f>
        <v>8.34</v>
      </c>
      <c r="F850" s="84">
        <f t="shared" ref="F850:F913" si="135">ROUND(IF(E850 &gt; $F$9,0,($F$9-E850)*100*$F$11), $F$10)</f>
        <v>32</v>
      </c>
      <c r="G850" s="1"/>
      <c r="H850" s="1"/>
      <c r="I850" s="84">
        <f t="shared" ref="I850:I913" si="136">ROUND(I849+0.01,2)</f>
        <v>8.34</v>
      </c>
      <c r="J850" s="84">
        <f t="shared" ref="J850:J913" si="137">ROUND(IF(I850&lt;=$J$9,0,(I850-$J$9)*100*$J$11),$J$10)</f>
        <v>126.8</v>
      </c>
      <c r="K850" s="1"/>
      <c r="L850" s="1"/>
      <c r="M850" s="84">
        <f t="shared" ref="M850:M913" si="138">ROUND(M849+0.01,2)</f>
        <v>8.34</v>
      </c>
      <c r="N850" s="84">
        <f t="shared" ref="N850:N913" si="139">ROUND(IF(M850&lt;=$N$9,0,(M850-$N$9)*100*$N$11),$N$10)</f>
        <v>48.77</v>
      </c>
      <c r="O850" s="84">
        <f t="shared" si="132"/>
        <v>160.941</v>
      </c>
      <c r="P850" s="1"/>
      <c r="Q850" s="1"/>
    </row>
    <row r="851" spans="1:17" x14ac:dyDescent="0.2">
      <c r="A851" s="84">
        <f t="shared" si="133"/>
        <v>84.5</v>
      </c>
      <c r="B851" s="84">
        <f t="shared" si="130"/>
        <v>1.1944999999999999</v>
      </c>
      <c r="C851" s="84">
        <f t="shared" si="131"/>
        <v>1.0743</v>
      </c>
      <c r="D851" s="1"/>
      <c r="E851" s="84">
        <f t="shared" si="134"/>
        <v>8.35</v>
      </c>
      <c r="F851" s="84">
        <f t="shared" si="135"/>
        <v>31</v>
      </c>
      <c r="G851" s="1"/>
      <c r="H851" s="1"/>
      <c r="I851" s="84">
        <f t="shared" si="136"/>
        <v>8.35</v>
      </c>
      <c r="J851" s="84">
        <f t="shared" si="137"/>
        <v>127</v>
      </c>
      <c r="K851" s="1"/>
      <c r="L851" s="1"/>
      <c r="M851" s="84">
        <f t="shared" si="138"/>
        <v>8.35</v>
      </c>
      <c r="N851" s="84">
        <f t="shared" si="139"/>
        <v>48.85</v>
      </c>
      <c r="O851" s="84">
        <f t="shared" si="132"/>
        <v>161.20500000000001</v>
      </c>
      <c r="P851" s="1"/>
      <c r="Q851" s="1"/>
    </row>
    <row r="852" spans="1:17" x14ac:dyDescent="0.2">
      <c r="A852" s="84">
        <f t="shared" si="133"/>
        <v>84.6</v>
      </c>
      <c r="B852" s="84">
        <f t="shared" si="130"/>
        <v>1.1938</v>
      </c>
      <c r="C852" s="84">
        <f t="shared" si="131"/>
        <v>1.0738000000000001</v>
      </c>
      <c r="D852" s="1"/>
      <c r="E852" s="84">
        <f t="shared" si="134"/>
        <v>8.36</v>
      </c>
      <c r="F852" s="84">
        <f t="shared" si="135"/>
        <v>31</v>
      </c>
      <c r="G852" s="1"/>
      <c r="H852" s="1"/>
      <c r="I852" s="84">
        <f t="shared" si="136"/>
        <v>8.36</v>
      </c>
      <c r="J852" s="84">
        <f t="shared" si="137"/>
        <v>127.2</v>
      </c>
      <c r="K852" s="1"/>
      <c r="L852" s="1"/>
      <c r="M852" s="84">
        <f t="shared" si="138"/>
        <v>8.36</v>
      </c>
      <c r="N852" s="84">
        <f t="shared" si="139"/>
        <v>48.92</v>
      </c>
      <c r="O852" s="84">
        <f t="shared" si="132"/>
        <v>161.43600000000001</v>
      </c>
      <c r="P852" s="1"/>
      <c r="Q852" s="1"/>
    </row>
    <row r="853" spans="1:17" x14ac:dyDescent="0.2">
      <c r="A853" s="84">
        <f t="shared" si="133"/>
        <v>84.7</v>
      </c>
      <c r="B853" s="84">
        <f t="shared" si="130"/>
        <v>1.1931</v>
      </c>
      <c r="C853" s="84">
        <f t="shared" si="131"/>
        <v>1.0732999999999999</v>
      </c>
      <c r="D853" s="1"/>
      <c r="E853" s="84">
        <f t="shared" si="134"/>
        <v>8.3699999999999992</v>
      </c>
      <c r="F853" s="84">
        <f t="shared" si="135"/>
        <v>31</v>
      </c>
      <c r="G853" s="1"/>
      <c r="H853" s="1"/>
      <c r="I853" s="84">
        <f t="shared" si="136"/>
        <v>8.3699999999999992</v>
      </c>
      <c r="J853" s="84">
        <f t="shared" si="137"/>
        <v>127.4</v>
      </c>
      <c r="K853" s="1"/>
      <c r="L853" s="1"/>
      <c r="M853" s="84">
        <f t="shared" si="138"/>
        <v>8.3699999999999992</v>
      </c>
      <c r="N853" s="84">
        <f t="shared" si="139"/>
        <v>49</v>
      </c>
      <c r="O853" s="84">
        <f t="shared" si="132"/>
        <v>161.69999999999999</v>
      </c>
      <c r="P853" s="1"/>
      <c r="Q853" s="1"/>
    </row>
    <row r="854" spans="1:17" x14ac:dyDescent="0.2">
      <c r="A854" s="84">
        <f t="shared" si="133"/>
        <v>84.8</v>
      </c>
      <c r="B854" s="84">
        <f t="shared" si="130"/>
        <v>1.1923999999999999</v>
      </c>
      <c r="C854" s="84">
        <f t="shared" si="131"/>
        <v>1.0729</v>
      </c>
      <c r="D854" s="1"/>
      <c r="E854" s="84">
        <f t="shared" si="134"/>
        <v>8.3800000000000008</v>
      </c>
      <c r="F854" s="84">
        <f t="shared" si="135"/>
        <v>31</v>
      </c>
      <c r="G854" s="1"/>
      <c r="H854" s="1"/>
      <c r="I854" s="84">
        <f t="shared" si="136"/>
        <v>8.3800000000000008</v>
      </c>
      <c r="J854" s="84">
        <f t="shared" si="137"/>
        <v>127.6</v>
      </c>
      <c r="K854" s="1"/>
      <c r="L854" s="1"/>
      <c r="M854" s="84">
        <f t="shared" si="138"/>
        <v>8.3800000000000008</v>
      </c>
      <c r="N854" s="84">
        <f t="shared" si="139"/>
        <v>49.08</v>
      </c>
      <c r="O854" s="84">
        <f t="shared" si="132"/>
        <v>161.964</v>
      </c>
      <c r="P854" s="1"/>
      <c r="Q854" s="1"/>
    </row>
    <row r="855" spans="1:17" x14ac:dyDescent="0.2">
      <c r="A855" s="84">
        <f t="shared" si="133"/>
        <v>84.9</v>
      </c>
      <c r="B855" s="84">
        <f t="shared" si="130"/>
        <v>1.1917</v>
      </c>
      <c r="C855" s="84">
        <f t="shared" si="131"/>
        <v>1.0724</v>
      </c>
      <c r="D855" s="1"/>
      <c r="E855" s="84">
        <f t="shared" si="134"/>
        <v>8.39</v>
      </c>
      <c r="F855" s="84">
        <f t="shared" si="135"/>
        <v>30</v>
      </c>
      <c r="G855" s="1"/>
      <c r="H855" s="1"/>
      <c r="I855" s="84">
        <f t="shared" si="136"/>
        <v>8.39</v>
      </c>
      <c r="J855" s="84">
        <f t="shared" si="137"/>
        <v>127.8</v>
      </c>
      <c r="K855" s="1"/>
      <c r="L855" s="1"/>
      <c r="M855" s="84">
        <f t="shared" si="138"/>
        <v>8.39</v>
      </c>
      <c r="N855" s="84">
        <f t="shared" si="139"/>
        <v>49.15</v>
      </c>
      <c r="O855" s="84">
        <f t="shared" si="132"/>
        <v>162.19499999999999</v>
      </c>
      <c r="P855" s="1"/>
      <c r="Q855" s="1"/>
    </row>
    <row r="856" spans="1:17" x14ac:dyDescent="0.2">
      <c r="A856" s="84">
        <f t="shared" si="133"/>
        <v>85</v>
      </c>
      <c r="B856" s="84">
        <f t="shared" si="130"/>
        <v>1.1910000000000001</v>
      </c>
      <c r="C856" s="84">
        <f t="shared" si="131"/>
        <v>1.0720000000000001</v>
      </c>
      <c r="D856" s="1"/>
      <c r="E856" s="84">
        <f t="shared" si="134"/>
        <v>8.4</v>
      </c>
      <c r="F856" s="84">
        <f t="shared" si="135"/>
        <v>30</v>
      </c>
      <c r="G856" s="1"/>
      <c r="H856" s="1"/>
      <c r="I856" s="84">
        <f t="shared" si="136"/>
        <v>8.4</v>
      </c>
      <c r="J856" s="84">
        <f t="shared" si="137"/>
        <v>128</v>
      </c>
      <c r="K856" s="1"/>
      <c r="L856" s="1"/>
      <c r="M856" s="84">
        <f t="shared" si="138"/>
        <v>8.4</v>
      </c>
      <c r="N856" s="84">
        <f t="shared" si="139"/>
        <v>49.23</v>
      </c>
      <c r="O856" s="84">
        <f t="shared" si="132"/>
        <v>162.459</v>
      </c>
      <c r="P856" s="1"/>
      <c r="Q856" s="1"/>
    </row>
    <row r="857" spans="1:17" x14ac:dyDescent="0.2">
      <c r="A857" s="84">
        <f t="shared" si="133"/>
        <v>85.1</v>
      </c>
      <c r="B857" s="84">
        <f t="shared" si="130"/>
        <v>1.1902999999999999</v>
      </c>
      <c r="C857" s="84">
        <f t="shared" si="131"/>
        <v>1.0714999999999999</v>
      </c>
      <c r="D857" s="1"/>
      <c r="E857" s="84">
        <f t="shared" si="134"/>
        <v>8.41</v>
      </c>
      <c r="F857" s="84">
        <f t="shared" si="135"/>
        <v>30</v>
      </c>
      <c r="G857" s="1"/>
      <c r="H857" s="1"/>
      <c r="I857" s="84">
        <f t="shared" si="136"/>
        <v>8.41</v>
      </c>
      <c r="J857" s="84">
        <f t="shared" si="137"/>
        <v>128.19999999999999</v>
      </c>
      <c r="K857" s="1"/>
      <c r="L857" s="1"/>
      <c r="M857" s="84">
        <f t="shared" si="138"/>
        <v>8.41</v>
      </c>
      <c r="N857" s="84">
        <f t="shared" si="139"/>
        <v>49.31</v>
      </c>
      <c r="O857" s="84">
        <f t="shared" si="132"/>
        <v>162.72300000000001</v>
      </c>
      <c r="P857" s="1"/>
      <c r="Q857" s="1"/>
    </row>
    <row r="858" spans="1:17" x14ac:dyDescent="0.2">
      <c r="A858" s="84">
        <f t="shared" si="133"/>
        <v>85.2</v>
      </c>
      <c r="B858" s="84">
        <f t="shared" si="130"/>
        <v>1.1897</v>
      </c>
      <c r="C858" s="84">
        <f t="shared" si="131"/>
        <v>1.0710999999999999</v>
      </c>
      <c r="D858" s="1"/>
      <c r="E858" s="84">
        <f t="shared" si="134"/>
        <v>8.42</v>
      </c>
      <c r="F858" s="84">
        <f t="shared" si="135"/>
        <v>30</v>
      </c>
      <c r="G858" s="1"/>
      <c r="H858" s="1"/>
      <c r="I858" s="84">
        <f t="shared" si="136"/>
        <v>8.42</v>
      </c>
      <c r="J858" s="84">
        <f t="shared" si="137"/>
        <v>128.4</v>
      </c>
      <c r="K858" s="1"/>
      <c r="L858" s="1"/>
      <c r="M858" s="84">
        <f t="shared" si="138"/>
        <v>8.42</v>
      </c>
      <c r="N858" s="84">
        <f t="shared" si="139"/>
        <v>49.38</v>
      </c>
      <c r="O858" s="84">
        <f t="shared" si="132"/>
        <v>162.95400000000001</v>
      </c>
      <c r="P858" s="1"/>
      <c r="Q858" s="1"/>
    </row>
    <row r="859" spans="1:17" x14ac:dyDescent="0.2">
      <c r="A859" s="84">
        <f t="shared" si="133"/>
        <v>85.3</v>
      </c>
      <c r="B859" s="84">
        <f t="shared" si="130"/>
        <v>1.1890000000000001</v>
      </c>
      <c r="C859" s="84">
        <f t="shared" si="131"/>
        <v>1.0706</v>
      </c>
      <c r="D859" s="1"/>
      <c r="E859" s="84">
        <f t="shared" si="134"/>
        <v>8.43</v>
      </c>
      <c r="F859" s="84">
        <f t="shared" si="135"/>
        <v>29</v>
      </c>
      <c r="G859" s="1"/>
      <c r="H859" s="1"/>
      <c r="I859" s="84">
        <f t="shared" si="136"/>
        <v>8.43</v>
      </c>
      <c r="J859" s="84">
        <f t="shared" si="137"/>
        <v>128.6</v>
      </c>
      <c r="K859" s="1"/>
      <c r="L859" s="1"/>
      <c r="M859" s="84">
        <f t="shared" si="138"/>
        <v>8.43</v>
      </c>
      <c r="N859" s="84">
        <f t="shared" si="139"/>
        <v>49.46</v>
      </c>
      <c r="O859" s="84">
        <f t="shared" si="132"/>
        <v>163.21799999999999</v>
      </c>
      <c r="P859" s="1"/>
      <c r="Q859" s="1"/>
    </row>
    <row r="860" spans="1:17" x14ac:dyDescent="0.2">
      <c r="A860" s="84">
        <f t="shared" si="133"/>
        <v>85.4</v>
      </c>
      <c r="B860" s="84">
        <f t="shared" si="130"/>
        <v>1.1882999999999999</v>
      </c>
      <c r="C860" s="84">
        <f t="shared" si="131"/>
        <v>1.0702</v>
      </c>
      <c r="D860" s="1"/>
      <c r="E860" s="84">
        <f t="shared" si="134"/>
        <v>8.44</v>
      </c>
      <c r="F860" s="84">
        <f t="shared" si="135"/>
        <v>29</v>
      </c>
      <c r="G860" s="1"/>
      <c r="H860" s="1"/>
      <c r="I860" s="84">
        <f t="shared" si="136"/>
        <v>8.44</v>
      </c>
      <c r="J860" s="84">
        <f t="shared" si="137"/>
        <v>128.80000000000001</v>
      </c>
      <c r="K860" s="1"/>
      <c r="L860" s="1"/>
      <c r="M860" s="84">
        <f t="shared" si="138"/>
        <v>8.44</v>
      </c>
      <c r="N860" s="84">
        <f t="shared" si="139"/>
        <v>49.54</v>
      </c>
      <c r="O860" s="84">
        <f t="shared" si="132"/>
        <v>163.482</v>
      </c>
      <c r="P860" s="1"/>
      <c r="Q860" s="1"/>
    </row>
    <row r="861" spans="1:17" x14ac:dyDescent="0.2">
      <c r="A861" s="84">
        <f t="shared" si="133"/>
        <v>85.5</v>
      </c>
      <c r="B861" s="84">
        <f t="shared" si="130"/>
        <v>1.1876</v>
      </c>
      <c r="C861" s="84">
        <f t="shared" si="131"/>
        <v>1.0698000000000001</v>
      </c>
      <c r="D861" s="1"/>
      <c r="E861" s="84">
        <f t="shared" si="134"/>
        <v>8.4499999999999993</v>
      </c>
      <c r="F861" s="84">
        <f t="shared" si="135"/>
        <v>29</v>
      </c>
      <c r="G861" s="1"/>
      <c r="H861" s="1"/>
      <c r="I861" s="84">
        <f t="shared" si="136"/>
        <v>8.4499999999999993</v>
      </c>
      <c r="J861" s="84">
        <f t="shared" si="137"/>
        <v>129</v>
      </c>
      <c r="K861" s="1"/>
      <c r="L861" s="1"/>
      <c r="M861" s="84">
        <f t="shared" si="138"/>
        <v>8.4499999999999993</v>
      </c>
      <c r="N861" s="84">
        <f t="shared" si="139"/>
        <v>49.62</v>
      </c>
      <c r="O861" s="84">
        <f t="shared" si="132"/>
        <v>163.74600000000001</v>
      </c>
      <c r="P861" s="1"/>
      <c r="Q861" s="1"/>
    </row>
    <row r="862" spans="1:17" x14ac:dyDescent="0.2">
      <c r="A862" s="84">
        <f t="shared" si="133"/>
        <v>85.6</v>
      </c>
      <c r="B862" s="84">
        <f t="shared" si="130"/>
        <v>1.1870000000000001</v>
      </c>
      <c r="C862" s="84">
        <f t="shared" si="131"/>
        <v>1.0692999999999999</v>
      </c>
      <c r="D862" s="1"/>
      <c r="E862" s="84">
        <f t="shared" si="134"/>
        <v>8.4600000000000009</v>
      </c>
      <c r="F862" s="84">
        <f t="shared" si="135"/>
        <v>29</v>
      </c>
      <c r="G862" s="1"/>
      <c r="H862" s="1"/>
      <c r="I862" s="84">
        <f t="shared" si="136"/>
        <v>8.4600000000000009</v>
      </c>
      <c r="J862" s="84">
        <f t="shared" si="137"/>
        <v>129.19999999999999</v>
      </c>
      <c r="K862" s="1"/>
      <c r="L862" s="1"/>
      <c r="M862" s="84">
        <f t="shared" si="138"/>
        <v>8.4600000000000009</v>
      </c>
      <c r="N862" s="84">
        <f t="shared" si="139"/>
        <v>49.69</v>
      </c>
      <c r="O862" s="84">
        <f t="shared" si="132"/>
        <v>163.977</v>
      </c>
      <c r="P862" s="1"/>
      <c r="Q862" s="1"/>
    </row>
    <row r="863" spans="1:17" x14ac:dyDescent="0.2">
      <c r="A863" s="84">
        <f t="shared" si="133"/>
        <v>85.7</v>
      </c>
      <c r="B863" s="84">
        <f t="shared" si="130"/>
        <v>1.1862999999999999</v>
      </c>
      <c r="C863" s="84">
        <f t="shared" si="131"/>
        <v>1.0689</v>
      </c>
      <c r="D863" s="1"/>
      <c r="E863" s="84">
        <f t="shared" si="134"/>
        <v>8.4700000000000006</v>
      </c>
      <c r="F863" s="84">
        <f t="shared" si="135"/>
        <v>28</v>
      </c>
      <c r="G863" s="1"/>
      <c r="H863" s="1"/>
      <c r="I863" s="84">
        <f t="shared" si="136"/>
        <v>8.4700000000000006</v>
      </c>
      <c r="J863" s="84">
        <f t="shared" si="137"/>
        <v>129.4</v>
      </c>
      <c r="K863" s="1"/>
      <c r="L863" s="1"/>
      <c r="M863" s="84">
        <f t="shared" si="138"/>
        <v>8.4700000000000006</v>
      </c>
      <c r="N863" s="84">
        <f t="shared" si="139"/>
        <v>49.77</v>
      </c>
      <c r="O863" s="84">
        <f t="shared" si="132"/>
        <v>164.24100000000001</v>
      </c>
      <c r="P863" s="1"/>
      <c r="Q863" s="1"/>
    </row>
    <row r="864" spans="1:17" x14ac:dyDescent="0.2">
      <c r="A864" s="84">
        <f t="shared" si="133"/>
        <v>85.8</v>
      </c>
      <c r="B864" s="84">
        <f t="shared" si="130"/>
        <v>1.1856</v>
      </c>
      <c r="C864" s="84">
        <f t="shared" si="131"/>
        <v>1.0684</v>
      </c>
      <c r="D864" s="1"/>
      <c r="E864" s="84">
        <f t="shared" si="134"/>
        <v>8.48</v>
      </c>
      <c r="F864" s="84">
        <f t="shared" si="135"/>
        <v>28</v>
      </c>
      <c r="G864" s="1"/>
      <c r="H864" s="1"/>
      <c r="I864" s="84">
        <f t="shared" si="136"/>
        <v>8.48</v>
      </c>
      <c r="J864" s="84">
        <f t="shared" si="137"/>
        <v>129.6</v>
      </c>
      <c r="K864" s="1"/>
      <c r="L864" s="1"/>
      <c r="M864" s="84">
        <f t="shared" si="138"/>
        <v>8.48</v>
      </c>
      <c r="N864" s="84">
        <f t="shared" si="139"/>
        <v>49.85</v>
      </c>
      <c r="O864" s="84">
        <f t="shared" si="132"/>
        <v>164.505</v>
      </c>
      <c r="P864" s="1"/>
      <c r="Q864" s="1"/>
    </row>
    <row r="865" spans="1:17" x14ac:dyDescent="0.2">
      <c r="A865" s="84">
        <f t="shared" si="133"/>
        <v>85.9</v>
      </c>
      <c r="B865" s="84">
        <f t="shared" si="130"/>
        <v>1.1850000000000001</v>
      </c>
      <c r="C865" s="84">
        <f t="shared" si="131"/>
        <v>1.0680000000000001</v>
      </c>
      <c r="D865" s="1"/>
      <c r="E865" s="84">
        <f t="shared" si="134"/>
        <v>8.49</v>
      </c>
      <c r="F865" s="84">
        <f t="shared" si="135"/>
        <v>28</v>
      </c>
      <c r="G865" s="1"/>
      <c r="H865" s="1"/>
      <c r="I865" s="84">
        <f t="shared" si="136"/>
        <v>8.49</v>
      </c>
      <c r="J865" s="84">
        <f t="shared" si="137"/>
        <v>129.80000000000001</v>
      </c>
      <c r="K865" s="1"/>
      <c r="L865" s="1"/>
      <c r="M865" s="84">
        <f t="shared" si="138"/>
        <v>8.49</v>
      </c>
      <c r="N865" s="84">
        <f t="shared" si="139"/>
        <v>49.92</v>
      </c>
      <c r="O865" s="84">
        <f t="shared" si="132"/>
        <v>164.73599999999999</v>
      </c>
      <c r="P865" s="1"/>
      <c r="Q865" s="1"/>
    </row>
    <row r="866" spans="1:17" x14ac:dyDescent="0.2">
      <c r="A866" s="84">
        <f t="shared" si="133"/>
        <v>86</v>
      </c>
      <c r="B866" s="84">
        <f t="shared" si="130"/>
        <v>1.1842999999999999</v>
      </c>
      <c r="C866" s="84">
        <f t="shared" si="131"/>
        <v>1.0676000000000001</v>
      </c>
      <c r="D866" s="1"/>
      <c r="E866" s="84">
        <f t="shared" si="134"/>
        <v>8.5</v>
      </c>
      <c r="F866" s="84">
        <f t="shared" si="135"/>
        <v>28</v>
      </c>
      <c r="G866" s="1"/>
      <c r="H866" s="1"/>
      <c r="I866" s="84">
        <f t="shared" si="136"/>
        <v>8.5</v>
      </c>
      <c r="J866" s="84">
        <f t="shared" si="137"/>
        <v>130</v>
      </c>
      <c r="K866" s="1"/>
      <c r="L866" s="1"/>
      <c r="M866" s="84">
        <f t="shared" si="138"/>
        <v>8.5</v>
      </c>
      <c r="N866" s="84">
        <f t="shared" si="139"/>
        <v>50</v>
      </c>
      <c r="O866" s="84">
        <f t="shared" si="132"/>
        <v>165</v>
      </c>
      <c r="P866" s="1"/>
      <c r="Q866" s="1"/>
    </row>
    <row r="867" spans="1:17" x14ac:dyDescent="0.2">
      <c r="A867" s="84">
        <f t="shared" si="133"/>
        <v>86.1</v>
      </c>
      <c r="B867" s="84">
        <f t="shared" si="130"/>
        <v>1.1836</v>
      </c>
      <c r="C867" s="84">
        <f t="shared" si="131"/>
        <v>1.0671999999999999</v>
      </c>
      <c r="D867" s="1"/>
      <c r="E867" s="84">
        <f t="shared" si="134"/>
        <v>8.51</v>
      </c>
      <c r="F867" s="84">
        <f t="shared" si="135"/>
        <v>27</v>
      </c>
      <c r="G867" s="1"/>
      <c r="H867" s="1"/>
      <c r="I867" s="84">
        <f t="shared" si="136"/>
        <v>8.51</v>
      </c>
      <c r="J867" s="84">
        <f t="shared" si="137"/>
        <v>130.19999999999999</v>
      </c>
      <c r="K867" s="1"/>
      <c r="L867" s="1"/>
      <c r="M867" s="84">
        <f t="shared" si="138"/>
        <v>8.51</v>
      </c>
      <c r="N867" s="84">
        <f t="shared" si="139"/>
        <v>50.08</v>
      </c>
      <c r="O867" s="84">
        <f t="shared" si="132"/>
        <v>165.26400000000001</v>
      </c>
      <c r="P867" s="1"/>
      <c r="Q867" s="1"/>
    </row>
    <row r="868" spans="1:17" x14ac:dyDescent="0.2">
      <c r="A868" s="84">
        <f t="shared" si="133"/>
        <v>86.2</v>
      </c>
      <c r="B868" s="84">
        <f t="shared" si="130"/>
        <v>1.1830000000000001</v>
      </c>
      <c r="C868" s="84">
        <f t="shared" si="131"/>
        <v>1.0667</v>
      </c>
      <c r="D868" s="1"/>
      <c r="E868" s="84">
        <f t="shared" si="134"/>
        <v>8.52</v>
      </c>
      <c r="F868" s="84">
        <f t="shared" si="135"/>
        <v>27</v>
      </c>
      <c r="G868" s="1"/>
      <c r="H868" s="1"/>
      <c r="I868" s="84">
        <f t="shared" si="136"/>
        <v>8.52</v>
      </c>
      <c r="J868" s="84">
        <f t="shared" si="137"/>
        <v>130.4</v>
      </c>
      <c r="K868" s="1"/>
      <c r="L868" s="1"/>
      <c r="M868" s="84">
        <f t="shared" si="138"/>
        <v>8.52</v>
      </c>
      <c r="N868" s="84">
        <f t="shared" si="139"/>
        <v>50.15</v>
      </c>
      <c r="O868" s="84">
        <f t="shared" si="132"/>
        <v>165.495</v>
      </c>
      <c r="P868" s="1"/>
      <c r="Q868" s="1"/>
    </row>
    <row r="869" spans="1:17" x14ac:dyDescent="0.2">
      <c r="A869" s="84">
        <f t="shared" si="133"/>
        <v>86.3</v>
      </c>
      <c r="B869" s="84">
        <f t="shared" si="130"/>
        <v>1.1822999999999999</v>
      </c>
      <c r="C869" s="84">
        <f t="shared" si="131"/>
        <v>1.0663</v>
      </c>
      <c r="D869" s="1"/>
      <c r="E869" s="84">
        <f t="shared" si="134"/>
        <v>8.5299999999999994</v>
      </c>
      <c r="F869" s="84">
        <f t="shared" si="135"/>
        <v>27</v>
      </c>
      <c r="G869" s="1"/>
      <c r="H869" s="1"/>
      <c r="I869" s="84">
        <f t="shared" si="136"/>
        <v>8.5299999999999994</v>
      </c>
      <c r="J869" s="84">
        <f t="shared" si="137"/>
        <v>130.6</v>
      </c>
      <c r="K869" s="1"/>
      <c r="L869" s="1"/>
      <c r="M869" s="84">
        <f t="shared" si="138"/>
        <v>8.5299999999999994</v>
      </c>
      <c r="N869" s="84">
        <f t="shared" si="139"/>
        <v>50.23</v>
      </c>
      <c r="O869" s="84">
        <f t="shared" si="132"/>
        <v>165.75899999999999</v>
      </c>
      <c r="P869" s="1"/>
      <c r="Q869" s="1"/>
    </row>
    <row r="870" spans="1:17" x14ac:dyDescent="0.2">
      <c r="A870" s="84">
        <f t="shared" si="133"/>
        <v>86.4</v>
      </c>
      <c r="B870" s="84">
        <f t="shared" si="130"/>
        <v>1.1817</v>
      </c>
      <c r="C870" s="84">
        <f t="shared" si="131"/>
        <v>1.0659000000000001</v>
      </c>
      <c r="D870" s="1"/>
      <c r="E870" s="84">
        <f t="shared" si="134"/>
        <v>8.5399999999999991</v>
      </c>
      <c r="F870" s="84">
        <f t="shared" si="135"/>
        <v>27</v>
      </c>
      <c r="G870" s="1"/>
      <c r="H870" s="1"/>
      <c r="I870" s="84">
        <f t="shared" si="136"/>
        <v>8.5399999999999991</v>
      </c>
      <c r="J870" s="84">
        <f t="shared" si="137"/>
        <v>130.80000000000001</v>
      </c>
      <c r="K870" s="1"/>
      <c r="L870" s="1"/>
      <c r="M870" s="84">
        <f t="shared" si="138"/>
        <v>8.5399999999999991</v>
      </c>
      <c r="N870" s="84">
        <f t="shared" si="139"/>
        <v>50.31</v>
      </c>
      <c r="O870" s="84">
        <f t="shared" si="132"/>
        <v>166.023</v>
      </c>
      <c r="P870" s="1"/>
      <c r="Q870" s="1"/>
    </row>
    <row r="871" spans="1:17" x14ac:dyDescent="0.2">
      <c r="A871" s="84">
        <f t="shared" si="133"/>
        <v>86.5</v>
      </c>
      <c r="B871" s="84">
        <f t="shared" si="130"/>
        <v>1.181</v>
      </c>
      <c r="C871" s="84">
        <f t="shared" si="131"/>
        <v>1.0654999999999999</v>
      </c>
      <c r="D871" s="1"/>
      <c r="E871" s="84">
        <f t="shared" si="134"/>
        <v>8.5500000000000007</v>
      </c>
      <c r="F871" s="84">
        <f t="shared" si="135"/>
        <v>26</v>
      </c>
      <c r="G871" s="1"/>
      <c r="H871" s="1"/>
      <c r="I871" s="84">
        <f t="shared" si="136"/>
        <v>8.5500000000000007</v>
      </c>
      <c r="J871" s="84">
        <f t="shared" si="137"/>
        <v>131</v>
      </c>
      <c r="K871" s="1"/>
      <c r="L871" s="1"/>
      <c r="M871" s="84">
        <f t="shared" si="138"/>
        <v>8.5500000000000007</v>
      </c>
      <c r="N871" s="84">
        <f t="shared" si="139"/>
        <v>50.38</v>
      </c>
      <c r="O871" s="84">
        <f t="shared" si="132"/>
        <v>166.25399999999999</v>
      </c>
      <c r="P871" s="1"/>
      <c r="Q871" s="1"/>
    </row>
    <row r="872" spans="1:17" x14ac:dyDescent="0.2">
      <c r="A872" s="84">
        <f t="shared" si="133"/>
        <v>86.6</v>
      </c>
      <c r="B872" s="84">
        <f t="shared" si="130"/>
        <v>1.1803999999999999</v>
      </c>
      <c r="C872" s="84">
        <f t="shared" si="131"/>
        <v>1.0649999999999999</v>
      </c>
      <c r="D872" s="1"/>
      <c r="E872" s="84">
        <f t="shared" si="134"/>
        <v>8.56</v>
      </c>
      <c r="F872" s="84">
        <f t="shared" si="135"/>
        <v>26</v>
      </c>
      <c r="G872" s="1"/>
      <c r="H872" s="1"/>
      <c r="I872" s="84">
        <f t="shared" si="136"/>
        <v>8.56</v>
      </c>
      <c r="J872" s="84">
        <f t="shared" si="137"/>
        <v>131.19999999999999</v>
      </c>
      <c r="K872" s="1"/>
      <c r="L872" s="1"/>
      <c r="M872" s="84">
        <f t="shared" si="138"/>
        <v>8.56</v>
      </c>
      <c r="N872" s="84">
        <f t="shared" si="139"/>
        <v>50.46</v>
      </c>
      <c r="O872" s="84">
        <f t="shared" si="132"/>
        <v>166.518</v>
      </c>
      <c r="P872" s="1"/>
      <c r="Q872" s="1"/>
    </row>
    <row r="873" spans="1:17" x14ac:dyDescent="0.2">
      <c r="A873" s="84">
        <f t="shared" si="133"/>
        <v>86.7</v>
      </c>
      <c r="B873" s="84">
        <f t="shared" si="130"/>
        <v>1.1797</v>
      </c>
      <c r="C873" s="84">
        <f t="shared" si="131"/>
        <v>1.0646</v>
      </c>
      <c r="D873" s="1"/>
      <c r="E873" s="84">
        <f t="shared" si="134"/>
        <v>8.57</v>
      </c>
      <c r="F873" s="84">
        <f t="shared" si="135"/>
        <v>26</v>
      </c>
      <c r="G873" s="1"/>
      <c r="H873" s="1"/>
      <c r="I873" s="84">
        <f t="shared" si="136"/>
        <v>8.57</v>
      </c>
      <c r="J873" s="84">
        <f t="shared" si="137"/>
        <v>131.4</v>
      </c>
      <c r="K873" s="1"/>
      <c r="L873" s="1"/>
      <c r="M873" s="84">
        <f t="shared" si="138"/>
        <v>8.57</v>
      </c>
      <c r="N873" s="84">
        <f t="shared" si="139"/>
        <v>50.54</v>
      </c>
      <c r="O873" s="84">
        <f t="shared" si="132"/>
        <v>166.78200000000001</v>
      </c>
      <c r="P873" s="1"/>
      <c r="Q873" s="1"/>
    </row>
    <row r="874" spans="1:17" x14ac:dyDescent="0.2">
      <c r="A874" s="84">
        <f t="shared" si="133"/>
        <v>86.8</v>
      </c>
      <c r="B874" s="84">
        <f t="shared" si="130"/>
        <v>1.1791</v>
      </c>
      <c r="C874" s="84">
        <f t="shared" si="131"/>
        <v>1.0642</v>
      </c>
      <c r="D874" s="1"/>
      <c r="E874" s="84">
        <f t="shared" si="134"/>
        <v>8.58</v>
      </c>
      <c r="F874" s="84">
        <f t="shared" si="135"/>
        <v>26</v>
      </c>
      <c r="G874" s="1"/>
      <c r="H874" s="1"/>
      <c r="I874" s="84">
        <f t="shared" si="136"/>
        <v>8.58</v>
      </c>
      <c r="J874" s="84">
        <f t="shared" si="137"/>
        <v>131.6</v>
      </c>
      <c r="K874" s="1"/>
      <c r="L874" s="1"/>
      <c r="M874" s="84">
        <f t="shared" si="138"/>
        <v>8.58</v>
      </c>
      <c r="N874" s="84">
        <f t="shared" si="139"/>
        <v>50.62</v>
      </c>
      <c r="O874" s="84">
        <f t="shared" si="132"/>
        <v>167.04599999999999</v>
      </c>
      <c r="P874" s="1"/>
      <c r="Q874" s="1"/>
    </row>
    <row r="875" spans="1:17" x14ac:dyDescent="0.2">
      <c r="A875" s="84">
        <f t="shared" si="133"/>
        <v>86.9</v>
      </c>
      <c r="B875" s="84">
        <f t="shared" si="130"/>
        <v>1.1783999999999999</v>
      </c>
      <c r="C875" s="84">
        <f t="shared" si="131"/>
        <v>1.0638000000000001</v>
      </c>
      <c r="D875" s="1"/>
      <c r="E875" s="84">
        <f t="shared" si="134"/>
        <v>8.59</v>
      </c>
      <c r="F875" s="84">
        <f t="shared" si="135"/>
        <v>25</v>
      </c>
      <c r="G875" s="1"/>
      <c r="H875" s="1"/>
      <c r="I875" s="84">
        <f t="shared" si="136"/>
        <v>8.59</v>
      </c>
      <c r="J875" s="84">
        <f t="shared" si="137"/>
        <v>131.80000000000001</v>
      </c>
      <c r="K875" s="1"/>
      <c r="L875" s="1"/>
      <c r="M875" s="84">
        <f t="shared" si="138"/>
        <v>8.59</v>
      </c>
      <c r="N875" s="84">
        <f t="shared" si="139"/>
        <v>50.69</v>
      </c>
      <c r="O875" s="84">
        <f t="shared" si="132"/>
        <v>167.27699999999999</v>
      </c>
      <c r="P875" s="1"/>
      <c r="Q875" s="1"/>
    </row>
    <row r="876" spans="1:17" x14ac:dyDescent="0.2">
      <c r="A876" s="84">
        <f t="shared" si="133"/>
        <v>87</v>
      </c>
      <c r="B876" s="84">
        <f t="shared" si="130"/>
        <v>1.1778</v>
      </c>
      <c r="C876" s="84">
        <f t="shared" si="131"/>
        <v>1.0633999999999999</v>
      </c>
      <c r="D876" s="1"/>
      <c r="E876" s="84">
        <f t="shared" si="134"/>
        <v>8.6</v>
      </c>
      <c r="F876" s="84">
        <f t="shared" si="135"/>
        <v>25</v>
      </c>
      <c r="G876" s="1"/>
      <c r="H876" s="1"/>
      <c r="I876" s="84">
        <f t="shared" si="136"/>
        <v>8.6</v>
      </c>
      <c r="J876" s="84">
        <f t="shared" si="137"/>
        <v>132</v>
      </c>
      <c r="K876" s="1"/>
      <c r="L876" s="1"/>
      <c r="M876" s="84">
        <f t="shared" si="138"/>
        <v>8.6</v>
      </c>
      <c r="N876" s="84">
        <f t="shared" si="139"/>
        <v>50.77</v>
      </c>
      <c r="O876" s="84">
        <f t="shared" si="132"/>
        <v>167.541</v>
      </c>
      <c r="P876" s="1"/>
      <c r="Q876" s="1"/>
    </row>
    <row r="877" spans="1:17" x14ac:dyDescent="0.2">
      <c r="A877" s="84">
        <f t="shared" si="133"/>
        <v>87.1</v>
      </c>
      <c r="B877" s="84">
        <f t="shared" si="130"/>
        <v>1.1772</v>
      </c>
      <c r="C877" s="84">
        <f t="shared" si="131"/>
        <v>1.0629999999999999</v>
      </c>
      <c r="D877" s="1"/>
      <c r="E877" s="84">
        <f t="shared" si="134"/>
        <v>8.61</v>
      </c>
      <c r="F877" s="84">
        <f t="shared" si="135"/>
        <v>25</v>
      </c>
      <c r="G877" s="1"/>
      <c r="H877" s="1"/>
      <c r="I877" s="84">
        <f t="shared" si="136"/>
        <v>8.61</v>
      </c>
      <c r="J877" s="84">
        <f t="shared" si="137"/>
        <v>132.19999999999999</v>
      </c>
      <c r="K877" s="1"/>
      <c r="L877" s="1"/>
      <c r="M877" s="84">
        <f t="shared" si="138"/>
        <v>8.61</v>
      </c>
      <c r="N877" s="84">
        <f t="shared" si="139"/>
        <v>50.85</v>
      </c>
      <c r="O877" s="84">
        <f t="shared" si="132"/>
        <v>167.80500000000001</v>
      </c>
      <c r="P877" s="1"/>
      <c r="Q877" s="1"/>
    </row>
    <row r="878" spans="1:17" x14ac:dyDescent="0.2">
      <c r="A878" s="84">
        <f t="shared" si="133"/>
        <v>87.2</v>
      </c>
      <c r="B878" s="84">
        <f t="shared" si="130"/>
        <v>1.1765000000000001</v>
      </c>
      <c r="C878" s="84">
        <f t="shared" si="131"/>
        <v>1.0626</v>
      </c>
      <c r="D878" s="1"/>
      <c r="E878" s="84">
        <f t="shared" si="134"/>
        <v>8.6199999999999992</v>
      </c>
      <c r="F878" s="84">
        <f t="shared" si="135"/>
        <v>25</v>
      </c>
      <c r="G878" s="1"/>
      <c r="H878" s="1"/>
      <c r="I878" s="84">
        <f t="shared" si="136"/>
        <v>8.6199999999999992</v>
      </c>
      <c r="J878" s="84">
        <f t="shared" si="137"/>
        <v>132.4</v>
      </c>
      <c r="K878" s="1"/>
      <c r="L878" s="1"/>
      <c r="M878" s="84">
        <f t="shared" si="138"/>
        <v>8.6199999999999992</v>
      </c>
      <c r="N878" s="84">
        <f t="shared" si="139"/>
        <v>50.92</v>
      </c>
      <c r="O878" s="84">
        <f t="shared" si="132"/>
        <v>168.036</v>
      </c>
      <c r="P878" s="1"/>
      <c r="Q878" s="1"/>
    </row>
    <row r="879" spans="1:17" x14ac:dyDescent="0.2">
      <c r="A879" s="84">
        <f t="shared" si="133"/>
        <v>87.3</v>
      </c>
      <c r="B879" s="84">
        <f t="shared" si="130"/>
        <v>1.1758999999999999</v>
      </c>
      <c r="C879" s="84">
        <f t="shared" si="131"/>
        <v>1.0622</v>
      </c>
      <c r="D879" s="1"/>
      <c r="E879" s="84">
        <f t="shared" si="134"/>
        <v>8.6300000000000008</v>
      </c>
      <c r="F879" s="84">
        <f t="shared" si="135"/>
        <v>24</v>
      </c>
      <c r="G879" s="1"/>
      <c r="H879" s="1"/>
      <c r="I879" s="84">
        <f t="shared" si="136"/>
        <v>8.6300000000000008</v>
      </c>
      <c r="J879" s="84">
        <f t="shared" si="137"/>
        <v>132.6</v>
      </c>
      <c r="K879" s="1"/>
      <c r="L879" s="1"/>
      <c r="M879" s="84">
        <f t="shared" si="138"/>
        <v>8.6300000000000008</v>
      </c>
      <c r="N879" s="84">
        <f t="shared" si="139"/>
        <v>51</v>
      </c>
      <c r="O879" s="84">
        <f t="shared" si="132"/>
        <v>168.3</v>
      </c>
      <c r="P879" s="1"/>
      <c r="Q879" s="1"/>
    </row>
    <row r="880" spans="1:17" x14ac:dyDescent="0.2">
      <c r="A880" s="84">
        <f t="shared" si="133"/>
        <v>87.4</v>
      </c>
      <c r="B880" s="84">
        <f t="shared" si="130"/>
        <v>1.1753</v>
      </c>
      <c r="C880" s="84">
        <f t="shared" si="131"/>
        <v>1.0618000000000001</v>
      </c>
      <c r="D880" s="1"/>
      <c r="E880" s="84">
        <f t="shared" si="134"/>
        <v>8.64</v>
      </c>
      <c r="F880" s="84">
        <f t="shared" si="135"/>
        <v>24</v>
      </c>
      <c r="G880" s="1"/>
      <c r="H880" s="1"/>
      <c r="I880" s="84">
        <f t="shared" si="136"/>
        <v>8.64</v>
      </c>
      <c r="J880" s="84">
        <f t="shared" si="137"/>
        <v>132.80000000000001</v>
      </c>
      <c r="K880" s="1"/>
      <c r="L880" s="1"/>
      <c r="M880" s="84">
        <f t="shared" si="138"/>
        <v>8.64</v>
      </c>
      <c r="N880" s="84">
        <f t="shared" si="139"/>
        <v>51.08</v>
      </c>
      <c r="O880" s="84">
        <f t="shared" si="132"/>
        <v>168.56399999999999</v>
      </c>
      <c r="P880" s="1"/>
      <c r="Q880" s="1"/>
    </row>
    <row r="881" spans="1:17" x14ac:dyDescent="0.2">
      <c r="A881" s="84">
        <f t="shared" si="133"/>
        <v>87.5</v>
      </c>
      <c r="B881" s="84">
        <f t="shared" si="130"/>
        <v>1.1746000000000001</v>
      </c>
      <c r="C881" s="84">
        <f t="shared" si="131"/>
        <v>1.0612999999999999</v>
      </c>
      <c r="D881" s="1"/>
      <c r="E881" s="84">
        <f t="shared" si="134"/>
        <v>8.65</v>
      </c>
      <c r="F881" s="84">
        <f t="shared" si="135"/>
        <v>24</v>
      </c>
      <c r="G881" s="1"/>
      <c r="H881" s="1"/>
      <c r="I881" s="84">
        <f t="shared" si="136"/>
        <v>8.65</v>
      </c>
      <c r="J881" s="84">
        <f t="shared" si="137"/>
        <v>133</v>
      </c>
      <c r="K881" s="1"/>
      <c r="L881" s="1"/>
      <c r="M881" s="84">
        <f t="shared" si="138"/>
        <v>8.65</v>
      </c>
      <c r="N881" s="84">
        <f t="shared" si="139"/>
        <v>51.15</v>
      </c>
      <c r="O881" s="84">
        <f t="shared" si="132"/>
        <v>168.79499999999999</v>
      </c>
      <c r="P881" s="1"/>
      <c r="Q881" s="1"/>
    </row>
    <row r="882" spans="1:17" x14ac:dyDescent="0.2">
      <c r="A882" s="84">
        <f t="shared" si="133"/>
        <v>87.6</v>
      </c>
      <c r="B882" s="84">
        <f t="shared" si="130"/>
        <v>1.1739999999999999</v>
      </c>
      <c r="C882" s="84">
        <f t="shared" si="131"/>
        <v>1.0609</v>
      </c>
      <c r="D882" s="1"/>
      <c r="E882" s="84">
        <f t="shared" si="134"/>
        <v>8.66</v>
      </c>
      <c r="F882" s="84">
        <f t="shared" si="135"/>
        <v>24</v>
      </c>
      <c r="G882" s="1"/>
      <c r="H882" s="1"/>
      <c r="I882" s="84">
        <f t="shared" si="136"/>
        <v>8.66</v>
      </c>
      <c r="J882" s="84">
        <f t="shared" si="137"/>
        <v>133.19999999999999</v>
      </c>
      <c r="K882" s="1"/>
      <c r="L882" s="1"/>
      <c r="M882" s="84">
        <f t="shared" si="138"/>
        <v>8.66</v>
      </c>
      <c r="N882" s="84">
        <f t="shared" si="139"/>
        <v>51.23</v>
      </c>
      <c r="O882" s="84">
        <f t="shared" si="132"/>
        <v>169.059</v>
      </c>
      <c r="P882" s="1"/>
      <c r="Q882" s="1"/>
    </row>
    <row r="883" spans="1:17" x14ac:dyDescent="0.2">
      <c r="A883" s="84">
        <f t="shared" si="133"/>
        <v>87.7</v>
      </c>
      <c r="B883" s="84">
        <f t="shared" si="130"/>
        <v>1.1734</v>
      </c>
      <c r="C883" s="84">
        <f t="shared" si="131"/>
        <v>1.0605</v>
      </c>
      <c r="D883" s="1"/>
      <c r="E883" s="84">
        <f t="shared" si="134"/>
        <v>8.67</v>
      </c>
      <c r="F883" s="84">
        <f t="shared" si="135"/>
        <v>23</v>
      </c>
      <c r="G883" s="1"/>
      <c r="H883" s="1"/>
      <c r="I883" s="84">
        <f t="shared" si="136"/>
        <v>8.67</v>
      </c>
      <c r="J883" s="84">
        <f t="shared" si="137"/>
        <v>133.4</v>
      </c>
      <c r="K883" s="1"/>
      <c r="L883" s="1"/>
      <c r="M883" s="84">
        <f t="shared" si="138"/>
        <v>8.67</v>
      </c>
      <c r="N883" s="84">
        <f t="shared" si="139"/>
        <v>51.31</v>
      </c>
      <c r="O883" s="84">
        <f t="shared" si="132"/>
        <v>169.32300000000001</v>
      </c>
      <c r="P883" s="1"/>
      <c r="Q883" s="1"/>
    </row>
    <row r="884" spans="1:17" x14ac:dyDescent="0.2">
      <c r="A884" s="84">
        <f t="shared" si="133"/>
        <v>87.8</v>
      </c>
      <c r="B884" s="84">
        <f t="shared" si="130"/>
        <v>1.1727000000000001</v>
      </c>
      <c r="C884" s="84">
        <f t="shared" si="131"/>
        <v>1.0602</v>
      </c>
      <c r="D884" s="1"/>
      <c r="E884" s="84">
        <f t="shared" si="134"/>
        <v>8.68</v>
      </c>
      <c r="F884" s="84">
        <f t="shared" si="135"/>
        <v>23</v>
      </c>
      <c r="G884" s="1"/>
      <c r="H884" s="1"/>
      <c r="I884" s="84">
        <f t="shared" si="136"/>
        <v>8.68</v>
      </c>
      <c r="J884" s="84">
        <f t="shared" si="137"/>
        <v>133.6</v>
      </c>
      <c r="K884" s="1"/>
      <c r="L884" s="1"/>
      <c r="M884" s="84">
        <f t="shared" si="138"/>
        <v>8.68</v>
      </c>
      <c r="N884" s="84">
        <f t="shared" si="139"/>
        <v>51.38</v>
      </c>
      <c r="O884" s="84">
        <f t="shared" si="132"/>
        <v>169.554</v>
      </c>
      <c r="P884" s="1"/>
      <c r="Q884" s="1"/>
    </row>
    <row r="885" spans="1:17" x14ac:dyDescent="0.2">
      <c r="A885" s="84">
        <f t="shared" si="133"/>
        <v>87.9</v>
      </c>
      <c r="B885" s="84">
        <f t="shared" si="130"/>
        <v>1.1720999999999999</v>
      </c>
      <c r="C885" s="84">
        <f t="shared" si="131"/>
        <v>1.0598000000000001</v>
      </c>
      <c r="D885" s="1"/>
      <c r="E885" s="84">
        <f t="shared" si="134"/>
        <v>8.69</v>
      </c>
      <c r="F885" s="84">
        <f t="shared" si="135"/>
        <v>23</v>
      </c>
      <c r="G885" s="1"/>
      <c r="H885" s="1"/>
      <c r="I885" s="84">
        <f t="shared" si="136"/>
        <v>8.69</v>
      </c>
      <c r="J885" s="84">
        <f t="shared" si="137"/>
        <v>133.80000000000001</v>
      </c>
      <c r="K885" s="1"/>
      <c r="L885" s="1"/>
      <c r="M885" s="84">
        <f t="shared" si="138"/>
        <v>8.69</v>
      </c>
      <c r="N885" s="84">
        <f t="shared" si="139"/>
        <v>51.46</v>
      </c>
      <c r="O885" s="84">
        <f t="shared" si="132"/>
        <v>169.81800000000001</v>
      </c>
      <c r="P885" s="1"/>
      <c r="Q885" s="1"/>
    </row>
    <row r="886" spans="1:17" x14ac:dyDescent="0.2">
      <c r="A886" s="84">
        <f t="shared" si="133"/>
        <v>88</v>
      </c>
      <c r="B886" s="84">
        <f t="shared" si="130"/>
        <v>1.1715</v>
      </c>
      <c r="C886" s="84">
        <f t="shared" si="131"/>
        <v>1.0593999999999999</v>
      </c>
      <c r="D886" s="1"/>
      <c r="E886" s="84">
        <f t="shared" si="134"/>
        <v>8.6999999999999993</v>
      </c>
      <c r="F886" s="84">
        <f t="shared" si="135"/>
        <v>23</v>
      </c>
      <c r="G886" s="1"/>
      <c r="H886" s="1"/>
      <c r="I886" s="84">
        <f t="shared" si="136"/>
        <v>8.6999999999999993</v>
      </c>
      <c r="J886" s="84">
        <f t="shared" si="137"/>
        <v>134</v>
      </c>
      <c r="K886" s="1"/>
      <c r="L886" s="1"/>
      <c r="M886" s="84">
        <f t="shared" si="138"/>
        <v>8.6999999999999993</v>
      </c>
      <c r="N886" s="84">
        <f t="shared" si="139"/>
        <v>51.54</v>
      </c>
      <c r="O886" s="84">
        <f t="shared" si="132"/>
        <v>170.08199999999999</v>
      </c>
      <c r="P886" s="1"/>
      <c r="Q886" s="1"/>
    </row>
    <row r="887" spans="1:17" x14ac:dyDescent="0.2">
      <c r="A887" s="84">
        <f t="shared" si="133"/>
        <v>88.1</v>
      </c>
      <c r="B887" s="84">
        <f t="shared" si="130"/>
        <v>1.1709000000000001</v>
      </c>
      <c r="C887" s="84">
        <f t="shared" si="131"/>
        <v>1.0589999999999999</v>
      </c>
      <c r="D887" s="1"/>
      <c r="E887" s="84">
        <f t="shared" si="134"/>
        <v>8.7100000000000009</v>
      </c>
      <c r="F887" s="84">
        <f t="shared" si="135"/>
        <v>22</v>
      </c>
      <c r="G887" s="1"/>
      <c r="H887" s="1"/>
      <c r="I887" s="84">
        <f t="shared" si="136"/>
        <v>8.7100000000000009</v>
      </c>
      <c r="J887" s="84">
        <f t="shared" si="137"/>
        <v>134.19999999999999</v>
      </c>
      <c r="K887" s="1"/>
      <c r="L887" s="1"/>
      <c r="M887" s="84">
        <f t="shared" si="138"/>
        <v>8.7100000000000009</v>
      </c>
      <c r="N887" s="84">
        <f t="shared" si="139"/>
        <v>51.62</v>
      </c>
      <c r="O887" s="84">
        <f t="shared" si="132"/>
        <v>170.346</v>
      </c>
      <c r="P887" s="1"/>
      <c r="Q887" s="1"/>
    </row>
    <row r="888" spans="1:17" x14ac:dyDescent="0.2">
      <c r="A888" s="84">
        <f t="shared" si="133"/>
        <v>88.2</v>
      </c>
      <c r="B888" s="84">
        <f t="shared" si="130"/>
        <v>1.1702999999999999</v>
      </c>
      <c r="C888" s="84">
        <f t="shared" si="131"/>
        <v>1.0586</v>
      </c>
      <c r="D888" s="1"/>
      <c r="E888" s="84">
        <f t="shared" si="134"/>
        <v>8.7200000000000006</v>
      </c>
      <c r="F888" s="84">
        <f t="shared" si="135"/>
        <v>22</v>
      </c>
      <c r="G888" s="1"/>
      <c r="H888" s="1"/>
      <c r="I888" s="84">
        <f t="shared" si="136"/>
        <v>8.7200000000000006</v>
      </c>
      <c r="J888" s="84">
        <f t="shared" si="137"/>
        <v>134.4</v>
      </c>
      <c r="K888" s="1"/>
      <c r="L888" s="1"/>
      <c r="M888" s="84">
        <f t="shared" si="138"/>
        <v>8.7200000000000006</v>
      </c>
      <c r="N888" s="84">
        <f t="shared" si="139"/>
        <v>51.69</v>
      </c>
      <c r="O888" s="84">
        <f t="shared" si="132"/>
        <v>170.577</v>
      </c>
      <c r="P888" s="1"/>
      <c r="Q888" s="1"/>
    </row>
    <row r="889" spans="1:17" x14ac:dyDescent="0.2">
      <c r="A889" s="84">
        <f t="shared" si="133"/>
        <v>88.3</v>
      </c>
      <c r="B889" s="84">
        <f t="shared" si="130"/>
        <v>1.1697</v>
      </c>
      <c r="C889" s="84">
        <f t="shared" si="131"/>
        <v>1.0582</v>
      </c>
      <c r="D889" s="1"/>
      <c r="E889" s="84">
        <f t="shared" si="134"/>
        <v>8.73</v>
      </c>
      <c r="F889" s="84">
        <f t="shared" si="135"/>
        <v>22</v>
      </c>
      <c r="G889" s="1"/>
      <c r="H889" s="1"/>
      <c r="I889" s="84">
        <f t="shared" si="136"/>
        <v>8.73</v>
      </c>
      <c r="J889" s="84">
        <f t="shared" si="137"/>
        <v>134.6</v>
      </c>
      <c r="K889" s="1"/>
      <c r="L889" s="1"/>
      <c r="M889" s="84">
        <f t="shared" si="138"/>
        <v>8.73</v>
      </c>
      <c r="N889" s="84">
        <f t="shared" si="139"/>
        <v>51.77</v>
      </c>
      <c r="O889" s="84">
        <f t="shared" si="132"/>
        <v>170.84100000000001</v>
      </c>
      <c r="P889" s="1"/>
      <c r="Q889" s="1"/>
    </row>
    <row r="890" spans="1:17" x14ac:dyDescent="0.2">
      <c r="A890" s="84">
        <f t="shared" si="133"/>
        <v>88.4</v>
      </c>
      <c r="B890" s="84">
        <f t="shared" si="130"/>
        <v>1.1691</v>
      </c>
      <c r="C890" s="84">
        <f t="shared" si="131"/>
        <v>1.0578000000000001</v>
      </c>
      <c r="D890" s="1"/>
      <c r="E890" s="84">
        <f t="shared" si="134"/>
        <v>8.74</v>
      </c>
      <c r="F890" s="84">
        <f t="shared" si="135"/>
        <v>22</v>
      </c>
      <c r="G890" s="1"/>
      <c r="H890" s="1"/>
      <c r="I890" s="84">
        <f t="shared" si="136"/>
        <v>8.74</v>
      </c>
      <c r="J890" s="84">
        <f t="shared" si="137"/>
        <v>134.80000000000001</v>
      </c>
      <c r="K890" s="1"/>
      <c r="L890" s="1"/>
      <c r="M890" s="84">
        <f t="shared" si="138"/>
        <v>8.74</v>
      </c>
      <c r="N890" s="84">
        <f t="shared" si="139"/>
        <v>51.85</v>
      </c>
      <c r="O890" s="84">
        <f t="shared" si="132"/>
        <v>171.10499999999999</v>
      </c>
      <c r="P890" s="1"/>
      <c r="Q890" s="1"/>
    </row>
    <row r="891" spans="1:17" x14ac:dyDescent="0.2">
      <c r="A891" s="84">
        <f t="shared" si="133"/>
        <v>88.5</v>
      </c>
      <c r="B891" s="84">
        <f t="shared" si="130"/>
        <v>1.1684000000000001</v>
      </c>
      <c r="C891" s="84">
        <f t="shared" si="131"/>
        <v>1.0573999999999999</v>
      </c>
      <c r="D891" s="1"/>
      <c r="E891" s="84">
        <f t="shared" si="134"/>
        <v>8.75</v>
      </c>
      <c r="F891" s="84">
        <f t="shared" si="135"/>
        <v>21</v>
      </c>
      <c r="G891" s="1"/>
      <c r="H891" s="1"/>
      <c r="I891" s="84">
        <f t="shared" si="136"/>
        <v>8.75</v>
      </c>
      <c r="J891" s="84">
        <f t="shared" si="137"/>
        <v>135</v>
      </c>
      <c r="K891" s="1"/>
      <c r="L891" s="1"/>
      <c r="M891" s="84">
        <f t="shared" si="138"/>
        <v>8.75</v>
      </c>
      <c r="N891" s="84">
        <f t="shared" si="139"/>
        <v>51.92</v>
      </c>
      <c r="O891" s="84">
        <f t="shared" si="132"/>
        <v>171.33600000000001</v>
      </c>
      <c r="P891" s="1"/>
      <c r="Q891" s="1"/>
    </row>
    <row r="892" spans="1:17" x14ac:dyDescent="0.2">
      <c r="A892" s="84">
        <f t="shared" si="133"/>
        <v>88.6</v>
      </c>
      <c r="B892" s="84">
        <f t="shared" si="130"/>
        <v>1.1677999999999999</v>
      </c>
      <c r="C892" s="84">
        <f t="shared" si="131"/>
        <v>1.0569999999999999</v>
      </c>
      <c r="D892" s="1"/>
      <c r="E892" s="84">
        <f t="shared" si="134"/>
        <v>8.76</v>
      </c>
      <c r="F892" s="84">
        <f t="shared" si="135"/>
        <v>21</v>
      </c>
      <c r="G892" s="1"/>
      <c r="H892" s="1"/>
      <c r="I892" s="84">
        <f t="shared" si="136"/>
        <v>8.76</v>
      </c>
      <c r="J892" s="84">
        <f t="shared" si="137"/>
        <v>135.19999999999999</v>
      </c>
      <c r="K892" s="1"/>
      <c r="L892" s="1"/>
      <c r="M892" s="84">
        <f t="shared" si="138"/>
        <v>8.76</v>
      </c>
      <c r="N892" s="84">
        <f t="shared" si="139"/>
        <v>52</v>
      </c>
      <c r="O892" s="84">
        <f t="shared" si="132"/>
        <v>171.6</v>
      </c>
      <c r="P892" s="1"/>
      <c r="Q892" s="1"/>
    </row>
    <row r="893" spans="1:17" x14ac:dyDescent="0.2">
      <c r="A893" s="84">
        <f t="shared" si="133"/>
        <v>88.7</v>
      </c>
      <c r="B893" s="84">
        <f t="shared" si="130"/>
        <v>1.1672</v>
      </c>
      <c r="C893" s="84">
        <f t="shared" si="131"/>
        <v>1.0567</v>
      </c>
      <c r="D893" s="1"/>
      <c r="E893" s="84">
        <f t="shared" si="134"/>
        <v>8.77</v>
      </c>
      <c r="F893" s="84">
        <f t="shared" si="135"/>
        <v>21</v>
      </c>
      <c r="G893" s="1"/>
      <c r="H893" s="1"/>
      <c r="I893" s="84">
        <f t="shared" si="136"/>
        <v>8.77</v>
      </c>
      <c r="J893" s="84">
        <f t="shared" si="137"/>
        <v>135.4</v>
      </c>
      <c r="K893" s="1"/>
      <c r="L893" s="1"/>
      <c r="M893" s="84">
        <f t="shared" si="138"/>
        <v>8.77</v>
      </c>
      <c r="N893" s="84">
        <f t="shared" si="139"/>
        <v>52.08</v>
      </c>
      <c r="O893" s="84">
        <f t="shared" si="132"/>
        <v>171.864</v>
      </c>
      <c r="P893" s="1"/>
      <c r="Q893" s="1"/>
    </row>
    <row r="894" spans="1:17" x14ac:dyDescent="0.2">
      <c r="A894" s="84">
        <f t="shared" si="133"/>
        <v>88.8</v>
      </c>
      <c r="B894" s="84">
        <f t="shared" si="130"/>
        <v>1.1666000000000001</v>
      </c>
      <c r="C894" s="84">
        <f t="shared" si="131"/>
        <v>1.0563</v>
      </c>
      <c r="D894" s="1"/>
      <c r="E894" s="84">
        <f t="shared" si="134"/>
        <v>8.7799999999999994</v>
      </c>
      <c r="F894" s="84">
        <f t="shared" si="135"/>
        <v>21</v>
      </c>
      <c r="G894" s="1"/>
      <c r="H894" s="1"/>
      <c r="I894" s="84">
        <f t="shared" si="136"/>
        <v>8.7799999999999994</v>
      </c>
      <c r="J894" s="84">
        <f t="shared" si="137"/>
        <v>135.6</v>
      </c>
      <c r="K894" s="1"/>
      <c r="L894" s="1"/>
      <c r="M894" s="84">
        <f t="shared" si="138"/>
        <v>8.7799999999999994</v>
      </c>
      <c r="N894" s="84">
        <f t="shared" si="139"/>
        <v>52.15</v>
      </c>
      <c r="O894" s="84">
        <f t="shared" si="132"/>
        <v>172.095</v>
      </c>
      <c r="P894" s="1"/>
      <c r="Q894" s="1"/>
    </row>
    <row r="895" spans="1:17" x14ac:dyDescent="0.2">
      <c r="A895" s="84">
        <f t="shared" si="133"/>
        <v>88.9</v>
      </c>
      <c r="B895" s="84">
        <f t="shared" si="130"/>
        <v>1.1659999999999999</v>
      </c>
      <c r="C895" s="84">
        <f t="shared" si="131"/>
        <v>1.0559000000000001</v>
      </c>
      <c r="D895" s="1"/>
      <c r="E895" s="84">
        <f t="shared" si="134"/>
        <v>8.7899999999999991</v>
      </c>
      <c r="F895" s="84">
        <f t="shared" si="135"/>
        <v>20</v>
      </c>
      <c r="G895" s="1"/>
      <c r="H895" s="1"/>
      <c r="I895" s="84">
        <f t="shared" si="136"/>
        <v>8.7899999999999991</v>
      </c>
      <c r="J895" s="84">
        <f t="shared" si="137"/>
        <v>135.80000000000001</v>
      </c>
      <c r="K895" s="1"/>
      <c r="L895" s="1"/>
      <c r="M895" s="84">
        <f t="shared" si="138"/>
        <v>8.7899999999999991</v>
      </c>
      <c r="N895" s="84">
        <f t="shared" si="139"/>
        <v>52.23</v>
      </c>
      <c r="O895" s="84">
        <f t="shared" si="132"/>
        <v>172.35900000000001</v>
      </c>
      <c r="P895" s="1"/>
      <c r="Q895" s="1"/>
    </row>
    <row r="896" spans="1:17" x14ac:dyDescent="0.2">
      <c r="A896" s="84">
        <f t="shared" si="133"/>
        <v>89</v>
      </c>
      <c r="B896" s="84">
        <f t="shared" si="130"/>
        <v>1.1654</v>
      </c>
      <c r="C896" s="84">
        <f t="shared" si="131"/>
        <v>1.0555000000000001</v>
      </c>
      <c r="D896" s="1"/>
      <c r="E896" s="84">
        <f t="shared" si="134"/>
        <v>8.8000000000000007</v>
      </c>
      <c r="F896" s="84">
        <f t="shared" si="135"/>
        <v>20</v>
      </c>
      <c r="G896" s="1"/>
      <c r="H896" s="1"/>
      <c r="I896" s="84">
        <f t="shared" si="136"/>
        <v>8.8000000000000007</v>
      </c>
      <c r="J896" s="84">
        <f t="shared" si="137"/>
        <v>136</v>
      </c>
      <c r="K896" s="1"/>
      <c r="L896" s="1"/>
      <c r="M896" s="84">
        <f t="shared" si="138"/>
        <v>8.8000000000000007</v>
      </c>
      <c r="N896" s="84">
        <f t="shared" si="139"/>
        <v>52.31</v>
      </c>
      <c r="O896" s="84">
        <f t="shared" si="132"/>
        <v>172.62299999999999</v>
      </c>
      <c r="P896" s="1"/>
      <c r="Q896" s="1"/>
    </row>
    <row r="897" spans="1:17" x14ac:dyDescent="0.2">
      <c r="A897" s="84">
        <f t="shared" si="133"/>
        <v>89.1</v>
      </c>
      <c r="B897" s="84">
        <f t="shared" si="130"/>
        <v>1.1648000000000001</v>
      </c>
      <c r="C897" s="84">
        <f t="shared" si="131"/>
        <v>1.0551999999999999</v>
      </c>
      <c r="D897" s="1"/>
      <c r="E897" s="84">
        <f t="shared" si="134"/>
        <v>8.81</v>
      </c>
      <c r="F897" s="84">
        <f t="shared" si="135"/>
        <v>20</v>
      </c>
      <c r="G897" s="1"/>
      <c r="H897" s="1"/>
      <c r="I897" s="84">
        <f t="shared" si="136"/>
        <v>8.81</v>
      </c>
      <c r="J897" s="84">
        <f t="shared" si="137"/>
        <v>136.19999999999999</v>
      </c>
      <c r="K897" s="1"/>
      <c r="L897" s="1"/>
      <c r="M897" s="84">
        <f t="shared" si="138"/>
        <v>8.81</v>
      </c>
      <c r="N897" s="84">
        <f t="shared" si="139"/>
        <v>52.38</v>
      </c>
      <c r="O897" s="84">
        <f t="shared" si="132"/>
        <v>172.85400000000001</v>
      </c>
      <c r="P897" s="1"/>
      <c r="Q897" s="1"/>
    </row>
    <row r="898" spans="1:17" x14ac:dyDescent="0.2">
      <c r="A898" s="84">
        <f t="shared" si="133"/>
        <v>89.2</v>
      </c>
      <c r="B898" s="84">
        <f t="shared" si="130"/>
        <v>1.1641999999999999</v>
      </c>
      <c r="C898" s="84">
        <f t="shared" si="131"/>
        <v>1.0548</v>
      </c>
      <c r="D898" s="1"/>
      <c r="E898" s="84">
        <f t="shared" si="134"/>
        <v>8.82</v>
      </c>
      <c r="F898" s="84">
        <f t="shared" si="135"/>
        <v>20</v>
      </c>
      <c r="G898" s="1"/>
      <c r="H898" s="1"/>
      <c r="I898" s="84">
        <f t="shared" si="136"/>
        <v>8.82</v>
      </c>
      <c r="J898" s="84">
        <f t="shared" si="137"/>
        <v>136.4</v>
      </c>
      <c r="K898" s="1"/>
      <c r="L898" s="1"/>
      <c r="M898" s="84">
        <f t="shared" si="138"/>
        <v>8.82</v>
      </c>
      <c r="N898" s="84">
        <f t="shared" si="139"/>
        <v>52.46</v>
      </c>
      <c r="O898" s="84">
        <f t="shared" si="132"/>
        <v>173.11799999999999</v>
      </c>
      <c r="P898" s="1"/>
      <c r="Q898" s="1"/>
    </row>
    <row r="899" spans="1:17" x14ac:dyDescent="0.2">
      <c r="A899" s="84">
        <f t="shared" si="133"/>
        <v>89.3</v>
      </c>
      <c r="B899" s="84">
        <f t="shared" si="130"/>
        <v>1.1636</v>
      </c>
      <c r="C899" s="84">
        <f t="shared" si="131"/>
        <v>1.0544</v>
      </c>
      <c r="D899" s="1"/>
      <c r="E899" s="84">
        <f t="shared" si="134"/>
        <v>8.83</v>
      </c>
      <c r="F899" s="84">
        <f t="shared" si="135"/>
        <v>19</v>
      </c>
      <c r="G899" s="1"/>
      <c r="H899" s="1"/>
      <c r="I899" s="84">
        <f t="shared" si="136"/>
        <v>8.83</v>
      </c>
      <c r="J899" s="84">
        <f t="shared" si="137"/>
        <v>136.6</v>
      </c>
      <c r="K899" s="1"/>
      <c r="L899" s="1"/>
      <c r="M899" s="84">
        <f t="shared" si="138"/>
        <v>8.83</v>
      </c>
      <c r="N899" s="84">
        <f t="shared" si="139"/>
        <v>52.54</v>
      </c>
      <c r="O899" s="84">
        <f t="shared" si="132"/>
        <v>173.38200000000001</v>
      </c>
      <c r="P899" s="1"/>
      <c r="Q899" s="1"/>
    </row>
    <row r="900" spans="1:17" x14ac:dyDescent="0.2">
      <c r="A900" s="84">
        <f t="shared" si="133"/>
        <v>89.4</v>
      </c>
      <c r="B900" s="84">
        <f t="shared" si="130"/>
        <v>1.163</v>
      </c>
      <c r="C900" s="84">
        <f t="shared" si="131"/>
        <v>1.0541</v>
      </c>
      <c r="D900" s="1"/>
      <c r="E900" s="84">
        <f t="shared" si="134"/>
        <v>8.84</v>
      </c>
      <c r="F900" s="84">
        <f t="shared" si="135"/>
        <v>19</v>
      </c>
      <c r="G900" s="1"/>
      <c r="H900" s="1"/>
      <c r="I900" s="84">
        <f t="shared" si="136"/>
        <v>8.84</v>
      </c>
      <c r="J900" s="84">
        <f t="shared" si="137"/>
        <v>136.80000000000001</v>
      </c>
      <c r="K900" s="1"/>
      <c r="L900" s="1"/>
      <c r="M900" s="84">
        <f t="shared" si="138"/>
        <v>8.84</v>
      </c>
      <c r="N900" s="84">
        <f t="shared" si="139"/>
        <v>52.62</v>
      </c>
      <c r="O900" s="84">
        <f t="shared" si="132"/>
        <v>173.64599999999999</v>
      </c>
      <c r="P900" s="1"/>
      <c r="Q900" s="1"/>
    </row>
    <row r="901" spans="1:17" x14ac:dyDescent="0.2">
      <c r="A901" s="84">
        <f t="shared" si="133"/>
        <v>89.5</v>
      </c>
      <c r="B901" s="84">
        <f t="shared" si="130"/>
        <v>1.1625000000000001</v>
      </c>
      <c r="C901" s="84">
        <f t="shared" si="131"/>
        <v>1.0537000000000001</v>
      </c>
      <c r="D901" s="1"/>
      <c r="E901" s="84">
        <f t="shared" si="134"/>
        <v>8.85</v>
      </c>
      <c r="F901" s="84">
        <f t="shared" si="135"/>
        <v>19</v>
      </c>
      <c r="G901" s="1"/>
      <c r="H901" s="1"/>
      <c r="I901" s="84">
        <f t="shared" si="136"/>
        <v>8.85</v>
      </c>
      <c r="J901" s="84">
        <f t="shared" si="137"/>
        <v>137</v>
      </c>
      <c r="K901" s="1"/>
      <c r="L901" s="1"/>
      <c r="M901" s="84">
        <f t="shared" si="138"/>
        <v>8.85</v>
      </c>
      <c r="N901" s="84">
        <f t="shared" si="139"/>
        <v>52.69</v>
      </c>
      <c r="O901" s="84">
        <f t="shared" si="132"/>
        <v>173.87700000000001</v>
      </c>
      <c r="P901" s="1"/>
      <c r="Q901" s="1"/>
    </row>
    <row r="902" spans="1:17" x14ac:dyDescent="0.2">
      <c r="A902" s="84">
        <f t="shared" si="133"/>
        <v>89.6</v>
      </c>
      <c r="B902" s="84">
        <f t="shared" si="130"/>
        <v>1.1618999999999999</v>
      </c>
      <c r="C902" s="84">
        <f t="shared" si="131"/>
        <v>1.0532999999999999</v>
      </c>
      <c r="D902" s="1"/>
      <c r="E902" s="84">
        <f t="shared" si="134"/>
        <v>8.86</v>
      </c>
      <c r="F902" s="84">
        <f t="shared" si="135"/>
        <v>19</v>
      </c>
      <c r="G902" s="1"/>
      <c r="H902" s="1"/>
      <c r="I902" s="84">
        <f t="shared" si="136"/>
        <v>8.86</v>
      </c>
      <c r="J902" s="84">
        <f t="shared" si="137"/>
        <v>137.19999999999999</v>
      </c>
      <c r="K902" s="1"/>
      <c r="L902" s="1"/>
      <c r="M902" s="84">
        <f t="shared" si="138"/>
        <v>8.86</v>
      </c>
      <c r="N902" s="84">
        <f t="shared" si="139"/>
        <v>52.77</v>
      </c>
      <c r="O902" s="84">
        <f t="shared" si="132"/>
        <v>174.14099999999999</v>
      </c>
      <c r="P902" s="1"/>
      <c r="Q902" s="1"/>
    </row>
    <row r="903" spans="1:17" x14ac:dyDescent="0.2">
      <c r="A903" s="84">
        <f t="shared" si="133"/>
        <v>89.7</v>
      </c>
      <c r="B903" s="84">
        <f t="shared" si="130"/>
        <v>1.1613</v>
      </c>
      <c r="C903" s="84">
        <f t="shared" si="131"/>
        <v>1.0529999999999999</v>
      </c>
      <c r="D903" s="1"/>
      <c r="E903" s="84">
        <f t="shared" si="134"/>
        <v>8.8699999999999992</v>
      </c>
      <c r="F903" s="84">
        <f t="shared" si="135"/>
        <v>18</v>
      </c>
      <c r="G903" s="1"/>
      <c r="H903" s="1"/>
      <c r="I903" s="84">
        <f t="shared" si="136"/>
        <v>8.8699999999999992</v>
      </c>
      <c r="J903" s="84">
        <f t="shared" si="137"/>
        <v>137.4</v>
      </c>
      <c r="K903" s="1"/>
      <c r="L903" s="1"/>
      <c r="M903" s="84">
        <f t="shared" si="138"/>
        <v>8.8699999999999992</v>
      </c>
      <c r="N903" s="84">
        <f t="shared" si="139"/>
        <v>52.85</v>
      </c>
      <c r="O903" s="84">
        <f t="shared" si="132"/>
        <v>174.405</v>
      </c>
      <c r="P903" s="1"/>
      <c r="Q903" s="1"/>
    </row>
    <row r="904" spans="1:17" x14ac:dyDescent="0.2">
      <c r="A904" s="84">
        <f t="shared" si="133"/>
        <v>89.8</v>
      </c>
      <c r="B904" s="84">
        <f t="shared" si="130"/>
        <v>1.1607000000000001</v>
      </c>
      <c r="C904" s="84">
        <f t="shared" si="131"/>
        <v>1.0526</v>
      </c>
      <c r="D904" s="1"/>
      <c r="E904" s="84">
        <f t="shared" si="134"/>
        <v>8.8800000000000008</v>
      </c>
      <c r="F904" s="84">
        <f t="shared" si="135"/>
        <v>18</v>
      </c>
      <c r="G904" s="1"/>
      <c r="H904" s="1"/>
      <c r="I904" s="84">
        <f t="shared" si="136"/>
        <v>8.8800000000000008</v>
      </c>
      <c r="J904" s="84">
        <f t="shared" si="137"/>
        <v>137.6</v>
      </c>
      <c r="K904" s="1"/>
      <c r="L904" s="1"/>
      <c r="M904" s="84">
        <f t="shared" si="138"/>
        <v>8.8800000000000008</v>
      </c>
      <c r="N904" s="84">
        <f t="shared" si="139"/>
        <v>52.92</v>
      </c>
      <c r="O904" s="84">
        <f t="shared" si="132"/>
        <v>174.636</v>
      </c>
      <c r="P904" s="1"/>
      <c r="Q904" s="1"/>
    </row>
    <row r="905" spans="1:17" x14ac:dyDescent="0.2">
      <c r="A905" s="84">
        <f t="shared" si="133"/>
        <v>89.9</v>
      </c>
      <c r="B905" s="84">
        <f t="shared" si="130"/>
        <v>1.1600999999999999</v>
      </c>
      <c r="C905" s="84">
        <f t="shared" si="131"/>
        <v>1.0522</v>
      </c>
      <c r="D905" s="1"/>
      <c r="E905" s="84">
        <f t="shared" si="134"/>
        <v>8.89</v>
      </c>
      <c r="F905" s="84">
        <f t="shared" si="135"/>
        <v>18</v>
      </c>
      <c r="G905" s="1"/>
      <c r="H905" s="1"/>
      <c r="I905" s="84">
        <f t="shared" si="136"/>
        <v>8.89</v>
      </c>
      <c r="J905" s="84">
        <f t="shared" si="137"/>
        <v>137.80000000000001</v>
      </c>
      <c r="K905" s="1"/>
      <c r="L905" s="1"/>
      <c r="M905" s="84">
        <f t="shared" si="138"/>
        <v>8.89</v>
      </c>
      <c r="N905" s="84">
        <f t="shared" si="139"/>
        <v>53</v>
      </c>
      <c r="O905" s="84">
        <f t="shared" si="132"/>
        <v>174.9</v>
      </c>
      <c r="P905" s="1"/>
      <c r="Q905" s="1"/>
    </row>
    <row r="906" spans="1:17" x14ac:dyDescent="0.2">
      <c r="A906" s="84">
        <f t="shared" si="133"/>
        <v>90</v>
      </c>
      <c r="B906" s="84">
        <f t="shared" si="130"/>
        <v>1.1595</v>
      </c>
      <c r="C906" s="84">
        <f t="shared" si="131"/>
        <v>1.0519000000000001</v>
      </c>
      <c r="D906" s="1"/>
      <c r="E906" s="84">
        <f t="shared" si="134"/>
        <v>8.9</v>
      </c>
      <c r="F906" s="84">
        <f t="shared" si="135"/>
        <v>18</v>
      </c>
      <c r="G906" s="1"/>
      <c r="H906" s="1"/>
      <c r="I906" s="84">
        <f t="shared" si="136"/>
        <v>8.9</v>
      </c>
      <c r="J906" s="84">
        <f t="shared" si="137"/>
        <v>138</v>
      </c>
      <c r="K906" s="1"/>
      <c r="L906" s="1"/>
      <c r="M906" s="84">
        <f t="shared" si="138"/>
        <v>8.9</v>
      </c>
      <c r="N906" s="84">
        <f t="shared" si="139"/>
        <v>53.08</v>
      </c>
      <c r="O906" s="84">
        <f t="shared" si="132"/>
        <v>175.16399999999999</v>
      </c>
      <c r="P906" s="1"/>
      <c r="Q906" s="1"/>
    </row>
    <row r="907" spans="1:17" x14ac:dyDescent="0.2">
      <c r="A907" s="84">
        <f t="shared" si="133"/>
        <v>90.1</v>
      </c>
      <c r="B907" s="84">
        <f t="shared" si="130"/>
        <v>1.159</v>
      </c>
      <c r="C907" s="84">
        <f t="shared" si="131"/>
        <v>1.0515000000000001</v>
      </c>
      <c r="D907" s="1"/>
      <c r="E907" s="84">
        <f t="shared" si="134"/>
        <v>8.91</v>
      </c>
      <c r="F907" s="84">
        <f t="shared" si="135"/>
        <v>17</v>
      </c>
      <c r="G907" s="1"/>
      <c r="H907" s="1"/>
      <c r="I907" s="84">
        <f t="shared" si="136"/>
        <v>8.91</v>
      </c>
      <c r="J907" s="84">
        <f t="shared" si="137"/>
        <v>138.19999999999999</v>
      </c>
      <c r="K907" s="1"/>
      <c r="L907" s="1"/>
      <c r="M907" s="84">
        <f t="shared" si="138"/>
        <v>8.91</v>
      </c>
      <c r="N907" s="84">
        <f t="shared" si="139"/>
        <v>53.15</v>
      </c>
      <c r="O907" s="84">
        <f t="shared" si="132"/>
        <v>175.39500000000001</v>
      </c>
      <c r="P907" s="1"/>
      <c r="Q907" s="1"/>
    </row>
    <row r="908" spans="1:17" x14ac:dyDescent="0.2">
      <c r="A908" s="84">
        <f t="shared" si="133"/>
        <v>90.2</v>
      </c>
      <c r="B908" s="84">
        <f t="shared" si="130"/>
        <v>1.1584000000000001</v>
      </c>
      <c r="C908" s="84">
        <f t="shared" si="131"/>
        <v>1.0511999999999999</v>
      </c>
      <c r="D908" s="1"/>
      <c r="E908" s="84">
        <f t="shared" si="134"/>
        <v>8.92</v>
      </c>
      <c r="F908" s="84">
        <f t="shared" si="135"/>
        <v>17</v>
      </c>
      <c r="G908" s="1"/>
      <c r="H908" s="1"/>
      <c r="I908" s="84">
        <f t="shared" si="136"/>
        <v>8.92</v>
      </c>
      <c r="J908" s="84">
        <f t="shared" si="137"/>
        <v>138.4</v>
      </c>
      <c r="K908" s="1"/>
      <c r="L908" s="1"/>
      <c r="M908" s="84">
        <f t="shared" si="138"/>
        <v>8.92</v>
      </c>
      <c r="N908" s="84">
        <f t="shared" si="139"/>
        <v>53.23</v>
      </c>
      <c r="O908" s="84">
        <f t="shared" si="132"/>
        <v>175.65899999999999</v>
      </c>
      <c r="P908" s="1"/>
      <c r="Q908" s="1"/>
    </row>
    <row r="909" spans="1:17" x14ac:dyDescent="0.2">
      <c r="A909" s="84">
        <f t="shared" si="133"/>
        <v>90.3</v>
      </c>
      <c r="B909" s="84">
        <f t="shared" si="130"/>
        <v>1.1577999999999999</v>
      </c>
      <c r="C909" s="84">
        <f t="shared" si="131"/>
        <v>1.0508</v>
      </c>
      <c r="D909" s="1"/>
      <c r="E909" s="84">
        <f t="shared" si="134"/>
        <v>8.93</v>
      </c>
      <c r="F909" s="84">
        <f t="shared" si="135"/>
        <v>17</v>
      </c>
      <c r="G909" s="1"/>
      <c r="H909" s="1"/>
      <c r="I909" s="84">
        <f t="shared" si="136"/>
        <v>8.93</v>
      </c>
      <c r="J909" s="84">
        <f t="shared" si="137"/>
        <v>138.6</v>
      </c>
      <c r="K909" s="1"/>
      <c r="L909" s="1"/>
      <c r="M909" s="84">
        <f t="shared" si="138"/>
        <v>8.93</v>
      </c>
      <c r="N909" s="84">
        <f t="shared" si="139"/>
        <v>53.31</v>
      </c>
      <c r="O909" s="84">
        <f t="shared" si="132"/>
        <v>175.923</v>
      </c>
      <c r="P909" s="1"/>
      <c r="Q909" s="1"/>
    </row>
    <row r="910" spans="1:17" x14ac:dyDescent="0.2">
      <c r="A910" s="84">
        <f t="shared" si="133"/>
        <v>90.4</v>
      </c>
      <c r="B910" s="84">
        <f t="shared" si="130"/>
        <v>1.1572</v>
      </c>
      <c r="C910" s="84">
        <f t="shared" si="131"/>
        <v>1.0505</v>
      </c>
      <c r="D910" s="1"/>
      <c r="E910" s="84">
        <f t="shared" si="134"/>
        <v>8.94</v>
      </c>
      <c r="F910" s="84">
        <f t="shared" si="135"/>
        <v>17</v>
      </c>
      <c r="G910" s="1"/>
      <c r="H910" s="1"/>
      <c r="I910" s="84">
        <f t="shared" si="136"/>
        <v>8.94</v>
      </c>
      <c r="J910" s="84">
        <f t="shared" si="137"/>
        <v>138.80000000000001</v>
      </c>
      <c r="K910" s="1"/>
      <c r="L910" s="1"/>
      <c r="M910" s="84">
        <f t="shared" si="138"/>
        <v>8.94</v>
      </c>
      <c r="N910" s="84">
        <f t="shared" si="139"/>
        <v>53.38</v>
      </c>
      <c r="O910" s="84">
        <f t="shared" si="132"/>
        <v>176.154</v>
      </c>
      <c r="P910" s="1"/>
      <c r="Q910" s="1"/>
    </row>
    <row r="911" spans="1:17" x14ac:dyDescent="0.2">
      <c r="A911" s="84">
        <f t="shared" si="133"/>
        <v>90.5</v>
      </c>
      <c r="B911" s="84">
        <f t="shared" si="130"/>
        <v>1.1567000000000001</v>
      </c>
      <c r="C911" s="84">
        <f t="shared" si="131"/>
        <v>1.0501</v>
      </c>
      <c r="D911" s="1"/>
      <c r="E911" s="84">
        <f t="shared" si="134"/>
        <v>8.9499999999999993</v>
      </c>
      <c r="F911" s="84">
        <f t="shared" si="135"/>
        <v>16</v>
      </c>
      <c r="G911" s="1"/>
      <c r="H911" s="1"/>
      <c r="I911" s="84">
        <f t="shared" si="136"/>
        <v>8.9499999999999993</v>
      </c>
      <c r="J911" s="84">
        <f t="shared" si="137"/>
        <v>139</v>
      </c>
      <c r="K911" s="1"/>
      <c r="L911" s="1"/>
      <c r="M911" s="84">
        <f t="shared" si="138"/>
        <v>8.9499999999999993</v>
      </c>
      <c r="N911" s="84">
        <f t="shared" si="139"/>
        <v>53.46</v>
      </c>
      <c r="O911" s="84">
        <f t="shared" si="132"/>
        <v>176.41800000000001</v>
      </c>
      <c r="P911" s="1"/>
      <c r="Q911" s="1"/>
    </row>
    <row r="912" spans="1:17" x14ac:dyDescent="0.2">
      <c r="A912" s="84">
        <f t="shared" si="133"/>
        <v>90.6</v>
      </c>
      <c r="B912" s="84">
        <f t="shared" ref="B912:B975" si="140">ROUND(VLOOKUP($A912,SINCLAIRTABELLE,$D$1),$B$10)</f>
        <v>1.1560999999999999</v>
      </c>
      <c r="C912" s="84">
        <f t="shared" ref="C912:C975" si="141">IF($B$3=$W$1,ROUND(VLOOKUP($A912,SINCLAIRTABELLE,$E$1),$B$10),IF($B$3=$W$2,B912,B912+$B$4))</f>
        <v>1.0498000000000001</v>
      </c>
      <c r="D912" s="1"/>
      <c r="E912" s="84">
        <f t="shared" si="134"/>
        <v>8.9600000000000009</v>
      </c>
      <c r="F912" s="84">
        <f t="shared" si="135"/>
        <v>16</v>
      </c>
      <c r="G912" s="1"/>
      <c r="H912" s="1"/>
      <c r="I912" s="84">
        <f t="shared" si="136"/>
        <v>8.9600000000000009</v>
      </c>
      <c r="J912" s="84">
        <f t="shared" si="137"/>
        <v>139.19999999999999</v>
      </c>
      <c r="K912" s="1"/>
      <c r="L912" s="1"/>
      <c r="M912" s="84">
        <f t="shared" si="138"/>
        <v>8.9600000000000009</v>
      </c>
      <c r="N912" s="84">
        <f t="shared" si="139"/>
        <v>53.54</v>
      </c>
      <c r="O912" s="84">
        <f t="shared" ref="O912:O975" si="142">IF($N$4="Ja",ROUND(N912*$O$2,$B$10),N912)</f>
        <v>176.68199999999999</v>
      </c>
      <c r="P912" s="1"/>
      <c r="Q912" s="1"/>
    </row>
    <row r="913" spans="1:17" x14ac:dyDescent="0.2">
      <c r="A913" s="84">
        <f t="shared" si="133"/>
        <v>90.7</v>
      </c>
      <c r="B913" s="84">
        <f t="shared" si="140"/>
        <v>1.1555</v>
      </c>
      <c r="C913" s="84">
        <f t="shared" si="141"/>
        <v>1.0494000000000001</v>
      </c>
      <c r="D913" s="1"/>
      <c r="E913" s="84">
        <f t="shared" si="134"/>
        <v>8.9700000000000006</v>
      </c>
      <c r="F913" s="84">
        <f t="shared" si="135"/>
        <v>16</v>
      </c>
      <c r="G913" s="1"/>
      <c r="H913" s="1"/>
      <c r="I913" s="84">
        <f t="shared" si="136"/>
        <v>8.9700000000000006</v>
      </c>
      <c r="J913" s="84">
        <f t="shared" si="137"/>
        <v>139.4</v>
      </c>
      <c r="K913" s="1"/>
      <c r="L913" s="1"/>
      <c r="M913" s="84">
        <f t="shared" si="138"/>
        <v>8.9700000000000006</v>
      </c>
      <c r="N913" s="84">
        <f t="shared" si="139"/>
        <v>53.62</v>
      </c>
      <c r="O913" s="84">
        <f t="shared" si="142"/>
        <v>176.946</v>
      </c>
      <c r="P913" s="1"/>
      <c r="Q913" s="1"/>
    </row>
    <row r="914" spans="1:17" x14ac:dyDescent="0.2">
      <c r="A914" s="84">
        <f t="shared" ref="A914:A977" si="143">ROUND(A913+0.1,1)</f>
        <v>90.8</v>
      </c>
      <c r="B914" s="84">
        <f t="shared" si="140"/>
        <v>1.155</v>
      </c>
      <c r="C914" s="84">
        <f t="shared" si="141"/>
        <v>1.0490999999999999</v>
      </c>
      <c r="D914" s="1"/>
      <c r="E914" s="84">
        <f t="shared" ref="E914:E977" si="144">ROUND(E913+0.01,2)</f>
        <v>8.98</v>
      </c>
      <c r="F914" s="84">
        <f t="shared" ref="F914:F977" si="145">ROUND(IF(E914 &gt; $F$9,0,($F$9-E914)*100*$F$11), $F$10)</f>
        <v>16</v>
      </c>
      <c r="G914" s="1"/>
      <c r="H914" s="1"/>
      <c r="I914" s="84">
        <f t="shared" ref="I914:I977" si="146">ROUND(I913+0.01,2)</f>
        <v>8.98</v>
      </c>
      <c r="J914" s="84">
        <f t="shared" ref="J914:J977" si="147">ROUND(IF(I914&lt;=$J$9,0,(I914-$J$9)*100*$J$11),$J$10)</f>
        <v>139.6</v>
      </c>
      <c r="K914" s="1"/>
      <c r="L914" s="1"/>
      <c r="M914" s="84">
        <f t="shared" ref="M914:M977" si="148">ROUND(M913+0.01,2)</f>
        <v>8.98</v>
      </c>
      <c r="N914" s="84">
        <f t="shared" ref="N914:N977" si="149">ROUND(IF(M914&lt;=$N$9,0,(M914-$N$9)*100*$N$11),$N$10)</f>
        <v>53.69</v>
      </c>
      <c r="O914" s="84">
        <f t="shared" si="142"/>
        <v>177.17699999999999</v>
      </c>
      <c r="P914" s="1"/>
      <c r="Q914" s="1"/>
    </row>
    <row r="915" spans="1:17" x14ac:dyDescent="0.2">
      <c r="A915" s="84">
        <f t="shared" si="143"/>
        <v>90.9</v>
      </c>
      <c r="B915" s="84">
        <f t="shared" si="140"/>
        <v>1.1544000000000001</v>
      </c>
      <c r="C915" s="84">
        <f t="shared" si="141"/>
        <v>1.0488</v>
      </c>
      <c r="D915" s="1"/>
      <c r="E915" s="84">
        <f t="shared" si="144"/>
        <v>8.99</v>
      </c>
      <c r="F915" s="84">
        <f t="shared" si="145"/>
        <v>15</v>
      </c>
      <c r="G915" s="1"/>
      <c r="H915" s="1"/>
      <c r="I915" s="84">
        <f t="shared" si="146"/>
        <v>8.99</v>
      </c>
      <c r="J915" s="84">
        <f t="shared" si="147"/>
        <v>139.80000000000001</v>
      </c>
      <c r="K915" s="1"/>
      <c r="L915" s="1"/>
      <c r="M915" s="84">
        <f t="shared" si="148"/>
        <v>8.99</v>
      </c>
      <c r="N915" s="84">
        <f t="shared" si="149"/>
        <v>53.77</v>
      </c>
      <c r="O915" s="84">
        <f t="shared" si="142"/>
        <v>177.441</v>
      </c>
      <c r="P915" s="1"/>
      <c r="Q915" s="1"/>
    </row>
    <row r="916" spans="1:17" x14ac:dyDescent="0.2">
      <c r="A916" s="84">
        <f t="shared" si="143"/>
        <v>91</v>
      </c>
      <c r="B916" s="84">
        <f t="shared" si="140"/>
        <v>1.1537999999999999</v>
      </c>
      <c r="C916" s="84">
        <f t="shared" si="141"/>
        <v>1.0484</v>
      </c>
      <c r="D916" s="1"/>
      <c r="E916" s="84">
        <f t="shared" si="144"/>
        <v>9</v>
      </c>
      <c r="F916" s="84">
        <f t="shared" si="145"/>
        <v>15</v>
      </c>
      <c r="G916" s="1"/>
      <c r="H916" s="1"/>
      <c r="I916" s="84">
        <f t="shared" si="146"/>
        <v>9</v>
      </c>
      <c r="J916" s="84">
        <f t="shared" si="147"/>
        <v>140</v>
      </c>
      <c r="K916" s="1"/>
      <c r="L916" s="1"/>
      <c r="M916" s="84">
        <f t="shared" si="148"/>
        <v>9</v>
      </c>
      <c r="N916" s="84">
        <f t="shared" si="149"/>
        <v>53.85</v>
      </c>
      <c r="O916" s="84">
        <f t="shared" si="142"/>
        <v>177.70500000000001</v>
      </c>
      <c r="P916" s="1"/>
      <c r="Q916" s="1"/>
    </row>
    <row r="917" spans="1:17" x14ac:dyDescent="0.2">
      <c r="A917" s="84">
        <f t="shared" si="143"/>
        <v>91.1</v>
      </c>
      <c r="B917" s="84">
        <f t="shared" si="140"/>
        <v>1.1533</v>
      </c>
      <c r="C917" s="84">
        <f t="shared" si="141"/>
        <v>1.0481</v>
      </c>
      <c r="D917" s="1"/>
      <c r="E917" s="84">
        <f t="shared" si="144"/>
        <v>9.01</v>
      </c>
      <c r="F917" s="84">
        <f t="shared" si="145"/>
        <v>15</v>
      </c>
      <c r="G917" s="1"/>
      <c r="H917" s="1"/>
      <c r="I917" s="84">
        <f t="shared" si="146"/>
        <v>9.01</v>
      </c>
      <c r="J917" s="84">
        <f t="shared" si="147"/>
        <v>140.19999999999999</v>
      </c>
      <c r="K917" s="1"/>
      <c r="L917" s="1"/>
      <c r="M917" s="84">
        <f t="shared" si="148"/>
        <v>9.01</v>
      </c>
      <c r="N917" s="84">
        <f t="shared" si="149"/>
        <v>53.92</v>
      </c>
      <c r="O917" s="84">
        <f t="shared" si="142"/>
        <v>177.93600000000001</v>
      </c>
      <c r="P917" s="1"/>
      <c r="Q917" s="1"/>
    </row>
    <row r="918" spans="1:17" x14ac:dyDescent="0.2">
      <c r="A918" s="84">
        <f t="shared" si="143"/>
        <v>91.2</v>
      </c>
      <c r="B918" s="84">
        <f t="shared" si="140"/>
        <v>1.1527000000000001</v>
      </c>
      <c r="C918" s="84">
        <f t="shared" si="141"/>
        <v>1.0477000000000001</v>
      </c>
      <c r="D918" s="1"/>
      <c r="E918" s="84">
        <f t="shared" si="144"/>
        <v>9.02</v>
      </c>
      <c r="F918" s="84">
        <f t="shared" si="145"/>
        <v>15</v>
      </c>
      <c r="G918" s="1"/>
      <c r="H918" s="1"/>
      <c r="I918" s="84">
        <f t="shared" si="146"/>
        <v>9.02</v>
      </c>
      <c r="J918" s="84">
        <f t="shared" si="147"/>
        <v>140.4</v>
      </c>
      <c r="K918" s="1"/>
      <c r="L918" s="1"/>
      <c r="M918" s="84">
        <f t="shared" si="148"/>
        <v>9.02</v>
      </c>
      <c r="N918" s="84">
        <f t="shared" si="149"/>
        <v>54</v>
      </c>
      <c r="O918" s="84">
        <f t="shared" si="142"/>
        <v>178.2</v>
      </c>
      <c r="P918" s="1"/>
      <c r="Q918" s="1"/>
    </row>
    <row r="919" spans="1:17" x14ac:dyDescent="0.2">
      <c r="A919" s="84">
        <f t="shared" si="143"/>
        <v>91.3</v>
      </c>
      <c r="B919" s="84">
        <f t="shared" si="140"/>
        <v>1.1521999999999999</v>
      </c>
      <c r="C919" s="84">
        <f t="shared" si="141"/>
        <v>1.0474000000000001</v>
      </c>
      <c r="D919" s="1"/>
      <c r="E919" s="84">
        <f t="shared" si="144"/>
        <v>9.0299999999999994</v>
      </c>
      <c r="F919" s="84">
        <f t="shared" si="145"/>
        <v>14</v>
      </c>
      <c r="G919" s="1"/>
      <c r="H919" s="1"/>
      <c r="I919" s="84">
        <f t="shared" si="146"/>
        <v>9.0299999999999994</v>
      </c>
      <c r="J919" s="84">
        <f t="shared" si="147"/>
        <v>140.6</v>
      </c>
      <c r="K919" s="1"/>
      <c r="L919" s="1"/>
      <c r="M919" s="84">
        <f t="shared" si="148"/>
        <v>9.0299999999999994</v>
      </c>
      <c r="N919" s="84">
        <f t="shared" si="149"/>
        <v>54.08</v>
      </c>
      <c r="O919" s="84">
        <f t="shared" si="142"/>
        <v>178.464</v>
      </c>
      <c r="P919" s="1"/>
      <c r="Q919" s="1"/>
    </row>
    <row r="920" spans="1:17" x14ac:dyDescent="0.2">
      <c r="A920" s="84">
        <f t="shared" si="143"/>
        <v>91.4</v>
      </c>
      <c r="B920" s="84">
        <f t="shared" si="140"/>
        <v>1.1516</v>
      </c>
      <c r="C920" s="84">
        <f t="shared" si="141"/>
        <v>1.0470999999999999</v>
      </c>
      <c r="D920" s="1"/>
      <c r="E920" s="84">
        <f t="shared" si="144"/>
        <v>9.0399999999999991</v>
      </c>
      <c r="F920" s="84">
        <f t="shared" si="145"/>
        <v>14</v>
      </c>
      <c r="G920" s="1"/>
      <c r="H920" s="1"/>
      <c r="I920" s="84">
        <f t="shared" si="146"/>
        <v>9.0399999999999991</v>
      </c>
      <c r="J920" s="84">
        <f t="shared" si="147"/>
        <v>140.80000000000001</v>
      </c>
      <c r="K920" s="1"/>
      <c r="L920" s="1"/>
      <c r="M920" s="84">
        <f t="shared" si="148"/>
        <v>9.0399999999999991</v>
      </c>
      <c r="N920" s="84">
        <f t="shared" si="149"/>
        <v>54.15</v>
      </c>
      <c r="O920" s="84">
        <f t="shared" si="142"/>
        <v>178.69499999999999</v>
      </c>
      <c r="P920" s="1"/>
      <c r="Q920" s="1"/>
    </row>
    <row r="921" spans="1:17" x14ac:dyDescent="0.2">
      <c r="A921" s="84">
        <f t="shared" si="143"/>
        <v>91.5</v>
      </c>
      <c r="B921" s="84">
        <f t="shared" si="140"/>
        <v>1.1511</v>
      </c>
      <c r="C921" s="84">
        <f t="shared" si="141"/>
        <v>1.0467</v>
      </c>
      <c r="D921" s="1"/>
      <c r="E921" s="84">
        <f t="shared" si="144"/>
        <v>9.0500000000000007</v>
      </c>
      <c r="F921" s="84">
        <f t="shared" si="145"/>
        <v>14</v>
      </c>
      <c r="G921" s="1"/>
      <c r="H921" s="1"/>
      <c r="I921" s="84">
        <f t="shared" si="146"/>
        <v>9.0500000000000007</v>
      </c>
      <c r="J921" s="84">
        <f t="shared" si="147"/>
        <v>141</v>
      </c>
      <c r="K921" s="1"/>
      <c r="L921" s="1"/>
      <c r="M921" s="84">
        <f t="shared" si="148"/>
        <v>9.0500000000000007</v>
      </c>
      <c r="N921" s="84">
        <f t="shared" si="149"/>
        <v>54.23</v>
      </c>
      <c r="O921" s="84">
        <f t="shared" si="142"/>
        <v>178.959</v>
      </c>
      <c r="P921" s="1"/>
      <c r="Q921" s="1"/>
    </row>
    <row r="922" spans="1:17" x14ac:dyDescent="0.2">
      <c r="A922" s="84">
        <f t="shared" si="143"/>
        <v>91.6</v>
      </c>
      <c r="B922" s="84">
        <f t="shared" si="140"/>
        <v>1.1505000000000001</v>
      </c>
      <c r="C922" s="84">
        <f t="shared" si="141"/>
        <v>1.0464</v>
      </c>
      <c r="D922" s="1"/>
      <c r="E922" s="84">
        <f t="shared" si="144"/>
        <v>9.06</v>
      </c>
      <c r="F922" s="84">
        <f t="shared" si="145"/>
        <v>14</v>
      </c>
      <c r="G922" s="1"/>
      <c r="H922" s="1"/>
      <c r="I922" s="84">
        <f t="shared" si="146"/>
        <v>9.06</v>
      </c>
      <c r="J922" s="84">
        <f t="shared" si="147"/>
        <v>141.19999999999999</v>
      </c>
      <c r="K922" s="1"/>
      <c r="L922" s="1"/>
      <c r="M922" s="84">
        <f t="shared" si="148"/>
        <v>9.06</v>
      </c>
      <c r="N922" s="84">
        <f t="shared" si="149"/>
        <v>54.31</v>
      </c>
      <c r="O922" s="84">
        <f t="shared" si="142"/>
        <v>179.22300000000001</v>
      </c>
      <c r="P922" s="1"/>
      <c r="Q922" s="1"/>
    </row>
    <row r="923" spans="1:17" x14ac:dyDescent="0.2">
      <c r="A923" s="84">
        <f t="shared" si="143"/>
        <v>91.7</v>
      </c>
      <c r="B923" s="84">
        <f t="shared" si="140"/>
        <v>1.1499999999999999</v>
      </c>
      <c r="C923" s="84">
        <f t="shared" si="141"/>
        <v>1.0461</v>
      </c>
      <c r="D923" s="1"/>
      <c r="E923" s="84">
        <f t="shared" si="144"/>
        <v>9.07</v>
      </c>
      <c r="F923" s="84">
        <f t="shared" si="145"/>
        <v>13</v>
      </c>
      <c r="G923" s="1"/>
      <c r="H923" s="1"/>
      <c r="I923" s="84">
        <f t="shared" si="146"/>
        <v>9.07</v>
      </c>
      <c r="J923" s="84">
        <f t="shared" si="147"/>
        <v>141.4</v>
      </c>
      <c r="K923" s="1"/>
      <c r="L923" s="1"/>
      <c r="M923" s="84">
        <f t="shared" si="148"/>
        <v>9.07</v>
      </c>
      <c r="N923" s="84">
        <f t="shared" si="149"/>
        <v>54.38</v>
      </c>
      <c r="O923" s="84">
        <f t="shared" si="142"/>
        <v>179.45400000000001</v>
      </c>
      <c r="P923" s="1"/>
      <c r="Q923" s="1"/>
    </row>
    <row r="924" spans="1:17" x14ac:dyDescent="0.2">
      <c r="A924" s="84">
        <f t="shared" si="143"/>
        <v>91.8</v>
      </c>
      <c r="B924" s="84">
        <f t="shared" si="140"/>
        <v>1.1494</v>
      </c>
      <c r="C924" s="84">
        <f t="shared" si="141"/>
        <v>1.0458000000000001</v>
      </c>
      <c r="D924" s="1"/>
      <c r="E924" s="84">
        <f t="shared" si="144"/>
        <v>9.08</v>
      </c>
      <c r="F924" s="84">
        <f t="shared" si="145"/>
        <v>13</v>
      </c>
      <c r="G924" s="1"/>
      <c r="H924" s="1"/>
      <c r="I924" s="84">
        <f t="shared" si="146"/>
        <v>9.08</v>
      </c>
      <c r="J924" s="84">
        <f t="shared" si="147"/>
        <v>141.6</v>
      </c>
      <c r="K924" s="1"/>
      <c r="L924" s="1"/>
      <c r="M924" s="84">
        <f t="shared" si="148"/>
        <v>9.08</v>
      </c>
      <c r="N924" s="84">
        <f t="shared" si="149"/>
        <v>54.46</v>
      </c>
      <c r="O924" s="84">
        <f t="shared" si="142"/>
        <v>179.71799999999999</v>
      </c>
      <c r="P924" s="1"/>
      <c r="Q924" s="1"/>
    </row>
    <row r="925" spans="1:17" x14ac:dyDescent="0.2">
      <c r="A925" s="84">
        <f t="shared" si="143"/>
        <v>91.9</v>
      </c>
      <c r="B925" s="84">
        <f t="shared" si="140"/>
        <v>1.1489</v>
      </c>
      <c r="C925" s="84">
        <f t="shared" si="141"/>
        <v>1.0454000000000001</v>
      </c>
      <c r="D925" s="1"/>
      <c r="E925" s="84">
        <f t="shared" si="144"/>
        <v>9.09</v>
      </c>
      <c r="F925" s="84">
        <f t="shared" si="145"/>
        <v>13</v>
      </c>
      <c r="G925" s="1"/>
      <c r="H925" s="1"/>
      <c r="I925" s="84">
        <f t="shared" si="146"/>
        <v>9.09</v>
      </c>
      <c r="J925" s="84">
        <f t="shared" si="147"/>
        <v>141.80000000000001</v>
      </c>
      <c r="K925" s="1"/>
      <c r="L925" s="1"/>
      <c r="M925" s="84">
        <f t="shared" si="148"/>
        <v>9.09</v>
      </c>
      <c r="N925" s="84">
        <f t="shared" si="149"/>
        <v>54.54</v>
      </c>
      <c r="O925" s="84">
        <f t="shared" si="142"/>
        <v>179.982</v>
      </c>
      <c r="P925" s="1"/>
      <c r="Q925" s="1"/>
    </row>
    <row r="926" spans="1:17" x14ac:dyDescent="0.2">
      <c r="A926" s="84">
        <f t="shared" si="143"/>
        <v>92</v>
      </c>
      <c r="B926" s="84">
        <f t="shared" si="140"/>
        <v>1.1483000000000001</v>
      </c>
      <c r="C926" s="84">
        <f t="shared" si="141"/>
        <v>1.0450999999999999</v>
      </c>
      <c r="D926" s="1"/>
      <c r="E926" s="84">
        <f t="shared" si="144"/>
        <v>9.1</v>
      </c>
      <c r="F926" s="84">
        <f t="shared" si="145"/>
        <v>13</v>
      </c>
      <c r="G926" s="1"/>
      <c r="H926" s="1"/>
      <c r="I926" s="84">
        <f t="shared" si="146"/>
        <v>9.1</v>
      </c>
      <c r="J926" s="84">
        <f t="shared" si="147"/>
        <v>142</v>
      </c>
      <c r="K926" s="1"/>
      <c r="L926" s="1"/>
      <c r="M926" s="84">
        <f t="shared" si="148"/>
        <v>9.1</v>
      </c>
      <c r="N926" s="84">
        <f t="shared" si="149"/>
        <v>54.62</v>
      </c>
      <c r="O926" s="84">
        <f t="shared" si="142"/>
        <v>180.24600000000001</v>
      </c>
      <c r="P926" s="1"/>
      <c r="Q926" s="1"/>
    </row>
    <row r="927" spans="1:17" x14ac:dyDescent="0.2">
      <c r="A927" s="84">
        <f t="shared" si="143"/>
        <v>92.1</v>
      </c>
      <c r="B927" s="84">
        <f t="shared" si="140"/>
        <v>1.1477999999999999</v>
      </c>
      <c r="C927" s="84">
        <f t="shared" si="141"/>
        <v>1.0448</v>
      </c>
      <c r="D927" s="1"/>
      <c r="E927" s="84">
        <f t="shared" si="144"/>
        <v>9.11</v>
      </c>
      <c r="F927" s="84">
        <f t="shared" si="145"/>
        <v>12</v>
      </c>
      <c r="G927" s="1"/>
      <c r="H927" s="1"/>
      <c r="I927" s="84">
        <f t="shared" si="146"/>
        <v>9.11</v>
      </c>
      <c r="J927" s="84">
        <f t="shared" si="147"/>
        <v>142.19999999999999</v>
      </c>
      <c r="K927" s="1"/>
      <c r="L927" s="1"/>
      <c r="M927" s="84">
        <f t="shared" si="148"/>
        <v>9.11</v>
      </c>
      <c r="N927" s="84">
        <f t="shared" si="149"/>
        <v>54.69</v>
      </c>
      <c r="O927" s="84">
        <f t="shared" si="142"/>
        <v>180.477</v>
      </c>
      <c r="P927" s="1"/>
      <c r="Q927" s="1"/>
    </row>
    <row r="928" spans="1:17" x14ac:dyDescent="0.2">
      <c r="A928" s="84">
        <f t="shared" si="143"/>
        <v>92.2</v>
      </c>
      <c r="B928" s="84">
        <f t="shared" si="140"/>
        <v>1.1473</v>
      </c>
      <c r="C928" s="84">
        <f t="shared" si="141"/>
        <v>1.0445</v>
      </c>
      <c r="D928" s="1"/>
      <c r="E928" s="84">
        <f t="shared" si="144"/>
        <v>9.1199999999999992</v>
      </c>
      <c r="F928" s="84">
        <f t="shared" si="145"/>
        <v>12</v>
      </c>
      <c r="G928" s="1"/>
      <c r="H928" s="1"/>
      <c r="I928" s="84">
        <f t="shared" si="146"/>
        <v>9.1199999999999992</v>
      </c>
      <c r="J928" s="84">
        <f t="shared" si="147"/>
        <v>142.4</v>
      </c>
      <c r="K928" s="1"/>
      <c r="L928" s="1"/>
      <c r="M928" s="84">
        <f t="shared" si="148"/>
        <v>9.1199999999999992</v>
      </c>
      <c r="N928" s="84">
        <f t="shared" si="149"/>
        <v>54.77</v>
      </c>
      <c r="O928" s="84">
        <f t="shared" si="142"/>
        <v>180.74100000000001</v>
      </c>
      <c r="P928" s="1"/>
      <c r="Q928" s="1"/>
    </row>
    <row r="929" spans="1:17" x14ac:dyDescent="0.2">
      <c r="A929" s="84">
        <f t="shared" si="143"/>
        <v>92.3</v>
      </c>
      <c r="B929" s="84">
        <f t="shared" si="140"/>
        <v>1.1467000000000001</v>
      </c>
      <c r="C929" s="84">
        <f t="shared" si="141"/>
        <v>1.0441</v>
      </c>
      <c r="D929" s="1"/>
      <c r="E929" s="84">
        <f t="shared" si="144"/>
        <v>9.1300000000000008</v>
      </c>
      <c r="F929" s="84">
        <f t="shared" si="145"/>
        <v>12</v>
      </c>
      <c r="G929" s="1"/>
      <c r="H929" s="1"/>
      <c r="I929" s="84">
        <f t="shared" si="146"/>
        <v>9.1300000000000008</v>
      </c>
      <c r="J929" s="84">
        <f t="shared" si="147"/>
        <v>142.6</v>
      </c>
      <c r="K929" s="1"/>
      <c r="L929" s="1"/>
      <c r="M929" s="84">
        <f t="shared" si="148"/>
        <v>9.1300000000000008</v>
      </c>
      <c r="N929" s="84">
        <f t="shared" si="149"/>
        <v>54.85</v>
      </c>
      <c r="O929" s="84">
        <f t="shared" si="142"/>
        <v>181.005</v>
      </c>
      <c r="P929" s="1"/>
      <c r="Q929" s="1"/>
    </row>
    <row r="930" spans="1:17" x14ac:dyDescent="0.2">
      <c r="A930" s="84">
        <f t="shared" si="143"/>
        <v>92.4</v>
      </c>
      <c r="B930" s="84">
        <f t="shared" si="140"/>
        <v>1.1462000000000001</v>
      </c>
      <c r="C930" s="84">
        <f t="shared" si="141"/>
        <v>1.0438000000000001</v>
      </c>
      <c r="D930" s="1"/>
      <c r="E930" s="84">
        <f t="shared" si="144"/>
        <v>9.14</v>
      </c>
      <c r="F930" s="84">
        <f t="shared" si="145"/>
        <v>12</v>
      </c>
      <c r="G930" s="1"/>
      <c r="H930" s="1"/>
      <c r="I930" s="84">
        <f t="shared" si="146"/>
        <v>9.14</v>
      </c>
      <c r="J930" s="84">
        <f t="shared" si="147"/>
        <v>142.80000000000001</v>
      </c>
      <c r="K930" s="1"/>
      <c r="L930" s="1"/>
      <c r="M930" s="84">
        <f t="shared" si="148"/>
        <v>9.14</v>
      </c>
      <c r="N930" s="84">
        <f t="shared" si="149"/>
        <v>54.92</v>
      </c>
      <c r="O930" s="84">
        <f t="shared" si="142"/>
        <v>181.23599999999999</v>
      </c>
      <c r="P930" s="1"/>
      <c r="Q930" s="1"/>
    </row>
    <row r="931" spans="1:17" x14ac:dyDescent="0.2">
      <c r="A931" s="84">
        <f t="shared" si="143"/>
        <v>92.5</v>
      </c>
      <c r="B931" s="84">
        <f t="shared" si="140"/>
        <v>1.1456</v>
      </c>
      <c r="C931" s="84">
        <f t="shared" si="141"/>
        <v>1.0435000000000001</v>
      </c>
      <c r="D931" s="1"/>
      <c r="E931" s="84">
        <f t="shared" si="144"/>
        <v>9.15</v>
      </c>
      <c r="F931" s="84">
        <f t="shared" si="145"/>
        <v>11</v>
      </c>
      <c r="G931" s="1"/>
      <c r="H931" s="1"/>
      <c r="I931" s="84">
        <f t="shared" si="146"/>
        <v>9.15</v>
      </c>
      <c r="J931" s="84">
        <f t="shared" si="147"/>
        <v>143</v>
      </c>
      <c r="K931" s="1"/>
      <c r="L931" s="1"/>
      <c r="M931" s="84">
        <f t="shared" si="148"/>
        <v>9.15</v>
      </c>
      <c r="N931" s="84">
        <f t="shared" si="149"/>
        <v>55</v>
      </c>
      <c r="O931" s="84">
        <f t="shared" si="142"/>
        <v>181.5</v>
      </c>
      <c r="P931" s="1"/>
      <c r="Q931" s="1"/>
    </row>
    <row r="932" spans="1:17" x14ac:dyDescent="0.2">
      <c r="A932" s="84">
        <f t="shared" si="143"/>
        <v>92.6</v>
      </c>
      <c r="B932" s="84">
        <f t="shared" si="140"/>
        <v>1.1451</v>
      </c>
      <c r="C932" s="84">
        <f t="shared" si="141"/>
        <v>1.0431999999999999</v>
      </c>
      <c r="D932" s="1"/>
      <c r="E932" s="84">
        <f t="shared" si="144"/>
        <v>9.16</v>
      </c>
      <c r="F932" s="84">
        <f t="shared" si="145"/>
        <v>11</v>
      </c>
      <c r="G932" s="1"/>
      <c r="H932" s="1"/>
      <c r="I932" s="84">
        <f t="shared" si="146"/>
        <v>9.16</v>
      </c>
      <c r="J932" s="84">
        <f t="shared" si="147"/>
        <v>143.19999999999999</v>
      </c>
      <c r="K932" s="1"/>
      <c r="L932" s="1"/>
      <c r="M932" s="84">
        <f t="shared" si="148"/>
        <v>9.16</v>
      </c>
      <c r="N932" s="84">
        <f t="shared" si="149"/>
        <v>55.08</v>
      </c>
      <c r="O932" s="84">
        <f t="shared" si="142"/>
        <v>181.76400000000001</v>
      </c>
      <c r="P932" s="1"/>
      <c r="Q932" s="1"/>
    </row>
    <row r="933" spans="1:17" x14ac:dyDescent="0.2">
      <c r="A933" s="84">
        <f t="shared" si="143"/>
        <v>92.7</v>
      </c>
      <c r="B933" s="84">
        <f t="shared" si="140"/>
        <v>1.1446000000000001</v>
      </c>
      <c r="C933" s="84">
        <f t="shared" si="141"/>
        <v>1.0428999999999999</v>
      </c>
      <c r="D933" s="1"/>
      <c r="E933" s="84">
        <f t="shared" si="144"/>
        <v>9.17</v>
      </c>
      <c r="F933" s="84">
        <f t="shared" si="145"/>
        <v>11</v>
      </c>
      <c r="G933" s="1"/>
      <c r="H933" s="1"/>
      <c r="I933" s="84">
        <f t="shared" si="146"/>
        <v>9.17</v>
      </c>
      <c r="J933" s="84">
        <f t="shared" si="147"/>
        <v>143.4</v>
      </c>
      <c r="K933" s="1"/>
      <c r="L933" s="1"/>
      <c r="M933" s="84">
        <f t="shared" si="148"/>
        <v>9.17</v>
      </c>
      <c r="N933" s="84">
        <f t="shared" si="149"/>
        <v>55.15</v>
      </c>
      <c r="O933" s="84">
        <f t="shared" si="142"/>
        <v>181.995</v>
      </c>
      <c r="P933" s="1"/>
      <c r="Q933" s="1"/>
    </row>
    <row r="934" spans="1:17" x14ac:dyDescent="0.2">
      <c r="A934" s="84">
        <f t="shared" si="143"/>
        <v>92.8</v>
      </c>
      <c r="B934" s="84">
        <f t="shared" si="140"/>
        <v>1.1440999999999999</v>
      </c>
      <c r="C934" s="84">
        <f t="shared" si="141"/>
        <v>1.0426</v>
      </c>
      <c r="D934" s="1"/>
      <c r="E934" s="84">
        <f t="shared" si="144"/>
        <v>9.18</v>
      </c>
      <c r="F934" s="84">
        <f t="shared" si="145"/>
        <v>11</v>
      </c>
      <c r="G934" s="1"/>
      <c r="H934" s="1"/>
      <c r="I934" s="84">
        <f t="shared" si="146"/>
        <v>9.18</v>
      </c>
      <c r="J934" s="84">
        <f t="shared" si="147"/>
        <v>143.6</v>
      </c>
      <c r="K934" s="1"/>
      <c r="L934" s="1"/>
      <c r="M934" s="84">
        <f t="shared" si="148"/>
        <v>9.18</v>
      </c>
      <c r="N934" s="84">
        <f t="shared" si="149"/>
        <v>55.23</v>
      </c>
      <c r="O934" s="84">
        <f t="shared" si="142"/>
        <v>182.25899999999999</v>
      </c>
      <c r="P934" s="1"/>
      <c r="Q934" s="1"/>
    </row>
    <row r="935" spans="1:17" x14ac:dyDescent="0.2">
      <c r="A935" s="84">
        <f t="shared" si="143"/>
        <v>92.9</v>
      </c>
      <c r="B935" s="84">
        <f t="shared" si="140"/>
        <v>1.1435</v>
      </c>
      <c r="C935" s="84">
        <f t="shared" si="141"/>
        <v>1.0423</v>
      </c>
      <c r="D935" s="1"/>
      <c r="E935" s="84">
        <f t="shared" si="144"/>
        <v>9.19</v>
      </c>
      <c r="F935" s="84">
        <f t="shared" si="145"/>
        <v>10</v>
      </c>
      <c r="G935" s="1"/>
      <c r="H935" s="1"/>
      <c r="I935" s="84">
        <f t="shared" si="146"/>
        <v>9.19</v>
      </c>
      <c r="J935" s="84">
        <f t="shared" si="147"/>
        <v>143.80000000000001</v>
      </c>
      <c r="K935" s="1"/>
      <c r="L935" s="1"/>
      <c r="M935" s="84">
        <f t="shared" si="148"/>
        <v>9.19</v>
      </c>
      <c r="N935" s="84">
        <f t="shared" si="149"/>
        <v>55.31</v>
      </c>
      <c r="O935" s="84">
        <f t="shared" si="142"/>
        <v>182.523</v>
      </c>
      <c r="P935" s="1"/>
      <c r="Q935" s="1"/>
    </row>
    <row r="936" spans="1:17" x14ac:dyDescent="0.2">
      <c r="A936" s="84">
        <f t="shared" si="143"/>
        <v>93</v>
      </c>
      <c r="B936" s="84">
        <f t="shared" si="140"/>
        <v>1.143</v>
      </c>
      <c r="C936" s="84">
        <f t="shared" si="141"/>
        <v>1.0419</v>
      </c>
      <c r="D936" s="1"/>
      <c r="E936" s="84">
        <f t="shared" si="144"/>
        <v>9.1999999999999993</v>
      </c>
      <c r="F936" s="84">
        <f t="shared" si="145"/>
        <v>10</v>
      </c>
      <c r="G936" s="1"/>
      <c r="H936" s="1"/>
      <c r="I936" s="84">
        <f t="shared" si="146"/>
        <v>9.1999999999999993</v>
      </c>
      <c r="J936" s="84">
        <f t="shared" si="147"/>
        <v>144</v>
      </c>
      <c r="K936" s="1"/>
      <c r="L936" s="1"/>
      <c r="M936" s="84">
        <f t="shared" si="148"/>
        <v>9.1999999999999993</v>
      </c>
      <c r="N936" s="84">
        <f t="shared" si="149"/>
        <v>55.38</v>
      </c>
      <c r="O936" s="84">
        <f t="shared" si="142"/>
        <v>182.75399999999999</v>
      </c>
      <c r="P936" s="1"/>
      <c r="Q936" s="1"/>
    </row>
    <row r="937" spans="1:17" x14ac:dyDescent="0.2">
      <c r="A937" s="84">
        <f t="shared" si="143"/>
        <v>93.1</v>
      </c>
      <c r="B937" s="84">
        <f t="shared" si="140"/>
        <v>1.1425000000000001</v>
      </c>
      <c r="C937" s="84">
        <f t="shared" si="141"/>
        <v>1.0416000000000001</v>
      </c>
      <c r="D937" s="1"/>
      <c r="E937" s="84">
        <f t="shared" si="144"/>
        <v>9.2100000000000009</v>
      </c>
      <c r="F937" s="84">
        <f t="shared" si="145"/>
        <v>10</v>
      </c>
      <c r="G937" s="1"/>
      <c r="H937" s="1"/>
      <c r="I937" s="84">
        <f t="shared" si="146"/>
        <v>9.2100000000000009</v>
      </c>
      <c r="J937" s="84">
        <f t="shared" si="147"/>
        <v>144.19999999999999</v>
      </c>
      <c r="K937" s="1"/>
      <c r="L937" s="1"/>
      <c r="M937" s="84">
        <f t="shared" si="148"/>
        <v>9.2100000000000009</v>
      </c>
      <c r="N937" s="84">
        <f t="shared" si="149"/>
        <v>55.46</v>
      </c>
      <c r="O937" s="84">
        <f t="shared" si="142"/>
        <v>183.018</v>
      </c>
      <c r="P937" s="1"/>
      <c r="Q937" s="1"/>
    </row>
    <row r="938" spans="1:17" x14ac:dyDescent="0.2">
      <c r="A938" s="84">
        <f t="shared" si="143"/>
        <v>93.2</v>
      </c>
      <c r="B938" s="84">
        <f t="shared" si="140"/>
        <v>1.1419999999999999</v>
      </c>
      <c r="C938" s="84">
        <f t="shared" si="141"/>
        <v>1.0412999999999999</v>
      </c>
      <c r="D938" s="1"/>
      <c r="E938" s="84">
        <f t="shared" si="144"/>
        <v>9.2200000000000006</v>
      </c>
      <c r="F938" s="84">
        <f t="shared" si="145"/>
        <v>9</v>
      </c>
      <c r="G938" s="1"/>
      <c r="H938" s="1"/>
      <c r="I938" s="84">
        <f t="shared" si="146"/>
        <v>9.2200000000000006</v>
      </c>
      <c r="J938" s="84">
        <f t="shared" si="147"/>
        <v>144.4</v>
      </c>
      <c r="K938" s="1"/>
      <c r="L938" s="1"/>
      <c r="M938" s="84">
        <f t="shared" si="148"/>
        <v>9.2200000000000006</v>
      </c>
      <c r="N938" s="84">
        <f t="shared" si="149"/>
        <v>55.54</v>
      </c>
      <c r="O938" s="84">
        <f t="shared" si="142"/>
        <v>183.28200000000001</v>
      </c>
      <c r="P938" s="1"/>
      <c r="Q938" s="1"/>
    </row>
    <row r="939" spans="1:17" x14ac:dyDescent="0.2">
      <c r="A939" s="84">
        <f t="shared" si="143"/>
        <v>93.3</v>
      </c>
      <c r="B939" s="84">
        <f t="shared" si="140"/>
        <v>1.1414</v>
      </c>
      <c r="C939" s="84">
        <f t="shared" si="141"/>
        <v>1.0409999999999999</v>
      </c>
      <c r="D939" s="1"/>
      <c r="E939" s="84">
        <f t="shared" si="144"/>
        <v>9.23</v>
      </c>
      <c r="F939" s="84">
        <f t="shared" si="145"/>
        <v>9</v>
      </c>
      <c r="G939" s="1"/>
      <c r="H939" s="1"/>
      <c r="I939" s="84">
        <f t="shared" si="146"/>
        <v>9.23</v>
      </c>
      <c r="J939" s="84">
        <f t="shared" si="147"/>
        <v>144.6</v>
      </c>
      <c r="K939" s="1"/>
      <c r="L939" s="1"/>
      <c r="M939" s="84">
        <f t="shared" si="148"/>
        <v>9.23</v>
      </c>
      <c r="N939" s="84">
        <f t="shared" si="149"/>
        <v>55.62</v>
      </c>
      <c r="O939" s="84">
        <f t="shared" si="142"/>
        <v>183.54599999999999</v>
      </c>
      <c r="P939" s="1"/>
      <c r="Q939" s="1"/>
    </row>
    <row r="940" spans="1:17" x14ac:dyDescent="0.2">
      <c r="A940" s="84">
        <f t="shared" si="143"/>
        <v>93.4</v>
      </c>
      <c r="B940" s="84">
        <f t="shared" si="140"/>
        <v>1.1409</v>
      </c>
      <c r="C940" s="84">
        <f t="shared" si="141"/>
        <v>1.0407</v>
      </c>
      <c r="D940" s="1"/>
      <c r="E940" s="84">
        <f t="shared" si="144"/>
        <v>9.24</v>
      </c>
      <c r="F940" s="84">
        <f t="shared" si="145"/>
        <v>9</v>
      </c>
      <c r="G940" s="1"/>
      <c r="H940" s="1"/>
      <c r="I940" s="84">
        <f t="shared" si="146"/>
        <v>9.24</v>
      </c>
      <c r="J940" s="84">
        <f t="shared" si="147"/>
        <v>144.80000000000001</v>
      </c>
      <c r="K940" s="1"/>
      <c r="L940" s="1"/>
      <c r="M940" s="84">
        <f t="shared" si="148"/>
        <v>9.24</v>
      </c>
      <c r="N940" s="84">
        <f t="shared" si="149"/>
        <v>55.69</v>
      </c>
      <c r="O940" s="84">
        <f t="shared" si="142"/>
        <v>183.77699999999999</v>
      </c>
      <c r="P940" s="1"/>
      <c r="Q940" s="1"/>
    </row>
    <row r="941" spans="1:17" x14ac:dyDescent="0.2">
      <c r="A941" s="84">
        <f t="shared" si="143"/>
        <v>93.5</v>
      </c>
      <c r="B941" s="84">
        <f t="shared" si="140"/>
        <v>1.1404000000000001</v>
      </c>
      <c r="C941" s="84">
        <f t="shared" si="141"/>
        <v>1.0404</v>
      </c>
      <c r="D941" s="1"/>
      <c r="E941" s="84">
        <f t="shared" si="144"/>
        <v>9.25</v>
      </c>
      <c r="F941" s="84">
        <f t="shared" si="145"/>
        <v>9</v>
      </c>
      <c r="G941" s="1"/>
      <c r="H941" s="1"/>
      <c r="I941" s="84">
        <f t="shared" si="146"/>
        <v>9.25</v>
      </c>
      <c r="J941" s="84">
        <f t="shared" si="147"/>
        <v>145</v>
      </c>
      <c r="K941" s="1"/>
      <c r="L941" s="1"/>
      <c r="M941" s="84">
        <f t="shared" si="148"/>
        <v>9.25</v>
      </c>
      <c r="N941" s="84">
        <f t="shared" si="149"/>
        <v>55.77</v>
      </c>
      <c r="O941" s="84">
        <f t="shared" si="142"/>
        <v>184.041</v>
      </c>
      <c r="P941" s="1"/>
      <c r="Q941" s="1"/>
    </row>
    <row r="942" spans="1:17" x14ac:dyDescent="0.2">
      <c r="A942" s="84">
        <f t="shared" si="143"/>
        <v>93.6</v>
      </c>
      <c r="B942" s="84">
        <f t="shared" si="140"/>
        <v>1.1398999999999999</v>
      </c>
      <c r="C942" s="84">
        <f t="shared" si="141"/>
        <v>1.0401</v>
      </c>
      <c r="D942" s="1"/>
      <c r="E942" s="84">
        <f t="shared" si="144"/>
        <v>9.26</v>
      </c>
      <c r="F942" s="84">
        <f t="shared" si="145"/>
        <v>9</v>
      </c>
      <c r="G942" s="1"/>
      <c r="H942" s="1"/>
      <c r="I942" s="84">
        <f t="shared" si="146"/>
        <v>9.26</v>
      </c>
      <c r="J942" s="84">
        <f t="shared" si="147"/>
        <v>145.19999999999999</v>
      </c>
      <c r="K942" s="1"/>
      <c r="L942" s="1"/>
      <c r="M942" s="84">
        <f t="shared" si="148"/>
        <v>9.26</v>
      </c>
      <c r="N942" s="84">
        <f t="shared" si="149"/>
        <v>55.85</v>
      </c>
      <c r="O942" s="84">
        <f t="shared" si="142"/>
        <v>184.30500000000001</v>
      </c>
      <c r="P942" s="1"/>
      <c r="Q942" s="1"/>
    </row>
    <row r="943" spans="1:17" x14ac:dyDescent="0.2">
      <c r="A943" s="84">
        <f t="shared" si="143"/>
        <v>93.7</v>
      </c>
      <c r="B943" s="84">
        <f t="shared" si="140"/>
        <v>1.1394</v>
      </c>
      <c r="C943" s="84">
        <f t="shared" si="141"/>
        <v>1.0398000000000001</v>
      </c>
      <c r="D943" s="1"/>
      <c r="E943" s="84">
        <f t="shared" si="144"/>
        <v>9.27</v>
      </c>
      <c r="F943" s="84">
        <f t="shared" si="145"/>
        <v>8</v>
      </c>
      <c r="G943" s="1"/>
      <c r="H943" s="1"/>
      <c r="I943" s="84">
        <f t="shared" si="146"/>
        <v>9.27</v>
      </c>
      <c r="J943" s="84">
        <f t="shared" si="147"/>
        <v>145.4</v>
      </c>
      <c r="K943" s="1"/>
      <c r="L943" s="1"/>
      <c r="M943" s="84">
        <f t="shared" si="148"/>
        <v>9.27</v>
      </c>
      <c r="N943" s="84">
        <f t="shared" si="149"/>
        <v>55.92</v>
      </c>
      <c r="O943" s="84">
        <f t="shared" si="142"/>
        <v>184.536</v>
      </c>
      <c r="P943" s="1"/>
      <c r="Q943" s="1"/>
    </row>
    <row r="944" spans="1:17" x14ac:dyDescent="0.2">
      <c r="A944" s="84">
        <f t="shared" si="143"/>
        <v>93.8</v>
      </c>
      <c r="B944" s="84">
        <f t="shared" si="140"/>
        <v>1.1389</v>
      </c>
      <c r="C944" s="84">
        <f t="shared" si="141"/>
        <v>1.0395000000000001</v>
      </c>
      <c r="D944" s="1"/>
      <c r="E944" s="84">
        <f t="shared" si="144"/>
        <v>9.2799999999999994</v>
      </c>
      <c r="F944" s="84">
        <f t="shared" si="145"/>
        <v>8</v>
      </c>
      <c r="G944" s="1"/>
      <c r="H944" s="1"/>
      <c r="I944" s="84">
        <f t="shared" si="146"/>
        <v>9.2799999999999994</v>
      </c>
      <c r="J944" s="84">
        <f t="shared" si="147"/>
        <v>145.6</v>
      </c>
      <c r="K944" s="1"/>
      <c r="L944" s="1"/>
      <c r="M944" s="84">
        <f t="shared" si="148"/>
        <v>9.2799999999999994</v>
      </c>
      <c r="N944" s="84">
        <f t="shared" si="149"/>
        <v>56</v>
      </c>
      <c r="O944" s="84">
        <f t="shared" si="142"/>
        <v>184.8</v>
      </c>
      <c r="P944" s="1"/>
      <c r="Q944" s="1"/>
    </row>
    <row r="945" spans="1:17" x14ac:dyDescent="0.2">
      <c r="A945" s="84">
        <f t="shared" si="143"/>
        <v>93.9</v>
      </c>
      <c r="B945" s="84">
        <f t="shared" si="140"/>
        <v>1.1384000000000001</v>
      </c>
      <c r="C945" s="84">
        <f t="shared" si="141"/>
        <v>1.0391999999999999</v>
      </c>
      <c r="D945" s="1"/>
      <c r="E945" s="84">
        <f t="shared" si="144"/>
        <v>9.2899999999999991</v>
      </c>
      <c r="F945" s="84">
        <f t="shared" si="145"/>
        <v>8</v>
      </c>
      <c r="G945" s="1"/>
      <c r="H945" s="1"/>
      <c r="I945" s="84">
        <f t="shared" si="146"/>
        <v>9.2899999999999991</v>
      </c>
      <c r="J945" s="84">
        <f t="shared" si="147"/>
        <v>145.80000000000001</v>
      </c>
      <c r="K945" s="1"/>
      <c r="L945" s="1"/>
      <c r="M945" s="84">
        <f t="shared" si="148"/>
        <v>9.2899999999999991</v>
      </c>
      <c r="N945" s="84">
        <f t="shared" si="149"/>
        <v>56.08</v>
      </c>
      <c r="O945" s="84">
        <f t="shared" si="142"/>
        <v>185.06399999999999</v>
      </c>
      <c r="P945" s="1"/>
      <c r="Q945" s="1"/>
    </row>
    <row r="946" spans="1:17" x14ac:dyDescent="0.2">
      <c r="A946" s="84">
        <f t="shared" si="143"/>
        <v>94</v>
      </c>
      <c r="B946" s="84">
        <f t="shared" si="140"/>
        <v>1.1377999999999999</v>
      </c>
      <c r="C946" s="84">
        <f t="shared" si="141"/>
        <v>1.0388999999999999</v>
      </c>
      <c r="D946" s="1"/>
      <c r="E946" s="84">
        <f t="shared" si="144"/>
        <v>9.3000000000000007</v>
      </c>
      <c r="F946" s="84">
        <f t="shared" si="145"/>
        <v>7</v>
      </c>
      <c r="G946" s="1"/>
      <c r="H946" s="1"/>
      <c r="I946" s="84">
        <f t="shared" si="146"/>
        <v>9.3000000000000007</v>
      </c>
      <c r="J946" s="84">
        <f t="shared" si="147"/>
        <v>146</v>
      </c>
      <c r="K946" s="1"/>
      <c r="L946" s="1"/>
      <c r="M946" s="84">
        <f t="shared" si="148"/>
        <v>9.3000000000000007</v>
      </c>
      <c r="N946" s="84">
        <f t="shared" si="149"/>
        <v>56.15</v>
      </c>
      <c r="O946" s="84">
        <f t="shared" si="142"/>
        <v>185.29499999999999</v>
      </c>
      <c r="P946" s="1"/>
      <c r="Q946" s="1"/>
    </row>
    <row r="947" spans="1:17" x14ac:dyDescent="0.2">
      <c r="A947" s="84">
        <f t="shared" si="143"/>
        <v>94.1</v>
      </c>
      <c r="B947" s="84">
        <f t="shared" si="140"/>
        <v>1.1373</v>
      </c>
      <c r="C947" s="84">
        <f t="shared" si="141"/>
        <v>1.0387</v>
      </c>
      <c r="D947" s="1"/>
      <c r="E947" s="84">
        <f t="shared" si="144"/>
        <v>9.31</v>
      </c>
      <c r="F947" s="84">
        <f t="shared" si="145"/>
        <v>7</v>
      </c>
      <c r="G947" s="1"/>
      <c r="H947" s="1"/>
      <c r="I947" s="84">
        <f t="shared" si="146"/>
        <v>9.31</v>
      </c>
      <c r="J947" s="84">
        <f t="shared" si="147"/>
        <v>146.19999999999999</v>
      </c>
      <c r="K947" s="1"/>
      <c r="L947" s="1"/>
      <c r="M947" s="84">
        <f t="shared" si="148"/>
        <v>9.31</v>
      </c>
      <c r="N947" s="84">
        <f t="shared" si="149"/>
        <v>56.23</v>
      </c>
      <c r="O947" s="84">
        <f t="shared" si="142"/>
        <v>185.559</v>
      </c>
      <c r="P947" s="1"/>
      <c r="Q947" s="1"/>
    </row>
    <row r="948" spans="1:17" x14ac:dyDescent="0.2">
      <c r="A948" s="84">
        <f t="shared" si="143"/>
        <v>94.2</v>
      </c>
      <c r="B948" s="84">
        <f t="shared" si="140"/>
        <v>1.1368</v>
      </c>
      <c r="C948" s="84">
        <f t="shared" si="141"/>
        <v>1.0384</v>
      </c>
      <c r="D948" s="1"/>
      <c r="E948" s="84">
        <f t="shared" si="144"/>
        <v>9.32</v>
      </c>
      <c r="F948" s="84">
        <f t="shared" si="145"/>
        <v>7</v>
      </c>
      <c r="G948" s="1"/>
      <c r="H948" s="1"/>
      <c r="I948" s="84">
        <f t="shared" si="146"/>
        <v>9.32</v>
      </c>
      <c r="J948" s="84">
        <f t="shared" si="147"/>
        <v>146.4</v>
      </c>
      <c r="K948" s="1"/>
      <c r="L948" s="1"/>
      <c r="M948" s="84">
        <f t="shared" si="148"/>
        <v>9.32</v>
      </c>
      <c r="N948" s="84">
        <f t="shared" si="149"/>
        <v>56.31</v>
      </c>
      <c r="O948" s="84">
        <f t="shared" si="142"/>
        <v>185.82300000000001</v>
      </c>
      <c r="P948" s="1"/>
      <c r="Q948" s="1"/>
    </row>
    <row r="949" spans="1:17" x14ac:dyDescent="0.2">
      <c r="A949" s="84">
        <f t="shared" si="143"/>
        <v>94.3</v>
      </c>
      <c r="B949" s="84">
        <f t="shared" si="140"/>
        <v>1.1363000000000001</v>
      </c>
      <c r="C949" s="84">
        <f t="shared" si="141"/>
        <v>1.0381</v>
      </c>
      <c r="D949" s="1"/>
      <c r="E949" s="84">
        <f t="shared" si="144"/>
        <v>9.33</v>
      </c>
      <c r="F949" s="84">
        <f t="shared" si="145"/>
        <v>7</v>
      </c>
      <c r="G949" s="1"/>
      <c r="H949" s="1"/>
      <c r="I949" s="84">
        <f t="shared" si="146"/>
        <v>9.33</v>
      </c>
      <c r="J949" s="84">
        <f t="shared" si="147"/>
        <v>146.6</v>
      </c>
      <c r="K949" s="1"/>
      <c r="L949" s="1"/>
      <c r="M949" s="84">
        <f t="shared" si="148"/>
        <v>9.33</v>
      </c>
      <c r="N949" s="84">
        <f t="shared" si="149"/>
        <v>56.38</v>
      </c>
      <c r="O949" s="84">
        <f t="shared" si="142"/>
        <v>186.054</v>
      </c>
      <c r="P949" s="1"/>
      <c r="Q949" s="1"/>
    </row>
    <row r="950" spans="1:17" x14ac:dyDescent="0.2">
      <c r="A950" s="84">
        <f t="shared" si="143"/>
        <v>94.4</v>
      </c>
      <c r="B950" s="84">
        <f t="shared" si="140"/>
        <v>1.1357999999999999</v>
      </c>
      <c r="C950" s="84">
        <f t="shared" si="141"/>
        <v>1.0378000000000001</v>
      </c>
      <c r="D950" s="1"/>
      <c r="E950" s="84">
        <f t="shared" si="144"/>
        <v>9.34</v>
      </c>
      <c r="F950" s="84">
        <f t="shared" si="145"/>
        <v>6</v>
      </c>
      <c r="G950" s="1"/>
      <c r="H950" s="1"/>
      <c r="I950" s="84">
        <f t="shared" si="146"/>
        <v>9.34</v>
      </c>
      <c r="J950" s="84">
        <f t="shared" si="147"/>
        <v>146.80000000000001</v>
      </c>
      <c r="K950" s="1"/>
      <c r="L950" s="1"/>
      <c r="M950" s="84">
        <f t="shared" si="148"/>
        <v>9.34</v>
      </c>
      <c r="N950" s="84">
        <f t="shared" si="149"/>
        <v>56.46</v>
      </c>
      <c r="O950" s="84">
        <f t="shared" si="142"/>
        <v>186.31800000000001</v>
      </c>
      <c r="P950" s="1"/>
      <c r="Q950" s="1"/>
    </row>
    <row r="951" spans="1:17" x14ac:dyDescent="0.2">
      <c r="A951" s="84">
        <f t="shared" si="143"/>
        <v>94.5</v>
      </c>
      <c r="B951" s="84">
        <f t="shared" si="140"/>
        <v>1.1353</v>
      </c>
      <c r="C951" s="84">
        <f t="shared" si="141"/>
        <v>1.0375000000000001</v>
      </c>
      <c r="D951" s="1"/>
      <c r="E951" s="84">
        <f t="shared" si="144"/>
        <v>9.35</v>
      </c>
      <c r="F951" s="84">
        <f t="shared" si="145"/>
        <v>6</v>
      </c>
      <c r="G951" s="1"/>
      <c r="H951" s="1"/>
      <c r="I951" s="84">
        <f t="shared" si="146"/>
        <v>9.35</v>
      </c>
      <c r="J951" s="84">
        <f t="shared" si="147"/>
        <v>147</v>
      </c>
      <c r="K951" s="1"/>
      <c r="L951" s="1"/>
      <c r="M951" s="84">
        <f t="shared" si="148"/>
        <v>9.35</v>
      </c>
      <c r="N951" s="84">
        <f t="shared" si="149"/>
        <v>56.54</v>
      </c>
      <c r="O951" s="84">
        <f t="shared" si="142"/>
        <v>186.58199999999999</v>
      </c>
      <c r="P951" s="1"/>
      <c r="Q951" s="1"/>
    </row>
    <row r="952" spans="1:17" x14ac:dyDescent="0.2">
      <c r="A952" s="84">
        <f t="shared" si="143"/>
        <v>94.6</v>
      </c>
      <c r="B952" s="84">
        <f t="shared" si="140"/>
        <v>1.1348</v>
      </c>
      <c r="C952" s="84">
        <f t="shared" si="141"/>
        <v>1.0371999999999999</v>
      </c>
      <c r="D952" s="1"/>
      <c r="E952" s="84">
        <f t="shared" si="144"/>
        <v>9.36</v>
      </c>
      <c r="F952" s="84">
        <f t="shared" si="145"/>
        <v>6</v>
      </c>
      <c r="G952" s="1"/>
      <c r="H952" s="1"/>
      <c r="I952" s="84">
        <f t="shared" si="146"/>
        <v>9.36</v>
      </c>
      <c r="J952" s="84">
        <f t="shared" si="147"/>
        <v>147.19999999999999</v>
      </c>
      <c r="K952" s="1"/>
      <c r="L952" s="1"/>
      <c r="M952" s="84">
        <f t="shared" si="148"/>
        <v>9.36</v>
      </c>
      <c r="N952" s="84">
        <f t="shared" si="149"/>
        <v>56.62</v>
      </c>
      <c r="O952" s="84">
        <f t="shared" si="142"/>
        <v>186.846</v>
      </c>
      <c r="P952" s="1"/>
      <c r="Q952" s="1"/>
    </row>
    <row r="953" spans="1:17" x14ac:dyDescent="0.2">
      <c r="A953" s="84">
        <f t="shared" si="143"/>
        <v>94.7</v>
      </c>
      <c r="B953" s="84">
        <f t="shared" si="140"/>
        <v>1.1343000000000001</v>
      </c>
      <c r="C953" s="84">
        <f t="shared" si="141"/>
        <v>1.0368999999999999</v>
      </c>
      <c r="D953" s="1"/>
      <c r="E953" s="84">
        <f t="shared" si="144"/>
        <v>9.3699999999999992</v>
      </c>
      <c r="F953" s="84">
        <f t="shared" si="145"/>
        <v>6</v>
      </c>
      <c r="G953" s="1"/>
      <c r="H953" s="1"/>
      <c r="I953" s="84">
        <f t="shared" si="146"/>
        <v>9.3699999999999992</v>
      </c>
      <c r="J953" s="84">
        <f t="shared" si="147"/>
        <v>147.4</v>
      </c>
      <c r="K953" s="1"/>
      <c r="L953" s="1"/>
      <c r="M953" s="84">
        <f t="shared" si="148"/>
        <v>9.3699999999999992</v>
      </c>
      <c r="N953" s="84">
        <f t="shared" si="149"/>
        <v>56.69</v>
      </c>
      <c r="O953" s="84">
        <f t="shared" si="142"/>
        <v>187.077</v>
      </c>
      <c r="P953" s="1"/>
      <c r="Q953" s="1"/>
    </row>
    <row r="954" spans="1:17" x14ac:dyDescent="0.2">
      <c r="A954" s="84">
        <f t="shared" si="143"/>
        <v>94.8</v>
      </c>
      <c r="B954" s="84">
        <f t="shared" si="140"/>
        <v>1.1337999999999999</v>
      </c>
      <c r="C954" s="84">
        <f t="shared" si="141"/>
        <v>1.0367</v>
      </c>
      <c r="D954" s="1"/>
      <c r="E954" s="84">
        <f t="shared" si="144"/>
        <v>9.3800000000000008</v>
      </c>
      <c r="F954" s="84">
        <f t="shared" si="145"/>
        <v>5</v>
      </c>
      <c r="G954" s="1"/>
      <c r="H954" s="1"/>
      <c r="I954" s="84">
        <f t="shared" si="146"/>
        <v>9.3800000000000008</v>
      </c>
      <c r="J954" s="84">
        <f t="shared" si="147"/>
        <v>147.6</v>
      </c>
      <c r="K954" s="1"/>
      <c r="L954" s="1"/>
      <c r="M954" s="84">
        <f t="shared" si="148"/>
        <v>9.3800000000000008</v>
      </c>
      <c r="N954" s="84">
        <f t="shared" si="149"/>
        <v>56.77</v>
      </c>
      <c r="O954" s="84">
        <f t="shared" si="142"/>
        <v>187.34100000000001</v>
      </c>
      <c r="P954" s="1"/>
      <c r="Q954" s="1"/>
    </row>
    <row r="955" spans="1:17" x14ac:dyDescent="0.2">
      <c r="A955" s="84">
        <f t="shared" si="143"/>
        <v>94.9</v>
      </c>
      <c r="B955" s="84">
        <f t="shared" si="140"/>
        <v>1.1333</v>
      </c>
      <c r="C955" s="84">
        <f t="shared" si="141"/>
        <v>1.0364</v>
      </c>
      <c r="D955" s="1"/>
      <c r="E955" s="84">
        <f t="shared" si="144"/>
        <v>9.39</v>
      </c>
      <c r="F955" s="84">
        <f t="shared" si="145"/>
        <v>5</v>
      </c>
      <c r="G955" s="1"/>
      <c r="H955" s="1"/>
      <c r="I955" s="84">
        <f t="shared" si="146"/>
        <v>9.39</v>
      </c>
      <c r="J955" s="84">
        <f t="shared" si="147"/>
        <v>147.80000000000001</v>
      </c>
      <c r="K955" s="1"/>
      <c r="L955" s="1"/>
      <c r="M955" s="84">
        <f t="shared" si="148"/>
        <v>9.39</v>
      </c>
      <c r="N955" s="84">
        <f t="shared" si="149"/>
        <v>56.85</v>
      </c>
      <c r="O955" s="84">
        <f t="shared" si="142"/>
        <v>187.60499999999999</v>
      </c>
      <c r="P955" s="1"/>
      <c r="Q955" s="1"/>
    </row>
    <row r="956" spans="1:17" x14ac:dyDescent="0.2">
      <c r="A956" s="84">
        <f t="shared" si="143"/>
        <v>95</v>
      </c>
      <c r="B956" s="84">
        <f t="shared" si="140"/>
        <v>1.1328</v>
      </c>
      <c r="C956" s="84">
        <f t="shared" si="141"/>
        <v>1.0361</v>
      </c>
      <c r="D956" s="1"/>
      <c r="E956" s="84">
        <f t="shared" si="144"/>
        <v>9.4</v>
      </c>
      <c r="F956" s="84">
        <f t="shared" si="145"/>
        <v>5</v>
      </c>
      <c r="G956" s="1"/>
      <c r="H956" s="1"/>
      <c r="I956" s="84">
        <f t="shared" si="146"/>
        <v>9.4</v>
      </c>
      <c r="J956" s="84">
        <f t="shared" si="147"/>
        <v>148</v>
      </c>
      <c r="K956" s="1"/>
      <c r="L956" s="1"/>
      <c r="M956" s="84">
        <f t="shared" si="148"/>
        <v>9.4</v>
      </c>
      <c r="N956" s="84">
        <f t="shared" si="149"/>
        <v>56.92</v>
      </c>
      <c r="O956" s="84">
        <f t="shared" si="142"/>
        <v>187.83600000000001</v>
      </c>
      <c r="P956" s="1"/>
      <c r="Q956" s="1"/>
    </row>
    <row r="957" spans="1:17" x14ac:dyDescent="0.2">
      <c r="A957" s="84">
        <f t="shared" si="143"/>
        <v>95.1</v>
      </c>
      <c r="B957" s="84">
        <f t="shared" si="140"/>
        <v>1.1324000000000001</v>
      </c>
      <c r="C957" s="84">
        <f t="shared" si="141"/>
        <v>1.0358000000000001</v>
      </c>
      <c r="D957" s="1"/>
      <c r="E957" s="84">
        <f t="shared" si="144"/>
        <v>9.41</v>
      </c>
      <c r="F957" s="84">
        <f t="shared" si="145"/>
        <v>5</v>
      </c>
      <c r="G957" s="1"/>
      <c r="H957" s="1"/>
      <c r="I957" s="84">
        <f t="shared" si="146"/>
        <v>9.41</v>
      </c>
      <c r="J957" s="84">
        <f t="shared" si="147"/>
        <v>148.19999999999999</v>
      </c>
      <c r="K957" s="1"/>
      <c r="L957" s="1"/>
      <c r="M957" s="84">
        <f t="shared" si="148"/>
        <v>9.41</v>
      </c>
      <c r="N957" s="84">
        <f t="shared" si="149"/>
        <v>57</v>
      </c>
      <c r="O957" s="84">
        <f t="shared" si="142"/>
        <v>188.1</v>
      </c>
      <c r="P957" s="1"/>
      <c r="Q957" s="1"/>
    </row>
    <row r="958" spans="1:17" x14ac:dyDescent="0.2">
      <c r="A958" s="84">
        <f t="shared" si="143"/>
        <v>95.2</v>
      </c>
      <c r="B958" s="84">
        <f t="shared" si="140"/>
        <v>1.1318999999999999</v>
      </c>
      <c r="C958" s="84">
        <f t="shared" si="141"/>
        <v>1.0355000000000001</v>
      </c>
      <c r="D958" s="1"/>
      <c r="E958" s="84">
        <f t="shared" si="144"/>
        <v>9.42</v>
      </c>
      <c r="F958" s="84">
        <f t="shared" si="145"/>
        <v>4</v>
      </c>
      <c r="G958" s="1"/>
      <c r="H958" s="1"/>
      <c r="I958" s="84">
        <f t="shared" si="146"/>
        <v>9.42</v>
      </c>
      <c r="J958" s="84">
        <f t="shared" si="147"/>
        <v>148.4</v>
      </c>
      <c r="K958" s="1"/>
      <c r="L958" s="1"/>
      <c r="M958" s="84">
        <f t="shared" si="148"/>
        <v>9.42</v>
      </c>
      <c r="N958" s="84">
        <f t="shared" si="149"/>
        <v>57.08</v>
      </c>
      <c r="O958" s="84">
        <f t="shared" si="142"/>
        <v>188.364</v>
      </c>
      <c r="P958" s="1"/>
      <c r="Q958" s="1"/>
    </row>
    <row r="959" spans="1:17" x14ac:dyDescent="0.2">
      <c r="A959" s="84">
        <f t="shared" si="143"/>
        <v>95.3</v>
      </c>
      <c r="B959" s="84">
        <f t="shared" si="140"/>
        <v>1.1314</v>
      </c>
      <c r="C959" s="84">
        <f t="shared" si="141"/>
        <v>1.0353000000000001</v>
      </c>
      <c r="D959" s="1"/>
      <c r="E959" s="84">
        <f t="shared" si="144"/>
        <v>9.43</v>
      </c>
      <c r="F959" s="84">
        <f t="shared" si="145"/>
        <v>4</v>
      </c>
      <c r="G959" s="1"/>
      <c r="H959" s="1"/>
      <c r="I959" s="84">
        <f t="shared" si="146"/>
        <v>9.43</v>
      </c>
      <c r="J959" s="84">
        <f t="shared" si="147"/>
        <v>148.6</v>
      </c>
      <c r="K959" s="1"/>
      <c r="L959" s="1"/>
      <c r="M959" s="84">
        <f t="shared" si="148"/>
        <v>9.43</v>
      </c>
      <c r="N959" s="84">
        <f t="shared" si="149"/>
        <v>57.15</v>
      </c>
      <c r="O959" s="84">
        <f t="shared" si="142"/>
        <v>188.595</v>
      </c>
      <c r="P959" s="1"/>
      <c r="Q959" s="1"/>
    </row>
    <row r="960" spans="1:17" x14ac:dyDescent="0.2">
      <c r="A960" s="84">
        <f t="shared" si="143"/>
        <v>95.4</v>
      </c>
      <c r="B960" s="84">
        <f t="shared" si="140"/>
        <v>1.1309</v>
      </c>
      <c r="C960" s="84">
        <f t="shared" si="141"/>
        <v>1.0349999999999999</v>
      </c>
      <c r="D960" s="1"/>
      <c r="E960" s="84">
        <f t="shared" si="144"/>
        <v>9.44</v>
      </c>
      <c r="F960" s="84">
        <f t="shared" si="145"/>
        <v>4</v>
      </c>
      <c r="G960" s="1"/>
      <c r="H960" s="1"/>
      <c r="I960" s="84">
        <f t="shared" si="146"/>
        <v>9.44</v>
      </c>
      <c r="J960" s="84">
        <f t="shared" si="147"/>
        <v>148.80000000000001</v>
      </c>
      <c r="K960" s="1"/>
      <c r="L960" s="1"/>
      <c r="M960" s="84">
        <f t="shared" si="148"/>
        <v>9.44</v>
      </c>
      <c r="N960" s="84">
        <f t="shared" si="149"/>
        <v>57.23</v>
      </c>
      <c r="O960" s="84">
        <f t="shared" si="142"/>
        <v>188.85900000000001</v>
      </c>
      <c r="P960" s="1"/>
      <c r="Q960" s="1"/>
    </row>
    <row r="961" spans="1:17" x14ac:dyDescent="0.2">
      <c r="A961" s="84">
        <f t="shared" si="143"/>
        <v>95.5</v>
      </c>
      <c r="B961" s="84">
        <f t="shared" si="140"/>
        <v>1.1304000000000001</v>
      </c>
      <c r="C961" s="84">
        <f t="shared" si="141"/>
        <v>1.0347</v>
      </c>
      <c r="D961" s="1"/>
      <c r="E961" s="84">
        <f t="shared" si="144"/>
        <v>9.4499999999999993</v>
      </c>
      <c r="F961" s="84">
        <f t="shared" si="145"/>
        <v>4</v>
      </c>
      <c r="G961" s="1"/>
      <c r="H961" s="1"/>
      <c r="I961" s="84">
        <f t="shared" si="146"/>
        <v>9.4499999999999993</v>
      </c>
      <c r="J961" s="84">
        <f t="shared" si="147"/>
        <v>149</v>
      </c>
      <c r="K961" s="1"/>
      <c r="L961" s="1"/>
      <c r="M961" s="84">
        <f t="shared" si="148"/>
        <v>9.4499999999999993</v>
      </c>
      <c r="N961" s="84">
        <f t="shared" si="149"/>
        <v>57.31</v>
      </c>
      <c r="O961" s="84">
        <f t="shared" si="142"/>
        <v>189.12299999999999</v>
      </c>
      <c r="P961" s="1"/>
      <c r="Q961" s="1"/>
    </row>
    <row r="962" spans="1:17" x14ac:dyDescent="0.2">
      <c r="A962" s="84">
        <f t="shared" si="143"/>
        <v>95.6</v>
      </c>
      <c r="B962" s="84">
        <f t="shared" si="140"/>
        <v>1.1298999999999999</v>
      </c>
      <c r="C962" s="84">
        <f t="shared" si="141"/>
        <v>1.0344</v>
      </c>
      <c r="D962" s="1"/>
      <c r="E962" s="84">
        <f t="shared" si="144"/>
        <v>9.4600000000000009</v>
      </c>
      <c r="F962" s="84">
        <f t="shared" si="145"/>
        <v>3</v>
      </c>
      <c r="G962" s="1"/>
      <c r="H962" s="1"/>
      <c r="I962" s="84">
        <f t="shared" si="146"/>
        <v>9.4600000000000009</v>
      </c>
      <c r="J962" s="84">
        <f t="shared" si="147"/>
        <v>149.19999999999999</v>
      </c>
      <c r="K962" s="1"/>
      <c r="L962" s="1"/>
      <c r="M962" s="84">
        <f t="shared" si="148"/>
        <v>9.4600000000000009</v>
      </c>
      <c r="N962" s="84">
        <f t="shared" si="149"/>
        <v>57.38</v>
      </c>
      <c r="O962" s="84">
        <f t="shared" si="142"/>
        <v>189.35400000000001</v>
      </c>
      <c r="P962" s="1"/>
      <c r="Q962" s="1"/>
    </row>
    <row r="963" spans="1:17" x14ac:dyDescent="0.2">
      <c r="A963" s="84">
        <f t="shared" si="143"/>
        <v>95.7</v>
      </c>
      <c r="B963" s="84">
        <f t="shared" si="140"/>
        <v>1.1294</v>
      </c>
      <c r="C963" s="84">
        <f t="shared" si="141"/>
        <v>1.0342</v>
      </c>
      <c r="D963" s="1"/>
      <c r="E963" s="84">
        <f t="shared" si="144"/>
        <v>9.4700000000000006</v>
      </c>
      <c r="F963" s="84">
        <f t="shared" si="145"/>
        <v>3</v>
      </c>
      <c r="G963" s="1"/>
      <c r="H963" s="1"/>
      <c r="I963" s="84">
        <f t="shared" si="146"/>
        <v>9.4700000000000006</v>
      </c>
      <c r="J963" s="84">
        <f t="shared" si="147"/>
        <v>149.4</v>
      </c>
      <c r="K963" s="1"/>
      <c r="L963" s="1"/>
      <c r="M963" s="84">
        <f t="shared" si="148"/>
        <v>9.4700000000000006</v>
      </c>
      <c r="N963" s="84">
        <f t="shared" si="149"/>
        <v>57.46</v>
      </c>
      <c r="O963" s="84">
        <f t="shared" si="142"/>
        <v>189.61799999999999</v>
      </c>
      <c r="P963" s="1"/>
      <c r="Q963" s="1"/>
    </row>
    <row r="964" spans="1:17" x14ac:dyDescent="0.2">
      <c r="A964" s="84">
        <f t="shared" si="143"/>
        <v>95.8</v>
      </c>
      <c r="B964" s="84">
        <f t="shared" si="140"/>
        <v>1.129</v>
      </c>
      <c r="C964" s="84">
        <f t="shared" si="141"/>
        <v>1.0339</v>
      </c>
      <c r="D964" s="1"/>
      <c r="E964" s="84">
        <f t="shared" si="144"/>
        <v>9.48</v>
      </c>
      <c r="F964" s="84">
        <f t="shared" si="145"/>
        <v>3</v>
      </c>
      <c r="G964" s="1"/>
      <c r="H964" s="1"/>
      <c r="I964" s="84">
        <f t="shared" si="146"/>
        <v>9.48</v>
      </c>
      <c r="J964" s="84">
        <f t="shared" si="147"/>
        <v>149.6</v>
      </c>
      <c r="K964" s="1"/>
      <c r="L964" s="1"/>
      <c r="M964" s="84">
        <f t="shared" si="148"/>
        <v>9.48</v>
      </c>
      <c r="N964" s="84">
        <f t="shared" si="149"/>
        <v>57.54</v>
      </c>
      <c r="O964" s="84">
        <f t="shared" si="142"/>
        <v>189.88200000000001</v>
      </c>
      <c r="P964" s="1"/>
      <c r="Q964" s="1"/>
    </row>
    <row r="965" spans="1:17" x14ac:dyDescent="0.2">
      <c r="A965" s="84">
        <f t="shared" si="143"/>
        <v>95.9</v>
      </c>
      <c r="B965" s="84">
        <f t="shared" si="140"/>
        <v>1.1285000000000001</v>
      </c>
      <c r="C965" s="84">
        <f t="shared" si="141"/>
        <v>1.0336000000000001</v>
      </c>
      <c r="D965" s="1"/>
      <c r="E965" s="84">
        <f t="shared" si="144"/>
        <v>9.49</v>
      </c>
      <c r="F965" s="84">
        <f t="shared" si="145"/>
        <v>3</v>
      </c>
      <c r="G965" s="1"/>
      <c r="H965" s="1"/>
      <c r="I965" s="84">
        <f t="shared" si="146"/>
        <v>9.49</v>
      </c>
      <c r="J965" s="84">
        <f t="shared" si="147"/>
        <v>149.80000000000001</v>
      </c>
      <c r="K965" s="1"/>
      <c r="L965" s="1"/>
      <c r="M965" s="84">
        <f t="shared" si="148"/>
        <v>9.49</v>
      </c>
      <c r="N965" s="84">
        <f t="shared" si="149"/>
        <v>57.62</v>
      </c>
      <c r="O965" s="84">
        <f t="shared" si="142"/>
        <v>190.14599999999999</v>
      </c>
      <c r="P965" s="1"/>
      <c r="Q965" s="1"/>
    </row>
    <row r="966" spans="1:17" x14ac:dyDescent="0.2">
      <c r="A966" s="84">
        <f t="shared" si="143"/>
        <v>96</v>
      </c>
      <c r="B966" s="84">
        <f t="shared" si="140"/>
        <v>1.1279999999999999</v>
      </c>
      <c r="C966" s="84">
        <f t="shared" si="141"/>
        <v>1.0334000000000001</v>
      </c>
      <c r="D966" s="1"/>
      <c r="E966" s="84">
        <f t="shared" si="144"/>
        <v>9.5</v>
      </c>
      <c r="F966" s="84">
        <f t="shared" si="145"/>
        <v>2</v>
      </c>
      <c r="G966" s="1"/>
      <c r="H966" s="1"/>
      <c r="I966" s="84">
        <f t="shared" si="146"/>
        <v>9.5</v>
      </c>
      <c r="J966" s="84">
        <f t="shared" si="147"/>
        <v>150</v>
      </c>
      <c r="K966" s="1"/>
      <c r="L966" s="1"/>
      <c r="M966" s="84">
        <f t="shared" si="148"/>
        <v>9.5</v>
      </c>
      <c r="N966" s="84">
        <f t="shared" si="149"/>
        <v>57.69</v>
      </c>
      <c r="O966" s="84">
        <f t="shared" si="142"/>
        <v>190.37700000000001</v>
      </c>
      <c r="P966" s="1"/>
      <c r="Q966" s="1"/>
    </row>
    <row r="967" spans="1:17" x14ac:dyDescent="0.2">
      <c r="A967" s="84">
        <f t="shared" si="143"/>
        <v>96.1</v>
      </c>
      <c r="B967" s="84">
        <f t="shared" si="140"/>
        <v>1.1274999999999999</v>
      </c>
      <c r="C967" s="84">
        <f t="shared" si="141"/>
        <v>1.0330999999999999</v>
      </c>
      <c r="D967" s="1"/>
      <c r="E967" s="84">
        <f t="shared" si="144"/>
        <v>9.51</v>
      </c>
      <c r="F967" s="84">
        <f t="shared" si="145"/>
        <v>2</v>
      </c>
      <c r="G967" s="1"/>
      <c r="H967" s="1"/>
      <c r="I967" s="84">
        <f t="shared" si="146"/>
        <v>9.51</v>
      </c>
      <c r="J967" s="84">
        <f t="shared" si="147"/>
        <v>150.19999999999999</v>
      </c>
      <c r="K967" s="1"/>
      <c r="L967" s="1"/>
      <c r="M967" s="84">
        <f t="shared" si="148"/>
        <v>9.51</v>
      </c>
      <c r="N967" s="84">
        <f t="shared" si="149"/>
        <v>57.77</v>
      </c>
      <c r="O967" s="84">
        <f t="shared" si="142"/>
        <v>190.64099999999999</v>
      </c>
      <c r="P967" s="1"/>
      <c r="Q967" s="1"/>
    </row>
    <row r="968" spans="1:17" x14ac:dyDescent="0.2">
      <c r="A968" s="84">
        <f t="shared" si="143"/>
        <v>96.2</v>
      </c>
      <c r="B968" s="84">
        <f t="shared" si="140"/>
        <v>1.1271</v>
      </c>
      <c r="C968" s="84">
        <f t="shared" si="141"/>
        <v>1.0328999999999999</v>
      </c>
      <c r="D968" s="1"/>
      <c r="E968" s="84">
        <f t="shared" si="144"/>
        <v>9.52</v>
      </c>
      <c r="F968" s="84">
        <f t="shared" si="145"/>
        <v>2</v>
      </c>
      <c r="G968" s="1"/>
      <c r="H968" s="1"/>
      <c r="I968" s="84">
        <f t="shared" si="146"/>
        <v>9.52</v>
      </c>
      <c r="J968" s="84">
        <f t="shared" si="147"/>
        <v>150.4</v>
      </c>
      <c r="K968" s="1"/>
      <c r="L968" s="1"/>
      <c r="M968" s="84">
        <f t="shared" si="148"/>
        <v>9.52</v>
      </c>
      <c r="N968" s="84">
        <f t="shared" si="149"/>
        <v>57.85</v>
      </c>
      <c r="O968" s="84">
        <f t="shared" si="142"/>
        <v>190.905</v>
      </c>
      <c r="P968" s="1"/>
      <c r="Q968" s="1"/>
    </row>
    <row r="969" spans="1:17" x14ac:dyDescent="0.2">
      <c r="A969" s="84">
        <f t="shared" si="143"/>
        <v>96.3</v>
      </c>
      <c r="B969" s="84">
        <f t="shared" si="140"/>
        <v>1.1266</v>
      </c>
      <c r="C969" s="84">
        <f t="shared" si="141"/>
        <v>1.0326</v>
      </c>
      <c r="D969" s="1"/>
      <c r="E969" s="84">
        <f t="shared" si="144"/>
        <v>9.5299999999999994</v>
      </c>
      <c r="F969" s="84">
        <f t="shared" si="145"/>
        <v>2</v>
      </c>
      <c r="G969" s="1"/>
      <c r="H969" s="1"/>
      <c r="I969" s="84">
        <f t="shared" si="146"/>
        <v>9.5299999999999994</v>
      </c>
      <c r="J969" s="84">
        <f t="shared" si="147"/>
        <v>150.6</v>
      </c>
      <c r="K969" s="1"/>
      <c r="L969" s="1"/>
      <c r="M969" s="84">
        <f t="shared" si="148"/>
        <v>9.5299999999999994</v>
      </c>
      <c r="N969" s="84">
        <f t="shared" si="149"/>
        <v>57.92</v>
      </c>
      <c r="O969" s="84">
        <f t="shared" si="142"/>
        <v>191.136</v>
      </c>
      <c r="P969" s="1"/>
      <c r="Q969" s="1"/>
    </row>
    <row r="970" spans="1:17" x14ac:dyDescent="0.2">
      <c r="A970" s="84">
        <f t="shared" si="143"/>
        <v>96.4</v>
      </c>
      <c r="B970" s="84">
        <f t="shared" si="140"/>
        <v>1.1261000000000001</v>
      </c>
      <c r="C970" s="84">
        <f t="shared" si="141"/>
        <v>1.0323</v>
      </c>
      <c r="D970" s="1"/>
      <c r="E970" s="84">
        <f t="shared" si="144"/>
        <v>9.5399999999999991</v>
      </c>
      <c r="F970" s="84">
        <f t="shared" si="145"/>
        <v>2</v>
      </c>
      <c r="G970" s="1"/>
      <c r="H970" s="1"/>
      <c r="I970" s="84">
        <f t="shared" si="146"/>
        <v>9.5399999999999991</v>
      </c>
      <c r="J970" s="84">
        <f t="shared" si="147"/>
        <v>150.80000000000001</v>
      </c>
      <c r="K970" s="1"/>
      <c r="L970" s="1"/>
      <c r="M970" s="84">
        <f t="shared" si="148"/>
        <v>9.5399999999999991</v>
      </c>
      <c r="N970" s="84">
        <f t="shared" si="149"/>
        <v>58</v>
      </c>
      <c r="O970" s="84">
        <f t="shared" si="142"/>
        <v>191.4</v>
      </c>
      <c r="P970" s="1"/>
      <c r="Q970" s="1"/>
    </row>
    <row r="971" spans="1:17" x14ac:dyDescent="0.2">
      <c r="A971" s="84">
        <f t="shared" si="143"/>
        <v>96.5</v>
      </c>
      <c r="B971" s="84">
        <f t="shared" si="140"/>
        <v>1.1255999999999999</v>
      </c>
      <c r="C971" s="84">
        <f t="shared" si="141"/>
        <v>1.0321</v>
      </c>
      <c r="D971" s="1"/>
      <c r="E971" s="84">
        <f t="shared" si="144"/>
        <v>9.5500000000000007</v>
      </c>
      <c r="F971" s="84">
        <f t="shared" si="145"/>
        <v>1</v>
      </c>
      <c r="G971" s="1"/>
      <c r="H971" s="1"/>
      <c r="I971" s="84">
        <f t="shared" si="146"/>
        <v>9.5500000000000007</v>
      </c>
      <c r="J971" s="84">
        <f t="shared" si="147"/>
        <v>151</v>
      </c>
      <c r="K971" s="1"/>
      <c r="L971" s="1"/>
      <c r="M971" s="84">
        <f t="shared" si="148"/>
        <v>9.5500000000000007</v>
      </c>
      <c r="N971" s="84">
        <f t="shared" si="149"/>
        <v>58.08</v>
      </c>
      <c r="O971" s="84">
        <f t="shared" si="142"/>
        <v>191.66399999999999</v>
      </c>
      <c r="P971" s="1"/>
      <c r="Q971" s="1"/>
    </row>
    <row r="972" spans="1:17" x14ac:dyDescent="0.2">
      <c r="A972" s="84">
        <f t="shared" si="143"/>
        <v>96.6</v>
      </c>
      <c r="B972" s="84">
        <f t="shared" si="140"/>
        <v>1.1252</v>
      </c>
      <c r="C972" s="84">
        <f t="shared" si="141"/>
        <v>1.0318000000000001</v>
      </c>
      <c r="D972" s="1"/>
      <c r="E972" s="84">
        <f t="shared" si="144"/>
        <v>9.56</v>
      </c>
      <c r="F972" s="84">
        <f t="shared" si="145"/>
        <v>1</v>
      </c>
      <c r="G972" s="1"/>
      <c r="H972" s="1"/>
      <c r="I972" s="84">
        <f t="shared" si="146"/>
        <v>9.56</v>
      </c>
      <c r="J972" s="84">
        <f t="shared" si="147"/>
        <v>151.19999999999999</v>
      </c>
      <c r="K972" s="1"/>
      <c r="L972" s="1"/>
      <c r="M972" s="84">
        <f t="shared" si="148"/>
        <v>9.56</v>
      </c>
      <c r="N972" s="84">
        <f t="shared" si="149"/>
        <v>58.15</v>
      </c>
      <c r="O972" s="84">
        <f t="shared" si="142"/>
        <v>191.89500000000001</v>
      </c>
      <c r="P972" s="1"/>
      <c r="Q972" s="1"/>
    </row>
    <row r="973" spans="1:17" x14ac:dyDescent="0.2">
      <c r="A973" s="84">
        <f t="shared" si="143"/>
        <v>96.7</v>
      </c>
      <c r="B973" s="84">
        <f t="shared" si="140"/>
        <v>1.1247</v>
      </c>
      <c r="C973" s="84">
        <f t="shared" si="141"/>
        <v>1.0316000000000001</v>
      </c>
      <c r="D973" s="1"/>
      <c r="E973" s="84">
        <f t="shared" si="144"/>
        <v>9.57</v>
      </c>
      <c r="F973" s="84">
        <f t="shared" si="145"/>
        <v>1</v>
      </c>
      <c r="G973" s="1"/>
      <c r="H973" s="1"/>
      <c r="I973" s="84">
        <f t="shared" si="146"/>
        <v>9.57</v>
      </c>
      <c r="J973" s="84">
        <f t="shared" si="147"/>
        <v>151.4</v>
      </c>
      <c r="K973" s="1"/>
      <c r="L973" s="1"/>
      <c r="M973" s="84">
        <f t="shared" si="148"/>
        <v>9.57</v>
      </c>
      <c r="N973" s="84">
        <f t="shared" si="149"/>
        <v>58.23</v>
      </c>
      <c r="O973" s="84">
        <f t="shared" si="142"/>
        <v>192.15899999999999</v>
      </c>
      <c r="P973" s="1"/>
      <c r="Q973" s="1"/>
    </row>
    <row r="974" spans="1:17" x14ac:dyDescent="0.2">
      <c r="A974" s="84">
        <f t="shared" si="143"/>
        <v>96.8</v>
      </c>
      <c r="B974" s="84">
        <f t="shared" si="140"/>
        <v>1.1242000000000001</v>
      </c>
      <c r="C974" s="84">
        <f t="shared" si="141"/>
        <v>1.0313000000000001</v>
      </c>
      <c r="D974" s="1"/>
      <c r="E974" s="84">
        <f t="shared" si="144"/>
        <v>9.58</v>
      </c>
      <c r="F974" s="84">
        <f t="shared" si="145"/>
        <v>0</v>
      </c>
      <c r="G974" s="1"/>
      <c r="H974" s="1"/>
      <c r="I974" s="84">
        <f t="shared" si="146"/>
        <v>9.58</v>
      </c>
      <c r="J974" s="84">
        <f t="shared" si="147"/>
        <v>151.6</v>
      </c>
      <c r="K974" s="1"/>
      <c r="L974" s="1"/>
      <c r="M974" s="84">
        <f t="shared" si="148"/>
        <v>9.58</v>
      </c>
      <c r="N974" s="84">
        <f t="shared" si="149"/>
        <v>58.31</v>
      </c>
      <c r="O974" s="84">
        <f t="shared" si="142"/>
        <v>192.423</v>
      </c>
      <c r="P974" s="1"/>
      <c r="Q974" s="1"/>
    </row>
    <row r="975" spans="1:17" x14ac:dyDescent="0.2">
      <c r="A975" s="84">
        <f t="shared" si="143"/>
        <v>96.9</v>
      </c>
      <c r="B975" s="84">
        <f t="shared" si="140"/>
        <v>1.1237999999999999</v>
      </c>
      <c r="C975" s="84">
        <f t="shared" si="141"/>
        <v>1.0310999999999999</v>
      </c>
      <c r="D975" s="1"/>
      <c r="E975" s="84">
        <f t="shared" si="144"/>
        <v>9.59</v>
      </c>
      <c r="F975" s="84">
        <f t="shared" si="145"/>
        <v>0</v>
      </c>
      <c r="G975" s="1"/>
      <c r="H975" s="1"/>
      <c r="I975" s="84">
        <f t="shared" si="146"/>
        <v>9.59</v>
      </c>
      <c r="J975" s="84">
        <f t="shared" si="147"/>
        <v>151.80000000000001</v>
      </c>
      <c r="K975" s="1"/>
      <c r="L975" s="1"/>
      <c r="M975" s="84">
        <f t="shared" si="148"/>
        <v>9.59</v>
      </c>
      <c r="N975" s="84">
        <f t="shared" si="149"/>
        <v>58.38</v>
      </c>
      <c r="O975" s="84">
        <f t="shared" si="142"/>
        <v>192.654</v>
      </c>
      <c r="P975" s="1"/>
      <c r="Q975" s="1"/>
    </row>
    <row r="976" spans="1:17" x14ac:dyDescent="0.2">
      <c r="A976" s="84">
        <f t="shared" si="143"/>
        <v>97</v>
      </c>
      <c r="B976" s="84">
        <f t="shared" ref="B976:B1039" si="150">ROUND(VLOOKUP($A976,SINCLAIRTABELLE,$D$1),$B$10)</f>
        <v>1.1233</v>
      </c>
      <c r="C976" s="84">
        <f t="shared" ref="C976:C1039" si="151">IF($B$3=$W$1,ROUND(VLOOKUP($A976,SINCLAIRTABELLE,$E$1),$B$10),IF($B$3=$W$2,B976,B976+$B$4))</f>
        <v>1.0307999999999999</v>
      </c>
      <c r="D976" s="1"/>
      <c r="E976" s="84">
        <f t="shared" si="144"/>
        <v>9.6</v>
      </c>
      <c r="F976" s="84">
        <f t="shared" si="145"/>
        <v>0</v>
      </c>
      <c r="G976" s="1"/>
      <c r="H976" s="1"/>
      <c r="I976" s="84">
        <f t="shared" si="146"/>
        <v>9.6</v>
      </c>
      <c r="J976" s="84">
        <f t="shared" si="147"/>
        <v>152</v>
      </c>
      <c r="K976" s="1"/>
      <c r="L976" s="1"/>
      <c r="M976" s="84">
        <f t="shared" si="148"/>
        <v>9.6</v>
      </c>
      <c r="N976" s="84">
        <f t="shared" si="149"/>
        <v>58.46</v>
      </c>
      <c r="O976" s="84">
        <f t="shared" ref="O976:O1039" si="152">IF($N$4="Ja",ROUND(N976*$O$2,$B$10),N976)</f>
        <v>192.91800000000001</v>
      </c>
      <c r="P976" s="1"/>
      <c r="Q976" s="1"/>
    </row>
    <row r="977" spans="1:17" x14ac:dyDescent="0.2">
      <c r="A977" s="84">
        <f t="shared" si="143"/>
        <v>97.1</v>
      </c>
      <c r="B977" s="84">
        <f t="shared" si="150"/>
        <v>1.1229</v>
      </c>
      <c r="C977" s="84">
        <f t="shared" si="151"/>
        <v>1.0306</v>
      </c>
      <c r="D977" s="1"/>
      <c r="E977" s="84">
        <f t="shared" si="144"/>
        <v>9.61</v>
      </c>
      <c r="F977" s="84">
        <f t="shared" si="145"/>
        <v>0</v>
      </c>
      <c r="G977" s="1"/>
      <c r="H977" s="1"/>
      <c r="I977" s="84">
        <f t="shared" si="146"/>
        <v>9.61</v>
      </c>
      <c r="J977" s="84">
        <f t="shared" si="147"/>
        <v>152.19999999999999</v>
      </c>
      <c r="K977" s="1"/>
      <c r="L977" s="1"/>
      <c r="M977" s="84">
        <f t="shared" si="148"/>
        <v>9.61</v>
      </c>
      <c r="N977" s="84">
        <f t="shared" si="149"/>
        <v>58.54</v>
      </c>
      <c r="O977" s="84">
        <f t="shared" si="152"/>
        <v>193.18199999999999</v>
      </c>
      <c r="P977" s="1"/>
      <c r="Q977" s="1"/>
    </row>
    <row r="978" spans="1:17" x14ac:dyDescent="0.2">
      <c r="A978" s="84">
        <f t="shared" ref="A978:A1041" si="153">ROUND(A977+0.1,1)</f>
        <v>97.2</v>
      </c>
      <c r="B978" s="84">
        <f t="shared" si="150"/>
        <v>1.1224000000000001</v>
      </c>
      <c r="C978" s="84">
        <f t="shared" si="151"/>
        <v>1.0303</v>
      </c>
      <c r="D978" s="1"/>
      <c r="E978" s="84">
        <f t="shared" ref="E978:E1041" si="154">ROUND(E977+0.01,2)</f>
        <v>9.6199999999999992</v>
      </c>
      <c r="F978" s="84">
        <f t="shared" ref="F978:F1041" si="155">ROUND(IF(E978 &gt; $F$9,0,($F$9-E978)*100*$F$11), $F$10)</f>
        <v>0</v>
      </c>
      <c r="G978" s="1"/>
      <c r="H978" s="1"/>
      <c r="I978" s="84">
        <f t="shared" ref="I978:I1041" si="156">ROUND(I977+0.01,2)</f>
        <v>9.6199999999999992</v>
      </c>
      <c r="J978" s="84">
        <f t="shared" ref="J978:J1041" si="157">ROUND(IF(I978&lt;=$J$9,0,(I978-$J$9)*100*$J$11),$J$10)</f>
        <v>152.4</v>
      </c>
      <c r="K978" s="1"/>
      <c r="L978" s="1"/>
      <c r="M978" s="84">
        <f t="shared" ref="M978:M1041" si="158">ROUND(M977+0.01,2)</f>
        <v>9.6199999999999992</v>
      </c>
      <c r="N978" s="84">
        <f t="shared" ref="N978:N1041" si="159">ROUND(IF(M978&lt;=$N$9,0,(M978-$N$9)*100*$N$11),$N$10)</f>
        <v>58.62</v>
      </c>
      <c r="O978" s="84">
        <f t="shared" si="152"/>
        <v>193.446</v>
      </c>
      <c r="P978" s="1"/>
      <c r="Q978" s="1"/>
    </row>
    <row r="979" spans="1:17" x14ac:dyDescent="0.2">
      <c r="A979" s="84">
        <f t="shared" si="153"/>
        <v>97.3</v>
      </c>
      <c r="B979" s="84">
        <f t="shared" si="150"/>
        <v>1.1218999999999999</v>
      </c>
      <c r="C979" s="84">
        <f t="shared" si="151"/>
        <v>1.0301</v>
      </c>
      <c r="D979" s="1"/>
      <c r="E979" s="84">
        <f t="shared" si="154"/>
        <v>9.6300000000000008</v>
      </c>
      <c r="F979" s="84">
        <f t="shared" si="155"/>
        <v>0</v>
      </c>
      <c r="G979" s="1"/>
      <c r="H979" s="1"/>
      <c r="I979" s="84">
        <f t="shared" si="156"/>
        <v>9.6300000000000008</v>
      </c>
      <c r="J979" s="84">
        <f t="shared" si="157"/>
        <v>152.6</v>
      </c>
      <c r="K979" s="1"/>
      <c r="L979" s="1"/>
      <c r="M979" s="84">
        <f t="shared" si="158"/>
        <v>9.6300000000000008</v>
      </c>
      <c r="N979" s="84">
        <f t="shared" si="159"/>
        <v>58.69</v>
      </c>
      <c r="O979" s="84">
        <f t="shared" si="152"/>
        <v>193.67699999999999</v>
      </c>
      <c r="P979" s="1"/>
      <c r="Q979" s="1"/>
    </row>
    <row r="980" spans="1:17" x14ac:dyDescent="0.2">
      <c r="A980" s="84">
        <f t="shared" si="153"/>
        <v>97.4</v>
      </c>
      <c r="B980" s="84">
        <f t="shared" si="150"/>
        <v>1.1214999999999999</v>
      </c>
      <c r="C980" s="84">
        <f t="shared" si="151"/>
        <v>1.0298</v>
      </c>
      <c r="D980" s="1"/>
      <c r="E980" s="84">
        <f t="shared" si="154"/>
        <v>9.64</v>
      </c>
      <c r="F980" s="84">
        <f t="shared" si="155"/>
        <v>0</v>
      </c>
      <c r="G980" s="1"/>
      <c r="H980" s="1"/>
      <c r="I980" s="84">
        <f t="shared" si="156"/>
        <v>9.64</v>
      </c>
      <c r="J980" s="84">
        <f t="shared" si="157"/>
        <v>152.80000000000001</v>
      </c>
      <c r="K980" s="1"/>
      <c r="L980" s="1"/>
      <c r="M980" s="84">
        <f t="shared" si="158"/>
        <v>9.64</v>
      </c>
      <c r="N980" s="84">
        <f t="shared" si="159"/>
        <v>58.77</v>
      </c>
      <c r="O980" s="84">
        <f t="shared" si="152"/>
        <v>193.941</v>
      </c>
      <c r="P980" s="1"/>
      <c r="Q980" s="1"/>
    </row>
    <row r="981" spans="1:17" x14ac:dyDescent="0.2">
      <c r="A981" s="84">
        <f t="shared" si="153"/>
        <v>97.5</v>
      </c>
      <c r="B981" s="84">
        <f t="shared" si="150"/>
        <v>1.121</v>
      </c>
      <c r="C981" s="84">
        <f t="shared" si="151"/>
        <v>1.0296000000000001</v>
      </c>
      <c r="D981" s="1"/>
      <c r="E981" s="84">
        <f t="shared" si="154"/>
        <v>9.65</v>
      </c>
      <c r="F981" s="84">
        <f t="shared" si="155"/>
        <v>0</v>
      </c>
      <c r="G981" s="1"/>
      <c r="H981" s="1"/>
      <c r="I981" s="84">
        <f t="shared" si="156"/>
        <v>9.65</v>
      </c>
      <c r="J981" s="84">
        <f t="shared" si="157"/>
        <v>153</v>
      </c>
      <c r="K981" s="1"/>
      <c r="L981" s="1"/>
      <c r="M981" s="84">
        <f t="shared" si="158"/>
        <v>9.65</v>
      </c>
      <c r="N981" s="84">
        <f t="shared" si="159"/>
        <v>58.85</v>
      </c>
      <c r="O981" s="84">
        <f t="shared" si="152"/>
        <v>194.20500000000001</v>
      </c>
      <c r="P981" s="1"/>
      <c r="Q981" s="1"/>
    </row>
    <row r="982" spans="1:17" x14ac:dyDescent="0.2">
      <c r="A982" s="84">
        <f t="shared" si="153"/>
        <v>97.6</v>
      </c>
      <c r="B982" s="84">
        <f t="shared" si="150"/>
        <v>1.1206</v>
      </c>
      <c r="C982" s="84">
        <f t="shared" si="151"/>
        <v>1.0293000000000001</v>
      </c>
      <c r="D982" s="1"/>
      <c r="E982" s="84">
        <f t="shared" si="154"/>
        <v>9.66</v>
      </c>
      <c r="F982" s="84">
        <f t="shared" si="155"/>
        <v>0</v>
      </c>
      <c r="G982" s="1"/>
      <c r="H982" s="1"/>
      <c r="I982" s="84">
        <f t="shared" si="156"/>
        <v>9.66</v>
      </c>
      <c r="J982" s="84">
        <f t="shared" si="157"/>
        <v>153.19999999999999</v>
      </c>
      <c r="K982" s="1"/>
      <c r="L982" s="1"/>
      <c r="M982" s="84">
        <f t="shared" si="158"/>
        <v>9.66</v>
      </c>
      <c r="N982" s="84">
        <f t="shared" si="159"/>
        <v>58.92</v>
      </c>
      <c r="O982" s="84">
        <f t="shared" si="152"/>
        <v>194.43600000000001</v>
      </c>
      <c r="P982" s="1"/>
      <c r="Q982" s="1"/>
    </row>
    <row r="983" spans="1:17" x14ac:dyDescent="0.2">
      <c r="A983" s="84">
        <f t="shared" si="153"/>
        <v>97.7</v>
      </c>
      <c r="B983" s="84">
        <f t="shared" si="150"/>
        <v>1.1201000000000001</v>
      </c>
      <c r="C983" s="84">
        <f t="shared" si="151"/>
        <v>1.0290999999999999</v>
      </c>
      <c r="D983" s="1"/>
      <c r="E983" s="84">
        <f t="shared" si="154"/>
        <v>9.67</v>
      </c>
      <c r="F983" s="84">
        <f t="shared" si="155"/>
        <v>0</v>
      </c>
      <c r="G983" s="1"/>
      <c r="H983" s="1"/>
      <c r="I983" s="84">
        <f t="shared" si="156"/>
        <v>9.67</v>
      </c>
      <c r="J983" s="84">
        <f t="shared" si="157"/>
        <v>153.4</v>
      </c>
      <c r="K983" s="1"/>
      <c r="L983" s="1"/>
      <c r="M983" s="84">
        <f t="shared" si="158"/>
        <v>9.67</v>
      </c>
      <c r="N983" s="84">
        <f t="shared" si="159"/>
        <v>59</v>
      </c>
      <c r="O983" s="84">
        <f t="shared" si="152"/>
        <v>194.7</v>
      </c>
      <c r="P983" s="1"/>
      <c r="Q983" s="1"/>
    </row>
    <row r="984" spans="1:17" x14ac:dyDescent="0.2">
      <c r="A984" s="84">
        <f t="shared" si="153"/>
        <v>97.8</v>
      </c>
      <c r="B984" s="84">
        <f t="shared" si="150"/>
        <v>1.1196999999999999</v>
      </c>
      <c r="C984" s="84">
        <f t="shared" si="151"/>
        <v>1.0287999999999999</v>
      </c>
      <c r="D984" s="1"/>
      <c r="E984" s="84">
        <f t="shared" si="154"/>
        <v>9.68</v>
      </c>
      <c r="F984" s="84">
        <f t="shared" si="155"/>
        <v>0</v>
      </c>
      <c r="G984" s="1"/>
      <c r="H984" s="1"/>
      <c r="I984" s="84">
        <f t="shared" si="156"/>
        <v>9.68</v>
      </c>
      <c r="J984" s="84">
        <f t="shared" si="157"/>
        <v>153.6</v>
      </c>
      <c r="K984" s="1"/>
      <c r="L984" s="1"/>
      <c r="M984" s="84">
        <f t="shared" si="158"/>
        <v>9.68</v>
      </c>
      <c r="N984" s="84">
        <f t="shared" si="159"/>
        <v>59.08</v>
      </c>
      <c r="O984" s="84">
        <f t="shared" si="152"/>
        <v>194.964</v>
      </c>
      <c r="P984" s="1"/>
      <c r="Q984" s="1"/>
    </row>
    <row r="985" spans="1:17" x14ac:dyDescent="0.2">
      <c r="A985" s="84">
        <f t="shared" si="153"/>
        <v>97.9</v>
      </c>
      <c r="B985" s="84">
        <f t="shared" si="150"/>
        <v>1.1192</v>
      </c>
      <c r="C985" s="84">
        <f t="shared" si="151"/>
        <v>1.0286</v>
      </c>
      <c r="D985" s="1"/>
      <c r="E985" s="84">
        <f t="shared" si="154"/>
        <v>9.69</v>
      </c>
      <c r="F985" s="84">
        <f t="shared" si="155"/>
        <v>0</v>
      </c>
      <c r="G985" s="1"/>
      <c r="H985" s="1"/>
      <c r="I985" s="84">
        <f t="shared" si="156"/>
        <v>9.69</v>
      </c>
      <c r="J985" s="84">
        <f t="shared" si="157"/>
        <v>153.80000000000001</v>
      </c>
      <c r="K985" s="1"/>
      <c r="L985" s="1"/>
      <c r="M985" s="84">
        <f t="shared" si="158"/>
        <v>9.69</v>
      </c>
      <c r="N985" s="84">
        <f t="shared" si="159"/>
        <v>59.15</v>
      </c>
      <c r="O985" s="84">
        <f t="shared" si="152"/>
        <v>195.19499999999999</v>
      </c>
      <c r="P985" s="1"/>
      <c r="Q985" s="1"/>
    </row>
    <row r="986" spans="1:17" x14ac:dyDescent="0.2">
      <c r="A986" s="84">
        <f t="shared" si="153"/>
        <v>98</v>
      </c>
      <c r="B986" s="84">
        <f t="shared" si="150"/>
        <v>1.1188</v>
      </c>
      <c r="C986" s="84">
        <f t="shared" si="151"/>
        <v>1.0284</v>
      </c>
      <c r="D986" s="1"/>
      <c r="E986" s="84">
        <f t="shared" si="154"/>
        <v>9.6999999999999993</v>
      </c>
      <c r="F986" s="84">
        <f t="shared" si="155"/>
        <v>0</v>
      </c>
      <c r="G986" s="1"/>
      <c r="H986" s="1"/>
      <c r="I986" s="84">
        <f t="shared" si="156"/>
        <v>9.6999999999999993</v>
      </c>
      <c r="J986" s="84">
        <f t="shared" si="157"/>
        <v>154</v>
      </c>
      <c r="K986" s="1"/>
      <c r="L986" s="1"/>
      <c r="M986" s="84">
        <f t="shared" si="158"/>
        <v>9.6999999999999993</v>
      </c>
      <c r="N986" s="84">
        <f t="shared" si="159"/>
        <v>59.23</v>
      </c>
      <c r="O986" s="84">
        <f t="shared" si="152"/>
        <v>195.459</v>
      </c>
      <c r="P986" s="1"/>
      <c r="Q986" s="1"/>
    </row>
    <row r="987" spans="1:17" x14ac:dyDescent="0.2">
      <c r="A987" s="84">
        <f t="shared" si="153"/>
        <v>98.1</v>
      </c>
      <c r="B987" s="84">
        <f t="shared" si="150"/>
        <v>1.1183000000000001</v>
      </c>
      <c r="C987" s="84">
        <f t="shared" si="151"/>
        <v>1.0281</v>
      </c>
      <c r="D987" s="1"/>
      <c r="E987" s="84">
        <f t="shared" si="154"/>
        <v>9.7100000000000009</v>
      </c>
      <c r="F987" s="84">
        <f t="shared" si="155"/>
        <v>0</v>
      </c>
      <c r="G987" s="1"/>
      <c r="H987" s="1"/>
      <c r="I987" s="84">
        <f t="shared" si="156"/>
        <v>9.7100000000000009</v>
      </c>
      <c r="J987" s="84">
        <f t="shared" si="157"/>
        <v>154.19999999999999</v>
      </c>
      <c r="K987" s="1"/>
      <c r="L987" s="1"/>
      <c r="M987" s="84">
        <f t="shared" si="158"/>
        <v>9.7100000000000009</v>
      </c>
      <c r="N987" s="84">
        <f t="shared" si="159"/>
        <v>59.31</v>
      </c>
      <c r="O987" s="84">
        <f t="shared" si="152"/>
        <v>195.72300000000001</v>
      </c>
      <c r="P987" s="1"/>
      <c r="Q987" s="1"/>
    </row>
    <row r="988" spans="1:17" x14ac:dyDescent="0.2">
      <c r="A988" s="84">
        <f t="shared" si="153"/>
        <v>98.2</v>
      </c>
      <c r="B988" s="84">
        <f t="shared" si="150"/>
        <v>1.1178999999999999</v>
      </c>
      <c r="C988" s="84">
        <f t="shared" si="151"/>
        <v>1.0279</v>
      </c>
      <c r="D988" s="1"/>
      <c r="E988" s="84">
        <f t="shared" si="154"/>
        <v>9.7200000000000006</v>
      </c>
      <c r="F988" s="84">
        <f t="shared" si="155"/>
        <v>0</v>
      </c>
      <c r="G988" s="1"/>
      <c r="H988" s="1"/>
      <c r="I988" s="84">
        <f t="shared" si="156"/>
        <v>9.7200000000000006</v>
      </c>
      <c r="J988" s="84">
        <f t="shared" si="157"/>
        <v>154.4</v>
      </c>
      <c r="K988" s="1"/>
      <c r="L988" s="1"/>
      <c r="M988" s="84">
        <f t="shared" si="158"/>
        <v>9.7200000000000006</v>
      </c>
      <c r="N988" s="84">
        <f t="shared" si="159"/>
        <v>59.38</v>
      </c>
      <c r="O988" s="84">
        <f t="shared" si="152"/>
        <v>195.95400000000001</v>
      </c>
      <c r="P988" s="1"/>
      <c r="Q988" s="1"/>
    </row>
    <row r="989" spans="1:17" x14ac:dyDescent="0.2">
      <c r="A989" s="84">
        <f t="shared" si="153"/>
        <v>98.3</v>
      </c>
      <c r="B989" s="84">
        <f t="shared" si="150"/>
        <v>1.1173999999999999</v>
      </c>
      <c r="C989" s="84">
        <f t="shared" si="151"/>
        <v>1.0277000000000001</v>
      </c>
      <c r="D989" s="1"/>
      <c r="E989" s="84">
        <f t="shared" si="154"/>
        <v>9.73</v>
      </c>
      <c r="F989" s="84">
        <f t="shared" si="155"/>
        <v>0</v>
      </c>
      <c r="G989" s="1"/>
      <c r="H989" s="1"/>
      <c r="I989" s="84">
        <f t="shared" si="156"/>
        <v>9.73</v>
      </c>
      <c r="J989" s="84">
        <f t="shared" si="157"/>
        <v>154.6</v>
      </c>
      <c r="K989" s="1"/>
      <c r="L989" s="1"/>
      <c r="M989" s="84">
        <f t="shared" si="158"/>
        <v>9.73</v>
      </c>
      <c r="N989" s="84">
        <f t="shared" si="159"/>
        <v>59.46</v>
      </c>
      <c r="O989" s="84">
        <f t="shared" si="152"/>
        <v>196.21799999999999</v>
      </c>
      <c r="P989" s="1"/>
      <c r="Q989" s="1"/>
    </row>
    <row r="990" spans="1:17" x14ac:dyDescent="0.2">
      <c r="A990" s="84">
        <f t="shared" si="153"/>
        <v>98.4</v>
      </c>
      <c r="B990" s="84">
        <f t="shared" si="150"/>
        <v>1.117</v>
      </c>
      <c r="C990" s="84">
        <f t="shared" si="151"/>
        <v>1.0274000000000001</v>
      </c>
      <c r="D990" s="1"/>
      <c r="E990" s="84">
        <f t="shared" si="154"/>
        <v>9.74</v>
      </c>
      <c r="F990" s="84">
        <f t="shared" si="155"/>
        <v>0</v>
      </c>
      <c r="G990" s="1"/>
      <c r="H990" s="1"/>
      <c r="I990" s="84">
        <f t="shared" si="156"/>
        <v>9.74</v>
      </c>
      <c r="J990" s="84">
        <f t="shared" si="157"/>
        <v>154.80000000000001</v>
      </c>
      <c r="K990" s="1"/>
      <c r="L990" s="1"/>
      <c r="M990" s="84">
        <f t="shared" si="158"/>
        <v>9.74</v>
      </c>
      <c r="N990" s="84">
        <f t="shared" si="159"/>
        <v>59.54</v>
      </c>
      <c r="O990" s="84">
        <f t="shared" si="152"/>
        <v>196.482</v>
      </c>
      <c r="P990" s="1"/>
      <c r="Q990" s="1"/>
    </row>
    <row r="991" spans="1:17" x14ac:dyDescent="0.2">
      <c r="A991" s="84">
        <f t="shared" si="153"/>
        <v>98.5</v>
      </c>
      <c r="B991" s="84">
        <f t="shared" si="150"/>
        <v>1.1166</v>
      </c>
      <c r="C991" s="84">
        <f t="shared" si="151"/>
        <v>1.0271999999999999</v>
      </c>
      <c r="D991" s="1"/>
      <c r="E991" s="84">
        <f t="shared" si="154"/>
        <v>9.75</v>
      </c>
      <c r="F991" s="84">
        <f t="shared" si="155"/>
        <v>0</v>
      </c>
      <c r="G991" s="1"/>
      <c r="H991" s="1"/>
      <c r="I991" s="84">
        <f t="shared" si="156"/>
        <v>9.75</v>
      </c>
      <c r="J991" s="84">
        <f t="shared" si="157"/>
        <v>155</v>
      </c>
      <c r="K991" s="1"/>
      <c r="L991" s="1"/>
      <c r="M991" s="84">
        <f t="shared" si="158"/>
        <v>9.75</v>
      </c>
      <c r="N991" s="84">
        <f t="shared" si="159"/>
        <v>59.62</v>
      </c>
      <c r="O991" s="84">
        <f t="shared" si="152"/>
        <v>196.74600000000001</v>
      </c>
      <c r="P991" s="1"/>
      <c r="Q991" s="1"/>
    </row>
    <row r="992" spans="1:17" x14ac:dyDescent="0.2">
      <c r="A992" s="84">
        <f t="shared" si="153"/>
        <v>98.6</v>
      </c>
      <c r="B992" s="84">
        <f t="shared" si="150"/>
        <v>1.1161000000000001</v>
      </c>
      <c r="C992" s="84">
        <f t="shared" si="151"/>
        <v>1.0269999999999999</v>
      </c>
      <c r="D992" s="1"/>
      <c r="E992" s="84">
        <f t="shared" si="154"/>
        <v>9.76</v>
      </c>
      <c r="F992" s="84">
        <f t="shared" si="155"/>
        <v>0</v>
      </c>
      <c r="G992" s="1"/>
      <c r="H992" s="1"/>
      <c r="I992" s="84">
        <f t="shared" si="156"/>
        <v>9.76</v>
      </c>
      <c r="J992" s="84">
        <f t="shared" si="157"/>
        <v>155.19999999999999</v>
      </c>
      <c r="K992" s="1"/>
      <c r="L992" s="1"/>
      <c r="M992" s="84">
        <f t="shared" si="158"/>
        <v>9.76</v>
      </c>
      <c r="N992" s="84">
        <f t="shared" si="159"/>
        <v>59.69</v>
      </c>
      <c r="O992" s="84">
        <f t="shared" si="152"/>
        <v>196.977</v>
      </c>
      <c r="P992" s="1"/>
      <c r="Q992" s="1"/>
    </row>
    <row r="993" spans="1:17" x14ac:dyDescent="0.2">
      <c r="A993" s="84">
        <f t="shared" si="153"/>
        <v>98.7</v>
      </c>
      <c r="B993" s="84">
        <f t="shared" si="150"/>
        <v>1.1156999999999999</v>
      </c>
      <c r="C993" s="84">
        <f t="shared" si="151"/>
        <v>1.0266999999999999</v>
      </c>
      <c r="D993" s="1"/>
      <c r="E993" s="84">
        <f t="shared" si="154"/>
        <v>9.77</v>
      </c>
      <c r="F993" s="84">
        <f t="shared" si="155"/>
        <v>0</v>
      </c>
      <c r="G993" s="1"/>
      <c r="H993" s="1"/>
      <c r="I993" s="84">
        <f t="shared" si="156"/>
        <v>9.77</v>
      </c>
      <c r="J993" s="84">
        <f t="shared" si="157"/>
        <v>155.4</v>
      </c>
      <c r="K993" s="1"/>
      <c r="L993" s="1"/>
      <c r="M993" s="84">
        <f t="shared" si="158"/>
        <v>9.77</v>
      </c>
      <c r="N993" s="84">
        <f t="shared" si="159"/>
        <v>59.77</v>
      </c>
      <c r="O993" s="84">
        <f t="shared" si="152"/>
        <v>197.24100000000001</v>
      </c>
      <c r="P993" s="1"/>
      <c r="Q993" s="1"/>
    </row>
    <row r="994" spans="1:17" x14ac:dyDescent="0.2">
      <c r="A994" s="84">
        <f t="shared" si="153"/>
        <v>98.8</v>
      </c>
      <c r="B994" s="84">
        <f t="shared" si="150"/>
        <v>1.1153</v>
      </c>
      <c r="C994" s="84">
        <f t="shared" si="151"/>
        <v>1.0265</v>
      </c>
      <c r="D994" s="1"/>
      <c r="E994" s="84">
        <f t="shared" si="154"/>
        <v>9.7799999999999994</v>
      </c>
      <c r="F994" s="84">
        <f t="shared" si="155"/>
        <v>0</v>
      </c>
      <c r="G994" s="1"/>
      <c r="H994" s="1"/>
      <c r="I994" s="84">
        <f t="shared" si="156"/>
        <v>9.7799999999999994</v>
      </c>
      <c r="J994" s="84">
        <f t="shared" si="157"/>
        <v>155.6</v>
      </c>
      <c r="K994" s="1"/>
      <c r="L994" s="1"/>
      <c r="M994" s="84">
        <f t="shared" si="158"/>
        <v>9.7799999999999994</v>
      </c>
      <c r="N994" s="84">
        <f t="shared" si="159"/>
        <v>59.85</v>
      </c>
      <c r="O994" s="84">
        <f t="shared" si="152"/>
        <v>197.505</v>
      </c>
      <c r="P994" s="1"/>
      <c r="Q994" s="1"/>
    </row>
    <row r="995" spans="1:17" x14ac:dyDescent="0.2">
      <c r="A995" s="84">
        <f t="shared" si="153"/>
        <v>98.9</v>
      </c>
      <c r="B995" s="84">
        <f t="shared" si="150"/>
        <v>1.1148</v>
      </c>
      <c r="C995" s="84">
        <f t="shared" si="151"/>
        <v>1.0263</v>
      </c>
      <c r="D995" s="1"/>
      <c r="E995" s="84">
        <f t="shared" si="154"/>
        <v>9.7899999999999991</v>
      </c>
      <c r="F995" s="84">
        <f t="shared" si="155"/>
        <v>0</v>
      </c>
      <c r="G995" s="1"/>
      <c r="H995" s="1"/>
      <c r="I995" s="84">
        <f t="shared" si="156"/>
        <v>9.7899999999999991</v>
      </c>
      <c r="J995" s="84">
        <f t="shared" si="157"/>
        <v>155.80000000000001</v>
      </c>
      <c r="K995" s="1"/>
      <c r="L995" s="1"/>
      <c r="M995" s="84">
        <f t="shared" si="158"/>
        <v>9.7899999999999991</v>
      </c>
      <c r="N995" s="84">
        <f t="shared" si="159"/>
        <v>59.92</v>
      </c>
      <c r="O995" s="84">
        <f t="shared" si="152"/>
        <v>197.73599999999999</v>
      </c>
      <c r="P995" s="1"/>
      <c r="Q995" s="1"/>
    </row>
    <row r="996" spans="1:17" x14ac:dyDescent="0.2">
      <c r="A996" s="84">
        <f t="shared" si="153"/>
        <v>99</v>
      </c>
      <c r="B996" s="84">
        <f t="shared" si="150"/>
        <v>1.1144000000000001</v>
      </c>
      <c r="C996" s="84">
        <f t="shared" si="151"/>
        <v>1.026</v>
      </c>
      <c r="D996" s="1"/>
      <c r="E996" s="84">
        <f t="shared" si="154"/>
        <v>9.8000000000000007</v>
      </c>
      <c r="F996" s="84">
        <f t="shared" si="155"/>
        <v>0</v>
      </c>
      <c r="G996" s="1"/>
      <c r="H996" s="1"/>
      <c r="I996" s="84">
        <f t="shared" si="156"/>
        <v>9.8000000000000007</v>
      </c>
      <c r="J996" s="84">
        <f t="shared" si="157"/>
        <v>156</v>
      </c>
      <c r="K996" s="1"/>
      <c r="L996" s="1"/>
      <c r="M996" s="84">
        <f t="shared" si="158"/>
        <v>9.8000000000000007</v>
      </c>
      <c r="N996" s="84">
        <f t="shared" si="159"/>
        <v>60</v>
      </c>
      <c r="O996" s="84">
        <f t="shared" si="152"/>
        <v>198</v>
      </c>
      <c r="P996" s="1"/>
      <c r="Q996" s="1"/>
    </row>
    <row r="997" spans="1:17" x14ac:dyDescent="0.2">
      <c r="A997" s="84">
        <f t="shared" si="153"/>
        <v>99.1</v>
      </c>
      <c r="B997" s="84">
        <f t="shared" si="150"/>
        <v>1.1140000000000001</v>
      </c>
      <c r="C997" s="84">
        <f t="shared" si="151"/>
        <v>1.0258</v>
      </c>
      <c r="D997" s="1"/>
      <c r="E997" s="84">
        <f t="shared" si="154"/>
        <v>9.81</v>
      </c>
      <c r="F997" s="84">
        <f t="shared" si="155"/>
        <v>0</v>
      </c>
      <c r="G997" s="1"/>
      <c r="H997" s="1"/>
      <c r="I997" s="84">
        <f t="shared" si="156"/>
        <v>9.81</v>
      </c>
      <c r="J997" s="84">
        <f t="shared" si="157"/>
        <v>156.19999999999999</v>
      </c>
      <c r="K997" s="1"/>
      <c r="L997" s="1"/>
      <c r="M997" s="84">
        <f t="shared" si="158"/>
        <v>9.81</v>
      </c>
      <c r="N997" s="84">
        <f t="shared" si="159"/>
        <v>60.08</v>
      </c>
      <c r="O997" s="84">
        <f t="shared" si="152"/>
        <v>198.26400000000001</v>
      </c>
      <c r="P997" s="1"/>
      <c r="Q997" s="1"/>
    </row>
    <row r="998" spans="1:17" x14ac:dyDescent="0.2">
      <c r="A998" s="84">
        <f t="shared" si="153"/>
        <v>99.2</v>
      </c>
      <c r="B998" s="84">
        <f t="shared" si="150"/>
        <v>1.1134999999999999</v>
      </c>
      <c r="C998" s="84">
        <f t="shared" si="151"/>
        <v>1.0256000000000001</v>
      </c>
      <c r="D998" s="1"/>
      <c r="E998" s="84">
        <f t="shared" si="154"/>
        <v>9.82</v>
      </c>
      <c r="F998" s="84">
        <f t="shared" si="155"/>
        <v>0</v>
      </c>
      <c r="G998" s="1"/>
      <c r="H998" s="1"/>
      <c r="I998" s="84">
        <f t="shared" si="156"/>
        <v>9.82</v>
      </c>
      <c r="J998" s="84">
        <f t="shared" si="157"/>
        <v>156.4</v>
      </c>
      <c r="K998" s="1"/>
      <c r="L998" s="1"/>
      <c r="M998" s="84">
        <f t="shared" si="158"/>
        <v>9.82</v>
      </c>
      <c r="N998" s="84">
        <f t="shared" si="159"/>
        <v>60.15</v>
      </c>
      <c r="O998" s="84">
        <f t="shared" si="152"/>
        <v>198.495</v>
      </c>
      <c r="P998" s="1"/>
      <c r="Q998" s="1"/>
    </row>
    <row r="999" spans="1:17" x14ac:dyDescent="0.2">
      <c r="A999" s="84">
        <f t="shared" si="153"/>
        <v>99.3</v>
      </c>
      <c r="B999" s="84">
        <f t="shared" si="150"/>
        <v>1.1131</v>
      </c>
      <c r="C999" s="84">
        <f t="shared" si="151"/>
        <v>1.0254000000000001</v>
      </c>
      <c r="D999" s="1"/>
      <c r="E999" s="84">
        <f t="shared" si="154"/>
        <v>9.83</v>
      </c>
      <c r="F999" s="84">
        <f t="shared" si="155"/>
        <v>0</v>
      </c>
      <c r="G999" s="1"/>
      <c r="H999" s="1"/>
      <c r="I999" s="84">
        <f t="shared" si="156"/>
        <v>9.83</v>
      </c>
      <c r="J999" s="84">
        <f t="shared" si="157"/>
        <v>156.6</v>
      </c>
      <c r="K999" s="1"/>
      <c r="L999" s="1"/>
      <c r="M999" s="84">
        <f t="shared" si="158"/>
        <v>9.83</v>
      </c>
      <c r="N999" s="84">
        <f t="shared" si="159"/>
        <v>60.23</v>
      </c>
      <c r="O999" s="84">
        <f t="shared" si="152"/>
        <v>198.75899999999999</v>
      </c>
      <c r="P999" s="1"/>
      <c r="Q999" s="1"/>
    </row>
    <row r="1000" spans="1:17" x14ac:dyDescent="0.2">
      <c r="A1000" s="84">
        <f t="shared" si="153"/>
        <v>99.4</v>
      </c>
      <c r="B1000" s="84">
        <f t="shared" si="150"/>
        <v>1.1127</v>
      </c>
      <c r="C1000" s="84">
        <f t="shared" si="151"/>
        <v>1.0251999999999999</v>
      </c>
      <c r="D1000" s="1"/>
      <c r="E1000" s="84">
        <f t="shared" si="154"/>
        <v>9.84</v>
      </c>
      <c r="F1000" s="84">
        <f t="shared" si="155"/>
        <v>0</v>
      </c>
      <c r="G1000" s="1"/>
      <c r="H1000" s="1"/>
      <c r="I1000" s="84">
        <f t="shared" si="156"/>
        <v>9.84</v>
      </c>
      <c r="J1000" s="84">
        <f t="shared" si="157"/>
        <v>156.80000000000001</v>
      </c>
      <c r="K1000" s="1"/>
      <c r="L1000" s="1"/>
      <c r="M1000" s="84">
        <f t="shared" si="158"/>
        <v>9.84</v>
      </c>
      <c r="N1000" s="84">
        <f t="shared" si="159"/>
        <v>60.31</v>
      </c>
      <c r="O1000" s="84">
        <f t="shared" si="152"/>
        <v>199.023</v>
      </c>
      <c r="P1000" s="1"/>
      <c r="Q1000" s="1"/>
    </row>
    <row r="1001" spans="1:17" x14ac:dyDescent="0.2">
      <c r="A1001" s="84">
        <f t="shared" si="153"/>
        <v>99.5</v>
      </c>
      <c r="B1001" s="84">
        <f t="shared" si="150"/>
        <v>1.1122000000000001</v>
      </c>
      <c r="C1001" s="84">
        <f t="shared" si="151"/>
        <v>1.0248999999999999</v>
      </c>
      <c r="D1001" s="1"/>
      <c r="E1001" s="84">
        <f t="shared" si="154"/>
        <v>9.85</v>
      </c>
      <c r="F1001" s="84">
        <f t="shared" si="155"/>
        <v>0</v>
      </c>
      <c r="G1001" s="1"/>
      <c r="H1001" s="1"/>
      <c r="I1001" s="84">
        <f t="shared" si="156"/>
        <v>9.85</v>
      </c>
      <c r="J1001" s="84">
        <f t="shared" si="157"/>
        <v>157</v>
      </c>
      <c r="K1001" s="1"/>
      <c r="L1001" s="1"/>
      <c r="M1001" s="84">
        <f t="shared" si="158"/>
        <v>9.85</v>
      </c>
      <c r="N1001" s="84">
        <f t="shared" si="159"/>
        <v>60.38</v>
      </c>
      <c r="O1001" s="84">
        <f t="shared" si="152"/>
        <v>199.25399999999999</v>
      </c>
      <c r="P1001" s="1"/>
      <c r="Q1001" s="1"/>
    </row>
    <row r="1002" spans="1:17" x14ac:dyDescent="0.2">
      <c r="A1002" s="84">
        <f t="shared" si="153"/>
        <v>99.6</v>
      </c>
      <c r="B1002" s="84">
        <f t="shared" si="150"/>
        <v>1.1117999999999999</v>
      </c>
      <c r="C1002" s="84">
        <f t="shared" si="151"/>
        <v>1.0246999999999999</v>
      </c>
      <c r="D1002" s="1"/>
      <c r="E1002" s="84">
        <f t="shared" si="154"/>
        <v>9.86</v>
      </c>
      <c r="F1002" s="84">
        <f t="shared" si="155"/>
        <v>0</v>
      </c>
      <c r="G1002" s="1"/>
      <c r="H1002" s="1"/>
      <c r="I1002" s="84">
        <f t="shared" si="156"/>
        <v>9.86</v>
      </c>
      <c r="J1002" s="84">
        <f t="shared" si="157"/>
        <v>157.19999999999999</v>
      </c>
      <c r="K1002" s="1"/>
      <c r="L1002" s="1"/>
      <c r="M1002" s="84">
        <f t="shared" si="158"/>
        <v>9.86</v>
      </c>
      <c r="N1002" s="84">
        <f t="shared" si="159"/>
        <v>60.46</v>
      </c>
      <c r="O1002" s="84">
        <f t="shared" si="152"/>
        <v>199.518</v>
      </c>
      <c r="P1002" s="1"/>
      <c r="Q1002" s="1"/>
    </row>
    <row r="1003" spans="1:17" x14ac:dyDescent="0.2">
      <c r="A1003" s="84">
        <f t="shared" si="153"/>
        <v>99.7</v>
      </c>
      <c r="B1003" s="84">
        <f t="shared" si="150"/>
        <v>1.1113999999999999</v>
      </c>
      <c r="C1003" s="84">
        <f t="shared" si="151"/>
        <v>1.0245</v>
      </c>
      <c r="D1003" s="1"/>
      <c r="E1003" s="84">
        <f t="shared" si="154"/>
        <v>9.8699999999999992</v>
      </c>
      <c r="F1003" s="84">
        <f t="shared" si="155"/>
        <v>0</v>
      </c>
      <c r="G1003" s="1"/>
      <c r="H1003" s="1"/>
      <c r="I1003" s="84">
        <f t="shared" si="156"/>
        <v>9.8699999999999992</v>
      </c>
      <c r="J1003" s="84">
        <f t="shared" si="157"/>
        <v>157.4</v>
      </c>
      <c r="K1003" s="1"/>
      <c r="L1003" s="1"/>
      <c r="M1003" s="84">
        <f t="shared" si="158"/>
        <v>9.8699999999999992</v>
      </c>
      <c r="N1003" s="84">
        <f t="shared" si="159"/>
        <v>60.54</v>
      </c>
      <c r="O1003" s="84">
        <f t="shared" si="152"/>
        <v>199.78200000000001</v>
      </c>
      <c r="P1003" s="1"/>
      <c r="Q1003" s="1"/>
    </row>
    <row r="1004" spans="1:17" x14ac:dyDescent="0.2">
      <c r="A1004" s="84">
        <f t="shared" si="153"/>
        <v>99.8</v>
      </c>
      <c r="B1004" s="84">
        <f t="shared" si="150"/>
        <v>1.111</v>
      </c>
      <c r="C1004" s="84">
        <f t="shared" si="151"/>
        <v>1.0243</v>
      </c>
      <c r="D1004" s="1"/>
      <c r="E1004" s="84">
        <f t="shared" si="154"/>
        <v>9.8800000000000008</v>
      </c>
      <c r="F1004" s="84">
        <f t="shared" si="155"/>
        <v>0</v>
      </c>
      <c r="G1004" s="1"/>
      <c r="H1004" s="1"/>
      <c r="I1004" s="84">
        <f t="shared" si="156"/>
        <v>9.8800000000000008</v>
      </c>
      <c r="J1004" s="84">
        <f t="shared" si="157"/>
        <v>157.6</v>
      </c>
      <c r="K1004" s="1"/>
      <c r="L1004" s="1"/>
      <c r="M1004" s="84">
        <f t="shared" si="158"/>
        <v>9.8800000000000008</v>
      </c>
      <c r="N1004" s="84">
        <f t="shared" si="159"/>
        <v>60.62</v>
      </c>
      <c r="O1004" s="84">
        <f t="shared" si="152"/>
        <v>200.04599999999999</v>
      </c>
      <c r="P1004" s="1"/>
      <c r="Q1004" s="1"/>
    </row>
    <row r="1005" spans="1:17" x14ac:dyDescent="0.2">
      <c r="A1005" s="84">
        <f t="shared" si="153"/>
        <v>99.9</v>
      </c>
      <c r="B1005" s="84">
        <f t="shared" si="150"/>
        <v>1.1105</v>
      </c>
      <c r="C1005" s="84">
        <f t="shared" si="151"/>
        <v>1.0241</v>
      </c>
      <c r="D1005" s="1"/>
      <c r="E1005" s="84">
        <f t="shared" si="154"/>
        <v>9.89</v>
      </c>
      <c r="F1005" s="84">
        <f t="shared" si="155"/>
        <v>0</v>
      </c>
      <c r="G1005" s="1"/>
      <c r="H1005" s="1"/>
      <c r="I1005" s="84">
        <f t="shared" si="156"/>
        <v>9.89</v>
      </c>
      <c r="J1005" s="84">
        <f t="shared" si="157"/>
        <v>157.80000000000001</v>
      </c>
      <c r="K1005" s="1"/>
      <c r="L1005" s="1"/>
      <c r="M1005" s="84">
        <f t="shared" si="158"/>
        <v>9.89</v>
      </c>
      <c r="N1005" s="84">
        <f t="shared" si="159"/>
        <v>60.69</v>
      </c>
      <c r="O1005" s="84">
        <f t="shared" si="152"/>
        <v>200.27699999999999</v>
      </c>
      <c r="P1005" s="1"/>
      <c r="Q1005" s="1"/>
    </row>
    <row r="1006" spans="1:17" x14ac:dyDescent="0.2">
      <c r="A1006" s="84">
        <f t="shared" si="153"/>
        <v>100</v>
      </c>
      <c r="B1006" s="84">
        <f t="shared" si="150"/>
        <v>1.1101000000000001</v>
      </c>
      <c r="C1006" s="84">
        <f t="shared" si="151"/>
        <v>1.0239</v>
      </c>
      <c r="D1006" s="1"/>
      <c r="E1006" s="84">
        <f t="shared" si="154"/>
        <v>9.9</v>
      </c>
      <c r="F1006" s="84">
        <f t="shared" si="155"/>
        <v>0</v>
      </c>
      <c r="G1006" s="1"/>
      <c r="H1006" s="1"/>
      <c r="I1006" s="84">
        <f t="shared" si="156"/>
        <v>9.9</v>
      </c>
      <c r="J1006" s="84">
        <f t="shared" si="157"/>
        <v>158</v>
      </c>
      <c r="K1006" s="1"/>
      <c r="L1006" s="1"/>
      <c r="M1006" s="84">
        <f t="shared" si="158"/>
        <v>9.9</v>
      </c>
      <c r="N1006" s="84">
        <f t="shared" si="159"/>
        <v>60.77</v>
      </c>
      <c r="O1006" s="84">
        <f t="shared" si="152"/>
        <v>200.541</v>
      </c>
      <c r="P1006" s="1"/>
      <c r="Q1006" s="1"/>
    </row>
    <row r="1007" spans="1:17" x14ac:dyDescent="0.2">
      <c r="A1007" s="84">
        <f t="shared" si="153"/>
        <v>100.1</v>
      </c>
      <c r="B1007" s="84">
        <f t="shared" si="150"/>
        <v>1.1096999999999999</v>
      </c>
      <c r="C1007" s="84">
        <f t="shared" si="151"/>
        <v>1.0236000000000001</v>
      </c>
      <c r="D1007" s="1"/>
      <c r="E1007" s="84">
        <f t="shared" si="154"/>
        <v>9.91</v>
      </c>
      <c r="F1007" s="84">
        <f t="shared" si="155"/>
        <v>0</v>
      </c>
      <c r="G1007" s="1"/>
      <c r="H1007" s="1"/>
      <c r="I1007" s="84">
        <f t="shared" si="156"/>
        <v>9.91</v>
      </c>
      <c r="J1007" s="84">
        <f t="shared" si="157"/>
        <v>158.19999999999999</v>
      </c>
      <c r="K1007" s="1"/>
      <c r="L1007" s="1"/>
      <c r="M1007" s="84">
        <f t="shared" si="158"/>
        <v>9.91</v>
      </c>
      <c r="N1007" s="84">
        <f t="shared" si="159"/>
        <v>60.85</v>
      </c>
      <c r="O1007" s="84">
        <f t="shared" si="152"/>
        <v>200.80500000000001</v>
      </c>
      <c r="P1007" s="1"/>
      <c r="Q1007" s="1"/>
    </row>
    <row r="1008" spans="1:17" x14ac:dyDescent="0.2">
      <c r="A1008" s="84">
        <f t="shared" si="153"/>
        <v>100.2</v>
      </c>
      <c r="B1008" s="84">
        <f t="shared" si="150"/>
        <v>1.1093</v>
      </c>
      <c r="C1008" s="84">
        <f t="shared" si="151"/>
        <v>1.0234000000000001</v>
      </c>
      <c r="D1008" s="1"/>
      <c r="E1008" s="84">
        <f t="shared" si="154"/>
        <v>9.92</v>
      </c>
      <c r="F1008" s="84">
        <f t="shared" si="155"/>
        <v>0</v>
      </c>
      <c r="G1008" s="1"/>
      <c r="H1008" s="1"/>
      <c r="I1008" s="84">
        <f t="shared" si="156"/>
        <v>9.92</v>
      </c>
      <c r="J1008" s="84">
        <f t="shared" si="157"/>
        <v>158.4</v>
      </c>
      <c r="K1008" s="1"/>
      <c r="L1008" s="1"/>
      <c r="M1008" s="84">
        <f t="shared" si="158"/>
        <v>9.92</v>
      </c>
      <c r="N1008" s="84">
        <f t="shared" si="159"/>
        <v>60.92</v>
      </c>
      <c r="O1008" s="84">
        <f t="shared" si="152"/>
        <v>201.036</v>
      </c>
      <c r="P1008" s="1"/>
      <c r="Q1008" s="1"/>
    </row>
    <row r="1009" spans="1:17" x14ac:dyDescent="0.2">
      <c r="A1009" s="84">
        <f t="shared" si="153"/>
        <v>100.3</v>
      </c>
      <c r="B1009" s="84">
        <f t="shared" si="150"/>
        <v>1.1089</v>
      </c>
      <c r="C1009" s="84">
        <f t="shared" si="151"/>
        <v>1.0232000000000001</v>
      </c>
      <c r="D1009" s="1"/>
      <c r="E1009" s="84">
        <f t="shared" si="154"/>
        <v>9.93</v>
      </c>
      <c r="F1009" s="84">
        <f t="shared" si="155"/>
        <v>0</v>
      </c>
      <c r="G1009" s="1"/>
      <c r="H1009" s="1"/>
      <c r="I1009" s="84">
        <f t="shared" si="156"/>
        <v>9.93</v>
      </c>
      <c r="J1009" s="84">
        <f t="shared" si="157"/>
        <v>158.6</v>
      </c>
      <c r="K1009" s="1"/>
      <c r="L1009" s="1"/>
      <c r="M1009" s="84">
        <f t="shared" si="158"/>
        <v>9.93</v>
      </c>
      <c r="N1009" s="84">
        <f t="shared" si="159"/>
        <v>61</v>
      </c>
      <c r="O1009" s="84">
        <f t="shared" si="152"/>
        <v>201.3</v>
      </c>
      <c r="P1009" s="1"/>
      <c r="Q1009" s="1"/>
    </row>
    <row r="1010" spans="1:17" x14ac:dyDescent="0.2">
      <c r="A1010" s="84">
        <f t="shared" si="153"/>
        <v>100.4</v>
      </c>
      <c r="B1010" s="84">
        <f t="shared" si="150"/>
        <v>1.1085</v>
      </c>
      <c r="C1010" s="84">
        <f t="shared" si="151"/>
        <v>1.0229999999999999</v>
      </c>
      <c r="D1010" s="1"/>
      <c r="E1010" s="84">
        <f t="shared" si="154"/>
        <v>9.94</v>
      </c>
      <c r="F1010" s="84">
        <f t="shared" si="155"/>
        <v>0</v>
      </c>
      <c r="G1010" s="1"/>
      <c r="H1010" s="1"/>
      <c r="I1010" s="84">
        <f t="shared" si="156"/>
        <v>9.94</v>
      </c>
      <c r="J1010" s="84">
        <f t="shared" si="157"/>
        <v>158.80000000000001</v>
      </c>
      <c r="K1010" s="1"/>
      <c r="L1010" s="1"/>
      <c r="M1010" s="84">
        <f t="shared" si="158"/>
        <v>9.94</v>
      </c>
      <c r="N1010" s="84">
        <f t="shared" si="159"/>
        <v>61.08</v>
      </c>
      <c r="O1010" s="84">
        <f t="shared" si="152"/>
        <v>201.56399999999999</v>
      </c>
      <c r="P1010" s="1"/>
      <c r="Q1010" s="1"/>
    </row>
    <row r="1011" spans="1:17" x14ac:dyDescent="0.2">
      <c r="A1011" s="84">
        <f t="shared" si="153"/>
        <v>100.5</v>
      </c>
      <c r="B1011" s="84">
        <f t="shared" si="150"/>
        <v>1.1081000000000001</v>
      </c>
      <c r="C1011" s="84">
        <f t="shared" si="151"/>
        <v>1.0227999999999999</v>
      </c>
      <c r="D1011" s="1"/>
      <c r="E1011" s="84">
        <f t="shared" si="154"/>
        <v>9.9499999999999993</v>
      </c>
      <c r="F1011" s="84">
        <f t="shared" si="155"/>
        <v>0</v>
      </c>
      <c r="G1011" s="1"/>
      <c r="H1011" s="1"/>
      <c r="I1011" s="84">
        <f t="shared" si="156"/>
        <v>9.9499999999999993</v>
      </c>
      <c r="J1011" s="84">
        <f t="shared" si="157"/>
        <v>159</v>
      </c>
      <c r="K1011" s="1"/>
      <c r="L1011" s="1"/>
      <c r="M1011" s="84">
        <f t="shared" si="158"/>
        <v>9.9499999999999993</v>
      </c>
      <c r="N1011" s="84">
        <f t="shared" si="159"/>
        <v>61.15</v>
      </c>
      <c r="O1011" s="84">
        <f t="shared" si="152"/>
        <v>201.79499999999999</v>
      </c>
      <c r="P1011" s="1"/>
      <c r="Q1011" s="1"/>
    </row>
    <row r="1012" spans="1:17" x14ac:dyDescent="0.2">
      <c r="A1012" s="84">
        <f t="shared" si="153"/>
        <v>100.6</v>
      </c>
      <c r="B1012" s="84">
        <f t="shared" si="150"/>
        <v>1.1075999999999999</v>
      </c>
      <c r="C1012" s="84">
        <f t="shared" si="151"/>
        <v>1.0226</v>
      </c>
      <c r="D1012" s="1"/>
      <c r="E1012" s="84">
        <f t="shared" si="154"/>
        <v>9.9600000000000009</v>
      </c>
      <c r="F1012" s="84">
        <f t="shared" si="155"/>
        <v>0</v>
      </c>
      <c r="G1012" s="1"/>
      <c r="H1012" s="1"/>
      <c r="I1012" s="84">
        <f t="shared" si="156"/>
        <v>9.9600000000000009</v>
      </c>
      <c r="J1012" s="84">
        <f t="shared" si="157"/>
        <v>159.19999999999999</v>
      </c>
      <c r="K1012" s="1"/>
      <c r="L1012" s="1"/>
      <c r="M1012" s="84">
        <f t="shared" si="158"/>
        <v>9.9600000000000009</v>
      </c>
      <c r="N1012" s="84">
        <f t="shared" si="159"/>
        <v>61.23</v>
      </c>
      <c r="O1012" s="84">
        <f t="shared" si="152"/>
        <v>202.059</v>
      </c>
      <c r="P1012" s="1"/>
      <c r="Q1012" s="1"/>
    </row>
    <row r="1013" spans="1:17" x14ac:dyDescent="0.2">
      <c r="A1013" s="84">
        <f t="shared" si="153"/>
        <v>100.7</v>
      </c>
      <c r="B1013" s="84">
        <f t="shared" si="150"/>
        <v>1.1072</v>
      </c>
      <c r="C1013" s="84">
        <f t="shared" si="151"/>
        <v>1.0224</v>
      </c>
      <c r="D1013" s="1"/>
      <c r="E1013" s="84">
        <f t="shared" si="154"/>
        <v>9.9700000000000006</v>
      </c>
      <c r="F1013" s="84">
        <f t="shared" si="155"/>
        <v>0</v>
      </c>
      <c r="G1013" s="1"/>
      <c r="H1013" s="1"/>
      <c r="I1013" s="84">
        <f t="shared" si="156"/>
        <v>9.9700000000000006</v>
      </c>
      <c r="J1013" s="84">
        <f t="shared" si="157"/>
        <v>159.4</v>
      </c>
      <c r="K1013" s="1"/>
      <c r="L1013" s="1"/>
      <c r="M1013" s="84">
        <f t="shared" si="158"/>
        <v>9.9700000000000006</v>
      </c>
      <c r="N1013" s="84">
        <f t="shared" si="159"/>
        <v>61.31</v>
      </c>
      <c r="O1013" s="84">
        <f t="shared" si="152"/>
        <v>202.32300000000001</v>
      </c>
      <c r="P1013" s="1"/>
      <c r="Q1013" s="1"/>
    </row>
    <row r="1014" spans="1:17" x14ac:dyDescent="0.2">
      <c r="A1014" s="84">
        <f t="shared" si="153"/>
        <v>100.8</v>
      </c>
      <c r="B1014" s="84">
        <f t="shared" si="150"/>
        <v>1.1068</v>
      </c>
      <c r="C1014" s="84">
        <f t="shared" si="151"/>
        <v>1.0222</v>
      </c>
      <c r="D1014" s="1"/>
      <c r="E1014" s="84">
        <f t="shared" si="154"/>
        <v>9.98</v>
      </c>
      <c r="F1014" s="84">
        <f t="shared" si="155"/>
        <v>0</v>
      </c>
      <c r="G1014" s="1"/>
      <c r="H1014" s="1"/>
      <c r="I1014" s="84">
        <f t="shared" si="156"/>
        <v>9.98</v>
      </c>
      <c r="J1014" s="84">
        <f t="shared" si="157"/>
        <v>159.6</v>
      </c>
      <c r="K1014" s="1"/>
      <c r="L1014" s="1"/>
      <c r="M1014" s="84">
        <f t="shared" si="158"/>
        <v>9.98</v>
      </c>
      <c r="N1014" s="84">
        <f t="shared" si="159"/>
        <v>61.38</v>
      </c>
      <c r="O1014" s="84">
        <f t="shared" si="152"/>
        <v>202.554</v>
      </c>
      <c r="P1014" s="1"/>
      <c r="Q1014" s="1"/>
    </row>
    <row r="1015" spans="1:17" x14ac:dyDescent="0.2">
      <c r="A1015" s="84">
        <f t="shared" si="153"/>
        <v>100.9</v>
      </c>
      <c r="B1015" s="84">
        <f t="shared" si="150"/>
        <v>1.1064000000000001</v>
      </c>
      <c r="C1015" s="84">
        <f t="shared" si="151"/>
        <v>1.022</v>
      </c>
      <c r="D1015" s="1"/>
      <c r="E1015" s="84">
        <f t="shared" si="154"/>
        <v>9.99</v>
      </c>
      <c r="F1015" s="84">
        <f t="shared" si="155"/>
        <v>0</v>
      </c>
      <c r="G1015" s="1"/>
      <c r="H1015" s="1"/>
      <c r="I1015" s="84">
        <f t="shared" si="156"/>
        <v>9.99</v>
      </c>
      <c r="J1015" s="84">
        <f t="shared" si="157"/>
        <v>159.80000000000001</v>
      </c>
      <c r="K1015" s="1"/>
      <c r="L1015" s="1"/>
      <c r="M1015" s="84">
        <f t="shared" si="158"/>
        <v>9.99</v>
      </c>
      <c r="N1015" s="84">
        <f t="shared" si="159"/>
        <v>61.46</v>
      </c>
      <c r="O1015" s="84">
        <f t="shared" si="152"/>
        <v>202.81800000000001</v>
      </c>
      <c r="P1015" s="1"/>
      <c r="Q1015" s="1"/>
    </row>
    <row r="1016" spans="1:17" x14ac:dyDescent="0.2">
      <c r="A1016" s="84">
        <f t="shared" si="153"/>
        <v>101</v>
      </c>
      <c r="B1016" s="84">
        <f t="shared" si="150"/>
        <v>1.1060000000000001</v>
      </c>
      <c r="C1016" s="84">
        <f t="shared" si="151"/>
        <v>1.0218</v>
      </c>
      <c r="D1016" s="1"/>
      <c r="E1016" s="84">
        <f t="shared" si="154"/>
        <v>10</v>
      </c>
      <c r="F1016" s="84">
        <f t="shared" si="155"/>
        <v>0</v>
      </c>
      <c r="G1016" s="1"/>
      <c r="H1016" s="1"/>
      <c r="I1016" s="84">
        <f t="shared" si="156"/>
        <v>10</v>
      </c>
      <c r="J1016" s="84">
        <f t="shared" si="157"/>
        <v>160</v>
      </c>
      <c r="K1016" s="1"/>
      <c r="L1016" s="1"/>
      <c r="M1016" s="84">
        <f t="shared" si="158"/>
        <v>10</v>
      </c>
      <c r="N1016" s="84">
        <f t="shared" si="159"/>
        <v>61.54</v>
      </c>
      <c r="O1016" s="84">
        <f t="shared" si="152"/>
        <v>203.08199999999999</v>
      </c>
      <c r="P1016" s="1"/>
      <c r="Q1016" s="1"/>
    </row>
    <row r="1017" spans="1:17" x14ac:dyDescent="0.2">
      <c r="A1017" s="84">
        <f t="shared" si="153"/>
        <v>101.1</v>
      </c>
      <c r="B1017" s="84">
        <f t="shared" si="150"/>
        <v>1.1055999999999999</v>
      </c>
      <c r="C1017" s="84">
        <f t="shared" si="151"/>
        <v>1.0216000000000001</v>
      </c>
      <c r="D1017" s="1"/>
      <c r="E1017" s="84">
        <f t="shared" si="154"/>
        <v>10.01</v>
      </c>
      <c r="F1017" s="84">
        <f t="shared" si="155"/>
        <v>0</v>
      </c>
      <c r="G1017" s="1"/>
      <c r="H1017" s="1"/>
      <c r="I1017" s="84">
        <f t="shared" si="156"/>
        <v>10.01</v>
      </c>
      <c r="J1017" s="84">
        <f t="shared" si="157"/>
        <v>160.19999999999999</v>
      </c>
      <c r="K1017" s="1"/>
      <c r="L1017" s="1"/>
      <c r="M1017" s="84">
        <f t="shared" si="158"/>
        <v>10.01</v>
      </c>
      <c r="N1017" s="84">
        <f t="shared" si="159"/>
        <v>61.62</v>
      </c>
      <c r="O1017" s="84">
        <f t="shared" si="152"/>
        <v>203.346</v>
      </c>
      <c r="P1017" s="1"/>
      <c r="Q1017" s="1"/>
    </row>
    <row r="1018" spans="1:17" x14ac:dyDescent="0.2">
      <c r="A1018" s="84">
        <f t="shared" si="153"/>
        <v>101.2</v>
      </c>
      <c r="B1018" s="84">
        <f t="shared" si="150"/>
        <v>1.1052</v>
      </c>
      <c r="C1018" s="84">
        <f t="shared" si="151"/>
        <v>1.0214000000000001</v>
      </c>
      <c r="D1018" s="1"/>
      <c r="E1018" s="84">
        <f t="shared" si="154"/>
        <v>10.02</v>
      </c>
      <c r="F1018" s="84">
        <f t="shared" si="155"/>
        <v>0</v>
      </c>
      <c r="G1018" s="1"/>
      <c r="H1018" s="1"/>
      <c r="I1018" s="84">
        <f t="shared" si="156"/>
        <v>10.02</v>
      </c>
      <c r="J1018" s="84">
        <f t="shared" si="157"/>
        <v>160.4</v>
      </c>
      <c r="K1018" s="1"/>
      <c r="L1018" s="1"/>
      <c r="M1018" s="84">
        <f t="shared" si="158"/>
        <v>10.02</v>
      </c>
      <c r="N1018" s="84">
        <f t="shared" si="159"/>
        <v>61.69</v>
      </c>
      <c r="O1018" s="84">
        <f t="shared" si="152"/>
        <v>203.577</v>
      </c>
      <c r="P1018" s="1"/>
      <c r="Q1018" s="1"/>
    </row>
    <row r="1019" spans="1:17" x14ac:dyDescent="0.2">
      <c r="A1019" s="84">
        <f t="shared" si="153"/>
        <v>101.3</v>
      </c>
      <c r="B1019" s="84">
        <f t="shared" si="150"/>
        <v>1.1048</v>
      </c>
      <c r="C1019" s="84">
        <f t="shared" si="151"/>
        <v>1.0212000000000001</v>
      </c>
      <c r="D1019" s="1"/>
      <c r="E1019" s="84">
        <f t="shared" si="154"/>
        <v>10.029999999999999</v>
      </c>
      <c r="F1019" s="84">
        <f t="shared" si="155"/>
        <v>0</v>
      </c>
      <c r="G1019" s="1"/>
      <c r="H1019" s="1"/>
      <c r="I1019" s="84">
        <f t="shared" si="156"/>
        <v>10.029999999999999</v>
      </c>
      <c r="J1019" s="84">
        <f t="shared" si="157"/>
        <v>160.6</v>
      </c>
      <c r="K1019" s="1"/>
      <c r="L1019" s="1"/>
      <c r="M1019" s="84">
        <f t="shared" si="158"/>
        <v>10.029999999999999</v>
      </c>
      <c r="N1019" s="84">
        <f t="shared" si="159"/>
        <v>61.77</v>
      </c>
      <c r="O1019" s="84">
        <f t="shared" si="152"/>
        <v>203.84100000000001</v>
      </c>
      <c r="P1019" s="1"/>
      <c r="Q1019" s="1"/>
    </row>
    <row r="1020" spans="1:17" x14ac:dyDescent="0.2">
      <c r="A1020" s="84">
        <f t="shared" si="153"/>
        <v>101.4</v>
      </c>
      <c r="B1020" s="84">
        <f t="shared" si="150"/>
        <v>1.1044</v>
      </c>
      <c r="C1020" s="84">
        <f t="shared" si="151"/>
        <v>1.0209999999999999</v>
      </c>
      <c r="D1020" s="1"/>
      <c r="E1020" s="84">
        <f t="shared" si="154"/>
        <v>10.039999999999999</v>
      </c>
      <c r="F1020" s="84">
        <f t="shared" si="155"/>
        <v>0</v>
      </c>
      <c r="G1020" s="1"/>
      <c r="H1020" s="1"/>
      <c r="I1020" s="84">
        <f t="shared" si="156"/>
        <v>10.039999999999999</v>
      </c>
      <c r="J1020" s="84">
        <f t="shared" si="157"/>
        <v>160.80000000000001</v>
      </c>
      <c r="K1020" s="1"/>
      <c r="L1020" s="1"/>
      <c r="M1020" s="84">
        <f t="shared" si="158"/>
        <v>10.039999999999999</v>
      </c>
      <c r="N1020" s="84">
        <f t="shared" si="159"/>
        <v>61.85</v>
      </c>
      <c r="O1020" s="84">
        <f t="shared" si="152"/>
        <v>204.10499999999999</v>
      </c>
      <c r="P1020" s="1"/>
      <c r="Q1020" s="1"/>
    </row>
    <row r="1021" spans="1:17" x14ac:dyDescent="0.2">
      <c r="A1021" s="84">
        <f t="shared" si="153"/>
        <v>101.5</v>
      </c>
      <c r="B1021" s="84">
        <f t="shared" si="150"/>
        <v>1.1040000000000001</v>
      </c>
      <c r="C1021" s="84">
        <f t="shared" si="151"/>
        <v>1.0207999999999999</v>
      </c>
      <c r="D1021" s="1"/>
      <c r="E1021" s="84">
        <f t="shared" si="154"/>
        <v>10.050000000000001</v>
      </c>
      <c r="F1021" s="84">
        <f t="shared" si="155"/>
        <v>0</v>
      </c>
      <c r="G1021" s="1"/>
      <c r="H1021" s="1"/>
      <c r="I1021" s="84">
        <f t="shared" si="156"/>
        <v>10.050000000000001</v>
      </c>
      <c r="J1021" s="84">
        <f t="shared" si="157"/>
        <v>161</v>
      </c>
      <c r="K1021" s="1"/>
      <c r="L1021" s="1"/>
      <c r="M1021" s="84">
        <f t="shared" si="158"/>
        <v>10.050000000000001</v>
      </c>
      <c r="N1021" s="84">
        <f t="shared" si="159"/>
        <v>61.92</v>
      </c>
      <c r="O1021" s="84">
        <f t="shared" si="152"/>
        <v>204.33600000000001</v>
      </c>
      <c r="P1021" s="1"/>
      <c r="Q1021" s="1"/>
    </row>
    <row r="1022" spans="1:17" x14ac:dyDescent="0.2">
      <c r="A1022" s="84">
        <f t="shared" si="153"/>
        <v>101.6</v>
      </c>
      <c r="B1022" s="84">
        <f t="shared" si="150"/>
        <v>1.1035999999999999</v>
      </c>
      <c r="C1022" s="84">
        <f t="shared" si="151"/>
        <v>1.0206</v>
      </c>
      <c r="D1022" s="1"/>
      <c r="E1022" s="84">
        <f t="shared" si="154"/>
        <v>10.06</v>
      </c>
      <c r="F1022" s="84">
        <f t="shared" si="155"/>
        <v>0</v>
      </c>
      <c r="G1022" s="1"/>
      <c r="H1022" s="1"/>
      <c r="I1022" s="84">
        <f t="shared" si="156"/>
        <v>10.06</v>
      </c>
      <c r="J1022" s="84">
        <f t="shared" si="157"/>
        <v>161.19999999999999</v>
      </c>
      <c r="K1022" s="1"/>
      <c r="L1022" s="1"/>
      <c r="M1022" s="84">
        <f t="shared" si="158"/>
        <v>10.06</v>
      </c>
      <c r="N1022" s="84">
        <f t="shared" si="159"/>
        <v>62</v>
      </c>
      <c r="O1022" s="84">
        <f t="shared" si="152"/>
        <v>204.6</v>
      </c>
      <c r="P1022" s="1"/>
      <c r="Q1022" s="1"/>
    </row>
    <row r="1023" spans="1:17" x14ac:dyDescent="0.2">
      <c r="A1023" s="84">
        <f t="shared" si="153"/>
        <v>101.7</v>
      </c>
      <c r="B1023" s="84">
        <f t="shared" si="150"/>
        <v>1.1032</v>
      </c>
      <c r="C1023" s="84">
        <f t="shared" si="151"/>
        <v>1.0204</v>
      </c>
      <c r="D1023" s="1"/>
      <c r="E1023" s="84">
        <f t="shared" si="154"/>
        <v>10.07</v>
      </c>
      <c r="F1023" s="84">
        <f t="shared" si="155"/>
        <v>0</v>
      </c>
      <c r="G1023" s="1"/>
      <c r="H1023" s="1"/>
      <c r="I1023" s="84">
        <f t="shared" si="156"/>
        <v>10.07</v>
      </c>
      <c r="J1023" s="84">
        <f t="shared" si="157"/>
        <v>161.4</v>
      </c>
      <c r="K1023" s="1"/>
      <c r="L1023" s="1"/>
      <c r="M1023" s="84">
        <f t="shared" si="158"/>
        <v>10.07</v>
      </c>
      <c r="N1023" s="84">
        <f t="shared" si="159"/>
        <v>62.08</v>
      </c>
      <c r="O1023" s="84">
        <f t="shared" si="152"/>
        <v>204.864</v>
      </c>
      <c r="P1023" s="1"/>
      <c r="Q1023" s="1"/>
    </row>
    <row r="1024" spans="1:17" x14ac:dyDescent="0.2">
      <c r="A1024" s="84">
        <f t="shared" si="153"/>
        <v>101.8</v>
      </c>
      <c r="B1024" s="84">
        <f t="shared" si="150"/>
        <v>1.1028</v>
      </c>
      <c r="C1024" s="84">
        <f t="shared" si="151"/>
        <v>1.0202</v>
      </c>
      <c r="D1024" s="1"/>
      <c r="E1024" s="84">
        <f t="shared" si="154"/>
        <v>10.08</v>
      </c>
      <c r="F1024" s="84">
        <f t="shared" si="155"/>
        <v>0</v>
      </c>
      <c r="G1024" s="1"/>
      <c r="H1024" s="1"/>
      <c r="I1024" s="84">
        <f t="shared" si="156"/>
        <v>10.08</v>
      </c>
      <c r="J1024" s="84">
        <f t="shared" si="157"/>
        <v>161.6</v>
      </c>
      <c r="K1024" s="1"/>
      <c r="L1024" s="1"/>
      <c r="M1024" s="84">
        <f t="shared" si="158"/>
        <v>10.08</v>
      </c>
      <c r="N1024" s="84">
        <f t="shared" si="159"/>
        <v>62.15</v>
      </c>
      <c r="O1024" s="84">
        <f t="shared" si="152"/>
        <v>205.095</v>
      </c>
      <c r="P1024" s="1"/>
      <c r="Q1024" s="1"/>
    </row>
    <row r="1025" spans="1:17" x14ac:dyDescent="0.2">
      <c r="A1025" s="84">
        <f t="shared" si="153"/>
        <v>101.9</v>
      </c>
      <c r="B1025" s="84">
        <f t="shared" si="150"/>
        <v>1.1024</v>
      </c>
      <c r="C1025" s="84">
        <f t="shared" si="151"/>
        <v>1.02</v>
      </c>
      <c r="D1025" s="1"/>
      <c r="E1025" s="84">
        <f t="shared" si="154"/>
        <v>10.09</v>
      </c>
      <c r="F1025" s="84">
        <f t="shared" si="155"/>
        <v>0</v>
      </c>
      <c r="G1025" s="1"/>
      <c r="H1025" s="1"/>
      <c r="I1025" s="84">
        <f t="shared" si="156"/>
        <v>10.09</v>
      </c>
      <c r="J1025" s="84">
        <f t="shared" si="157"/>
        <v>161.80000000000001</v>
      </c>
      <c r="K1025" s="1"/>
      <c r="L1025" s="1"/>
      <c r="M1025" s="84">
        <f t="shared" si="158"/>
        <v>10.09</v>
      </c>
      <c r="N1025" s="84">
        <f t="shared" si="159"/>
        <v>62.23</v>
      </c>
      <c r="O1025" s="84">
        <f t="shared" si="152"/>
        <v>205.35900000000001</v>
      </c>
      <c r="P1025" s="1"/>
      <c r="Q1025" s="1"/>
    </row>
    <row r="1026" spans="1:17" x14ac:dyDescent="0.2">
      <c r="A1026" s="84">
        <f t="shared" si="153"/>
        <v>102</v>
      </c>
      <c r="B1026" s="84">
        <f t="shared" si="150"/>
        <v>1.1020000000000001</v>
      </c>
      <c r="C1026" s="84">
        <f t="shared" si="151"/>
        <v>1.0198</v>
      </c>
      <c r="D1026" s="1"/>
      <c r="E1026" s="84">
        <f t="shared" si="154"/>
        <v>10.1</v>
      </c>
      <c r="F1026" s="84">
        <f t="shared" si="155"/>
        <v>0</v>
      </c>
      <c r="G1026" s="1"/>
      <c r="H1026" s="1"/>
      <c r="I1026" s="84">
        <f t="shared" si="156"/>
        <v>10.1</v>
      </c>
      <c r="J1026" s="84">
        <f t="shared" si="157"/>
        <v>162</v>
      </c>
      <c r="K1026" s="1"/>
      <c r="L1026" s="1"/>
      <c r="M1026" s="84">
        <f t="shared" si="158"/>
        <v>10.1</v>
      </c>
      <c r="N1026" s="84">
        <f t="shared" si="159"/>
        <v>62.31</v>
      </c>
      <c r="O1026" s="84">
        <f t="shared" si="152"/>
        <v>205.62299999999999</v>
      </c>
      <c r="P1026" s="1"/>
      <c r="Q1026" s="1"/>
    </row>
    <row r="1027" spans="1:17" x14ac:dyDescent="0.2">
      <c r="A1027" s="84">
        <f t="shared" si="153"/>
        <v>102.1</v>
      </c>
      <c r="B1027" s="84">
        <f t="shared" si="150"/>
        <v>1.1015999999999999</v>
      </c>
      <c r="C1027" s="84">
        <f t="shared" si="151"/>
        <v>1.0196000000000001</v>
      </c>
      <c r="D1027" s="1"/>
      <c r="E1027" s="84">
        <f t="shared" si="154"/>
        <v>10.11</v>
      </c>
      <c r="F1027" s="84">
        <f t="shared" si="155"/>
        <v>0</v>
      </c>
      <c r="G1027" s="1"/>
      <c r="H1027" s="1"/>
      <c r="I1027" s="84">
        <f t="shared" si="156"/>
        <v>10.11</v>
      </c>
      <c r="J1027" s="84">
        <f t="shared" si="157"/>
        <v>162.19999999999999</v>
      </c>
      <c r="K1027" s="1"/>
      <c r="L1027" s="1"/>
      <c r="M1027" s="84">
        <f t="shared" si="158"/>
        <v>10.11</v>
      </c>
      <c r="N1027" s="84">
        <f t="shared" si="159"/>
        <v>62.38</v>
      </c>
      <c r="O1027" s="84">
        <f t="shared" si="152"/>
        <v>205.85400000000001</v>
      </c>
      <c r="P1027" s="1"/>
      <c r="Q1027" s="1"/>
    </row>
    <row r="1028" spans="1:17" x14ac:dyDescent="0.2">
      <c r="A1028" s="84">
        <f t="shared" si="153"/>
        <v>102.2</v>
      </c>
      <c r="B1028" s="84">
        <f t="shared" si="150"/>
        <v>1.1012</v>
      </c>
      <c r="C1028" s="84">
        <f t="shared" si="151"/>
        <v>1.0195000000000001</v>
      </c>
      <c r="D1028" s="1"/>
      <c r="E1028" s="84">
        <f t="shared" si="154"/>
        <v>10.119999999999999</v>
      </c>
      <c r="F1028" s="84">
        <f t="shared" si="155"/>
        <v>0</v>
      </c>
      <c r="G1028" s="1"/>
      <c r="H1028" s="1"/>
      <c r="I1028" s="84">
        <f t="shared" si="156"/>
        <v>10.119999999999999</v>
      </c>
      <c r="J1028" s="84">
        <f t="shared" si="157"/>
        <v>162.4</v>
      </c>
      <c r="K1028" s="1"/>
      <c r="L1028" s="1"/>
      <c r="M1028" s="84">
        <f t="shared" si="158"/>
        <v>10.119999999999999</v>
      </c>
      <c r="N1028" s="84">
        <f t="shared" si="159"/>
        <v>62.46</v>
      </c>
      <c r="O1028" s="84">
        <f t="shared" si="152"/>
        <v>206.11799999999999</v>
      </c>
      <c r="P1028" s="1"/>
      <c r="Q1028" s="1"/>
    </row>
    <row r="1029" spans="1:17" x14ac:dyDescent="0.2">
      <c r="A1029" s="84">
        <f t="shared" si="153"/>
        <v>102.3</v>
      </c>
      <c r="B1029" s="84">
        <f t="shared" si="150"/>
        <v>1.1008</v>
      </c>
      <c r="C1029" s="84">
        <f t="shared" si="151"/>
        <v>1.0193000000000001</v>
      </c>
      <c r="D1029" s="1"/>
      <c r="E1029" s="84">
        <f t="shared" si="154"/>
        <v>10.130000000000001</v>
      </c>
      <c r="F1029" s="84">
        <f t="shared" si="155"/>
        <v>0</v>
      </c>
      <c r="G1029" s="1"/>
      <c r="H1029" s="1"/>
      <c r="I1029" s="84">
        <f t="shared" si="156"/>
        <v>10.130000000000001</v>
      </c>
      <c r="J1029" s="84">
        <f t="shared" si="157"/>
        <v>162.6</v>
      </c>
      <c r="K1029" s="1"/>
      <c r="L1029" s="1"/>
      <c r="M1029" s="84">
        <f t="shared" si="158"/>
        <v>10.130000000000001</v>
      </c>
      <c r="N1029" s="84">
        <f t="shared" si="159"/>
        <v>62.54</v>
      </c>
      <c r="O1029" s="84">
        <f t="shared" si="152"/>
        <v>206.38200000000001</v>
      </c>
      <c r="P1029" s="1"/>
      <c r="Q1029" s="1"/>
    </row>
    <row r="1030" spans="1:17" x14ac:dyDescent="0.2">
      <c r="A1030" s="84">
        <f t="shared" si="153"/>
        <v>102.4</v>
      </c>
      <c r="B1030" s="84">
        <f t="shared" si="150"/>
        <v>1.1004</v>
      </c>
      <c r="C1030" s="84">
        <f t="shared" si="151"/>
        <v>1.0190999999999999</v>
      </c>
      <c r="D1030" s="1"/>
      <c r="E1030" s="84">
        <f t="shared" si="154"/>
        <v>10.14</v>
      </c>
      <c r="F1030" s="84">
        <f t="shared" si="155"/>
        <v>0</v>
      </c>
      <c r="G1030" s="1"/>
      <c r="H1030" s="1"/>
      <c r="I1030" s="84">
        <f t="shared" si="156"/>
        <v>10.14</v>
      </c>
      <c r="J1030" s="84">
        <f t="shared" si="157"/>
        <v>162.80000000000001</v>
      </c>
      <c r="K1030" s="1"/>
      <c r="L1030" s="1"/>
      <c r="M1030" s="84">
        <f t="shared" si="158"/>
        <v>10.14</v>
      </c>
      <c r="N1030" s="84">
        <f t="shared" si="159"/>
        <v>62.62</v>
      </c>
      <c r="O1030" s="84">
        <f t="shared" si="152"/>
        <v>206.64599999999999</v>
      </c>
      <c r="P1030" s="1"/>
      <c r="Q1030" s="1"/>
    </row>
    <row r="1031" spans="1:17" x14ac:dyDescent="0.2">
      <c r="A1031" s="84">
        <f t="shared" si="153"/>
        <v>102.5</v>
      </c>
      <c r="B1031" s="84">
        <f t="shared" si="150"/>
        <v>1.1001000000000001</v>
      </c>
      <c r="C1031" s="84">
        <f t="shared" si="151"/>
        <v>1.0188999999999999</v>
      </c>
      <c r="D1031" s="1"/>
      <c r="E1031" s="84">
        <f t="shared" si="154"/>
        <v>10.15</v>
      </c>
      <c r="F1031" s="84">
        <f t="shared" si="155"/>
        <v>0</v>
      </c>
      <c r="G1031" s="1"/>
      <c r="H1031" s="1"/>
      <c r="I1031" s="84">
        <f t="shared" si="156"/>
        <v>10.15</v>
      </c>
      <c r="J1031" s="84">
        <f t="shared" si="157"/>
        <v>163</v>
      </c>
      <c r="K1031" s="1"/>
      <c r="L1031" s="1"/>
      <c r="M1031" s="84">
        <f t="shared" si="158"/>
        <v>10.15</v>
      </c>
      <c r="N1031" s="84">
        <f t="shared" si="159"/>
        <v>62.69</v>
      </c>
      <c r="O1031" s="84">
        <f t="shared" si="152"/>
        <v>206.87700000000001</v>
      </c>
      <c r="P1031" s="1"/>
      <c r="Q1031" s="1"/>
    </row>
    <row r="1032" spans="1:17" x14ac:dyDescent="0.2">
      <c r="A1032" s="84">
        <f t="shared" si="153"/>
        <v>102.6</v>
      </c>
      <c r="B1032" s="84">
        <f t="shared" si="150"/>
        <v>1.0996999999999999</v>
      </c>
      <c r="C1032" s="84">
        <f t="shared" si="151"/>
        <v>1.0186999999999999</v>
      </c>
      <c r="D1032" s="1"/>
      <c r="E1032" s="84">
        <f t="shared" si="154"/>
        <v>10.16</v>
      </c>
      <c r="F1032" s="84">
        <f t="shared" si="155"/>
        <v>0</v>
      </c>
      <c r="G1032" s="1"/>
      <c r="H1032" s="1"/>
      <c r="I1032" s="84">
        <f t="shared" si="156"/>
        <v>10.16</v>
      </c>
      <c r="J1032" s="84">
        <f t="shared" si="157"/>
        <v>163.19999999999999</v>
      </c>
      <c r="K1032" s="1"/>
      <c r="L1032" s="1"/>
      <c r="M1032" s="84">
        <f t="shared" si="158"/>
        <v>10.16</v>
      </c>
      <c r="N1032" s="84">
        <f t="shared" si="159"/>
        <v>62.77</v>
      </c>
      <c r="O1032" s="84">
        <f t="shared" si="152"/>
        <v>207.14099999999999</v>
      </c>
      <c r="P1032" s="1"/>
      <c r="Q1032" s="1"/>
    </row>
    <row r="1033" spans="1:17" x14ac:dyDescent="0.2">
      <c r="A1033" s="84">
        <f t="shared" si="153"/>
        <v>102.7</v>
      </c>
      <c r="B1033" s="84">
        <f t="shared" si="150"/>
        <v>1.0992999999999999</v>
      </c>
      <c r="C1033" s="84">
        <f t="shared" si="151"/>
        <v>1.0185</v>
      </c>
      <c r="D1033" s="1"/>
      <c r="E1033" s="84">
        <f t="shared" si="154"/>
        <v>10.17</v>
      </c>
      <c r="F1033" s="84">
        <f t="shared" si="155"/>
        <v>0</v>
      </c>
      <c r="G1033" s="1"/>
      <c r="H1033" s="1"/>
      <c r="I1033" s="84">
        <f t="shared" si="156"/>
        <v>10.17</v>
      </c>
      <c r="J1033" s="84">
        <f t="shared" si="157"/>
        <v>163.4</v>
      </c>
      <c r="K1033" s="1"/>
      <c r="L1033" s="1"/>
      <c r="M1033" s="84">
        <f t="shared" si="158"/>
        <v>10.17</v>
      </c>
      <c r="N1033" s="84">
        <f t="shared" si="159"/>
        <v>62.85</v>
      </c>
      <c r="O1033" s="84">
        <f t="shared" si="152"/>
        <v>207.405</v>
      </c>
      <c r="P1033" s="1"/>
      <c r="Q1033" s="1"/>
    </row>
    <row r="1034" spans="1:17" x14ac:dyDescent="0.2">
      <c r="A1034" s="84">
        <f t="shared" si="153"/>
        <v>102.8</v>
      </c>
      <c r="B1034" s="84">
        <f t="shared" si="150"/>
        <v>1.0989</v>
      </c>
      <c r="C1034" s="84">
        <f t="shared" si="151"/>
        <v>1.0183</v>
      </c>
      <c r="D1034" s="1"/>
      <c r="E1034" s="84">
        <f t="shared" si="154"/>
        <v>10.18</v>
      </c>
      <c r="F1034" s="84">
        <f t="shared" si="155"/>
        <v>0</v>
      </c>
      <c r="G1034" s="1"/>
      <c r="H1034" s="1"/>
      <c r="I1034" s="84">
        <f t="shared" si="156"/>
        <v>10.18</v>
      </c>
      <c r="J1034" s="84">
        <f t="shared" si="157"/>
        <v>163.6</v>
      </c>
      <c r="K1034" s="1"/>
      <c r="L1034" s="1"/>
      <c r="M1034" s="84">
        <f t="shared" si="158"/>
        <v>10.18</v>
      </c>
      <c r="N1034" s="84">
        <f t="shared" si="159"/>
        <v>62.92</v>
      </c>
      <c r="O1034" s="84">
        <f t="shared" si="152"/>
        <v>207.636</v>
      </c>
      <c r="P1034" s="1"/>
      <c r="Q1034" s="1"/>
    </row>
    <row r="1035" spans="1:17" x14ac:dyDescent="0.2">
      <c r="A1035" s="84">
        <f t="shared" si="153"/>
        <v>102.9</v>
      </c>
      <c r="B1035" s="84">
        <f t="shared" si="150"/>
        <v>1.0985</v>
      </c>
      <c r="C1035" s="84">
        <f t="shared" si="151"/>
        <v>1.0182</v>
      </c>
      <c r="D1035" s="1"/>
      <c r="E1035" s="84">
        <f t="shared" si="154"/>
        <v>10.19</v>
      </c>
      <c r="F1035" s="84">
        <f t="shared" si="155"/>
        <v>0</v>
      </c>
      <c r="G1035" s="1"/>
      <c r="H1035" s="1"/>
      <c r="I1035" s="84">
        <f t="shared" si="156"/>
        <v>10.19</v>
      </c>
      <c r="J1035" s="84">
        <f t="shared" si="157"/>
        <v>163.80000000000001</v>
      </c>
      <c r="K1035" s="1"/>
      <c r="L1035" s="1"/>
      <c r="M1035" s="84">
        <f t="shared" si="158"/>
        <v>10.19</v>
      </c>
      <c r="N1035" s="84">
        <f t="shared" si="159"/>
        <v>63</v>
      </c>
      <c r="O1035" s="84">
        <f t="shared" si="152"/>
        <v>207.9</v>
      </c>
      <c r="P1035" s="1"/>
      <c r="Q1035" s="1"/>
    </row>
    <row r="1036" spans="1:17" x14ac:dyDescent="0.2">
      <c r="A1036" s="84">
        <f t="shared" si="153"/>
        <v>103</v>
      </c>
      <c r="B1036" s="84">
        <f t="shared" si="150"/>
        <v>1.0981000000000001</v>
      </c>
      <c r="C1036" s="84">
        <f t="shared" si="151"/>
        <v>1.018</v>
      </c>
      <c r="D1036" s="1"/>
      <c r="E1036" s="84">
        <f t="shared" si="154"/>
        <v>10.199999999999999</v>
      </c>
      <c r="F1036" s="84">
        <f t="shared" si="155"/>
        <v>0</v>
      </c>
      <c r="G1036" s="1"/>
      <c r="H1036" s="1"/>
      <c r="I1036" s="84">
        <f t="shared" si="156"/>
        <v>10.199999999999999</v>
      </c>
      <c r="J1036" s="84">
        <f t="shared" si="157"/>
        <v>164</v>
      </c>
      <c r="K1036" s="1"/>
      <c r="L1036" s="1"/>
      <c r="M1036" s="84">
        <f t="shared" si="158"/>
        <v>10.199999999999999</v>
      </c>
      <c r="N1036" s="84">
        <f t="shared" si="159"/>
        <v>63.08</v>
      </c>
      <c r="O1036" s="84">
        <f t="shared" si="152"/>
        <v>208.16399999999999</v>
      </c>
      <c r="P1036" s="1"/>
      <c r="Q1036" s="1"/>
    </row>
    <row r="1037" spans="1:17" x14ac:dyDescent="0.2">
      <c r="A1037" s="84">
        <f t="shared" si="153"/>
        <v>103.1</v>
      </c>
      <c r="B1037" s="84">
        <f t="shared" si="150"/>
        <v>1.0978000000000001</v>
      </c>
      <c r="C1037" s="84">
        <f t="shared" si="151"/>
        <v>1.0178</v>
      </c>
      <c r="D1037" s="1"/>
      <c r="E1037" s="84">
        <f t="shared" si="154"/>
        <v>10.210000000000001</v>
      </c>
      <c r="F1037" s="84">
        <f t="shared" si="155"/>
        <v>0</v>
      </c>
      <c r="G1037" s="1"/>
      <c r="H1037" s="1"/>
      <c r="I1037" s="84">
        <f t="shared" si="156"/>
        <v>10.210000000000001</v>
      </c>
      <c r="J1037" s="84">
        <f t="shared" si="157"/>
        <v>164.2</v>
      </c>
      <c r="K1037" s="1"/>
      <c r="L1037" s="1"/>
      <c r="M1037" s="84">
        <f t="shared" si="158"/>
        <v>10.210000000000001</v>
      </c>
      <c r="N1037" s="84">
        <f t="shared" si="159"/>
        <v>63.15</v>
      </c>
      <c r="O1037" s="84">
        <f t="shared" si="152"/>
        <v>208.39500000000001</v>
      </c>
      <c r="P1037" s="1"/>
      <c r="Q1037" s="1"/>
    </row>
    <row r="1038" spans="1:17" x14ac:dyDescent="0.2">
      <c r="A1038" s="84">
        <f t="shared" si="153"/>
        <v>103.2</v>
      </c>
      <c r="B1038" s="84">
        <f t="shared" si="150"/>
        <v>1.0973999999999999</v>
      </c>
      <c r="C1038" s="84">
        <f t="shared" si="151"/>
        <v>1.0176000000000001</v>
      </c>
      <c r="D1038" s="1"/>
      <c r="E1038" s="84">
        <f t="shared" si="154"/>
        <v>10.220000000000001</v>
      </c>
      <c r="F1038" s="84">
        <f t="shared" si="155"/>
        <v>0</v>
      </c>
      <c r="G1038" s="1"/>
      <c r="H1038" s="1"/>
      <c r="I1038" s="84">
        <f t="shared" si="156"/>
        <v>10.220000000000001</v>
      </c>
      <c r="J1038" s="84">
        <f t="shared" si="157"/>
        <v>164.4</v>
      </c>
      <c r="K1038" s="1"/>
      <c r="L1038" s="1"/>
      <c r="M1038" s="84">
        <f t="shared" si="158"/>
        <v>10.220000000000001</v>
      </c>
      <c r="N1038" s="84">
        <f t="shared" si="159"/>
        <v>63.23</v>
      </c>
      <c r="O1038" s="84">
        <f t="shared" si="152"/>
        <v>208.65899999999999</v>
      </c>
      <c r="P1038" s="1"/>
      <c r="Q1038" s="1"/>
    </row>
    <row r="1039" spans="1:17" x14ac:dyDescent="0.2">
      <c r="A1039" s="84">
        <f t="shared" si="153"/>
        <v>103.3</v>
      </c>
      <c r="B1039" s="84">
        <f t="shared" si="150"/>
        <v>1.097</v>
      </c>
      <c r="C1039" s="84">
        <f t="shared" si="151"/>
        <v>1.0175000000000001</v>
      </c>
      <c r="D1039" s="1"/>
      <c r="E1039" s="84">
        <f t="shared" si="154"/>
        <v>10.23</v>
      </c>
      <c r="F1039" s="84">
        <f t="shared" si="155"/>
        <v>0</v>
      </c>
      <c r="G1039" s="1"/>
      <c r="H1039" s="1"/>
      <c r="I1039" s="84">
        <f t="shared" si="156"/>
        <v>10.23</v>
      </c>
      <c r="J1039" s="84">
        <f t="shared" si="157"/>
        <v>164.6</v>
      </c>
      <c r="K1039" s="1"/>
      <c r="L1039" s="1"/>
      <c r="M1039" s="84">
        <f t="shared" si="158"/>
        <v>10.23</v>
      </c>
      <c r="N1039" s="84">
        <f t="shared" si="159"/>
        <v>63.31</v>
      </c>
      <c r="O1039" s="84">
        <f t="shared" si="152"/>
        <v>208.923</v>
      </c>
      <c r="P1039" s="1"/>
      <c r="Q1039" s="1"/>
    </row>
    <row r="1040" spans="1:17" x14ac:dyDescent="0.2">
      <c r="A1040" s="84">
        <f t="shared" si="153"/>
        <v>103.4</v>
      </c>
      <c r="B1040" s="84">
        <f t="shared" ref="B1040:B1103" si="160">ROUND(VLOOKUP($A1040,SINCLAIRTABELLE,$D$1),$B$10)</f>
        <v>1.0966</v>
      </c>
      <c r="C1040" s="84">
        <f t="shared" ref="C1040:C1103" si="161">IF($B$3=$W$1,ROUND(VLOOKUP($A1040,SINCLAIRTABELLE,$E$1),$B$10),IF($B$3=$W$2,B1040,B1040+$B$4))</f>
        <v>1.0173000000000001</v>
      </c>
      <c r="D1040" s="1"/>
      <c r="E1040" s="84">
        <f t="shared" si="154"/>
        <v>10.24</v>
      </c>
      <c r="F1040" s="84">
        <f t="shared" si="155"/>
        <v>0</v>
      </c>
      <c r="G1040" s="1"/>
      <c r="H1040" s="1"/>
      <c r="I1040" s="84">
        <f t="shared" si="156"/>
        <v>10.24</v>
      </c>
      <c r="J1040" s="84">
        <f t="shared" si="157"/>
        <v>164.8</v>
      </c>
      <c r="K1040" s="1"/>
      <c r="L1040" s="1"/>
      <c r="M1040" s="84">
        <f t="shared" si="158"/>
        <v>10.24</v>
      </c>
      <c r="N1040" s="84">
        <f t="shared" si="159"/>
        <v>63.38</v>
      </c>
      <c r="O1040" s="84">
        <f t="shared" ref="O1040:O1103" si="162">IF($N$4="Ja",ROUND(N1040*$O$2,$B$10),N1040)</f>
        <v>209.154</v>
      </c>
      <c r="P1040" s="1"/>
      <c r="Q1040" s="1"/>
    </row>
    <row r="1041" spans="1:17" x14ac:dyDescent="0.2">
      <c r="A1041" s="84">
        <f t="shared" si="153"/>
        <v>103.5</v>
      </c>
      <c r="B1041" s="84">
        <f t="shared" si="160"/>
        <v>1.0963000000000001</v>
      </c>
      <c r="C1041" s="84">
        <f t="shared" si="161"/>
        <v>1.0170999999999999</v>
      </c>
      <c r="D1041" s="1"/>
      <c r="E1041" s="84">
        <f t="shared" si="154"/>
        <v>10.25</v>
      </c>
      <c r="F1041" s="84">
        <f t="shared" si="155"/>
        <v>0</v>
      </c>
      <c r="G1041" s="1"/>
      <c r="H1041" s="1"/>
      <c r="I1041" s="84">
        <f t="shared" si="156"/>
        <v>10.25</v>
      </c>
      <c r="J1041" s="84">
        <f t="shared" si="157"/>
        <v>165</v>
      </c>
      <c r="K1041" s="1"/>
      <c r="L1041" s="1"/>
      <c r="M1041" s="84">
        <f t="shared" si="158"/>
        <v>10.25</v>
      </c>
      <c r="N1041" s="84">
        <f t="shared" si="159"/>
        <v>63.46</v>
      </c>
      <c r="O1041" s="84">
        <f t="shared" si="162"/>
        <v>209.41800000000001</v>
      </c>
      <c r="P1041" s="1"/>
      <c r="Q1041" s="1"/>
    </row>
    <row r="1042" spans="1:17" x14ac:dyDescent="0.2">
      <c r="A1042" s="84">
        <f t="shared" ref="A1042:A1105" si="163">ROUND(A1041+0.1,1)</f>
        <v>103.6</v>
      </c>
      <c r="B1042" s="84">
        <f t="shared" si="160"/>
        <v>1.0959000000000001</v>
      </c>
      <c r="C1042" s="84">
        <f t="shared" si="161"/>
        <v>1.0168999999999999</v>
      </c>
      <c r="D1042" s="1"/>
      <c r="E1042" s="84">
        <f t="shared" ref="E1042:E1105" si="164">ROUND(E1041+0.01,2)</f>
        <v>10.26</v>
      </c>
      <c r="F1042" s="84">
        <f t="shared" ref="F1042:F1105" si="165">ROUND(IF(E1042 &gt; $F$9,0,($F$9-E1042)*100*$F$11), $F$10)</f>
        <v>0</v>
      </c>
      <c r="G1042" s="1"/>
      <c r="H1042" s="1"/>
      <c r="I1042" s="84">
        <f t="shared" ref="I1042:I1105" si="166">ROUND(I1041+0.01,2)</f>
        <v>10.26</v>
      </c>
      <c r="J1042" s="84">
        <f t="shared" ref="J1042:J1105" si="167">ROUND(IF(I1042&lt;=$J$9,0,(I1042-$J$9)*100*$J$11),$J$10)</f>
        <v>165.2</v>
      </c>
      <c r="K1042" s="1"/>
      <c r="L1042" s="1"/>
      <c r="M1042" s="84">
        <f t="shared" ref="M1042:M1105" si="168">ROUND(M1041+0.01,2)</f>
        <v>10.26</v>
      </c>
      <c r="N1042" s="84">
        <f t="shared" ref="N1042:N1105" si="169">ROUND(IF(M1042&lt;=$N$9,0,(M1042-$N$9)*100*$N$11),$N$10)</f>
        <v>63.54</v>
      </c>
      <c r="O1042" s="84">
        <f t="shared" si="162"/>
        <v>209.68199999999999</v>
      </c>
      <c r="P1042" s="1"/>
      <c r="Q1042" s="1"/>
    </row>
    <row r="1043" spans="1:17" x14ac:dyDescent="0.2">
      <c r="A1043" s="84">
        <f t="shared" si="163"/>
        <v>103.7</v>
      </c>
      <c r="B1043" s="84">
        <f t="shared" si="160"/>
        <v>1.0954999999999999</v>
      </c>
      <c r="C1043" s="84">
        <f t="shared" si="161"/>
        <v>1.0167999999999999</v>
      </c>
      <c r="D1043" s="1"/>
      <c r="E1043" s="84">
        <f t="shared" si="164"/>
        <v>10.27</v>
      </c>
      <c r="F1043" s="84">
        <f t="shared" si="165"/>
        <v>0</v>
      </c>
      <c r="G1043" s="1"/>
      <c r="H1043" s="1"/>
      <c r="I1043" s="84">
        <f t="shared" si="166"/>
        <v>10.27</v>
      </c>
      <c r="J1043" s="84">
        <f t="shared" si="167"/>
        <v>165.4</v>
      </c>
      <c r="K1043" s="1"/>
      <c r="L1043" s="1"/>
      <c r="M1043" s="84">
        <f t="shared" si="168"/>
        <v>10.27</v>
      </c>
      <c r="N1043" s="84">
        <f t="shared" si="169"/>
        <v>63.62</v>
      </c>
      <c r="O1043" s="84">
        <f t="shared" si="162"/>
        <v>209.946</v>
      </c>
      <c r="P1043" s="1"/>
      <c r="Q1043" s="1"/>
    </row>
    <row r="1044" spans="1:17" x14ac:dyDescent="0.2">
      <c r="A1044" s="84">
        <f t="shared" si="163"/>
        <v>103.8</v>
      </c>
      <c r="B1044" s="84">
        <f t="shared" si="160"/>
        <v>1.0951</v>
      </c>
      <c r="C1044" s="84">
        <f t="shared" si="161"/>
        <v>1.0165999999999999</v>
      </c>
      <c r="D1044" s="1"/>
      <c r="E1044" s="84">
        <f t="shared" si="164"/>
        <v>10.28</v>
      </c>
      <c r="F1044" s="84">
        <f t="shared" si="165"/>
        <v>0</v>
      </c>
      <c r="G1044" s="1"/>
      <c r="H1044" s="1"/>
      <c r="I1044" s="84">
        <f t="shared" si="166"/>
        <v>10.28</v>
      </c>
      <c r="J1044" s="84">
        <f t="shared" si="167"/>
        <v>165.6</v>
      </c>
      <c r="K1044" s="1"/>
      <c r="L1044" s="1"/>
      <c r="M1044" s="84">
        <f t="shared" si="168"/>
        <v>10.28</v>
      </c>
      <c r="N1044" s="84">
        <f t="shared" si="169"/>
        <v>63.69</v>
      </c>
      <c r="O1044" s="84">
        <f t="shared" si="162"/>
        <v>210.17699999999999</v>
      </c>
      <c r="P1044" s="1"/>
      <c r="Q1044" s="1"/>
    </row>
    <row r="1045" spans="1:17" x14ac:dyDescent="0.2">
      <c r="A1045" s="84">
        <f t="shared" si="163"/>
        <v>103.9</v>
      </c>
      <c r="B1045" s="84">
        <f t="shared" si="160"/>
        <v>1.0948</v>
      </c>
      <c r="C1045" s="84">
        <f t="shared" si="161"/>
        <v>1.0164</v>
      </c>
      <c r="D1045" s="1"/>
      <c r="E1045" s="84">
        <f t="shared" si="164"/>
        <v>10.29</v>
      </c>
      <c r="F1045" s="84">
        <f t="shared" si="165"/>
        <v>0</v>
      </c>
      <c r="G1045" s="1"/>
      <c r="H1045" s="1"/>
      <c r="I1045" s="84">
        <f t="shared" si="166"/>
        <v>10.29</v>
      </c>
      <c r="J1045" s="84">
        <f t="shared" si="167"/>
        <v>165.8</v>
      </c>
      <c r="K1045" s="1"/>
      <c r="L1045" s="1"/>
      <c r="M1045" s="84">
        <f t="shared" si="168"/>
        <v>10.29</v>
      </c>
      <c r="N1045" s="84">
        <f t="shared" si="169"/>
        <v>63.77</v>
      </c>
      <c r="O1045" s="84">
        <f t="shared" si="162"/>
        <v>210.441</v>
      </c>
      <c r="P1045" s="1"/>
      <c r="Q1045" s="1"/>
    </row>
    <row r="1046" spans="1:17" x14ac:dyDescent="0.2">
      <c r="A1046" s="84">
        <f t="shared" si="163"/>
        <v>104</v>
      </c>
      <c r="B1046" s="84">
        <f t="shared" si="160"/>
        <v>1.0944</v>
      </c>
      <c r="C1046" s="84">
        <f t="shared" si="161"/>
        <v>1.0163</v>
      </c>
      <c r="D1046" s="1"/>
      <c r="E1046" s="84">
        <f t="shared" si="164"/>
        <v>10.3</v>
      </c>
      <c r="F1046" s="84">
        <f t="shared" si="165"/>
        <v>0</v>
      </c>
      <c r="G1046" s="1"/>
      <c r="H1046" s="1"/>
      <c r="I1046" s="84">
        <f t="shared" si="166"/>
        <v>10.3</v>
      </c>
      <c r="J1046" s="84">
        <f t="shared" si="167"/>
        <v>166</v>
      </c>
      <c r="K1046" s="1"/>
      <c r="L1046" s="1"/>
      <c r="M1046" s="84">
        <f t="shared" si="168"/>
        <v>10.3</v>
      </c>
      <c r="N1046" s="84">
        <f t="shared" si="169"/>
        <v>63.85</v>
      </c>
      <c r="O1046" s="84">
        <f t="shared" si="162"/>
        <v>210.70500000000001</v>
      </c>
      <c r="P1046" s="1"/>
      <c r="Q1046" s="1"/>
    </row>
    <row r="1047" spans="1:17" x14ac:dyDescent="0.2">
      <c r="A1047" s="84">
        <f t="shared" si="163"/>
        <v>104.1</v>
      </c>
      <c r="B1047" s="84">
        <f t="shared" si="160"/>
        <v>1.0940000000000001</v>
      </c>
      <c r="C1047" s="84">
        <f t="shared" si="161"/>
        <v>1.0161</v>
      </c>
      <c r="D1047" s="1"/>
      <c r="E1047" s="84">
        <f t="shared" si="164"/>
        <v>10.31</v>
      </c>
      <c r="F1047" s="84">
        <f t="shared" si="165"/>
        <v>0</v>
      </c>
      <c r="G1047" s="1"/>
      <c r="H1047" s="1"/>
      <c r="I1047" s="84">
        <f t="shared" si="166"/>
        <v>10.31</v>
      </c>
      <c r="J1047" s="84">
        <f t="shared" si="167"/>
        <v>166.2</v>
      </c>
      <c r="K1047" s="1"/>
      <c r="L1047" s="1"/>
      <c r="M1047" s="84">
        <f t="shared" si="168"/>
        <v>10.31</v>
      </c>
      <c r="N1047" s="84">
        <f t="shared" si="169"/>
        <v>63.92</v>
      </c>
      <c r="O1047" s="84">
        <f t="shared" si="162"/>
        <v>210.93600000000001</v>
      </c>
      <c r="P1047" s="1"/>
      <c r="Q1047" s="1"/>
    </row>
    <row r="1048" spans="1:17" x14ac:dyDescent="0.2">
      <c r="A1048" s="84">
        <f t="shared" si="163"/>
        <v>104.2</v>
      </c>
      <c r="B1048" s="84">
        <f t="shared" si="160"/>
        <v>1.0936999999999999</v>
      </c>
      <c r="C1048" s="84">
        <f t="shared" si="161"/>
        <v>1.0159</v>
      </c>
      <c r="D1048" s="1"/>
      <c r="E1048" s="84">
        <f t="shared" si="164"/>
        <v>10.32</v>
      </c>
      <c r="F1048" s="84">
        <f t="shared" si="165"/>
        <v>0</v>
      </c>
      <c r="G1048" s="1"/>
      <c r="H1048" s="1"/>
      <c r="I1048" s="84">
        <f t="shared" si="166"/>
        <v>10.32</v>
      </c>
      <c r="J1048" s="84">
        <f t="shared" si="167"/>
        <v>166.4</v>
      </c>
      <c r="K1048" s="1"/>
      <c r="L1048" s="1"/>
      <c r="M1048" s="84">
        <f t="shared" si="168"/>
        <v>10.32</v>
      </c>
      <c r="N1048" s="84">
        <f t="shared" si="169"/>
        <v>64</v>
      </c>
      <c r="O1048" s="84">
        <f t="shared" si="162"/>
        <v>211.2</v>
      </c>
      <c r="P1048" s="1"/>
      <c r="Q1048" s="1"/>
    </row>
    <row r="1049" spans="1:17" x14ac:dyDescent="0.2">
      <c r="A1049" s="84">
        <f t="shared" si="163"/>
        <v>104.3</v>
      </c>
      <c r="B1049" s="84">
        <f t="shared" si="160"/>
        <v>1.0932999999999999</v>
      </c>
      <c r="C1049" s="84">
        <f t="shared" si="161"/>
        <v>1.0158</v>
      </c>
      <c r="D1049" s="1"/>
      <c r="E1049" s="84">
        <f t="shared" si="164"/>
        <v>10.33</v>
      </c>
      <c r="F1049" s="84">
        <f t="shared" si="165"/>
        <v>0</v>
      </c>
      <c r="G1049" s="1"/>
      <c r="H1049" s="1"/>
      <c r="I1049" s="84">
        <f t="shared" si="166"/>
        <v>10.33</v>
      </c>
      <c r="J1049" s="84">
        <f t="shared" si="167"/>
        <v>166.6</v>
      </c>
      <c r="K1049" s="1"/>
      <c r="L1049" s="1"/>
      <c r="M1049" s="84">
        <f t="shared" si="168"/>
        <v>10.33</v>
      </c>
      <c r="N1049" s="84">
        <f t="shared" si="169"/>
        <v>64.08</v>
      </c>
      <c r="O1049" s="84">
        <f t="shared" si="162"/>
        <v>211.464</v>
      </c>
      <c r="P1049" s="1"/>
      <c r="Q1049" s="1"/>
    </row>
    <row r="1050" spans="1:17" x14ac:dyDescent="0.2">
      <c r="A1050" s="84">
        <f t="shared" si="163"/>
        <v>104.4</v>
      </c>
      <c r="B1050" s="84">
        <f t="shared" si="160"/>
        <v>1.0929</v>
      </c>
      <c r="C1050" s="84">
        <f t="shared" si="161"/>
        <v>1.0156000000000001</v>
      </c>
      <c r="D1050" s="1"/>
      <c r="E1050" s="84">
        <f t="shared" si="164"/>
        <v>10.34</v>
      </c>
      <c r="F1050" s="84">
        <f t="shared" si="165"/>
        <v>0</v>
      </c>
      <c r="G1050" s="1"/>
      <c r="H1050" s="1"/>
      <c r="I1050" s="84">
        <f t="shared" si="166"/>
        <v>10.34</v>
      </c>
      <c r="J1050" s="84">
        <f t="shared" si="167"/>
        <v>166.8</v>
      </c>
      <c r="K1050" s="1"/>
      <c r="L1050" s="1"/>
      <c r="M1050" s="84">
        <f t="shared" si="168"/>
        <v>10.34</v>
      </c>
      <c r="N1050" s="84">
        <f t="shared" si="169"/>
        <v>64.150000000000006</v>
      </c>
      <c r="O1050" s="84">
        <f t="shared" si="162"/>
        <v>211.69499999999999</v>
      </c>
      <c r="P1050" s="1"/>
      <c r="Q1050" s="1"/>
    </row>
    <row r="1051" spans="1:17" x14ac:dyDescent="0.2">
      <c r="A1051" s="84">
        <f t="shared" si="163"/>
        <v>104.5</v>
      </c>
      <c r="B1051" s="84">
        <f t="shared" si="160"/>
        <v>1.0926</v>
      </c>
      <c r="C1051" s="84">
        <f t="shared" si="161"/>
        <v>1.0154000000000001</v>
      </c>
      <c r="D1051" s="1"/>
      <c r="E1051" s="84">
        <f t="shared" si="164"/>
        <v>10.35</v>
      </c>
      <c r="F1051" s="84">
        <f t="shared" si="165"/>
        <v>0</v>
      </c>
      <c r="G1051" s="1"/>
      <c r="H1051" s="1"/>
      <c r="I1051" s="84">
        <f t="shared" si="166"/>
        <v>10.35</v>
      </c>
      <c r="J1051" s="84">
        <f t="shared" si="167"/>
        <v>167</v>
      </c>
      <c r="K1051" s="1"/>
      <c r="L1051" s="1"/>
      <c r="M1051" s="84">
        <f t="shared" si="168"/>
        <v>10.35</v>
      </c>
      <c r="N1051" s="84">
        <f t="shared" si="169"/>
        <v>64.23</v>
      </c>
      <c r="O1051" s="84">
        <f t="shared" si="162"/>
        <v>211.959</v>
      </c>
      <c r="P1051" s="1"/>
      <c r="Q1051" s="1"/>
    </row>
    <row r="1052" spans="1:17" x14ac:dyDescent="0.2">
      <c r="A1052" s="84">
        <f t="shared" si="163"/>
        <v>104.6</v>
      </c>
      <c r="B1052" s="84">
        <f t="shared" si="160"/>
        <v>1.0922000000000001</v>
      </c>
      <c r="C1052" s="84">
        <f t="shared" si="161"/>
        <v>1.0153000000000001</v>
      </c>
      <c r="D1052" s="1"/>
      <c r="E1052" s="84">
        <f t="shared" si="164"/>
        <v>10.36</v>
      </c>
      <c r="F1052" s="84">
        <f t="shared" si="165"/>
        <v>0</v>
      </c>
      <c r="G1052" s="1"/>
      <c r="H1052" s="1"/>
      <c r="I1052" s="84">
        <f t="shared" si="166"/>
        <v>10.36</v>
      </c>
      <c r="J1052" s="84">
        <f t="shared" si="167"/>
        <v>167.2</v>
      </c>
      <c r="K1052" s="1"/>
      <c r="L1052" s="1"/>
      <c r="M1052" s="84">
        <f t="shared" si="168"/>
        <v>10.36</v>
      </c>
      <c r="N1052" s="84">
        <f t="shared" si="169"/>
        <v>64.31</v>
      </c>
      <c r="O1052" s="84">
        <f t="shared" si="162"/>
        <v>212.22300000000001</v>
      </c>
      <c r="P1052" s="1"/>
      <c r="Q1052" s="1"/>
    </row>
    <row r="1053" spans="1:17" x14ac:dyDescent="0.2">
      <c r="A1053" s="84">
        <f t="shared" si="163"/>
        <v>104.7</v>
      </c>
      <c r="B1053" s="84">
        <f t="shared" si="160"/>
        <v>1.0918000000000001</v>
      </c>
      <c r="C1053" s="84">
        <f t="shared" si="161"/>
        <v>1.0150999999999999</v>
      </c>
      <c r="D1053" s="1"/>
      <c r="E1053" s="84">
        <f t="shared" si="164"/>
        <v>10.37</v>
      </c>
      <c r="F1053" s="84">
        <f t="shared" si="165"/>
        <v>0</v>
      </c>
      <c r="G1053" s="1"/>
      <c r="H1053" s="1"/>
      <c r="I1053" s="84">
        <f t="shared" si="166"/>
        <v>10.37</v>
      </c>
      <c r="J1053" s="84">
        <f t="shared" si="167"/>
        <v>167.4</v>
      </c>
      <c r="K1053" s="1"/>
      <c r="L1053" s="1"/>
      <c r="M1053" s="84">
        <f t="shared" si="168"/>
        <v>10.37</v>
      </c>
      <c r="N1053" s="84">
        <f t="shared" si="169"/>
        <v>64.38</v>
      </c>
      <c r="O1053" s="84">
        <f t="shared" si="162"/>
        <v>212.45400000000001</v>
      </c>
      <c r="P1053" s="1"/>
      <c r="Q1053" s="1"/>
    </row>
    <row r="1054" spans="1:17" x14ac:dyDescent="0.2">
      <c r="A1054" s="84">
        <f t="shared" si="163"/>
        <v>104.8</v>
      </c>
      <c r="B1054" s="84">
        <f t="shared" si="160"/>
        <v>1.0914999999999999</v>
      </c>
      <c r="C1054" s="84">
        <f t="shared" si="161"/>
        <v>1.0148999999999999</v>
      </c>
      <c r="D1054" s="1"/>
      <c r="E1054" s="84">
        <f t="shared" si="164"/>
        <v>10.38</v>
      </c>
      <c r="F1054" s="84">
        <f t="shared" si="165"/>
        <v>0</v>
      </c>
      <c r="G1054" s="1"/>
      <c r="H1054" s="1"/>
      <c r="I1054" s="84">
        <f t="shared" si="166"/>
        <v>10.38</v>
      </c>
      <c r="J1054" s="84">
        <f t="shared" si="167"/>
        <v>167.6</v>
      </c>
      <c r="K1054" s="1"/>
      <c r="L1054" s="1"/>
      <c r="M1054" s="84">
        <f t="shared" si="168"/>
        <v>10.38</v>
      </c>
      <c r="N1054" s="84">
        <f t="shared" si="169"/>
        <v>64.459999999999994</v>
      </c>
      <c r="O1054" s="84">
        <f t="shared" si="162"/>
        <v>212.71799999999999</v>
      </c>
      <c r="P1054" s="1"/>
      <c r="Q1054" s="1"/>
    </row>
    <row r="1055" spans="1:17" x14ac:dyDescent="0.2">
      <c r="A1055" s="84">
        <f t="shared" si="163"/>
        <v>104.9</v>
      </c>
      <c r="B1055" s="84">
        <f t="shared" si="160"/>
        <v>1.0911</v>
      </c>
      <c r="C1055" s="84">
        <f t="shared" si="161"/>
        <v>1.0147999999999999</v>
      </c>
      <c r="D1055" s="1"/>
      <c r="E1055" s="84">
        <f t="shared" si="164"/>
        <v>10.39</v>
      </c>
      <c r="F1055" s="84">
        <f t="shared" si="165"/>
        <v>0</v>
      </c>
      <c r="G1055" s="1"/>
      <c r="H1055" s="1"/>
      <c r="I1055" s="84">
        <f t="shared" si="166"/>
        <v>10.39</v>
      </c>
      <c r="J1055" s="84">
        <f t="shared" si="167"/>
        <v>167.8</v>
      </c>
      <c r="K1055" s="1"/>
      <c r="L1055" s="1"/>
      <c r="M1055" s="84">
        <f t="shared" si="168"/>
        <v>10.39</v>
      </c>
      <c r="N1055" s="84">
        <f t="shared" si="169"/>
        <v>64.540000000000006</v>
      </c>
      <c r="O1055" s="84">
        <f t="shared" si="162"/>
        <v>212.982</v>
      </c>
      <c r="P1055" s="1"/>
      <c r="Q1055" s="1"/>
    </row>
    <row r="1056" spans="1:17" x14ac:dyDescent="0.2">
      <c r="A1056" s="84">
        <f t="shared" si="163"/>
        <v>105</v>
      </c>
      <c r="B1056" s="84">
        <f t="shared" si="160"/>
        <v>1.0908</v>
      </c>
      <c r="C1056" s="84">
        <f t="shared" si="161"/>
        <v>1.0145999999999999</v>
      </c>
      <c r="D1056" s="1"/>
      <c r="E1056" s="84">
        <f t="shared" si="164"/>
        <v>10.4</v>
      </c>
      <c r="F1056" s="84">
        <f t="shared" si="165"/>
        <v>0</v>
      </c>
      <c r="G1056" s="1"/>
      <c r="H1056" s="1"/>
      <c r="I1056" s="84">
        <f t="shared" si="166"/>
        <v>10.4</v>
      </c>
      <c r="J1056" s="84">
        <f t="shared" si="167"/>
        <v>168</v>
      </c>
      <c r="K1056" s="1"/>
      <c r="L1056" s="1"/>
      <c r="M1056" s="84">
        <f t="shared" si="168"/>
        <v>10.4</v>
      </c>
      <c r="N1056" s="84">
        <f t="shared" si="169"/>
        <v>64.62</v>
      </c>
      <c r="O1056" s="84">
        <f t="shared" si="162"/>
        <v>213.24600000000001</v>
      </c>
      <c r="P1056" s="1"/>
      <c r="Q1056" s="1"/>
    </row>
    <row r="1057" spans="1:17" x14ac:dyDescent="0.2">
      <c r="A1057" s="84">
        <f t="shared" si="163"/>
        <v>105.1</v>
      </c>
      <c r="B1057" s="84">
        <f t="shared" si="160"/>
        <v>1.0904</v>
      </c>
      <c r="C1057" s="84">
        <f t="shared" si="161"/>
        <v>1.0145</v>
      </c>
      <c r="D1057" s="1"/>
      <c r="E1057" s="84">
        <f t="shared" si="164"/>
        <v>10.41</v>
      </c>
      <c r="F1057" s="84">
        <f t="shared" si="165"/>
        <v>0</v>
      </c>
      <c r="G1057" s="1"/>
      <c r="H1057" s="1"/>
      <c r="I1057" s="84">
        <f t="shared" si="166"/>
        <v>10.41</v>
      </c>
      <c r="J1057" s="84">
        <f t="shared" si="167"/>
        <v>168.2</v>
      </c>
      <c r="K1057" s="1"/>
      <c r="L1057" s="1"/>
      <c r="M1057" s="84">
        <f t="shared" si="168"/>
        <v>10.41</v>
      </c>
      <c r="N1057" s="84">
        <f t="shared" si="169"/>
        <v>64.69</v>
      </c>
      <c r="O1057" s="84">
        <f t="shared" si="162"/>
        <v>213.477</v>
      </c>
      <c r="P1057" s="1"/>
      <c r="Q1057" s="1"/>
    </row>
    <row r="1058" spans="1:17" x14ac:dyDescent="0.2">
      <c r="A1058" s="84">
        <f t="shared" si="163"/>
        <v>105.2</v>
      </c>
      <c r="B1058" s="84">
        <f t="shared" si="160"/>
        <v>1.0900000000000001</v>
      </c>
      <c r="C1058" s="84">
        <f t="shared" si="161"/>
        <v>1.0143</v>
      </c>
      <c r="D1058" s="1"/>
      <c r="E1058" s="84">
        <f t="shared" si="164"/>
        <v>10.42</v>
      </c>
      <c r="F1058" s="84">
        <f t="shared" si="165"/>
        <v>0</v>
      </c>
      <c r="G1058" s="1"/>
      <c r="H1058" s="1"/>
      <c r="I1058" s="84">
        <f t="shared" si="166"/>
        <v>10.42</v>
      </c>
      <c r="J1058" s="84">
        <f t="shared" si="167"/>
        <v>168.4</v>
      </c>
      <c r="K1058" s="1"/>
      <c r="L1058" s="1"/>
      <c r="M1058" s="84">
        <f t="shared" si="168"/>
        <v>10.42</v>
      </c>
      <c r="N1058" s="84">
        <f t="shared" si="169"/>
        <v>64.77</v>
      </c>
      <c r="O1058" s="84">
        <f t="shared" si="162"/>
        <v>213.74100000000001</v>
      </c>
      <c r="P1058" s="1"/>
      <c r="Q1058" s="1"/>
    </row>
    <row r="1059" spans="1:17" x14ac:dyDescent="0.2">
      <c r="A1059" s="84">
        <f t="shared" si="163"/>
        <v>105.3</v>
      </c>
      <c r="B1059" s="84">
        <f t="shared" si="160"/>
        <v>1.0896999999999999</v>
      </c>
      <c r="C1059" s="84">
        <f t="shared" si="161"/>
        <v>1.0142</v>
      </c>
      <c r="D1059" s="1"/>
      <c r="E1059" s="84">
        <f t="shared" si="164"/>
        <v>10.43</v>
      </c>
      <c r="F1059" s="84">
        <f t="shared" si="165"/>
        <v>0</v>
      </c>
      <c r="G1059" s="1"/>
      <c r="H1059" s="1"/>
      <c r="I1059" s="84">
        <f t="shared" si="166"/>
        <v>10.43</v>
      </c>
      <c r="J1059" s="84">
        <f t="shared" si="167"/>
        <v>168.6</v>
      </c>
      <c r="K1059" s="1"/>
      <c r="L1059" s="1"/>
      <c r="M1059" s="84">
        <f t="shared" si="168"/>
        <v>10.43</v>
      </c>
      <c r="N1059" s="84">
        <f t="shared" si="169"/>
        <v>64.849999999999994</v>
      </c>
      <c r="O1059" s="84">
        <f t="shared" si="162"/>
        <v>214.005</v>
      </c>
      <c r="P1059" s="1"/>
      <c r="Q1059" s="1"/>
    </row>
    <row r="1060" spans="1:17" x14ac:dyDescent="0.2">
      <c r="A1060" s="84">
        <f t="shared" si="163"/>
        <v>105.4</v>
      </c>
      <c r="B1060" s="84">
        <f t="shared" si="160"/>
        <v>1.0892999999999999</v>
      </c>
      <c r="C1060" s="84">
        <f t="shared" si="161"/>
        <v>1.014</v>
      </c>
      <c r="D1060" s="1"/>
      <c r="E1060" s="84">
        <f t="shared" si="164"/>
        <v>10.44</v>
      </c>
      <c r="F1060" s="84">
        <f t="shared" si="165"/>
        <v>0</v>
      </c>
      <c r="G1060" s="1"/>
      <c r="H1060" s="1"/>
      <c r="I1060" s="84">
        <f t="shared" si="166"/>
        <v>10.44</v>
      </c>
      <c r="J1060" s="84">
        <f t="shared" si="167"/>
        <v>168.8</v>
      </c>
      <c r="K1060" s="1"/>
      <c r="L1060" s="1"/>
      <c r="M1060" s="84">
        <f t="shared" si="168"/>
        <v>10.44</v>
      </c>
      <c r="N1060" s="84">
        <f t="shared" si="169"/>
        <v>64.92</v>
      </c>
      <c r="O1060" s="84">
        <f t="shared" si="162"/>
        <v>214.23599999999999</v>
      </c>
      <c r="P1060" s="1"/>
      <c r="Q1060" s="1"/>
    </row>
    <row r="1061" spans="1:17" x14ac:dyDescent="0.2">
      <c r="A1061" s="84">
        <f t="shared" si="163"/>
        <v>105.5</v>
      </c>
      <c r="B1061" s="84">
        <f t="shared" si="160"/>
        <v>1.089</v>
      </c>
      <c r="C1061" s="84">
        <f t="shared" si="161"/>
        <v>1.0138</v>
      </c>
      <c r="D1061" s="1"/>
      <c r="E1061" s="84">
        <f t="shared" si="164"/>
        <v>10.45</v>
      </c>
      <c r="F1061" s="84">
        <f t="shared" si="165"/>
        <v>0</v>
      </c>
      <c r="G1061" s="1"/>
      <c r="H1061" s="1"/>
      <c r="I1061" s="84">
        <f t="shared" si="166"/>
        <v>10.45</v>
      </c>
      <c r="J1061" s="84">
        <f t="shared" si="167"/>
        <v>169</v>
      </c>
      <c r="K1061" s="1"/>
      <c r="L1061" s="1"/>
      <c r="M1061" s="84">
        <f t="shared" si="168"/>
        <v>10.45</v>
      </c>
      <c r="N1061" s="84">
        <f t="shared" si="169"/>
        <v>65</v>
      </c>
      <c r="O1061" s="84">
        <f t="shared" si="162"/>
        <v>214.5</v>
      </c>
      <c r="P1061" s="1"/>
      <c r="Q1061" s="1"/>
    </row>
    <row r="1062" spans="1:17" x14ac:dyDescent="0.2">
      <c r="A1062" s="84">
        <f t="shared" si="163"/>
        <v>105.6</v>
      </c>
      <c r="B1062" s="84">
        <f t="shared" si="160"/>
        <v>1.0886</v>
      </c>
      <c r="C1062" s="84">
        <f t="shared" si="161"/>
        <v>1.0137</v>
      </c>
      <c r="D1062" s="1"/>
      <c r="E1062" s="84">
        <f t="shared" si="164"/>
        <v>10.46</v>
      </c>
      <c r="F1062" s="84">
        <f t="shared" si="165"/>
        <v>0</v>
      </c>
      <c r="G1062" s="1"/>
      <c r="H1062" s="1"/>
      <c r="I1062" s="84">
        <f t="shared" si="166"/>
        <v>10.46</v>
      </c>
      <c r="J1062" s="84">
        <f t="shared" si="167"/>
        <v>169.2</v>
      </c>
      <c r="K1062" s="1"/>
      <c r="L1062" s="1"/>
      <c r="M1062" s="84">
        <f t="shared" si="168"/>
        <v>10.46</v>
      </c>
      <c r="N1062" s="84">
        <f t="shared" si="169"/>
        <v>65.08</v>
      </c>
      <c r="O1062" s="84">
        <f t="shared" si="162"/>
        <v>214.76400000000001</v>
      </c>
      <c r="P1062" s="1"/>
      <c r="Q1062" s="1"/>
    </row>
    <row r="1063" spans="1:17" x14ac:dyDescent="0.2">
      <c r="A1063" s="84">
        <f t="shared" si="163"/>
        <v>105.7</v>
      </c>
      <c r="B1063" s="84">
        <f t="shared" si="160"/>
        <v>1.0883</v>
      </c>
      <c r="C1063" s="84">
        <f t="shared" si="161"/>
        <v>1.0135000000000001</v>
      </c>
      <c r="D1063" s="1"/>
      <c r="E1063" s="84">
        <f t="shared" si="164"/>
        <v>10.47</v>
      </c>
      <c r="F1063" s="84">
        <f t="shared" si="165"/>
        <v>0</v>
      </c>
      <c r="G1063" s="1"/>
      <c r="H1063" s="1"/>
      <c r="I1063" s="84">
        <f t="shared" si="166"/>
        <v>10.47</v>
      </c>
      <c r="J1063" s="84">
        <f t="shared" si="167"/>
        <v>169.4</v>
      </c>
      <c r="K1063" s="1"/>
      <c r="L1063" s="1"/>
      <c r="M1063" s="84">
        <f t="shared" si="168"/>
        <v>10.47</v>
      </c>
      <c r="N1063" s="84">
        <f t="shared" si="169"/>
        <v>65.150000000000006</v>
      </c>
      <c r="O1063" s="84">
        <f t="shared" si="162"/>
        <v>214.995</v>
      </c>
      <c r="P1063" s="1"/>
      <c r="Q1063" s="1"/>
    </row>
    <row r="1064" spans="1:17" x14ac:dyDescent="0.2">
      <c r="A1064" s="84">
        <f t="shared" si="163"/>
        <v>105.8</v>
      </c>
      <c r="B1064" s="84">
        <f t="shared" si="160"/>
        <v>1.0879000000000001</v>
      </c>
      <c r="C1064" s="84">
        <f t="shared" si="161"/>
        <v>1.0134000000000001</v>
      </c>
      <c r="D1064" s="1"/>
      <c r="E1064" s="84">
        <f t="shared" si="164"/>
        <v>10.48</v>
      </c>
      <c r="F1064" s="84">
        <f t="shared" si="165"/>
        <v>0</v>
      </c>
      <c r="G1064" s="1"/>
      <c r="H1064" s="1"/>
      <c r="I1064" s="84">
        <f t="shared" si="166"/>
        <v>10.48</v>
      </c>
      <c r="J1064" s="84">
        <f t="shared" si="167"/>
        <v>169.6</v>
      </c>
      <c r="K1064" s="1"/>
      <c r="L1064" s="1"/>
      <c r="M1064" s="84">
        <f t="shared" si="168"/>
        <v>10.48</v>
      </c>
      <c r="N1064" s="84">
        <f t="shared" si="169"/>
        <v>65.23</v>
      </c>
      <c r="O1064" s="84">
        <f t="shared" si="162"/>
        <v>215.25899999999999</v>
      </c>
      <c r="P1064" s="1"/>
      <c r="Q1064" s="1"/>
    </row>
    <row r="1065" spans="1:17" x14ac:dyDescent="0.2">
      <c r="A1065" s="84">
        <f t="shared" si="163"/>
        <v>105.9</v>
      </c>
      <c r="B1065" s="84">
        <f t="shared" si="160"/>
        <v>1.0875999999999999</v>
      </c>
      <c r="C1065" s="84">
        <f t="shared" si="161"/>
        <v>1.0132000000000001</v>
      </c>
      <c r="D1065" s="1"/>
      <c r="E1065" s="84">
        <f t="shared" si="164"/>
        <v>10.49</v>
      </c>
      <c r="F1065" s="84">
        <f t="shared" si="165"/>
        <v>0</v>
      </c>
      <c r="G1065" s="1"/>
      <c r="H1065" s="1"/>
      <c r="I1065" s="84">
        <f t="shared" si="166"/>
        <v>10.49</v>
      </c>
      <c r="J1065" s="84">
        <f t="shared" si="167"/>
        <v>169.8</v>
      </c>
      <c r="K1065" s="1"/>
      <c r="L1065" s="1"/>
      <c r="M1065" s="84">
        <f t="shared" si="168"/>
        <v>10.49</v>
      </c>
      <c r="N1065" s="84">
        <f t="shared" si="169"/>
        <v>65.31</v>
      </c>
      <c r="O1065" s="84">
        <f t="shared" si="162"/>
        <v>215.523</v>
      </c>
      <c r="P1065" s="1"/>
      <c r="Q1065" s="1"/>
    </row>
    <row r="1066" spans="1:17" x14ac:dyDescent="0.2">
      <c r="A1066" s="84">
        <f t="shared" si="163"/>
        <v>106</v>
      </c>
      <c r="B1066" s="84">
        <f t="shared" si="160"/>
        <v>1.0871999999999999</v>
      </c>
      <c r="C1066" s="84">
        <f t="shared" si="161"/>
        <v>1.0130999999999999</v>
      </c>
      <c r="D1066" s="1"/>
      <c r="E1066" s="84">
        <f t="shared" si="164"/>
        <v>10.5</v>
      </c>
      <c r="F1066" s="84">
        <f t="shared" si="165"/>
        <v>0</v>
      </c>
      <c r="G1066" s="1"/>
      <c r="H1066" s="1"/>
      <c r="I1066" s="84">
        <f t="shared" si="166"/>
        <v>10.5</v>
      </c>
      <c r="J1066" s="84">
        <f t="shared" si="167"/>
        <v>170</v>
      </c>
      <c r="K1066" s="1"/>
      <c r="L1066" s="1"/>
      <c r="M1066" s="84">
        <f t="shared" si="168"/>
        <v>10.5</v>
      </c>
      <c r="N1066" s="84">
        <f t="shared" si="169"/>
        <v>65.38</v>
      </c>
      <c r="O1066" s="84">
        <f t="shared" si="162"/>
        <v>215.75399999999999</v>
      </c>
      <c r="P1066" s="1"/>
      <c r="Q1066" s="1"/>
    </row>
    <row r="1067" spans="1:17" x14ac:dyDescent="0.2">
      <c r="A1067" s="84">
        <f t="shared" si="163"/>
        <v>106.1</v>
      </c>
      <c r="B1067" s="84">
        <f t="shared" si="160"/>
        <v>1.0869</v>
      </c>
      <c r="C1067" s="84">
        <f t="shared" si="161"/>
        <v>1.0129999999999999</v>
      </c>
      <c r="D1067" s="1"/>
      <c r="E1067" s="84">
        <f t="shared" si="164"/>
        <v>10.51</v>
      </c>
      <c r="F1067" s="84">
        <f t="shared" si="165"/>
        <v>0</v>
      </c>
      <c r="G1067" s="1"/>
      <c r="H1067" s="1"/>
      <c r="I1067" s="84">
        <f t="shared" si="166"/>
        <v>10.51</v>
      </c>
      <c r="J1067" s="84">
        <f t="shared" si="167"/>
        <v>170.2</v>
      </c>
      <c r="K1067" s="1"/>
      <c r="L1067" s="1"/>
      <c r="M1067" s="84">
        <f t="shared" si="168"/>
        <v>10.51</v>
      </c>
      <c r="N1067" s="84">
        <f t="shared" si="169"/>
        <v>65.459999999999994</v>
      </c>
      <c r="O1067" s="84">
        <f t="shared" si="162"/>
        <v>216.018</v>
      </c>
      <c r="P1067" s="1"/>
      <c r="Q1067" s="1"/>
    </row>
    <row r="1068" spans="1:17" x14ac:dyDescent="0.2">
      <c r="A1068" s="84">
        <f t="shared" si="163"/>
        <v>106.2</v>
      </c>
      <c r="B1068" s="84">
        <f t="shared" si="160"/>
        <v>1.0866</v>
      </c>
      <c r="C1068" s="84">
        <f t="shared" si="161"/>
        <v>1.0127999999999999</v>
      </c>
      <c r="D1068" s="1"/>
      <c r="E1068" s="84">
        <f t="shared" si="164"/>
        <v>10.52</v>
      </c>
      <c r="F1068" s="84">
        <f t="shared" si="165"/>
        <v>0</v>
      </c>
      <c r="G1068" s="1"/>
      <c r="H1068" s="1"/>
      <c r="I1068" s="84">
        <f t="shared" si="166"/>
        <v>10.52</v>
      </c>
      <c r="J1068" s="84">
        <f t="shared" si="167"/>
        <v>170.4</v>
      </c>
      <c r="K1068" s="1"/>
      <c r="L1068" s="1"/>
      <c r="M1068" s="84">
        <f t="shared" si="168"/>
        <v>10.52</v>
      </c>
      <c r="N1068" s="84">
        <f t="shared" si="169"/>
        <v>65.540000000000006</v>
      </c>
      <c r="O1068" s="84">
        <f t="shared" si="162"/>
        <v>216.28200000000001</v>
      </c>
      <c r="P1068" s="1"/>
      <c r="Q1068" s="1"/>
    </row>
    <row r="1069" spans="1:17" x14ac:dyDescent="0.2">
      <c r="A1069" s="84">
        <f t="shared" si="163"/>
        <v>106.3</v>
      </c>
      <c r="B1069" s="84">
        <f t="shared" si="160"/>
        <v>1.0862000000000001</v>
      </c>
      <c r="C1069" s="84">
        <f t="shared" si="161"/>
        <v>1.0126999999999999</v>
      </c>
      <c r="D1069" s="1"/>
      <c r="E1069" s="84">
        <f t="shared" si="164"/>
        <v>10.53</v>
      </c>
      <c r="F1069" s="84">
        <f t="shared" si="165"/>
        <v>0</v>
      </c>
      <c r="G1069" s="1"/>
      <c r="H1069" s="1"/>
      <c r="I1069" s="84">
        <f t="shared" si="166"/>
        <v>10.53</v>
      </c>
      <c r="J1069" s="84">
        <f t="shared" si="167"/>
        <v>170.6</v>
      </c>
      <c r="K1069" s="1"/>
      <c r="L1069" s="1"/>
      <c r="M1069" s="84">
        <f t="shared" si="168"/>
        <v>10.53</v>
      </c>
      <c r="N1069" s="84">
        <f t="shared" si="169"/>
        <v>65.62</v>
      </c>
      <c r="O1069" s="84">
        <f t="shared" si="162"/>
        <v>216.54599999999999</v>
      </c>
      <c r="P1069" s="1"/>
      <c r="Q1069" s="1"/>
    </row>
    <row r="1070" spans="1:17" x14ac:dyDescent="0.2">
      <c r="A1070" s="84">
        <f t="shared" si="163"/>
        <v>106.4</v>
      </c>
      <c r="B1070" s="84">
        <f t="shared" si="160"/>
        <v>1.0859000000000001</v>
      </c>
      <c r="C1070" s="84">
        <f t="shared" si="161"/>
        <v>1.0125</v>
      </c>
      <c r="D1070" s="1"/>
      <c r="E1070" s="84">
        <f t="shared" si="164"/>
        <v>10.54</v>
      </c>
      <c r="F1070" s="84">
        <f t="shared" si="165"/>
        <v>0</v>
      </c>
      <c r="G1070" s="1"/>
      <c r="H1070" s="1"/>
      <c r="I1070" s="84">
        <f t="shared" si="166"/>
        <v>10.54</v>
      </c>
      <c r="J1070" s="84">
        <f t="shared" si="167"/>
        <v>170.8</v>
      </c>
      <c r="K1070" s="1"/>
      <c r="L1070" s="1"/>
      <c r="M1070" s="84">
        <f t="shared" si="168"/>
        <v>10.54</v>
      </c>
      <c r="N1070" s="84">
        <f t="shared" si="169"/>
        <v>65.69</v>
      </c>
      <c r="O1070" s="84">
        <f t="shared" si="162"/>
        <v>216.77699999999999</v>
      </c>
      <c r="P1070" s="1"/>
      <c r="Q1070" s="1"/>
    </row>
    <row r="1071" spans="1:17" x14ac:dyDescent="0.2">
      <c r="A1071" s="84">
        <f t="shared" si="163"/>
        <v>106.5</v>
      </c>
      <c r="B1071" s="84">
        <f t="shared" si="160"/>
        <v>1.0854999999999999</v>
      </c>
      <c r="C1071" s="84">
        <f t="shared" si="161"/>
        <v>1.0124</v>
      </c>
      <c r="D1071" s="1"/>
      <c r="E1071" s="84">
        <f t="shared" si="164"/>
        <v>10.55</v>
      </c>
      <c r="F1071" s="84">
        <f t="shared" si="165"/>
        <v>0</v>
      </c>
      <c r="G1071" s="1"/>
      <c r="H1071" s="1"/>
      <c r="I1071" s="84">
        <f t="shared" si="166"/>
        <v>10.55</v>
      </c>
      <c r="J1071" s="84">
        <f t="shared" si="167"/>
        <v>171</v>
      </c>
      <c r="K1071" s="1"/>
      <c r="L1071" s="1"/>
      <c r="M1071" s="84">
        <f t="shared" si="168"/>
        <v>10.55</v>
      </c>
      <c r="N1071" s="84">
        <f t="shared" si="169"/>
        <v>65.77</v>
      </c>
      <c r="O1071" s="84">
        <f t="shared" si="162"/>
        <v>217.041</v>
      </c>
      <c r="P1071" s="1"/>
      <c r="Q1071" s="1"/>
    </row>
    <row r="1072" spans="1:17" x14ac:dyDescent="0.2">
      <c r="A1072" s="84">
        <f t="shared" si="163"/>
        <v>106.6</v>
      </c>
      <c r="B1072" s="84">
        <f t="shared" si="160"/>
        <v>1.0851999999999999</v>
      </c>
      <c r="C1072" s="84">
        <f t="shared" si="161"/>
        <v>1.0122</v>
      </c>
      <c r="D1072" s="1"/>
      <c r="E1072" s="84">
        <f t="shared" si="164"/>
        <v>10.56</v>
      </c>
      <c r="F1072" s="84">
        <f t="shared" si="165"/>
        <v>0</v>
      </c>
      <c r="G1072" s="1"/>
      <c r="H1072" s="1"/>
      <c r="I1072" s="84">
        <f t="shared" si="166"/>
        <v>10.56</v>
      </c>
      <c r="J1072" s="84">
        <f t="shared" si="167"/>
        <v>171.2</v>
      </c>
      <c r="K1072" s="1"/>
      <c r="L1072" s="1"/>
      <c r="M1072" s="84">
        <f t="shared" si="168"/>
        <v>10.56</v>
      </c>
      <c r="N1072" s="84">
        <f t="shared" si="169"/>
        <v>65.849999999999994</v>
      </c>
      <c r="O1072" s="84">
        <f t="shared" si="162"/>
        <v>217.30500000000001</v>
      </c>
      <c r="P1072" s="1"/>
      <c r="Q1072" s="1"/>
    </row>
    <row r="1073" spans="1:17" x14ac:dyDescent="0.2">
      <c r="A1073" s="84">
        <f t="shared" si="163"/>
        <v>106.7</v>
      </c>
      <c r="B1073" s="84">
        <f t="shared" si="160"/>
        <v>1.0848</v>
      </c>
      <c r="C1073" s="84">
        <f t="shared" si="161"/>
        <v>1.0121</v>
      </c>
      <c r="D1073" s="1"/>
      <c r="E1073" s="84">
        <f t="shared" si="164"/>
        <v>10.57</v>
      </c>
      <c r="F1073" s="84">
        <f t="shared" si="165"/>
        <v>0</v>
      </c>
      <c r="G1073" s="1"/>
      <c r="H1073" s="1"/>
      <c r="I1073" s="84">
        <f t="shared" si="166"/>
        <v>10.57</v>
      </c>
      <c r="J1073" s="84">
        <f t="shared" si="167"/>
        <v>171.4</v>
      </c>
      <c r="K1073" s="1"/>
      <c r="L1073" s="1"/>
      <c r="M1073" s="84">
        <f t="shared" si="168"/>
        <v>10.57</v>
      </c>
      <c r="N1073" s="84">
        <f t="shared" si="169"/>
        <v>65.92</v>
      </c>
      <c r="O1073" s="84">
        <f t="shared" si="162"/>
        <v>217.536</v>
      </c>
      <c r="P1073" s="1"/>
      <c r="Q1073" s="1"/>
    </row>
    <row r="1074" spans="1:17" x14ac:dyDescent="0.2">
      <c r="A1074" s="84">
        <f t="shared" si="163"/>
        <v>106.8</v>
      </c>
      <c r="B1074" s="84">
        <f t="shared" si="160"/>
        <v>1.0845</v>
      </c>
      <c r="C1074" s="84">
        <f t="shared" si="161"/>
        <v>1.0119</v>
      </c>
      <c r="D1074" s="1"/>
      <c r="E1074" s="84">
        <f t="shared" si="164"/>
        <v>10.58</v>
      </c>
      <c r="F1074" s="84">
        <f t="shared" si="165"/>
        <v>0</v>
      </c>
      <c r="G1074" s="1"/>
      <c r="H1074" s="1"/>
      <c r="I1074" s="84">
        <f t="shared" si="166"/>
        <v>10.58</v>
      </c>
      <c r="J1074" s="84">
        <f t="shared" si="167"/>
        <v>171.6</v>
      </c>
      <c r="K1074" s="1"/>
      <c r="L1074" s="1"/>
      <c r="M1074" s="84">
        <f t="shared" si="168"/>
        <v>10.58</v>
      </c>
      <c r="N1074" s="84">
        <f t="shared" si="169"/>
        <v>66</v>
      </c>
      <c r="O1074" s="84">
        <f t="shared" si="162"/>
        <v>217.8</v>
      </c>
      <c r="P1074" s="1"/>
      <c r="Q1074" s="1"/>
    </row>
    <row r="1075" spans="1:17" x14ac:dyDescent="0.2">
      <c r="A1075" s="84">
        <f t="shared" si="163"/>
        <v>106.9</v>
      </c>
      <c r="B1075" s="84">
        <f t="shared" si="160"/>
        <v>1.0842000000000001</v>
      </c>
      <c r="C1075" s="84">
        <f t="shared" si="161"/>
        <v>1.0118</v>
      </c>
      <c r="D1075" s="1"/>
      <c r="E1075" s="84">
        <f t="shared" si="164"/>
        <v>10.59</v>
      </c>
      <c r="F1075" s="84">
        <f t="shared" si="165"/>
        <v>0</v>
      </c>
      <c r="G1075" s="1"/>
      <c r="H1075" s="1"/>
      <c r="I1075" s="84">
        <f t="shared" si="166"/>
        <v>10.59</v>
      </c>
      <c r="J1075" s="84">
        <f t="shared" si="167"/>
        <v>171.8</v>
      </c>
      <c r="K1075" s="1"/>
      <c r="L1075" s="1"/>
      <c r="M1075" s="84">
        <f t="shared" si="168"/>
        <v>10.59</v>
      </c>
      <c r="N1075" s="84">
        <f t="shared" si="169"/>
        <v>66.08</v>
      </c>
      <c r="O1075" s="84">
        <f t="shared" si="162"/>
        <v>218.06399999999999</v>
      </c>
      <c r="P1075" s="1"/>
      <c r="Q1075" s="1"/>
    </row>
    <row r="1076" spans="1:17" x14ac:dyDescent="0.2">
      <c r="A1076" s="84">
        <f t="shared" si="163"/>
        <v>107</v>
      </c>
      <c r="B1076" s="84">
        <f t="shared" si="160"/>
        <v>1.0838000000000001</v>
      </c>
      <c r="C1076" s="84">
        <f t="shared" si="161"/>
        <v>1.0117</v>
      </c>
      <c r="D1076" s="1"/>
      <c r="E1076" s="84">
        <f t="shared" si="164"/>
        <v>10.6</v>
      </c>
      <c r="F1076" s="84">
        <f t="shared" si="165"/>
        <v>0</v>
      </c>
      <c r="G1076" s="1"/>
      <c r="H1076" s="1"/>
      <c r="I1076" s="84">
        <f t="shared" si="166"/>
        <v>10.6</v>
      </c>
      <c r="J1076" s="84">
        <f t="shared" si="167"/>
        <v>172</v>
      </c>
      <c r="K1076" s="1"/>
      <c r="L1076" s="1"/>
      <c r="M1076" s="84">
        <f t="shared" si="168"/>
        <v>10.6</v>
      </c>
      <c r="N1076" s="84">
        <f t="shared" si="169"/>
        <v>66.150000000000006</v>
      </c>
      <c r="O1076" s="84">
        <f t="shared" si="162"/>
        <v>218.29499999999999</v>
      </c>
      <c r="P1076" s="1"/>
      <c r="Q1076" s="1"/>
    </row>
    <row r="1077" spans="1:17" x14ac:dyDescent="0.2">
      <c r="A1077" s="84">
        <f t="shared" si="163"/>
        <v>107.1</v>
      </c>
      <c r="B1077" s="84">
        <f t="shared" si="160"/>
        <v>1.0834999999999999</v>
      </c>
      <c r="C1077" s="84">
        <f t="shared" si="161"/>
        <v>1.0115000000000001</v>
      </c>
      <c r="D1077" s="1"/>
      <c r="E1077" s="84">
        <f t="shared" si="164"/>
        <v>10.61</v>
      </c>
      <c r="F1077" s="84">
        <f t="shared" si="165"/>
        <v>0</v>
      </c>
      <c r="G1077" s="1"/>
      <c r="H1077" s="1"/>
      <c r="I1077" s="84">
        <f t="shared" si="166"/>
        <v>10.61</v>
      </c>
      <c r="J1077" s="84">
        <f t="shared" si="167"/>
        <v>172.2</v>
      </c>
      <c r="K1077" s="1"/>
      <c r="L1077" s="1"/>
      <c r="M1077" s="84">
        <f t="shared" si="168"/>
        <v>10.61</v>
      </c>
      <c r="N1077" s="84">
        <f t="shared" si="169"/>
        <v>66.23</v>
      </c>
      <c r="O1077" s="84">
        <f t="shared" si="162"/>
        <v>218.559</v>
      </c>
      <c r="P1077" s="1"/>
      <c r="Q1077" s="1"/>
    </row>
    <row r="1078" spans="1:17" x14ac:dyDescent="0.2">
      <c r="A1078" s="84">
        <f t="shared" si="163"/>
        <v>107.2</v>
      </c>
      <c r="B1078" s="84">
        <f t="shared" si="160"/>
        <v>1.0831999999999999</v>
      </c>
      <c r="C1078" s="84">
        <f t="shared" si="161"/>
        <v>1.0114000000000001</v>
      </c>
      <c r="D1078" s="1"/>
      <c r="E1078" s="84">
        <f t="shared" si="164"/>
        <v>10.62</v>
      </c>
      <c r="F1078" s="84">
        <f t="shared" si="165"/>
        <v>0</v>
      </c>
      <c r="G1078" s="1"/>
      <c r="H1078" s="1"/>
      <c r="I1078" s="84">
        <f t="shared" si="166"/>
        <v>10.62</v>
      </c>
      <c r="J1078" s="84">
        <f t="shared" si="167"/>
        <v>172.4</v>
      </c>
      <c r="K1078" s="1"/>
      <c r="L1078" s="1"/>
      <c r="M1078" s="84">
        <f t="shared" si="168"/>
        <v>10.62</v>
      </c>
      <c r="N1078" s="84">
        <f t="shared" si="169"/>
        <v>66.31</v>
      </c>
      <c r="O1078" s="84">
        <f t="shared" si="162"/>
        <v>218.82300000000001</v>
      </c>
      <c r="P1078" s="1"/>
      <c r="Q1078" s="1"/>
    </row>
    <row r="1079" spans="1:17" x14ac:dyDescent="0.2">
      <c r="A1079" s="84">
        <f t="shared" si="163"/>
        <v>107.3</v>
      </c>
      <c r="B1079" s="84">
        <f t="shared" si="160"/>
        <v>1.0828</v>
      </c>
      <c r="C1079" s="84">
        <f t="shared" si="161"/>
        <v>1.0113000000000001</v>
      </c>
      <c r="D1079" s="1"/>
      <c r="E1079" s="84">
        <f t="shared" si="164"/>
        <v>10.63</v>
      </c>
      <c r="F1079" s="84">
        <f t="shared" si="165"/>
        <v>0</v>
      </c>
      <c r="G1079" s="1"/>
      <c r="H1079" s="1"/>
      <c r="I1079" s="84">
        <f t="shared" si="166"/>
        <v>10.63</v>
      </c>
      <c r="J1079" s="84">
        <f t="shared" si="167"/>
        <v>172.6</v>
      </c>
      <c r="K1079" s="1"/>
      <c r="L1079" s="1"/>
      <c r="M1079" s="84">
        <f t="shared" si="168"/>
        <v>10.63</v>
      </c>
      <c r="N1079" s="84">
        <f t="shared" si="169"/>
        <v>66.38</v>
      </c>
      <c r="O1079" s="84">
        <f t="shared" si="162"/>
        <v>219.054</v>
      </c>
      <c r="P1079" s="1"/>
      <c r="Q1079" s="1"/>
    </row>
    <row r="1080" spans="1:17" x14ac:dyDescent="0.2">
      <c r="A1080" s="84">
        <f t="shared" si="163"/>
        <v>107.4</v>
      </c>
      <c r="B1080" s="84">
        <f t="shared" si="160"/>
        <v>1.0825</v>
      </c>
      <c r="C1080" s="84">
        <f t="shared" si="161"/>
        <v>1.0111000000000001</v>
      </c>
      <c r="D1080" s="1"/>
      <c r="E1080" s="84">
        <f t="shared" si="164"/>
        <v>10.64</v>
      </c>
      <c r="F1080" s="84">
        <f t="shared" si="165"/>
        <v>0</v>
      </c>
      <c r="G1080" s="1"/>
      <c r="H1080" s="1"/>
      <c r="I1080" s="84">
        <f t="shared" si="166"/>
        <v>10.64</v>
      </c>
      <c r="J1080" s="84">
        <f t="shared" si="167"/>
        <v>172.8</v>
      </c>
      <c r="K1080" s="1"/>
      <c r="L1080" s="1"/>
      <c r="M1080" s="84">
        <f t="shared" si="168"/>
        <v>10.64</v>
      </c>
      <c r="N1080" s="84">
        <f t="shared" si="169"/>
        <v>66.459999999999994</v>
      </c>
      <c r="O1080" s="84">
        <f t="shared" si="162"/>
        <v>219.31800000000001</v>
      </c>
      <c r="P1080" s="1"/>
      <c r="Q1080" s="1"/>
    </row>
    <row r="1081" spans="1:17" x14ac:dyDescent="0.2">
      <c r="A1081" s="84">
        <f t="shared" si="163"/>
        <v>107.5</v>
      </c>
      <c r="B1081" s="84">
        <f t="shared" si="160"/>
        <v>1.0822000000000001</v>
      </c>
      <c r="C1081" s="84">
        <f t="shared" si="161"/>
        <v>1.0109999999999999</v>
      </c>
      <c r="D1081" s="1"/>
      <c r="E1081" s="84">
        <f t="shared" si="164"/>
        <v>10.65</v>
      </c>
      <c r="F1081" s="84">
        <f t="shared" si="165"/>
        <v>0</v>
      </c>
      <c r="G1081" s="1"/>
      <c r="H1081" s="1"/>
      <c r="I1081" s="84">
        <f t="shared" si="166"/>
        <v>10.65</v>
      </c>
      <c r="J1081" s="84">
        <f t="shared" si="167"/>
        <v>173</v>
      </c>
      <c r="K1081" s="1"/>
      <c r="L1081" s="1"/>
      <c r="M1081" s="84">
        <f t="shared" si="168"/>
        <v>10.65</v>
      </c>
      <c r="N1081" s="84">
        <f t="shared" si="169"/>
        <v>66.540000000000006</v>
      </c>
      <c r="O1081" s="84">
        <f t="shared" si="162"/>
        <v>219.58199999999999</v>
      </c>
      <c r="P1081" s="1"/>
      <c r="Q1081" s="1"/>
    </row>
    <row r="1082" spans="1:17" x14ac:dyDescent="0.2">
      <c r="A1082" s="84">
        <f t="shared" si="163"/>
        <v>107.6</v>
      </c>
      <c r="B1082" s="84">
        <f t="shared" si="160"/>
        <v>1.0818000000000001</v>
      </c>
      <c r="C1082" s="84">
        <f t="shared" si="161"/>
        <v>1.0108999999999999</v>
      </c>
      <c r="D1082" s="1"/>
      <c r="E1082" s="84">
        <f t="shared" si="164"/>
        <v>10.66</v>
      </c>
      <c r="F1082" s="84">
        <f t="shared" si="165"/>
        <v>0</v>
      </c>
      <c r="G1082" s="1"/>
      <c r="H1082" s="1"/>
      <c r="I1082" s="84">
        <f t="shared" si="166"/>
        <v>10.66</v>
      </c>
      <c r="J1082" s="84">
        <f t="shared" si="167"/>
        <v>173.2</v>
      </c>
      <c r="K1082" s="1"/>
      <c r="L1082" s="1"/>
      <c r="M1082" s="84">
        <f t="shared" si="168"/>
        <v>10.66</v>
      </c>
      <c r="N1082" s="84">
        <f t="shared" si="169"/>
        <v>66.62</v>
      </c>
      <c r="O1082" s="84">
        <f t="shared" si="162"/>
        <v>219.846</v>
      </c>
      <c r="P1082" s="1"/>
      <c r="Q1082" s="1"/>
    </row>
    <row r="1083" spans="1:17" x14ac:dyDescent="0.2">
      <c r="A1083" s="84">
        <f t="shared" si="163"/>
        <v>107.7</v>
      </c>
      <c r="B1083" s="84">
        <f t="shared" si="160"/>
        <v>1.0814999999999999</v>
      </c>
      <c r="C1083" s="84">
        <f t="shared" si="161"/>
        <v>1.0106999999999999</v>
      </c>
      <c r="D1083" s="1"/>
      <c r="E1083" s="84">
        <f t="shared" si="164"/>
        <v>10.67</v>
      </c>
      <c r="F1083" s="84">
        <f t="shared" si="165"/>
        <v>0</v>
      </c>
      <c r="G1083" s="1"/>
      <c r="H1083" s="1"/>
      <c r="I1083" s="84">
        <f t="shared" si="166"/>
        <v>10.67</v>
      </c>
      <c r="J1083" s="84">
        <f t="shared" si="167"/>
        <v>173.4</v>
      </c>
      <c r="K1083" s="1"/>
      <c r="L1083" s="1"/>
      <c r="M1083" s="84">
        <f t="shared" si="168"/>
        <v>10.67</v>
      </c>
      <c r="N1083" s="84">
        <f t="shared" si="169"/>
        <v>66.69</v>
      </c>
      <c r="O1083" s="84">
        <f t="shared" si="162"/>
        <v>220.077</v>
      </c>
      <c r="P1083" s="1"/>
      <c r="Q1083" s="1"/>
    </row>
    <row r="1084" spans="1:17" x14ac:dyDescent="0.2">
      <c r="A1084" s="84">
        <f t="shared" si="163"/>
        <v>107.8</v>
      </c>
      <c r="B1084" s="84">
        <f t="shared" si="160"/>
        <v>1.0811999999999999</v>
      </c>
      <c r="C1084" s="84">
        <f t="shared" si="161"/>
        <v>1.0105999999999999</v>
      </c>
      <c r="D1084" s="1"/>
      <c r="E1084" s="84">
        <f t="shared" si="164"/>
        <v>10.68</v>
      </c>
      <c r="F1084" s="84">
        <f t="shared" si="165"/>
        <v>0</v>
      </c>
      <c r="G1084" s="1"/>
      <c r="H1084" s="1"/>
      <c r="I1084" s="84">
        <f t="shared" si="166"/>
        <v>10.68</v>
      </c>
      <c r="J1084" s="84">
        <f t="shared" si="167"/>
        <v>173.6</v>
      </c>
      <c r="K1084" s="1"/>
      <c r="L1084" s="1"/>
      <c r="M1084" s="84">
        <f t="shared" si="168"/>
        <v>10.68</v>
      </c>
      <c r="N1084" s="84">
        <f t="shared" si="169"/>
        <v>66.77</v>
      </c>
      <c r="O1084" s="84">
        <f t="shared" si="162"/>
        <v>220.34100000000001</v>
      </c>
      <c r="P1084" s="1"/>
      <c r="Q1084" s="1"/>
    </row>
    <row r="1085" spans="1:17" x14ac:dyDescent="0.2">
      <c r="A1085" s="84">
        <f t="shared" si="163"/>
        <v>107.9</v>
      </c>
      <c r="B1085" s="84">
        <f t="shared" si="160"/>
        <v>1.0809</v>
      </c>
      <c r="C1085" s="84">
        <f t="shared" si="161"/>
        <v>1.0105</v>
      </c>
      <c r="D1085" s="1"/>
      <c r="E1085" s="84">
        <f t="shared" si="164"/>
        <v>10.69</v>
      </c>
      <c r="F1085" s="84">
        <f t="shared" si="165"/>
        <v>0</v>
      </c>
      <c r="G1085" s="1"/>
      <c r="H1085" s="1"/>
      <c r="I1085" s="84">
        <f t="shared" si="166"/>
        <v>10.69</v>
      </c>
      <c r="J1085" s="84">
        <f t="shared" si="167"/>
        <v>173.8</v>
      </c>
      <c r="K1085" s="1"/>
      <c r="L1085" s="1"/>
      <c r="M1085" s="84">
        <f t="shared" si="168"/>
        <v>10.69</v>
      </c>
      <c r="N1085" s="84">
        <f t="shared" si="169"/>
        <v>66.849999999999994</v>
      </c>
      <c r="O1085" s="84">
        <f t="shared" si="162"/>
        <v>220.60499999999999</v>
      </c>
      <c r="P1085" s="1"/>
      <c r="Q1085" s="1"/>
    </row>
    <row r="1086" spans="1:17" x14ac:dyDescent="0.2">
      <c r="A1086" s="84">
        <f t="shared" si="163"/>
        <v>108</v>
      </c>
      <c r="B1086" s="84">
        <f t="shared" si="160"/>
        <v>1.0805</v>
      </c>
      <c r="C1086" s="84">
        <f t="shared" si="161"/>
        <v>1.0103</v>
      </c>
      <c r="D1086" s="1"/>
      <c r="E1086" s="84">
        <f t="shared" si="164"/>
        <v>10.7</v>
      </c>
      <c r="F1086" s="84">
        <f t="shared" si="165"/>
        <v>0</v>
      </c>
      <c r="G1086" s="1"/>
      <c r="H1086" s="1"/>
      <c r="I1086" s="84">
        <f t="shared" si="166"/>
        <v>10.7</v>
      </c>
      <c r="J1086" s="84">
        <f t="shared" si="167"/>
        <v>174</v>
      </c>
      <c r="K1086" s="1"/>
      <c r="L1086" s="1"/>
      <c r="M1086" s="84">
        <f t="shared" si="168"/>
        <v>10.7</v>
      </c>
      <c r="N1086" s="84">
        <f t="shared" si="169"/>
        <v>66.92</v>
      </c>
      <c r="O1086" s="84">
        <f t="shared" si="162"/>
        <v>220.83600000000001</v>
      </c>
      <c r="P1086" s="1"/>
      <c r="Q1086" s="1"/>
    </row>
    <row r="1087" spans="1:17" x14ac:dyDescent="0.2">
      <c r="A1087" s="84">
        <f t="shared" si="163"/>
        <v>108.1</v>
      </c>
      <c r="B1087" s="84">
        <f t="shared" si="160"/>
        <v>1.0802</v>
      </c>
      <c r="C1087" s="84">
        <f t="shared" si="161"/>
        <v>1.0102</v>
      </c>
      <c r="D1087" s="1"/>
      <c r="E1087" s="84">
        <f t="shared" si="164"/>
        <v>10.71</v>
      </c>
      <c r="F1087" s="84">
        <f t="shared" si="165"/>
        <v>0</v>
      </c>
      <c r="G1087" s="1"/>
      <c r="H1087" s="1"/>
      <c r="I1087" s="84">
        <f t="shared" si="166"/>
        <v>10.71</v>
      </c>
      <c r="J1087" s="84">
        <f t="shared" si="167"/>
        <v>174.2</v>
      </c>
      <c r="K1087" s="1"/>
      <c r="L1087" s="1"/>
      <c r="M1087" s="84">
        <f t="shared" si="168"/>
        <v>10.71</v>
      </c>
      <c r="N1087" s="84">
        <f t="shared" si="169"/>
        <v>67</v>
      </c>
      <c r="O1087" s="84">
        <f t="shared" si="162"/>
        <v>221.1</v>
      </c>
      <c r="P1087" s="1"/>
      <c r="Q1087" s="1"/>
    </row>
    <row r="1088" spans="1:17" x14ac:dyDescent="0.2">
      <c r="A1088" s="84">
        <f t="shared" si="163"/>
        <v>108.2</v>
      </c>
      <c r="B1088" s="84">
        <f t="shared" si="160"/>
        <v>1.0799000000000001</v>
      </c>
      <c r="C1088" s="84">
        <f t="shared" si="161"/>
        <v>1.0101</v>
      </c>
      <c r="D1088" s="1"/>
      <c r="E1088" s="84">
        <f t="shared" si="164"/>
        <v>10.72</v>
      </c>
      <c r="F1088" s="84">
        <f t="shared" si="165"/>
        <v>0</v>
      </c>
      <c r="G1088" s="1"/>
      <c r="H1088" s="1"/>
      <c r="I1088" s="84">
        <f t="shared" si="166"/>
        <v>10.72</v>
      </c>
      <c r="J1088" s="84">
        <f t="shared" si="167"/>
        <v>174.4</v>
      </c>
      <c r="K1088" s="1"/>
      <c r="L1088" s="1"/>
      <c r="M1088" s="84">
        <f t="shared" si="168"/>
        <v>10.72</v>
      </c>
      <c r="N1088" s="84">
        <f t="shared" si="169"/>
        <v>67.08</v>
      </c>
      <c r="O1088" s="84">
        <f t="shared" si="162"/>
        <v>221.364</v>
      </c>
      <c r="P1088" s="1"/>
      <c r="Q1088" s="1"/>
    </row>
    <row r="1089" spans="1:17" x14ac:dyDescent="0.2">
      <c r="A1089" s="84">
        <f t="shared" si="163"/>
        <v>108.3</v>
      </c>
      <c r="B1089" s="84">
        <f t="shared" si="160"/>
        <v>1.0795999999999999</v>
      </c>
      <c r="C1089" s="84">
        <f t="shared" si="161"/>
        <v>1.01</v>
      </c>
      <c r="D1089" s="1"/>
      <c r="E1089" s="84">
        <f t="shared" si="164"/>
        <v>10.73</v>
      </c>
      <c r="F1089" s="84">
        <f t="shared" si="165"/>
        <v>0</v>
      </c>
      <c r="G1089" s="1"/>
      <c r="H1089" s="1"/>
      <c r="I1089" s="84">
        <f t="shared" si="166"/>
        <v>10.73</v>
      </c>
      <c r="J1089" s="84">
        <f t="shared" si="167"/>
        <v>174.6</v>
      </c>
      <c r="K1089" s="1"/>
      <c r="L1089" s="1"/>
      <c r="M1089" s="84">
        <f t="shared" si="168"/>
        <v>10.73</v>
      </c>
      <c r="N1089" s="84">
        <f t="shared" si="169"/>
        <v>67.150000000000006</v>
      </c>
      <c r="O1089" s="84">
        <f t="shared" si="162"/>
        <v>221.595</v>
      </c>
      <c r="P1089" s="1"/>
      <c r="Q1089" s="1"/>
    </row>
    <row r="1090" spans="1:17" x14ac:dyDescent="0.2">
      <c r="A1090" s="84">
        <f t="shared" si="163"/>
        <v>108.4</v>
      </c>
      <c r="B1090" s="84">
        <f t="shared" si="160"/>
        <v>1.0791999999999999</v>
      </c>
      <c r="C1090" s="84">
        <f t="shared" si="161"/>
        <v>1.0098</v>
      </c>
      <c r="D1090" s="1"/>
      <c r="E1090" s="84">
        <f t="shared" si="164"/>
        <v>10.74</v>
      </c>
      <c r="F1090" s="84">
        <f t="shared" si="165"/>
        <v>0</v>
      </c>
      <c r="G1090" s="1"/>
      <c r="H1090" s="1"/>
      <c r="I1090" s="84">
        <f t="shared" si="166"/>
        <v>10.74</v>
      </c>
      <c r="J1090" s="84">
        <f t="shared" si="167"/>
        <v>174.8</v>
      </c>
      <c r="K1090" s="1"/>
      <c r="L1090" s="1"/>
      <c r="M1090" s="84">
        <f t="shared" si="168"/>
        <v>10.74</v>
      </c>
      <c r="N1090" s="84">
        <f t="shared" si="169"/>
        <v>67.23</v>
      </c>
      <c r="O1090" s="84">
        <f t="shared" si="162"/>
        <v>221.85900000000001</v>
      </c>
      <c r="P1090" s="1"/>
      <c r="Q1090" s="1"/>
    </row>
    <row r="1091" spans="1:17" x14ac:dyDescent="0.2">
      <c r="A1091" s="84">
        <f t="shared" si="163"/>
        <v>108.5</v>
      </c>
      <c r="B1091" s="84">
        <f t="shared" si="160"/>
        <v>1.0789</v>
      </c>
      <c r="C1091" s="84">
        <f t="shared" si="161"/>
        <v>1.0097</v>
      </c>
      <c r="D1091" s="1"/>
      <c r="E1091" s="84">
        <f t="shared" si="164"/>
        <v>10.75</v>
      </c>
      <c r="F1091" s="84">
        <f t="shared" si="165"/>
        <v>0</v>
      </c>
      <c r="G1091" s="1"/>
      <c r="H1091" s="1"/>
      <c r="I1091" s="84">
        <f t="shared" si="166"/>
        <v>10.75</v>
      </c>
      <c r="J1091" s="84">
        <f t="shared" si="167"/>
        <v>175</v>
      </c>
      <c r="K1091" s="1"/>
      <c r="L1091" s="1"/>
      <c r="M1091" s="84">
        <f t="shared" si="168"/>
        <v>10.75</v>
      </c>
      <c r="N1091" s="84">
        <f t="shared" si="169"/>
        <v>67.31</v>
      </c>
      <c r="O1091" s="84">
        <f t="shared" si="162"/>
        <v>222.12299999999999</v>
      </c>
      <c r="P1091" s="1"/>
      <c r="Q1091" s="1"/>
    </row>
    <row r="1092" spans="1:17" x14ac:dyDescent="0.2">
      <c r="A1092" s="84">
        <f t="shared" si="163"/>
        <v>108.6</v>
      </c>
      <c r="B1092" s="84">
        <f t="shared" si="160"/>
        <v>1.0786</v>
      </c>
      <c r="C1092" s="84">
        <f t="shared" si="161"/>
        <v>1.0096000000000001</v>
      </c>
      <c r="D1092" s="1"/>
      <c r="E1092" s="84">
        <f t="shared" si="164"/>
        <v>10.76</v>
      </c>
      <c r="F1092" s="84">
        <f t="shared" si="165"/>
        <v>0</v>
      </c>
      <c r="G1092" s="1"/>
      <c r="H1092" s="1"/>
      <c r="I1092" s="84">
        <f t="shared" si="166"/>
        <v>10.76</v>
      </c>
      <c r="J1092" s="84">
        <f t="shared" si="167"/>
        <v>175.2</v>
      </c>
      <c r="K1092" s="1"/>
      <c r="L1092" s="1"/>
      <c r="M1092" s="84">
        <f t="shared" si="168"/>
        <v>10.76</v>
      </c>
      <c r="N1092" s="84">
        <f t="shared" si="169"/>
        <v>67.38</v>
      </c>
      <c r="O1092" s="84">
        <f t="shared" si="162"/>
        <v>222.35400000000001</v>
      </c>
      <c r="P1092" s="1"/>
      <c r="Q1092" s="1"/>
    </row>
    <row r="1093" spans="1:17" x14ac:dyDescent="0.2">
      <c r="A1093" s="84">
        <f t="shared" si="163"/>
        <v>108.7</v>
      </c>
      <c r="B1093" s="84">
        <f t="shared" si="160"/>
        <v>1.0783</v>
      </c>
      <c r="C1093" s="84">
        <f t="shared" si="161"/>
        <v>1.0095000000000001</v>
      </c>
      <c r="D1093" s="1"/>
      <c r="E1093" s="84">
        <f t="shared" si="164"/>
        <v>10.77</v>
      </c>
      <c r="F1093" s="84">
        <f t="shared" si="165"/>
        <v>0</v>
      </c>
      <c r="G1093" s="1"/>
      <c r="H1093" s="1"/>
      <c r="I1093" s="84">
        <f t="shared" si="166"/>
        <v>10.77</v>
      </c>
      <c r="J1093" s="84">
        <f t="shared" si="167"/>
        <v>175.4</v>
      </c>
      <c r="K1093" s="1"/>
      <c r="L1093" s="1"/>
      <c r="M1093" s="84">
        <f t="shared" si="168"/>
        <v>10.77</v>
      </c>
      <c r="N1093" s="84">
        <f t="shared" si="169"/>
        <v>67.459999999999994</v>
      </c>
      <c r="O1093" s="84">
        <f t="shared" si="162"/>
        <v>222.61799999999999</v>
      </c>
      <c r="P1093" s="1"/>
      <c r="Q1093" s="1"/>
    </row>
    <row r="1094" spans="1:17" x14ac:dyDescent="0.2">
      <c r="A1094" s="84">
        <f t="shared" si="163"/>
        <v>108.8</v>
      </c>
      <c r="B1094" s="84">
        <f t="shared" si="160"/>
        <v>1.0780000000000001</v>
      </c>
      <c r="C1094" s="84">
        <f t="shared" si="161"/>
        <v>1.0093000000000001</v>
      </c>
      <c r="D1094" s="1"/>
      <c r="E1094" s="84">
        <f t="shared" si="164"/>
        <v>10.78</v>
      </c>
      <c r="F1094" s="84">
        <f t="shared" si="165"/>
        <v>0</v>
      </c>
      <c r="G1094" s="1"/>
      <c r="H1094" s="1"/>
      <c r="I1094" s="84">
        <f t="shared" si="166"/>
        <v>10.78</v>
      </c>
      <c r="J1094" s="84">
        <f t="shared" si="167"/>
        <v>175.6</v>
      </c>
      <c r="K1094" s="1"/>
      <c r="L1094" s="1"/>
      <c r="M1094" s="84">
        <f t="shared" si="168"/>
        <v>10.78</v>
      </c>
      <c r="N1094" s="84">
        <f t="shared" si="169"/>
        <v>67.540000000000006</v>
      </c>
      <c r="O1094" s="84">
        <f t="shared" si="162"/>
        <v>222.88200000000001</v>
      </c>
      <c r="P1094" s="1"/>
      <c r="Q1094" s="1"/>
    </row>
    <row r="1095" spans="1:17" x14ac:dyDescent="0.2">
      <c r="A1095" s="84">
        <f t="shared" si="163"/>
        <v>108.9</v>
      </c>
      <c r="B1095" s="84">
        <f t="shared" si="160"/>
        <v>1.0775999999999999</v>
      </c>
      <c r="C1095" s="84">
        <f t="shared" si="161"/>
        <v>1.0092000000000001</v>
      </c>
      <c r="D1095" s="1"/>
      <c r="E1095" s="84">
        <f t="shared" si="164"/>
        <v>10.79</v>
      </c>
      <c r="F1095" s="84">
        <f t="shared" si="165"/>
        <v>0</v>
      </c>
      <c r="G1095" s="1"/>
      <c r="H1095" s="1"/>
      <c r="I1095" s="84">
        <f t="shared" si="166"/>
        <v>10.79</v>
      </c>
      <c r="J1095" s="84">
        <f t="shared" si="167"/>
        <v>175.8</v>
      </c>
      <c r="K1095" s="1"/>
      <c r="L1095" s="1"/>
      <c r="M1095" s="84">
        <f t="shared" si="168"/>
        <v>10.79</v>
      </c>
      <c r="N1095" s="84">
        <f t="shared" si="169"/>
        <v>67.62</v>
      </c>
      <c r="O1095" s="84">
        <f t="shared" si="162"/>
        <v>223.14599999999999</v>
      </c>
      <c r="P1095" s="1"/>
      <c r="Q1095" s="1"/>
    </row>
    <row r="1096" spans="1:17" x14ac:dyDescent="0.2">
      <c r="A1096" s="84">
        <f t="shared" si="163"/>
        <v>109</v>
      </c>
      <c r="B1096" s="84">
        <f t="shared" si="160"/>
        <v>1.0772999999999999</v>
      </c>
      <c r="C1096" s="84">
        <f t="shared" si="161"/>
        <v>1.0091000000000001</v>
      </c>
      <c r="D1096" s="1"/>
      <c r="E1096" s="84">
        <f t="shared" si="164"/>
        <v>10.8</v>
      </c>
      <c r="F1096" s="84">
        <f t="shared" si="165"/>
        <v>0</v>
      </c>
      <c r="G1096" s="1"/>
      <c r="H1096" s="1"/>
      <c r="I1096" s="84">
        <f t="shared" si="166"/>
        <v>10.8</v>
      </c>
      <c r="J1096" s="84">
        <f t="shared" si="167"/>
        <v>176</v>
      </c>
      <c r="K1096" s="1"/>
      <c r="L1096" s="1"/>
      <c r="M1096" s="84">
        <f t="shared" si="168"/>
        <v>10.8</v>
      </c>
      <c r="N1096" s="84">
        <f t="shared" si="169"/>
        <v>67.69</v>
      </c>
      <c r="O1096" s="84">
        <f t="shared" si="162"/>
        <v>223.37700000000001</v>
      </c>
      <c r="P1096" s="1"/>
      <c r="Q1096" s="1"/>
    </row>
    <row r="1097" spans="1:17" x14ac:dyDescent="0.2">
      <c r="A1097" s="84">
        <f t="shared" si="163"/>
        <v>109.1</v>
      </c>
      <c r="B1097" s="84">
        <f t="shared" si="160"/>
        <v>1.077</v>
      </c>
      <c r="C1097" s="84">
        <f t="shared" si="161"/>
        <v>1.0089999999999999</v>
      </c>
      <c r="D1097" s="1"/>
      <c r="E1097" s="84">
        <f t="shared" si="164"/>
        <v>10.81</v>
      </c>
      <c r="F1097" s="84">
        <f t="shared" si="165"/>
        <v>0</v>
      </c>
      <c r="G1097" s="1"/>
      <c r="H1097" s="1"/>
      <c r="I1097" s="84">
        <f t="shared" si="166"/>
        <v>10.81</v>
      </c>
      <c r="J1097" s="84">
        <f t="shared" si="167"/>
        <v>176.2</v>
      </c>
      <c r="K1097" s="1"/>
      <c r="L1097" s="1"/>
      <c r="M1097" s="84">
        <f t="shared" si="168"/>
        <v>10.81</v>
      </c>
      <c r="N1097" s="84">
        <f t="shared" si="169"/>
        <v>67.77</v>
      </c>
      <c r="O1097" s="84">
        <f t="shared" si="162"/>
        <v>223.64099999999999</v>
      </c>
      <c r="P1097" s="1"/>
      <c r="Q1097" s="1"/>
    </row>
    <row r="1098" spans="1:17" x14ac:dyDescent="0.2">
      <c r="A1098" s="84">
        <f t="shared" si="163"/>
        <v>109.2</v>
      </c>
      <c r="B1098" s="84">
        <f t="shared" si="160"/>
        <v>1.0767</v>
      </c>
      <c r="C1098" s="84">
        <f t="shared" si="161"/>
        <v>1.0088999999999999</v>
      </c>
      <c r="D1098" s="1"/>
      <c r="E1098" s="84">
        <f t="shared" si="164"/>
        <v>10.82</v>
      </c>
      <c r="F1098" s="84">
        <f t="shared" si="165"/>
        <v>0</v>
      </c>
      <c r="G1098" s="1"/>
      <c r="H1098" s="1"/>
      <c r="I1098" s="84">
        <f t="shared" si="166"/>
        <v>10.82</v>
      </c>
      <c r="J1098" s="84">
        <f t="shared" si="167"/>
        <v>176.4</v>
      </c>
      <c r="K1098" s="1"/>
      <c r="L1098" s="1"/>
      <c r="M1098" s="84">
        <f t="shared" si="168"/>
        <v>10.82</v>
      </c>
      <c r="N1098" s="84">
        <f t="shared" si="169"/>
        <v>67.849999999999994</v>
      </c>
      <c r="O1098" s="84">
        <f t="shared" si="162"/>
        <v>223.905</v>
      </c>
      <c r="P1098" s="1"/>
      <c r="Q1098" s="1"/>
    </row>
    <row r="1099" spans="1:17" x14ac:dyDescent="0.2">
      <c r="A1099" s="84">
        <f t="shared" si="163"/>
        <v>109.3</v>
      </c>
      <c r="B1099" s="84">
        <f t="shared" si="160"/>
        <v>1.0764</v>
      </c>
      <c r="C1099" s="84">
        <f t="shared" si="161"/>
        <v>1.0086999999999999</v>
      </c>
      <c r="D1099" s="1"/>
      <c r="E1099" s="84">
        <f t="shared" si="164"/>
        <v>10.83</v>
      </c>
      <c r="F1099" s="84">
        <f t="shared" si="165"/>
        <v>0</v>
      </c>
      <c r="G1099" s="1"/>
      <c r="H1099" s="1"/>
      <c r="I1099" s="84">
        <f t="shared" si="166"/>
        <v>10.83</v>
      </c>
      <c r="J1099" s="84">
        <f t="shared" si="167"/>
        <v>176.6</v>
      </c>
      <c r="K1099" s="1"/>
      <c r="L1099" s="1"/>
      <c r="M1099" s="84">
        <f t="shared" si="168"/>
        <v>10.83</v>
      </c>
      <c r="N1099" s="84">
        <f t="shared" si="169"/>
        <v>67.92</v>
      </c>
      <c r="O1099" s="84">
        <f t="shared" si="162"/>
        <v>224.136</v>
      </c>
      <c r="P1099" s="1"/>
      <c r="Q1099" s="1"/>
    </row>
    <row r="1100" spans="1:17" x14ac:dyDescent="0.2">
      <c r="A1100" s="84">
        <f t="shared" si="163"/>
        <v>109.4</v>
      </c>
      <c r="B1100" s="84">
        <f t="shared" si="160"/>
        <v>1.0761000000000001</v>
      </c>
      <c r="C1100" s="84">
        <f t="shared" si="161"/>
        <v>1.0085999999999999</v>
      </c>
      <c r="D1100" s="1"/>
      <c r="E1100" s="84">
        <f t="shared" si="164"/>
        <v>10.84</v>
      </c>
      <c r="F1100" s="84">
        <f t="shared" si="165"/>
        <v>0</v>
      </c>
      <c r="G1100" s="1"/>
      <c r="H1100" s="1"/>
      <c r="I1100" s="84">
        <f t="shared" si="166"/>
        <v>10.84</v>
      </c>
      <c r="J1100" s="84">
        <f t="shared" si="167"/>
        <v>176.8</v>
      </c>
      <c r="K1100" s="1"/>
      <c r="L1100" s="1"/>
      <c r="M1100" s="84">
        <f t="shared" si="168"/>
        <v>10.84</v>
      </c>
      <c r="N1100" s="84">
        <f t="shared" si="169"/>
        <v>68</v>
      </c>
      <c r="O1100" s="84">
        <f t="shared" si="162"/>
        <v>224.4</v>
      </c>
      <c r="P1100" s="1"/>
      <c r="Q1100" s="1"/>
    </row>
    <row r="1101" spans="1:17" x14ac:dyDescent="0.2">
      <c r="A1101" s="84">
        <f t="shared" si="163"/>
        <v>109.5</v>
      </c>
      <c r="B1101" s="84">
        <f t="shared" si="160"/>
        <v>1.0758000000000001</v>
      </c>
      <c r="C1101" s="84">
        <f t="shared" si="161"/>
        <v>1.0085</v>
      </c>
      <c r="D1101" s="1"/>
      <c r="E1101" s="84">
        <f t="shared" si="164"/>
        <v>10.85</v>
      </c>
      <c r="F1101" s="84">
        <f t="shared" si="165"/>
        <v>0</v>
      </c>
      <c r="G1101" s="1"/>
      <c r="H1101" s="1"/>
      <c r="I1101" s="84">
        <f t="shared" si="166"/>
        <v>10.85</v>
      </c>
      <c r="J1101" s="84">
        <f t="shared" si="167"/>
        <v>177</v>
      </c>
      <c r="K1101" s="1"/>
      <c r="L1101" s="1"/>
      <c r="M1101" s="84">
        <f t="shared" si="168"/>
        <v>10.85</v>
      </c>
      <c r="N1101" s="84">
        <f t="shared" si="169"/>
        <v>68.08</v>
      </c>
      <c r="O1101" s="84">
        <f t="shared" si="162"/>
        <v>224.66399999999999</v>
      </c>
      <c r="P1101" s="1"/>
      <c r="Q1101" s="1"/>
    </row>
    <row r="1102" spans="1:17" x14ac:dyDescent="0.2">
      <c r="A1102" s="84">
        <f t="shared" si="163"/>
        <v>109.6</v>
      </c>
      <c r="B1102" s="84">
        <f t="shared" si="160"/>
        <v>1.0754999999999999</v>
      </c>
      <c r="C1102" s="84">
        <f t="shared" si="161"/>
        <v>1.0084</v>
      </c>
      <c r="D1102" s="1"/>
      <c r="E1102" s="84">
        <f t="shared" si="164"/>
        <v>10.86</v>
      </c>
      <c r="F1102" s="84">
        <f t="shared" si="165"/>
        <v>0</v>
      </c>
      <c r="G1102" s="1"/>
      <c r="H1102" s="1"/>
      <c r="I1102" s="84">
        <f t="shared" si="166"/>
        <v>10.86</v>
      </c>
      <c r="J1102" s="84">
        <f t="shared" si="167"/>
        <v>177.2</v>
      </c>
      <c r="K1102" s="1"/>
      <c r="L1102" s="1"/>
      <c r="M1102" s="84">
        <f t="shared" si="168"/>
        <v>10.86</v>
      </c>
      <c r="N1102" s="84">
        <f t="shared" si="169"/>
        <v>68.150000000000006</v>
      </c>
      <c r="O1102" s="84">
        <f t="shared" si="162"/>
        <v>224.89500000000001</v>
      </c>
      <c r="P1102" s="1"/>
      <c r="Q1102" s="1"/>
    </row>
    <row r="1103" spans="1:17" x14ac:dyDescent="0.2">
      <c r="A1103" s="84">
        <f t="shared" si="163"/>
        <v>109.7</v>
      </c>
      <c r="B1103" s="84">
        <f t="shared" si="160"/>
        <v>1.0750999999999999</v>
      </c>
      <c r="C1103" s="84">
        <f t="shared" si="161"/>
        <v>1.0083</v>
      </c>
      <c r="D1103" s="1"/>
      <c r="E1103" s="84">
        <f t="shared" si="164"/>
        <v>10.87</v>
      </c>
      <c r="F1103" s="84">
        <f t="shared" si="165"/>
        <v>0</v>
      </c>
      <c r="G1103" s="1"/>
      <c r="H1103" s="1"/>
      <c r="I1103" s="84">
        <f t="shared" si="166"/>
        <v>10.87</v>
      </c>
      <c r="J1103" s="84">
        <f t="shared" si="167"/>
        <v>177.4</v>
      </c>
      <c r="K1103" s="1"/>
      <c r="L1103" s="1"/>
      <c r="M1103" s="84">
        <f t="shared" si="168"/>
        <v>10.87</v>
      </c>
      <c r="N1103" s="84">
        <f t="shared" si="169"/>
        <v>68.23</v>
      </c>
      <c r="O1103" s="84">
        <f t="shared" si="162"/>
        <v>225.15899999999999</v>
      </c>
      <c r="P1103" s="1"/>
      <c r="Q1103" s="1"/>
    </row>
    <row r="1104" spans="1:17" x14ac:dyDescent="0.2">
      <c r="A1104" s="84">
        <f t="shared" si="163"/>
        <v>109.8</v>
      </c>
      <c r="B1104" s="84">
        <f t="shared" ref="B1104:B1167" si="170">ROUND(VLOOKUP($A1104,SINCLAIRTABELLE,$D$1),$B$10)</f>
        <v>1.0748</v>
      </c>
      <c r="C1104" s="84">
        <f t="shared" ref="C1104:C1167" si="171">IF($B$3=$W$1,ROUND(VLOOKUP($A1104,SINCLAIRTABELLE,$E$1),$B$10),IF($B$3=$W$2,B1104,B1104+$B$4))</f>
        <v>1.0082</v>
      </c>
      <c r="D1104" s="1"/>
      <c r="E1104" s="84">
        <f t="shared" si="164"/>
        <v>10.88</v>
      </c>
      <c r="F1104" s="84">
        <f t="shared" si="165"/>
        <v>0</v>
      </c>
      <c r="G1104" s="1"/>
      <c r="H1104" s="1"/>
      <c r="I1104" s="84">
        <f t="shared" si="166"/>
        <v>10.88</v>
      </c>
      <c r="J1104" s="84">
        <f t="shared" si="167"/>
        <v>177.6</v>
      </c>
      <c r="K1104" s="1"/>
      <c r="L1104" s="1"/>
      <c r="M1104" s="84">
        <f t="shared" si="168"/>
        <v>10.88</v>
      </c>
      <c r="N1104" s="84">
        <f t="shared" si="169"/>
        <v>68.31</v>
      </c>
      <c r="O1104" s="84">
        <f t="shared" ref="O1104:O1167" si="172">IF($N$4="Ja",ROUND(N1104*$O$2,$B$10),N1104)</f>
        <v>225.423</v>
      </c>
      <c r="P1104" s="1"/>
      <c r="Q1104" s="1"/>
    </row>
    <row r="1105" spans="1:17" x14ac:dyDescent="0.2">
      <c r="A1105" s="84">
        <f t="shared" si="163"/>
        <v>109.9</v>
      </c>
      <c r="B1105" s="84">
        <f t="shared" si="170"/>
        <v>1.0745</v>
      </c>
      <c r="C1105" s="84">
        <f t="shared" si="171"/>
        <v>1.0081</v>
      </c>
      <c r="D1105" s="1"/>
      <c r="E1105" s="84">
        <f t="shared" si="164"/>
        <v>10.89</v>
      </c>
      <c r="F1105" s="84">
        <f t="shared" si="165"/>
        <v>0</v>
      </c>
      <c r="G1105" s="1"/>
      <c r="H1105" s="1"/>
      <c r="I1105" s="84">
        <f t="shared" si="166"/>
        <v>10.89</v>
      </c>
      <c r="J1105" s="84">
        <f t="shared" si="167"/>
        <v>177.8</v>
      </c>
      <c r="K1105" s="1"/>
      <c r="L1105" s="1"/>
      <c r="M1105" s="84">
        <f t="shared" si="168"/>
        <v>10.89</v>
      </c>
      <c r="N1105" s="84">
        <f t="shared" si="169"/>
        <v>68.38</v>
      </c>
      <c r="O1105" s="84">
        <f t="shared" si="172"/>
        <v>225.654</v>
      </c>
      <c r="P1105" s="1"/>
      <c r="Q1105" s="1"/>
    </row>
    <row r="1106" spans="1:17" x14ac:dyDescent="0.2">
      <c r="A1106" s="84">
        <f t="shared" ref="A1106:A1169" si="173">ROUND(A1105+0.1,1)</f>
        <v>110</v>
      </c>
      <c r="B1106" s="84">
        <f t="shared" si="170"/>
        <v>1.0742</v>
      </c>
      <c r="C1106" s="84">
        <f t="shared" si="171"/>
        <v>1.0079</v>
      </c>
      <c r="D1106" s="1"/>
      <c r="E1106" s="84">
        <f t="shared" ref="E1106:E1169" si="174">ROUND(E1105+0.01,2)</f>
        <v>10.9</v>
      </c>
      <c r="F1106" s="84">
        <f t="shared" ref="F1106:F1169" si="175">ROUND(IF(E1106 &gt; $F$9,0,($F$9-E1106)*100*$F$11), $F$10)</f>
        <v>0</v>
      </c>
      <c r="G1106" s="1"/>
      <c r="H1106" s="1"/>
      <c r="I1106" s="84">
        <f t="shared" ref="I1106:I1169" si="176">ROUND(I1105+0.01,2)</f>
        <v>10.9</v>
      </c>
      <c r="J1106" s="84">
        <f t="shared" ref="J1106:J1169" si="177">ROUND(IF(I1106&lt;=$J$9,0,(I1106-$J$9)*100*$J$11),$J$10)</f>
        <v>178</v>
      </c>
      <c r="K1106" s="1"/>
      <c r="L1106" s="1"/>
      <c r="M1106" s="84">
        <f t="shared" ref="M1106:M1169" si="178">ROUND(M1105+0.01,2)</f>
        <v>10.9</v>
      </c>
      <c r="N1106" s="84">
        <f t="shared" ref="N1106:N1169" si="179">ROUND(IF(M1106&lt;=$N$9,0,(M1106-$N$9)*100*$N$11),$N$10)</f>
        <v>68.459999999999994</v>
      </c>
      <c r="O1106" s="84">
        <f t="shared" si="172"/>
        <v>225.91800000000001</v>
      </c>
      <c r="P1106" s="1"/>
      <c r="Q1106" s="1"/>
    </row>
    <row r="1107" spans="1:17" x14ac:dyDescent="0.2">
      <c r="A1107" s="84">
        <f t="shared" si="173"/>
        <v>110.1</v>
      </c>
      <c r="B1107" s="84">
        <f t="shared" si="170"/>
        <v>1.0739000000000001</v>
      </c>
      <c r="C1107" s="84">
        <f t="shared" si="171"/>
        <v>1.0078</v>
      </c>
      <c r="D1107" s="1"/>
      <c r="E1107" s="84">
        <f t="shared" si="174"/>
        <v>10.91</v>
      </c>
      <c r="F1107" s="84">
        <f t="shared" si="175"/>
        <v>0</v>
      </c>
      <c r="G1107" s="1"/>
      <c r="H1107" s="1"/>
      <c r="I1107" s="84">
        <f t="shared" si="176"/>
        <v>10.91</v>
      </c>
      <c r="J1107" s="84">
        <f t="shared" si="177"/>
        <v>178.2</v>
      </c>
      <c r="K1107" s="1"/>
      <c r="L1107" s="1"/>
      <c r="M1107" s="84">
        <f t="shared" si="178"/>
        <v>10.91</v>
      </c>
      <c r="N1107" s="84">
        <f t="shared" si="179"/>
        <v>68.540000000000006</v>
      </c>
      <c r="O1107" s="84">
        <f t="shared" si="172"/>
        <v>226.18199999999999</v>
      </c>
      <c r="P1107" s="1"/>
      <c r="Q1107" s="1"/>
    </row>
    <row r="1108" spans="1:17" x14ac:dyDescent="0.2">
      <c r="A1108" s="84">
        <f t="shared" si="173"/>
        <v>110.2</v>
      </c>
      <c r="B1108" s="84">
        <f t="shared" si="170"/>
        <v>1.0736000000000001</v>
      </c>
      <c r="C1108" s="84">
        <f t="shared" si="171"/>
        <v>1.0077</v>
      </c>
      <c r="D1108" s="1"/>
      <c r="E1108" s="84">
        <f t="shared" si="174"/>
        <v>10.92</v>
      </c>
      <c r="F1108" s="84">
        <f t="shared" si="175"/>
        <v>0</v>
      </c>
      <c r="G1108" s="1"/>
      <c r="H1108" s="1"/>
      <c r="I1108" s="84">
        <f t="shared" si="176"/>
        <v>10.92</v>
      </c>
      <c r="J1108" s="84">
        <f t="shared" si="177"/>
        <v>178.4</v>
      </c>
      <c r="K1108" s="1"/>
      <c r="L1108" s="1"/>
      <c r="M1108" s="84">
        <f t="shared" si="178"/>
        <v>10.92</v>
      </c>
      <c r="N1108" s="84">
        <f t="shared" si="179"/>
        <v>68.62</v>
      </c>
      <c r="O1108" s="84">
        <f t="shared" si="172"/>
        <v>226.446</v>
      </c>
      <c r="P1108" s="1"/>
      <c r="Q1108" s="1"/>
    </row>
    <row r="1109" spans="1:17" x14ac:dyDescent="0.2">
      <c r="A1109" s="84">
        <f t="shared" si="173"/>
        <v>110.3</v>
      </c>
      <c r="B1109" s="84">
        <f t="shared" si="170"/>
        <v>1.0732999999999999</v>
      </c>
      <c r="C1109" s="84">
        <f t="shared" si="171"/>
        <v>1.0076000000000001</v>
      </c>
      <c r="D1109" s="1"/>
      <c r="E1109" s="84">
        <f t="shared" si="174"/>
        <v>10.93</v>
      </c>
      <c r="F1109" s="84">
        <f t="shared" si="175"/>
        <v>0</v>
      </c>
      <c r="G1109" s="1"/>
      <c r="H1109" s="1"/>
      <c r="I1109" s="84">
        <f t="shared" si="176"/>
        <v>10.93</v>
      </c>
      <c r="J1109" s="84">
        <f t="shared" si="177"/>
        <v>178.6</v>
      </c>
      <c r="K1109" s="1"/>
      <c r="L1109" s="1"/>
      <c r="M1109" s="84">
        <f t="shared" si="178"/>
        <v>10.93</v>
      </c>
      <c r="N1109" s="84">
        <f t="shared" si="179"/>
        <v>68.69</v>
      </c>
      <c r="O1109" s="84">
        <f t="shared" si="172"/>
        <v>226.67699999999999</v>
      </c>
      <c r="P1109" s="1"/>
      <c r="Q1109" s="1"/>
    </row>
    <row r="1110" spans="1:17" x14ac:dyDescent="0.2">
      <c r="A1110" s="84">
        <f t="shared" si="173"/>
        <v>110.4</v>
      </c>
      <c r="B1110" s="84">
        <f t="shared" si="170"/>
        <v>1.073</v>
      </c>
      <c r="C1110" s="84">
        <f t="shared" si="171"/>
        <v>1.0075000000000001</v>
      </c>
      <c r="D1110" s="1"/>
      <c r="E1110" s="84">
        <f t="shared" si="174"/>
        <v>10.94</v>
      </c>
      <c r="F1110" s="84">
        <f t="shared" si="175"/>
        <v>0</v>
      </c>
      <c r="G1110" s="1"/>
      <c r="H1110" s="1"/>
      <c r="I1110" s="84">
        <f t="shared" si="176"/>
        <v>10.94</v>
      </c>
      <c r="J1110" s="84">
        <f t="shared" si="177"/>
        <v>178.8</v>
      </c>
      <c r="K1110" s="1"/>
      <c r="L1110" s="1"/>
      <c r="M1110" s="84">
        <f t="shared" si="178"/>
        <v>10.94</v>
      </c>
      <c r="N1110" s="84">
        <f t="shared" si="179"/>
        <v>68.77</v>
      </c>
      <c r="O1110" s="84">
        <f t="shared" si="172"/>
        <v>226.941</v>
      </c>
      <c r="P1110" s="1"/>
      <c r="Q1110" s="1"/>
    </row>
    <row r="1111" spans="1:17" x14ac:dyDescent="0.2">
      <c r="A1111" s="84">
        <f t="shared" si="173"/>
        <v>110.5</v>
      </c>
      <c r="B1111" s="84">
        <f t="shared" si="170"/>
        <v>1.0727</v>
      </c>
      <c r="C1111" s="84">
        <f t="shared" si="171"/>
        <v>1.0074000000000001</v>
      </c>
      <c r="D1111" s="1"/>
      <c r="E1111" s="84">
        <f t="shared" si="174"/>
        <v>10.95</v>
      </c>
      <c r="F1111" s="84">
        <f t="shared" si="175"/>
        <v>0</v>
      </c>
      <c r="G1111" s="1"/>
      <c r="H1111" s="1"/>
      <c r="I1111" s="84">
        <f t="shared" si="176"/>
        <v>10.95</v>
      </c>
      <c r="J1111" s="84">
        <f t="shared" si="177"/>
        <v>179</v>
      </c>
      <c r="K1111" s="1"/>
      <c r="L1111" s="1"/>
      <c r="M1111" s="84">
        <f t="shared" si="178"/>
        <v>10.95</v>
      </c>
      <c r="N1111" s="84">
        <f t="shared" si="179"/>
        <v>68.849999999999994</v>
      </c>
      <c r="O1111" s="84">
        <f t="shared" si="172"/>
        <v>227.20500000000001</v>
      </c>
      <c r="P1111" s="1"/>
      <c r="Q1111" s="1"/>
    </row>
    <row r="1112" spans="1:17" x14ac:dyDescent="0.2">
      <c r="A1112" s="84">
        <f t="shared" si="173"/>
        <v>110.6</v>
      </c>
      <c r="B1112" s="84">
        <f t="shared" si="170"/>
        <v>1.0724</v>
      </c>
      <c r="C1112" s="84">
        <f t="shared" si="171"/>
        <v>1.0073000000000001</v>
      </c>
      <c r="D1112" s="1"/>
      <c r="E1112" s="84">
        <f t="shared" si="174"/>
        <v>10.96</v>
      </c>
      <c r="F1112" s="84">
        <f t="shared" si="175"/>
        <v>0</v>
      </c>
      <c r="G1112" s="1"/>
      <c r="H1112" s="1"/>
      <c r="I1112" s="84">
        <f t="shared" si="176"/>
        <v>10.96</v>
      </c>
      <c r="J1112" s="84">
        <f t="shared" si="177"/>
        <v>179.2</v>
      </c>
      <c r="K1112" s="1"/>
      <c r="L1112" s="1"/>
      <c r="M1112" s="84">
        <f t="shared" si="178"/>
        <v>10.96</v>
      </c>
      <c r="N1112" s="84">
        <f t="shared" si="179"/>
        <v>68.92</v>
      </c>
      <c r="O1112" s="84">
        <f t="shared" si="172"/>
        <v>227.43600000000001</v>
      </c>
      <c r="P1112" s="1"/>
      <c r="Q1112" s="1"/>
    </row>
    <row r="1113" spans="1:17" x14ac:dyDescent="0.2">
      <c r="A1113" s="84">
        <f t="shared" si="173"/>
        <v>110.7</v>
      </c>
      <c r="B1113" s="84">
        <f t="shared" si="170"/>
        <v>1.0721000000000001</v>
      </c>
      <c r="C1113" s="84">
        <f t="shared" si="171"/>
        <v>1.0072000000000001</v>
      </c>
      <c r="D1113" s="1"/>
      <c r="E1113" s="84">
        <f t="shared" si="174"/>
        <v>10.97</v>
      </c>
      <c r="F1113" s="84">
        <f t="shared" si="175"/>
        <v>0</v>
      </c>
      <c r="G1113" s="1"/>
      <c r="H1113" s="1"/>
      <c r="I1113" s="84">
        <f t="shared" si="176"/>
        <v>10.97</v>
      </c>
      <c r="J1113" s="84">
        <f t="shared" si="177"/>
        <v>179.4</v>
      </c>
      <c r="K1113" s="1"/>
      <c r="L1113" s="1"/>
      <c r="M1113" s="84">
        <f t="shared" si="178"/>
        <v>10.97</v>
      </c>
      <c r="N1113" s="84">
        <f t="shared" si="179"/>
        <v>69</v>
      </c>
      <c r="O1113" s="84">
        <f t="shared" si="172"/>
        <v>227.7</v>
      </c>
      <c r="P1113" s="1"/>
      <c r="Q1113" s="1"/>
    </row>
    <row r="1114" spans="1:17" x14ac:dyDescent="0.2">
      <c r="A1114" s="84">
        <f t="shared" si="173"/>
        <v>110.8</v>
      </c>
      <c r="B1114" s="84">
        <f t="shared" si="170"/>
        <v>1.0718000000000001</v>
      </c>
      <c r="C1114" s="84">
        <f t="shared" si="171"/>
        <v>1.0071000000000001</v>
      </c>
      <c r="D1114" s="1"/>
      <c r="E1114" s="84">
        <f t="shared" si="174"/>
        <v>10.98</v>
      </c>
      <c r="F1114" s="84">
        <f t="shared" si="175"/>
        <v>0</v>
      </c>
      <c r="G1114" s="1"/>
      <c r="H1114" s="1"/>
      <c r="I1114" s="84">
        <f t="shared" si="176"/>
        <v>10.98</v>
      </c>
      <c r="J1114" s="84">
        <f t="shared" si="177"/>
        <v>179.6</v>
      </c>
      <c r="K1114" s="1"/>
      <c r="L1114" s="1"/>
      <c r="M1114" s="84">
        <f t="shared" si="178"/>
        <v>10.98</v>
      </c>
      <c r="N1114" s="84">
        <f t="shared" si="179"/>
        <v>69.08</v>
      </c>
      <c r="O1114" s="84">
        <f t="shared" si="172"/>
        <v>227.964</v>
      </c>
      <c r="P1114" s="1"/>
      <c r="Q1114" s="1"/>
    </row>
    <row r="1115" spans="1:17" x14ac:dyDescent="0.2">
      <c r="A1115" s="84">
        <f t="shared" si="173"/>
        <v>110.9</v>
      </c>
      <c r="B1115" s="84">
        <f t="shared" si="170"/>
        <v>1.0714999999999999</v>
      </c>
      <c r="C1115" s="84">
        <f t="shared" si="171"/>
        <v>1.0069999999999999</v>
      </c>
      <c r="D1115" s="1"/>
      <c r="E1115" s="84">
        <f t="shared" si="174"/>
        <v>10.99</v>
      </c>
      <c r="F1115" s="84">
        <f t="shared" si="175"/>
        <v>0</v>
      </c>
      <c r="G1115" s="1"/>
      <c r="H1115" s="1"/>
      <c r="I1115" s="84">
        <f t="shared" si="176"/>
        <v>10.99</v>
      </c>
      <c r="J1115" s="84">
        <f t="shared" si="177"/>
        <v>179.8</v>
      </c>
      <c r="K1115" s="1"/>
      <c r="L1115" s="1"/>
      <c r="M1115" s="84">
        <f t="shared" si="178"/>
        <v>10.99</v>
      </c>
      <c r="N1115" s="84">
        <f t="shared" si="179"/>
        <v>69.150000000000006</v>
      </c>
      <c r="O1115" s="84">
        <f t="shared" si="172"/>
        <v>228.19499999999999</v>
      </c>
      <c r="P1115" s="1"/>
      <c r="Q1115" s="1"/>
    </row>
    <row r="1116" spans="1:17" x14ac:dyDescent="0.2">
      <c r="A1116" s="84">
        <f t="shared" si="173"/>
        <v>111</v>
      </c>
      <c r="B1116" s="84">
        <f t="shared" si="170"/>
        <v>1.0711999999999999</v>
      </c>
      <c r="C1116" s="84">
        <f t="shared" si="171"/>
        <v>1.0068999999999999</v>
      </c>
      <c r="D1116" s="1"/>
      <c r="E1116" s="84">
        <f t="shared" si="174"/>
        <v>11</v>
      </c>
      <c r="F1116" s="84">
        <f t="shared" si="175"/>
        <v>0</v>
      </c>
      <c r="G1116" s="1"/>
      <c r="H1116" s="1"/>
      <c r="I1116" s="84">
        <f t="shared" si="176"/>
        <v>11</v>
      </c>
      <c r="J1116" s="84">
        <f t="shared" si="177"/>
        <v>180</v>
      </c>
      <c r="K1116" s="1"/>
      <c r="L1116" s="1"/>
      <c r="M1116" s="84">
        <f t="shared" si="178"/>
        <v>11</v>
      </c>
      <c r="N1116" s="84">
        <f t="shared" si="179"/>
        <v>69.23</v>
      </c>
      <c r="O1116" s="84">
        <f t="shared" si="172"/>
        <v>228.459</v>
      </c>
      <c r="P1116" s="1"/>
      <c r="Q1116" s="1"/>
    </row>
    <row r="1117" spans="1:17" x14ac:dyDescent="0.2">
      <c r="A1117" s="84">
        <f t="shared" si="173"/>
        <v>111.1</v>
      </c>
      <c r="B1117" s="84">
        <f t="shared" si="170"/>
        <v>1.0709</v>
      </c>
      <c r="C1117" s="84">
        <f t="shared" si="171"/>
        <v>1.0067999999999999</v>
      </c>
      <c r="D1117" s="1"/>
      <c r="E1117" s="84">
        <f t="shared" si="174"/>
        <v>11.01</v>
      </c>
      <c r="F1117" s="84">
        <f t="shared" si="175"/>
        <v>0</v>
      </c>
      <c r="G1117" s="1"/>
      <c r="H1117" s="1"/>
      <c r="I1117" s="84">
        <f t="shared" si="176"/>
        <v>11.01</v>
      </c>
      <c r="J1117" s="84">
        <f t="shared" si="177"/>
        <v>180.2</v>
      </c>
      <c r="K1117" s="1"/>
      <c r="L1117" s="1"/>
      <c r="M1117" s="84">
        <f t="shared" si="178"/>
        <v>11.01</v>
      </c>
      <c r="N1117" s="84">
        <f t="shared" si="179"/>
        <v>69.31</v>
      </c>
      <c r="O1117" s="84">
        <f t="shared" si="172"/>
        <v>228.72300000000001</v>
      </c>
      <c r="P1117" s="1"/>
      <c r="Q1117" s="1"/>
    </row>
    <row r="1118" spans="1:17" x14ac:dyDescent="0.2">
      <c r="A1118" s="84">
        <f t="shared" si="173"/>
        <v>111.2</v>
      </c>
      <c r="B1118" s="84">
        <f t="shared" si="170"/>
        <v>1.0706</v>
      </c>
      <c r="C1118" s="84">
        <f t="shared" si="171"/>
        <v>1.0066999999999999</v>
      </c>
      <c r="D1118" s="1"/>
      <c r="E1118" s="84">
        <f t="shared" si="174"/>
        <v>11.02</v>
      </c>
      <c r="F1118" s="84">
        <f t="shared" si="175"/>
        <v>0</v>
      </c>
      <c r="G1118" s="1"/>
      <c r="H1118" s="1"/>
      <c r="I1118" s="84">
        <f t="shared" si="176"/>
        <v>11.02</v>
      </c>
      <c r="J1118" s="84">
        <f t="shared" si="177"/>
        <v>180.4</v>
      </c>
      <c r="K1118" s="1"/>
      <c r="L1118" s="1"/>
      <c r="M1118" s="84">
        <f t="shared" si="178"/>
        <v>11.02</v>
      </c>
      <c r="N1118" s="84">
        <f t="shared" si="179"/>
        <v>69.38</v>
      </c>
      <c r="O1118" s="84">
        <f t="shared" si="172"/>
        <v>228.95400000000001</v>
      </c>
      <c r="P1118" s="1"/>
      <c r="Q1118" s="1"/>
    </row>
    <row r="1119" spans="1:17" x14ac:dyDescent="0.2">
      <c r="A1119" s="84">
        <f t="shared" si="173"/>
        <v>111.3</v>
      </c>
      <c r="B1119" s="84">
        <f t="shared" si="170"/>
        <v>1.0703</v>
      </c>
      <c r="C1119" s="84">
        <f t="shared" si="171"/>
        <v>1.0065999999999999</v>
      </c>
      <c r="D1119" s="1"/>
      <c r="E1119" s="84">
        <f t="shared" si="174"/>
        <v>11.03</v>
      </c>
      <c r="F1119" s="84">
        <f t="shared" si="175"/>
        <v>0</v>
      </c>
      <c r="G1119" s="1"/>
      <c r="H1119" s="1"/>
      <c r="I1119" s="84">
        <f t="shared" si="176"/>
        <v>11.03</v>
      </c>
      <c r="J1119" s="84">
        <f t="shared" si="177"/>
        <v>180.6</v>
      </c>
      <c r="K1119" s="1"/>
      <c r="L1119" s="1"/>
      <c r="M1119" s="84">
        <f t="shared" si="178"/>
        <v>11.03</v>
      </c>
      <c r="N1119" s="84">
        <f t="shared" si="179"/>
        <v>69.459999999999994</v>
      </c>
      <c r="O1119" s="84">
        <f t="shared" si="172"/>
        <v>229.21799999999999</v>
      </c>
      <c r="P1119" s="1"/>
      <c r="Q1119" s="1"/>
    </row>
    <row r="1120" spans="1:17" x14ac:dyDescent="0.2">
      <c r="A1120" s="84">
        <f t="shared" si="173"/>
        <v>111.4</v>
      </c>
      <c r="B1120" s="84">
        <f t="shared" si="170"/>
        <v>1.0701000000000001</v>
      </c>
      <c r="C1120" s="84">
        <f t="shared" si="171"/>
        <v>1.0065</v>
      </c>
      <c r="D1120" s="1"/>
      <c r="E1120" s="84">
        <f t="shared" si="174"/>
        <v>11.04</v>
      </c>
      <c r="F1120" s="84">
        <f t="shared" si="175"/>
        <v>0</v>
      </c>
      <c r="G1120" s="1"/>
      <c r="H1120" s="1"/>
      <c r="I1120" s="84">
        <f t="shared" si="176"/>
        <v>11.04</v>
      </c>
      <c r="J1120" s="84">
        <f t="shared" si="177"/>
        <v>180.8</v>
      </c>
      <c r="K1120" s="1"/>
      <c r="L1120" s="1"/>
      <c r="M1120" s="84">
        <f t="shared" si="178"/>
        <v>11.04</v>
      </c>
      <c r="N1120" s="84">
        <f t="shared" si="179"/>
        <v>69.540000000000006</v>
      </c>
      <c r="O1120" s="84">
        <f t="shared" si="172"/>
        <v>229.482</v>
      </c>
      <c r="P1120" s="1"/>
      <c r="Q1120" s="1"/>
    </row>
    <row r="1121" spans="1:17" x14ac:dyDescent="0.2">
      <c r="A1121" s="84">
        <f t="shared" si="173"/>
        <v>111.5</v>
      </c>
      <c r="B1121" s="84">
        <f t="shared" si="170"/>
        <v>1.0698000000000001</v>
      </c>
      <c r="C1121" s="84">
        <f t="shared" si="171"/>
        <v>1.0064</v>
      </c>
      <c r="D1121" s="1"/>
      <c r="E1121" s="84">
        <f t="shared" si="174"/>
        <v>11.05</v>
      </c>
      <c r="F1121" s="84">
        <f t="shared" si="175"/>
        <v>0</v>
      </c>
      <c r="G1121" s="1"/>
      <c r="H1121" s="1"/>
      <c r="I1121" s="84">
        <f t="shared" si="176"/>
        <v>11.05</v>
      </c>
      <c r="J1121" s="84">
        <f t="shared" si="177"/>
        <v>181</v>
      </c>
      <c r="K1121" s="1"/>
      <c r="L1121" s="1"/>
      <c r="M1121" s="84">
        <f t="shared" si="178"/>
        <v>11.05</v>
      </c>
      <c r="N1121" s="84">
        <f t="shared" si="179"/>
        <v>69.62</v>
      </c>
      <c r="O1121" s="84">
        <f t="shared" si="172"/>
        <v>229.74600000000001</v>
      </c>
      <c r="P1121" s="1"/>
      <c r="Q1121" s="1"/>
    </row>
    <row r="1122" spans="1:17" x14ac:dyDescent="0.2">
      <c r="A1122" s="84">
        <f t="shared" si="173"/>
        <v>111.6</v>
      </c>
      <c r="B1122" s="84">
        <f t="shared" si="170"/>
        <v>1.0694999999999999</v>
      </c>
      <c r="C1122" s="84">
        <f t="shared" si="171"/>
        <v>1.0063</v>
      </c>
      <c r="D1122" s="1"/>
      <c r="E1122" s="84">
        <f t="shared" si="174"/>
        <v>11.06</v>
      </c>
      <c r="F1122" s="84">
        <f t="shared" si="175"/>
        <v>0</v>
      </c>
      <c r="G1122" s="1"/>
      <c r="H1122" s="1"/>
      <c r="I1122" s="84">
        <f t="shared" si="176"/>
        <v>11.06</v>
      </c>
      <c r="J1122" s="84">
        <f t="shared" si="177"/>
        <v>181.2</v>
      </c>
      <c r="K1122" s="1"/>
      <c r="L1122" s="1"/>
      <c r="M1122" s="84">
        <f t="shared" si="178"/>
        <v>11.06</v>
      </c>
      <c r="N1122" s="84">
        <f t="shared" si="179"/>
        <v>69.69</v>
      </c>
      <c r="O1122" s="84">
        <f t="shared" si="172"/>
        <v>229.977</v>
      </c>
      <c r="P1122" s="1"/>
      <c r="Q1122" s="1"/>
    </row>
    <row r="1123" spans="1:17" x14ac:dyDescent="0.2">
      <c r="A1123" s="84">
        <f t="shared" si="173"/>
        <v>111.7</v>
      </c>
      <c r="B1123" s="84">
        <f t="shared" si="170"/>
        <v>1.0691999999999999</v>
      </c>
      <c r="C1123" s="84">
        <f t="shared" si="171"/>
        <v>1.0062</v>
      </c>
      <c r="D1123" s="1"/>
      <c r="E1123" s="84">
        <f t="shared" si="174"/>
        <v>11.07</v>
      </c>
      <c r="F1123" s="84">
        <f t="shared" si="175"/>
        <v>0</v>
      </c>
      <c r="G1123" s="1"/>
      <c r="H1123" s="1"/>
      <c r="I1123" s="84">
        <f t="shared" si="176"/>
        <v>11.07</v>
      </c>
      <c r="J1123" s="84">
        <f t="shared" si="177"/>
        <v>181.4</v>
      </c>
      <c r="K1123" s="1"/>
      <c r="L1123" s="1"/>
      <c r="M1123" s="84">
        <f t="shared" si="178"/>
        <v>11.07</v>
      </c>
      <c r="N1123" s="84">
        <f t="shared" si="179"/>
        <v>69.77</v>
      </c>
      <c r="O1123" s="84">
        <f t="shared" si="172"/>
        <v>230.24100000000001</v>
      </c>
      <c r="P1123" s="1"/>
      <c r="Q1123" s="1"/>
    </row>
    <row r="1124" spans="1:17" x14ac:dyDescent="0.2">
      <c r="A1124" s="84">
        <f t="shared" si="173"/>
        <v>111.8</v>
      </c>
      <c r="B1124" s="84">
        <f t="shared" si="170"/>
        <v>1.0689</v>
      </c>
      <c r="C1124" s="84">
        <f t="shared" si="171"/>
        <v>1.0061</v>
      </c>
      <c r="D1124" s="1"/>
      <c r="E1124" s="84">
        <f t="shared" si="174"/>
        <v>11.08</v>
      </c>
      <c r="F1124" s="84">
        <f t="shared" si="175"/>
        <v>0</v>
      </c>
      <c r="G1124" s="1"/>
      <c r="H1124" s="1"/>
      <c r="I1124" s="84">
        <f t="shared" si="176"/>
        <v>11.08</v>
      </c>
      <c r="J1124" s="84">
        <f t="shared" si="177"/>
        <v>181.6</v>
      </c>
      <c r="K1124" s="1"/>
      <c r="L1124" s="1"/>
      <c r="M1124" s="84">
        <f t="shared" si="178"/>
        <v>11.08</v>
      </c>
      <c r="N1124" s="84">
        <f t="shared" si="179"/>
        <v>69.849999999999994</v>
      </c>
      <c r="O1124" s="84">
        <f t="shared" si="172"/>
        <v>230.505</v>
      </c>
      <c r="P1124" s="1"/>
      <c r="Q1124" s="1"/>
    </row>
    <row r="1125" spans="1:17" x14ac:dyDescent="0.2">
      <c r="A1125" s="84">
        <f t="shared" si="173"/>
        <v>111.9</v>
      </c>
      <c r="B1125" s="84">
        <f t="shared" si="170"/>
        <v>1.0686</v>
      </c>
      <c r="C1125" s="84">
        <f t="shared" si="171"/>
        <v>1.006</v>
      </c>
      <c r="D1125" s="1"/>
      <c r="E1125" s="84">
        <f t="shared" si="174"/>
        <v>11.09</v>
      </c>
      <c r="F1125" s="84">
        <f t="shared" si="175"/>
        <v>0</v>
      </c>
      <c r="G1125" s="1"/>
      <c r="H1125" s="1"/>
      <c r="I1125" s="84">
        <f t="shared" si="176"/>
        <v>11.09</v>
      </c>
      <c r="J1125" s="84">
        <f t="shared" si="177"/>
        <v>181.8</v>
      </c>
      <c r="K1125" s="1"/>
      <c r="L1125" s="1"/>
      <c r="M1125" s="84">
        <f t="shared" si="178"/>
        <v>11.09</v>
      </c>
      <c r="N1125" s="84">
        <f t="shared" si="179"/>
        <v>69.92</v>
      </c>
      <c r="O1125" s="84">
        <f t="shared" si="172"/>
        <v>230.73599999999999</v>
      </c>
      <c r="P1125" s="1"/>
      <c r="Q1125" s="1"/>
    </row>
    <row r="1126" spans="1:17" x14ac:dyDescent="0.2">
      <c r="A1126" s="84">
        <f t="shared" si="173"/>
        <v>112</v>
      </c>
      <c r="B1126" s="84">
        <f t="shared" si="170"/>
        <v>1.0683</v>
      </c>
      <c r="C1126" s="84">
        <f t="shared" si="171"/>
        <v>1.0059</v>
      </c>
      <c r="D1126" s="1"/>
      <c r="E1126" s="84">
        <f t="shared" si="174"/>
        <v>11.1</v>
      </c>
      <c r="F1126" s="84">
        <f t="shared" si="175"/>
        <v>0</v>
      </c>
      <c r="G1126" s="1"/>
      <c r="H1126" s="1"/>
      <c r="I1126" s="84">
        <f t="shared" si="176"/>
        <v>11.1</v>
      </c>
      <c r="J1126" s="84">
        <f t="shared" si="177"/>
        <v>182</v>
      </c>
      <c r="K1126" s="1"/>
      <c r="L1126" s="1"/>
      <c r="M1126" s="84">
        <f t="shared" si="178"/>
        <v>11.1</v>
      </c>
      <c r="N1126" s="84">
        <f t="shared" si="179"/>
        <v>70</v>
      </c>
      <c r="O1126" s="84">
        <f t="shared" si="172"/>
        <v>231</v>
      </c>
      <c r="P1126" s="1"/>
      <c r="Q1126" s="1"/>
    </row>
    <row r="1127" spans="1:17" x14ac:dyDescent="0.2">
      <c r="A1127" s="84">
        <f t="shared" si="173"/>
        <v>112.1</v>
      </c>
      <c r="B1127" s="84">
        <f t="shared" si="170"/>
        <v>1.0680000000000001</v>
      </c>
      <c r="C1127" s="84">
        <f t="shared" si="171"/>
        <v>1.0058</v>
      </c>
      <c r="D1127" s="1"/>
      <c r="E1127" s="84">
        <f t="shared" si="174"/>
        <v>11.11</v>
      </c>
      <c r="F1127" s="84">
        <f t="shared" si="175"/>
        <v>0</v>
      </c>
      <c r="G1127" s="1"/>
      <c r="H1127" s="1"/>
      <c r="I1127" s="84">
        <f t="shared" si="176"/>
        <v>11.11</v>
      </c>
      <c r="J1127" s="84">
        <f t="shared" si="177"/>
        <v>182.2</v>
      </c>
      <c r="K1127" s="1"/>
      <c r="L1127" s="1"/>
      <c r="M1127" s="84">
        <f t="shared" si="178"/>
        <v>11.11</v>
      </c>
      <c r="N1127" s="84">
        <f t="shared" si="179"/>
        <v>70.08</v>
      </c>
      <c r="O1127" s="84">
        <f t="shared" si="172"/>
        <v>231.26400000000001</v>
      </c>
      <c r="P1127" s="1"/>
      <c r="Q1127" s="1"/>
    </row>
    <row r="1128" spans="1:17" x14ac:dyDescent="0.2">
      <c r="A1128" s="84">
        <f t="shared" si="173"/>
        <v>112.2</v>
      </c>
      <c r="B1128" s="84">
        <f t="shared" si="170"/>
        <v>1.0677000000000001</v>
      </c>
      <c r="C1128" s="84">
        <f t="shared" si="171"/>
        <v>1.0057</v>
      </c>
      <c r="D1128" s="1"/>
      <c r="E1128" s="84">
        <f t="shared" si="174"/>
        <v>11.12</v>
      </c>
      <c r="F1128" s="84">
        <f t="shared" si="175"/>
        <v>0</v>
      </c>
      <c r="G1128" s="1"/>
      <c r="H1128" s="1"/>
      <c r="I1128" s="84">
        <f t="shared" si="176"/>
        <v>11.12</v>
      </c>
      <c r="J1128" s="84">
        <f t="shared" si="177"/>
        <v>182.4</v>
      </c>
      <c r="K1128" s="1"/>
      <c r="L1128" s="1"/>
      <c r="M1128" s="84">
        <f t="shared" si="178"/>
        <v>11.12</v>
      </c>
      <c r="N1128" s="84">
        <f t="shared" si="179"/>
        <v>70.150000000000006</v>
      </c>
      <c r="O1128" s="84">
        <f t="shared" si="172"/>
        <v>231.495</v>
      </c>
      <c r="P1128" s="1"/>
      <c r="Q1128" s="1"/>
    </row>
    <row r="1129" spans="1:17" x14ac:dyDescent="0.2">
      <c r="A1129" s="84">
        <f t="shared" si="173"/>
        <v>112.3</v>
      </c>
      <c r="B1129" s="84">
        <f t="shared" si="170"/>
        <v>1.0674999999999999</v>
      </c>
      <c r="C1129" s="84">
        <f t="shared" si="171"/>
        <v>1.0056</v>
      </c>
      <c r="D1129" s="1"/>
      <c r="E1129" s="84">
        <f t="shared" si="174"/>
        <v>11.13</v>
      </c>
      <c r="F1129" s="84">
        <f t="shared" si="175"/>
        <v>0</v>
      </c>
      <c r="G1129" s="1"/>
      <c r="H1129" s="1"/>
      <c r="I1129" s="84">
        <f t="shared" si="176"/>
        <v>11.13</v>
      </c>
      <c r="J1129" s="84">
        <f t="shared" si="177"/>
        <v>182.6</v>
      </c>
      <c r="K1129" s="1"/>
      <c r="L1129" s="1"/>
      <c r="M1129" s="84">
        <f t="shared" si="178"/>
        <v>11.13</v>
      </c>
      <c r="N1129" s="84">
        <f t="shared" si="179"/>
        <v>70.23</v>
      </c>
      <c r="O1129" s="84">
        <f t="shared" si="172"/>
        <v>231.75899999999999</v>
      </c>
      <c r="P1129" s="1"/>
      <c r="Q1129" s="1"/>
    </row>
    <row r="1130" spans="1:17" x14ac:dyDescent="0.2">
      <c r="A1130" s="84">
        <f t="shared" si="173"/>
        <v>112.4</v>
      </c>
      <c r="B1130" s="84">
        <f t="shared" si="170"/>
        <v>1.0671999999999999</v>
      </c>
      <c r="C1130" s="84">
        <f t="shared" si="171"/>
        <v>1.0055000000000001</v>
      </c>
      <c r="D1130" s="1"/>
      <c r="E1130" s="84">
        <f t="shared" si="174"/>
        <v>11.14</v>
      </c>
      <c r="F1130" s="84">
        <f t="shared" si="175"/>
        <v>0</v>
      </c>
      <c r="G1130" s="1"/>
      <c r="H1130" s="1"/>
      <c r="I1130" s="84">
        <f t="shared" si="176"/>
        <v>11.14</v>
      </c>
      <c r="J1130" s="84">
        <f t="shared" si="177"/>
        <v>182.8</v>
      </c>
      <c r="K1130" s="1"/>
      <c r="L1130" s="1"/>
      <c r="M1130" s="84">
        <f t="shared" si="178"/>
        <v>11.14</v>
      </c>
      <c r="N1130" s="84">
        <f t="shared" si="179"/>
        <v>70.31</v>
      </c>
      <c r="O1130" s="84">
        <f t="shared" si="172"/>
        <v>232.023</v>
      </c>
      <c r="P1130" s="1"/>
      <c r="Q1130" s="1"/>
    </row>
    <row r="1131" spans="1:17" x14ac:dyDescent="0.2">
      <c r="A1131" s="84">
        <f t="shared" si="173"/>
        <v>112.5</v>
      </c>
      <c r="B1131" s="84">
        <f t="shared" si="170"/>
        <v>1.0669</v>
      </c>
      <c r="C1131" s="84">
        <f t="shared" si="171"/>
        <v>1.0055000000000001</v>
      </c>
      <c r="D1131" s="1"/>
      <c r="E1131" s="84">
        <f t="shared" si="174"/>
        <v>11.15</v>
      </c>
      <c r="F1131" s="84">
        <f t="shared" si="175"/>
        <v>0</v>
      </c>
      <c r="G1131" s="1"/>
      <c r="H1131" s="1"/>
      <c r="I1131" s="84">
        <f t="shared" si="176"/>
        <v>11.15</v>
      </c>
      <c r="J1131" s="84">
        <f t="shared" si="177"/>
        <v>183</v>
      </c>
      <c r="K1131" s="1"/>
      <c r="L1131" s="1"/>
      <c r="M1131" s="84">
        <f t="shared" si="178"/>
        <v>11.15</v>
      </c>
      <c r="N1131" s="84">
        <f t="shared" si="179"/>
        <v>70.38</v>
      </c>
      <c r="O1131" s="84">
        <f t="shared" si="172"/>
        <v>232.25399999999999</v>
      </c>
      <c r="P1131" s="1"/>
      <c r="Q1131" s="1"/>
    </row>
    <row r="1132" spans="1:17" x14ac:dyDescent="0.2">
      <c r="A1132" s="84">
        <f t="shared" si="173"/>
        <v>112.6</v>
      </c>
      <c r="B1132" s="84">
        <f t="shared" si="170"/>
        <v>1.0666</v>
      </c>
      <c r="C1132" s="84">
        <f t="shared" si="171"/>
        <v>1.0054000000000001</v>
      </c>
      <c r="D1132" s="1"/>
      <c r="E1132" s="84">
        <f t="shared" si="174"/>
        <v>11.16</v>
      </c>
      <c r="F1132" s="84">
        <f t="shared" si="175"/>
        <v>0</v>
      </c>
      <c r="G1132" s="1"/>
      <c r="H1132" s="1"/>
      <c r="I1132" s="84">
        <f t="shared" si="176"/>
        <v>11.16</v>
      </c>
      <c r="J1132" s="84">
        <f t="shared" si="177"/>
        <v>183.2</v>
      </c>
      <c r="K1132" s="1"/>
      <c r="L1132" s="1"/>
      <c r="M1132" s="84">
        <f t="shared" si="178"/>
        <v>11.16</v>
      </c>
      <c r="N1132" s="84">
        <f t="shared" si="179"/>
        <v>70.459999999999994</v>
      </c>
      <c r="O1132" s="84">
        <f t="shared" si="172"/>
        <v>232.518</v>
      </c>
      <c r="P1132" s="1"/>
      <c r="Q1132" s="1"/>
    </row>
    <row r="1133" spans="1:17" x14ac:dyDescent="0.2">
      <c r="A1133" s="84">
        <f t="shared" si="173"/>
        <v>112.7</v>
      </c>
      <c r="B1133" s="84">
        <f t="shared" si="170"/>
        <v>1.0663</v>
      </c>
      <c r="C1133" s="84">
        <f t="shared" si="171"/>
        <v>1.0053000000000001</v>
      </c>
      <c r="D1133" s="1"/>
      <c r="E1133" s="84">
        <f t="shared" si="174"/>
        <v>11.17</v>
      </c>
      <c r="F1133" s="84">
        <f t="shared" si="175"/>
        <v>0</v>
      </c>
      <c r="G1133" s="1"/>
      <c r="H1133" s="1"/>
      <c r="I1133" s="84">
        <f t="shared" si="176"/>
        <v>11.17</v>
      </c>
      <c r="J1133" s="84">
        <f t="shared" si="177"/>
        <v>183.4</v>
      </c>
      <c r="K1133" s="1"/>
      <c r="L1133" s="1"/>
      <c r="M1133" s="84">
        <f t="shared" si="178"/>
        <v>11.17</v>
      </c>
      <c r="N1133" s="84">
        <f t="shared" si="179"/>
        <v>70.540000000000006</v>
      </c>
      <c r="O1133" s="84">
        <f t="shared" si="172"/>
        <v>232.78200000000001</v>
      </c>
      <c r="P1133" s="1"/>
      <c r="Q1133" s="1"/>
    </row>
    <row r="1134" spans="1:17" x14ac:dyDescent="0.2">
      <c r="A1134" s="84">
        <f t="shared" si="173"/>
        <v>112.8</v>
      </c>
      <c r="B1134" s="84">
        <f t="shared" si="170"/>
        <v>1.0661</v>
      </c>
      <c r="C1134" s="84">
        <f t="shared" si="171"/>
        <v>1.0052000000000001</v>
      </c>
      <c r="D1134" s="1"/>
      <c r="E1134" s="84">
        <f t="shared" si="174"/>
        <v>11.18</v>
      </c>
      <c r="F1134" s="84">
        <f t="shared" si="175"/>
        <v>0</v>
      </c>
      <c r="G1134" s="1"/>
      <c r="H1134" s="1"/>
      <c r="I1134" s="84">
        <f t="shared" si="176"/>
        <v>11.18</v>
      </c>
      <c r="J1134" s="84">
        <f t="shared" si="177"/>
        <v>183.6</v>
      </c>
      <c r="K1134" s="1"/>
      <c r="L1134" s="1"/>
      <c r="M1134" s="84">
        <f t="shared" si="178"/>
        <v>11.18</v>
      </c>
      <c r="N1134" s="84">
        <f t="shared" si="179"/>
        <v>70.62</v>
      </c>
      <c r="O1134" s="84">
        <f t="shared" si="172"/>
        <v>233.04599999999999</v>
      </c>
      <c r="P1134" s="1"/>
      <c r="Q1134" s="1"/>
    </row>
    <row r="1135" spans="1:17" x14ac:dyDescent="0.2">
      <c r="A1135" s="84">
        <f t="shared" si="173"/>
        <v>112.9</v>
      </c>
      <c r="B1135" s="84">
        <f t="shared" si="170"/>
        <v>1.0658000000000001</v>
      </c>
      <c r="C1135" s="84">
        <f t="shared" si="171"/>
        <v>1.0051000000000001</v>
      </c>
      <c r="D1135" s="1"/>
      <c r="E1135" s="84">
        <f t="shared" si="174"/>
        <v>11.19</v>
      </c>
      <c r="F1135" s="84">
        <f t="shared" si="175"/>
        <v>0</v>
      </c>
      <c r="G1135" s="1"/>
      <c r="H1135" s="1"/>
      <c r="I1135" s="84">
        <f t="shared" si="176"/>
        <v>11.19</v>
      </c>
      <c r="J1135" s="84">
        <f t="shared" si="177"/>
        <v>183.8</v>
      </c>
      <c r="K1135" s="1"/>
      <c r="L1135" s="1"/>
      <c r="M1135" s="84">
        <f t="shared" si="178"/>
        <v>11.19</v>
      </c>
      <c r="N1135" s="84">
        <f t="shared" si="179"/>
        <v>70.69</v>
      </c>
      <c r="O1135" s="84">
        <f t="shared" si="172"/>
        <v>233.27699999999999</v>
      </c>
      <c r="P1135" s="1"/>
      <c r="Q1135" s="1"/>
    </row>
    <row r="1136" spans="1:17" x14ac:dyDescent="0.2">
      <c r="A1136" s="84">
        <f t="shared" si="173"/>
        <v>113</v>
      </c>
      <c r="B1136" s="84">
        <f t="shared" si="170"/>
        <v>1.0654999999999999</v>
      </c>
      <c r="C1136" s="84">
        <f t="shared" si="171"/>
        <v>1.0049999999999999</v>
      </c>
      <c r="D1136" s="1"/>
      <c r="E1136" s="84">
        <f t="shared" si="174"/>
        <v>11.2</v>
      </c>
      <c r="F1136" s="84">
        <f t="shared" si="175"/>
        <v>0</v>
      </c>
      <c r="G1136" s="1"/>
      <c r="H1136" s="1"/>
      <c r="I1136" s="84">
        <f t="shared" si="176"/>
        <v>11.2</v>
      </c>
      <c r="J1136" s="84">
        <f t="shared" si="177"/>
        <v>184</v>
      </c>
      <c r="K1136" s="1"/>
      <c r="L1136" s="1"/>
      <c r="M1136" s="84">
        <f t="shared" si="178"/>
        <v>11.2</v>
      </c>
      <c r="N1136" s="84">
        <f t="shared" si="179"/>
        <v>70.77</v>
      </c>
      <c r="O1136" s="84">
        <f t="shared" si="172"/>
        <v>233.541</v>
      </c>
      <c r="P1136" s="1"/>
      <c r="Q1136" s="1"/>
    </row>
    <row r="1137" spans="1:17" x14ac:dyDescent="0.2">
      <c r="A1137" s="84">
        <f t="shared" si="173"/>
        <v>113.1</v>
      </c>
      <c r="B1137" s="84">
        <f t="shared" si="170"/>
        <v>1.0651999999999999</v>
      </c>
      <c r="C1137" s="84">
        <f t="shared" si="171"/>
        <v>1.0048999999999999</v>
      </c>
      <c r="D1137" s="1"/>
      <c r="E1137" s="84">
        <f t="shared" si="174"/>
        <v>11.21</v>
      </c>
      <c r="F1137" s="84">
        <f t="shared" si="175"/>
        <v>0</v>
      </c>
      <c r="G1137" s="1"/>
      <c r="H1137" s="1"/>
      <c r="I1137" s="84">
        <f t="shared" si="176"/>
        <v>11.21</v>
      </c>
      <c r="J1137" s="84">
        <f t="shared" si="177"/>
        <v>184.2</v>
      </c>
      <c r="K1137" s="1"/>
      <c r="L1137" s="1"/>
      <c r="M1137" s="84">
        <f t="shared" si="178"/>
        <v>11.21</v>
      </c>
      <c r="N1137" s="84">
        <f t="shared" si="179"/>
        <v>70.849999999999994</v>
      </c>
      <c r="O1137" s="84">
        <f t="shared" si="172"/>
        <v>233.80500000000001</v>
      </c>
      <c r="P1137" s="1"/>
      <c r="Q1137" s="1"/>
    </row>
    <row r="1138" spans="1:17" x14ac:dyDescent="0.2">
      <c r="A1138" s="84">
        <f t="shared" si="173"/>
        <v>113.2</v>
      </c>
      <c r="B1138" s="84">
        <f t="shared" si="170"/>
        <v>1.0649</v>
      </c>
      <c r="C1138" s="84">
        <f t="shared" si="171"/>
        <v>1.0048999999999999</v>
      </c>
      <c r="D1138" s="1"/>
      <c r="E1138" s="84">
        <f t="shared" si="174"/>
        <v>11.22</v>
      </c>
      <c r="F1138" s="84">
        <f t="shared" si="175"/>
        <v>0</v>
      </c>
      <c r="G1138" s="1"/>
      <c r="H1138" s="1"/>
      <c r="I1138" s="84">
        <f t="shared" si="176"/>
        <v>11.22</v>
      </c>
      <c r="J1138" s="84">
        <f t="shared" si="177"/>
        <v>184.4</v>
      </c>
      <c r="K1138" s="1"/>
      <c r="L1138" s="1"/>
      <c r="M1138" s="84">
        <f t="shared" si="178"/>
        <v>11.22</v>
      </c>
      <c r="N1138" s="84">
        <f t="shared" si="179"/>
        <v>70.92</v>
      </c>
      <c r="O1138" s="84">
        <f t="shared" si="172"/>
        <v>234.036</v>
      </c>
      <c r="P1138" s="1"/>
      <c r="Q1138" s="1"/>
    </row>
    <row r="1139" spans="1:17" x14ac:dyDescent="0.2">
      <c r="A1139" s="84">
        <f t="shared" si="173"/>
        <v>113.3</v>
      </c>
      <c r="B1139" s="84">
        <f t="shared" si="170"/>
        <v>1.0647</v>
      </c>
      <c r="C1139" s="84">
        <f t="shared" si="171"/>
        <v>1.0047999999999999</v>
      </c>
      <c r="D1139" s="1"/>
      <c r="E1139" s="84">
        <f t="shared" si="174"/>
        <v>11.23</v>
      </c>
      <c r="F1139" s="84">
        <f t="shared" si="175"/>
        <v>0</v>
      </c>
      <c r="G1139" s="1"/>
      <c r="H1139" s="1"/>
      <c r="I1139" s="84">
        <f t="shared" si="176"/>
        <v>11.23</v>
      </c>
      <c r="J1139" s="84">
        <f t="shared" si="177"/>
        <v>184.6</v>
      </c>
      <c r="K1139" s="1"/>
      <c r="L1139" s="1"/>
      <c r="M1139" s="84">
        <f t="shared" si="178"/>
        <v>11.23</v>
      </c>
      <c r="N1139" s="84">
        <f t="shared" si="179"/>
        <v>71</v>
      </c>
      <c r="O1139" s="84">
        <f t="shared" si="172"/>
        <v>234.3</v>
      </c>
      <c r="P1139" s="1"/>
      <c r="Q1139" s="1"/>
    </row>
    <row r="1140" spans="1:17" x14ac:dyDescent="0.2">
      <c r="A1140" s="84">
        <f t="shared" si="173"/>
        <v>113.4</v>
      </c>
      <c r="B1140" s="84">
        <f t="shared" si="170"/>
        <v>1.0644</v>
      </c>
      <c r="C1140" s="84">
        <f t="shared" si="171"/>
        <v>1.0046999999999999</v>
      </c>
      <c r="D1140" s="1"/>
      <c r="E1140" s="84">
        <f t="shared" si="174"/>
        <v>11.24</v>
      </c>
      <c r="F1140" s="84">
        <f t="shared" si="175"/>
        <v>0</v>
      </c>
      <c r="G1140" s="1"/>
      <c r="H1140" s="1"/>
      <c r="I1140" s="84">
        <f t="shared" si="176"/>
        <v>11.24</v>
      </c>
      <c r="J1140" s="84">
        <f t="shared" si="177"/>
        <v>184.8</v>
      </c>
      <c r="K1140" s="1"/>
      <c r="L1140" s="1"/>
      <c r="M1140" s="84">
        <f t="shared" si="178"/>
        <v>11.24</v>
      </c>
      <c r="N1140" s="84">
        <f t="shared" si="179"/>
        <v>71.08</v>
      </c>
      <c r="O1140" s="84">
        <f t="shared" si="172"/>
        <v>234.56399999999999</v>
      </c>
      <c r="P1140" s="1"/>
      <c r="Q1140" s="1"/>
    </row>
    <row r="1141" spans="1:17" x14ac:dyDescent="0.2">
      <c r="A1141" s="84">
        <f t="shared" si="173"/>
        <v>113.5</v>
      </c>
      <c r="B1141" s="84">
        <f t="shared" si="170"/>
        <v>1.0641</v>
      </c>
      <c r="C1141" s="84">
        <f t="shared" si="171"/>
        <v>1.0045999999999999</v>
      </c>
      <c r="D1141" s="1"/>
      <c r="E1141" s="84">
        <f t="shared" si="174"/>
        <v>11.25</v>
      </c>
      <c r="F1141" s="84">
        <f t="shared" si="175"/>
        <v>0</v>
      </c>
      <c r="G1141" s="1"/>
      <c r="H1141" s="1"/>
      <c r="I1141" s="84">
        <f t="shared" si="176"/>
        <v>11.25</v>
      </c>
      <c r="J1141" s="84">
        <f t="shared" si="177"/>
        <v>185</v>
      </c>
      <c r="K1141" s="1"/>
      <c r="L1141" s="1"/>
      <c r="M1141" s="84">
        <f t="shared" si="178"/>
        <v>11.25</v>
      </c>
      <c r="N1141" s="84">
        <f t="shared" si="179"/>
        <v>71.150000000000006</v>
      </c>
      <c r="O1141" s="84">
        <f t="shared" si="172"/>
        <v>234.79499999999999</v>
      </c>
      <c r="P1141" s="1"/>
      <c r="Q1141" s="1"/>
    </row>
    <row r="1142" spans="1:17" x14ac:dyDescent="0.2">
      <c r="A1142" s="84">
        <f t="shared" si="173"/>
        <v>113.6</v>
      </c>
      <c r="B1142" s="84">
        <f t="shared" si="170"/>
        <v>1.0639000000000001</v>
      </c>
      <c r="C1142" s="84">
        <f t="shared" si="171"/>
        <v>1.0044999999999999</v>
      </c>
      <c r="D1142" s="1"/>
      <c r="E1142" s="84">
        <f t="shared" si="174"/>
        <v>11.26</v>
      </c>
      <c r="F1142" s="84">
        <f t="shared" si="175"/>
        <v>0</v>
      </c>
      <c r="G1142" s="1"/>
      <c r="H1142" s="1"/>
      <c r="I1142" s="84">
        <f t="shared" si="176"/>
        <v>11.26</v>
      </c>
      <c r="J1142" s="84">
        <f t="shared" si="177"/>
        <v>185.2</v>
      </c>
      <c r="K1142" s="1"/>
      <c r="L1142" s="1"/>
      <c r="M1142" s="84">
        <f t="shared" si="178"/>
        <v>11.26</v>
      </c>
      <c r="N1142" s="84">
        <f t="shared" si="179"/>
        <v>71.23</v>
      </c>
      <c r="O1142" s="84">
        <f t="shared" si="172"/>
        <v>235.059</v>
      </c>
      <c r="P1142" s="1"/>
      <c r="Q1142" s="1"/>
    </row>
    <row r="1143" spans="1:17" x14ac:dyDescent="0.2">
      <c r="A1143" s="84">
        <f t="shared" si="173"/>
        <v>113.7</v>
      </c>
      <c r="B1143" s="84">
        <f t="shared" si="170"/>
        <v>1.0636000000000001</v>
      </c>
      <c r="C1143" s="84">
        <f t="shared" si="171"/>
        <v>1.0044</v>
      </c>
      <c r="D1143" s="1"/>
      <c r="E1143" s="84">
        <f t="shared" si="174"/>
        <v>11.27</v>
      </c>
      <c r="F1143" s="84">
        <f t="shared" si="175"/>
        <v>0</v>
      </c>
      <c r="G1143" s="1"/>
      <c r="H1143" s="1"/>
      <c r="I1143" s="84">
        <f t="shared" si="176"/>
        <v>11.27</v>
      </c>
      <c r="J1143" s="84">
        <f t="shared" si="177"/>
        <v>185.4</v>
      </c>
      <c r="K1143" s="1"/>
      <c r="L1143" s="1"/>
      <c r="M1143" s="84">
        <f t="shared" si="178"/>
        <v>11.27</v>
      </c>
      <c r="N1143" s="84">
        <f t="shared" si="179"/>
        <v>71.31</v>
      </c>
      <c r="O1143" s="84">
        <f t="shared" si="172"/>
        <v>235.32300000000001</v>
      </c>
      <c r="P1143" s="1"/>
      <c r="Q1143" s="1"/>
    </row>
    <row r="1144" spans="1:17" x14ac:dyDescent="0.2">
      <c r="A1144" s="84">
        <f t="shared" si="173"/>
        <v>113.8</v>
      </c>
      <c r="B1144" s="84">
        <f t="shared" si="170"/>
        <v>1.0632999999999999</v>
      </c>
      <c r="C1144" s="84">
        <f t="shared" si="171"/>
        <v>1.0044</v>
      </c>
      <c r="D1144" s="1"/>
      <c r="E1144" s="84">
        <f t="shared" si="174"/>
        <v>11.28</v>
      </c>
      <c r="F1144" s="84">
        <f t="shared" si="175"/>
        <v>0</v>
      </c>
      <c r="G1144" s="1"/>
      <c r="H1144" s="1"/>
      <c r="I1144" s="84">
        <f t="shared" si="176"/>
        <v>11.28</v>
      </c>
      <c r="J1144" s="84">
        <f t="shared" si="177"/>
        <v>185.6</v>
      </c>
      <c r="K1144" s="1"/>
      <c r="L1144" s="1"/>
      <c r="M1144" s="84">
        <f t="shared" si="178"/>
        <v>11.28</v>
      </c>
      <c r="N1144" s="84">
        <f t="shared" si="179"/>
        <v>71.38</v>
      </c>
      <c r="O1144" s="84">
        <f t="shared" si="172"/>
        <v>235.554</v>
      </c>
      <c r="P1144" s="1"/>
      <c r="Q1144" s="1"/>
    </row>
    <row r="1145" spans="1:17" x14ac:dyDescent="0.2">
      <c r="A1145" s="84">
        <f t="shared" si="173"/>
        <v>113.9</v>
      </c>
      <c r="B1145" s="84">
        <f t="shared" si="170"/>
        <v>1.0629999999999999</v>
      </c>
      <c r="C1145" s="84">
        <f t="shared" si="171"/>
        <v>1.0043</v>
      </c>
      <c r="D1145" s="1"/>
      <c r="E1145" s="84">
        <f t="shared" si="174"/>
        <v>11.29</v>
      </c>
      <c r="F1145" s="84">
        <f t="shared" si="175"/>
        <v>0</v>
      </c>
      <c r="G1145" s="1"/>
      <c r="H1145" s="1"/>
      <c r="I1145" s="84">
        <f t="shared" si="176"/>
        <v>11.29</v>
      </c>
      <c r="J1145" s="84">
        <f t="shared" si="177"/>
        <v>185.8</v>
      </c>
      <c r="K1145" s="1"/>
      <c r="L1145" s="1"/>
      <c r="M1145" s="84">
        <f t="shared" si="178"/>
        <v>11.29</v>
      </c>
      <c r="N1145" s="84">
        <f t="shared" si="179"/>
        <v>71.459999999999994</v>
      </c>
      <c r="O1145" s="84">
        <f t="shared" si="172"/>
        <v>235.81800000000001</v>
      </c>
      <c r="P1145" s="1"/>
      <c r="Q1145" s="1"/>
    </row>
    <row r="1146" spans="1:17" x14ac:dyDescent="0.2">
      <c r="A1146" s="84">
        <f t="shared" si="173"/>
        <v>114</v>
      </c>
      <c r="B1146" s="84">
        <f t="shared" si="170"/>
        <v>1.0628</v>
      </c>
      <c r="C1146" s="84">
        <f t="shared" si="171"/>
        <v>1.0042</v>
      </c>
      <c r="D1146" s="1"/>
      <c r="E1146" s="84">
        <f t="shared" si="174"/>
        <v>11.3</v>
      </c>
      <c r="F1146" s="84">
        <f t="shared" si="175"/>
        <v>0</v>
      </c>
      <c r="G1146" s="1"/>
      <c r="H1146" s="1"/>
      <c r="I1146" s="84">
        <f t="shared" si="176"/>
        <v>11.3</v>
      </c>
      <c r="J1146" s="84">
        <f t="shared" si="177"/>
        <v>186</v>
      </c>
      <c r="K1146" s="1"/>
      <c r="L1146" s="1"/>
      <c r="M1146" s="84">
        <f t="shared" si="178"/>
        <v>11.3</v>
      </c>
      <c r="N1146" s="84">
        <f t="shared" si="179"/>
        <v>71.540000000000006</v>
      </c>
      <c r="O1146" s="84">
        <f t="shared" si="172"/>
        <v>236.08199999999999</v>
      </c>
      <c r="P1146" s="1"/>
      <c r="Q1146" s="1"/>
    </row>
    <row r="1147" spans="1:17" x14ac:dyDescent="0.2">
      <c r="A1147" s="84">
        <f t="shared" si="173"/>
        <v>114.1</v>
      </c>
      <c r="B1147" s="84">
        <f t="shared" si="170"/>
        <v>1.0625</v>
      </c>
      <c r="C1147" s="84">
        <f t="shared" si="171"/>
        <v>1.0041</v>
      </c>
      <c r="D1147" s="1"/>
      <c r="E1147" s="84">
        <f t="shared" si="174"/>
        <v>11.31</v>
      </c>
      <c r="F1147" s="84">
        <f t="shared" si="175"/>
        <v>0</v>
      </c>
      <c r="G1147" s="1"/>
      <c r="H1147" s="1"/>
      <c r="I1147" s="84">
        <f t="shared" si="176"/>
        <v>11.31</v>
      </c>
      <c r="J1147" s="84">
        <f t="shared" si="177"/>
        <v>186.2</v>
      </c>
      <c r="K1147" s="1"/>
      <c r="L1147" s="1"/>
      <c r="M1147" s="84">
        <f t="shared" si="178"/>
        <v>11.31</v>
      </c>
      <c r="N1147" s="84">
        <f t="shared" si="179"/>
        <v>71.62</v>
      </c>
      <c r="O1147" s="84">
        <f t="shared" si="172"/>
        <v>236.346</v>
      </c>
      <c r="P1147" s="1"/>
      <c r="Q1147" s="1"/>
    </row>
    <row r="1148" spans="1:17" x14ac:dyDescent="0.2">
      <c r="A1148" s="84">
        <f t="shared" si="173"/>
        <v>114.2</v>
      </c>
      <c r="B1148" s="84">
        <f t="shared" si="170"/>
        <v>1.0622</v>
      </c>
      <c r="C1148" s="84">
        <f t="shared" si="171"/>
        <v>1.0041</v>
      </c>
      <c r="D1148" s="1"/>
      <c r="E1148" s="84">
        <f t="shared" si="174"/>
        <v>11.32</v>
      </c>
      <c r="F1148" s="84">
        <f t="shared" si="175"/>
        <v>0</v>
      </c>
      <c r="G1148" s="1"/>
      <c r="H1148" s="1"/>
      <c r="I1148" s="84">
        <f t="shared" si="176"/>
        <v>11.32</v>
      </c>
      <c r="J1148" s="84">
        <f t="shared" si="177"/>
        <v>186.4</v>
      </c>
      <c r="K1148" s="1"/>
      <c r="L1148" s="1"/>
      <c r="M1148" s="84">
        <f t="shared" si="178"/>
        <v>11.32</v>
      </c>
      <c r="N1148" s="84">
        <f t="shared" si="179"/>
        <v>71.69</v>
      </c>
      <c r="O1148" s="84">
        <f t="shared" si="172"/>
        <v>236.577</v>
      </c>
      <c r="P1148" s="1"/>
      <c r="Q1148" s="1"/>
    </row>
    <row r="1149" spans="1:17" x14ac:dyDescent="0.2">
      <c r="A1149" s="84">
        <f t="shared" si="173"/>
        <v>114.3</v>
      </c>
      <c r="B1149" s="84">
        <f t="shared" si="170"/>
        <v>1.0620000000000001</v>
      </c>
      <c r="C1149" s="84">
        <f t="shared" si="171"/>
        <v>1.004</v>
      </c>
      <c r="D1149" s="1"/>
      <c r="E1149" s="84">
        <f t="shared" si="174"/>
        <v>11.33</v>
      </c>
      <c r="F1149" s="84">
        <f t="shared" si="175"/>
        <v>0</v>
      </c>
      <c r="G1149" s="1"/>
      <c r="H1149" s="1"/>
      <c r="I1149" s="84">
        <f t="shared" si="176"/>
        <v>11.33</v>
      </c>
      <c r="J1149" s="84">
        <f t="shared" si="177"/>
        <v>186.6</v>
      </c>
      <c r="K1149" s="1"/>
      <c r="L1149" s="1"/>
      <c r="M1149" s="84">
        <f t="shared" si="178"/>
        <v>11.33</v>
      </c>
      <c r="N1149" s="84">
        <f t="shared" si="179"/>
        <v>71.77</v>
      </c>
      <c r="O1149" s="84">
        <f t="shared" si="172"/>
        <v>236.84100000000001</v>
      </c>
      <c r="P1149" s="1"/>
      <c r="Q1149" s="1"/>
    </row>
    <row r="1150" spans="1:17" x14ac:dyDescent="0.2">
      <c r="A1150" s="84">
        <f t="shared" si="173"/>
        <v>114.4</v>
      </c>
      <c r="B1150" s="84">
        <f t="shared" si="170"/>
        <v>1.0617000000000001</v>
      </c>
      <c r="C1150" s="84">
        <f t="shared" si="171"/>
        <v>1.0039</v>
      </c>
      <c r="D1150" s="1"/>
      <c r="E1150" s="84">
        <f t="shared" si="174"/>
        <v>11.34</v>
      </c>
      <c r="F1150" s="84">
        <f t="shared" si="175"/>
        <v>0</v>
      </c>
      <c r="G1150" s="1"/>
      <c r="H1150" s="1"/>
      <c r="I1150" s="84">
        <f t="shared" si="176"/>
        <v>11.34</v>
      </c>
      <c r="J1150" s="84">
        <f t="shared" si="177"/>
        <v>186.8</v>
      </c>
      <c r="K1150" s="1"/>
      <c r="L1150" s="1"/>
      <c r="M1150" s="84">
        <f t="shared" si="178"/>
        <v>11.34</v>
      </c>
      <c r="N1150" s="84">
        <f t="shared" si="179"/>
        <v>71.849999999999994</v>
      </c>
      <c r="O1150" s="84">
        <f t="shared" si="172"/>
        <v>237.10499999999999</v>
      </c>
      <c r="P1150" s="1"/>
      <c r="Q1150" s="1"/>
    </row>
    <row r="1151" spans="1:17" x14ac:dyDescent="0.2">
      <c r="A1151" s="84">
        <f t="shared" si="173"/>
        <v>114.5</v>
      </c>
      <c r="B1151" s="84">
        <f t="shared" si="170"/>
        <v>1.0613999999999999</v>
      </c>
      <c r="C1151" s="84">
        <f t="shared" si="171"/>
        <v>1.0038</v>
      </c>
      <c r="D1151" s="1"/>
      <c r="E1151" s="84">
        <f t="shared" si="174"/>
        <v>11.35</v>
      </c>
      <c r="F1151" s="84">
        <f t="shared" si="175"/>
        <v>0</v>
      </c>
      <c r="G1151" s="1"/>
      <c r="H1151" s="1"/>
      <c r="I1151" s="84">
        <f t="shared" si="176"/>
        <v>11.35</v>
      </c>
      <c r="J1151" s="84">
        <f t="shared" si="177"/>
        <v>187</v>
      </c>
      <c r="K1151" s="1"/>
      <c r="L1151" s="1"/>
      <c r="M1151" s="84">
        <f t="shared" si="178"/>
        <v>11.35</v>
      </c>
      <c r="N1151" s="84">
        <f t="shared" si="179"/>
        <v>71.92</v>
      </c>
      <c r="O1151" s="84">
        <f t="shared" si="172"/>
        <v>237.33600000000001</v>
      </c>
      <c r="P1151" s="1"/>
      <c r="Q1151" s="1"/>
    </row>
    <row r="1152" spans="1:17" x14ac:dyDescent="0.2">
      <c r="A1152" s="84">
        <f t="shared" si="173"/>
        <v>114.6</v>
      </c>
      <c r="B1152" s="84">
        <f t="shared" si="170"/>
        <v>1.0611999999999999</v>
      </c>
      <c r="C1152" s="84">
        <f t="shared" si="171"/>
        <v>1.0038</v>
      </c>
      <c r="D1152" s="1"/>
      <c r="E1152" s="84">
        <f t="shared" si="174"/>
        <v>11.36</v>
      </c>
      <c r="F1152" s="84">
        <f t="shared" si="175"/>
        <v>0</v>
      </c>
      <c r="G1152" s="1"/>
      <c r="H1152" s="1"/>
      <c r="I1152" s="84">
        <f t="shared" si="176"/>
        <v>11.36</v>
      </c>
      <c r="J1152" s="84">
        <f t="shared" si="177"/>
        <v>187.2</v>
      </c>
      <c r="K1152" s="1"/>
      <c r="L1152" s="1"/>
      <c r="M1152" s="84">
        <f t="shared" si="178"/>
        <v>11.36</v>
      </c>
      <c r="N1152" s="84">
        <f t="shared" si="179"/>
        <v>72</v>
      </c>
      <c r="O1152" s="84">
        <f t="shared" si="172"/>
        <v>237.6</v>
      </c>
      <c r="P1152" s="1"/>
      <c r="Q1152" s="1"/>
    </row>
    <row r="1153" spans="1:17" x14ac:dyDescent="0.2">
      <c r="A1153" s="84">
        <f t="shared" si="173"/>
        <v>114.7</v>
      </c>
      <c r="B1153" s="84">
        <f t="shared" si="170"/>
        <v>1.0609</v>
      </c>
      <c r="C1153" s="84">
        <f t="shared" si="171"/>
        <v>1.0037</v>
      </c>
      <c r="D1153" s="1"/>
      <c r="E1153" s="84">
        <f t="shared" si="174"/>
        <v>11.37</v>
      </c>
      <c r="F1153" s="84">
        <f t="shared" si="175"/>
        <v>0</v>
      </c>
      <c r="G1153" s="1"/>
      <c r="H1153" s="1"/>
      <c r="I1153" s="84">
        <f t="shared" si="176"/>
        <v>11.37</v>
      </c>
      <c r="J1153" s="84">
        <f t="shared" si="177"/>
        <v>187.4</v>
      </c>
      <c r="K1153" s="1"/>
      <c r="L1153" s="1"/>
      <c r="M1153" s="84">
        <f t="shared" si="178"/>
        <v>11.37</v>
      </c>
      <c r="N1153" s="84">
        <f t="shared" si="179"/>
        <v>72.08</v>
      </c>
      <c r="O1153" s="84">
        <f t="shared" si="172"/>
        <v>237.864</v>
      </c>
      <c r="P1153" s="1"/>
      <c r="Q1153" s="1"/>
    </row>
    <row r="1154" spans="1:17" x14ac:dyDescent="0.2">
      <c r="A1154" s="84">
        <f t="shared" si="173"/>
        <v>114.8</v>
      </c>
      <c r="B1154" s="84">
        <f t="shared" si="170"/>
        <v>1.0606</v>
      </c>
      <c r="C1154" s="84">
        <f t="shared" si="171"/>
        <v>1.0036</v>
      </c>
      <c r="D1154" s="1"/>
      <c r="E1154" s="84">
        <f t="shared" si="174"/>
        <v>11.38</v>
      </c>
      <c r="F1154" s="84">
        <f t="shared" si="175"/>
        <v>0</v>
      </c>
      <c r="G1154" s="1"/>
      <c r="H1154" s="1"/>
      <c r="I1154" s="84">
        <f t="shared" si="176"/>
        <v>11.38</v>
      </c>
      <c r="J1154" s="84">
        <f t="shared" si="177"/>
        <v>187.6</v>
      </c>
      <c r="K1154" s="1"/>
      <c r="L1154" s="1"/>
      <c r="M1154" s="84">
        <f t="shared" si="178"/>
        <v>11.38</v>
      </c>
      <c r="N1154" s="84">
        <f t="shared" si="179"/>
        <v>72.150000000000006</v>
      </c>
      <c r="O1154" s="84">
        <f t="shared" si="172"/>
        <v>238.095</v>
      </c>
      <c r="P1154" s="1"/>
      <c r="Q1154" s="1"/>
    </row>
    <row r="1155" spans="1:17" x14ac:dyDescent="0.2">
      <c r="A1155" s="84">
        <f t="shared" si="173"/>
        <v>114.9</v>
      </c>
      <c r="B1155" s="84">
        <f t="shared" si="170"/>
        <v>1.0604</v>
      </c>
      <c r="C1155" s="84">
        <f t="shared" si="171"/>
        <v>1.0035000000000001</v>
      </c>
      <c r="D1155" s="1"/>
      <c r="E1155" s="84">
        <f t="shared" si="174"/>
        <v>11.39</v>
      </c>
      <c r="F1155" s="84">
        <f t="shared" si="175"/>
        <v>0</v>
      </c>
      <c r="G1155" s="1"/>
      <c r="H1155" s="1"/>
      <c r="I1155" s="84">
        <f t="shared" si="176"/>
        <v>11.39</v>
      </c>
      <c r="J1155" s="84">
        <f t="shared" si="177"/>
        <v>187.8</v>
      </c>
      <c r="K1155" s="1"/>
      <c r="L1155" s="1"/>
      <c r="M1155" s="84">
        <f t="shared" si="178"/>
        <v>11.39</v>
      </c>
      <c r="N1155" s="84">
        <f t="shared" si="179"/>
        <v>72.23</v>
      </c>
      <c r="O1155" s="84">
        <f t="shared" si="172"/>
        <v>238.35900000000001</v>
      </c>
      <c r="P1155" s="1"/>
      <c r="Q1155" s="1"/>
    </row>
    <row r="1156" spans="1:17" x14ac:dyDescent="0.2">
      <c r="A1156" s="84">
        <f t="shared" si="173"/>
        <v>115</v>
      </c>
      <c r="B1156" s="84">
        <f t="shared" si="170"/>
        <v>1.0601</v>
      </c>
      <c r="C1156" s="84">
        <f t="shared" si="171"/>
        <v>1.0035000000000001</v>
      </c>
      <c r="D1156" s="1"/>
      <c r="E1156" s="84">
        <f t="shared" si="174"/>
        <v>11.4</v>
      </c>
      <c r="F1156" s="84">
        <f t="shared" si="175"/>
        <v>0</v>
      </c>
      <c r="G1156" s="1"/>
      <c r="H1156" s="1"/>
      <c r="I1156" s="84">
        <f t="shared" si="176"/>
        <v>11.4</v>
      </c>
      <c r="J1156" s="84">
        <f t="shared" si="177"/>
        <v>188</v>
      </c>
      <c r="K1156" s="1"/>
      <c r="L1156" s="1"/>
      <c r="M1156" s="84">
        <f t="shared" si="178"/>
        <v>11.4</v>
      </c>
      <c r="N1156" s="84">
        <f t="shared" si="179"/>
        <v>72.31</v>
      </c>
      <c r="O1156" s="84">
        <f t="shared" si="172"/>
        <v>238.62299999999999</v>
      </c>
      <c r="P1156" s="1"/>
      <c r="Q1156" s="1"/>
    </row>
    <row r="1157" spans="1:17" x14ac:dyDescent="0.2">
      <c r="A1157" s="84">
        <f t="shared" si="173"/>
        <v>115.1</v>
      </c>
      <c r="B1157" s="84">
        <f t="shared" si="170"/>
        <v>1.0599000000000001</v>
      </c>
      <c r="C1157" s="84">
        <f t="shared" si="171"/>
        <v>1.0034000000000001</v>
      </c>
      <c r="D1157" s="1"/>
      <c r="E1157" s="84">
        <f t="shared" si="174"/>
        <v>11.41</v>
      </c>
      <c r="F1157" s="84">
        <f t="shared" si="175"/>
        <v>0</v>
      </c>
      <c r="G1157" s="1"/>
      <c r="H1157" s="1"/>
      <c r="I1157" s="84">
        <f t="shared" si="176"/>
        <v>11.41</v>
      </c>
      <c r="J1157" s="84">
        <f t="shared" si="177"/>
        <v>188.2</v>
      </c>
      <c r="K1157" s="1"/>
      <c r="L1157" s="1"/>
      <c r="M1157" s="84">
        <f t="shared" si="178"/>
        <v>11.41</v>
      </c>
      <c r="N1157" s="84">
        <f t="shared" si="179"/>
        <v>72.38</v>
      </c>
      <c r="O1157" s="84">
        <f t="shared" si="172"/>
        <v>238.85400000000001</v>
      </c>
      <c r="P1157" s="1"/>
      <c r="Q1157" s="1"/>
    </row>
    <row r="1158" spans="1:17" x14ac:dyDescent="0.2">
      <c r="A1158" s="84">
        <f t="shared" si="173"/>
        <v>115.2</v>
      </c>
      <c r="B1158" s="84">
        <f t="shared" si="170"/>
        <v>1.0596000000000001</v>
      </c>
      <c r="C1158" s="84">
        <f t="shared" si="171"/>
        <v>1.0033000000000001</v>
      </c>
      <c r="D1158" s="1"/>
      <c r="E1158" s="84">
        <f t="shared" si="174"/>
        <v>11.42</v>
      </c>
      <c r="F1158" s="84">
        <f t="shared" si="175"/>
        <v>0</v>
      </c>
      <c r="G1158" s="1"/>
      <c r="H1158" s="1"/>
      <c r="I1158" s="84">
        <f t="shared" si="176"/>
        <v>11.42</v>
      </c>
      <c r="J1158" s="84">
        <f t="shared" si="177"/>
        <v>188.4</v>
      </c>
      <c r="K1158" s="1"/>
      <c r="L1158" s="1"/>
      <c r="M1158" s="84">
        <f t="shared" si="178"/>
        <v>11.42</v>
      </c>
      <c r="N1158" s="84">
        <f t="shared" si="179"/>
        <v>72.459999999999994</v>
      </c>
      <c r="O1158" s="84">
        <f t="shared" si="172"/>
        <v>239.11799999999999</v>
      </c>
      <c r="P1158" s="1"/>
      <c r="Q1158" s="1"/>
    </row>
    <row r="1159" spans="1:17" x14ac:dyDescent="0.2">
      <c r="A1159" s="84">
        <f t="shared" si="173"/>
        <v>115.3</v>
      </c>
      <c r="B1159" s="84">
        <f t="shared" si="170"/>
        <v>1.0592999999999999</v>
      </c>
      <c r="C1159" s="84">
        <f t="shared" si="171"/>
        <v>1.0033000000000001</v>
      </c>
      <c r="D1159" s="1"/>
      <c r="E1159" s="84">
        <f t="shared" si="174"/>
        <v>11.43</v>
      </c>
      <c r="F1159" s="84">
        <f t="shared" si="175"/>
        <v>0</v>
      </c>
      <c r="G1159" s="1"/>
      <c r="H1159" s="1"/>
      <c r="I1159" s="84">
        <f t="shared" si="176"/>
        <v>11.43</v>
      </c>
      <c r="J1159" s="84">
        <f t="shared" si="177"/>
        <v>188.6</v>
      </c>
      <c r="K1159" s="1"/>
      <c r="L1159" s="1"/>
      <c r="M1159" s="84">
        <f t="shared" si="178"/>
        <v>11.43</v>
      </c>
      <c r="N1159" s="84">
        <f t="shared" si="179"/>
        <v>72.540000000000006</v>
      </c>
      <c r="O1159" s="84">
        <f t="shared" si="172"/>
        <v>239.38200000000001</v>
      </c>
      <c r="P1159" s="1"/>
      <c r="Q1159" s="1"/>
    </row>
    <row r="1160" spans="1:17" x14ac:dyDescent="0.2">
      <c r="A1160" s="84">
        <f t="shared" si="173"/>
        <v>115.4</v>
      </c>
      <c r="B1160" s="84">
        <f t="shared" si="170"/>
        <v>1.0590999999999999</v>
      </c>
      <c r="C1160" s="84">
        <f t="shared" si="171"/>
        <v>1.0032000000000001</v>
      </c>
      <c r="D1160" s="1"/>
      <c r="E1160" s="84">
        <f t="shared" si="174"/>
        <v>11.44</v>
      </c>
      <c r="F1160" s="84">
        <f t="shared" si="175"/>
        <v>0</v>
      </c>
      <c r="G1160" s="1"/>
      <c r="H1160" s="1"/>
      <c r="I1160" s="84">
        <f t="shared" si="176"/>
        <v>11.44</v>
      </c>
      <c r="J1160" s="84">
        <f t="shared" si="177"/>
        <v>188.8</v>
      </c>
      <c r="K1160" s="1"/>
      <c r="L1160" s="1"/>
      <c r="M1160" s="84">
        <f t="shared" si="178"/>
        <v>11.44</v>
      </c>
      <c r="N1160" s="84">
        <f t="shared" si="179"/>
        <v>72.62</v>
      </c>
      <c r="O1160" s="84">
        <f t="shared" si="172"/>
        <v>239.64599999999999</v>
      </c>
      <c r="P1160" s="1"/>
      <c r="Q1160" s="1"/>
    </row>
    <row r="1161" spans="1:17" x14ac:dyDescent="0.2">
      <c r="A1161" s="84">
        <f t="shared" si="173"/>
        <v>115.5</v>
      </c>
      <c r="B1161" s="84">
        <f t="shared" si="170"/>
        <v>1.0588</v>
      </c>
      <c r="C1161" s="84">
        <f t="shared" si="171"/>
        <v>1.0031000000000001</v>
      </c>
      <c r="D1161" s="1"/>
      <c r="E1161" s="84">
        <f t="shared" si="174"/>
        <v>11.45</v>
      </c>
      <c r="F1161" s="84">
        <f t="shared" si="175"/>
        <v>0</v>
      </c>
      <c r="G1161" s="1"/>
      <c r="H1161" s="1"/>
      <c r="I1161" s="84">
        <f t="shared" si="176"/>
        <v>11.45</v>
      </c>
      <c r="J1161" s="84">
        <f t="shared" si="177"/>
        <v>189</v>
      </c>
      <c r="K1161" s="1"/>
      <c r="L1161" s="1"/>
      <c r="M1161" s="84">
        <f t="shared" si="178"/>
        <v>11.45</v>
      </c>
      <c r="N1161" s="84">
        <f t="shared" si="179"/>
        <v>72.69</v>
      </c>
      <c r="O1161" s="84">
        <f t="shared" si="172"/>
        <v>239.87700000000001</v>
      </c>
      <c r="P1161" s="1"/>
      <c r="Q1161" s="1"/>
    </row>
    <row r="1162" spans="1:17" x14ac:dyDescent="0.2">
      <c r="A1162" s="84">
        <f t="shared" si="173"/>
        <v>115.6</v>
      </c>
      <c r="B1162" s="84">
        <f t="shared" si="170"/>
        <v>1.0586</v>
      </c>
      <c r="C1162" s="84">
        <f t="shared" si="171"/>
        <v>1.0031000000000001</v>
      </c>
      <c r="D1162" s="1"/>
      <c r="E1162" s="84">
        <f t="shared" si="174"/>
        <v>11.46</v>
      </c>
      <c r="F1162" s="84">
        <f t="shared" si="175"/>
        <v>0</v>
      </c>
      <c r="G1162" s="1"/>
      <c r="H1162" s="1"/>
      <c r="I1162" s="84">
        <f t="shared" si="176"/>
        <v>11.46</v>
      </c>
      <c r="J1162" s="84">
        <f t="shared" si="177"/>
        <v>189.2</v>
      </c>
      <c r="K1162" s="1"/>
      <c r="L1162" s="1"/>
      <c r="M1162" s="84">
        <f t="shared" si="178"/>
        <v>11.46</v>
      </c>
      <c r="N1162" s="84">
        <f t="shared" si="179"/>
        <v>72.77</v>
      </c>
      <c r="O1162" s="84">
        <f t="shared" si="172"/>
        <v>240.14099999999999</v>
      </c>
      <c r="P1162" s="1"/>
      <c r="Q1162" s="1"/>
    </row>
    <row r="1163" spans="1:17" x14ac:dyDescent="0.2">
      <c r="A1163" s="84">
        <f t="shared" si="173"/>
        <v>115.7</v>
      </c>
      <c r="B1163" s="84">
        <f t="shared" si="170"/>
        <v>1.0583</v>
      </c>
      <c r="C1163" s="84">
        <f t="shared" si="171"/>
        <v>1.0029999999999999</v>
      </c>
      <c r="D1163" s="1"/>
      <c r="E1163" s="84">
        <f t="shared" si="174"/>
        <v>11.47</v>
      </c>
      <c r="F1163" s="84">
        <f t="shared" si="175"/>
        <v>0</v>
      </c>
      <c r="G1163" s="1"/>
      <c r="H1163" s="1"/>
      <c r="I1163" s="84">
        <f t="shared" si="176"/>
        <v>11.47</v>
      </c>
      <c r="J1163" s="84">
        <f t="shared" si="177"/>
        <v>189.4</v>
      </c>
      <c r="K1163" s="1"/>
      <c r="L1163" s="1"/>
      <c r="M1163" s="84">
        <f t="shared" si="178"/>
        <v>11.47</v>
      </c>
      <c r="N1163" s="84">
        <f t="shared" si="179"/>
        <v>72.849999999999994</v>
      </c>
      <c r="O1163" s="84">
        <f t="shared" si="172"/>
        <v>240.405</v>
      </c>
      <c r="P1163" s="1"/>
      <c r="Q1163" s="1"/>
    </row>
    <row r="1164" spans="1:17" x14ac:dyDescent="0.2">
      <c r="A1164" s="84">
        <f t="shared" si="173"/>
        <v>115.8</v>
      </c>
      <c r="B1164" s="84">
        <f t="shared" si="170"/>
        <v>1.0581</v>
      </c>
      <c r="C1164" s="84">
        <f t="shared" si="171"/>
        <v>1.0028999999999999</v>
      </c>
      <c r="D1164" s="1"/>
      <c r="E1164" s="84">
        <f t="shared" si="174"/>
        <v>11.48</v>
      </c>
      <c r="F1164" s="84">
        <f t="shared" si="175"/>
        <v>0</v>
      </c>
      <c r="G1164" s="1"/>
      <c r="H1164" s="1"/>
      <c r="I1164" s="84">
        <f t="shared" si="176"/>
        <v>11.48</v>
      </c>
      <c r="J1164" s="84">
        <f t="shared" si="177"/>
        <v>189.6</v>
      </c>
      <c r="K1164" s="1"/>
      <c r="L1164" s="1"/>
      <c r="M1164" s="84">
        <f t="shared" si="178"/>
        <v>11.48</v>
      </c>
      <c r="N1164" s="84">
        <f t="shared" si="179"/>
        <v>72.92</v>
      </c>
      <c r="O1164" s="84">
        <f t="shared" si="172"/>
        <v>240.636</v>
      </c>
      <c r="P1164" s="1"/>
      <c r="Q1164" s="1"/>
    </row>
    <row r="1165" spans="1:17" x14ac:dyDescent="0.2">
      <c r="A1165" s="84">
        <f t="shared" si="173"/>
        <v>115.9</v>
      </c>
      <c r="B1165" s="84">
        <f t="shared" si="170"/>
        <v>1.0578000000000001</v>
      </c>
      <c r="C1165" s="84">
        <f t="shared" si="171"/>
        <v>1.0028999999999999</v>
      </c>
      <c r="D1165" s="1"/>
      <c r="E1165" s="84">
        <f t="shared" si="174"/>
        <v>11.49</v>
      </c>
      <c r="F1165" s="84">
        <f t="shared" si="175"/>
        <v>0</v>
      </c>
      <c r="G1165" s="1"/>
      <c r="H1165" s="1"/>
      <c r="I1165" s="84">
        <f t="shared" si="176"/>
        <v>11.49</v>
      </c>
      <c r="J1165" s="84">
        <f t="shared" si="177"/>
        <v>189.8</v>
      </c>
      <c r="K1165" s="1"/>
      <c r="L1165" s="1"/>
      <c r="M1165" s="84">
        <f t="shared" si="178"/>
        <v>11.49</v>
      </c>
      <c r="N1165" s="84">
        <f t="shared" si="179"/>
        <v>73</v>
      </c>
      <c r="O1165" s="84">
        <f t="shared" si="172"/>
        <v>240.9</v>
      </c>
      <c r="P1165" s="1"/>
      <c r="Q1165" s="1"/>
    </row>
    <row r="1166" spans="1:17" x14ac:dyDescent="0.2">
      <c r="A1166" s="84">
        <f t="shared" si="173"/>
        <v>116</v>
      </c>
      <c r="B1166" s="84">
        <f t="shared" si="170"/>
        <v>1.0576000000000001</v>
      </c>
      <c r="C1166" s="84">
        <f t="shared" si="171"/>
        <v>1.0027999999999999</v>
      </c>
      <c r="D1166" s="1"/>
      <c r="E1166" s="84">
        <f t="shared" si="174"/>
        <v>11.5</v>
      </c>
      <c r="F1166" s="84">
        <f t="shared" si="175"/>
        <v>0</v>
      </c>
      <c r="G1166" s="1"/>
      <c r="H1166" s="1"/>
      <c r="I1166" s="84">
        <f t="shared" si="176"/>
        <v>11.5</v>
      </c>
      <c r="J1166" s="84">
        <f t="shared" si="177"/>
        <v>190</v>
      </c>
      <c r="K1166" s="1"/>
      <c r="L1166" s="1"/>
      <c r="M1166" s="84">
        <f t="shared" si="178"/>
        <v>11.5</v>
      </c>
      <c r="N1166" s="84">
        <f t="shared" si="179"/>
        <v>73.08</v>
      </c>
      <c r="O1166" s="84">
        <f t="shared" si="172"/>
        <v>241.16399999999999</v>
      </c>
      <c r="P1166" s="1"/>
      <c r="Q1166" s="1"/>
    </row>
    <row r="1167" spans="1:17" x14ac:dyDescent="0.2">
      <c r="A1167" s="84">
        <f t="shared" si="173"/>
        <v>116.1</v>
      </c>
      <c r="B1167" s="84">
        <f t="shared" si="170"/>
        <v>1.0572999999999999</v>
      </c>
      <c r="C1167" s="84">
        <f t="shared" si="171"/>
        <v>1.0027999999999999</v>
      </c>
      <c r="D1167" s="1"/>
      <c r="E1167" s="84">
        <f t="shared" si="174"/>
        <v>11.51</v>
      </c>
      <c r="F1167" s="84">
        <f t="shared" si="175"/>
        <v>0</v>
      </c>
      <c r="G1167" s="1"/>
      <c r="H1167" s="1"/>
      <c r="I1167" s="84">
        <f t="shared" si="176"/>
        <v>11.51</v>
      </c>
      <c r="J1167" s="84">
        <f t="shared" si="177"/>
        <v>190.2</v>
      </c>
      <c r="K1167" s="1"/>
      <c r="L1167" s="1"/>
      <c r="M1167" s="84">
        <f t="shared" si="178"/>
        <v>11.51</v>
      </c>
      <c r="N1167" s="84">
        <f t="shared" si="179"/>
        <v>73.150000000000006</v>
      </c>
      <c r="O1167" s="84">
        <f t="shared" si="172"/>
        <v>241.39500000000001</v>
      </c>
      <c r="P1167" s="1"/>
      <c r="Q1167" s="1"/>
    </row>
    <row r="1168" spans="1:17" x14ac:dyDescent="0.2">
      <c r="A1168" s="84">
        <f t="shared" si="173"/>
        <v>116.2</v>
      </c>
      <c r="B1168" s="84">
        <f t="shared" ref="B1168:B1231" si="180">ROUND(VLOOKUP($A1168,SINCLAIRTABELLE,$D$1),$B$10)</f>
        <v>1.0570999999999999</v>
      </c>
      <c r="C1168" s="84">
        <f t="shared" ref="C1168:C1231" si="181">IF($B$3=$W$1,ROUND(VLOOKUP($A1168,SINCLAIRTABELLE,$E$1),$B$10),IF($B$3=$W$2,B1168,B1168+$B$4))</f>
        <v>1.0026999999999999</v>
      </c>
      <c r="D1168" s="1"/>
      <c r="E1168" s="84">
        <f t="shared" si="174"/>
        <v>11.52</v>
      </c>
      <c r="F1168" s="84">
        <f t="shared" si="175"/>
        <v>0</v>
      </c>
      <c r="G1168" s="1"/>
      <c r="H1168" s="1"/>
      <c r="I1168" s="84">
        <f t="shared" si="176"/>
        <v>11.52</v>
      </c>
      <c r="J1168" s="84">
        <f t="shared" si="177"/>
        <v>190.4</v>
      </c>
      <c r="K1168" s="1"/>
      <c r="L1168" s="1"/>
      <c r="M1168" s="84">
        <f t="shared" si="178"/>
        <v>11.52</v>
      </c>
      <c r="N1168" s="84">
        <f t="shared" si="179"/>
        <v>73.23</v>
      </c>
      <c r="O1168" s="84">
        <f t="shared" ref="O1168:O1231" si="182">IF($N$4="Ja",ROUND(N1168*$O$2,$B$10),N1168)</f>
        <v>241.65899999999999</v>
      </c>
      <c r="P1168" s="1"/>
      <c r="Q1168" s="1"/>
    </row>
    <row r="1169" spans="1:17" x14ac:dyDescent="0.2">
      <c r="A1169" s="84">
        <f t="shared" si="173"/>
        <v>116.3</v>
      </c>
      <c r="B1169" s="84">
        <f t="shared" si="180"/>
        <v>1.0568</v>
      </c>
      <c r="C1169" s="84">
        <f t="shared" si="181"/>
        <v>1.0025999999999999</v>
      </c>
      <c r="D1169" s="1"/>
      <c r="E1169" s="84">
        <f t="shared" si="174"/>
        <v>11.53</v>
      </c>
      <c r="F1169" s="84">
        <f t="shared" si="175"/>
        <v>0</v>
      </c>
      <c r="G1169" s="1"/>
      <c r="H1169" s="1"/>
      <c r="I1169" s="84">
        <f t="shared" si="176"/>
        <v>11.53</v>
      </c>
      <c r="J1169" s="84">
        <f t="shared" si="177"/>
        <v>190.6</v>
      </c>
      <c r="K1169" s="1"/>
      <c r="L1169" s="1"/>
      <c r="M1169" s="84">
        <f t="shared" si="178"/>
        <v>11.53</v>
      </c>
      <c r="N1169" s="84">
        <f t="shared" si="179"/>
        <v>73.31</v>
      </c>
      <c r="O1169" s="84">
        <f t="shared" si="182"/>
        <v>241.923</v>
      </c>
      <c r="P1169" s="1"/>
      <c r="Q1169" s="1"/>
    </row>
    <row r="1170" spans="1:17" x14ac:dyDescent="0.2">
      <c r="A1170" s="84">
        <f t="shared" ref="A1170:A1233" si="183">ROUND(A1169+0.1,1)</f>
        <v>116.4</v>
      </c>
      <c r="B1170" s="84">
        <f t="shared" si="180"/>
        <v>1.0566</v>
      </c>
      <c r="C1170" s="84">
        <f t="shared" si="181"/>
        <v>1.0025999999999999</v>
      </c>
      <c r="D1170" s="1"/>
      <c r="E1170" s="84">
        <f t="shared" ref="E1170:E1233" si="184">ROUND(E1169+0.01,2)</f>
        <v>11.54</v>
      </c>
      <c r="F1170" s="84">
        <f t="shared" ref="F1170:F1233" si="185">ROUND(IF(E1170 &gt; $F$9,0,($F$9-E1170)*100*$F$11), $F$10)</f>
        <v>0</v>
      </c>
      <c r="G1170" s="1"/>
      <c r="H1170" s="1"/>
      <c r="I1170" s="84">
        <f t="shared" ref="I1170:I1233" si="186">ROUND(I1169+0.01,2)</f>
        <v>11.54</v>
      </c>
      <c r="J1170" s="84">
        <f t="shared" ref="J1170:J1233" si="187">ROUND(IF(I1170&lt;=$J$9,0,(I1170-$J$9)*100*$J$11),$J$10)</f>
        <v>190.8</v>
      </c>
      <c r="K1170" s="1"/>
      <c r="L1170" s="1"/>
      <c r="M1170" s="84">
        <f t="shared" ref="M1170:M1233" si="188">ROUND(M1169+0.01,2)</f>
        <v>11.54</v>
      </c>
      <c r="N1170" s="84">
        <f t="shared" ref="N1170:N1233" si="189">ROUND(IF(M1170&lt;=$N$9,0,(M1170-$N$9)*100*$N$11),$N$10)</f>
        <v>73.38</v>
      </c>
      <c r="O1170" s="84">
        <f t="shared" si="182"/>
        <v>242.154</v>
      </c>
      <c r="P1170" s="1"/>
      <c r="Q1170" s="1"/>
    </row>
    <row r="1171" spans="1:17" x14ac:dyDescent="0.2">
      <c r="A1171" s="84">
        <f t="shared" si="183"/>
        <v>116.5</v>
      </c>
      <c r="B1171" s="84">
        <f t="shared" si="180"/>
        <v>1.0563</v>
      </c>
      <c r="C1171" s="84">
        <f t="shared" si="181"/>
        <v>1.0024999999999999</v>
      </c>
      <c r="D1171" s="1"/>
      <c r="E1171" s="84">
        <f t="shared" si="184"/>
        <v>11.55</v>
      </c>
      <c r="F1171" s="84">
        <f t="shared" si="185"/>
        <v>0</v>
      </c>
      <c r="G1171" s="1"/>
      <c r="H1171" s="1"/>
      <c r="I1171" s="84">
        <f t="shared" si="186"/>
        <v>11.55</v>
      </c>
      <c r="J1171" s="84">
        <f t="shared" si="187"/>
        <v>191</v>
      </c>
      <c r="K1171" s="1"/>
      <c r="L1171" s="1"/>
      <c r="M1171" s="84">
        <f t="shared" si="188"/>
        <v>11.55</v>
      </c>
      <c r="N1171" s="84">
        <f t="shared" si="189"/>
        <v>73.459999999999994</v>
      </c>
      <c r="O1171" s="84">
        <f t="shared" si="182"/>
        <v>242.41800000000001</v>
      </c>
      <c r="P1171" s="1"/>
      <c r="Q1171" s="1"/>
    </row>
    <row r="1172" spans="1:17" x14ac:dyDescent="0.2">
      <c r="A1172" s="84">
        <f t="shared" si="183"/>
        <v>116.6</v>
      </c>
      <c r="B1172" s="84">
        <f t="shared" si="180"/>
        <v>1.0561</v>
      </c>
      <c r="C1172" s="84">
        <f t="shared" si="181"/>
        <v>1.0024999999999999</v>
      </c>
      <c r="D1172" s="1"/>
      <c r="E1172" s="84">
        <f t="shared" si="184"/>
        <v>11.56</v>
      </c>
      <c r="F1172" s="84">
        <f t="shared" si="185"/>
        <v>0</v>
      </c>
      <c r="G1172" s="1"/>
      <c r="H1172" s="1"/>
      <c r="I1172" s="84">
        <f t="shared" si="186"/>
        <v>11.56</v>
      </c>
      <c r="J1172" s="84">
        <f t="shared" si="187"/>
        <v>191.2</v>
      </c>
      <c r="K1172" s="1"/>
      <c r="L1172" s="1"/>
      <c r="M1172" s="84">
        <f t="shared" si="188"/>
        <v>11.56</v>
      </c>
      <c r="N1172" s="84">
        <f t="shared" si="189"/>
        <v>73.540000000000006</v>
      </c>
      <c r="O1172" s="84">
        <f t="shared" si="182"/>
        <v>242.68199999999999</v>
      </c>
      <c r="P1172" s="1"/>
      <c r="Q1172" s="1"/>
    </row>
    <row r="1173" spans="1:17" x14ac:dyDescent="0.2">
      <c r="A1173" s="84">
        <f t="shared" si="183"/>
        <v>116.7</v>
      </c>
      <c r="B1173" s="84">
        <f t="shared" si="180"/>
        <v>1.0558000000000001</v>
      </c>
      <c r="C1173" s="84">
        <f t="shared" si="181"/>
        <v>1.0024</v>
      </c>
      <c r="D1173" s="1"/>
      <c r="E1173" s="84">
        <f t="shared" si="184"/>
        <v>11.57</v>
      </c>
      <c r="F1173" s="84">
        <f t="shared" si="185"/>
        <v>0</v>
      </c>
      <c r="G1173" s="1"/>
      <c r="H1173" s="1"/>
      <c r="I1173" s="84">
        <f t="shared" si="186"/>
        <v>11.57</v>
      </c>
      <c r="J1173" s="84">
        <f t="shared" si="187"/>
        <v>191.4</v>
      </c>
      <c r="K1173" s="1"/>
      <c r="L1173" s="1"/>
      <c r="M1173" s="84">
        <f t="shared" si="188"/>
        <v>11.57</v>
      </c>
      <c r="N1173" s="84">
        <f t="shared" si="189"/>
        <v>73.62</v>
      </c>
      <c r="O1173" s="84">
        <f t="shared" si="182"/>
        <v>242.946</v>
      </c>
      <c r="P1173" s="1"/>
      <c r="Q1173" s="1"/>
    </row>
    <row r="1174" spans="1:17" x14ac:dyDescent="0.2">
      <c r="A1174" s="84">
        <f t="shared" si="183"/>
        <v>116.8</v>
      </c>
      <c r="B1174" s="84">
        <f t="shared" si="180"/>
        <v>1.0556000000000001</v>
      </c>
      <c r="C1174" s="84">
        <f t="shared" si="181"/>
        <v>1.0023</v>
      </c>
      <c r="D1174" s="1"/>
      <c r="E1174" s="84">
        <f t="shared" si="184"/>
        <v>11.58</v>
      </c>
      <c r="F1174" s="84">
        <f t="shared" si="185"/>
        <v>0</v>
      </c>
      <c r="G1174" s="1"/>
      <c r="H1174" s="1"/>
      <c r="I1174" s="84">
        <f t="shared" si="186"/>
        <v>11.58</v>
      </c>
      <c r="J1174" s="84">
        <f t="shared" si="187"/>
        <v>191.6</v>
      </c>
      <c r="K1174" s="1"/>
      <c r="L1174" s="1"/>
      <c r="M1174" s="84">
        <f t="shared" si="188"/>
        <v>11.58</v>
      </c>
      <c r="N1174" s="84">
        <f t="shared" si="189"/>
        <v>73.69</v>
      </c>
      <c r="O1174" s="84">
        <f t="shared" si="182"/>
        <v>243.17699999999999</v>
      </c>
      <c r="P1174" s="1"/>
      <c r="Q1174" s="1"/>
    </row>
    <row r="1175" spans="1:17" x14ac:dyDescent="0.2">
      <c r="A1175" s="84">
        <f t="shared" si="183"/>
        <v>116.9</v>
      </c>
      <c r="B1175" s="84">
        <f t="shared" si="180"/>
        <v>1.0552999999999999</v>
      </c>
      <c r="C1175" s="84">
        <f t="shared" si="181"/>
        <v>1.0023</v>
      </c>
      <c r="D1175" s="1"/>
      <c r="E1175" s="84">
        <f t="shared" si="184"/>
        <v>11.59</v>
      </c>
      <c r="F1175" s="84">
        <f t="shared" si="185"/>
        <v>0</v>
      </c>
      <c r="G1175" s="1"/>
      <c r="H1175" s="1"/>
      <c r="I1175" s="84">
        <f t="shared" si="186"/>
        <v>11.59</v>
      </c>
      <c r="J1175" s="84">
        <f t="shared" si="187"/>
        <v>191.8</v>
      </c>
      <c r="K1175" s="1"/>
      <c r="L1175" s="1"/>
      <c r="M1175" s="84">
        <f t="shared" si="188"/>
        <v>11.59</v>
      </c>
      <c r="N1175" s="84">
        <f t="shared" si="189"/>
        <v>73.77</v>
      </c>
      <c r="O1175" s="84">
        <f t="shared" si="182"/>
        <v>243.441</v>
      </c>
      <c r="P1175" s="1"/>
      <c r="Q1175" s="1"/>
    </row>
    <row r="1176" spans="1:17" x14ac:dyDescent="0.2">
      <c r="A1176" s="84">
        <f t="shared" si="183"/>
        <v>117</v>
      </c>
      <c r="B1176" s="84">
        <f t="shared" si="180"/>
        <v>1.0550999999999999</v>
      </c>
      <c r="C1176" s="84">
        <f t="shared" si="181"/>
        <v>1.0022</v>
      </c>
      <c r="D1176" s="1"/>
      <c r="E1176" s="84">
        <f t="shared" si="184"/>
        <v>11.6</v>
      </c>
      <c r="F1176" s="84">
        <f t="shared" si="185"/>
        <v>0</v>
      </c>
      <c r="G1176" s="1"/>
      <c r="H1176" s="1"/>
      <c r="I1176" s="84">
        <f t="shared" si="186"/>
        <v>11.6</v>
      </c>
      <c r="J1176" s="84">
        <f t="shared" si="187"/>
        <v>192</v>
      </c>
      <c r="K1176" s="1"/>
      <c r="L1176" s="1"/>
      <c r="M1176" s="84">
        <f t="shared" si="188"/>
        <v>11.6</v>
      </c>
      <c r="N1176" s="84">
        <f t="shared" si="189"/>
        <v>73.849999999999994</v>
      </c>
      <c r="O1176" s="84">
        <f t="shared" si="182"/>
        <v>243.70500000000001</v>
      </c>
      <c r="P1176" s="1"/>
      <c r="Q1176" s="1"/>
    </row>
    <row r="1177" spans="1:17" x14ac:dyDescent="0.2">
      <c r="A1177" s="84">
        <f t="shared" si="183"/>
        <v>117.1</v>
      </c>
      <c r="B1177" s="84">
        <f t="shared" si="180"/>
        <v>1.0548</v>
      </c>
      <c r="C1177" s="84">
        <f t="shared" si="181"/>
        <v>1.0022</v>
      </c>
      <c r="D1177" s="1"/>
      <c r="E1177" s="84">
        <f t="shared" si="184"/>
        <v>11.61</v>
      </c>
      <c r="F1177" s="84">
        <f t="shared" si="185"/>
        <v>0</v>
      </c>
      <c r="G1177" s="1"/>
      <c r="H1177" s="1"/>
      <c r="I1177" s="84">
        <f t="shared" si="186"/>
        <v>11.61</v>
      </c>
      <c r="J1177" s="84">
        <f t="shared" si="187"/>
        <v>192.2</v>
      </c>
      <c r="K1177" s="1"/>
      <c r="L1177" s="1"/>
      <c r="M1177" s="84">
        <f t="shared" si="188"/>
        <v>11.61</v>
      </c>
      <c r="N1177" s="84">
        <f t="shared" si="189"/>
        <v>73.92</v>
      </c>
      <c r="O1177" s="84">
        <f t="shared" si="182"/>
        <v>243.93600000000001</v>
      </c>
      <c r="P1177" s="1"/>
      <c r="Q1177" s="1"/>
    </row>
    <row r="1178" spans="1:17" x14ac:dyDescent="0.2">
      <c r="A1178" s="84">
        <f t="shared" si="183"/>
        <v>117.2</v>
      </c>
      <c r="B1178" s="84">
        <f t="shared" si="180"/>
        <v>1.0546</v>
      </c>
      <c r="C1178" s="84">
        <f t="shared" si="181"/>
        <v>1.0021</v>
      </c>
      <c r="D1178" s="1"/>
      <c r="E1178" s="84">
        <f t="shared" si="184"/>
        <v>11.62</v>
      </c>
      <c r="F1178" s="84">
        <f t="shared" si="185"/>
        <v>0</v>
      </c>
      <c r="G1178" s="1"/>
      <c r="H1178" s="1"/>
      <c r="I1178" s="84">
        <f t="shared" si="186"/>
        <v>11.62</v>
      </c>
      <c r="J1178" s="84">
        <f t="shared" si="187"/>
        <v>192.4</v>
      </c>
      <c r="K1178" s="1"/>
      <c r="L1178" s="1"/>
      <c r="M1178" s="84">
        <f t="shared" si="188"/>
        <v>11.62</v>
      </c>
      <c r="N1178" s="84">
        <f t="shared" si="189"/>
        <v>74</v>
      </c>
      <c r="O1178" s="84">
        <f t="shared" si="182"/>
        <v>244.2</v>
      </c>
      <c r="P1178" s="1"/>
      <c r="Q1178" s="1"/>
    </row>
    <row r="1179" spans="1:17" x14ac:dyDescent="0.2">
      <c r="A1179" s="84">
        <f t="shared" si="183"/>
        <v>117.3</v>
      </c>
      <c r="B1179" s="84">
        <f t="shared" si="180"/>
        <v>1.0544</v>
      </c>
      <c r="C1179" s="84">
        <f t="shared" si="181"/>
        <v>1.0021</v>
      </c>
      <c r="D1179" s="1"/>
      <c r="E1179" s="84">
        <f t="shared" si="184"/>
        <v>11.63</v>
      </c>
      <c r="F1179" s="84">
        <f t="shared" si="185"/>
        <v>0</v>
      </c>
      <c r="G1179" s="1"/>
      <c r="H1179" s="1"/>
      <c r="I1179" s="84">
        <f t="shared" si="186"/>
        <v>11.63</v>
      </c>
      <c r="J1179" s="84">
        <f t="shared" si="187"/>
        <v>192.6</v>
      </c>
      <c r="K1179" s="1"/>
      <c r="L1179" s="1"/>
      <c r="M1179" s="84">
        <f t="shared" si="188"/>
        <v>11.63</v>
      </c>
      <c r="N1179" s="84">
        <f t="shared" si="189"/>
        <v>74.08</v>
      </c>
      <c r="O1179" s="84">
        <f t="shared" si="182"/>
        <v>244.464</v>
      </c>
      <c r="P1179" s="1"/>
      <c r="Q1179" s="1"/>
    </row>
    <row r="1180" spans="1:17" x14ac:dyDescent="0.2">
      <c r="A1180" s="84">
        <f t="shared" si="183"/>
        <v>117.4</v>
      </c>
      <c r="B1180" s="84">
        <f t="shared" si="180"/>
        <v>1.0541</v>
      </c>
      <c r="C1180" s="84">
        <f t="shared" si="181"/>
        <v>1.002</v>
      </c>
      <c r="D1180" s="1"/>
      <c r="E1180" s="84">
        <f t="shared" si="184"/>
        <v>11.64</v>
      </c>
      <c r="F1180" s="84">
        <f t="shared" si="185"/>
        <v>0</v>
      </c>
      <c r="G1180" s="1"/>
      <c r="H1180" s="1"/>
      <c r="I1180" s="84">
        <f t="shared" si="186"/>
        <v>11.64</v>
      </c>
      <c r="J1180" s="84">
        <f t="shared" si="187"/>
        <v>192.8</v>
      </c>
      <c r="K1180" s="1"/>
      <c r="L1180" s="1"/>
      <c r="M1180" s="84">
        <f t="shared" si="188"/>
        <v>11.64</v>
      </c>
      <c r="N1180" s="84">
        <f t="shared" si="189"/>
        <v>74.150000000000006</v>
      </c>
      <c r="O1180" s="84">
        <f t="shared" si="182"/>
        <v>244.69499999999999</v>
      </c>
      <c r="P1180" s="1"/>
      <c r="Q1180" s="1"/>
    </row>
    <row r="1181" spans="1:17" x14ac:dyDescent="0.2">
      <c r="A1181" s="84">
        <f t="shared" si="183"/>
        <v>117.5</v>
      </c>
      <c r="B1181" s="84">
        <f t="shared" si="180"/>
        <v>1.0539000000000001</v>
      </c>
      <c r="C1181" s="84">
        <f t="shared" si="181"/>
        <v>1.002</v>
      </c>
      <c r="D1181" s="1"/>
      <c r="E1181" s="84">
        <f t="shared" si="184"/>
        <v>11.65</v>
      </c>
      <c r="F1181" s="84">
        <f t="shared" si="185"/>
        <v>0</v>
      </c>
      <c r="G1181" s="1"/>
      <c r="H1181" s="1"/>
      <c r="I1181" s="84">
        <f t="shared" si="186"/>
        <v>11.65</v>
      </c>
      <c r="J1181" s="84">
        <f t="shared" si="187"/>
        <v>193</v>
      </c>
      <c r="K1181" s="1"/>
      <c r="L1181" s="1"/>
      <c r="M1181" s="84">
        <f t="shared" si="188"/>
        <v>11.65</v>
      </c>
      <c r="N1181" s="84">
        <f t="shared" si="189"/>
        <v>74.23</v>
      </c>
      <c r="O1181" s="84">
        <f t="shared" si="182"/>
        <v>244.959</v>
      </c>
      <c r="P1181" s="1"/>
      <c r="Q1181" s="1"/>
    </row>
    <row r="1182" spans="1:17" x14ac:dyDescent="0.2">
      <c r="A1182" s="84">
        <f t="shared" si="183"/>
        <v>117.6</v>
      </c>
      <c r="B1182" s="84">
        <f t="shared" si="180"/>
        <v>1.0536000000000001</v>
      </c>
      <c r="C1182" s="84">
        <f t="shared" si="181"/>
        <v>1.0019</v>
      </c>
      <c r="D1182" s="1"/>
      <c r="E1182" s="84">
        <f t="shared" si="184"/>
        <v>11.66</v>
      </c>
      <c r="F1182" s="84">
        <f t="shared" si="185"/>
        <v>0</v>
      </c>
      <c r="G1182" s="1"/>
      <c r="H1182" s="1"/>
      <c r="I1182" s="84">
        <f t="shared" si="186"/>
        <v>11.66</v>
      </c>
      <c r="J1182" s="84">
        <f t="shared" si="187"/>
        <v>193.2</v>
      </c>
      <c r="K1182" s="1"/>
      <c r="L1182" s="1"/>
      <c r="M1182" s="84">
        <f t="shared" si="188"/>
        <v>11.66</v>
      </c>
      <c r="N1182" s="84">
        <f t="shared" si="189"/>
        <v>74.31</v>
      </c>
      <c r="O1182" s="84">
        <f t="shared" si="182"/>
        <v>245.22300000000001</v>
      </c>
      <c r="P1182" s="1"/>
      <c r="Q1182" s="1"/>
    </row>
    <row r="1183" spans="1:17" x14ac:dyDescent="0.2">
      <c r="A1183" s="84">
        <f t="shared" si="183"/>
        <v>117.7</v>
      </c>
      <c r="B1183" s="84">
        <f t="shared" si="180"/>
        <v>1.0533999999999999</v>
      </c>
      <c r="C1183" s="84">
        <f t="shared" si="181"/>
        <v>1.0019</v>
      </c>
      <c r="D1183" s="1"/>
      <c r="E1183" s="84">
        <f t="shared" si="184"/>
        <v>11.67</v>
      </c>
      <c r="F1183" s="84">
        <f t="shared" si="185"/>
        <v>0</v>
      </c>
      <c r="G1183" s="1"/>
      <c r="H1183" s="1"/>
      <c r="I1183" s="84">
        <f t="shared" si="186"/>
        <v>11.67</v>
      </c>
      <c r="J1183" s="84">
        <f t="shared" si="187"/>
        <v>193.4</v>
      </c>
      <c r="K1183" s="1"/>
      <c r="L1183" s="1"/>
      <c r="M1183" s="84">
        <f t="shared" si="188"/>
        <v>11.67</v>
      </c>
      <c r="N1183" s="84">
        <f t="shared" si="189"/>
        <v>74.38</v>
      </c>
      <c r="O1183" s="84">
        <f t="shared" si="182"/>
        <v>245.45400000000001</v>
      </c>
      <c r="P1183" s="1"/>
      <c r="Q1183" s="1"/>
    </row>
    <row r="1184" spans="1:17" x14ac:dyDescent="0.2">
      <c r="A1184" s="84">
        <f t="shared" si="183"/>
        <v>117.8</v>
      </c>
      <c r="B1184" s="84">
        <f t="shared" si="180"/>
        <v>1.0531999999999999</v>
      </c>
      <c r="C1184" s="84">
        <f t="shared" si="181"/>
        <v>1.0018</v>
      </c>
      <c r="D1184" s="1"/>
      <c r="E1184" s="84">
        <f t="shared" si="184"/>
        <v>11.68</v>
      </c>
      <c r="F1184" s="84">
        <f t="shared" si="185"/>
        <v>0</v>
      </c>
      <c r="G1184" s="1"/>
      <c r="H1184" s="1"/>
      <c r="I1184" s="84">
        <f t="shared" si="186"/>
        <v>11.68</v>
      </c>
      <c r="J1184" s="84">
        <f t="shared" si="187"/>
        <v>193.6</v>
      </c>
      <c r="K1184" s="1"/>
      <c r="L1184" s="1"/>
      <c r="M1184" s="84">
        <f t="shared" si="188"/>
        <v>11.68</v>
      </c>
      <c r="N1184" s="84">
        <f t="shared" si="189"/>
        <v>74.459999999999994</v>
      </c>
      <c r="O1184" s="84">
        <f t="shared" si="182"/>
        <v>245.71799999999999</v>
      </c>
      <c r="P1184" s="1"/>
      <c r="Q1184" s="1"/>
    </row>
    <row r="1185" spans="1:17" x14ac:dyDescent="0.2">
      <c r="A1185" s="84">
        <f t="shared" si="183"/>
        <v>117.9</v>
      </c>
      <c r="B1185" s="84">
        <f t="shared" si="180"/>
        <v>1.0528999999999999</v>
      </c>
      <c r="C1185" s="84">
        <f t="shared" si="181"/>
        <v>1.0018</v>
      </c>
      <c r="D1185" s="1"/>
      <c r="E1185" s="84">
        <f t="shared" si="184"/>
        <v>11.69</v>
      </c>
      <c r="F1185" s="84">
        <f t="shared" si="185"/>
        <v>0</v>
      </c>
      <c r="G1185" s="1"/>
      <c r="H1185" s="1"/>
      <c r="I1185" s="84">
        <f t="shared" si="186"/>
        <v>11.69</v>
      </c>
      <c r="J1185" s="84">
        <f t="shared" si="187"/>
        <v>193.8</v>
      </c>
      <c r="K1185" s="1"/>
      <c r="L1185" s="1"/>
      <c r="M1185" s="84">
        <f t="shared" si="188"/>
        <v>11.69</v>
      </c>
      <c r="N1185" s="84">
        <f t="shared" si="189"/>
        <v>74.540000000000006</v>
      </c>
      <c r="O1185" s="84">
        <f t="shared" si="182"/>
        <v>245.982</v>
      </c>
      <c r="P1185" s="1"/>
      <c r="Q1185" s="1"/>
    </row>
    <row r="1186" spans="1:17" x14ac:dyDescent="0.2">
      <c r="A1186" s="84">
        <f t="shared" si="183"/>
        <v>118</v>
      </c>
      <c r="B1186" s="84">
        <f t="shared" si="180"/>
        <v>1.0527</v>
      </c>
      <c r="C1186" s="84">
        <f t="shared" si="181"/>
        <v>1.0017</v>
      </c>
      <c r="D1186" s="1"/>
      <c r="E1186" s="84">
        <f t="shared" si="184"/>
        <v>11.7</v>
      </c>
      <c r="F1186" s="84">
        <f t="shared" si="185"/>
        <v>0</v>
      </c>
      <c r="G1186" s="1"/>
      <c r="H1186" s="1"/>
      <c r="I1186" s="84">
        <f t="shared" si="186"/>
        <v>11.7</v>
      </c>
      <c r="J1186" s="84">
        <f t="shared" si="187"/>
        <v>194</v>
      </c>
      <c r="K1186" s="1"/>
      <c r="L1186" s="1"/>
      <c r="M1186" s="84">
        <f t="shared" si="188"/>
        <v>11.7</v>
      </c>
      <c r="N1186" s="84">
        <f t="shared" si="189"/>
        <v>74.62</v>
      </c>
      <c r="O1186" s="84">
        <f t="shared" si="182"/>
        <v>246.24600000000001</v>
      </c>
      <c r="P1186" s="1"/>
      <c r="Q1186" s="1"/>
    </row>
    <row r="1187" spans="1:17" x14ac:dyDescent="0.2">
      <c r="A1187" s="84">
        <f t="shared" si="183"/>
        <v>118.1</v>
      </c>
      <c r="B1187" s="84">
        <f t="shared" si="180"/>
        <v>1.0525</v>
      </c>
      <c r="C1187" s="84">
        <f t="shared" si="181"/>
        <v>1.0017</v>
      </c>
      <c r="D1187" s="1"/>
      <c r="E1187" s="84">
        <f t="shared" si="184"/>
        <v>11.71</v>
      </c>
      <c r="F1187" s="84">
        <f t="shared" si="185"/>
        <v>0</v>
      </c>
      <c r="G1187" s="1"/>
      <c r="H1187" s="1"/>
      <c r="I1187" s="84">
        <f t="shared" si="186"/>
        <v>11.71</v>
      </c>
      <c r="J1187" s="84">
        <f t="shared" si="187"/>
        <v>194.2</v>
      </c>
      <c r="K1187" s="1"/>
      <c r="L1187" s="1"/>
      <c r="M1187" s="84">
        <f t="shared" si="188"/>
        <v>11.71</v>
      </c>
      <c r="N1187" s="84">
        <f t="shared" si="189"/>
        <v>74.69</v>
      </c>
      <c r="O1187" s="84">
        <f t="shared" si="182"/>
        <v>246.477</v>
      </c>
      <c r="P1187" s="1"/>
      <c r="Q1187" s="1"/>
    </row>
    <row r="1188" spans="1:17" x14ac:dyDescent="0.2">
      <c r="A1188" s="84">
        <f t="shared" si="183"/>
        <v>118.2</v>
      </c>
      <c r="B1188" s="84">
        <f t="shared" si="180"/>
        <v>1.0522</v>
      </c>
      <c r="C1188" s="84">
        <f t="shared" si="181"/>
        <v>1.0016</v>
      </c>
      <c r="D1188" s="1"/>
      <c r="E1188" s="84">
        <f t="shared" si="184"/>
        <v>11.72</v>
      </c>
      <c r="F1188" s="84">
        <f t="shared" si="185"/>
        <v>0</v>
      </c>
      <c r="G1188" s="1"/>
      <c r="H1188" s="1"/>
      <c r="I1188" s="84">
        <f t="shared" si="186"/>
        <v>11.72</v>
      </c>
      <c r="J1188" s="84">
        <f t="shared" si="187"/>
        <v>194.4</v>
      </c>
      <c r="K1188" s="1"/>
      <c r="L1188" s="1"/>
      <c r="M1188" s="84">
        <f t="shared" si="188"/>
        <v>11.72</v>
      </c>
      <c r="N1188" s="84">
        <f t="shared" si="189"/>
        <v>74.77</v>
      </c>
      <c r="O1188" s="84">
        <f t="shared" si="182"/>
        <v>246.74100000000001</v>
      </c>
      <c r="P1188" s="1"/>
      <c r="Q1188" s="1"/>
    </row>
    <row r="1189" spans="1:17" x14ac:dyDescent="0.2">
      <c r="A1189" s="84">
        <f t="shared" si="183"/>
        <v>118.3</v>
      </c>
      <c r="B1189" s="84">
        <f t="shared" si="180"/>
        <v>1.052</v>
      </c>
      <c r="C1189" s="84">
        <f t="shared" si="181"/>
        <v>1.0016</v>
      </c>
      <c r="D1189" s="1"/>
      <c r="E1189" s="84">
        <f t="shared" si="184"/>
        <v>11.73</v>
      </c>
      <c r="F1189" s="84">
        <f t="shared" si="185"/>
        <v>0</v>
      </c>
      <c r="G1189" s="1"/>
      <c r="H1189" s="1"/>
      <c r="I1189" s="84">
        <f t="shared" si="186"/>
        <v>11.73</v>
      </c>
      <c r="J1189" s="84">
        <f t="shared" si="187"/>
        <v>194.6</v>
      </c>
      <c r="K1189" s="1"/>
      <c r="L1189" s="1"/>
      <c r="M1189" s="84">
        <f t="shared" si="188"/>
        <v>11.73</v>
      </c>
      <c r="N1189" s="84">
        <f t="shared" si="189"/>
        <v>74.849999999999994</v>
      </c>
      <c r="O1189" s="84">
        <f t="shared" si="182"/>
        <v>247.005</v>
      </c>
      <c r="P1189" s="1"/>
      <c r="Q1189" s="1"/>
    </row>
    <row r="1190" spans="1:17" x14ac:dyDescent="0.2">
      <c r="A1190" s="84">
        <f t="shared" si="183"/>
        <v>118.4</v>
      </c>
      <c r="B1190" s="84">
        <f t="shared" si="180"/>
        <v>1.0518000000000001</v>
      </c>
      <c r="C1190" s="84">
        <f t="shared" si="181"/>
        <v>1.0015000000000001</v>
      </c>
      <c r="D1190" s="1"/>
      <c r="E1190" s="84">
        <f t="shared" si="184"/>
        <v>11.74</v>
      </c>
      <c r="F1190" s="84">
        <f t="shared" si="185"/>
        <v>0</v>
      </c>
      <c r="G1190" s="1"/>
      <c r="H1190" s="1"/>
      <c r="I1190" s="84">
        <f t="shared" si="186"/>
        <v>11.74</v>
      </c>
      <c r="J1190" s="84">
        <f t="shared" si="187"/>
        <v>194.8</v>
      </c>
      <c r="K1190" s="1"/>
      <c r="L1190" s="1"/>
      <c r="M1190" s="84">
        <f t="shared" si="188"/>
        <v>11.74</v>
      </c>
      <c r="N1190" s="84">
        <f t="shared" si="189"/>
        <v>74.92</v>
      </c>
      <c r="O1190" s="84">
        <f t="shared" si="182"/>
        <v>247.23599999999999</v>
      </c>
      <c r="P1190" s="1"/>
      <c r="Q1190" s="1"/>
    </row>
    <row r="1191" spans="1:17" x14ac:dyDescent="0.2">
      <c r="A1191" s="84">
        <f t="shared" si="183"/>
        <v>118.5</v>
      </c>
      <c r="B1191" s="84">
        <f t="shared" si="180"/>
        <v>1.0515000000000001</v>
      </c>
      <c r="C1191" s="84">
        <f t="shared" si="181"/>
        <v>1.0015000000000001</v>
      </c>
      <c r="D1191" s="1"/>
      <c r="E1191" s="84">
        <f t="shared" si="184"/>
        <v>11.75</v>
      </c>
      <c r="F1191" s="84">
        <f t="shared" si="185"/>
        <v>0</v>
      </c>
      <c r="G1191" s="1"/>
      <c r="H1191" s="1"/>
      <c r="I1191" s="84">
        <f t="shared" si="186"/>
        <v>11.75</v>
      </c>
      <c r="J1191" s="84">
        <f t="shared" si="187"/>
        <v>195</v>
      </c>
      <c r="K1191" s="1"/>
      <c r="L1191" s="1"/>
      <c r="M1191" s="84">
        <f t="shared" si="188"/>
        <v>11.75</v>
      </c>
      <c r="N1191" s="84">
        <f t="shared" si="189"/>
        <v>75</v>
      </c>
      <c r="O1191" s="84">
        <f t="shared" si="182"/>
        <v>247.5</v>
      </c>
      <c r="P1191" s="1"/>
      <c r="Q1191" s="1"/>
    </row>
    <row r="1192" spans="1:17" x14ac:dyDescent="0.2">
      <c r="A1192" s="84">
        <f t="shared" si="183"/>
        <v>118.6</v>
      </c>
      <c r="B1192" s="84">
        <f t="shared" si="180"/>
        <v>1.0512999999999999</v>
      </c>
      <c r="C1192" s="84">
        <f t="shared" si="181"/>
        <v>1.0014000000000001</v>
      </c>
      <c r="D1192" s="1"/>
      <c r="E1192" s="84">
        <f t="shared" si="184"/>
        <v>11.76</v>
      </c>
      <c r="F1192" s="84">
        <f t="shared" si="185"/>
        <v>0</v>
      </c>
      <c r="G1192" s="1"/>
      <c r="H1192" s="1"/>
      <c r="I1192" s="84">
        <f t="shared" si="186"/>
        <v>11.76</v>
      </c>
      <c r="J1192" s="84">
        <f t="shared" si="187"/>
        <v>195.2</v>
      </c>
      <c r="K1192" s="1"/>
      <c r="L1192" s="1"/>
      <c r="M1192" s="84">
        <f t="shared" si="188"/>
        <v>11.76</v>
      </c>
      <c r="N1192" s="84">
        <f t="shared" si="189"/>
        <v>75.08</v>
      </c>
      <c r="O1192" s="84">
        <f t="shared" si="182"/>
        <v>247.76400000000001</v>
      </c>
      <c r="P1192" s="1"/>
      <c r="Q1192" s="1"/>
    </row>
    <row r="1193" spans="1:17" x14ac:dyDescent="0.2">
      <c r="A1193" s="84">
        <f t="shared" si="183"/>
        <v>118.7</v>
      </c>
      <c r="B1193" s="84">
        <f t="shared" si="180"/>
        <v>1.0510999999999999</v>
      </c>
      <c r="C1193" s="84">
        <f t="shared" si="181"/>
        <v>1.0014000000000001</v>
      </c>
      <c r="D1193" s="1"/>
      <c r="E1193" s="84">
        <f t="shared" si="184"/>
        <v>11.77</v>
      </c>
      <c r="F1193" s="84">
        <f t="shared" si="185"/>
        <v>0</v>
      </c>
      <c r="G1193" s="1"/>
      <c r="H1193" s="1"/>
      <c r="I1193" s="84">
        <f t="shared" si="186"/>
        <v>11.77</v>
      </c>
      <c r="J1193" s="84">
        <f t="shared" si="187"/>
        <v>195.4</v>
      </c>
      <c r="K1193" s="1"/>
      <c r="L1193" s="1"/>
      <c r="M1193" s="84">
        <f t="shared" si="188"/>
        <v>11.77</v>
      </c>
      <c r="N1193" s="84">
        <f t="shared" si="189"/>
        <v>75.150000000000006</v>
      </c>
      <c r="O1193" s="84">
        <f t="shared" si="182"/>
        <v>247.995</v>
      </c>
      <c r="P1193" s="1"/>
      <c r="Q1193" s="1"/>
    </row>
    <row r="1194" spans="1:17" x14ac:dyDescent="0.2">
      <c r="A1194" s="84">
        <f t="shared" si="183"/>
        <v>118.8</v>
      </c>
      <c r="B1194" s="84">
        <f t="shared" si="180"/>
        <v>1.0508</v>
      </c>
      <c r="C1194" s="84">
        <f t="shared" si="181"/>
        <v>1.0014000000000001</v>
      </c>
      <c r="D1194" s="1"/>
      <c r="E1194" s="84">
        <f t="shared" si="184"/>
        <v>11.78</v>
      </c>
      <c r="F1194" s="84">
        <f t="shared" si="185"/>
        <v>0</v>
      </c>
      <c r="G1194" s="1"/>
      <c r="H1194" s="1"/>
      <c r="I1194" s="84">
        <f t="shared" si="186"/>
        <v>11.78</v>
      </c>
      <c r="J1194" s="84">
        <f t="shared" si="187"/>
        <v>195.6</v>
      </c>
      <c r="K1194" s="1"/>
      <c r="L1194" s="1"/>
      <c r="M1194" s="84">
        <f t="shared" si="188"/>
        <v>11.78</v>
      </c>
      <c r="N1194" s="84">
        <f t="shared" si="189"/>
        <v>75.23</v>
      </c>
      <c r="O1194" s="84">
        <f t="shared" si="182"/>
        <v>248.25899999999999</v>
      </c>
      <c r="P1194" s="1"/>
      <c r="Q1194" s="1"/>
    </row>
    <row r="1195" spans="1:17" x14ac:dyDescent="0.2">
      <c r="A1195" s="84">
        <f t="shared" si="183"/>
        <v>118.9</v>
      </c>
      <c r="B1195" s="84">
        <f t="shared" si="180"/>
        <v>1.0506</v>
      </c>
      <c r="C1195" s="84">
        <f t="shared" si="181"/>
        <v>1.0013000000000001</v>
      </c>
      <c r="D1195" s="1"/>
      <c r="E1195" s="84">
        <f t="shared" si="184"/>
        <v>11.79</v>
      </c>
      <c r="F1195" s="84">
        <f t="shared" si="185"/>
        <v>0</v>
      </c>
      <c r="G1195" s="1"/>
      <c r="H1195" s="1"/>
      <c r="I1195" s="84">
        <f t="shared" si="186"/>
        <v>11.79</v>
      </c>
      <c r="J1195" s="84">
        <f t="shared" si="187"/>
        <v>195.8</v>
      </c>
      <c r="K1195" s="1"/>
      <c r="L1195" s="1"/>
      <c r="M1195" s="84">
        <f t="shared" si="188"/>
        <v>11.79</v>
      </c>
      <c r="N1195" s="84">
        <f t="shared" si="189"/>
        <v>75.31</v>
      </c>
      <c r="O1195" s="84">
        <f t="shared" si="182"/>
        <v>248.523</v>
      </c>
      <c r="P1195" s="1"/>
      <c r="Q1195" s="1"/>
    </row>
    <row r="1196" spans="1:17" x14ac:dyDescent="0.2">
      <c r="A1196" s="84">
        <f t="shared" si="183"/>
        <v>119</v>
      </c>
      <c r="B1196" s="84">
        <f t="shared" si="180"/>
        <v>1.0504</v>
      </c>
      <c r="C1196" s="84">
        <f t="shared" si="181"/>
        <v>1.0013000000000001</v>
      </c>
      <c r="D1196" s="1"/>
      <c r="E1196" s="84">
        <f t="shared" si="184"/>
        <v>11.8</v>
      </c>
      <c r="F1196" s="84">
        <f t="shared" si="185"/>
        <v>0</v>
      </c>
      <c r="G1196" s="1"/>
      <c r="H1196" s="1"/>
      <c r="I1196" s="84">
        <f t="shared" si="186"/>
        <v>11.8</v>
      </c>
      <c r="J1196" s="84">
        <f t="shared" si="187"/>
        <v>196</v>
      </c>
      <c r="K1196" s="1"/>
      <c r="L1196" s="1"/>
      <c r="M1196" s="84">
        <f t="shared" si="188"/>
        <v>11.8</v>
      </c>
      <c r="N1196" s="84">
        <f t="shared" si="189"/>
        <v>75.38</v>
      </c>
      <c r="O1196" s="84">
        <f t="shared" si="182"/>
        <v>248.75399999999999</v>
      </c>
      <c r="P1196" s="1"/>
      <c r="Q1196" s="1"/>
    </row>
    <row r="1197" spans="1:17" x14ac:dyDescent="0.2">
      <c r="A1197" s="84">
        <f t="shared" si="183"/>
        <v>119.1</v>
      </c>
      <c r="B1197" s="84">
        <f t="shared" si="180"/>
        <v>1.0501</v>
      </c>
      <c r="C1197" s="84">
        <f t="shared" si="181"/>
        <v>1.0012000000000001</v>
      </c>
      <c r="D1197" s="1"/>
      <c r="E1197" s="84">
        <f t="shared" si="184"/>
        <v>11.81</v>
      </c>
      <c r="F1197" s="84">
        <f t="shared" si="185"/>
        <v>0</v>
      </c>
      <c r="G1197" s="1"/>
      <c r="H1197" s="1"/>
      <c r="I1197" s="84">
        <f t="shared" si="186"/>
        <v>11.81</v>
      </c>
      <c r="J1197" s="84">
        <f t="shared" si="187"/>
        <v>196.2</v>
      </c>
      <c r="K1197" s="1"/>
      <c r="L1197" s="1"/>
      <c r="M1197" s="84">
        <f t="shared" si="188"/>
        <v>11.81</v>
      </c>
      <c r="N1197" s="84">
        <f t="shared" si="189"/>
        <v>75.459999999999994</v>
      </c>
      <c r="O1197" s="84">
        <f t="shared" si="182"/>
        <v>249.018</v>
      </c>
      <c r="P1197" s="1"/>
      <c r="Q1197" s="1"/>
    </row>
    <row r="1198" spans="1:17" x14ac:dyDescent="0.2">
      <c r="A1198" s="84">
        <f t="shared" si="183"/>
        <v>119.2</v>
      </c>
      <c r="B1198" s="84">
        <f t="shared" si="180"/>
        <v>1.0499000000000001</v>
      </c>
      <c r="C1198" s="84">
        <f t="shared" si="181"/>
        <v>1.0012000000000001</v>
      </c>
      <c r="D1198" s="1"/>
      <c r="E1198" s="84">
        <f t="shared" si="184"/>
        <v>11.82</v>
      </c>
      <c r="F1198" s="84">
        <f t="shared" si="185"/>
        <v>0</v>
      </c>
      <c r="G1198" s="1"/>
      <c r="H1198" s="1"/>
      <c r="I1198" s="84">
        <f t="shared" si="186"/>
        <v>11.82</v>
      </c>
      <c r="J1198" s="84">
        <f t="shared" si="187"/>
        <v>196.4</v>
      </c>
      <c r="K1198" s="1"/>
      <c r="L1198" s="1"/>
      <c r="M1198" s="84">
        <f t="shared" si="188"/>
        <v>11.82</v>
      </c>
      <c r="N1198" s="84">
        <f t="shared" si="189"/>
        <v>75.540000000000006</v>
      </c>
      <c r="O1198" s="84">
        <f t="shared" si="182"/>
        <v>249.28200000000001</v>
      </c>
      <c r="P1198" s="1"/>
      <c r="Q1198" s="1"/>
    </row>
    <row r="1199" spans="1:17" x14ac:dyDescent="0.2">
      <c r="A1199" s="84">
        <f t="shared" si="183"/>
        <v>119.3</v>
      </c>
      <c r="B1199" s="84">
        <f t="shared" si="180"/>
        <v>1.0497000000000001</v>
      </c>
      <c r="C1199" s="84">
        <f t="shared" si="181"/>
        <v>1.0012000000000001</v>
      </c>
      <c r="D1199" s="1"/>
      <c r="E1199" s="84">
        <f t="shared" si="184"/>
        <v>11.83</v>
      </c>
      <c r="F1199" s="84">
        <f t="shared" si="185"/>
        <v>0</v>
      </c>
      <c r="G1199" s="1"/>
      <c r="H1199" s="1"/>
      <c r="I1199" s="84">
        <f t="shared" si="186"/>
        <v>11.83</v>
      </c>
      <c r="J1199" s="84">
        <f t="shared" si="187"/>
        <v>196.6</v>
      </c>
      <c r="K1199" s="1"/>
      <c r="L1199" s="1"/>
      <c r="M1199" s="84">
        <f t="shared" si="188"/>
        <v>11.83</v>
      </c>
      <c r="N1199" s="84">
        <f t="shared" si="189"/>
        <v>75.62</v>
      </c>
      <c r="O1199" s="84">
        <f t="shared" si="182"/>
        <v>249.54599999999999</v>
      </c>
      <c r="P1199" s="1"/>
      <c r="Q1199" s="1"/>
    </row>
    <row r="1200" spans="1:17" x14ac:dyDescent="0.2">
      <c r="A1200" s="84">
        <f t="shared" si="183"/>
        <v>119.4</v>
      </c>
      <c r="B1200" s="84">
        <f t="shared" si="180"/>
        <v>1.0495000000000001</v>
      </c>
      <c r="C1200" s="84">
        <f t="shared" si="181"/>
        <v>1.0011000000000001</v>
      </c>
      <c r="D1200" s="1"/>
      <c r="E1200" s="84">
        <f t="shared" si="184"/>
        <v>11.84</v>
      </c>
      <c r="F1200" s="84">
        <f t="shared" si="185"/>
        <v>0</v>
      </c>
      <c r="G1200" s="1"/>
      <c r="H1200" s="1"/>
      <c r="I1200" s="84">
        <f t="shared" si="186"/>
        <v>11.84</v>
      </c>
      <c r="J1200" s="84">
        <f t="shared" si="187"/>
        <v>196.8</v>
      </c>
      <c r="K1200" s="1"/>
      <c r="L1200" s="1"/>
      <c r="M1200" s="84">
        <f t="shared" si="188"/>
        <v>11.84</v>
      </c>
      <c r="N1200" s="84">
        <f t="shared" si="189"/>
        <v>75.69</v>
      </c>
      <c r="O1200" s="84">
        <f t="shared" si="182"/>
        <v>249.77699999999999</v>
      </c>
      <c r="P1200" s="1"/>
      <c r="Q1200" s="1"/>
    </row>
    <row r="1201" spans="1:17" x14ac:dyDescent="0.2">
      <c r="A1201" s="84">
        <f t="shared" si="183"/>
        <v>119.5</v>
      </c>
      <c r="B1201" s="84">
        <f t="shared" si="180"/>
        <v>1.0491999999999999</v>
      </c>
      <c r="C1201" s="84">
        <f t="shared" si="181"/>
        <v>1.0011000000000001</v>
      </c>
      <c r="D1201" s="1"/>
      <c r="E1201" s="84">
        <f t="shared" si="184"/>
        <v>11.85</v>
      </c>
      <c r="F1201" s="84">
        <f t="shared" si="185"/>
        <v>0</v>
      </c>
      <c r="G1201" s="1"/>
      <c r="H1201" s="1"/>
      <c r="I1201" s="84">
        <f t="shared" si="186"/>
        <v>11.85</v>
      </c>
      <c r="J1201" s="84">
        <f t="shared" si="187"/>
        <v>197</v>
      </c>
      <c r="K1201" s="1"/>
      <c r="L1201" s="1"/>
      <c r="M1201" s="84">
        <f t="shared" si="188"/>
        <v>11.85</v>
      </c>
      <c r="N1201" s="84">
        <f t="shared" si="189"/>
        <v>75.77</v>
      </c>
      <c r="O1201" s="84">
        <f t="shared" si="182"/>
        <v>250.041</v>
      </c>
      <c r="P1201" s="1"/>
      <c r="Q1201" s="1"/>
    </row>
    <row r="1202" spans="1:17" x14ac:dyDescent="0.2">
      <c r="A1202" s="84">
        <f t="shared" si="183"/>
        <v>119.6</v>
      </c>
      <c r="B1202" s="84">
        <f t="shared" si="180"/>
        <v>1.0489999999999999</v>
      </c>
      <c r="C1202" s="84">
        <f t="shared" si="181"/>
        <v>1.0009999999999999</v>
      </c>
      <c r="D1202" s="1"/>
      <c r="E1202" s="84">
        <f t="shared" si="184"/>
        <v>11.86</v>
      </c>
      <c r="F1202" s="84">
        <f t="shared" si="185"/>
        <v>0</v>
      </c>
      <c r="G1202" s="1"/>
      <c r="H1202" s="1"/>
      <c r="I1202" s="84">
        <f t="shared" si="186"/>
        <v>11.86</v>
      </c>
      <c r="J1202" s="84">
        <f t="shared" si="187"/>
        <v>197.2</v>
      </c>
      <c r="K1202" s="1"/>
      <c r="L1202" s="1"/>
      <c r="M1202" s="84">
        <f t="shared" si="188"/>
        <v>11.86</v>
      </c>
      <c r="N1202" s="84">
        <f t="shared" si="189"/>
        <v>75.849999999999994</v>
      </c>
      <c r="O1202" s="84">
        <f t="shared" si="182"/>
        <v>250.30500000000001</v>
      </c>
      <c r="P1202" s="1"/>
      <c r="Q1202" s="1"/>
    </row>
    <row r="1203" spans="1:17" x14ac:dyDescent="0.2">
      <c r="A1203" s="84">
        <f t="shared" si="183"/>
        <v>119.7</v>
      </c>
      <c r="B1203" s="84">
        <f t="shared" si="180"/>
        <v>1.0488</v>
      </c>
      <c r="C1203" s="84">
        <f t="shared" si="181"/>
        <v>1.0009999999999999</v>
      </c>
      <c r="D1203" s="1"/>
      <c r="E1203" s="84">
        <f t="shared" si="184"/>
        <v>11.87</v>
      </c>
      <c r="F1203" s="84">
        <f t="shared" si="185"/>
        <v>0</v>
      </c>
      <c r="G1203" s="1"/>
      <c r="H1203" s="1"/>
      <c r="I1203" s="84">
        <f t="shared" si="186"/>
        <v>11.87</v>
      </c>
      <c r="J1203" s="84">
        <f t="shared" si="187"/>
        <v>197.4</v>
      </c>
      <c r="K1203" s="1"/>
      <c r="L1203" s="1"/>
      <c r="M1203" s="84">
        <f t="shared" si="188"/>
        <v>11.87</v>
      </c>
      <c r="N1203" s="84">
        <f t="shared" si="189"/>
        <v>75.92</v>
      </c>
      <c r="O1203" s="84">
        <f t="shared" si="182"/>
        <v>250.536</v>
      </c>
      <c r="P1203" s="1"/>
      <c r="Q1203" s="1"/>
    </row>
    <row r="1204" spans="1:17" x14ac:dyDescent="0.2">
      <c r="A1204" s="84">
        <f t="shared" si="183"/>
        <v>119.8</v>
      </c>
      <c r="B1204" s="84">
        <f t="shared" si="180"/>
        <v>1.0486</v>
      </c>
      <c r="C1204" s="84">
        <f t="shared" si="181"/>
        <v>1.0009999999999999</v>
      </c>
      <c r="D1204" s="1"/>
      <c r="E1204" s="84">
        <f t="shared" si="184"/>
        <v>11.88</v>
      </c>
      <c r="F1204" s="84">
        <f t="shared" si="185"/>
        <v>0</v>
      </c>
      <c r="G1204" s="1"/>
      <c r="H1204" s="1"/>
      <c r="I1204" s="84">
        <f t="shared" si="186"/>
        <v>11.88</v>
      </c>
      <c r="J1204" s="84">
        <f t="shared" si="187"/>
        <v>197.6</v>
      </c>
      <c r="K1204" s="1"/>
      <c r="L1204" s="1"/>
      <c r="M1204" s="84">
        <f t="shared" si="188"/>
        <v>11.88</v>
      </c>
      <c r="N1204" s="84">
        <f t="shared" si="189"/>
        <v>76</v>
      </c>
      <c r="O1204" s="84">
        <f t="shared" si="182"/>
        <v>250.8</v>
      </c>
      <c r="P1204" s="1"/>
      <c r="Q1204" s="1"/>
    </row>
    <row r="1205" spans="1:17" x14ac:dyDescent="0.2">
      <c r="A1205" s="84">
        <f t="shared" si="183"/>
        <v>119.9</v>
      </c>
      <c r="B1205" s="84">
        <f t="shared" si="180"/>
        <v>1.0483</v>
      </c>
      <c r="C1205" s="84">
        <f t="shared" si="181"/>
        <v>1.0008999999999999</v>
      </c>
      <c r="D1205" s="1"/>
      <c r="E1205" s="84">
        <f t="shared" si="184"/>
        <v>11.89</v>
      </c>
      <c r="F1205" s="84">
        <f t="shared" si="185"/>
        <v>0</v>
      </c>
      <c r="G1205" s="1"/>
      <c r="H1205" s="1"/>
      <c r="I1205" s="84">
        <f t="shared" si="186"/>
        <v>11.89</v>
      </c>
      <c r="J1205" s="84">
        <f t="shared" si="187"/>
        <v>197.8</v>
      </c>
      <c r="K1205" s="1"/>
      <c r="L1205" s="1"/>
      <c r="M1205" s="84">
        <f t="shared" si="188"/>
        <v>11.89</v>
      </c>
      <c r="N1205" s="84">
        <f t="shared" si="189"/>
        <v>76.08</v>
      </c>
      <c r="O1205" s="84">
        <f t="shared" si="182"/>
        <v>251.06399999999999</v>
      </c>
      <c r="P1205" s="1"/>
      <c r="Q1205" s="1"/>
    </row>
    <row r="1206" spans="1:17" x14ac:dyDescent="0.2">
      <c r="A1206" s="84">
        <f t="shared" si="183"/>
        <v>120</v>
      </c>
      <c r="B1206" s="84">
        <f t="shared" si="180"/>
        <v>1.0481</v>
      </c>
      <c r="C1206" s="84">
        <f t="shared" si="181"/>
        <v>1.0008999999999999</v>
      </c>
      <c r="D1206" s="1"/>
      <c r="E1206" s="84">
        <f t="shared" si="184"/>
        <v>11.9</v>
      </c>
      <c r="F1206" s="84">
        <f t="shared" si="185"/>
        <v>0</v>
      </c>
      <c r="G1206" s="1"/>
      <c r="H1206" s="1"/>
      <c r="I1206" s="84">
        <f t="shared" si="186"/>
        <v>11.9</v>
      </c>
      <c r="J1206" s="84">
        <f t="shared" si="187"/>
        <v>198</v>
      </c>
      <c r="K1206" s="1"/>
      <c r="L1206" s="1"/>
      <c r="M1206" s="84">
        <f t="shared" si="188"/>
        <v>11.9</v>
      </c>
      <c r="N1206" s="84">
        <f t="shared" si="189"/>
        <v>76.150000000000006</v>
      </c>
      <c r="O1206" s="84">
        <f t="shared" si="182"/>
        <v>251.29499999999999</v>
      </c>
      <c r="P1206" s="1"/>
      <c r="Q1206" s="1"/>
    </row>
    <row r="1207" spans="1:17" x14ac:dyDescent="0.2">
      <c r="A1207" s="84">
        <f t="shared" si="183"/>
        <v>120.1</v>
      </c>
      <c r="B1207" s="84">
        <f t="shared" si="180"/>
        <v>1.0479000000000001</v>
      </c>
      <c r="C1207" s="84">
        <f t="shared" si="181"/>
        <v>1.0008999999999999</v>
      </c>
      <c r="D1207" s="1"/>
      <c r="E1207" s="84">
        <f t="shared" si="184"/>
        <v>11.91</v>
      </c>
      <c r="F1207" s="84">
        <f t="shared" si="185"/>
        <v>0</v>
      </c>
      <c r="G1207" s="1"/>
      <c r="H1207" s="1"/>
      <c r="I1207" s="84">
        <f t="shared" si="186"/>
        <v>11.91</v>
      </c>
      <c r="J1207" s="84">
        <f t="shared" si="187"/>
        <v>198.2</v>
      </c>
      <c r="K1207" s="1"/>
      <c r="L1207" s="1"/>
      <c r="M1207" s="84">
        <f t="shared" si="188"/>
        <v>11.91</v>
      </c>
      <c r="N1207" s="84">
        <f t="shared" si="189"/>
        <v>76.23</v>
      </c>
      <c r="O1207" s="84">
        <f t="shared" si="182"/>
        <v>251.559</v>
      </c>
      <c r="P1207" s="1"/>
      <c r="Q1207" s="1"/>
    </row>
    <row r="1208" spans="1:17" x14ac:dyDescent="0.2">
      <c r="A1208" s="84">
        <f t="shared" si="183"/>
        <v>120.2</v>
      </c>
      <c r="B1208" s="84">
        <f t="shared" si="180"/>
        <v>1.0477000000000001</v>
      </c>
      <c r="C1208" s="84">
        <f t="shared" si="181"/>
        <v>1.0007999999999999</v>
      </c>
      <c r="D1208" s="1"/>
      <c r="E1208" s="84">
        <f t="shared" si="184"/>
        <v>11.92</v>
      </c>
      <c r="F1208" s="84">
        <f t="shared" si="185"/>
        <v>0</v>
      </c>
      <c r="G1208" s="1"/>
      <c r="H1208" s="1"/>
      <c r="I1208" s="84">
        <f t="shared" si="186"/>
        <v>11.92</v>
      </c>
      <c r="J1208" s="84">
        <f t="shared" si="187"/>
        <v>198.4</v>
      </c>
      <c r="K1208" s="1"/>
      <c r="L1208" s="1"/>
      <c r="M1208" s="84">
        <f t="shared" si="188"/>
        <v>11.92</v>
      </c>
      <c r="N1208" s="84">
        <f t="shared" si="189"/>
        <v>76.31</v>
      </c>
      <c r="O1208" s="84">
        <f t="shared" si="182"/>
        <v>251.82300000000001</v>
      </c>
      <c r="P1208" s="1"/>
      <c r="Q1208" s="1"/>
    </row>
    <row r="1209" spans="1:17" x14ac:dyDescent="0.2">
      <c r="A1209" s="84">
        <f t="shared" si="183"/>
        <v>120.3</v>
      </c>
      <c r="B1209" s="84">
        <f t="shared" si="180"/>
        <v>1.0475000000000001</v>
      </c>
      <c r="C1209" s="84">
        <f t="shared" si="181"/>
        <v>1.0007999999999999</v>
      </c>
      <c r="D1209" s="1"/>
      <c r="E1209" s="84">
        <f t="shared" si="184"/>
        <v>11.93</v>
      </c>
      <c r="F1209" s="84">
        <f t="shared" si="185"/>
        <v>0</v>
      </c>
      <c r="G1209" s="1"/>
      <c r="H1209" s="1"/>
      <c r="I1209" s="84">
        <f t="shared" si="186"/>
        <v>11.93</v>
      </c>
      <c r="J1209" s="84">
        <f t="shared" si="187"/>
        <v>198.6</v>
      </c>
      <c r="K1209" s="1"/>
      <c r="L1209" s="1"/>
      <c r="M1209" s="84">
        <f t="shared" si="188"/>
        <v>11.93</v>
      </c>
      <c r="N1209" s="84">
        <f t="shared" si="189"/>
        <v>76.38</v>
      </c>
      <c r="O1209" s="84">
        <f t="shared" si="182"/>
        <v>252.054</v>
      </c>
      <c r="P1209" s="1"/>
      <c r="Q1209" s="1"/>
    </row>
    <row r="1210" spans="1:17" x14ac:dyDescent="0.2">
      <c r="A1210" s="84">
        <f t="shared" si="183"/>
        <v>120.4</v>
      </c>
      <c r="B1210" s="84">
        <f t="shared" si="180"/>
        <v>1.0471999999999999</v>
      </c>
      <c r="C1210" s="84">
        <f t="shared" si="181"/>
        <v>1.0007999999999999</v>
      </c>
      <c r="D1210" s="1"/>
      <c r="E1210" s="84">
        <f t="shared" si="184"/>
        <v>11.94</v>
      </c>
      <c r="F1210" s="84">
        <f t="shared" si="185"/>
        <v>0</v>
      </c>
      <c r="G1210" s="1"/>
      <c r="H1210" s="1"/>
      <c r="I1210" s="84">
        <f t="shared" si="186"/>
        <v>11.94</v>
      </c>
      <c r="J1210" s="84">
        <f t="shared" si="187"/>
        <v>198.8</v>
      </c>
      <c r="K1210" s="1"/>
      <c r="L1210" s="1"/>
      <c r="M1210" s="84">
        <f t="shared" si="188"/>
        <v>11.94</v>
      </c>
      <c r="N1210" s="84">
        <f t="shared" si="189"/>
        <v>76.459999999999994</v>
      </c>
      <c r="O1210" s="84">
        <f t="shared" si="182"/>
        <v>252.31800000000001</v>
      </c>
      <c r="P1210" s="1"/>
      <c r="Q1210" s="1"/>
    </row>
    <row r="1211" spans="1:17" x14ac:dyDescent="0.2">
      <c r="A1211" s="84">
        <f t="shared" si="183"/>
        <v>120.5</v>
      </c>
      <c r="B1211" s="84">
        <f t="shared" si="180"/>
        <v>1.0469999999999999</v>
      </c>
      <c r="C1211" s="84">
        <f t="shared" si="181"/>
        <v>1.0006999999999999</v>
      </c>
      <c r="D1211" s="1"/>
      <c r="E1211" s="84">
        <f t="shared" si="184"/>
        <v>11.95</v>
      </c>
      <c r="F1211" s="84">
        <f t="shared" si="185"/>
        <v>0</v>
      </c>
      <c r="G1211" s="1"/>
      <c r="H1211" s="1"/>
      <c r="I1211" s="84">
        <f t="shared" si="186"/>
        <v>11.95</v>
      </c>
      <c r="J1211" s="84">
        <f t="shared" si="187"/>
        <v>199</v>
      </c>
      <c r="K1211" s="1"/>
      <c r="L1211" s="1"/>
      <c r="M1211" s="84">
        <f t="shared" si="188"/>
        <v>11.95</v>
      </c>
      <c r="N1211" s="84">
        <f t="shared" si="189"/>
        <v>76.540000000000006</v>
      </c>
      <c r="O1211" s="84">
        <f t="shared" si="182"/>
        <v>252.58199999999999</v>
      </c>
      <c r="P1211" s="1"/>
      <c r="Q1211" s="1"/>
    </row>
    <row r="1212" spans="1:17" x14ac:dyDescent="0.2">
      <c r="A1212" s="84">
        <f t="shared" si="183"/>
        <v>120.6</v>
      </c>
      <c r="B1212" s="84">
        <f t="shared" si="180"/>
        <v>1.0468</v>
      </c>
      <c r="C1212" s="84">
        <f t="shared" si="181"/>
        <v>1.0006999999999999</v>
      </c>
      <c r="D1212" s="1"/>
      <c r="E1212" s="84">
        <f t="shared" si="184"/>
        <v>11.96</v>
      </c>
      <c r="F1212" s="84">
        <f t="shared" si="185"/>
        <v>0</v>
      </c>
      <c r="G1212" s="1"/>
      <c r="H1212" s="1"/>
      <c r="I1212" s="84">
        <f t="shared" si="186"/>
        <v>11.96</v>
      </c>
      <c r="J1212" s="84">
        <f t="shared" si="187"/>
        <v>199.2</v>
      </c>
      <c r="K1212" s="1"/>
      <c r="L1212" s="1"/>
      <c r="M1212" s="84">
        <f t="shared" si="188"/>
        <v>11.96</v>
      </c>
      <c r="N1212" s="84">
        <f t="shared" si="189"/>
        <v>76.62</v>
      </c>
      <c r="O1212" s="84">
        <f t="shared" si="182"/>
        <v>252.846</v>
      </c>
      <c r="P1212" s="1"/>
      <c r="Q1212" s="1"/>
    </row>
    <row r="1213" spans="1:17" x14ac:dyDescent="0.2">
      <c r="A1213" s="84">
        <f t="shared" si="183"/>
        <v>120.7</v>
      </c>
      <c r="B1213" s="84">
        <f t="shared" si="180"/>
        <v>1.0466</v>
      </c>
      <c r="C1213" s="84">
        <f t="shared" si="181"/>
        <v>1.0006999999999999</v>
      </c>
      <c r="D1213" s="1"/>
      <c r="E1213" s="84">
        <f t="shared" si="184"/>
        <v>11.97</v>
      </c>
      <c r="F1213" s="84">
        <f t="shared" si="185"/>
        <v>0</v>
      </c>
      <c r="G1213" s="1"/>
      <c r="H1213" s="1"/>
      <c r="I1213" s="84">
        <f t="shared" si="186"/>
        <v>11.97</v>
      </c>
      <c r="J1213" s="84">
        <f t="shared" si="187"/>
        <v>199.4</v>
      </c>
      <c r="K1213" s="1"/>
      <c r="L1213" s="1"/>
      <c r="M1213" s="84">
        <f t="shared" si="188"/>
        <v>11.97</v>
      </c>
      <c r="N1213" s="84">
        <f t="shared" si="189"/>
        <v>76.69</v>
      </c>
      <c r="O1213" s="84">
        <f t="shared" si="182"/>
        <v>253.077</v>
      </c>
      <c r="P1213" s="1"/>
      <c r="Q1213" s="1"/>
    </row>
    <row r="1214" spans="1:17" x14ac:dyDescent="0.2">
      <c r="A1214" s="84">
        <f t="shared" si="183"/>
        <v>120.8</v>
      </c>
      <c r="B1214" s="84">
        <f t="shared" si="180"/>
        <v>1.0464</v>
      </c>
      <c r="C1214" s="84">
        <f t="shared" si="181"/>
        <v>1.0006999999999999</v>
      </c>
      <c r="D1214" s="1"/>
      <c r="E1214" s="84">
        <f t="shared" si="184"/>
        <v>11.98</v>
      </c>
      <c r="F1214" s="84">
        <f t="shared" si="185"/>
        <v>0</v>
      </c>
      <c r="G1214" s="1"/>
      <c r="H1214" s="1"/>
      <c r="I1214" s="84">
        <f t="shared" si="186"/>
        <v>11.98</v>
      </c>
      <c r="J1214" s="84">
        <f t="shared" si="187"/>
        <v>199.6</v>
      </c>
      <c r="K1214" s="1"/>
      <c r="L1214" s="1"/>
      <c r="M1214" s="84">
        <f t="shared" si="188"/>
        <v>11.98</v>
      </c>
      <c r="N1214" s="84">
        <f t="shared" si="189"/>
        <v>76.77</v>
      </c>
      <c r="O1214" s="84">
        <f t="shared" si="182"/>
        <v>253.34100000000001</v>
      </c>
      <c r="P1214" s="1"/>
      <c r="Q1214" s="1"/>
    </row>
    <row r="1215" spans="1:17" x14ac:dyDescent="0.2">
      <c r="A1215" s="84">
        <f t="shared" si="183"/>
        <v>120.9</v>
      </c>
      <c r="B1215" s="84">
        <f t="shared" si="180"/>
        <v>1.0462</v>
      </c>
      <c r="C1215" s="84">
        <f t="shared" si="181"/>
        <v>1.0005999999999999</v>
      </c>
      <c r="D1215" s="1"/>
      <c r="E1215" s="84">
        <f t="shared" si="184"/>
        <v>11.99</v>
      </c>
      <c r="F1215" s="84">
        <f t="shared" si="185"/>
        <v>0</v>
      </c>
      <c r="G1215" s="1"/>
      <c r="H1215" s="1"/>
      <c r="I1215" s="84">
        <f t="shared" si="186"/>
        <v>11.99</v>
      </c>
      <c r="J1215" s="84">
        <f t="shared" si="187"/>
        <v>199.8</v>
      </c>
      <c r="K1215" s="1"/>
      <c r="L1215" s="1"/>
      <c r="M1215" s="84">
        <f t="shared" si="188"/>
        <v>11.99</v>
      </c>
      <c r="N1215" s="84">
        <f t="shared" si="189"/>
        <v>76.849999999999994</v>
      </c>
      <c r="O1215" s="84">
        <f t="shared" si="182"/>
        <v>253.60499999999999</v>
      </c>
      <c r="P1215" s="1"/>
      <c r="Q1215" s="1"/>
    </row>
    <row r="1216" spans="1:17" x14ac:dyDescent="0.2">
      <c r="A1216" s="84">
        <f t="shared" si="183"/>
        <v>121</v>
      </c>
      <c r="B1216" s="84">
        <f t="shared" si="180"/>
        <v>1.0459000000000001</v>
      </c>
      <c r="C1216" s="84">
        <f t="shared" si="181"/>
        <v>1.0005999999999999</v>
      </c>
      <c r="D1216" s="1"/>
      <c r="E1216" s="84">
        <f t="shared" si="184"/>
        <v>12</v>
      </c>
      <c r="F1216" s="84">
        <f t="shared" si="185"/>
        <v>0</v>
      </c>
      <c r="G1216" s="1"/>
      <c r="H1216" s="1"/>
      <c r="I1216" s="84">
        <f t="shared" si="186"/>
        <v>12</v>
      </c>
      <c r="J1216" s="84">
        <f t="shared" si="187"/>
        <v>200</v>
      </c>
      <c r="K1216" s="1"/>
      <c r="L1216" s="1"/>
      <c r="M1216" s="84">
        <f t="shared" si="188"/>
        <v>12</v>
      </c>
      <c r="N1216" s="84">
        <f t="shared" si="189"/>
        <v>76.92</v>
      </c>
      <c r="O1216" s="84">
        <f t="shared" si="182"/>
        <v>253.83600000000001</v>
      </c>
      <c r="P1216" s="1"/>
      <c r="Q1216" s="1"/>
    </row>
    <row r="1217" spans="1:17" x14ac:dyDescent="0.2">
      <c r="A1217" s="84">
        <f t="shared" si="183"/>
        <v>121.1</v>
      </c>
      <c r="B1217" s="84">
        <f t="shared" si="180"/>
        <v>1.0457000000000001</v>
      </c>
      <c r="C1217" s="84">
        <f t="shared" si="181"/>
        <v>1.0005999999999999</v>
      </c>
      <c r="D1217" s="1"/>
      <c r="E1217" s="84">
        <f t="shared" si="184"/>
        <v>12.01</v>
      </c>
      <c r="F1217" s="84">
        <f t="shared" si="185"/>
        <v>0</v>
      </c>
      <c r="G1217" s="1"/>
      <c r="H1217" s="1"/>
      <c r="I1217" s="84">
        <f t="shared" si="186"/>
        <v>12.01</v>
      </c>
      <c r="J1217" s="84">
        <f t="shared" si="187"/>
        <v>200.2</v>
      </c>
      <c r="K1217" s="1"/>
      <c r="L1217" s="1"/>
      <c r="M1217" s="84">
        <f t="shared" si="188"/>
        <v>12.01</v>
      </c>
      <c r="N1217" s="84">
        <f t="shared" si="189"/>
        <v>77</v>
      </c>
      <c r="O1217" s="84">
        <f t="shared" si="182"/>
        <v>254.1</v>
      </c>
      <c r="P1217" s="1"/>
      <c r="Q1217" s="1"/>
    </row>
    <row r="1218" spans="1:17" x14ac:dyDescent="0.2">
      <c r="A1218" s="84">
        <f t="shared" si="183"/>
        <v>121.2</v>
      </c>
      <c r="B1218" s="84">
        <f t="shared" si="180"/>
        <v>1.0455000000000001</v>
      </c>
      <c r="C1218" s="84">
        <f t="shared" si="181"/>
        <v>1.0004999999999999</v>
      </c>
      <c r="D1218" s="1"/>
      <c r="E1218" s="84">
        <f t="shared" si="184"/>
        <v>12.02</v>
      </c>
      <c r="F1218" s="84">
        <f t="shared" si="185"/>
        <v>0</v>
      </c>
      <c r="G1218" s="1"/>
      <c r="H1218" s="1"/>
      <c r="I1218" s="84">
        <f t="shared" si="186"/>
        <v>12.02</v>
      </c>
      <c r="J1218" s="84">
        <f t="shared" si="187"/>
        <v>200.4</v>
      </c>
      <c r="K1218" s="1"/>
      <c r="L1218" s="1"/>
      <c r="M1218" s="84">
        <f t="shared" si="188"/>
        <v>12.02</v>
      </c>
      <c r="N1218" s="84">
        <f t="shared" si="189"/>
        <v>77.08</v>
      </c>
      <c r="O1218" s="84">
        <f t="shared" si="182"/>
        <v>254.364</v>
      </c>
      <c r="P1218" s="1"/>
      <c r="Q1218" s="1"/>
    </row>
    <row r="1219" spans="1:17" x14ac:dyDescent="0.2">
      <c r="A1219" s="84">
        <f t="shared" si="183"/>
        <v>121.3</v>
      </c>
      <c r="B1219" s="84">
        <f t="shared" si="180"/>
        <v>1.0452999999999999</v>
      </c>
      <c r="C1219" s="84">
        <f t="shared" si="181"/>
        <v>1.0004999999999999</v>
      </c>
      <c r="D1219" s="1"/>
      <c r="E1219" s="84">
        <f t="shared" si="184"/>
        <v>12.03</v>
      </c>
      <c r="F1219" s="84">
        <f t="shared" si="185"/>
        <v>0</v>
      </c>
      <c r="G1219" s="1"/>
      <c r="H1219" s="1"/>
      <c r="I1219" s="84">
        <f t="shared" si="186"/>
        <v>12.03</v>
      </c>
      <c r="J1219" s="84">
        <f t="shared" si="187"/>
        <v>200.6</v>
      </c>
      <c r="K1219" s="1"/>
      <c r="L1219" s="1"/>
      <c r="M1219" s="84">
        <f t="shared" si="188"/>
        <v>12.03</v>
      </c>
      <c r="N1219" s="84">
        <f t="shared" si="189"/>
        <v>77.150000000000006</v>
      </c>
      <c r="O1219" s="84">
        <f t="shared" si="182"/>
        <v>254.595</v>
      </c>
      <c r="P1219" s="1"/>
      <c r="Q1219" s="1"/>
    </row>
    <row r="1220" spans="1:17" x14ac:dyDescent="0.2">
      <c r="A1220" s="84">
        <f t="shared" si="183"/>
        <v>121.4</v>
      </c>
      <c r="B1220" s="84">
        <f t="shared" si="180"/>
        <v>1.0450999999999999</v>
      </c>
      <c r="C1220" s="84">
        <f t="shared" si="181"/>
        <v>1.0004999999999999</v>
      </c>
      <c r="D1220" s="1"/>
      <c r="E1220" s="84">
        <f t="shared" si="184"/>
        <v>12.04</v>
      </c>
      <c r="F1220" s="84">
        <f t="shared" si="185"/>
        <v>0</v>
      </c>
      <c r="G1220" s="1"/>
      <c r="H1220" s="1"/>
      <c r="I1220" s="84">
        <f t="shared" si="186"/>
        <v>12.04</v>
      </c>
      <c r="J1220" s="84">
        <f t="shared" si="187"/>
        <v>200.8</v>
      </c>
      <c r="K1220" s="1"/>
      <c r="L1220" s="1"/>
      <c r="M1220" s="84">
        <f t="shared" si="188"/>
        <v>12.04</v>
      </c>
      <c r="N1220" s="84">
        <f t="shared" si="189"/>
        <v>77.23</v>
      </c>
      <c r="O1220" s="84">
        <f t="shared" si="182"/>
        <v>254.85900000000001</v>
      </c>
      <c r="P1220" s="1"/>
      <c r="Q1220" s="1"/>
    </row>
    <row r="1221" spans="1:17" x14ac:dyDescent="0.2">
      <c r="A1221" s="84">
        <f t="shared" si="183"/>
        <v>121.5</v>
      </c>
      <c r="B1221" s="84">
        <f t="shared" si="180"/>
        <v>1.0448999999999999</v>
      </c>
      <c r="C1221" s="84">
        <f t="shared" si="181"/>
        <v>1.0004999999999999</v>
      </c>
      <c r="D1221" s="1"/>
      <c r="E1221" s="84">
        <f t="shared" si="184"/>
        <v>12.05</v>
      </c>
      <c r="F1221" s="84">
        <f t="shared" si="185"/>
        <v>0</v>
      </c>
      <c r="G1221" s="1"/>
      <c r="H1221" s="1"/>
      <c r="I1221" s="84">
        <f t="shared" si="186"/>
        <v>12.05</v>
      </c>
      <c r="J1221" s="84">
        <f t="shared" si="187"/>
        <v>201</v>
      </c>
      <c r="K1221" s="1"/>
      <c r="L1221" s="1"/>
      <c r="M1221" s="84">
        <f t="shared" si="188"/>
        <v>12.05</v>
      </c>
      <c r="N1221" s="84">
        <f t="shared" si="189"/>
        <v>77.31</v>
      </c>
      <c r="O1221" s="84">
        <f t="shared" si="182"/>
        <v>255.12299999999999</v>
      </c>
      <c r="P1221" s="1"/>
      <c r="Q1221" s="1"/>
    </row>
    <row r="1222" spans="1:17" x14ac:dyDescent="0.2">
      <c r="A1222" s="84">
        <f t="shared" si="183"/>
        <v>121.6</v>
      </c>
      <c r="B1222" s="84">
        <f t="shared" si="180"/>
        <v>1.0447</v>
      </c>
      <c r="C1222" s="84">
        <f t="shared" si="181"/>
        <v>1.0004</v>
      </c>
      <c r="D1222" s="1"/>
      <c r="E1222" s="84">
        <f t="shared" si="184"/>
        <v>12.06</v>
      </c>
      <c r="F1222" s="84">
        <f t="shared" si="185"/>
        <v>0</v>
      </c>
      <c r="G1222" s="1"/>
      <c r="H1222" s="1"/>
      <c r="I1222" s="84">
        <f t="shared" si="186"/>
        <v>12.06</v>
      </c>
      <c r="J1222" s="84">
        <f t="shared" si="187"/>
        <v>201.2</v>
      </c>
      <c r="K1222" s="1"/>
      <c r="L1222" s="1"/>
      <c r="M1222" s="84">
        <f t="shared" si="188"/>
        <v>12.06</v>
      </c>
      <c r="N1222" s="84">
        <f t="shared" si="189"/>
        <v>77.38</v>
      </c>
      <c r="O1222" s="84">
        <f t="shared" si="182"/>
        <v>255.35400000000001</v>
      </c>
      <c r="P1222" s="1"/>
      <c r="Q1222" s="1"/>
    </row>
    <row r="1223" spans="1:17" x14ac:dyDescent="0.2">
      <c r="A1223" s="84">
        <f t="shared" si="183"/>
        <v>121.7</v>
      </c>
      <c r="B1223" s="84">
        <f t="shared" si="180"/>
        <v>1.0445</v>
      </c>
      <c r="C1223" s="84">
        <f t="shared" si="181"/>
        <v>1.0004</v>
      </c>
      <c r="D1223" s="1"/>
      <c r="E1223" s="84">
        <f t="shared" si="184"/>
        <v>12.07</v>
      </c>
      <c r="F1223" s="84">
        <f t="shared" si="185"/>
        <v>0</v>
      </c>
      <c r="G1223" s="1"/>
      <c r="H1223" s="1"/>
      <c r="I1223" s="84">
        <f t="shared" si="186"/>
        <v>12.07</v>
      </c>
      <c r="J1223" s="84">
        <f t="shared" si="187"/>
        <v>201.4</v>
      </c>
      <c r="K1223" s="1"/>
      <c r="L1223" s="1"/>
      <c r="M1223" s="84">
        <f t="shared" si="188"/>
        <v>12.07</v>
      </c>
      <c r="N1223" s="84">
        <f t="shared" si="189"/>
        <v>77.459999999999994</v>
      </c>
      <c r="O1223" s="84">
        <f t="shared" si="182"/>
        <v>255.61799999999999</v>
      </c>
      <c r="P1223" s="1"/>
      <c r="Q1223" s="1"/>
    </row>
    <row r="1224" spans="1:17" x14ac:dyDescent="0.2">
      <c r="A1224" s="84">
        <f t="shared" si="183"/>
        <v>121.8</v>
      </c>
      <c r="B1224" s="84">
        <f t="shared" si="180"/>
        <v>1.0443</v>
      </c>
      <c r="C1224" s="84">
        <f t="shared" si="181"/>
        <v>1.0004</v>
      </c>
      <c r="D1224" s="1"/>
      <c r="E1224" s="84">
        <f t="shared" si="184"/>
        <v>12.08</v>
      </c>
      <c r="F1224" s="84">
        <f t="shared" si="185"/>
        <v>0</v>
      </c>
      <c r="G1224" s="1"/>
      <c r="H1224" s="1"/>
      <c r="I1224" s="84">
        <f t="shared" si="186"/>
        <v>12.08</v>
      </c>
      <c r="J1224" s="84">
        <f t="shared" si="187"/>
        <v>201.6</v>
      </c>
      <c r="K1224" s="1"/>
      <c r="L1224" s="1"/>
      <c r="M1224" s="84">
        <f t="shared" si="188"/>
        <v>12.08</v>
      </c>
      <c r="N1224" s="84">
        <f t="shared" si="189"/>
        <v>77.540000000000006</v>
      </c>
      <c r="O1224" s="84">
        <f t="shared" si="182"/>
        <v>255.88200000000001</v>
      </c>
      <c r="P1224" s="1"/>
      <c r="Q1224" s="1"/>
    </row>
    <row r="1225" spans="1:17" x14ac:dyDescent="0.2">
      <c r="A1225" s="84">
        <f t="shared" si="183"/>
        <v>121.9</v>
      </c>
      <c r="B1225" s="84">
        <f t="shared" si="180"/>
        <v>1.044</v>
      </c>
      <c r="C1225" s="84">
        <f t="shared" si="181"/>
        <v>1.0004</v>
      </c>
      <c r="D1225" s="1"/>
      <c r="E1225" s="84">
        <f t="shared" si="184"/>
        <v>12.09</v>
      </c>
      <c r="F1225" s="84">
        <f t="shared" si="185"/>
        <v>0</v>
      </c>
      <c r="G1225" s="1"/>
      <c r="H1225" s="1"/>
      <c r="I1225" s="84">
        <f t="shared" si="186"/>
        <v>12.09</v>
      </c>
      <c r="J1225" s="84">
        <f t="shared" si="187"/>
        <v>201.8</v>
      </c>
      <c r="K1225" s="1"/>
      <c r="L1225" s="1"/>
      <c r="M1225" s="84">
        <f t="shared" si="188"/>
        <v>12.09</v>
      </c>
      <c r="N1225" s="84">
        <f t="shared" si="189"/>
        <v>77.62</v>
      </c>
      <c r="O1225" s="84">
        <f t="shared" si="182"/>
        <v>256.14600000000002</v>
      </c>
      <c r="P1225" s="1"/>
      <c r="Q1225" s="1"/>
    </row>
    <row r="1226" spans="1:17" x14ac:dyDescent="0.2">
      <c r="A1226" s="84">
        <f t="shared" si="183"/>
        <v>122</v>
      </c>
      <c r="B1226" s="84">
        <f t="shared" si="180"/>
        <v>1.0438000000000001</v>
      </c>
      <c r="C1226" s="84">
        <f t="shared" si="181"/>
        <v>1.0004</v>
      </c>
      <c r="D1226" s="1"/>
      <c r="E1226" s="84">
        <f t="shared" si="184"/>
        <v>12.1</v>
      </c>
      <c r="F1226" s="84">
        <f t="shared" si="185"/>
        <v>0</v>
      </c>
      <c r="G1226" s="1"/>
      <c r="H1226" s="1"/>
      <c r="I1226" s="84">
        <f t="shared" si="186"/>
        <v>12.1</v>
      </c>
      <c r="J1226" s="84">
        <f t="shared" si="187"/>
        <v>202</v>
      </c>
      <c r="K1226" s="1"/>
      <c r="L1226" s="1"/>
      <c r="M1226" s="84">
        <f t="shared" si="188"/>
        <v>12.1</v>
      </c>
      <c r="N1226" s="84">
        <f t="shared" si="189"/>
        <v>77.69</v>
      </c>
      <c r="O1226" s="84">
        <f t="shared" si="182"/>
        <v>256.37700000000001</v>
      </c>
      <c r="P1226" s="1"/>
      <c r="Q1226" s="1"/>
    </row>
    <row r="1227" spans="1:17" x14ac:dyDescent="0.2">
      <c r="A1227" s="84">
        <f t="shared" si="183"/>
        <v>122.1</v>
      </c>
      <c r="B1227" s="84">
        <f t="shared" si="180"/>
        <v>1.0436000000000001</v>
      </c>
      <c r="C1227" s="84">
        <f t="shared" si="181"/>
        <v>1.0003</v>
      </c>
      <c r="D1227" s="1"/>
      <c r="E1227" s="84">
        <f t="shared" si="184"/>
        <v>12.11</v>
      </c>
      <c r="F1227" s="84">
        <f t="shared" si="185"/>
        <v>0</v>
      </c>
      <c r="G1227" s="1"/>
      <c r="H1227" s="1"/>
      <c r="I1227" s="84">
        <f t="shared" si="186"/>
        <v>12.11</v>
      </c>
      <c r="J1227" s="84">
        <f t="shared" si="187"/>
        <v>202.2</v>
      </c>
      <c r="K1227" s="1"/>
      <c r="L1227" s="1"/>
      <c r="M1227" s="84">
        <f t="shared" si="188"/>
        <v>12.11</v>
      </c>
      <c r="N1227" s="84">
        <f t="shared" si="189"/>
        <v>77.77</v>
      </c>
      <c r="O1227" s="84">
        <f t="shared" si="182"/>
        <v>256.64100000000002</v>
      </c>
      <c r="P1227" s="1"/>
      <c r="Q1227" s="1"/>
    </row>
    <row r="1228" spans="1:17" x14ac:dyDescent="0.2">
      <c r="A1228" s="84">
        <f t="shared" si="183"/>
        <v>122.2</v>
      </c>
      <c r="B1228" s="84">
        <f t="shared" si="180"/>
        <v>1.0434000000000001</v>
      </c>
      <c r="C1228" s="84">
        <f t="shared" si="181"/>
        <v>1.0003</v>
      </c>
      <c r="D1228" s="1"/>
      <c r="E1228" s="84">
        <f t="shared" si="184"/>
        <v>12.12</v>
      </c>
      <c r="F1228" s="84">
        <f t="shared" si="185"/>
        <v>0</v>
      </c>
      <c r="G1228" s="1"/>
      <c r="H1228" s="1"/>
      <c r="I1228" s="84">
        <f t="shared" si="186"/>
        <v>12.12</v>
      </c>
      <c r="J1228" s="84">
        <f t="shared" si="187"/>
        <v>202.4</v>
      </c>
      <c r="K1228" s="1"/>
      <c r="L1228" s="1"/>
      <c r="M1228" s="84">
        <f t="shared" si="188"/>
        <v>12.12</v>
      </c>
      <c r="N1228" s="84">
        <f t="shared" si="189"/>
        <v>77.849999999999994</v>
      </c>
      <c r="O1228" s="84">
        <f t="shared" si="182"/>
        <v>256.90499999999997</v>
      </c>
      <c r="P1228" s="1"/>
      <c r="Q1228" s="1"/>
    </row>
    <row r="1229" spans="1:17" x14ac:dyDescent="0.2">
      <c r="A1229" s="84">
        <f t="shared" si="183"/>
        <v>122.3</v>
      </c>
      <c r="B1229" s="84">
        <f t="shared" si="180"/>
        <v>1.0431999999999999</v>
      </c>
      <c r="C1229" s="84">
        <f t="shared" si="181"/>
        <v>1.0003</v>
      </c>
      <c r="D1229" s="1"/>
      <c r="E1229" s="84">
        <f t="shared" si="184"/>
        <v>12.13</v>
      </c>
      <c r="F1229" s="84">
        <f t="shared" si="185"/>
        <v>0</v>
      </c>
      <c r="G1229" s="1"/>
      <c r="H1229" s="1"/>
      <c r="I1229" s="84">
        <f t="shared" si="186"/>
        <v>12.13</v>
      </c>
      <c r="J1229" s="84">
        <f t="shared" si="187"/>
        <v>202.6</v>
      </c>
      <c r="K1229" s="1"/>
      <c r="L1229" s="1"/>
      <c r="M1229" s="84">
        <f t="shared" si="188"/>
        <v>12.13</v>
      </c>
      <c r="N1229" s="84">
        <f t="shared" si="189"/>
        <v>77.92</v>
      </c>
      <c r="O1229" s="84">
        <f t="shared" si="182"/>
        <v>257.13600000000002</v>
      </c>
      <c r="P1229" s="1"/>
      <c r="Q1229" s="1"/>
    </row>
    <row r="1230" spans="1:17" x14ac:dyDescent="0.2">
      <c r="A1230" s="84">
        <f t="shared" si="183"/>
        <v>122.4</v>
      </c>
      <c r="B1230" s="84">
        <f t="shared" si="180"/>
        <v>1.0429999999999999</v>
      </c>
      <c r="C1230" s="84">
        <f t="shared" si="181"/>
        <v>1.0003</v>
      </c>
      <c r="D1230" s="1"/>
      <c r="E1230" s="84">
        <f t="shared" si="184"/>
        <v>12.14</v>
      </c>
      <c r="F1230" s="84">
        <f t="shared" si="185"/>
        <v>0</v>
      </c>
      <c r="G1230" s="1"/>
      <c r="H1230" s="1"/>
      <c r="I1230" s="84">
        <f t="shared" si="186"/>
        <v>12.14</v>
      </c>
      <c r="J1230" s="84">
        <f t="shared" si="187"/>
        <v>202.8</v>
      </c>
      <c r="K1230" s="1"/>
      <c r="L1230" s="1"/>
      <c r="M1230" s="84">
        <f t="shared" si="188"/>
        <v>12.14</v>
      </c>
      <c r="N1230" s="84">
        <f t="shared" si="189"/>
        <v>78</v>
      </c>
      <c r="O1230" s="84">
        <f t="shared" si="182"/>
        <v>257.39999999999998</v>
      </c>
      <c r="P1230" s="1"/>
      <c r="Q1230" s="1"/>
    </row>
    <row r="1231" spans="1:17" x14ac:dyDescent="0.2">
      <c r="A1231" s="84">
        <f t="shared" si="183"/>
        <v>122.5</v>
      </c>
      <c r="B1231" s="84">
        <f t="shared" si="180"/>
        <v>1.0427999999999999</v>
      </c>
      <c r="C1231" s="84">
        <f t="shared" si="181"/>
        <v>1.0003</v>
      </c>
      <c r="D1231" s="1"/>
      <c r="E1231" s="84">
        <f t="shared" si="184"/>
        <v>12.15</v>
      </c>
      <c r="F1231" s="84">
        <f t="shared" si="185"/>
        <v>0</v>
      </c>
      <c r="G1231" s="1"/>
      <c r="H1231" s="1"/>
      <c r="I1231" s="84">
        <f t="shared" si="186"/>
        <v>12.15</v>
      </c>
      <c r="J1231" s="84">
        <f t="shared" si="187"/>
        <v>203</v>
      </c>
      <c r="K1231" s="1"/>
      <c r="L1231" s="1"/>
      <c r="M1231" s="84">
        <f t="shared" si="188"/>
        <v>12.15</v>
      </c>
      <c r="N1231" s="84">
        <f t="shared" si="189"/>
        <v>78.08</v>
      </c>
      <c r="O1231" s="84">
        <f t="shared" si="182"/>
        <v>257.66399999999999</v>
      </c>
      <c r="P1231" s="1"/>
      <c r="Q1231" s="1"/>
    </row>
    <row r="1232" spans="1:17" x14ac:dyDescent="0.2">
      <c r="A1232" s="84">
        <f t="shared" si="183"/>
        <v>122.6</v>
      </c>
      <c r="B1232" s="84">
        <f t="shared" ref="B1232:B1295" si="190">ROUND(VLOOKUP($A1232,SINCLAIRTABELLE,$D$1),$B$10)</f>
        <v>1.0426</v>
      </c>
      <c r="C1232" s="84">
        <f t="shared" ref="C1232:C1295" si="191">IF($B$3=$W$1,ROUND(VLOOKUP($A1232,SINCLAIRTABELLE,$E$1),$B$10),IF($B$3=$W$2,B1232,B1232+$B$4))</f>
        <v>1.0002</v>
      </c>
      <c r="D1232" s="1"/>
      <c r="E1232" s="84">
        <f t="shared" si="184"/>
        <v>12.16</v>
      </c>
      <c r="F1232" s="84">
        <f t="shared" si="185"/>
        <v>0</v>
      </c>
      <c r="G1232" s="1"/>
      <c r="H1232" s="1"/>
      <c r="I1232" s="84">
        <f t="shared" si="186"/>
        <v>12.16</v>
      </c>
      <c r="J1232" s="84">
        <f t="shared" si="187"/>
        <v>203.2</v>
      </c>
      <c r="K1232" s="1"/>
      <c r="L1232" s="1"/>
      <c r="M1232" s="84">
        <f t="shared" si="188"/>
        <v>12.16</v>
      </c>
      <c r="N1232" s="84">
        <f t="shared" si="189"/>
        <v>78.150000000000006</v>
      </c>
      <c r="O1232" s="84">
        <f t="shared" ref="O1232:O1295" si="192">IF($N$4="Ja",ROUND(N1232*$O$2,$B$10),N1232)</f>
        <v>257.89499999999998</v>
      </c>
      <c r="P1232" s="1"/>
      <c r="Q1232" s="1"/>
    </row>
    <row r="1233" spans="1:17" x14ac:dyDescent="0.2">
      <c r="A1233" s="84">
        <f t="shared" si="183"/>
        <v>122.7</v>
      </c>
      <c r="B1233" s="84">
        <f t="shared" si="190"/>
        <v>1.0424</v>
      </c>
      <c r="C1233" s="84">
        <f t="shared" si="191"/>
        <v>1.0002</v>
      </c>
      <c r="D1233" s="1"/>
      <c r="E1233" s="84">
        <f t="shared" si="184"/>
        <v>12.17</v>
      </c>
      <c r="F1233" s="84">
        <f t="shared" si="185"/>
        <v>0</v>
      </c>
      <c r="G1233" s="1"/>
      <c r="H1233" s="1"/>
      <c r="I1233" s="84">
        <f t="shared" si="186"/>
        <v>12.17</v>
      </c>
      <c r="J1233" s="84">
        <f t="shared" si="187"/>
        <v>203.4</v>
      </c>
      <c r="K1233" s="1"/>
      <c r="L1233" s="1"/>
      <c r="M1233" s="84">
        <f t="shared" si="188"/>
        <v>12.17</v>
      </c>
      <c r="N1233" s="84">
        <f t="shared" si="189"/>
        <v>78.23</v>
      </c>
      <c r="O1233" s="84">
        <f t="shared" si="192"/>
        <v>258.15899999999999</v>
      </c>
      <c r="P1233" s="1"/>
      <c r="Q1233" s="1"/>
    </row>
    <row r="1234" spans="1:17" x14ac:dyDescent="0.2">
      <c r="A1234" s="84">
        <f t="shared" ref="A1234:A1297" si="193">ROUND(A1233+0.1,1)</f>
        <v>122.8</v>
      </c>
      <c r="B1234" s="84">
        <f t="shared" si="190"/>
        <v>1.0422</v>
      </c>
      <c r="C1234" s="84">
        <f t="shared" si="191"/>
        <v>1.0002</v>
      </c>
      <c r="D1234" s="1"/>
      <c r="E1234" s="84">
        <f t="shared" ref="E1234:E1297" si="194">ROUND(E1233+0.01,2)</f>
        <v>12.18</v>
      </c>
      <c r="F1234" s="84">
        <f t="shared" ref="F1234:F1297" si="195">ROUND(IF(E1234 &gt; $F$9,0,($F$9-E1234)*100*$F$11), $F$10)</f>
        <v>0</v>
      </c>
      <c r="G1234" s="1"/>
      <c r="H1234" s="1"/>
      <c r="I1234" s="84">
        <f t="shared" ref="I1234:I1297" si="196">ROUND(I1233+0.01,2)</f>
        <v>12.18</v>
      </c>
      <c r="J1234" s="84">
        <f t="shared" ref="J1234:J1297" si="197">ROUND(IF(I1234&lt;=$J$9,0,(I1234-$J$9)*100*$J$11),$J$10)</f>
        <v>203.6</v>
      </c>
      <c r="K1234" s="1"/>
      <c r="L1234" s="1"/>
      <c r="M1234" s="84">
        <f t="shared" ref="M1234:M1297" si="198">ROUND(M1233+0.01,2)</f>
        <v>12.18</v>
      </c>
      <c r="N1234" s="84">
        <f t="shared" ref="N1234:N1297" si="199">ROUND(IF(M1234&lt;=$N$9,0,(M1234-$N$9)*100*$N$11),$N$10)</f>
        <v>78.31</v>
      </c>
      <c r="O1234" s="84">
        <f t="shared" si="192"/>
        <v>258.423</v>
      </c>
      <c r="P1234" s="1"/>
      <c r="Q1234" s="1"/>
    </row>
    <row r="1235" spans="1:17" x14ac:dyDescent="0.2">
      <c r="A1235" s="84">
        <f t="shared" si="193"/>
        <v>122.9</v>
      </c>
      <c r="B1235" s="84">
        <f t="shared" si="190"/>
        <v>1.042</v>
      </c>
      <c r="C1235" s="84">
        <f t="shared" si="191"/>
        <v>1.0002</v>
      </c>
      <c r="D1235" s="1"/>
      <c r="E1235" s="84">
        <f t="shared" si="194"/>
        <v>12.19</v>
      </c>
      <c r="F1235" s="84">
        <f t="shared" si="195"/>
        <v>0</v>
      </c>
      <c r="G1235" s="1"/>
      <c r="H1235" s="1"/>
      <c r="I1235" s="84">
        <f t="shared" si="196"/>
        <v>12.19</v>
      </c>
      <c r="J1235" s="84">
        <f t="shared" si="197"/>
        <v>203.8</v>
      </c>
      <c r="K1235" s="1"/>
      <c r="L1235" s="1"/>
      <c r="M1235" s="84">
        <f t="shared" si="198"/>
        <v>12.19</v>
      </c>
      <c r="N1235" s="84">
        <f t="shared" si="199"/>
        <v>78.38</v>
      </c>
      <c r="O1235" s="84">
        <f t="shared" si="192"/>
        <v>258.654</v>
      </c>
      <c r="P1235" s="1"/>
      <c r="Q1235" s="1"/>
    </row>
    <row r="1236" spans="1:17" x14ac:dyDescent="0.2">
      <c r="A1236" s="84">
        <f t="shared" si="193"/>
        <v>123</v>
      </c>
      <c r="B1236" s="84">
        <f t="shared" si="190"/>
        <v>1.0418000000000001</v>
      </c>
      <c r="C1236" s="84">
        <f t="shared" si="191"/>
        <v>1.0002</v>
      </c>
      <c r="D1236" s="1"/>
      <c r="E1236" s="84">
        <f t="shared" si="194"/>
        <v>12.2</v>
      </c>
      <c r="F1236" s="84">
        <f t="shared" si="195"/>
        <v>0</v>
      </c>
      <c r="G1236" s="1"/>
      <c r="H1236" s="1"/>
      <c r="I1236" s="84">
        <f t="shared" si="196"/>
        <v>12.2</v>
      </c>
      <c r="J1236" s="84">
        <f t="shared" si="197"/>
        <v>204</v>
      </c>
      <c r="K1236" s="1"/>
      <c r="L1236" s="1"/>
      <c r="M1236" s="84">
        <f t="shared" si="198"/>
        <v>12.2</v>
      </c>
      <c r="N1236" s="84">
        <f t="shared" si="199"/>
        <v>78.459999999999994</v>
      </c>
      <c r="O1236" s="84">
        <f t="shared" si="192"/>
        <v>258.91800000000001</v>
      </c>
      <c r="P1236" s="1"/>
      <c r="Q1236" s="1"/>
    </row>
    <row r="1237" spans="1:17" x14ac:dyDescent="0.2">
      <c r="A1237" s="84">
        <f t="shared" si="193"/>
        <v>123.1</v>
      </c>
      <c r="B1237" s="84">
        <f t="shared" si="190"/>
        <v>1.0416000000000001</v>
      </c>
      <c r="C1237" s="84">
        <f t="shared" si="191"/>
        <v>1.0002</v>
      </c>
      <c r="D1237" s="1"/>
      <c r="E1237" s="84">
        <f t="shared" si="194"/>
        <v>12.21</v>
      </c>
      <c r="F1237" s="84">
        <f t="shared" si="195"/>
        <v>0</v>
      </c>
      <c r="G1237" s="1"/>
      <c r="H1237" s="1"/>
      <c r="I1237" s="84">
        <f t="shared" si="196"/>
        <v>12.21</v>
      </c>
      <c r="J1237" s="84">
        <f t="shared" si="197"/>
        <v>204.2</v>
      </c>
      <c r="K1237" s="1"/>
      <c r="L1237" s="1"/>
      <c r="M1237" s="84">
        <f t="shared" si="198"/>
        <v>12.21</v>
      </c>
      <c r="N1237" s="84">
        <f t="shared" si="199"/>
        <v>78.540000000000006</v>
      </c>
      <c r="O1237" s="84">
        <f t="shared" si="192"/>
        <v>259.18200000000002</v>
      </c>
      <c r="P1237" s="1"/>
      <c r="Q1237" s="1"/>
    </row>
    <row r="1238" spans="1:17" x14ac:dyDescent="0.2">
      <c r="A1238" s="84">
        <f t="shared" si="193"/>
        <v>123.2</v>
      </c>
      <c r="B1238" s="84">
        <f t="shared" si="190"/>
        <v>1.0414000000000001</v>
      </c>
      <c r="C1238" s="84">
        <f t="shared" si="191"/>
        <v>1.0001</v>
      </c>
      <c r="D1238" s="1"/>
      <c r="E1238" s="84">
        <f t="shared" si="194"/>
        <v>12.22</v>
      </c>
      <c r="F1238" s="84">
        <f t="shared" si="195"/>
        <v>0</v>
      </c>
      <c r="G1238" s="1"/>
      <c r="H1238" s="1"/>
      <c r="I1238" s="84">
        <f t="shared" si="196"/>
        <v>12.22</v>
      </c>
      <c r="J1238" s="84">
        <f t="shared" si="197"/>
        <v>204.4</v>
      </c>
      <c r="K1238" s="1"/>
      <c r="L1238" s="1"/>
      <c r="M1238" s="84">
        <f t="shared" si="198"/>
        <v>12.22</v>
      </c>
      <c r="N1238" s="84">
        <f t="shared" si="199"/>
        <v>78.62</v>
      </c>
      <c r="O1238" s="84">
        <f t="shared" si="192"/>
        <v>259.44600000000003</v>
      </c>
      <c r="P1238" s="1"/>
      <c r="Q1238" s="1"/>
    </row>
    <row r="1239" spans="1:17" x14ac:dyDescent="0.2">
      <c r="A1239" s="84">
        <f t="shared" si="193"/>
        <v>123.3</v>
      </c>
      <c r="B1239" s="84">
        <f t="shared" si="190"/>
        <v>1.0411999999999999</v>
      </c>
      <c r="C1239" s="84">
        <f t="shared" si="191"/>
        <v>1.0001</v>
      </c>
      <c r="D1239" s="1"/>
      <c r="E1239" s="84">
        <f t="shared" si="194"/>
        <v>12.23</v>
      </c>
      <c r="F1239" s="84">
        <f t="shared" si="195"/>
        <v>0</v>
      </c>
      <c r="G1239" s="1"/>
      <c r="H1239" s="1"/>
      <c r="I1239" s="84">
        <f t="shared" si="196"/>
        <v>12.23</v>
      </c>
      <c r="J1239" s="84">
        <f t="shared" si="197"/>
        <v>204.6</v>
      </c>
      <c r="K1239" s="1"/>
      <c r="L1239" s="1"/>
      <c r="M1239" s="84">
        <f t="shared" si="198"/>
        <v>12.23</v>
      </c>
      <c r="N1239" s="84">
        <f t="shared" si="199"/>
        <v>78.69</v>
      </c>
      <c r="O1239" s="84">
        <f t="shared" si="192"/>
        <v>259.67700000000002</v>
      </c>
      <c r="P1239" s="1"/>
      <c r="Q1239" s="1"/>
    </row>
    <row r="1240" spans="1:17" x14ac:dyDescent="0.2">
      <c r="A1240" s="84">
        <f t="shared" si="193"/>
        <v>123.4</v>
      </c>
      <c r="B1240" s="84">
        <f t="shared" si="190"/>
        <v>1.0409999999999999</v>
      </c>
      <c r="C1240" s="84">
        <f t="shared" si="191"/>
        <v>1.0001</v>
      </c>
      <c r="D1240" s="1"/>
      <c r="E1240" s="84">
        <f t="shared" si="194"/>
        <v>12.24</v>
      </c>
      <c r="F1240" s="84">
        <f t="shared" si="195"/>
        <v>0</v>
      </c>
      <c r="G1240" s="1"/>
      <c r="H1240" s="1"/>
      <c r="I1240" s="84">
        <f t="shared" si="196"/>
        <v>12.24</v>
      </c>
      <c r="J1240" s="84">
        <f t="shared" si="197"/>
        <v>204.8</v>
      </c>
      <c r="K1240" s="1"/>
      <c r="L1240" s="1"/>
      <c r="M1240" s="84">
        <f t="shared" si="198"/>
        <v>12.24</v>
      </c>
      <c r="N1240" s="84">
        <f t="shared" si="199"/>
        <v>78.77</v>
      </c>
      <c r="O1240" s="84">
        <f t="shared" si="192"/>
        <v>259.94099999999997</v>
      </c>
      <c r="P1240" s="1"/>
      <c r="Q1240" s="1"/>
    </row>
    <row r="1241" spans="1:17" x14ac:dyDescent="0.2">
      <c r="A1241" s="84">
        <f t="shared" si="193"/>
        <v>123.5</v>
      </c>
      <c r="B1241" s="84">
        <f t="shared" si="190"/>
        <v>1.0407999999999999</v>
      </c>
      <c r="C1241" s="84">
        <f t="shared" si="191"/>
        <v>1.0001</v>
      </c>
      <c r="D1241" s="1"/>
      <c r="E1241" s="84">
        <f t="shared" si="194"/>
        <v>12.25</v>
      </c>
      <c r="F1241" s="84">
        <f t="shared" si="195"/>
        <v>0</v>
      </c>
      <c r="G1241" s="1"/>
      <c r="H1241" s="1"/>
      <c r="I1241" s="84">
        <f t="shared" si="196"/>
        <v>12.25</v>
      </c>
      <c r="J1241" s="84">
        <f t="shared" si="197"/>
        <v>205</v>
      </c>
      <c r="K1241" s="1"/>
      <c r="L1241" s="1"/>
      <c r="M1241" s="84">
        <f t="shared" si="198"/>
        <v>12.25</v>
      </c>
      <c r="N1241" s="84">
        <f t="shared" si="199"/>
        <v>78.849999999999994</v>
      </c>
      <c r="O1241" s="84">
        <f t="shared" si="192"/>
        <v>260.20499999999998</v>
      </c>
      <c r="P1241" s="1"/>
      <c r="Q1241" s="1"/>
    </row>
    <row r="1242" spans="1:17" x14ac:dyDescent="0.2">
      <c r="A1242" s="84">
        <f t="shared" si="193"/>
        <v>123.6</v>
      </c>
      <c r="B1242" s="84">
        <f t="shared" si="190"/>
        <v>1.0406</v>
      </c>
      <c r="C1242" s="84">
        <f t="shared" si="191"/>
        <v>1.0001</v>
      </c>
      <c r="D1242" s="1"/>
      <c r="E1242" s="84">
        <f t="shared" si="194"/>
        <v>12.26</v>
      </c>
      <c r="F1242" s="84">
        <f t="shared" si="195"/>
        <v>0</v>
      </c>
      <c r="G1242" s="1"/>
      <c r="H1242" s="1"/>
      <c r="I1242" s="84">
        <f t="shared" si="196"/>
        <v>12.26</v>
      </c>
      <c r="J1242" s="84">
        <f t="shared" si="197"/>
        <v>205.2</v>
      </c>
      <c r="K1242" s="1"/>
      <c r="L1242" s="1"/>
      <c r="M1242" s="84">
        <f t="shared" si="198"/>
        <v>12.26</v>
      </c>
      <c r="N1242" s="84">
        <f t="shared" si="199"/>
        <v>78.92</v>
      </c>
      <c r="O1242" s="84">
        <f t="shared" si="192"/>
        <v>260.43599999999998</v>
      </c>
      <c r="P1242" s="1"/>
      <c r="Q1242" s="1"/>
    </row>
    <row r="1243" spans="1:17" x14ac:dyDescent="0.2">
      <c r="A1243" s="84">
        <f t="shared" si="193"/>
        <v>123.7</v>
      </c>
      <c r="B1243" s="84">
        <f t="shared" si="190"/>
        <v>1.0404</v>
      </c>
      <c r="C1243" s="84">
        <f t="shared" si="191"/>
        <v>1.0001</v>
      </c>
      <c r="D1243" s="1"/>
      <c r="E1243" s="84">
        <f t="shared" si="194"/>
        <v>12.27</v>
      </c>
      <c r="F1243" s="84">
        <f t="shared" si="195"/>
        <v>0</v>
      </c>
      <c r="G1243" s="1"/>
      <c r="H1243" s="1"/>
      <c r="I1243" s="84">
        <f t="shared" si="196"/>
        <v>12.27</v>
      </c>
      <c r="J1243" s="84">
        <f t="shared" si="197"/>
        <v>205.4</v>
      </c>
      <c r="K1243" s="1"/>
      <c r="L1243" s="1"/>
      <c r="M1243" s="84">
        <f t="shared" si="198"/>
        <v>12.27</v>
      </c>
      <c r="N1243" s="84">
        <f t="shared" si="199"/>
        <v>79</v>
      </c>
      <c r="O1243" s="84">
        <f t="shared" si="192"/>
        <v>260.7</v>
      </c>
      <c r="P1243" s="1"/>
      <c r="Q1243" s="1"/>
    </row>
    <row r="1244" spans="1:17" x14ac:dyDescent="0.2">
      <c r="A1244" s="84">
        <f t="shared" si="193"/>
        <v>123.8</v>
      </c>
      <c r="B1244" s="84">
        <f t="shared" si="190"/>
        <v>1.0402</v>
      </c>
      <c r="C1244" s="84">
        <f t="shared" si="191"/>
        <v>1.0001</v>
      </c>
      <c r="D1244" s="1"/>
      <c r="E1244" s="84">
        <f t="shared" si="194"/>
        <v>12.28</v>
      </c>
      <c r="F1244" s="84">
        <f t="shared" si="195"/>
        <v>0</v>
      </c>
      <c r="G1244" s="1"/>
      <c r="H1244" s="1"/>
      <c r="I1244" s="84">
        <f t="shared" si="196"/>
        <v>12.28</v>
      </c>
      <c r="J1244" s="84">
        <f t="shared" si="197"/>
        <v>205.6</v>
      </c>
      <c r="K1244" s="1"/>
      <c r="L1244" s="1"/>
      <c r="M1244" s="84">
        <f t="shared" si="198"/>
        <v>12.28</v>
      </c>
      <c r="N1244" s="84">
        <f t="shared" si="199"/>
        <v>79.08</v>
      </c>
      <c r="O1244" s="84">
        <f t="shared" si="192"/>
        <v>260.964</v>
      </c>
      <c r="P1244" s="1"/>
      <c r="Q1244" s="1"/>
    </row>
    <row r="1245" spans="1:17" x14ac:dyDescent="0.2">
      <c r="A1245" s="84">
        <f t="shared" si="193"/>
        <v>123.9</v>
      </c>
      <c r="B1245" s="84">
        <f t="shared" si="190"/>
        <v>1.04</v>
      </c>
      <c r="C1245" s="84">
        <f t="shared" si="191"/>
        <v>1.0001</v>
      </c>
      <c r="D1245" s="1"/>
      <c r="E1245" s="84">
        <f t="shared" si="194"/>
        <v>12.29</v>
      </c>
      <c r="F1245" s="84">
        <f t="shared" si="195"/>
        <v>0</v>
      </c>
      <c r="G1245" s="1"/>
      <c r="H1245" s="1"/>
      <c r="I1245" s="84">
        <f t="shared" si="196"/>
        <v>12.29</v>
      </c>
      <c r="J1245" s="84">
        <f t="shared" si="197"/>
        <v>205.8</v>
      </c>
      <c r="K1245" s="1"/>
      <c r="L1245" s="1"/>
      <c r="M1245" s="84">
        <f t="shared" si="198"/>
        <v>12.29</v>
      </c>
      <c r="N1245" s="84">
        <f t="shared" si="199"/>
        <v>79.150000000000006</v>
      </c>
      <c r="O1245" s="84">
        <f t="shared" si="192"/>
        <v>261.19499999999999</v>
      </c>
      <c r="P1245" s="1"/>
      <c r="Q1245" s="1"/>
    </row>
    <row r="1246" spans="1:17" x14ac:dyDescent="0.2">
      <c r="A1246" s="84">
        <f t="shared" si="193"/>
        <v>124</v>
      </c>
      <c r="B1246" s="84">
        <f t="shared" si="190"/>
        <v>1.0398000000000001</v>
      </c>
      <c r="C1246" s="84">
        <f t="shared" si="191"/>
        <v>1.0001</v>
      </c>
      <c r="D1246" s="1"/>
      <c r="E1246" s="84">
        <f t="shared" si="194"/>
        <v>12.3</v>
      </c>
      <c r="F1246" s="84">
        <f t="shared" si="195"/>
        <v>0</v>
      </c>
      <c r="G1246" s="1"/>
      <c r="H1246" s="1"/>
      <c r="I1246" s="84">
        <f t="shared" si="196"/>
        <v>12.3</v>
      </c>
      <c r="J1246" s="84">
        <f t="shared" si="197"/>
        <v>206</v>
      </c>
      <c r="K1246" s="1"/>
      <c r="L1246" s="1"/>
      <c r="M1246" s="84">
        <f t="shared" si="198"/>
        <v>12.3</v>
      </c>
      <c r="N1246" s="84">
        <f t="shared" si="199"/>
        <v>79.23</v>
      </c>
      <c r="O1246" s="84">
        <f t="shared" si="192"/>
        <v>261.459</v>
      </c>
      <c r="P1246" s="1"/>
      <c r="Q1246" s="1"/>
    </row>
    <row r="1247" spans="1:17" x14ac:dyDescent="0.2">
      <c r="A1247" s="84">
        <f t="shared" si="193"/>
        <v>124.1</v>
      </c>
      <c r="B1247" s="84">
        <f t="shared" si="190"/>
        <v>1.0396000000000001</v>
      </c>
      <c r="C1247" s="84">
        <f t="shared" si="191"/>
        <v>1.0001</v>
      </c>
      <c r="D1247" s="1"/>
      <c r="E1247" s="84">
        <f t="shared" si="194"/>
        <v>12.31</v>
      </c>
      <c r="F1247" s="84">
        <f t="shared" si="195"/>
        <v>0</v>
      </c>
      <c r="G1247" s="1"/>
      <c r="H1247" s="1"/>
      <c r="I1247" s="84">
        <f t="shared" si="196"/>
        <v>12.31</v>
      </c>
      <c r="J1247" s="84">
        <f t="shared" si="197"/>
        <v>206.2</v>
      </c>
      <c r="K1247" s="1"/>
      <c r="L1247" s="1"/>
      <c r="M1247" s="84">
        <f t="shared" si="198"/>
        <v>12.31</v>
      </c>
      <c r="N1247" s="84">
        <f t="shared" si="199"/>
        <v>79.31</v>
      </c>
      <c r="O1247" s="84">
        <f t="shared" si="192"/>
        <v>261.72300000000001</v>
      </c>
      <c r="P1247" s="1"/>
      <c r="Q1247" s="1"/>
    </row>
    <row r="1248" spans="1:17" x14ac:dyDescent="0.2">
      <c r="A1248" s="84">
        <f t="shared" si="193"/>
        <v>124.2</v>
      </c>
      <c r="B1248" s="84">
        <f t="shared" si="190"/>
        <v>1.0395000000000001</v>
      </c>
      <c r="C1248" s="84">
        <f t="shared" si="191"/>
        <v>1</v>
      </c>
      <c r="D1248" s="1"/>
      <c r="E1248" s="84">
        <f t="shared" si="194"/>
        <v>12.32</v>
      </c>
      <c r="F1248" s="84">
        <f t="shared" si="195"/>
        <v>0</v>
      </c>
      <c r="G1248" s="1"/>
      <c r="H1248" s="1"/>
      <c r="I1248" s="84">
        <f t="shared" si="196"/>
        <v>12.32</v>
      </c>
      <c r="J1248" s="84">
        <f t="shared" si="197"/>
        <v>206.4</v>
      </c>
      <c r="K1248" s="1"/>
      <c r="L1248" s="1"/>
      <c r="M1248" s="84">
        <f t="shared" si="198"/>
        <v>12.32</v>
      </c>
      <c r="N1248" s="84">
        <f t="shared" si="199"/>
        <v>79.38</v>
      </c>
      <c r="O1248" s="84">
        <f t="shared" si="192"/>
        <v>261.95400000000001</v>
      </c>
      <c r="P1248" s="1"/>
      <c r="Q1248" s="1"/>
    </row>
    <row r="1249" spans="1:17" x14ac:dyDescent="0.2">
      <c r="A1249" s="84">
        <f t="shared" si="193"/>
        <v>124.3</v>
      </c>
      <c r="B1249" s="84">
        <f t="shared" si="190"/>
        <v>1.0392999999999999</v>
      </c>
      <c r="C1249" s="84">
        <f t="shared" si="191"/>
        <v>1</v>
      </c>
      <c r="D1249" s="1"/>
      <c r="E1249" s="84">
        <f t="shared" si="194"/>
        <v>12.33</v>
      </c>
      <c r="F1249" s="84">
        <f t="shared" si="195"/>
        <v>0</v>
      </c>
      <c r="G1249" s="1"/>
      <c r="H1249" s="1"/>
      <c r="I1249" s="84">
        <f t="shared" si="196"/>
        <v>12.33</v>
      </c>
      <c r="J1249" s="84">
        <f t="shared" si="197"/>
        <v>206.6</v>
      </c>
      <c r="K1249" s="1"/>
      <c r="L1249" s="1"/>
      <c r="M1249" s="84">
        <f t="shared" si="198"/>
        <v>12.33</v>
      </c>
      <c r="N1249" s="84">
        <f t="shared" si="199"/>
        <v>79.459999999999994</v>
      </c>
      <c r="O1249" s="84">
        <f t="shared" si="192"/>
        <v>262.21800000000002</v>
      </c>
      <c r="P1249" s="1"/>
      <c r="Q1249" s="1"/>
    </row>
    <row r="1250" spans="1:17" x14ac:dyDescent="0.2">
      <c r="A1250" s="84">
        <f t="shared" si="193"/>
        <v>124.4</v>
      </c>
      <c r="B1250" s="84">
        <f t="shared" si="190"/>
        <v>1.0390999999999999</v>
      </c>
      <c r="C1250" s="84">
        <f t="shared" si="191"/>
        <v>1</v>
      </c>
      <c r="D1250" s="1"/>
      <c r="E1250" s="84">
        <f t="shared" si="194"/>
        <v>12.34</v>
      </c>
      <c r="F1250" s="84">
        <f t="shared" si="195"/>
        <v>0</v>
      </c>
      <c r="G1250" s="1"/>
      <c r="H1250" s="1"/>
      <c r="I1250" s="84">
        <f t="shared" si="196"/>
        <v>12.34</v>
      </c>
      <c r="J1250" s="84">
        <f t="shared" si="197"/>
        <v>206.8</v>
      </c>
      <c r="K1250" s="1"/>
      <c r="L1250" s="1"/>
      <c r="M1250" s="84">
        <f t="shared" si="198"/>
        <v>12.34</v>
      </c>
      <c r="N1250" s="84">
        <f t="shared" si="199"/>
        <v>79.540000000000006</v>
      </c>
      <c r="O1250" s="84">
        <f t="shared" si="192"/>
        <v>262.48200000000003</v>
      </c>
      <c r="P1250" s="1"/>
      <c r="Q1250" s="1"/>
    </row>
    <row r="1251" spans="1:17" x14ac:dyDescent="0.2">
      <c r="A1251" s="84">
        <f t="shared" si="193"/>
        <v>124.5</v>
      </c>
      <c r="B1251" s="84">
        <f t="shared" si="190"/>
        <v>1.0388999999999999</v>
      </c>
      <c r="C1251" s="84">
        <f t="shared" si="191"/>
        <v>1</v>
      </c>
      <c r="D1251" s="1"/>
      <c r="E1251" s="84">
        <f t="shared" si="194"/>
        <v>12.35</v>
      </c>
      <c r="F1251" s="84">
        <f t="shared" si="195"/>
        <v>0</v>
      </c>
      <c r="G1251" s="1"/>
      <c r="H1251" s="1"/>
      <c r="I1251" s="84">
        <f t="shared" si="196"/>
        <v>12.35</v>
      </c>
      <c r="J1251" s="84">
        <f t="shared" si="197"/>
        <v>207</v>
      </c>
      <c r="K1251" s="1"/>
      <c r="L1251" s="1"/>
      <c r="M1251" s="84">
        <f t="shared" si="198"/>
        <v>12.35</v>
      </c>
      <c r="N1251" s="84">
        <f t="shared" si="199"/>
        <v>79.62</v>
      </c>
      <c r="O1251" s="84">
        <f t="shared" si="192"/>
        <v>262.74599999999998</v>
      </c>
      <c r="P1251" s="1"/>
      <c r="Q1251" s="1"/>
    </row>
    <row r="1252" spans="1:17" x14ac:dyDescent="0.2">
      <c r="A1252" s="84">
        <f t="shared" si="193"/>
        <v>124.6</v>
      </c>
      <c r="B1252" s="84">
        <f t="shared" si="190"/>
        <v>1.0387</v>
      </c>
      <c r="C1252" s="84">
        <f t="shared" si="191"/>
        <v>1</v>
      </c>
      <c r="D1252" s="1"/>
      <c r="E1252" s="84">
        <f t="shared" si="194"/>
        <v>12.36</v>
      </c>
      <c r="F1252" s="84">
        <f t="shared" si="195"/>
        <v>0</v>
      </c>
      <c r="G1252" s="1"/>
      <c r="H1252" s="1"/>
      <c r="I1252" s="84">
        <f t="shared" si="196"/>
        <v>12.36</v>
      </c>
      <c r="J1252" s="84">
        <f t="shared" si="197"/>
        <v>207.2</v>
      </c>
      <c r="K1252" s="1"/>
      <c r="L1252" s="1"/>
      <c r="M1252" s="84">
        <f t="shared" si="198"/>
        <v>12.36</v>
      </c>
      <c r="N1252" s="84">
        <f t="shared" si="199"/>
        <v>79.69</v>
      </c>
      <c r="O1252" s="84">
        <f t="shared" si="192"/>
        <v>262.97699999999998</v>
      </c>
      <c r="P1252" s="1"/>
      <c r="Q1252" s="1"/>
    </row>
    <row r="1253" spans="1:17" x14ac:dyDescent="0.2">
      <c r="A1253" s="84">
        <f t="shared" si="193"/>
        <v>124.7</v>
      </c>
      <c r="B1253" s="84">
        <f t="shared" si="190"/>
        <v>1.0385</v>
      </c>
      <c r="C1253" s="84">
        <f t="shared" si="191"/>
        <v>1</v>
      </c>
      <c r="D1253" s="1"/>
      <c r="E1253" s="84">
        <f t="shared" si="194"/>
        <v>12.37</v>
      </c>
      <c r="F1253" s="84">
        <f t="shared" si="195"/>
        <v>0</v>
      </c>
      <c r="G1253" s="1"/>
      <c r="H1253" s="1"/>
      <c r="I1253" s="84">
        <f t="shared" si="196"/>
        <v>12.37</v>
      </c>
      <c r="J1253" s="84">
        <f t="shared" si="197"/>
        <v>207.4</v>
      </c>
      <c r="K1253" s="1"/>
      <c r="L1253" s="1"/>
      <c r="M1253" s="84">
        <f t="shared" si="198"/>
        <v>12.37</v>
      </c>
      <c r="N1253" s="84">
        <f t="shared" si="199"/>
        <v>79.77</v>
      </c>
      <c r="O1253" s="84">
        <f t="shared" si="192"/>
        <v>263.24099999999999</v>
      </c>
      <c r="P1253" s="1"/>
      <c r="Q1253" s="1"/>
    </row>
    <row r="1254" spans="1:17" x14ac:dyDescent="0.2">
      <c r="A1254" s="84">
        <f t="shared" si="193"/>
        <v>124.8</v>
      </c>
      <c r="B1254" s="84">
        <f t="shared" si="190"/>
        <v>1.0383</v>
      </c>
      <c r="C1254" s="84">
        <f t="shared" si="191"/>
        <v>1</v>
      </c>
      <c r="D1254" s="1"/>
      <c r="E1254" s="84">
        <f t="shared" si="194"/>
        <v>12.38</v>
      </c>
      <c r="F1254" s="84">
        <f t="shared" si="195"/>
        <v>0</v>
      </c>
      <c r="G1254" s="1"/>
      <c r="H1254" s="1"/>
      <c r="I1254" s="84">
        <f t="shared" si="196"/>
        <v>12.38</v>
      </c>
      <c r="J1254" s="84">
        <f t="shared" si="197"/>
        <v>207.6</v>
      </c>
      <c r="K1254" s="1"/>
      <c r="L1254" s="1"/>
      <c r="M1254" s="84">
        <f t="shared" si="198"/>
        <v>12.38</v>
      </c>
      <c r="N1254" s="84">
        <f t="shared" si="199"/>
        <v>79.849999999999994</v>
      </c>
      <c r="O1254" s="84">
        <f t="shared" si="192"/>
        <v>263.505</v>
      </c>
      <c r="P1254" s="1"/>
      <c r="Q1254" s="1"/>
    </row>
    <row r="1255" spans="1:17" x14ac:dyDescent="0.2">
      <c r="A1255" s="84">
        <f t="shared" si="193"/>
        <v>124.9</v>
      </c>
      <c r="B1255" s="84">
        <f t="shared" si="190"/>
        <v>1.0381</v>
      </c>
      <c r="C1255" s="84">
        <f t="shared" si="191"/>
        <v>1</v>
      </c>
      <c r="D1255" s="1"/>
      <c r="E1255" s="84">
        <f t="shared" si="194"/>
        <v>12.39</v>
      </c>
      <c r="F1255" s="84">
        <f t="shared" si="195"/>
        <v>0</v>
      </c>
      <c r="G1255" s="1"/>
      <c r="H1255" s="1"/>
      <c r="I1255" s="84">
        <f t="shared" si="196"/>
        <v>12.39</v>
      </c>
      <c r="J1255" s="84">
        <f t="shared" si="197"/>
        <v>207.8</v>
      </c>
      <c r="K1255" s="1"/>
      <c r="L1255" s="1"/>
      <c r="M1255" s="84">
        <f t="shared" si="198"/>
        <v>12.39</v>
      </c>
      <c r="N1255" s="84">
        <f t="shared" si="199"/>
        <v>79.92</v>
      </c>
      <c r="O1255" s="84">
        <f t="shared" si="192"/>
        <v>263.73599999999999</v>
      </c>
      <c r="P1255" s="1"/>
      <c r="Q1255" s="1"/>
    </row>
    <row r="1256" spans="1:17" x14ac:dyDescent="0.2">
      <c r="A1256" s="84">
        <f t="shared" si="193"/>
        <v>125</v>
      </c>
      <c r="B1256" s="84">
        <f t="shared" si="190"/>
        <v>1.0379</v>
      </c>
      <c r="C1256" s="84">
        <f t="shared" si="191"/>
        <v>1</v>
      </c>
      <c r="D1256" s="1"/>
      <c r="E1256" s="84">
        <f t="shared" si="194"/>
        <v>12.4</v>
      </c>
      <c r="F1256" s="84">
        <f t="shared" si="195"/>
        <v>0</v>
      </c>
      <c r="G1256" s="1"/>
      <c r="H1256" s="1"/>
      <c r="I1256" s="84">
        <f t="shared" si="196"/>
        <v>12.4</v>
      </c>
      <c r="J1256" s="84">
        <f t="shared" si="197"/>
        <v>208</v>
      </c>
      <c r="K1256" s="1"/>
      <c r="L1256" s="1"/>
      <c r="M1256" s="84">
        <f t="shared" si="198"/>
        <v>12.4</v>
      </c>
      <c r="N1256" s="84">
        <f t="shared" si="199"/>
        <v>80</v>
      </c>
      <c r="O1256" s="84">
        <f t="shared" si="192"/>
        <v>264</v>
      </c>
      <c r="P1256" s="1"/>
      <c r="Q1256" s="1"/>
    </row>
    <row r="1257" spans="1:17" x14ac:dyDescent="0.2">
      <c r="A1257" s="84">
        <f t="shared" si="193"/>
        <v>125.1</v>
      </c>
      <c r="B1257" s="84">
        <f t="shared" si="190"/>
        <v>1.0377000000000001</v>
      </c>
      <c r="C1257" s="84">
        <f t="shared" si="191"/>
        <v>1</v>
      </c>
      <c r="D1257" s="1"/>
      <c r="E1257" s="84">
        <f t="shared" si="194"/>
        <v>12.41</v>
      </c>
      <c r="F1257" s="84">
        <f t="shared" si="195"/>
        <v>0</v>
      </c>
      <c r="G1257" s="1"/>
      <c r="H1257" s="1"/>
      <c r="I1257" s="84">
        <f t="shared" si="196"/>
        <v>12.41</v>
      </c>
      <c r="J1257" s="84">
        <f t="shared" si="197"/>
        <v>208.2</v>
      </c>
      <c r="K1257" s="1"/>
      <c r="L1257" s="1"/>
      <c r="M1257" s="84">
        <f t="shared" si="198"/>
        <v>12.41</v>
      </c>
      <c r="N1257" s="84">
        <f t="shared" si="199"/>
        <v>80.08</v>
      </c>
      <c r="O1257" s="84">
        <f t="shared" si="192"/>
        <v>264.26400000000001</v>
      </c>
      <c r="P1257" s="1"/>
      <c r="Q1257" s="1"/>
    </row>
    <row r="1258" spans="1:17" x14ac:dyDescent="0.2">
      <c r="A1258" s="84">
        <f t="shared" si="193"/>
        <v>125.2</v>
      </c>
      <c r="B1258" s="84">
        <f t="shared" si="190"/>
        <v>1.0376000000000001</v>
      </c>
      <c r="C1258" s="84">
        <f t="shared" si="191"/>
        <v>1</v>
      </c>
      <c r="D1258" s="1"/>
      <c r="E1258" s="84">
        <f t="shared" si="194"/>
        <v>12.42</v>
      </c>
      <c r="F1258" s="84">
        <f t="shared" si="195"/>
        <v>0</v>
      </c>
      <c r="G1258" s="1"/>
      <c r="H1258" s="1"/>
      <c r="I1258" s="84">
        <f t="shared" si="196"/>
        <v>12.42</v>
      </c>
      <c r="J1258" s="84">
        <f t="shared" si="197"/>
        <v>208.4</v>
      </c>
      <c r="K1258" s="1"/>
      <c r="L1258" s="1"/>
      <c r="M1258" s="84">
        <f t="shared" si="198"/>
        <v>12.42</v>
      </c>
      <c r="N1258" s="84">
        <f t="shared" si="199"/>
        <v>80.150000000000006</v>
      </c>
      <c r="O1258" s="84">
        <f t="shared" si="192"/>
        <v>264.495</v>
      </c>
      <c r="P1258" s="1"/>
      <c r="Q1258" s="1"/>
    </row>
    <row r="1259" spans="1:17" x14ac:dyDescent="0.2">
      <c r="A1259" s="84">
        <f t="shared" si="193"/>
        <v>125.3</v>
      </c>
      <c r="B1259" s="84">
        <f t="shared" si="190"/>
        <v>1.0374000000000001</v>
      </c>
      <c r="C1259" s="84">
        <f t="shared" si="191"/>
        <v>1</v>
      </c>
      <c r="D1259" s="1"/>
      <c r="E1259" s="84">
        <f t="shared" si="194"/>
        <v>12.43</v>
      </c>
      <c r="F1259" s="84">
        <f t="shared" si="195"/>
        <v>0</v>
      </c>
      <c r="G1259" s="1"/>
      <c r="H1259" s="1"/>
      <c r="I1259" s="84">
        <f t="shared" si="196"/>
        <v>12.43</v>
      </c>
      <c r="J1259" s="84">
        <f t="shared" si="197"/>
        <v>208.6</v>
      </c>
      <c r="K1259" s="1"/>
      <c r="L1259" s="1"/>
      <c r="M1259" s="84">
        <f t="shared" si="198"/>
        <v>12.43</v>
      </c>
      <c r="N1259" s="84">
        <f t="shared" si="199"/>
        <v>80.23</v>
      </c>
      <c r="O1259" s="84">
        <f t="shared" si="192"/>
        <v>264.75900000000001</v>
      </c>
      <c r="P1259" s="1"/>
      <c r="Q1259" s="1"/>
    </row>
    <row r="1260" spans="1:17" x14ac:dyDescent="0.2">
      <c r="A1260" s="84">
        <f t="shared" si="193"/>
        <v>125.4</v>
      </c>
      <c r="B1260" s="84">
        <f t="shared" si="190"/>
        <v>1.0371999999999999</v>
      </c>
      <c r="C1260" s="84">
        <f t="shared" si="191"/>
        <v>1</v>
      </c>
      <c r="D1260" s="1"/>
      <c r="E1260" s="84">
        <f t="shared" si="194"/>
        <v>12.44</v>
      </c>
      <c r="F1260" s="84">
        <f t="shared" si="195"/>
        <v>0</v>
      </c>
      <c r="G1260" s="1"/>
      <c r="H1260" s="1"/>
      <c r="I1260" s="84">
        <f t="shared" si="196"/>
        <v>12.44</v>
      </c>
      <c r="J1260" s="84">
        <f t="shared" si="197"/>
        <v>208.8</v>
      </c>
      <c r="K1260" s="1"/>
      <c r="L1260" s="1"/>
      <c r="M1260" s="84">
        <f t="shared" si="198"/>
        <v>12.44</v>
      </c>
      <c r="N1260" s="84">
        <f t="shared" si="199"/>
        <v>80.31</v>
      </c>
      <c r="O1260" s="84">
        <f t="shared" si="192"/>
        <v>265.02300000000002</v>
      </c>
      <c r="P1260" s="1"/>
      <c r="Q1260" s="1"/>
    </row>
    <row r="1261" spans="1:17" x14ac:dyDescent="0.2">
      <c r="A1261" s="84">
        <f t="shared" si="193"/>
        <v>125.5</v>
      </c>
      <c r="B1261" s="84">
        <f t="shared" si="190"/>
        <v>1.0369999999999999</v>
      </c>
      <c r="C1261" s="84">
        <f t="shared" si="191"/>
        <v>1</v>
      </c>
      <c r="D1261" s="1"/>
      <c r="E1261" s="84">
        <f t="shared" si="194"/>
        <v>12.45</v>
      </c>
      <c r="F1261" s="84">
        <f t="shared" si="195"/>
        <v>0</v>
      </c>
      <c r="G1261" s="1"/>
      <c r="H1261" s="1"/>
      <c r="I1261" s="84">
        <f t="shared" si="196"/>
        <v>12.45</v>
      </c>
      <c r="J1261" s="84">
        <f t="shared" si="197"/>
        <v>209</v>
      </c>
      <c r="K1261" s="1"/>
      <c r="L1261" s="1"/>
      <c r="M1261" s="84">
        <f t="shared" si="198"/>
        <v>12.45</v>
      </c>
      <c r="N1261" s="84">
        <f t="shared" si="199"/>
        <v>80.38</v>
      </c>
      <c r="O1261" s="84">
        <f t="shared" si="192"/>
        <v>265.25400000000002</v>
      </c>
      <c r="P1261" s="1"/>
      <c r="Q1261" s="1"/>
    </row>
    <row r="1262" spans="1:17" x14ac:dyDescent="0.2">
      <c r="A1262" s="84">
        <f t="shared" si="193"/>
        <v>125.6</v>
      </c>
      <c r="B1262" s="84">
        <f t="shared" si="190"/>
        <v>1.0367999999999999</v>
      </c>
      <c r="C1262" s="84">
        <f t="shared" si="191"/>
        <v>1</v>
      </c>
      <c r="D1262" s="1"/>
      <c r="E1262" s="84">
        <f t="shared" si="194"/>
        <v>12.46</v>
      </c>
      <c r="F1262" s="84">
        <f t="shared" si="195"/>
        <v>0</v>
      </c>
      <c r="G1262" s="1"/>
      <c r="H1262" s="1"/>
      <c r="I1262" s="84">
        <f t="shared" si="196"/>
        <v>12.46</v>
      </c>
      <c r="J1262" s="84">
        <f t="shared" si="197"/>
        <v>209.2</v>
      </c>
      <c r="K1262" s="1"/>
      <c r="L1262" s="1"/>
      <c r="M1262" s="84">
        <f t="shared" si="198"/>
        <v>12.46</v>
      </c>
      <c r="N1262" s="84">
        <f t="shared" si="199"/>
        <v>80.459999999999994</v>
      </c>
      <c r="O1262" s="84">
        <f t="shared" si="192"/>
        <v>265.51799999999997</v>
      </c>
      <c r="P1262" s="1"/>
      <c r="Q1262" s="1"/>
    </row>
    <row r="1263" spans="1:17" x14ac:dyDescent="0.2">
      <c r="A1263" s="84">
        <f t="shared" si="193"/>
        <v>125.7</v>
      </c>
      <c r="B1263" s="84">
        <f t="shared" si="190"/>
        <v>1.0366</v>
      </c>
      <c r="C1263" s="84">
        <f t="shared" si="191"/>
        <v>1</v>
      </c>
      <c r="D1263" s="1"/>
      <c r="E1263" s="84">
        <f t="shared" si="194"/>
        <v>12.47</v>
      </c>
      <c r="F1263" s="84">
        <f t="shared" si="195"/>
        <v>0</v>
      </c>
      <c r="G1263" s="1"/>
      <c r="H1263" s="1"/>
      <c r="I1263" s="84">
        <f t="shared" si="196"/>
        <v>12.47</v>
      </c>
      <c r="J1263" s="84">
        <f t="shared" si="197"/>
        <v>209.4</v>
      </c>
      <c r="K1263" s="1"/>
      <c r="L1263" s="1"/>
      <c r="M1263" s="84">
        <f t="shared" si="198"/>
        <v>12.47</v>
      </c>
      <c r="N1263" s="84">
        <f t="shared" si="199"/>
        <v>80.540000000000006</v>
      </c>
      <c r="O1263" s="84">
        <f t="shared" si="192"/>
        <v>265.78199999999998</v>
      </c>
      <c r="P1263" s="1"/>
      <c r="Q1263" s="1"/>
    </row>
    <row r="1264" spans="1:17" x14ac:dyDescent="0.2">
      <c r="A1264" s="84">
        <f t="shared" si="193"/>
        <v>125.8</v>
      </c>
      <c r="B1264" s="84">
        <f t="shared" si="190"/>
        <v>1.0365</v>
      </c>
      <c r="C1264" s="84">
        <f t="shared" si="191"/>
        <v>1</v>
      </c>
      <c r="D1264" s="1"/>
      <c r="E1264" s="84">
        <f t="shared" si="194"/>
        <v>12.48</v>
      </c>
      <c r="F1264" s="84">
        <f t="shared" si="195"/>
        <v>0</v>
      </c>
      <c r="G1264" s="1"/>
      <c r="H1264" s="1"/>
      <c r="I1264" s="84">
        <f t="shared" si="196"/>
        <v>12.48</v>
      </c>
      <c r="J1264" s="84">
        <f t="shared" si="197"/>
        <v>209.6</v>
      </c>
      <c r="K1264" s="1"/>
      <c r="L1264" s="1"/>
      <c r="M1264" s="84">
        <f t="shared" si="198"/>
        <v>12.48</v>
      </c>
      <c r="N1264" s="84">
        <f t="shared" si="199"/>
        <v>80.62</v>
      </c>
      <c r="O1264" s="84">
        <f t="shared" si="192"/>
        <v>266.04599999999999</v>
      </c>
      <c r="P1264" s="1"/>
      <c r="Q1264" s="1"/>
    </row>
    <row r="1265" spans="1:17" x14ac:dyDescent="0.2">
      <c r="A1265" s="84">
        <f t="shared" si="193"/>
        <v>125.9</v>
      </c>
      <c r="B1265" s="84">
        <f t="shared" si="190"/>
        <v>1.0363</v>
      </c>
      <c r="C1265" s="84">
        <f t="shared" si="191"/>
        <v>1</v>
      </c>
      <c r="D1265" s="1"/>
      <c r="E1265" s="84">
        <f t="shared" si="194"/>
        <v>12.49</v>
      </c>
      <c r="F1265" s="84">
        <f t="shared" si="195"/>
        <v>0</v>
      </c>
      <c r="G1265" s="1"/>
      <c r="H1265" s="1"/>
      <c r="I1265" s="84">
        <f t="shared" si="196"/>
        <v>12.49</v>
      </c>
      <c r="J1265" s="84">
        <f t="shared" si="197"/>
        <v>209.8</v>
      </c>
      <c r="K1265" s="1"/>
      <c r="L1265" s="1"/>
      <c r="M1265" s="84">
        <f t="shared" si="198"/>
        <v>12.49</v>
      </c>
      <c r="N1265" s="84">
        <f t="shared" si="199"/>
        <v>80.69</v>
      </c>
      <c r="O1265" s="84">
        <f t="shared" si="192"/>
        <v>266.27699999999999</v>
      </c>
      <c r="P1265" s="1"/>
      <c r="Q1265" s="1"/>
    </row>
    <row r="1266" spans="1:17" x14ac:dyDescent="0.2">
      <c r="A1266" s="84">
        <f t="shared" si="193"/>
        <v>126</v>
      </c>
      <c r="B1266" s="84">
        <f t="shared" si="190"/>
        <v>1.0361</v>
      </c>
      <c r="C1266" s="84">
        <f t="shared" si="191"/>
        <v>1</v>
      </c>
      <c r="D1266" s="1"/>
      <c r="E1266" s="84">
        <f t="shared" si="194"/>
        <v>12.5</v>
      </c>
      <c r="F1266" s="84">
        <f t="shared" si="195"/>
        <v>0</v>
      </c>
      <c r="G1266" s="1"/>
      <c r="H1266" s="1"/>
      <c r="I1266" s="84">
        <f t="shared" si="196"/>
        <v>12.5</v>
      </c>
      <c r="J1266" s="84">
        <f t="shared" si="197"/>
        <v>210</v>
      </c>
      <c r="K1266" s="1"/>
      <c r="L1266" s="1"/>
      <c r="M1266" s="84">
        <f t="shared" si="198"/>
        <v>12.5</v>
      </c>
      <c r="N1266" s="84">
        <f t="shared" si="199"/>
        <v>80.77</v>
      </c>
      <c r="O1266" s="84">
        <f t="shared" si="192"/>
        <v>266.541</v>
      </c>
      <c r="P1266" s="1"/>
      <c r="Q1266" s="1"/>
    </row>
    <row r="1267" spans="1:17" x14ac:dyDescent="0.2">
      <c r="A1267" s="84">
        <f t="shared" si="193"/>
        <v>126.1</v>
      </c>
      <c r="B1267" s="84">
        <f t="shared" si="190"/>
        <v>1.0359</v>
      </c>
      <c r="C1267" s="84">
        <f t="shared" si="191"/>
        <v>1</v>
      </c>
      <c r="D1267" s="1"/>
      <c r="E1267" s="84">
        <f t="shared" si="194"/>
        <v>12.51</v>
      </c>
      <c r="F1267" s="84">
        <f t="shared" si="195"/>
        <v>0</v>
      </c>
      <c r="G1267" s="1"/>
      <c r="H1267" s="1"/>
      <c r="I1267" s="84">
        <f t="shared" si="196"/>
        <v>12.51</v>
      </c>
      <c r="J1267" s="84">
        <f t="shared" si="197"/>
        <v>210.2</v>
      </c>
      <c r="K1267" s="1"/>
      <c r="L1267" s="1"/>
      <c r="M1267" s="84">
        <f t="shared" si="198"/>
        <v>12.51</v>
      </c>
      <c r="N1267" s="84">
        <f t="shared" si="199"/>
        <v>80.849999999999994</v>
      </c>
      <c r="O1267" s="84">
        <f t="shared" si="192"/>
        <v>266.80500000000001</v>
      </c>
      <c r="P1267" s="1"/>
      <c r="Q1267" s="1"/>
    </row>
    <row r="1268" spans="1:17" x14ac:dyDescent="0.2">
      <c r="A1268" s="84">
        <f t="shared" si="193"/>
        <v>126.2</v>
      </c>
      <c r="B1268" s="84">
        <f t="shared" si="190"/>
        <v>1.0357000000000001</v>
      </c>
      <c r="C1268" s="84">
        <f t="shared" si="191"/>
        <v>1</v>
      </c>
      <c r="D1268" s="1"/>
      <c r="E1268" s="84">
        <f t="shared" si="194"/>
        <v>12.52</v>
      </c>
      <c r="F1268" s="84">
        <f t="shared" si="195"/>
        <v>0</v>
      </c>
      <c r="G1268" s="1"/>
      <c r="H1268" s="1"/>
      <c r="I1268" s="84">
        <f t="shared" si="196"/>
        <v>12.52</v>
      </c>
      <c r="J1268" s="84">
        <f t="shared" si="197"/>
        <v>210.4</v>
      </c>
      <c r="K1268" s="1"/>
      <c r="L1268" s="1"/>
      <c r="M1268" s="84">
        <f t="shared" si="198"/>
        <v>12.52</v>
      </c>
      <c r="N1268" s="84">
        <f t="shared" si="199"/>
        <v>80.92</v>
      </c>
      <c r="O1268" s="84">
        <f t="shared" si="192"/>
        <v>267.036</v>
      </c>
      <c r="P1268" s="1"/>
      <c r="Q1268" s="1"/>
    </row>
    <row r="1269" spans="1:17" x14ac:dyDescent="0.2">
      <c r="A1269" s="84">
        <f t="shared" si="193"/>
        <v>126.3</v>
      </c>
      <c r="B1269" s="84">
        <f t="shared" si="190"/>
        <v>1.0356000000000001</v>
      </c>
      <c r="C1269" s="84">
        <f t="shared" si="191"/>
        <v>1</v>
      </c>
      <c r="D1269" s="1"/>
      <c r="E1269" s="84">
        <f t="shared" si="194"/>
        <v>12.53</v>
      </c>
      <c r="F1269" s="84">
        <f t="shared" si="195"/>
        <v>0</v>
      </c>
      <c r="G1269" s="1"/>
      <c r="H1269" s="1"/>
      <c r="I1269" s="84">
        <f t="shared" si="196"/>
        <v>12.53</v>
      </c>
      <c r="J1269" s="84">
        <f t="shared" si="197"/>
        <v>210.6</v>
      </c>
      <c r="K1269" s="1"/>
      <c r="L1269" s="1"/>
      <c r="M1269" s="84">
        <f t="shared" si="198"/>
        <v>12.53</v>
      </c>
      <c r="N1269" s="84">
        <f t="shared" si="199"/>
        <v>81</v>
      </c>
      <c r="O1269" s="84">
        <f t="shared" si="192"/>
        <v>267.3</v>
      </c>
      <c r="P1269" s="1"/>
      <c r="Q1269" s="1"/>
    </row>
    <row r="1270" spans="1:17" x14ac:dyDescent="0.2">
      <c r="A1270" s="84">
        <f t="shared" si="193"/>
        <v>126.4</v>
      </c>
      <c r="B1270" s="84">
        <f t="shared" si="190"/>
        <v>1.0354000000000001</v>
      </c>
      <c r="C1270" s="84">
        <f t="shared" si="191"/>
        <v>1</v>
      </c>
      <c r="D1270" s="1"/>
      <c r="E1270" s="84">
        <f t="shared" si="194"/>
        <v>12.54</v>
      </c>
      <c r="F1270" s="84">
        <f t="shared" si="195"/>
        <v>0</v>
      </c>
      <c r="G1270" s="1"/>
      <c r="H1270" s="1"/>
      <c r="I1270" s="84">
        <f t="shared" si="196"/>
        <v>12.54</v>
      </c>
      <c r="J1270" s="84">
        <f t="shared" si="197"/>
        <v>210.8</v>
      </c>
      <c r="K1270" s="1"/>
      <c r="L1270" s="1"/>
      <c r="M1270" s="84">
        <f t="shared" si="198"/>
        <v>12.54</v>
      </c>
      <c r="N1270" s="84">
        <f t="shared" si="199"/>
        <v>81.08</v>
      </c>
      <c r="O1270" s="84">
        <f t="shared" si="192"/>
        <v>267.56400000000002</v>
      </c>
      <c r="P1270" s="1"/>
      <c r="Q1270" s="1"/>
    </row>
    <row r="1271" spans="1:17" x14ac:dyDescent="0.2">
      <c r="A1271" s="84">
        <f t="shared" si="193"/>
        <v>126.5</v>
      </c>
      <c r="B1271" s="84">
        <f t="shared" si="190"/>
        <v>1.0351999999999999</v>
      </c>
      <c r="C1271" s="84">
        <f t="shared" si="191"/>
        <v>1</v>
      </c>
      <c r="D1271" s="1"/>
      <c r="E1271" s="84">
        <f t="shared" si="194"/>
        <v>12.55</v>
      </c>
      <c r="F1271" s="84">
        <f t="shared" si="195"/>
        <v>0</v>
      </c>
      <c r="G1271" s="1"/>
      <c r="H1271" s="1"/>
      <c r="I1271" s="84">
        <f t="shared" si="196"/>
        <v>12.55</v>
      </c>
      <c r="J1271" s="84">
        <f t="shared" si="197"/>
        <v>211</v>
      </c>
      <c r="K1271" s="1"/>
      <c r="L1271" s="1"/>
      <c r="M1271" s="84">
        <f t="shared" si="198"/>
        <v>12.55</v>
      </c>
      <c r="N1271" s="84">
        <f t="shared" si="199"/>
        <v>81.150000000000006</v>
      </c>
      <c r="O1271" s="84">
        <f t="shared" si="192"/>
        <v>267.79500000000002</v>
      </c>
      <c r="P1271" s="1"/>
      <c r="Q1271" s="1"/>
    </row>
    <row r="1272" spans="1:17" x14ac:dyDescent="0.2">
      <c r="A1272" s="84">
        <f t="shared" si="193"/>
        <v>126.6</v>
      </c>
      <c r="B1272" s="84">
        <f t="shared" si="190"/>
        <v>1.0349999999999999</v>
      </c>
      <c r="C1272" s="84">
        <f t="shared" si="191"/>
        <v>1</v>
      </c>
      <c r="D1272" s="1"/>
      <c r="E1272" s="84">
        <f t="shared" si="194"/>
        <v>12.56</v>
      </c>
      <c r="F1272" s="84">
        <f t="shared" si="195"/>
        <v>0</v>
      </c>
      <c r="G1272" s="1"/>
      <c r="H1272" s="1"/>
      <c r="I1272" s="84">
        <f t="shared" si="196"/>
        <v>12.56</v>
      </c>
      <c r="J1272" s="84">
        <f t="shared" si="197"/>
        <v>211.2</v>
      </c>
      <c r="K1272" s="1"/>
      <c r="L1272" s="1"/>
      <c r="M1272" s="84">
        <f t="shared" si="198"/>
        <v>12.56</v>
      </c>
      <c r="N1272" s="84">
        <f t="shared" si="199"/>
        <v>81.23</v>
      </c>
      <c r="O1272" s="84">
        <f t="shared" si="192"/>
        <v>268.05900000000003</v>
      </c>
      <c r="P1272" s="1"/>
      <c r="Q1272" s="1"/>
    </row>
    <row r="1273" spans="1:17" x14ac:dyDescent="0.2">
      <c r="A1273" s="84">
        <f t="shared" si="193"/>
        <v>126.7</v>
      </c>
      <c r="B1273" s="84">
        <f t="shared" si="190"/>
        <v>1.0347999999999999</v>
      </c>
      <c r="C1273" s="84">
        <f t="shared" si="191"/>
        <v>1</v>
      </c>
      <c r="D1273" s="1"/>
      <c r="E1273" s="84">
        <f t="shared" si="194"/>
        <v>12.57</v>
      </c>
      <c r="F1273" s="84">
        <f t="shared" si="195"/>
        <v>0</v>
      </c>
      <c r="G1273" s="1"/>
      <c r="H1273" s="1"/>
      <c r="I1273" s="84">
        <f t="shared" si="196"/>
        <v>12.57</v>
      </c>
      <c r="J1273" s="84">
        <f t="shared" si="197"/>
        <v>211.4</v>
      </c>
      <c r="K1273" s="1"/>
      <c r="L1273" s="1"/>
      <c r="M1273" s="84">
        <f t="shared" si="198"/>
        <v>12.57</v>
      </c>
      <c r="N1273" s="84">
        <f t="shared" si="199"/>
        <v>81.31</v>
      </c>
      <c r="O1273" s="84">
        <f t="shared" si="192"/>
        <v>268.32299999999998</v>
      </c>
      <c r="P1273" s="1"/>
      <c r="Q1273" s="1"/>
    </row>
    <row r="1274" spans="1:17" x14ac:dyDescent="0.2">
      <c r="A1274" s="84">
        <f t="shared" si="193"/>
        <v>126.8</v>
      </c>
      <c r="B1274" s="84">
        <f t="shared" si="190"/>
        <v>1.0347</v>
      </c>
      <c r="C1274" s="84">
        <f t="shared" si="191"/>
        <v>1</v>
      </c>
      <c r="D1274" s="1"/>
      <c r="E1274" s="84">
        <f t="shared" si="194"/>
        <v>12.58</v>
      </c>
      <c r="F1274" s="84">
        <f t="shared" si="195"/>
        <v>0</v>
      </c>
      <c r="G1274" s="1"/>
      <c r="H1274" s="1"/>
      <c r="I1274" s="84">
        <f t="shared" si="196"/>
        <v>12.58</v>
      </c>
      <c r="J1274" s="84">
        <f t="shared" si="197"/>
        <v>211.6</v>
      </c>
      <c r="K1274" s="1"/>
      <c r="L1274" s="1"/>
      <c r="M1274" s="84">
        <f t="shared" si="198"/>
        <v>12.58</v>
      </c>
      <c r="N1274" s="84">
        <f t="shared" si="199"/>
        <v>81.38</v>
      </c>
      <c r="O1274" s="84">
        <f t="shared" si="192"/>
        <v>268.55399999999997</v>
      </c>
      <c r="P1274" s="1"/>
      <c r="Q1274" s="1"/>
    </row>
    <row r="1275" spans="1:17" x14ac:dyDescent="0.2">
      <c r="A1275" s="84">
        <f t="shared" si="193"/>
        <v>126.9</v>
      </c>
      <c r="B1275" s="84">
        <f t="shared" si="190"/>
        <v>1.0345</v>
      </c>
      <c r="C1275" s="84">
        <f t="shared" si="191"/>
        <v>1</v>
      </c>
      <c r="D1275" s="1"/>
      <c r="E1275" s="84">
        <f t="shared" si="194"/>
        <v>12.59</v>
      </c>
      <c r="F1275" s="84">
        <f t="shared" si="195"/>
        <v>0</v>
      </c>
      <c r="G1275" s="1"/>
      <c r="H1275" s="1"/>
      <c r="I1275" s="84">
        <f t="shared" si="196"/>
        <v>12.59</v>
      </c>
      <c r="J1275" s="84">
        <f t="shared" si="197"/>
        <v>211.8</v>
      </c>
      <c r="K1275" s="1"/>
      <c r="L1275" s="1"/>
      <c r="M1275" s="84">
        <f t="shared" si="198"/>
        <v>12.59</v>
      </c>
      <c r="N1275" s="84">
        <f t="shared" si="199"/>
        <v>81.459999999999994</v>
      </c>
      <c r="O1275" s="84">
        <f t="shared" si="192"/>
        <v>268.81799999999998</v>
      </c>
      <c r="P1275" s="1"/>
      <c r="Q1275" s="1"/>
    </row>
    <row r="1276" spans="1:17" x14ac:dyDescent="0.2">
      <c r="A1276" s="84">
        <f t="shared" si="193"/>
        <v>127</v>
      </c>
      <c r="B1276" s="84">
        <f t="shared" si="190"/>
        <v>1.0343</v>
      </c>
      <c r="C1276" s="84">
        <f t="shared" si="191"/>
        <v>1</v>
      </c>
      <c r="D1276" s="1"/>
      <c r="E1276" s="84">
        <f t="shared" si="194"/>
        <v>12.6</v>
      </c>
      <c r="F1276" s="84">
        <f t="shared" si="195"/>
        <v>0</v>
      </c>
      <c r="G1276" s="1"/>
      <c r="H1276" s="1"/>
      <c r="I1276" s="84">
        <f t="shared" si="196"/>
        <v>12.6</v>
      </c>
      <c r="J1276" s="84">
        <f t="shared" si="197"/>
        <v>212</v>
      </c>
      <c r="K1276" s="1"/>
      <c r="L1276" s="1"/>
      <c r="M1276" s="84">
        <f t="shared" si="198"/>
        <v>12.6</v>
      </c>
      <c r="N1276" s="84">
        <f t="shared" si="199"/>
        <v>81.540000000000006</v>
      </c>
      <c r="O1276" s="84">
        <f t="shared" si="192"/>
        <v>269.08199999999999</v>
      </c>
      <c r="P1276" s="1"/>
      <c r="Q1276" s="1"/>
    </row>
    <row r="1277" spans="1:17" x14ac:dyDescent="0.2">
      <c r="A1277" s="84">
        <f t="shared" si="193"/>
        <v>127.1</v>
      </c>
      <c r="B1277" s="84">
        <f t="shared" si="190"/>
        <v>1.0341</v>
      </c>
      <c r="C1277" s="84">
        <f t="shared" si="191"/>
        <v>1</v>
      </c>
      <c r="D1277" s="1"/>
      <c r="E1277" s="84">
        <f t="shared" si="194"/>
        <v>12.61</v>
      </c>
      <c r="F1277" s="84">
        <f t="shared" si="195"/>
        <v>0</v>
      </c>
      <c r="G1277" s="1"/>
      <c r="H1277" s="1"/>
      <c r="I1277" s="84">
        <f t="shared" si="196"/>
        <v>12.61</v>
      </c>
      <c r="J1277" s="84">
        <f t="shared" si="197"/>
        <v>212.2</v>
      </c>
      <c r="K1277" s="1"/>
      <c r="L1277" s="1"/>
      <c r="M1277" s="84">
        <f t="shared" si="198"/>
        <v>12.61</v>
      </c>
      <c r="N1277" s="84">
        <f t="shared" si="199"/>
        <v>81.62</v>
      </c>
      <c r="O1277" s="84">
        <f t="shared" si="192"/>
        <v>269.346</v>
      </c>
      <c r="P1277" s="1"/>
      <c r="Q1277" s="1"/>
    </row>
    <row r="1278" spans="1:17" x14ac:dyDescent="0.2">
      <c r="A1278" s="84">
        <f t="shared" si="193"/>
        <v>127.2</v>
      </c>
      <c r="B1278" s="84">
        <f t="shared" si="190"/>
        <v>1.034</v>
      </c>
      <c r="C1278" s="84">
        <f t="shared" si="191"/>
        <v>1</v>
      </c>
      <c r="D1278" s="1"/>
      <c r="E1278" s="84">
        <f t="shared" si="194"/>
        <v>12.62</v>
      </c>
      <c r="F1278" s="84">
        <f t="shared" si="195"/>
        <v>0</v>
      </c>
      <c r="G1278" s="1"/>
      <c r="H1278" s="1"/>
      <c r="I1278" s="84">
        <f t="shared" si="196"/>
        <v>12.62</v>
      </c>
      <c r="J1278" s="84">
        <f t="shared" si="197"/>
        <v>212.4</v>
      </c>
      <c r="K1278" s="1"/>
      <c r="L1278" s="1"/>
      <c r="M1278" s="84">
        <f t="shared" si="198"/>
        <v>12.62</v>
      </c>
      <c r="N1278" s="84">
        <f t="shared" si="199"/>
        <v>81.69</v>
      </c>
      <c r="O1278" s="84">
        <f t="shared" si="192"/>
        <v>269.577</v>
      </c>
      <c r="P1278" s="1"/>
      <c r="Q1278" s="1"/>
    </row>
    <row r="1279" spans="1:17" x14ac:dyDescent="0.2">
      <c r="A1279" s="84">
        <f t="shared" si="193"/>
        <v>127.3</v>
      </c>
      <c r="B1279" s="84">
        <f t="shared" si="190"/>
        <v>1.0338000000000001</v>
      </c>
      <c r="C1279" s="84">
        <f t="shared" si="191"/>
        <v>1</v>
      </c>
      <c r="D1279" s="1"/>
      <c r="E1279" s="84">
        <f t="shared" si="194"/>
        <v>12.63</v>
      </c>
      <c r="F1279" s="84">
        <f t="shared" si="195"/>
        <v>0</v>
      </c>
      <c r="G1279" s="1"/>
      <c r="H1279" s="1"/>
      <c r="I1279" s="84">
        <f t="shared" si="196"/>
        <v>12.63</v>
      </c>
      <c r="J1279" s="84">
        <f t="shared" si="197"/>
        <v>212.6</v>
      </c>
      <c r="K1279" s="1"/>
      <c r="L1279" s="1"/>
      <c r="M1279" s="84">
        <f t="shared" si="198"/>
        <v>12.63</v>
      </c>
      <c r="N1279" s="84">
        <f t="shared" si="199"/>
        <v>81.77</v>
      </c>
      <c r="O1279" s="84">
        <f t="shared" si="192"/>
        <v>269.84100000000001</v>
      </c>
      <c r="P1279" s="1"/>
      <c r="Q1279" s="1"/>
    </row>
    <row r="1280" spans="1:17" x14ac:dyDescent="0.2">
      <c r="A1280" s="84">
        <f t="shared" si="193"/>
        <v>127.4</v>
      </c>
      <c r="B1280" s="84">
        <f t="shared" si="190"/>
        <v>1.0336000000000001</v>
      </c>
      <c r="C1280" s="84">
        <f t="shared" si="191"/>
        <v>1</v>
      </c>
      <c r="D1280" s="1"/>
      <c r="E1280" s="84">
        <f t="shared" si="194"/>
        <v>12.64</v>
      </c>
      <c r="F1280" s="84">
        <f t="shared" si="195"/>
        <v>0</v>
      </c>
      <c r="G1280" s="1"/>
      <c r="H1280" s="1"/>
      <c r="I1280" s="84">
        <f t="shared" si="196"/>
        <v>12.64</v>
      </c>
      <c r="J1280" s="84">
        <f t="shared" si="197"/>
        <v>212.8</v>
      </c>
      <c r="K1280" s="1"/>
      <c r="L1280" s="1"/>
      <c r="M1280" s="84">
        <f t="shared" si="198"/>
        <v>12.64</v>
      </c>
      <c r="N1280" s="84">
        <f t="shared" si="199"/>
        <v>81.849999999999994</v>
      </c>
      <c r="O1280" s="84">
        <f t="shared" si="192"/>
        <v>270.10500000000002</v>
      </c>
      <c r="P1280" s="1"/>
      <c r="Q1280" s="1"/>
    </row>
    <row r="1281" spans="1:17" x14ac:dyDescent="0.2">
      <c r="A1281" s="84">
        <f t="shared" si="193"/>
        <v>127.5</v>
      </c>
      <c r="B1281" s="84">
        <f t="shared" si="190"/>
        <v>1.0335000000000001</v>
      </c>
      <c r="C1281" s="84">
        <f t="shared" si="191"/>
        <v>1</v>
      </c>
      <c r="D1281" s="1"/>
      <c r="E1281" s="84">
        <f t="shared" si="194"/>
        <v>12.65</v>
      </c>
      <c r="F1281" s="84">
        <f t="shared" si="195"/>
        <v>0</v>
      </c>
      <c r="G1281" s="1"/>
      <c r="H1281" s="1"/>
      <c r="I1281" s="84">
        <f t="shared" si="196"/>
        <v>12.65</v>
      </c>
      <c r="J1281" s="84">
        <f t="shared" si="197"/>
        <v>213</v>
      </c>
      <c r="K1281" s="1"/>
      <c r="L1281" s="1"/>
      <c r="M1281" s="84">
        <f t="shared" si="198"/>
        <v>12.65</v>
      </c>
      <c r="N1281" s="84">
        <f t="shared" si="199"/>
        <v>81.92</v>
      </c>
      <c r="O1281" s="84">
        <f t="shared" si="192"/>
        <v>270.33600000000001</v>
      </c>
      <c r="P1281" s="1"/>
      <c r="Q1281" s="1"/>
    </row>
    <row r="1282" spans="1:17" x14ac:dyDescent="0.2">
      <c r="A1282" s="84">
        <f t="shared" si="193"/>
        <v>127.6</v>
      </c>
      <c r="B1282" s="84">
        <f t="shared" si="190"/>
        <v>1.0333000000000001</v>
      </c>
      <c r="C1282" s="84">
        <f t="shared" si="191"/>
        <v>1</v>
      </c>
      <c r="D1282" s="1"/>
      <c r="E1282" s="84">
        <f t="shared" si="194"/>
        <v>12.66</v>
      </c>
      <c r="F1282" s="84">
        <f t="shared" si="195"/>
        <v>0</v>
      </c>
      <c r="G1282" s="1"/>
      <c r="H1282" s="1"/>
      <c r="I1282" s="84">
        <f t="shared" si="196"/>
        <v>12.66</v>
      </c>
      <c r="J1282" s="84">
        <f t="shared" si="197"/>
        <v>213.2</v>
      </c>
      <c r="K1282" s="1"/>
      <c r="L1282" s="1"/>
      <c r="M1282" s="84">
        <f t="shared" si="198"/>
        <v>12.66</v>
      </c>
      <c r="N1282" s="84">
        <f t="shared" si="199"/>
        <v>82</v>
      </c>
      <c r="O1282" s="84">
        <f t="shared" si="192"/>
        <v>270.60000000000002</v>
      </c>
      <c r="P1282" s="1"/>
      <c r="Q1282" s="1"/>
    </row>
    <row r="1283" spans="1:17" x14ac:dyDescent="0.2">
      <c r="A1283" s="84">
        <f t="shared" si="193"/>
        <v>127.7</v>
      </c>
      <c r="B1283" s="84">
        <f t="shared" si="190"/>
        <v>1.0330999999999999</v>
      </c>
      <c r="C1283" s="84">
        <f t="shared" si="191"/>
        <v>1</v>
      </c>
      <c r="D1283" s="1"/>
      <c r="E1283" s="84">
        <f t="shared" si="194"/>
        <v>12.67</v>
      </c>
      <c r="F1283" s="84">
        <f t="shared" si="195"/>
        <v>0</v>
      </c>
      <c r="G1283" s="1"/>
      <c r="H1283" s="1"/>
      <c r="I1283" s="84">
        <f t="shared" si="196"/>
        <v>12.67</v>
      </c>
      <c r="J1283" s="84">
        <f t="shared" si="197"/>
        <v>213.4</v>
      </c>
      <c r="K1283" s="1"/>
      <c r="L1283" s="1"/>
      <c r="M1283" s="84">
        <f t="shared" si="198"/>
        <v>12.67</v>
      </c>
      <c r="N1283" s="84">
        <f t="shared" si="199"/>
        <v>82.08</v>
      </c>
      <c r="O1283" s="84">
        <f t="shared" si="192"/>
        <v>270.86399999999998</v>
      </c>
      <c r="P1283" s="1"/>
      <c r="Q1283" s="1"/>
    </row>
    <row r="1284" spans="1:17" x14ac:dyDescent="0.2">
      <c r="A1284" s="84">
        <f t="shared" si="193"/>
        <v>127.8</v>
      </c>
      <c r="B1284" s="84">
        <f t="shared" si="190"/>
        <v>1.0328999999999999</v>
      </c>
      <c r="C1284" s="84">
        <f t="shared" si="191"/>
        <v>1</v>
      </c>
      <c r="D1284" s="1"/>
      <c r="E1284" s="84">
        <f t="shared" si="194"/>
        <v>12.68</v>
      </c>
      <c r="F1284" s="84">
        <f t="shared" si="195"/>
        <v>0</v>
      </c>
      <c r="G1284" s="1"/>
      <c r="H1284" s="1"/>
      <c r="I1284" s="84">
        <f t="shared" si="196"/>
        <v>12.68</v>
      </c>
      <c r="J1284" s="84">
        <f t="shared" si="197"/>
        <v>213.6</v>
      </c>
      <c r="K1284" s="1"/>
      <c r="L1284" s="1"/>
      <c r="M1284" s="84">
        <f t="shared" si="198"/>
        <v>12.68</v>
      </c>
      <c r="N1284" s="84">
        <f t="shared" si="199"/>
        <v>82.15</v>
      </c>
      <c r="O1284" s="84">
        <f t="shared" si="192"/>
        <v>271.09500000000003</v>
      </c>
      <c r="P1284" s="1"/>
      <c r="Q1284" s="1"/>
    </row>
    <row r="1285" spans="1:17" x14ac:dyDescent="0.2">
      <c r="A1285" s="84">
        <f t="shared" si="193"/>
        <v>127.9</v>
      </c>
      <c r="B1285" s="84">
        <f t="shared" si="190"/>
        <v>1.0327999999999999</v>
      </c>
      <c r="C1285" s="84">
        <f t="shared" si="191"/>
        <v>1</v>
      </c>
      <c r="D1285" s="1"/>
      <c r="E1285" s="84">
        <f t="shared" si="194"/>
        <v>12.69</v>
      </c>
      <c r="F1285" s="84">
        <f t="shared" si="195"/>
        <v>0</v>
      </c>
      <c r="G1285" s="1"/>
      <c r="H1285" s="1"/>
      <c r="I1285" s="84">
        <f t="shared" si="196"/>
        <v>12.69</v>
      </c>
      <c r="J1285" s="84">
        <f t="shared" si="197"/>
        <v>213.8</v>
      </c>
      <c r="K1285" s="1"/>
      <c r="L1285" s="1"/>
      <c r="M1285" s="84">
        <f t="shared" si="198"/>
        <v>12.69</v>
      </c>
      <c r="N1285" s="84">
        <f t="shared" si="199"/>
        <v>82.23</v>
      </c>
      <c r="O1285" s="84">
        <f t="shared" si="192"/>
        <v>271.35899999999998</v>
      </c>
      <c r="P1285" s="1"/>
      <c r="Q1285" s="1"/>
    </row>
    <row r="1286" spans="1:17" x14ac:dyDescent="0.2">
      <c r="A1286" s="84">
        <f t="shared" si="193"/>
        <v>128</v>
      </c>
      <c r="B1286" s="84">
        <f t="shared" si="190"/>
        <v>1.0326</v>
      </c>
      <c r="C1286" s="84">
        <f t="shared" si="191"/>
        <v>1</v>
      </c>
      <c r="D1286" s="1"/>
      <c r="E1286" s="84">
        <f t="shared" si="194"/>
        <v>12.7</v>
      </c>
      <c r="F1286" s="84">
        <f t="shared" si="195"/>
        <v>0</v>
      </c>
      <c r="G1286" s="1"/>
      <c r="H1286" s="1"/>
      <c r="I1286" s="84">
        <f t="shared" si="196"/>
        <v>12.7</v>
      </c>
      <c r="J1286" s="84">
        <f t="shared" si="197"/>
        <v>214</v>
      </c>
      <c r="K1286" s="1"/>
      <c r="L1286" s="1"/>
      <c r="M1286" s="84">
        <f t="shared" si="198"/>
        <v>12.7</v>
      </c>
      <c r="N1286" s="84">
        <f t="shared" si="199"/>
        <v>82.31</v>
      </c>
      <c r="O1286" s="84">
        <f t="shared" si="192"/>
        <v>271.62299999999999</v>
      </c>
      <c r="P1286" s="1"/>
      <c r="Q1286" s="1"/>
    </row>
    <row r="1287" spans="1:17" x14ac:dyDescent="0.2">
      <c r="A1287" s="84">
        <f t="shared" si="193"/>
        <v>128.1</v>
      </c>
      <c r="B1287" s="84">
        <f t="shared" si="190"/>
        <v>1.0324</v>
      </c>
      <c r="C1287" s="84">
        <f t="shared" si="191"/>
        <v>1</v>
      </c>
      <c r="D1287" s="1"/>
      <c r="E1287" s="84">
        <f t="shared" si="194"/>
        <v>12.71</v>
      </c>
      <c r="F1287" s="84">
        <f t="shared" si="195"/>
        <v>0</v>
      </c>
      <c r="G1287" s="1"/>
      <c r="H1287" s="1"/>
      <c r="I1287" s="84">
        <f t="shared" si="196"/>
        <v>12.71</v>
      </c>
      <c r="J1287" s="84">
        <f t="shared" si="197"/>
        <v>214.2</v>
      </c>
      <c r="K1287" s="1"/>
      <c r="L1287" s="1"/>
      <c r="M1287" s="84">
        <f t="shared" si="198"/>
        <v>12.71</v>
      </c>
      <c r="N1287" s="84">
        <f t="shared" si="199"/>
        <v>82.38</v>
      </c>
      <c r="O1287" s="84">
        <f t="shared" si="192"/>
        <v>271.85399999999998</v>
      </c>
      <c r="P1287" s="1"/>
      <c r="Q1287" s="1"/>
    </row>
    <row r="1288" spans="1:17" x14ac:dyDescent="0.2">
      <c r="A1288" s="84">
        <f t="shared" si="193"/>
        <v>128.19999999999999</v>
      </c>
      <c r="B1288" s="84">
        <f t="shared" si="190"/>
        <v>1.0323</v>
      </c>
      <c r="C1288" s="84">
        <f t="shared" si="191"/>
        <v>1</v>
      </c>
      <c r="D1288" s="1"/>
      <c r="E1288" s="84">
        <f t="shared" si="194"/>
        <v>12.72</v>
      </c>
      <c r="F1288" s="84">
        <f t="shared" si="195"/>
        <v>0</v>
      </c>
      <c r="G1288" s="1"/>
      <c r="H1288" s="1"/>
      <c r="I1288" s="84">
        <f t="shared" si="196"/>
        <v>12.72</v>
      </c>
      <c r="J1288" s="84">
        <f t="shared" si="197"/>
        <v>214.4</v>
      </c>
      <c r="K1288" s="1"/>
      <c r="L1288" s="1"/>
      <c r="M1288" s="84">
        <f t="shared" si="198"/>
        <v>12.72</v>
      </c>
      <c r="N1288" s="84">
        <f t="shared" si="199"/>
        <v>82.46</v>
      </c>
      <c r="O1288" s="84">
        <f t="shared" si="192"/>
        <v>272.11799999999999</v>
      </c>
      <c r="P1288" s="1"/>
      <c r="Q1288" s="1"/>
    </row>
    <row r="1289" spans="1:17" x14ac:dyDescent="0.2">
      <c r="A1289" s="84">
        <f t="shared" si="193"/>
        <v>128.30000000000001</v>
      </c>
      <c r="B1289" s="84">
        <f t="shared" si="190"/>
        <v>1.0321</v>
      </c>
      <c r="C1289" s="84">
        <f t="shared" si="191"/>
        <v>1</v>
      </c>
      <c r="D1289" s="1"/>
      <c r="E1289" s="84">
        <f t="shared" si="194"/>
        <v>12.73</v>
      </c>
      <c r="F1289" s="84">
        <f t="shared" si="195"/>
        <v>0</v>
      </c>
      <c r="G1289" s="1"/>
      <c r="H1289" s="1"/>
      <c r="I1289" s="84">
        <f t="shared" si="196"/>
        <v>12.73</v>
      </c>
      <c r="J1289" s="84">
        <f t="shared" si="197"/>
        <v>214.6</v>
      </c>
      <c r="K1289" s="1"/>
      <c r="L1289" s="1"/>
      <c r="M1289" s="84">
        <f t="shared" si="198"/>
        <v>12.73</v>
      </c>
      <c r="N1289" s="84">
        <f t="shared" si="199"/>
        <v>82.54</v>
      </c>
      <c r="O1289" s="84">
        <f t="shared" si="192"/>
        <v>272.38200000000001</v>
      </c>
      <c r="P1289" s="1"/>
      <c r="Q1289" s="1"/>
    </row>
    <row r="1290" spans="1:17" x14ac:dyDescent="0.2">
      <c r="A1290" s="84">
        <f t="shared" si="193"/>
        <v>128.4</v>
      </c>
      <c r="B1290" s="84">
        <f t="shared" si="190"/>
        <v>1.0319</v>
      </c>
      <c r="C1290" s="84">
        <f t="shared" si="191"/>
        <v>1</v>
      </c>
      <c r="D1290" s="1"/>
      <c r="E1290" s="84">
        <f t="shared" si="194"/>
        <v>12.74</v>
      </c>
      <c r="F1290" s="84">
        <f t="shared" si="195"/>
        <v>0</v>
      </c>
      <c r="G1290" s="1"/>
      <c r="H1290" s="1"/>
      <c r="I1290" s="84">
        <f t="shared" si="196"/>
        <v>12.74</v>
      </c>
      <c r="J1290" s="84">
        <f t="shared" si="197"/>
        <v>214.8</v>
      </c>
      <c r="K1290" s="1"/>
      <c r="L1290" s="1"/>
      <c r="M1290" s="84">
        <f t="shared" si="198"/>
        <v>12.74</v>
      </c>
      <c r="N1290" s="84">
        <f t="shared" si="199"/>
        <v>82.62</v>
      </c>
      <c r="O1290" s="84">
        <f t="shared" si="192"/>
        <v>272.64600000000002</v>
      </c>
      <c r="P1290" s="1"/>
      <c r="Q1290" s="1"/>
    </row>
    <row r="1291" spans="1:17" x14ac:dyDescent="0.2">
      <c r="A1291" s="84">
        <f t="shared" si="193"/>
        <v>128.5</v>
      </c>
      <c r="B1291" s="84">
        <f t="shared" si="190"/>
        <v>1.0318000000000001</v>
      </c>
      <c r="C1291" s="84">
        <f t="shared" si="191"/>
        <v>1</v>
      </c>
      <c r="D1291" s="1"/>
      <c r="E1291" s="84">
        <f t="shared" si="194"/>
        <v>12.75</v>
      </c>
      <c r="F1291" s="84">
        <f t="shared" si="195"/>
        <v>0</v>
      </c>
      <c r="G1291" s="1"/>
      <c r="H1291" s="1"/>
      <c r="I1291" s="84">
        <f t="shared" si="196"/>
        <v>12.75</v>
      </c>
      <c r="J1291" s="84">
        <f t="shared" si="197"/>
        <v>215</v>
      </c>
      <c r="K1291" s="1"/>
      <c r="L1291" s="1"/>
      <c r="M1291" s="84">
        <f t="shared" si="198"/>
        <v>12.75</v>
      </c>
      <c r="N1291" s="84">
        <f t="shared" si="199"/>
        <v>82.69</v>
      </c>
      <c r="O1291" s="84">
        <f t="shared" si="192"/>
        <v>272.87700000000001</v>
      </c>
      <c r="P1291" s="1"/>
      <c r="Q1291" s="1"/>
    </row>
    <row r="1292" spans="1:17" x14ac:dyDescent="0.2">
      <c r="A1292" s="84">
        <f t="shared" si="193"/>
        <v>128.6</v>
      </c>
      <c r="B1292" s="84">
        <f t="shared" si="190"/>
        <v>1.0316000000000001</v>
      </c>
      <c r="C1292" s="84">
        <f t="shared" si="191"/>
        <v>1</v>
      </c>
      <c r="D1292" s="1"/>
      <c r="E1292" s="84">
        <f t="shared" si="194"/>
        <v>12.76</v>
      </c>
      <c r="F1292" s="84">
        <f t="shared" si="195"/>
        <v>0</v>
      </c>
      <c r="G1292" s="1"/>
      <c r="H1292" s="1"/>
      <c r="I1292" s="84">
        <f t="shared" si="196"/>
        <v>12.76</v>
      </c>
      <c r="J1292" s="84">
        <f t="shared" si="197"/>
        <v>215.2</v>
      </c>
      <c r="K1292" s="1"/>
      <c r="L1292" s="1"/>
      <c r="M1292" s="84">
        <f t="shared" si="198"/>
        <v>12.76</v>
      </c>
      <c r="N1292" s="84">
        <f t="shared" si="199"/>
        <v>82.77</v>
      </c>
      <c r="O1292" s="84">
        <f t="shared" si="192"/>
        <v>273.14100000000002</v>
      </c>
      <c r="P1292" s="1"/>
      <c r="Q1292" s="1"/>
    </row>
    <row r="1293" spans="1:17" x14ac:dyDescent="0.2">
      <c r="A1293" s="84">
        <f t="shared" si="193"/>
        <v>128.69999999999999</v>
      </c>
      <c r="B1293" s="84">
        <f t="shared" si="190"/>
        <v>1.0314000000000001</v>
      </c>
      <c r="C1293" s="84">
        <f t="shared" si="191"/>
        <v>1</v>
      </c>
      <c r="D1293" s="1"/>
      <c r="E1293" s="84">
        <f t="shared" si="194"/>
        <v>12.77</v>
      </c>
      <c r="F1293" s="84">
        <f t="shared" si="195"/>
        <v>0</v>
      </c>
      <c r="G1293" s="1"/>
      <c r="H1293" s="1"/>
      <c r="I1293" s="84">
        <f t="shared" si="196"/>
        <v>12.77</v>
      </c>
      <c r="J1293" s="84">
        <f t="shared" si="197"/>
        <v>215.4</v>
      </c>
      <c r="K1293" s="1"/>
      <c r="L1293" s="1"/>
      <c r="M1293" s="84">
        <f t="shared" si="198"/>
        <v>12.77</v>
      </c>
      <c r="N1293" s="84">
        <f t="shared" si="199"/>
        <v>82.85</v>
      </c>
      <c r="O1293" s="84">
        <f t="shared" si="192"/>
        <v>273.40499999999997</v>
      </c>
      <c r="P1293" s="1"/>
      <c r="Q1293" s="1"/>
    </row>
    <row r="1294" spans="1:17" x14ac:dyDescent="0.2">
      <c r="A1294" s="84">
        <f t="shared" si="193"/>
        <v>128.80000000000001</v>
      </c>
      <c r="B1294" s="84">
        <f t="shared" si="190"/>
        <v>1.0313000000000001</v>
      </c>
      <c r="C1294" s="84">
        <f t="shared" si="191"/>
        <v>1</v>
      </c>
      <c r="D1294" s="1"/>
      <c r="E1294" s="84">
        <f t="shared" si="194"/>
        <v>12.78</v>
      </c>
      <c r="F1294" s="84">
        <f t="shared" si="195"/>
        <v>0</v>
      </c>
      <c r="G1294" s="1"/>
      <c r="H1294" s="1"/>
      <c r="I1294" s="84">
        <f t="shared" si="196"/>
        <v>12.78</v>
      </c>
      <c r="J1294" s="84">
        <f t="shared" si="197"/>
        <v>215.6</v>
      </c>
      <c r="K1294" s="1"/>
      <c r="L1294" s="1"/>
      <c r="M1294" s="84">
        <f t="shared" si="198"/>
        <v>12.78</v>
      </c>
      <c r="N1294" s="84">
        <f t="shared" si="199"/>
        <v>82.92</v>
      </c>
      <c r="O1294" s="84">
        <f t="shared" si="192"/>
        <v>273.63600000000002</v>
      </c>
      <c r="P1294" s="1"/>
      <c r="Q1294" s="1"/>
    </row>
    <row r="1295" spans="1:17" x14ac:dyDescent="0.2">
      <c r="A1295" s="84">
        <f t="shared" si="193"/>
        <v>128.9</v>
      </c>
      <c r="B1295" s="84">
        <f t="shared" si="190"/>
        <v>1.0310999999999999</v>
      </c>
      <c r="C1295" s="84">
        <f t="shared" si="191"/>
        <v>1</v>
      </c>
      <c r="D1295" s="1"/>
      <c r="E1295" s="84">
        <f t="shared" si="194"/>
        <v>12.79</v>
      </c>
      <c r="F1295" s="84">
        <f t="shared" si="195"/>
        <v>0</v>
      </c>
      <c r="G1295" s="1"/>
      <c r="H1295" s="1"/>
      <c r="I1295" s="84">
        <f t="shared" si="196"/>
        <v>12.79</v>
      </c>
      <c r="J1295" s="84">
        <f t="shared" si="197"/>
        <v>215.8</v>
      </c>
      <c r="K1295" s="1"/>
      <c r="L1295" s="1"/>
      <c r="M1295" s="84">
        <f t="shared" si="198"/>
        <v>12.79</v>
      </c>
      <c r="N1295" s="84">
        <f t="shared" si="199"/>
        <v>83</v>
      </c>
      <c r="O1295" s="84">
        <f t="shared" si="192"/>
        <v>273.89999999999998</v>
      </c>
      <c r="P1295" s="1"/>
      <c r="Q1295" s="1"/>
    </row>
    <row r="1296" spans="1:17" x14ac:dyDescent="0.2">
      <c r="A1296" s="84">
        <f t="shared" si="193"/>
        <v>129</v>
      </c>
      <c r="B1296" s="84">
        <f t="shared" ref="B1296:B1359" si="200">ROUND(VLOOKUP($A1296,SINCLAIRTABELLE,$D$1),$B$10)</f>
        <v>1.0308999999999999</v>
      </c>
      <c r="C1296" s="84">
        <f t="shared" ref="C1296:C1359" si="201">IF($B$3=$W$1,ROUND(VLOOKUP($A1296,SINCLAIRTABELLE,$E$1),$B$10),IF($B$3=$W$2,B1296,B1296+$B$4))</f>
        <v>1</v>
      </c>
      <c r="D1296" s="1"/>
      <c r="E1296" s="84">
        <f t="shared" si="194"/>
        <v>12.8</v>
      </c>
      <c r="F1296" s="84">
        <f t="shared" si="195"/>
        <v>0</v>
      </c>
      <c r="G1296" s="1"/>
      <c r="H1296" s="1"/>
      <c r="I1296" s="84">
        <f t="shared" si="196"/>
        <v>12.8</v>
      </c>
      <c r="J1296" s="84">
        <f t="shared" si="197"/>
        <v>216</v>
      </c>
      <c r="K1296" s="1"/>
      <c r="L1296" s="1"/>
      <c r="M1296" s="84">
        <f t="shared" si="198"/>
        <v>12.8</v>
      </c>
      <c r="N1296" s="84">
        <f t="shared" si="199"/>
        <v>83.08</v>
      </c>
      <c r="O1296" s="84">
        <f t="shared" ref="O1296:O1359" si="202">IF($N$4="Ja",ROUND(N1296*$O$2,$B$10),N1296)</f>
        <v>274.16399999999999</v>
      </c>
      <c r="P1296" s="1"/>
      <c r="Q1296" s="1"/>
    </row>
    <row r="1297" spans="1:17" x14ac:dyDescent="0.2">
      <c r="A1297" s="84">
        <f t="shared" si="193"/>
        <v>129.1</v>
      </c>
      <c r="B1297" s="84">
        <f t="shared" si="200"/>
        <v>1.0307999999999999</v>
      </c>
      <c r="C1297" s="84">
        <f t="shared" si="201"/>
        <v>1</v>
      </c>
      <c r="D1297" s="1"/>
      <c r="E1297" s="84">
        <f t="shared" si="194"/>
        <v>12.81</v>
      </c>
      <c r="F1297" s="84">
        <f t="shared" si="195"/>
        <v>0</v>
      </c>
      <c r="G1297" s="1"/>
      <c r="H1297" s="1"/>
      <c r="I1297" s="84">
        <f t="shared" si="196"/>
        <v>12.81</v>
      </c>
      <c r="J1297" s="84">
        <f t="shared" si="197"/>
        <v>216.2</v>
      </c>
      <c r="K1297" s="1"/>
      <c r="L1297" s="1"/>
      <c r="M1297" s="84">
        <f t="shared" si="198"/>
        <v>12.81</v>
      </c>
      <c r="N1297" s="84">
        <f t="shared" si="199"/>
        <v>83.15</v>
      </c>
      <c r="O1297" s="84">
        <f t="shared" si="202"/>
        <v>274.39499999999998</v>
      </c>
      <c r="P1297" s="1"/>
      <c r="Q1297" s="1"/>
    </row>
    <row r="1298" spans="1:17" x14ac:dyDescent="0.2">
      <c r="A1298" s="84">
        <f t="shared" ref="A1298:A1361" si="203">ROUND(A1297+0.1,1)</f>
        <v>129.19999999999999</v>
      </c>
      <c r="B1298" s="84">
        <f t="shared" si="200"/>
        <v>1.0306</v>
      </c>
      <c r="C1298" s="84">
        <f t="shared" si="201"/>
        <v>1</v>
      </c>
      <c r="D1298" s="1"/>
      <c r="E1298" s="84">
        <f t="shared" ref="E1298:E1361" si="204">ROUND(E1297+0.01,2)</f>
        <v>12.82</v>
      </c>
      <c r="F1298" s="84">
        <f t="shared" ref="F1298:F1361" si="205">ROUND(IF(E1298 &gt; $F$9,0,($F$9-E1298)*100*$F$11), $F$10)</f>
        <v>0</v>
      </c>
      <c r="G1298" s="1"/>
      <c r="H1298" s="1"/>
      <c r="I1298" s="84">
        <f t="shared" ref="I1298:I1361" si="206">ROUND(I1297+0.01,2)</f>
        <v>12.82</v>
      </c>
      <c r="J1298" s="84">
        <f t="shared" ref="J1298:J1361" si="207">ROUND(IF(I1298&lt;=$J$9,0,(I1298-$J$9)*100*$J$11),$J$10)</f>
        <v>216.4</v>
      </c>
      <c r="K1298" s="1"/>
      <c r="L1298" s="1"/>
      <c r="M1298" s="84">
        <f t="shared" ref="M1298:M1361" si="208">ROUND(M1297+0.01,2)</f>
        <v>12.82</v>
      </c>
      <c r="N1298" s="84">
        <f t="shared" ref="N1298:N1361" si="209">ROUND(IF(M1298&lt;=$N$9,0,(M1298-$N$9)*100*$N$11),$N$10)</f>
        <v>83.23</v>
      </c>
      <c r="O1298" s="84">
        <f t="shared" si="202"/>
        <v>274.65899999999999</v>
      </c>
      <c r="P1298" s="1"/>
      <c r="Q1298" s="1"/>
    </row>
    <row r="1299" spans="1:17" x14ac:dyDescent="0.2">
      <c r="A1299" s="84">
        <f t="shared" si="203"/>
        <v>129.30000000000001</v>
      </c>
      <c r="B1299" s="84">
        <f t="shared" si="200"/>
        <v>1.0305</v>
      </c>
      <c r="C1299" s="84">
        <f t="shared" si="201"/>
        <v>1</v>
      </c>
      <c r="D1299" s="1"/>
      <c r="E1299" s="84">
        <f t="shared" si="204"/>
        <v>12.83</v>
      </c>
      <c r="F1299" s="84">
        <f t="shared" si="205"/>
        <v>0</v>
      </c>
      <c r="G1299" s="1"/>
      <c r="H1299" s="1"/>
      <c r="I1299" s="84">
        <f t="shared" si="206"/>
        <v>12.83</v>
      </c>
      <c r="J1299" s="84">
        <f t="shared" si="207"/>
        <v>216.6</v>
      </c>
      <c r="K1299" s="1"/>
      <c r="L1299" s="1"/>
      <c r="M1299" s="84">
        <f t="shared" si="208"/>
        <v>12.83</v>
      </c>
      <c r="N1299" s="84">
        <f t="shared" si="209"/>
        <v>83.31</v>
      </c>
      <c r="O1299" s="84">
        <f t="shared" si="202"/>
        <v>274.923</v>
      </c>
      <c r="P1299" s="1"/>
      <c r="Q1299" s="1"/>
    </row>
    <row r="1300" spans="1:17" x14ac:dyDescent="0.2">
      <c r="A1300" s="84">
        <f t="shared" si="203"/>
        <v>129.4</v>
      </c>
      <c r="B1300" s="84">
        <f t="shared" si="200"/>
        <v>1.0303</v>
      </c>
      <c r="C1300" s="84">
        <f t="shared" si="201"/>
        <v>1</v>
      </c>
      <c r="D1300" s="1"/>
      <c r="E1300" s="84">
        <f t="shared" si="204"/>
        <v>12.84</v>
      </c>
      <c r="F1300" s="84">
        <f t="shared" si="205"/>
        <v>0</v>
      </c>
      <c r="G1300" s="1"/>
      <c r="H1300" s="1"/>
      <c r="I1300" s="84">
        <f t="shared" si="206"/>
        <v>12.84</v>
      </c>
      <c r="J1300" s="84">
        <f t="shared" si="207"/>
        <v>216.8</v>
      </c>
      <c r="K1300" s="1"/>
      <c r="L1300" s="1"/>
      <c r="M1300" s="84">
        <f t="shared" si="208"/>
        <v>12.84</v>
      </c>
      <c r="N1300" s="84">
        <f t="shared" si="209"/>
        <v>83.38</v>
      </c>
      <c r="O1300" s="84">
        <f t="shared" si="202"/>
        <v>275.154</v>
      </c>
      <c r="P1300" s="1"/>
      <c r="Q1300" s="1"/>
    </row>
    <row r="1301" spans="1:17" x14ac:dyDescent="0.2">
      <c r="A1301" s="84">
        <f t="shared" si="203"/>
        <v>129.5</v>
      </c>
      <c r="B1301" s="84">
        <f t="shared" si="200"/>
        <v>1.0301</v>
      </c>
      <c r="C1301" s="84">
        <f t="shared" si="201"/>
        <v>1</v>
      </c>
      <c r="D1301" s="1"/>
      <c r="E1301" s="84">
        <f t="shared" si="204"/>
        <v>12.85</v>
      </c>
      <c r="F1301" s="84">
        <f t="shared" si="205"/>
        <v>0</v>
      </c>
      <c r="G1301" s="1"/>
      <c r="H1301" s="1"/>
      <c r="I1301" s="84">
        <f t="shared" si="206"/>
        <v>12.85</v>
      </c>
      <c r="J1301" s="84">
        <f t="shared" si="207"/>
        <v>217</v>
      </c>
      <c r="K1301" s="1"/>
      <c r="L1301" s="1"/>
      <c r="M1301" s="84">
        <f t="shared" si="208"/>
        <v>12.85</v>
      </c>
      <c r="N1301" s="84">
        <f t="shared" si="209"/>
        <v>83.46</v>
      </c>
      <c r="O1301" s="84">
        <f t="shared" si="202"/>
        <v>275.41800000000001</v>
      </c>
      <c r="P1301" s="1"/>
      <c r="Q1301" s="1"/>
    </row>
    <row r="1302" spans="1:17" x14ac:dyDescent="0.2">
      <c r="A1302" s="84">
        <f t="shared" si="203"/>
        <v>129.6</v>
      </c>
      <c r="B1302" s="84">
        <f t="shared" si="200"/>
        <v>1.03</v>
      </c>
      <c r="C1302" s="84">
        <f t="shared" si="201"/>
        <v>1</v>
      </c>
      <c r="D1302" s="1"/>
      <c r="E1302" s="84">
        <f t="shared" si="204"/>
        <v>12.86</v>
      </c>
      <c r="F1302" s="84">
        <f t="shared" si="205"/>
        <v>0</v>
      </c>
      <c r="G1302" s="1"/>
      <c r="H1302" s="1"/>
      <c r="I1302" s="84">
        <f t="shared" si="206"/>
        <v>12.86</v>
      </c>
      <c r="J1302" s="84">
        <f t="shared" si="207"/>
        <v>217.2</v>
      </c>
      <c r="K1302" s="1"/>
      <c r="L1302" s="1"/>
      <c r="M1302" s="84">
        <f t="shared" si="208"/>
        <v>12.86</v>
      </c>
      <c r="N1302" s="84">
        <f t="shared" si="209"/>
        <v>83.54</v>
      </c>
      <c r="O1302" s="84">
        <f t="shared" si="202"/>
        <v>275.68200000000002</v>
      </c>
      <c r="P1302" s="1"/>
      <c r="Q1302" s="1"/>
    </row>
    <row r="1303" spans="1:17" x14ac:dyDescent="0.2">
      <c r="A1303" s="84">
        <f t="shared" si="203"/>
        <v>129.69999999999999</v>
      </c>
      <c r="B1303" s="84">
        <f t="shared" si="200"/>
        <v>1.0298</v>
      </c>
      <c r="C1303" s="84">
        <f t="shared" si="201"/>
        <v>1</v>
      </c>
      <c r="D1303" s="1"/>
      <c r="E1303" s="84">
        <f t="shared" si="204"/>
        <v>12.87</v>
      </c>
      <c r="F1303" s="84">
        <f t="shared" si="205"/>
        <v>0</v>
      </c>
      <c r="G1303" s="1"/>
      <c r="H1303" s="1"/>
      <c r="I1303" s="84">
        <f t="shared" si="206"/>
        <v>12.87</v>
      </c>
      <c r="J1303" s="84">
        <f t="shared" si="207"/>
        <v>217.4</v>
      </c>
      <c r="K1303" s="1"/>
      <c r="L1303" s="1"/>
      <c r="M1303" s="84">
        <f t="shared" si="208"/>
        <v>12.87</v>
      </c>
      <c r="N1303" s="84">
        <f t="shared" si="209"/>
        <v>83.62</v>
      </c>
      <c r="O1303" s="84">
        <f t="shared" si="202"/>
        <v>275.94600000000003</v>
      </c>
      <c r="P1303" s="1"/>
      <c r="Q1303" s="1"/>
    </row>
    <row r="1304" spans="1:17" x14ac:dyDescent="0.2">
      <c r="A1304" s="84">
        <f t="shared" si="203"/>
        <v>129.80000000000001</v>
      </c>
      <c r="B1304" s="84">
        <f t="shared" si="200"/>
        <v>1.0297000000000001</v>
      </c>
      <c r="C1304" s="84">
        <f t="shared" si="201"/>
        <v>1</v>
      </c>
      <c r="D1304" s="1"/>
      <c r="E1304" s="84">
        <f t="shared" si="204"/>
        <v>12.88</v>
      </c>
      <c r="F1304" s="84">
        <f t="shared" si="205"/>
        <v>0</v>
      </c>
      <c r="G1304" s="1"/>
      <c r="H1304" s="1"/>
      <c r="I1304" s="84">
        <f t="shared" si="206"/>
        <v>12.88</v>
      </c>
      <c r="J1304" s="84">
        <f t="shared" si="207"/>
        <v>217.6</v>
      </c>
      <c r="K1304" s="1"/>
      <c r="L1304" s="1"/>
      <c r="M1304" s="84">
        <f t="shared" si="208"/>
        <v>12.88</v>
      </c>
      <c r="N1304" s="84">
        <f t="shared" si="209"/>
        <v>83.69</v>
      </c>
      <c r="O1304" s="84">
        <f t="shared" si="202"/>
        <v>276.17700000000002</v>
      </c>
      <c r="P1304" s="1"/>
      <c r="Q1304" s="1"/>
    </row>
    <row r="1305" spans="1:17" x14ac:dyDescent="0.2">
      <c r="A1305" s="84">
        <f t="shared" si="203"/>
        <v>129.9</v>
      </c>
      <c r="B1305" s="84">
        <f t="shared" si="200"/>
        <v>1.0295000000000001</v>
      </c>
      <c r="C1305" s="84">
        <f t="shared" si="201"/>
        <v>1</v>
      </c>
      <c r="D1305" s="1"/>
      <c r="E1305" s="84">
        <f t="shared" si="204"/>
        <v>12.89</v>
      </c>
      <c r="F1305" s="84">
        <f t="shared" si="205"/>
        <v>0</v>
      </c>
      <c r="G1305" s="1"/>
      <c r="H1305" s="1"/>
      <c r="I1305" s="84">
        <f t="shared" si="206"/>
        <v>12.89</v>
      </c>
      <c r="J1305" s="84">
        <f t="shared" si="207"/>
        <v>217.8</v>
      </c>
      <c r="K1305" s="1"/>
      <c r="L1305" s="1"/>
      <c r="M1305" s="84">
        <f t="shared" si="208"/>
        <v>12.89</v>
      </c>
      <c r="N1305" s="84">
        <f t="shared" si="209"/>
        <v>83.77</v>
      </c>
      <c r="O1305" s="84">
        <f t="shared" si="202"/>
        <v>276.44099999999997</v>
      </c>
      <c r="P1305" s="1"/>
      <c r="Q1305" s="1"/>
    </row>
    <row r="1306" spans="1:17" x14ac:dyDescent="0.2">
      <c r="A1306" s="84">
        <f t="shared" si="203"/>
        <v>130</v>
      </c>
      <c r="B1306" s="84">
        <f t="shared" si="200"/>
        <v>1.0293000000000001</v>
      </c>
      <c r="C1306" s="84">
        <f t="shared" si="201"/>
        <v>1</v>
      </c>
      <c r="D1306" s="1"/>
      <c r="E1306" s="84">
        <f t="shared" si="204"/>
        <v>12.9</v>
      </c>
      <c r="F1306" s="84">
        <f t="shared" si="205"/>
        <v>0</v>
      </c>
      <c r="G1306" s="1"/>
      <c r="H1306" s="1"/>
      <c r="I1306" s="84">
        <f t="shared" si="206"/>
        <v>12.9</v>
      </c>
      <c r="J1306" s="84">
        <f t="shared" si="207"/>
        <v>218</v>
      </c>
      <c r="K1306" s="1"/>
      <c r="L1306" s="1"/>
      <c r="M1306" s="84">
        <f t="shared" si="208"/>
        <v>12.9</v>
      </c>
      <c r="N1306" s="84">
        <f t="shared" si="209"/>
        <v>83.85</v>
      </c>
      <c r="O1306" s="84">
        <f t="shared" si="202"/>
        <v>276.70499999999998</v>
      </c>
      <c r="P1306" s="1"/>
      <c r="Q1306" s="1"/>
    </row>
    <row r="1307" spans="1:17" x14ac:dyDescent="0.2">
      <c r="A1307" s="84">
        <f t="shared" si="203"/>
        <v>130.1</v>
      </c>
      <c r="B1307" s="84">
        <f t="shared" si="200"/>
        <v>1.0291999999999999</v>
      </c>
      <c r="C1307" s="84">
        <f t="shared" si="201"/>
        <v>1</v>
      </c>
      <c r="D1307" s="1"/>
      <c r="E1307" s="84">
        <f t="shared" si="204"/>
        <v>12.91</v>
      </c>
      <c r="F1307" s="84">
        <f t="shared" si="205"/>
        <v>0</v>
      </c>
      <c r="G1307" s="1"/>
      <c r="H1307" s="1"/>
      <c r="I1307" s="84">
        <f t="shared" si="206"/>
        <v>12.91</v>
      </c>
      <c r="J1307" s="84">
        <f t="shared" si="207"/>
        <v>218.2</v>
      </c>
      <c r="K1307" s="1"/>
      <c r="L1307" s="1"/>
      <c r="M1307" s="84">
        <f t="shared" si="208"/>
        <v>12.91</v>
      </c>
      <c r="N1307" s="84">
        <f t="shared" si="209"/>
        <v>83.92</v>
      </c>
      <c r="O1307" s="84">
        <f t="shared" si="202"/>
        <v>276.93599999999998</v>
      </c>
      <c r="P1307" s="1"/>
      <c r="Q1307" s="1"/>
    </row>
    <row r="1308" spans="1:17" x14ac:dyDescent="0.2">
      <c r="A1308" s="84">
        <f t="shared" si="203"/>
        <v>130.19999999999999</v>
      </c>
      <c r="B1308" s="84">
        <f t="shared" si="200"/>
        <v>1.0289999999999999</v>
      </c>
      <c r="C1308" s="84">
        <f t="shared" si="201"/>
        <v>1</v>
      </c>
      <c r="D1308" s="1"/>
      <c r="E1308" s="84">
        <f t="shared" si="204"/>
        <v>12.92</v>
      </c>
      <c r="F1308" s="84">
        <f t="shared" si="205"/>
        <v>0</v>
      </c>
      <c r="G1308" s="1"/>
      <c r="H1308" s="1"/>
      <c r="I1308" s="84">
        <f t="shared" si="206"/>
        <v>12.92</v>
      </c>
      <c r="J1308" s="84">
        <f t="shared" si="207"/>
        <v>218.4</v>
      </c>
      <c r="K1308" s="1"/>
      <c r="L1308" s="1"/>
      <c r="M1308" s="84">
        <f t="shared" si="208"/>
        <v>12.92</v>
      </c>
      <c r="N1308" s="84">
        <f t="shared" si="209"/>
        <v>84</v>
      </c>
      <c r="O1308" s="84">
        <f t="shared" si="202"/>
        <v>277.2</v>
      </c>
      <c r="P1308" s="1"/>
      <c r="Q1308" s="1"/>
    </row>
    <row r="1309" spans="1:17" x14ac:dyDescent="0.2">
      <c r="A1309" s="84">
        <f t="shared" si="203"/>
        <v>130.30000000000001</v>
      </c>
      <c r="B1309" s="84">
        <f t="shared" si="200"/>
        <v>1.0288999999999999</v>
      </c>
      <c r="C1309" s="84">
        <f t="shared" si="201"/>
        <v>1</v>
      </c>
      <c r="D1309" s="1"/>
      <c r="E1309" s="84">
        <f t="shared" si="204"/>
        <v>12.93</v>
      </c>
      <c r="F1309" s="84">
        <f t="shared" si="205"/>
        <v>0</v>
      </c>
      <c r="G1309" s="1"/>
      <c r="H1309" s="1"/>
      <c r="I1309" s="84">
        <f t="shared" si="206"/>
        <v>12.93</v>
      </c>
      <c r="J1309" s="84">
        <f t="shared" si="207"/>
        <v>218.6</v>
      </c>
      <c r="K1309" s="1"/>
      <c r="L1309" s="1"/>
      <c r="M1309" s="84">
        <f t="shared" si="208"/>
        <v>12.93</v>
      </c>
      <c r="N1309" s="84">
        <f t="shared" si="209"/>
        <v>84.08</v>
      </c>
      <c r="O1309" s="84">
        <f t="shared" si="202"/>
        <v>277.464</v>
      </c>
      <c r="P1309" s="1"/>
      <c r="Q1309" s="1"/>
    </row>
    <row r="1310" spans="1:17" x14ac:dyDescent="0.2">
      <c r="A1310" s="84">
        <f t="shared" si="203"/>
        <v>130.4</v>
      </c>
      <c r="B1310" s="84">
        <f t="shared" si="200"/>
        <v>1.0286999999999999</v>
      </c>
      <c r="C1310" s="84">
        <f t="shared" si="201"/>
        <v>1</v>
      </c>
      <c r="D1310" s="1"/>
      <c r="E1310" s="84">
        <f t="shared" si="204"/>
        <v>12.94</v>
      </c>
      <c r="F1310" s="84">
        <f t="shared" si="205"/>
        <v>0</v>
      </c>
      <c r="G1310" s="1"/>
      <c r="H1310" s="1"/>
      <c r="I1310" s="84">
        <f t="shared" si="206"/>
        <v>12.94</v>
      </c>
      <c r="J1310" s="84">
        <f t="shared" si="207"/>
        <v>218.8</v>
      </c>
      <c r="K1310" s="1"/>
      <c r="L1310" s="1"/>
      <c r="M1310" s="84">
        <f t="shared" si="208"/>
        <v>12.94</v>
      </c>
      <c r="N1310" s="84">
        <f t="shared" si="209"/>
        <v>84.15</v>
      </c>
      <c r="O1310" s="84">
        <f t="shared" si="202"/>
        <v>277.69499999999999</v>
      </c>
      <c r="P1310" s="1"/>
      <c r="Q1310" s="1"/>
    </row>
    <row r="1311" spans="1:17" x14ac:dyDescent="0.2">
      <c r="A1311" s="84">
        <f t="shared" si="203"/>
        <v>130.5</v>
      </c>
      <c r="B1311" s="84">
        <f t="shared" si="200"/>
        <v>1.0286</v>
      </c>
      <c r="C1311" s="84">
        <f t="shared" si="201"/>
        <v>1</v>
      </c>
      <c r="D1311" s="1"/>
      <c r="E1311" s="84">
        <f t="shared" si="204"/>
        <v>12.95</v>
      </c>
      <c r="F1311" s="84">
        <f t="shared" si="205"/>
        <v>0</v>
      </c>
      <c r="G1311" s="1"/>
      <c r="H1311" s="1"/>
      <c r="I1311" s="84">
        <f t="shared" si="206"/>
        <v>12.95</v>
      </c>
      <c r="J1311" s="84">
        <f t="shared" si="207"/>
        <v>219</v>
      </c>
      <c r="K1311" s="1"/>
      <c r="L1311" s="1"/>
      <c r="M1311" s="84">
        <f t="shared" si="208"/>
        <v>12.95</v>
      </c>
      <c r="N1311" s="84">
        <f t="shared" si="209"/>
        <v>84.23</v>
      </c>
      <c r="O1311" s="84">
        <f t="shared" si="202"/>
        <v>277.959</v>
      </c>
      <c r="P1311" s="1"/>
      <c r="Q1311" s="1"/>
    </row>
    <row r="1312" spans="1:17" x14ac:dyDescent="0.2">
      <c r="A1312" s="84">
        <f t="shared" si="203"/>
        <v>130.6</v>
      </c>
      <c r="B1312" s="84">
        <f t="shared" si="200"/>
        <v>1.0284</v>
      </c>
      <c r="C1312" s="84">
        <f t="shared" si="201"/>
        <v>1</v>
      </c>
      <c r="D1312" s="1"/>
      <c r="E1312" s="84">
        <f t="shared" si="204"/>
        <v>12.96</v>
      </c>
      <c r="F1312" s="84">
        <f t="shared" si="205"/>
        <v>0</v>
      </c>
      <c r="G1312" s="1"/>
      <c r="H1312" s="1"/>
      <c r="I1312" s="84">
        <f t="shared" si="206"/>
        <v>12.96</v>
      </c>
      <c r="J1312" s="84">
        <f t="shared" si="207"/>
        <v>219.2</v>
      </c>
      <c r="K1312" s="1"/>
      <c r="L1312" s="1"/>
      <c r="M1312" s="84">
        <f t="shared" si="208"/>
        <v>12.96</v>
      </c>
      <c r="N1312" s="84">
        <f t="shared" si="209"/>
        <v>84.31</v>
      </c>
      <c r="O1312" s="84">
        <f t="shared" si="202"/>
        <v>278.22300000000001</v>
      </c>
      <c r="P1312" s="1"/>
      <c r="Q1312" s="1"/>
    </row>
    <row r="1313" spans="1:17" x14ac:dyDescent="0.2">
      <c r="A1313" s="84">
        <f t="shared" si="203"/>
        <v>130.69999999999999</v>
      </c>
      <c r="B1313" s="84">
        <f t="shared" si="200"/>
        <v>1.0283</v>
      </c>
      <c r="C1313" s="84">
        <f t="shared" si="201"/>
        <v>1</v>
      </c>
      <c r="D1313" s="1"/>
      <c r="E1313" s="84">
        <f t="shared" si="204"/>
        <v>12.97</v>
      </c>
      <c r="F1313" s="84">
        <f t="shared" si="205"/>
        <v>0</v>
      </c>
      <c r="G1313" s="1"/>
      <c r="H1313" s="1"/>
      <c r="I1313" s="84">
        <f t="shared" si="206"/>
        <v>12.97</v>
      </c>
      <c r="J1313" s="84">
        <f t="shared" si="207"/>
        <v>219.4</v>
      </c>
      <c r="K1313" s="1"/>
      <c r="L1313" s="1"/>
      <c r="M1313" s="84">
        <f t="shared" si="208"/>
        <v>12.97</v>
      </c>
      <c r="N1313" s="84">
        <f t="shared" si="209"/>
        <v>84.38</v>
      </c>
      <c r="O1313" s="84">
        <f t="shared" si="202"/>
        <v>278.45400000000001</v>
      </c>
      <c r="P1313" s="1"/>
      <c r="Q1313" s="1"/>
    </row>
    <row r="1314" spans="1:17" x14ac:dyDescent="0.2">
      <c r="A1314" s="84">
        <f t="shared" si="203"/>
        <v>130.80000000000001</v>
      </c>
      <c r="B1314" s="84">
        <f t="shared" si="200"/>
        <v>1.0281</v>
      </c>
      <c r="C1314" s="84">
        <f t="shared" si="201"/>
        <v>1</v>
      </c>
      <c r="D1314" s="1"/>
      <c r="E1314" s="84">
        <f t="shared" si="204"/>
        <v>12.98</v>
      </c>
      <c r="F1314" s="84">
        <f t="shared" si="205"/>
        <v>0</v>
      </c>
      <c r="G1314" s="1"/>
      <c r="H1314" s="1"/>
      <c r="I1314" s="84">
        <f t="shared" si="206"/>
        <v>12.98</v>
      </c>
      <c r="J1314" s="84">
        <f t="shared" si="207"/>
        <v>219.6</v>
      </c>
      <c r="K1314" s="1"/>
      <c r="L1314" s="1"/>
      <c r="M1314" s="84">
        <f t="shared" si="208"/>
        <v>12.98</v>
      </c>
      <c r="N1314" s="84">
        <f t="shared" si="209"/>
        <v>84.46</v>
      </c>
      <c r="O1314" s="84">
        <f t="shared" si="202"/>
        <v>278.71800000000002</v>
      </c>
      <c r="P1314" s="1"/>
      <c r="Q1314" s="1"/>
    </row>
    <row r="1315" spans="1:17" x14ac:dyDescent="0.2">
      <c r="A1315" s="84">
        <f t="shared" si="203"/>
        <v>130.9</v>
      </c>
      <c r="B1315" s="84">
        <f t="shared" si="200"/>
        <v>1.028</v>
      </c>
      <c r="C1315" s="84">
        <f t="shared" si="201"/>
        <v>1</v>
      </c>
      <c r="D1315" s="1"/>
      <c r="E1315" s="84">
        <f t="shared" si="204"/>
        <v>12.99</v>
      </c>
      <c r="F1315" s="84">
        <f t="shared" si="205"/>
        <v>0</v>
      </c>
      <c r="G1315" s="1"/>
      <c r="H1315" s="1"/>
      <c r="I1315" s="84">
        <f t="shared" si="206"/>
        <v>12.99</v>
      </c>
      <c r="J1315" s="84">
        <f t="shared" si="207"/>
        <v>219.8</v>
      </c>
      <c r="K1315" s="1"/>
      <c r="L1315" s="1"/>
      <c r="M1315" s="84">
        <f t="shared" si="208"/>
        <v>12.99</v>
      </c>
      <c r="N1315" s="84">
        <f t="shared" si="209"/>
        <v>84.54</v>
      </c>
      <c r="O1315" s="84">
        <f t="shared" si="202"/>
        <v>278.98200000000003</v>
      </c>
      <c r="P1315" s="1"/>
      <c r="Q1315" s="1"/>
    </row>
    <row r="1316" spans="1:17" x14ac:dyDescent="0.2">
      <c r="A1316" s="84">
        <f t="shared" si="203"/>
        <v>131</v>
      </c>
      <c r="B1316" s="84">
        <f t="shared" si="200"/>
        <v>1.0278</v>
      </c>
      <c r="C1316" s="84">
        <f t="shared" si="201"/>
        <v>1</v>
      </c>
      <c r="D1316" s="1"/>
      <c r="E1316" s="84">
        <f t="shared" si="204"/>
        <v>13</v>
      </c>
      <c r="F1316" s="84">
        <f t="shared" si="205"/>
        <v>0</v>
      </c>
      <c r="G1316" s="1"/>
      <c r="H1316" s="1"/>
      <c r="I1316" s="84">
        <f t="shared" si="206"/>
        <v>13</v>
      </c>
      <c r="J1316" s="84">
        <f t="shared" si="207"/>
        <v>220</v>
      </c>
      <c r="K1316" s="1"/>
      <c r="L1316" s="1"/>
      <c r="M1316" s="84">
        <f t="shared" si="208"/>
        <v>13</v>
      </c>
      <c r="N1316" s="84">
        <f t="shared" si="209"/>
        <v>84.62</v>
      </c>
      <c r="O1316" s="84">
        <f t="shared" si="202"/>
        <v>279.24599999999998</v>
      </c>
      <c r="P1316" s="1"/>
      <c r="Q1316" s="1"/>
    </row>
    <row r="1317" spans="1:17" x14ac:dyDescent="0.2">
      <c r="A1317" s="84">
        <f t="shared" si="203"/>
        <v>131.1</v>
      </c>
      <c r="B1317" s="84">
        <f t="shared" si="200"/>
        <v>1.0276000000000001</v>
      </c>
      <c r="C1317" s="84">
        <f t="shared" si="201"/>
        <v>1</v>
      </c>
      <c r="D1317" s="1"/>
      <c r="E1317" s="84">
        <f t="shared" si="204"/>
        <v>13.01</v>
      </c>
      <c r="F1317" s="84">
        <f t="shared" si="205"/>
        <v>0</v>
      </c>
      <c r="G1317" s="1"/>
      <c r="H1317" s="1"/>
      <c r="I1317" s="84">
        <f t="shared" si="206"/>
        <v>13.01</v>
      </c>
      <c r="J1317" s="84">
        <f t="shared" si="207"/>
        <v>220.2</v>
      </c>
      <c r="K1317" s="1"/>
      <c r="L1317" s="1"/>
      <c r="M1317" s="84">
        <f t="shared" si="208"/>
        <v>13.01</v>
      </c>
      <c r="N1317" s="84">
        <f t="shared" si="209"/>
        <v>84.69</v>
      </c>
      <c r="O1317" s="84">
        <f t="shared" si="202"/>
        <v>279.47699999999998</v>
      </c>
      <c r="P1317" s="1"/>
      <c r="Q1317" s="1"/>
    </row>
    <row r="1318" spans="1:17" x14ac:dyDescent="0.2">
      <c r="A1318" s="84">
        <f t="shared" si="203"/>
        <v>131.19999999999999</v>
      </c>
      <c r="B1318" s="84">
        <f t="shared" si="200"/>
        <v>1.0275000000000001</v>
      </c>
      <c r="C1318" s="84">
        <f t="shared" si="201"/>
        <v>1</v>
      </c>
      <c r="D1318" s="1"/>
      <c r="E1318" s="84">
        <f t="shared" si="204"/>
        <v>13.02</v>
      </c>
      <c r="F1318" s="84">
        <f t="shared" si="205"/>
        <v>0</v>
      </c>
      <c r="G1318" s="1"/>
      <c r="H1318" s="1"/>
      <c r="I1318" s="84">
        <f t="shared" si="206"/>
        <v>13.02</v>
      </c>
      <c r="J1318" s="84">
        <f t="shared" si="207"/>
        <v>220.4</v>
      </c>
      <c r="K1318" s="1"/>
      <c r="L1318" s="1"/>
      <c r="M1318" s="84">
        <f t="shared" si="208"/>
        <v>13.02</v>
      </c>
      <c r="N1318" s="84">
        <f t="shared" si="209"/>
        <v>84.77</v>
      </c>
      <c r="O1318" s="84">
        <f t="shared" si="202"/>
        <v>279.74099999999999</v>
      </c>
      <c r="P1318" s="1"/>
      <c r="Q1318" s="1"/>
    </row>
    <row r="1319" spans="1:17" x14ac:dyDescent="0.2">
      <c r="A1319" s="84">
        <f t="shared" si="203"/>
        <v>131.30000000000001</v>
      </c>
      <c r="B1319" s="84">
        <f t="shared" si="200"/>
        <v>1.0273000000000001</v>
      </c>
      <c r="C1319" s="84">
        <f t="shared" si="201"/>
        <v>1</v>
      </c>
      <c r="D1319" s="1"/>
      <c r="E1319" s="84">
        <f t="shared" si="204"/>
        <v>13.03</v>
      </c>
      <c r="F1319" s="84">
        <f t="shared" si="205"/>
        <v>0</v>
      </c>
      <c r="G1319" s="1"/>
      <c r="H1319" s="1"/>
      <c r="I1319" s="84">
        <f t="shared" si="206"/>
        <v>13.03</v>
      </c>
      <c r="J1319" s="84">
        <f t="shared" si="207"/>
        <v>220.6</v>
      </c>
      <c r="K1319" s="1"/>
      <c r="L1319" s="1"/>
      <c r="M1319" s="84">
        <f t="shared" si="208"/>
        <v>13.03</v>
      </c>
      <c r="N1319" s="84">
        <f t="shared" si="209"/>
        <v>84.85</v>
      </c>
      <c r="O1319" s="84">
        <f t="shared" si="202"/>
        <v>280.005</v>
      </c>
      <c r="P1319" s="1"/>
      <c r="Q1319" s="1"/>
    </row>
    <row r="1320" spans="1:17" x14ac:dyDescent="0.2">
      <c r="A1320" s="84">
        <f t="shared" si="203"/>
        <v>131.4</v>
      </c>
      <c r="B1320" s="84">
        <f t="shared" si="200"/>
        <v>1.0271999999999999</v>
      </c>
      <c r="C1320" s="84">
        <f t="shared" si="201"/>
        <v>1</v>
      </c>
      <c r="D1320" s="1"/>
      <c r="E1320" s="84">
        <f t="shared" si="204"/>
        <v>13.04</v>
      </c>
      <c r="F1320" s="84">
        <f t="shared" si="205"/>
        <v>0</v>
      </c>
      <c r="G1320" s="1"/>
      <c r="H1320" s="1"/>
      <c r="I1320" s="84">
        <f t="shared" si="206"/>
        <v>13.04</v>
      </c>
      <c r="J1320" s="84">
        <f t="shared" si="207"/>
        <v>220.8</v>
      </c>
      <c r="K1320" s="1"/>
      <c r="L1320" s="1"/>
      <c r="M1320" s="84">
        <f t="shared" si="208"/>
        <v>13.04</v>
      </c>
      <c r="N1320" s="84">
        <f t="shared" si="209"/>
        <v>84.92</v>
      </c>
      <c r="O1320" s="84">
        <f t="shared" si="202"/>
        <v>280.23599999999999</v>
      </c>
      <c r="P1320" s="1"/>
      <c r="Q1320" s="1"/>
    </row>
    <row r="1321" spans="1:17" x14ac:dyDescent="0.2">
      <c r="A1321" s="84">
        <f t="shared" si="203"/>
        <v>131.5</v>
      </c>
      <c r="B1321" s="84">
        <f t="shared" si="200"/>
        <v>1.0269999999999999</v>
      </c>
      <c r="C1321" s="84">
        <f t="shared" si="201"/>
        <v>1</v>
      </c>
      <c r="D1321" s="1"/>
      <c r="E1321" s="84">
        <f t="shared" si="204"/>
        <v>13.05</v>
      </c>
      <c r="F1321" s="84">
        <f t="shared" si="205"/>
        <v>0</v>
      </c>
      <c r="G1321" s="1"/>
      <c r="H1321" s="1"/>
      <c r="I1321" s="84">
        <f t="shared" si="206"/>
        <v>13.05</v>
      </c>
      <c r="J1321" s="84">
        <f t="shared" si="207"/>
        <v>221</v>
      </c>
      <c r="K1321" s="1"/>
      <c r="L1321" s="1"/>
      <c r="M1321" s="84">
        <f t="shared" si="208"/>
        <v>13.05</v>
      </c>
      <c r="N1321" s="84">
        <f t="shared" si="209"/>
        <v>85</v>
      </c>
      <c r="O1321" s="84">
        <f t="shared" si="202"/>
        <v>280.5</v>
      </c>
      <c r="P1321" s="1"/>
      <c r="Q1321" s="1"/>
    </row>
    <row r="1322" spans="1:17" x14ac:dyDescent="0.2">
      <c r="A1322" s="84">
        <f t="shared" si="203"/>
        <v>131.6</v>
      </c>
      <c r="B1322" s="84">
        <f t="shared" si="200"/>
        <v>1.0268999999999999</v>
      </c>
      <c r="C1322" s="84">
        <f t="shared" si="201"/>
        <v>1</v>
      </c>
      <c r="D1322" s="1"/>
      <c r="E1322" s="84">
        <f t="shared" si="204"/>
        <v>13.06</v>
      </c>
      <c r="F1322" s="84">
        <f t="shared" si="205"/>
        <v>0</v>
      </c>
      <c r="G1322" s="1"/>
      <c r="H1322" s="1"/>
      <c r="I1322" s="84">
        <f t="shared" si="206"/>
        <v>13.06</v>
      </c>
      <c r="J1322" s="84">
        <f t="shared" si="207"/>
        <v>221.2</v>
      </c>
      <c r="K1322" s="1"/>
      <c r="L1322" s="1"/>
      <c r="M1322" s="84">
        <f t="shared" si="208"/>
        <v>13.06</v>
      </c>
      <c r="N1322" s="84">
        <f t="shared" si="209"/>
        <v>85.08</v>
      </c>
      <c r="O1322" s="84">
        <f t="shared" si="202"/>
        <v>280.76400000000001</v>
      </c>
      <c r="P1322" s="1"/>
      <c r="Q1322" s="1"/>
    </row>
    <row r="1323" spans="1:17" x14ac:dyDescent="0.2">
      <c r="A1323" s="84">
        <f t="shared" si="203"/>
        <v>131.69999999999999</v>
      </c>
      <c r="B1323" s="84">
        <f t="shared" si="200"/>
        <v>1.0266999999999999</v>
      </c>
      <c r="C1323" s="84">
        <f t="shared" si="201"/>
        <v>1</v>
      </c>
      <c r="D1323" s="1"/>
      <c r="E1323" s="84">
        <f t="shared" si="204"/>
        <v>13.07</v>
      </c>
      <c r="F1323" s="84">
        <f t="shared" si="205"/>
        <v>0</v>
      </c>
      <c r="G1323" s="1"/>
      <c r="H1323" s="1"/>
      <c r="I1323" s="84">
        <f t="shared" si="206"/>
        <v>13.07</v>
      </c>
      <c r="J1323" s="84">
        <f t="shared" si="207"/>
        <v>221.4</v>
      </c>
      <c r="K1323" s="1"/>
      <c r="L1323" s="1"/>
      <c r="M1323" s="84">
        <f t="shared" si="208"/>
        <v>13.07</v>
      </c>
      <c r="N1323" s="84">
        <f t="shared" si="209"/>
        <v>85.15</v>
      </c>
      <c r="O1323" s="84">
        <f t="shared" si="202"/>
        <v>280.995</v>
      </c>
      <c r="P1323" s="1"/>
      <c r="Q1323" s="1"/>
    </row>
    <row r="1324" spans="1:17" x14ac:dyDescent="0.2">
      <c r="A1324" s="84">
        <f t="shared" si="203"/>
        <v>131.80000000000001</v>
      </c>
      <c r="B1324" s="84">
        <f t="shared" si="200"/>
        <v>1.0266</v>
      </c>
      <c r="C1324" s="84">
        <f t="shared" si="201"/>
        <v>1</v>
      </c>
      <c r="D1324" s="1"/>
      <c r="E1324" s="84">
        <f t="shared" si="204"/>
        <v>13.08</v>
      </c>
      <c r="F1324" s="84">
        <f t="shared" si="205"/>
        <v>0</v>
      </c>
      <c r="G1324" s="1"/>
      <c r="H1324" s="1"/>
      <c r="I1324" s="84">
        <f t="shared" si="206"/>
        <v>13.08</v>
      </c>
      <c r="J1324" s="84">
        <f t="shared" si="207"/>
        <v>221.6</v>
      </c>
      <c r="K1324" s="1"/>
      <c r="L1324" s="1"/>
      <c r="M1324" s="84">
        <f t="shared" si="208"/>
        <v>13.08</v>
      </c>
      <c r="N1324" s="84">
        <f t="shared" si="209"/>
        <v>85.23</v>
      </c>
      <c r="O1324" s="84">
        <f t="shared" si="202"/>
        <v>281.25900000000001</v>
      </c>
      <c r="P1324" s="1"/>
      <c r="Q1324" s="1"/>
    </row>
    <row r="1325" spans="1:17" x14ac:dyDescent="0.2">
      <c r="A1325" s="84">
        <f t="shared" si="203"/>
        <v>131.9</v>
      </c>
      <c r="B1325" s="84">
        <f t="shared" si="200"/>
        <v>1.0265</v>
      </c>
      <c r="C1325" s="84">
        <f t="shared" si="201"/>
        <v>1</v>
      </c>
      <c r="D1325" s="1"/>
      <c r="E1325" s="84">
        <f t="shared" si="204"/>
        <v>13.09</v>
      </c>
      <c r="F1325" s="84">
        <f t="shared" si="205"/>
        <v>0</v>
      </c>
      <c r="G1325" s="1"/>
      <c r="H1325" s="1"/>
      <c r="I1325" s="84">
        <f t="shared" si="206"/>
        <v>13.09</v>
      </c>
      <c r="J1325" s="84">
        <f t="shared" si="207"/>
        <v>221.8</v>
      </c>
      <c r="K1325" s="1"/>
      <c r="L1325" s="1"/>
      <c r="M1325" s="84">
        <f t="shared" si="208"/>
        <v>13.09</v>
      </c>
      <c r="N1325" s="84">
        <f t="shared" si="209"/>
        <v>85.31</v>
      </c>
      <c r="O1325" s="84">
        <f t="shared" si="202"/>
        <v>281.52300000000002</v>
      </c>
      <c r="P1325" s="1"/>
      <c r="Q1325" s="1"/>
    </row>
    <row r="1326" spans="1:17" x14ac:dyDescent="0.2">
      <c r="A1326" s="84">
        <f t="shared" si="203"/>
        <v>132</v>
      </c>
      <c r="B1326" s="84">
        <f t="shared" si="200"/>
        <v>1.0263</v>
      </c>
      <c r="C1326" s="84">
        <f t="shared" si="201"/>
        <v>1</v>
      </c>
      <c r="D1326" s="1"/>
      <c r="E1326" s="84">
        <f t="shared" si="204"/>
        <v>13.1</v>
      </c>
      <c r="F1326" s="84">
        <f t="shared" si="205"/>
        <v>0</v>
      </c>
      <c r="G1326" s="1"/>
      <c r="H1326" s="1"/>
      <c r="I1326" s="84">
        <f t="shared" si="206"/>
        <v>13.1</v>
      </c>
      <c r="J1326" s="84">
        <f t="shared" si="207"/>
        <v>222</v>
      </c>
      <c r="K1326" s="1"/>
      <c r="L1326" s="1"/>
      <c r="M1326" s="84">
        <f t="shared" si="208"/>
        <v>13.1</v>
      </c>
      <c r="N1326" s="84">
        <f t="shared" si="209"/>
        <v>85.38</v>
      </c>
      <c r="O1326" s="84">
        <f t="shared" si="202"/>
        <v>281.75400000000002</v>
      </c>
      <c r="P1326" s="1"/>
      <c r="Q1326" s="1"/>
    </row>
    <row r="1327" spans="1:17" x14ac:dyDescent="0.2">
      <c r="A1327" s="84">
        <f t="shared" si="203"/>
        <v>132.1</v>
      </c>
      <c r="B1327" s="84">
        <f t="shared" si="200"/>
        <v>1.0262</v>
      </c>
      <c r="C1327" s="84">
        <f t="shared" si="201"/>
        <v>1</v>
      </c>
      <c r="D1327" s="1"/>
      <c r="E1327" s="84">
        <f t="shared" si="204"/>
        <v>13.11</v>
      </c>
      <c r="F1327" s="84">
        <f t="shared" si="205"/>
        <v>0</v>
      </c>
      <c r="G1327" s="1"/>
      <c r="H1327" s="1"/>
      <c r="I1327" s="84">
        <f t="shared" si="206"/>
        <v>13.11</v>
      </c>
      <c r="J1327" s="84">
        <f t="shared" si="207"/>
        <v>222.2</v>
      </c>
      <c r="K1327" s="1"/>
      <c r="L1327" s="1"/>
      <c r="M1327" s="84">
        <f t="shared" si="208"/>
        <v>13.11</v>
      </c>
      <c r="N1327" s="84">
        <f t="shared" si="209"/>
        <v>85.46</v>
      </c>
      <c r="O1327" s="84">
        <f t="shared" si="202"/>
        <v>282.01799999999997</v>
      </c>
      <c r="P1327" s="1"/>
      <c r="Q1327" s="1"/>
    </row>
    <row r="1328" spans="1:17" x14ac:dyDescent="0.2">
      <c r="A1328" s="84">
        <f t="shared" si="203"/>
        <v>132.19999999999999</v>
      </c>
      <c r="B1328" s="84">
        <f t="shared" si="200"/>
        <v>1.026</v>
      </c>
      <c r="C1328" s="84">
        <f t="shared" si="201"/>
        <v>1</v>
      </c>
      <c r="D1328" s="1"/>
      <c r="E1328" s="84">
        <f t="shared" si="204"/>
        <v>13.12</v>
      </c>
      <c r="F1328" s="84">
        <f t="shared" si="205"/>
        <v>0</v>
      </c>
      <c r="G1328" s="1"/>
      <c r="H1328" s="1"/>
      <c r="I1328" s="84">
        <f t="shared" si="206"/>
        <v>13.12</v>
      </c>
      <c r="J1328" s="84">
        <f t="shared" si="207"/>
        <v>222.4</v>
      </c>
      <c r="K1328" s="1"/>
      <c r="L1328" s="1"/>
      <c r="M1328" s="84">
        <f t="shared" si="208"/>
        <v>13.12</v>
      </c>
      <c r="N1328" s="84">
        <f t="shared" si="209"/>
        <v>85.54</v>
      </c>
      <c r="O1328" s="84">
        <f t="shared" si="202"/>
        <v>282.28199999999998</v>
      </c>
      <c r="P1328" s="1"/>
      <c r="Q1328" s="1"/>
    </row>
    <row r="1329" spans="1:17" x14ac:dyDescent="0.2">
      <c r="A1329" s="84">
        <f t="shared" si="203"/>
        <v>132.30000000000001</v>
      </c>
      <c r="B1329" s="84">
        <f t="shared" si="200"/>
        <v>1.0259</v>
      </c>
      <c r="C1329" s="84">
        <f t="shared" si="201"/>
        <v>1</v>
      </c>
      <c r="D1329" s="1"/>
      <c r="E1329" s="84">
        <f t="shared" si="204"/>
        <v>13.13</v>
      </c>
      <c r="F1329" s="84">
        <f t="shared" si="205"/>
        <v>0</v>
      </c>
      <c r="G1329" s="1"/>
      <c r="H1329" s="1"/>
      <c r="I1329" s="84">
        <f t="shared" si="206"/>
        <v>13.13</v>
      </c>
      <c r="J1329" s="84">
        <f t="shared" si="207"/>
        <v>222.6</v>
      </c>
      <c r="K1329" s="1"/>
      <c r="L1329" s="1"/>
      <c r="M1329" s="84">
        <f t="shared" si="208"/>
        <v>13.13</v>
      </c>
      <c r="N1329" s="84">
        <f t="shared" si="209"/>
        <v>85.62</v>
      </c>
      <c r="O1329" s="84">
        <f t="shared" si="202"/>
        <v>282.54599999999999</v>
      </c>
      <c r="P1329" s="1"/>
      <c r="Q1329" s="1"/>
    </row>
    <row r="1330" spans="1:17" x14ac:dyDescent="0.2">
      <c r="A1330" s="84">
        <f t="shared" si="203"/>
        <v>132.4</v>
      </c>
      <c r="B1330" s="84">
        <f t="shared" si="200"/>
        <v>1.0257000000000001</v>
      </c>
      <c r="C1330" s="84">
        <f t="shared" si="201"/>
        <v>1</v>
      </c>
      <c r="D1330" s="1"/>
      <c r="E1330" s="84">
        <f t="shared" si="204"/>
        <v>13.14</v>
      </c>
      <c r="F1330" s="84">
        <f t="shared" si="205"/>
        <v>0</v>
      </c>
      <c r="G1330" s="1"/>
      <c r="H1330" s="1"/>
      <c r="I1330" s="84">
        <f t="shared" si="206"/>
        <v>13.14</v>
      </c>
      <c r="J1330" s="84">
        <f t="shared" si="207"/>
        <v>222.8</v>
      </c>
      <c r="K1330" s="1"/>
      <c r="L1330" s="1"/>
      <c r="M1330" s="84">
        <f t="shared" si="208"/>
        <v>13.14</v>
      </c>
      <c r="N1330" s="84">
        <f t="shared" si="209"/>
        <v>85.69</v>
      </c>
      <c r="O1330" s="84">
        <f t="shared" si="202"/>
        <v>282.77699999999999</v>
      </c>
      <c r="P1330" s="1"/>
      <c r="Q1330" s="1"/>
    </row>
    <row r="1331" spans="1:17" x14ac:dyDescent="0.2">
      <c r="A1331" s="84">
        <f t="shared" si="203"/>
        <v>132.5</v>
      </c>
      <c r="B1331" s="84">
        <f t="shared" si="200"/>
        <v>1.0256000000000001</v>
      </c>
      <c r="C1331" s="84">
        <f t="shared" si="201"/>
        <v>1</v>
      </c>
      <c r="D1331" s="1"/>
      <c r="E1331" s="84">
        <f t="shared" si="204"/>
        <v>13.15</v>
      </c>
      <c r="F1331" s="84">
        <f t="shared" si="205"/>
        <v>0</v>
      </c>
      <c r="G1331" s="1"/>
      <c r="H1331" s="1"/>
      <c r="I1331" s="84">
        <f t="shared" si="206"/>
        <v>13.15</v>
      </c>
      <c r="J1331" s="84">
        <f t="shared" si="207"/>
        <v>223</v>
      </c>
      <c r="K1331" s="1"/>
      <c r="L1331" s="1"/>
      <c r="M1331" s="84">
        <f t="shared" si="208"/>
        <v>13.15</v>
      </c>
      <c r="N1331" s="84">
        <f t="shared" si="209"/>
        <v>85.77</v>
      </c>
      <c r="O1331" s="84">
        <f t="shared" si="202"/>
        <v>283.041</v>
      </c>
      <c r="P1331" s="1"/>
      <c r="Q1331" s="1"/>
    </row>
    <row r="1332" spans="1:17" x14ac:dyDescent="0.2">
      <c r="A1332" s="84">
        <f t="shared" si="203"/>
        <v>132.6</v>
      </c>
      <c r="B1332" s="84">
        <f t="shared" si="200"/>
        <v>1.0254000000000001</v>
      </c>
      <c r="C1332" s="84">
        <f t="shared" si="201"/>
        <v>1</v>
      </c>
      <c r="D1332" s="1"/>
      <c r="E1332" s="84">
        <f t="shared" si="204"/>
        <v>13.16</v>
      </c>
      <c r="F1332" s="84">
        <f t="shared" si="205"/>
        <v>0</v>
      </c>
      <c r="G1332" s="1"/>
      <c r="H1332" s="1"/>
      <c r="I1332" s="84">
        <f t="shared" si="206"/>
        <v>13.16</v>
      </c>
      <c r="J1332" s="84">
        <f t="shared" si="207"/>
        <v>223.2</v>
      </c>
      <c r="K1332" s="1"/>
      <c r="L1332" s="1"/>
      <c r="M1332" s="84">
        <f t="shared" si="208"/>
        <v>13.16</v>
      </c>
      <c r="N1332" s="84">
        <f t="shared" si="209"/>
        <v>85.85</v>
      </c>
      <c r="O1332" s="84">
        <f t="shared" si="202"/>
        <v>283.30500000000001</v>
      </c>
      <c r="P1332" s="1"/>
      <c r="Q1332" s="1"/>
    </row>
    <row r="1333" spans="1:17" x14ac:dyDescent="0.2">
      <c r="A1333" s="84">
        <f t="shared" si="203"/>
        <v>132.69999999999999</v>
      </c>
      <c r="B1333" s="84">
        <f t="shared" si="200"/>
        <v>1.0253000000000001</v>
      </c>
      <c r="C1333" s="84">
        <f t="shared" si="201"/>
        <v>1</v>
      </c>
      <c r="D1333" s="1"/>
      <c r="E1333" s="84">
        <f t="shared" si="204"/>
        <v>13.17</v>
      </c>
      <c r="F1333" s="84">
        <f t="shared" si="205"/>
        <v>0</v>
      </c>
      <c r="G1333" s="1"/>
      <c r="H1333" s="1"/>
      <c r="I1333" s="84">
        <f t="shared" si="206"/>
        <v>13.17</v>
      </c>
      <c r="J1333" s="84">
        <f t="shared" si="207"/>
        <v>223.4</v>
      </c>
      <c r="K1333" s="1"/>
      <c r="L1333" s="1"/>
      <c r="M1333" s="84">
        <f t="shared" si="208"/>
        <v>13.17</v>
      </c>
      <c r="N1333" s="84">
        <f t="shared" si="209"/>
        <v>85.92</v>
      </c>
      <c r="O1333" s="84">
        <f t="shared" si="202"/>
        <v>283.536</v>
      </c>
      <c r="P1333" s="1"/>
      <c r="Q1333" s="1"/>
    </row>
    <row r="1334" spans="1:17" x14ac:dyDescent="0.2">
      <c r="A1334" s="84">
        <f t="shared" si="203"/>
        <v>132.80000000000001</v>
      </c>
      <c r="B1334" s="84">
        <f t="shared" si="200"/>
        <v>1.0251999999999999</v>
      </c>
      <c r="C1334" s="84">
        <f t="shared" si="201"/>
        <v>1</v>
      </c>
      <c r="D1334" s="1"/>
      <c r="E1334" s="84">
        <f t="shared" si="204"/>
        <v>13.18</v>
      </c>
      <c r="F1334" s="84">
        <f t="shared" si="205"/>
        <v>0</v>
      </c>
      <c r="G1334" s="1"/>
      <c r="H1334" s="1"/>
      <c r="I1334" s="84">
        <f t="shared" si="206"/>
        <v>13.18</v>
      </c>
      <c r="J1334" s="84">
        <f t="shared" si="207"/>
        <v>223.6</v>
      </c>
      <c r="K1334" s="1"/>
      <c r="L1334" s="1"/>
      <c r="M1334" s="84">
        <f t="shared" si="208"/>
        <v>13.18</v>
      </c>
      <c r="N1334" s="84">
        <f t="shared" si="209"/>
        <v>86</v>
      </c>
      <c r="O1334" s="84">
        <f t="shared" si="202"/>
        <v>283.8</v>
      </c>
      <c r="P1334" s="1"/>
      <c r="Q1334" s="1"/>
    </row>
    <row r="1335" spans="1:17" x14ac:dyDescent="0.2">
      <c r="A1335" s="84">
        <f t="shared" si="203"/>
        <v>132.9</v>
      </c>
      <c r="B1335" s="84">
        <f t="shared" si="200"/>
        <v>1.0249999999999999</v>
      </c>
      <c r="C1335" s="84">
        <f t="shared" si="201"/>
        <v>1</v>
      </c>
      <c r="D1335" s="1"/>
      <c r="E1335" s="84">
        <f t="shared" si="204"/>
        <v>13.19</v>
      </c>
      <c r="F1335" s="84">
        <f t="shared" si="205"/>
        <v>0</v>
      </c>
      <c r="G1335" s="1"/>
      <c r="H1335" s="1"/>
      <c r="I1335" s="84">
        <f t="shared" si="206"/>
        <v>13.19</v>
      </c>
      <c r="J1335" s="84">
        <f t="shared" si="207"/>
        <v>223.8</v>
      </c>
      <c r="K1335" s="1"/>
      <c r="L1335" s="1"/>
      <c r="M1335" s="84">
        <f t="shared" si="208"/>
        <v>13.19</v>
      </c>
      <c r="N1335" s="84">
        <f t="shared" si="209"/>
        <v>86.08</v>
      </c>
      <c r="O1335" s="84">
        <f t="shared" si="202"/>
        <v>284.06400000000002</v>
      </c>
      <c r="P1335" s="1"/>
      <c r="Q1335" s="1"/>
    </row>
    <row r="1336" spans="1:17" x14ac:dyDescent="0.2">
      <c r="A1336" s="84">
        <f t="shared" si="203"/>
        <v>133</v>
      </c>
      <c r="B1336" s="84">
        <f t="shared" si="200"/>
        <v>1.0248999999999999</v>
      </c>
      <c r="C1336" s="84">
        <f t="shared" si="201"/>
        <v>1</v>
      </c>
      <c r="D1336" s="1"/>
      <c r="E1336" s="84">
        <f t="shared" si="204"/>
        <v>13.2</v>
      </c>
      <c r="F1336" s="84">
        <f t="shared" si="205"/>
        <v>0</v>
      </c>
      <c r="G1336" s="1"/>
      <c r="H1336" s="1"/>
      <c r="I1336" s="84">
        <f t="shared" si="206"/>
        <v>13.2</v>
      </c>
      <c r="J1336" s="84">
        <f t="shared" si="207"/>
        <v>224</v>
      </c>
      <c r="K1336" s="1"/>
      <c r="L1336" s="1"/>
      <c r="M1336" s="84">
        <f t="shared" si="208"/>
        <v>13.2</v>
      </c>
      <c r="N1336" s="84">
        <f t="shared" si="209"/>
        <v>86.15</v>
      </c>
      <c r="O1336" s="84">
        <f t="shared" si="202"/>
        <v>284.29500000000002</v>
      </c>
      <c r="P1336" s="1"/>
      <c r="Q1336" s="1"/>
    </row>
    <row r="1337" spans="1:17" x14ac:dyDescent="0.2">
      <c r="A1337" s="84">
        <f t="shared" si="203"/>
        <v>133.1</v>
      </c>
      <c r="B1337" s="84">
        <f t="shared" si="200"/>
        <v>1.0246999999999999</v>
      </c>
      <c r="C1337" s="84">
        <f t="shared" si="201"/>
        <v>1</v>
      </c>
      <c r="D1337" s="1"/>
      <c r="E1337" s="84">
        <f t="shared" si="204"/>
        <v>13.21</v>
      </c>
      <c r="F1337" s="84">
        <f t="shared" si="205"/>
        <v>0</v>
      </c>
      <c r="G1337" s="1"/>
      <c r="H1337" s="1"/>
      <c r="I1337" s="84">
        <f t="shared" si="206"/>
        <v>13.21</v>
      </c>
      <c r="J1337" s="84">
        <f t="shared" si="207"/>
        <v>224.2</v>
      </c>
      <c r="K1337" s="1"/>
      <c r="L1337" s="1"/>
      <c r="M1337" s="84">
        <f t="shared" si="208"/>
        <v>13.21</v>
      </c>
      <c r="N1337" s="84">
        <f t="shared" si="209"/>
        <v>86.23</v>
      </c>
      <c r="O1337" s="84">
        <f t="shared" si="202"/>
        <v>284.55900000000003</v>
      </c>
      <c r="P1337" s="1"/>
      <c r="Q1337" s="1"/>
    </row>
    <row r="1338" spans="1:17" x14ac:dyDescent="0.2">
      <c r="A1338" s="84">
        <f t="shared" si="203"/>
        <v>133.19999999999999</v>
      </c>
      <c r="B1338" s="84">
        <f t="shared" si="200"/>
        <v>1.0246</v>
      </c>
      <c r="C1338" s="84">
        <f t="shared" si="201"/>
        <v>1</v>
      </c>
      <c r="D1338" s="1"/>
      <c r="E1338" s="84">
        <f t="shared" si="204"/>
        <v>13.22</v>
      </c>
      <c r="F1338" s="84">
        <f t="shared" si="205"/>
        <v>0</v>
      </c>
      <c r="G1338" s="1"/>
      <c r="H1338" s="1"/>
      <c r="I1338" s="84">
        <f t="shared" si="206"/>
        <v>13.22</v>
      </c>
      <c r="J1338" s="84">
        <f t="shared" si="207"/>
        <v>224.4</v>
      </c>
      <c r="K1338" s="1"/>
      <c r="L1338" s="1"/>
      <c r="M1338" s="84">
        <f t="shared" si="208"/>
        <v>13.22</v>
      </c>
      <c r="N1338" s="84">
        <f t="shared" si="209"/>
        <v>86.31</v>
      </c>
      <c r="O1338" s="84">
        <f t="shared" si="202"/>
        <v>284.82299999999998</v>
      </c>
      <c r="P1338" s="1"/>
      <c r="Q1338" s="1"/>
    </row>
    <row r="1339" spans="1:17" x14ac:dyDescent="0.2">
      <c r="A1339" s="84">
        <f t="shared" si="203"/>
        <v>133.30000000000001</v>
      </c>
      <c r="B1339" s="84">
        <f t="shared" si="200"/>
        <v>1.0245</v>
      </c>
      <c r="C1339" s="84">
        <f t="shared" si="201"/>
        <v>1</v>
      </c>
      <c r="D1339" s="1"/>
      <c r="E1339" s="84">
        <f t="shared" si="204"/>
        <v>13.23</v>
      </c>
      <c r="F1339" s="84">
        <f t="shared" si="205"/>
        <v>0</v>
      </c>
      <c r="G1339" s="1"/>
      <c r="H1339" s="1"/>
      <c r="I1339" s="84">
        <f t="shared" si="206"/>
        <v>13.23</v>
      </c>
      <c r="J1339" s="84">
        <f t="shared" si="207"/>
        <v>224.6</v>
      </c>
      <c r="K1339" s="1"/>
      <c r="L1339" s="1"/>
      <c r="M1339" s="84">
        <f t="shared" si="208"/>
        <v>13.23</v>
      </c>
      <c r="N1339" s="84">
        <f t="shared" si="209"/>
        <v>86.38</v>
      </c>
      <c r="O1339" s="84">
        <f t="shared" si="202"/>
        <v>285.05399999999997</v>
      </c>
      <c r="P1339" s="1"/>
      <c r="Q1339" s="1"/>
    </row>
    <row r="1340" spans="1:17" x14ac:dyDescent="0.2">
      <c r="A1340" s="84">
        <f t="shared" si="203"/>
        <v>133.4</v>
      </c>
      <c r="B1340" s="84">
        <f t="shared" si="200"/>
        <v>1.0243</v>
      </c>
      <c r="C1340" s="84">
        <f t="shared" si="201"/>
        <v>1</v>
      </c>
      <c r="D1340" s="1"/>
      <c r="E1340" s="84">
        <f t="shared" si="204"/>
        <v>13.24</v>
      </c>
      <c r="F1340" s="84">
        <f t="shared" si="205"/>
        <v>0</v>
      </c>
      <c r="G1340" s="1"/>
      <c r="H1340" s="1"/>
      <c r="I1340" s="84">
        <f t="shared" si="206"/>
        <v>13.24</v>
      </c>
      <c r="J1340" s="84">
        <f t="shared" si="207"/>
        <v>224.8</v>
      </c>
      <c r="K1340" s="1"/>
      <c r="L1340" s="1"/>
      <c r="M1340" s="84">
        <f t="shared" si="208"/>
        <v>13.24</v>
      </c>
      <c r="N1340" s="84">
        <f t="shared" si="209"/>
        <v>86.46</v>
      </c>
      <c r="O1340" s="84">
        <f t="shared" si="202"/>
        <v>285.31799999999998</v>
      </c>
      <c r="P1340" s="1"/>
      <c r="Q1340" s="1"/>
    </row>
    <row r="1341" spans="1:17" x14ac:dyDescent="0.2">
      <c r="A1341" s="84">
        <f t="shared" si="203"/>
        <v>133.5</v>
      </c>
      <c r="B1341" s="84">
        <f t="shared" si="200"/>
        <v>1.0242</v>
      </c>
      <c r="C1341" s="84">
        <f t="shared" si="201"/>
        <v>1</v>
      </c>
      <c r="D1341" s="1"/>
      <c r="E1341" s="84">
        <f t="shared" si="204"/>
        <v>13.25</v>
      </c>
      <c r="F1341" s="84">
        <f t="shared" si="205"/>
        <v>0</v>
      </c>
      <c r="G1341" s="1"/>
      <c r="H1341" s="1"/>
      <c r="I1341" s="84">
        <f t="shared" si="206"/>
        <v>13.25</v>
      </c>
      <c r="J1341" s="84">
        <f t="shared" si="207"/>
        <v>225</v>
      </c>
      <c r="K1341" s="1"/>
      <c r="L1341" s="1"/>
      <c r="M1341" s="84">
        <f t="shared" si="208"/>
        <v>13.25</v>
      </c>
      <c r="N1341" s="84">
        <f t="shared" si="209"/>
        <v>86.54</v>
      </c>
      <c r="O1341" s="84">
        <f t="shared" si="202"/>
        <v>285.58199999999999</v>
      </c>
      <c r="P1341" s="1"/>
      <c r="Q1341" s="1"/>
    </row>
    <row r="1342" spans="1:17" x14ac:dyDescent="0.2">
      <c r="A1342" s="84">
        <f t="shared" si="203"/>
        <v>133.6</v>
      </c>
      <c r="B1342" s="84">
        <f t="shared" si="200"/>
        <v>1.024</v>
      </c>
      <c r="C1342" s="84">
        <f t="shared" si="201"/>
        <v>1</v>
      </c>
      <c r="D1342" s="1"/>
      <c r="E1342" s="84">
        <f t="shared" si="204"/>
        <v>13.26</v>
      </c>
      <c r="F1342" s="84">
        <f t="shared" si="205"/>
        <v>0</v>
      </c>
      <c r="G1342" s="1"/>
      <c r="H1342" s="1"/>
      <c r="I1342" s="84">
        <f t="shared" si="206"/>
        <v>13.26</v>
      </c>
      <c r="J1342" s="84">
        <f t="shared" si="207"/>
        <v>225.2</v>
      </c>
      <c r="K1342" s="1"/>
      <c r="L1342" s="1"/>
      <c r="M1342" s="84">
        <f t="shared" si="208"/>
        <v>13.26</v>
      </c>
      <c r="N1342" s="84">
        <f t="shared" si="209"/>
        <v>86.62</v>
      </c>
      <c r="O1342" s="84">
        <f t="shared" si="202"/>
        <v>285.846</v>
      </c>
      <c r="P1342" s="1"/>
      <c r="Q1342" s="1"/>
    </row>
    <row r="1343" spans="1:17" x14ac:dyDescent="0.2">
      <c r="A1343" s="84">
        <f t="shared" si="203"/>
        <v>133.69999999999999</v>
      </c>
      <c r="B1343" s="84">
        <f t="shared" si="200"/>
        <v>1.0239</v>
      </c>
      <c r="C1343" s="84">
        <f t="shared" si="201"/>
        <v>1</v>
      </c>
      <c r="D1343" s="1"/>
      <c r="E1343" s="84">
        <f t="shared" si="204"/>
        <v>13.27</v>
      </c>
      <c r="F1343" s="84">
        <f t="shared" si="205"/>
        <v>0</v>
      </c>
      <c r="G1343" s="1"/>
      <c r="H1343" s="1"/>
      <c r="I1343" s="84">
        <f t="shared" si="206"/>
        <v>13.27</v>
      </c>
      <c r="J1343" s="84">
        <f t="shared" si="207"/>
        <v>225.4</v>
      </c>
      <c r="K1343" s="1"/>
      <c r="L1343" s="1"/>
      <c r="M1343" s="84">
        <f t="shared" si="208"/>
        <v>13.27</v>
      </c>
      <c r="N1343" s="84">
        <f t="shared" si="209"/>
        <v>86.69</v>
      </c>
      <c r="O1343" s="84">
        <f t="shared" si="202"/>
        <v>286.077</v>
      </c>
      <c r="P1343" s="1"/>
      <c r="Q1343" s="1"/>
    </row>
    <row r="1344" spans="1:17" x14ac:dyDescent="0.2">
      <c r="A1344" s="84">
        <f t="shared" si="203"/>
        <v>133.80000000000001</v>
      </c>
      <c r="B1344" s="84">
        <f t="shared" si="200"/>
        <v>1.0238</v>
      </c>
      <c r="C1344" s="84">
        <f t="shared" si="201"/>
        <v>1</v>
      </c>
      <c r="D1344" s="1"/>
      <c r="E1344" s="84">
        <f t="shared" si="204"/>
        <v>13.28</v>
      </c>
      <c r="F1344" s="84">
        <f t="shared" si="205"/>
        <v>0</v>
      </c>
      <c r="G1344" s="1"/>
      <c r="H1344" s="1"/>
      <c r="I1344" s="84">
        <f t="shared" si="206"/>
        <v>13.28</v>
      </c>
      <c r="J1344" s="84">
        <f t="shared" si="207"/>
        <v>225.6</v>
      </c>
      <c r="K1344" s="1"/>
      <c r="L1344" s="1"/>
      <c r="M1344" s="84">
        <f t="shared" si="208"/>
        <v>13.28</v>
      </c>
      <c r="N1344" s="84">
        <f t="shared" si="209"/>
        <v>86.77</v>
      </c>
      <c r="O1344" s="84">
        <f t="shared" si="202"/>
        <v>286.34100000000001</v>
      </c>
      <c r="P1344" s="1"/>
      <c r="Q1344" s="1"/>
    </row>
    <row r="1345" spans="1:17" x14ac:dyDescent="0.2">
      <c r="A1345" s="84">
        <f t="shared" si="203"/>
        <v>133.9</v>
      </c>
      <c r="B1345" s="84">
        <f t="shared" si="200"/>
        <v>1.0236000000000001</v>
      </c>
      <c r="C1345" s="84">
        <f t="shared" si="201"/>
        <v>1</v>
      </c>
      <c r="D1345" s="1"/>
      <c r="E1345" s="84">
        <f t="shared" si="204"/>
        <v>13.29</v>
      </c>
      <c r="F1345" s="84">
        <f t="shared" si="205"/>
        <v>0</v>
      </c>
      <c r="G1345" s="1"/>
      <c r="H1345" s="1"/>
      <c r="I1345" s="84">
        <f t="shared" si="206"/>
        <v>13.29</v>
      </c>
      <c r="J1345" s="84">
        <f t="shared" si="207"/>
        <v>225.8</v>
      </c>
      <c r="K1345" s="1"/>
      <c r="L1345" s="1"/>
      <c r="M1345" s="84">
        <f t="shared" si="208"/>
        <v>13.29</v>
      </c>
      <c r="N1345" s="84">
        <f t="shared" si="209"/>
        <v>86.85</v>
      </c>
      <c r="O1345" s="84">
        <f t="shared" si="202"/>
        <v>286.60500000000002</v>
      </c>
      <c r="P1345" s="1"/>
      <c r="Q1345" s="1"/>
    </row>
    <row r="1346" spans="1:17" x14ac:dyDescent="0.2">
      <c r="A1346" s="84">
        <f t="shared" si="203"/>
        <v>134</v>
      </c>
      <c r="B1346" s="84">
        <f t="shared" si="200"/>
        <v>1.0235000000000001</v>
      </c>
      <c r="C1346" s="84">
        <f t="shared" si="201"/>
        <v>1</v>
      </c>
      <c r="D1346" s="1"/>
      <c r="E1346" s="84">
        <f t="shared" si="204"/>
        <v>13.3</v>
      </c>
      <c r="F1346" s="84">
        <f t="shared" si="205"/>
        <v>0</v>
      </c>
      <c r="G1346" s="1"/>
      <c r="H1346" s="1"/>
      <c r="I1346" s="84">
        <f t="shared" si="206"/>
        <v>13.3</v>
      </c>
      <c r="J1346" s="84">
        <f t="shared" si="207"/>
        <v>226</v>
      </c>
      <c r="K1346" s="1"/>
      <c r="L1346" s="1"/>
      <c r="M1346" s="84">
        <f t="shared" si="208"/>
        <v>13.3</v>
      </c>
      <c r="N1346" s="84">
        <f t="shared" si="209"/>
        <v>86.92</v>
      </c>
      <c r="O1346" s="84">
        <f t="shared" si="202"/>
        <v>286.83600000000001</v>
      </c>
      <c r="P1346" s="1"/>
      <c r="Q1346" s="1"/>
    </row>
    <row r="1347" spans="1:17" x14ac:dyDescent="0.2">
      <c r="A1347" s="84">
        <f t="shared" si="203"/>
        <v>134.1</v>
      </c>
      <c r="B1347" s="84">
        <f t="shared" si="200"/>
        <v>1.0234000000000001</v>
      </c>
      <c r="C1347" s="84">
        <f t="shared" si="201"/>
        <v>1</v>
      </c>
      <c r="D1347" s="1"/>
      <c r="E1347" s="84">
        <f t="shared" si="204"/>
        <v>13.31</v>
      </c>
      <c r="F1347" s="84">
        <f t="shared" si="205"/>
        <v>0</v>
      </c>
      <c r="G1347" s="1"/>
      <c r="H1347" s="1"/>
      <c r="I1347" s="84">
        <f t="shared" si="206"/>
        <v>13.31</v>
      </c>
      <c r="J1347" s="84">
        <f t="shared" si="207"/>
        <v>226.2</v>
      </c>
      <c r="K1347" s="1"/>
      <c r="L1347" s="1"/>
      <c r="M1347" s="84">
        <f t="shared" si="208"/>
        <v>13.31</v>
      </c>
      <c r="N1347" s="84">
        <f t="shared" si="209"/>
        <v>87</v>
      </c>
      <c r="O1347" s="84">
        <f t="shared" si="202"/>
        <v>287.10000000000002</v>
      </c>
      <c r="P1347" s="1"/>
      <c r="Q1347" s="1"/>
    </row>
    <row r="1348" spans="1:17" x14ac:dyDescent="0.2">
      <c r="A1348" s="84">
        <f t="shared" si="203"/>
        <v>134.19999999999999</v>
      </c>
      <c r="B1348" s="84">
        <f t="shared" si="200"/>
        <v>1.0232000000000001</v>
      </c>
      <c r="C1348" s="84">
        <f t="shared" si="201"/>
        <v>1</v>
      </c>
      <c r="D1348" s="1"/>
      <c r="E1348" s="84">
        <f t="shared" si="204"/>
        <v>13.32</v>
      </c>
      <c r="F1348" s="84">
        <f t="shared" si="205"/>
        <v>0</v>
      </c>
      <c r="G1348" s="1"/>
      <c r="H1348" s="1"/>
      <c r="I1348" s="84">
        <f t="shared" si="206"/>
        <v>13.32</v>
      </c>
      <c r="J1348" s="84">
        <f t="shared" si="207"/>
        <v>226.4</v>
      </c>
      <c r="K1348" s="1"/>
      <c r="L1348" s="1"/>
      <c r="M1348" s="84">
        <f t="shared" si="208"/>
        <v>13.32</v>
      </c>
      <c r="N1348" s="84">
        <f t="shared" si="209"/>
        <v>87.08</v>
      </c>
      <c r="O1348" s="84">
        <f t="shared" si="202"/>
        <v>287.36399999999998</v>
      </c>
      <c r="P1348" s="1"/>
      <c r="Q1348" s="1"/>
    </row>
    <row r="1349" spans="1:17" x14ac:dyDescent="0.2">
      <c r="A1349" s="84">
        <f t="shared" si="203"/>
        <v>134.30000000000001</v>
      </c>
      <c r="B1349" s="84">
        <f t="shared" si="200"/>
        <v>1.0230999999999999</v>
      </c>
      <c r="C1349" s="84">
        <f t="shared" si="201"/>
        <v>1</v>
      </c>
      <c r="D1349" s="1"/>
      <c r="E1349" s="84">
        <f t="shared" si="204"/>
        <v>13.33</v>
      </c>
      <c r="F1349" s="84">
        <f t="shared" si="205"/>
        <v>0</v>
      </c>
      <c r="G1349" s="1"/>
      <c r="H1349" s="1"/>
      <c r="I1349" s="84">
        <f t="shared" si="206"/>
        <v>13.33</v>
      </c>
      <c r="J1349" s="84">
        <f t="shared" si="207"/>
        <v>226.6</v>
      </c>
      <c r="K1349" s="1"/>
      <c r="L1349" s="1"/>
      <c r="M1349" s="84">
        <f t="shared" si="208"/>
        <v>13.33</v>
      </c>
      <c r="N1349" s="84">
        <f t="shared" si="209"/>
        <v>87.15</v>
      </c>
      <c r="O1349" s="84">
        <f t="shared" si="202"/>
        <v>287.59500000000003</v>
      </c>
      <c r="P1349" s="1"/>
      <c r="Q1349" s="1"/>
    </row>
    <row r="1350" spans="1:17" x14ac:dyDescent="0.2">
      <c r="A1350" s="84">
        <f t="shared" si="203"/>
        <v>134.4</v>
      </c>
      <c r="B1350" s="84">
        <f t="shared" si="200"/>
        <v>1.0228999999999999</v>
      </c>
      <c r="C1350" s="84">
        <f t="shared" si="201"/>
        <v>1</v>
      </c>
      <c r="D1350" s="1"/>
      <c r="E1350" s="84">
        <f t="shared" si="204"/>
        <v>13.34</v>
      </c>
      <c r="F1350" s="84">
        <f t="shared" si="205"/>
        <v>0</v>
      </c>
      <c r="G1350" s="1"/>
      <c r="H1350" s="1"/>
      <c r="I1350" s="84">
        <f t="shared" si="206"/>
        <v>13.34</v>
      </c>
      <c r="J1350" s="84">
        <f t="shared" si="207"/>
        <v>226.8</v>
      </c>
      <c r="K1350" s="1"/>
      <c r="L1350" s="1"/>
      <c r="M1350" s="84">
        <f t="shared" si="208"/>
        <v>13.34</v>
      </c>
      <c r="N1350" s="84">
        <f t="shared" si="209"/>
        <v>87.23</v>
      </c>
      <c r="O1350" s="84">
        <f t="shared" si="202"/>
        <v>287.85899999999998</v>
      </c>
      <c r="P1350" s="1"/>
      <c r="Q1350" s="1"/>
    </row>
    <row r="1351" spans="1:17" x14ac:dyDescent="0.2">
      <c r="A1351" s="84">
        <f t="shared" si="203"/>
        <v>134.5</v>
      </c>
      <c r="B1351" s="84">
        <f t="shared" si="200"/>
        <v>1.0227999999999999</v>
      </c>
      <c r="C1351" s="84">
        <f t="shared" si="201"/>
        <v>1</v>
      </c>
      <c r="D1351" s="1"/>
      <c r="E1351" s="84">
        <f t="shared" si="204"/>
        <v>13.35</v>
      </c>
      <c r="F1351" s="84">
        <f t="shared" si="205"/>
        <v>0</v>
      </c>
      <c r="G1351" s="1"/>
      <c r="H1351" s="1"/>
      <c r="I1351" s="84">
        <f t="shared" si="206"/>
        <v>13.35</v>
      </c>
      <c r="J1351" s="84">
        <f t="shared" si="207"/>
        <v>227</v>
      </c>
      <c r="K1351" s="1"/>
      <c r="L1351" s="1"/>
      <c r="M1351" s="84">
        <f t="shared" si="208"/>
        <v>13.35</v>
      </c>
      <c r="N1351" s="84">
        <f t="shared" si="209"/>
        <v>87.31</v>
      </c>
      <c r="O1351" s="84">
        <f t="shared" si="202"/>
        <v>288.12299999999999</v>
      </c>
      <c r="P1351" s="1"/>
      <c r="Q1351" s="1"/>
    </row>
    <row r="1352" spans="1:17" x14ac:dyDescent="0.2">
      <c r="A1352" s="84">
        <f t="shared" si="203"/>
        <v>134.6</v>
      </c>
      <c r="B1352" s="84">
        <f t="shared" si="200"/>
        <v>1.0226999999999999</v>
      </c>
      <c r="C1352" s="84">
        <f t="shared" si="201"/>
        <v>1</v>
      </c>
      <c r="D1352" s="1"/>
      <c r="E1352" s="84">
        <f t="shared" si="204"/>
        <v>13.36</v>
      </c>
      <c r="F1352" s="84">
        <f t="shared" si="205"/>
        <v>0</v>
      </c>
      <c r="G1352" s="1"/>
      <c r="H1352" s="1"/>
      <c r="I1352" s="84">
        <f t="shared" si="206"/>
        <v>13.36</v>
      </c>
      <c r="J1352" s="84">
        <f t="shared" si="207"/>
        <v>227.2</v>
      </c>
      <c r="K1352" s="1"/>
      <c r="L1352" s="1"/>
      <c r="M1352" s="84">
        <f t="shared" si="208"/>
        <v>13.36</v>
      </c>
      <c r="N1352" s="84">
        <f t="shared" si="209"/>
        <v>87.38</v>
      </c>
      <c r="O1352" s="84">
        <f t="shared" si="202"/>
        <v>288.35399999999998</v>
      </c>
      <c r="P1352" s="1"/>
      <c r="Q1352" s="1"/>
    </row>
    <row r="1353" spans="1:17" x14ac:dyDescent="0.2">
      <c r="A1353" s="84">
        <f t="shared" si="203"/>
        <v>134.69999999999999</v>
      </c>
      <c r="B1353" s="84">
        <f t="shared" si="200"/>
        <v>1.0225</v>
      </c>
      <c r="C1353" s="84">
        <f t="shared" si="201"/>
        <v>1</v>
      </c>
      <c r="D1353" s="1"/>
      <c r="E1353" s="84">
        <f t="shared" si="204"/>
        <v>13.37</v>
      </c>
      <c r="F1353" s="84">
        <f t="shared" si="205"/>
        <v>0</v>
      </c>
      <c r="G1353" s="1"/>
      <c r="H1353" s="1"/>
      <c r="I1353" s="84">
        <f t="shared" si="206"/>
        <v>13.37</v>
      </c>
      <c r="J1353" s="84">
        <f t="shared" si="207"/>
        <v>227.4</v>
      </c>
      <c r="K1353" s="1"/>
      <c r="L1353" s="1"/>
      <c r="M1353" s="84">
        <f t="shared" si="208"/>
        <v>13.37</v>
      </c>
      <c r="N1353" s="84">
        <f t="shared" si="209"/>
        <v>87.46</v>
      </c>
      <c r="O1353" s="84">
        <f t="shared" si="202"/>
        <v>288.61799999999999</v>
      </c>
      <c r="P1353" s="1"/>
      <c r="Q1353" s="1"/>
    </row>
    <row r="1354" spans="1:17" x14ac:dyDescent="0.2">
      <c r="A1354" s="84">
        <f t="shared" si="203"/>
        <v>134.80000000000001</v>
      </c>
      <c r="B1354" s="84">
        <f t="shared" si="200"/>
        <v>1.0224</v>
      </c>
      <c r="C1354" s="84">
        <f t="shared" si="201"/>
        <v>1</v>
      </c>
      <c r="D1354" s="1"/>
      <c r="E1354" s="84">
        <f t="shared" si="204"/>
        <v>13.38</v>
      </c>
      <c r="F1354" s="84">
        <f t="shared" si="205"/>
        <v>0</v>
      </c>
      <c r="G1354" s="1"/>
      <c r="H1354" s="1"/>
      <c r="I1354" s="84">
        <f t="shared" si="206"/>
        <v>13.38</v>
      </c>
      <c r="J1354" s="84">
        <f t="shared" si="207"/>
        <v>227.6</v>
      </c>
      <c r="K1354" s="1"/>
      <c r="L1354" s="1"/>
      <c r="M1354" s="84">
        <f t="shared" si="208"/>
        <v>13.38</v>
      </c>
      <c r="N1354" s="84">
        <f t="shared" si="209"/>
        <v>87.54</v>
      </c>
      <c r="O1354" s="84">
        <f t="shared" si="202"/>
        <v>288.88200000000001</v>
      </c>
      <c r="P1354" s="1"/>
      <c r="Q1354" s="1"/>
    </row>
    <row r="1355" spans="1:17" x14ac:dyDescent="0.2">
      <c r="A1355" s="84">
        <f t="shared" si="203"/>
        <v>134.9</v>
      </c>
      <c r="B1355" s="84">
        <f t="shared" si="200"/>
        <v>1.0223</v>
      </c>
      <c r="C1355" s="84">
        <f t="shared" si="201"/>
        <v>1</v>
      </c>
      <c r="D1355" s="1"/>
      <c r="E1355" s="84">
        <f t="shared" si="204"/>
        <v>13.39</v>
      </c>
      <c r="F1355" s="84">
        <f t="shared" si="205"/>
        <v>0</v>
      </c>
      <c r="G1355" s="1"/>
      <c r="H1355" s="1"/>
      <c r="I1355" s="84">
        <f t="shared" si="206"/>
        <v>13.39</v>
      </c>
      <c r="J1355" s="84">
        <f t="shared" si="207"/>
        <v>227.8</v>
      </c>
      <c r="K1355" s="1"/>
      <c r="L1355" s="1"/>
      <c r="M1355" s="84">
        <f t="shared" si="208"/>
        <v>13.39</v>
      </c>
      <c r="N1355" s="84">
        <f t="shared" si="209"/>
        <v>87.62</v>
      </c>
      <c r="O1355" s="84">
        <f t="shared" si="202"/>
        <v>289.14600000000002</v>
      </c>
      <c r="P1355" s="1"/>
      <c r="Q1355" s="1"/>
    </row>
    <row r="1356" spans="1:17" x14ac:dyDescent="0.2">
      <c r="A1356" s="84">
        <f t="shared" si="203"/>
        <v>135</v>
      </c>
      <c r="B1356" s="84">
        <f t="shared" si="200"/>
        <v>1.0222</v>
      </c>
      <c r="C1356" s="84">
        <f t="shared" si="201"/>
        <v>1</v>
      </c>
      <c r="D1356" s="1"/>
      <c r="E1356" s="84">
        <f t="shared" si="204"/>
        <v>13.4</v>
      </c>
      <c r="F1356" s="84">
        <f t="shared" si="205"/>
        <v>0</v>
      </c>
      <c r="G1356" s="1"/>
      <c r="H1356" s="1"/>
      <c r="I1356" s="84">
        <f t="shared" si="206"/>
        <v>13.4</v>
      </c>
      <c r="J1356" s="84">
        <f t="shared" si="207"/>
        <v>228</v>
      </c>
      <c r="K1356" s="1"/>
      <c r="L1356" s="1"/>
      <c r="M1356" s="84">
        <f t="shared" si="208"/>
        <v>13.4</v>
      </c>
      <c r="N1356" s="84">
        <f t="shared" si="209"/>
        <v>87.69</v>
      </c>
      <c r="O1356" s="84">
        <f t="shared" si="202"/>
        <v>289.37700000000001</v>
      </c>
      <c r="P1356" s="1"/>
      <c r="Q1356" s="1"/>
    </row>
    <row r="1357" spans="1:17" x14ac:dyDescent="0.2">
      <c r="A1357" s="84">
        <f t="shared" si="203"/>
        <v>135.1</v>
      </c>
      <c r="B1357" s="84">
        <f t="shared" si="200"/>
        <v>1.022</v>
      </c>
      <c r="C1357" s="84">
        <f t="shared" si="201"/>
        <v>1</v>
      </c>
      <c r="D1357" s="1"/>
      <c r="E1357" s="84">
        <f t="shared" si="204"/>
        <v>13.41</v>
      </c>
      <c r="F1357" s="84">
        <f t="shared" si="205"/>
        <v>0</v>
      </c>
      <c r="G1357" s="1"/>
      <c r="H1357" s="1"/>
      <c r="I1357" s="84">
        <f t="shared" si="206"/>
        <v>13.41</v>
      </c>
      <c r="J1357" s="84">
        <f t="shared" si="207"/>
        <v>228.2</v>
      </c>
      <c r="K1357" s="1"/>
      <c r="L1357" s="1"/>
      <c r="M1357" s="84">
        <f t="shared" si="208"/>
        <v>13.41</v>
      </c>
      <c r="N1357" s="84">
        <f t="shared" si="209"/>
        <v>87.77</v>
      </c>
      <c r="O1357" s="84">
        <f t="shared" si="202"/>
        <v>289.64100000000002</v>
      </c>
      <c r="P1357" s="1"/>
      <c r="Q1357" s="1"/>
    </row>
    <row r="1358" spans="1:17" x14ac:dyDescent="0.2">
      <c r="A1358" s="84">
        <f t="shared" si="203"/>
        <v>135.19999999999999</v>
      </c>
      <c r="B1358" s="84">
        <f t="shared" si="200"/>
        <v>1.0219</v>
      </c>
      <c r="C1358" s="84">
        <f t="shared" si="201"/>
        <v>1</v>
      </c>
      <c r="D1358" s="1"/>
      <c r="E1358" s="84">
        <f t="shared" si="204"/>
        <v>13.42</v>
      </c>
      <c r="F1358" s="84">
        <f t="shared" si="205"/>
        <v>0</v>
      </c>
      <c r="G1358" s="1"/>
      <c r="H1358" s="1"/>
      <c r="I1358" s="84">
        <f t="shared" si="206"/>
        <v>13.42</v>
      </c>
      <c r="J1358" s="84">
        <f t="shared" si="207"/>
        <v>228.4</v>
      </c>
      <c r="K1358" s="1"/>
      <c r="L1358" s="1"/>
      <c r="M1358" s="84">
        <f t="shared" si="208"/>
        <v>13.42</v>
      </c>
      <c r="N1358" s="84">
        <f t="shared" si="209"/>
        <v>87.85</v>
      </c>
      <c r="O1358" s="84">
        <f t="shared" si="202"/>
        <v>289.90499999999997</v>
      </c>
      <c r="P1358" s="1"/>
      <c r="Q1358" s="1"/>
    </row>
    <row r="1359" spans="1:17" x14ac:dyDescent="0.2">
      <c r="A1359" s="84">
        <f t="shared" si="203"/>
        <v>135.30000000000001</v>
      </c>
      <c r="B1359" s="84">
        <f t="shared" si="200"/>
        <v>1.0218</v>
      </c>
      <c r="C1359" s="84">
        <f t="shared" si="201"/>
        <v>1</v>
      </c>
      <c r="D1359" s="1"/>
      <c r="E1359" s="84">
        <f t="shared" si="204"/>
        <v>13.43</v>
      </c>
      <c r="F1359" s="84">
        <f t="shared" si="205"/>
        <v>0</v>
      </c>
      <c r="G1359" s="1"/>
      <c r="H1359" s="1"/>
      <c r="I1359" s="84">
        <f t="shared" si="206"/>
        <v>13.43</v>
      </c>
      <c r="J1359" s="84">
        <f t="shared" si="207"/>
        <v>228.6</v>
      </c>
      <c r="K1359" s="1"/>
      <c r="L1359" s="1"/>
      <c r="M1359" s="84">
        <f t="shared" si="208"/>
        <v>13.43</v>
      </c>
      <c r="N1359" s="84">
        <f t="shared" si="209"/>
        <v>87.92</v>
      </c>
      <c r="O1359" s="84">
        <f t="shared" si="202"/>
        <v>290.13600000000002</v>
      </c>
      <c r="P1359" s="1"/>
      <c r="Q1359" s="1"/>
    </row>
    <row r="1360" spans="1:17" x14ac:dyDescent="0.2">
      <c r="A1360" s="84">
        <f t="shared" si="203"/>
        <v>135.4</v>
      </c>
      <c r="B1360" s="84">
        <f t="shared" ref="B1360:B1423" si="210">ROUND(VLOOKUP($A1360,SINCLAIRTABELLE,$D$1),$B$10)</f>
        <v>1.0216000000000001</v>
      </c>
      <c r="C1360" s="84">
        <f t="shared" ref="C1360:C1423" si="211">IF($B$3=$W$1,ROUND(VLOOKUP($A1360,SINCLAIRTABELLE,$E$1),$B$10),IF($B$3=$W$2,B1360,B1360+$B$4))</f>
        <v>1</v>
      </c>
      <c r="D1360" s="1"/>
      <c r="E1360" s="84">
        <f t="shared" si="204"/>
        <v>13.44</v>
      </c>
      <c r="F1360" s="84">
        <f t="shared" si="205"/>
        <v>0</v>
      </c>
      <c r="G1360" s="1"/>
      <c r="H1360" s="1"/>
      <c r="I1360" s="84">
        <f t="shared" si="206"/>
        <v>13.44</v>
      </c>
      <c r="J1360" s="84">
        <f t="shared" si="207"/>
        <v>228.8</v>
      </c>
      <c r="K1360" s="1"/>
      <c r="L1360" s="1"/>
      <c r="M1360" s="84">
        <f t="shared" si="208"/>
        <v>13.44</v>
      </c>
      <c r="N1360" s="84">
        <f t="shared" si="209"/>
        <v>88</v>
      </c>
      <c r="O1360" s="84">
        <f t="shared" ref="O1360:O1423" si="212">IF($N$4="Ja",ROUND(N1360*$O$2,$B$10),N1360)</f>
        <v>290.39999999999998</v>
      </c>
      <c r="P1360" s="1"/>
      <c r="Q1360" s="1"/>
    </row>
    <row r="1361" spans="1:17" x14ac:dyDescent="0.2">
      <c r="A1361" s="84">
        <f t="shared" si="203"/>
        <v>135.5</v>
      </c>
      <c r="B1361" s="84">
        <f t="shared" si="210"/>
        <v>1.0215000000000001</v>
      </c>
      <c r="C1361" s="84">
        <f t="shared" si="211"/>
        <v>1</v>
      </c>
      <c r="D1361" s="1"/>
      <c r="E1361" s="84">
        <f t="shared" si="204"/>
        <v>13.45</v>
      </c>
      <c r="F1361" s="84">
        <f t="shared" si="205"/>
        <v>0</v>
      </c>
      <c r="G1361" s="1"/>
      <c r="H1361" s="1"/>
      <c r="I1361" s="84">
        <f t="shared" si="206"/>
        <v>13.45</v>
      </c>
      <c r="J1361" s="84">
        <f t="shared" si="207"/>
        <v>229</v>
      </c>
      <c r="K1361" s="1"/>
      <c r="L1361" s="1"/>
      <c r="M1361" s="84">
        <f t="shared" si="208"/>
        <v>13.45</v>
      </c>
      <c r="N1361" s="84">
        <f t="shared" si="209"/>
        <v>88.08</v>
      </c>
      <c r="O1361" s="84">
        <f t="shared" si="212"/>
        <v>290.66399999999999</v>
      </c>
      <c r="P1361" s="1"/>
      <c r="Q1361" s="1"/>
    </row>
    <row r="1362" spans="1:17" x14ac:dyDescent="0.2">
      <c r="A1362" s="84">
        <f t="shared" ref="A1362:A1425" si="213">ROUND(A1361+0.1,1)</f>
        <v>135.6</v>
      </c>
      <c r="B1362" s="84">
        <f t="shared" si="210"/>
        <v>1.0214000000000001</v>
      </c>
      <c r="C1362" s="84">
        <f t="shared" si="211"/>
        <v>1</v>
      </c>
      <c r="D1362" s="1"/>
      <c r="E1362" s="84">
        <f t="shared" ref="E1362:E1425" si="214">ROUND(E1361+0.01,2)</f>
        <v>13.46</v>
      </c>
      <c r="F1362" s="84">
        <f t="shared" ref="F1362:F1425" si="215">ROUND(IF(E1362 &gt; $F$9,0,($F$9-E1362)*100*$F$11), $F$10)</f>
        <v>0</v>
      </c>
      <c r="G1362" s="1"/>
      <c r="H1362" s="1"/>
      <c r="I1362" s="84">
        <f t="shared" ref="I1362:I1425" si="216">ROUND(I1361+0.01,2)</f>
        <v>13.46</v>
      </c>
      <c r="J1362" s="84">
        <f t="shared" ref="J1362:J1425" si="217">ROUND(IF(I1362&lt;=$J$9,0,(I1362-$J$9)*100*$J$11),$J$10)</f>
        <v>229.2</v>
      </c>
      <c r="K1362" s="1"/>
      <c r="L1362" s="1"/>
      <c r="M1362" s="84">
        <f t="shared" ref="M1362:M1425" si="218">ROUND(M1361+0.01,2)</f>
        <v>13.46</v>
      </c>
      <c r="N1362" s="84">
        <f t="shared" ref="N1362:N1425" si="219">ROUND(IF(M1362&lt;=$N$9,0,(M1362-$N$9)*100*$N$11),$N$10)</f>
        <v>88.15</v>
      </c>
      <c r="O1362" s="84">
        <f t="shared" si="212"/>
        <v>290.89499999999998</v>
      </c>
      <c r="P1362" s="1"/>
      <c r="Q1362" s="1"/>
    </row>
    <row r="1363" spans="1:17" x14ac:dyDescent="0.2">
      <c r="A1363" s="84">
        <f t="shared" si="213"/>
        <v>135.69999999999999</v>
      </c>
      <c r="B1363" s="84">
        <f t="shared" si="210"/>
        <v>1.0212000000000001</v>
      </c>
      <c r="C1363" s="84">
        <f t="shared" si="211"/>
        <v>1</v>
      </c>
      <c r="D1363" s="1"/>
      <c r="E1363" s="84">
        <f t="shared" si="214"/>
        <v>13.47</v>
      </c>
      <c r="F1363" s="84">
        <f t="shared" si="215"/>
        <v>0</v>
      </c>
      <c r="G1363" s="1"/>
      <c r="H1363" s="1"/>
      <c r="I1363" s="84">
        <f t="shared" si="216"/>
        <v>13.47</v>
      </c>
      <c r="J1363" s="84">
        <f t="shared" si="217"/>
        <v>229.4</v>
      </c>
      <c r="K1363" s="1"/>
      <c r="L1363" s="1"/>
      <c r="M1363" s="84">
        <f t="shared" si="218"/>
        <v>13.47</v>
      </c>
      <c r="N1363" s="84">
        <f t="shared" si="219"/>
        <v>88.23</v>
      </c>
      <c r="O1363" s="84">
        <f t="shared" si="212"/>
        <v>291.15899999999999</v>
      </c>
      <c r="P1363" s="1"/>
      <c r="Q1363" s="1"/>
    </row>
    <row r="1364" spans="1:17" x14ac:dyDescent="0.2">
      <c r="A1364" s="84">
        <f t="shared" si="213"/>
        <v>135.80000000000001</v>
      </c>
      <c r="B1364" s="84">
        <f t="shared" si="210"/>
        <v>1.0210999999999999</v>
      </c>
      <c r="C1364" s="84">
        <f t="shared" si="211"/>
        <v>1</v>
      </c>
      <c r="D1364" s="1"/>
      <c r="E1364" s="84">
        <f t="shared" si="214"/>
        <v>13.48</v>
      </c>
      <c r="F1364" s="84">
        <f t="shared" si="215"/>
        <v>0</v>
      </c>
      <c r="G1364" s="1"/>
      <c r="H1364" s="1"/>
      <c r="I1364" s="84">
        <f t="shared" si="216"/>
        <v>13.48</v>
      </c>
      <c r="J1364" s="84">
        <f t="shared" si="217"/>
        <v>229.6</v>
      </c>
      <c r="K1364" s="1"/>
      <c r="L1364" s="1"/>
      <c r="M1364" s="84">
        <f t="shared" si="218"/>
        <v>13.48</v>
      </c>
      <c r="N1364" s="84">
        <f t="shared" si="219"/>
        <v>88.31</v>
      </c>
      <c r="O1364" s="84">
        <f t="shared" si="212"/>
        <v>291.423</v>
      </c>
      <c r="P1364" s="1"/>
      <c r="Q1364" s="1"/>
    </row>
    <row r="1365" spans="1:17" x14ac:dyDescent="0.2">
      <c r="A1365" s="84">
        <f t="shared" si="213"/>
        <v>135.9</v>
      </c>
      <c r="B1365" s="84">
        <f t="shared" si="210"/>
        <v>1.0209999999999999</v>
      </c>
      <c r="C1365" s="84">
        <f t="shared" si="211"/>
        <v>1</v>
      </c>
      <c r="D1365" s="1"/>
      <c r="E1365" s="84">
        <f t="shared" si="214"/>
        <v>13.49</v>
      </c>
      <c r="F1365" s="84">
        <f t="shared" si="215"/>
        <v>0</v>
      </c>
      <c r="G1365" s="1"/>
      <c r="H1365" s="1"/>
      <c r="I1365" s="84">
        <f t="shared" si="216"/>
        <v>13.49</v>
      </c>
      <c r="J1365" s="84">
        <f t="shared" si="217"/>
        <v>229.8</v>
      </c>
      <c r="K1365" s="1"/>
      <c r="L1365" s="1"/>
      <c r="M1365" s="84">
        <f t="shared" si="218"/>
        <v>13.49</v>
      </c>
      <c r="N1365" s="84">
        <f t="shared" si="219"/>
        <v>88.38</v>
      </c>
      <c r="O1365" s="84">
        <f t="shared" si="212"/>
        <v>291.654</v>
      </c>
      <c r="P1365" s="1"/>
      <c r="Q1365" s="1"/>
    </row>
    <row r="1366" spans="1:17" x14ac:dyDescent="0.2">
      <c r="A1366" s="84">
        <f t="shared" si="213"/>
        <v>136</v>
      </c>
      <c r="B1366" s="84">
        <f t="shared" si="210"/>
        <v>1.0208999999999999</v>
      </c>
      <c r="C1366" s="84">
        <f t="shared" si="211"/>
        <v>1</v>
      </c>
      <c r="D1366" s="1"/>
      <c r="E1366" s="84">
        <f t="shared" si="214"/>
        <v>13.5</v>
      </c>
      <c r="F1366" s="84">
        <f t="shared" si="215"/>
        <v>0</v>
      </c>
      <c r="G1366" s="1"/>
      <c r="H1366" s="1"/>
      <c r="I1366" s="84">
        <f t="shared" si="216"/>
        <v>13.5</v>
      </c>
      <c r="J1366" s="84">
        <f t="shared" si="217"/>
        <v>230</v>
      </c>
      <c r="K1366" s="1"/>
      <c r="L1366" s="1"/>
      <c r="M1366" s="84">
        <f t="shared" si="218"/>
        <v>13.5</v>
      </c>
      <c r="N1366" s="84">
        <f t="shared" si="219"/>
        <v>88.46</v>
      </c>
      <c r="O1366" s="84">
        <f t="shared" si="212"/>
        <v>291.91800000000001</v>
      </c>
      <c r="P1366" s="1"/>
      <c r="Q1366" s="1"/>
    </row>
    <row r="1367" spans="1:17" x14ac:dyDescent="0.2">
      <c r="A1367" s="84">
        <f t="shared" si="213"/>
        <v>136.1</v>
      </c>
      <c r="B1367" s="84">
        <f t="shared" si="210"/>
        <v>1.0206999999999999</v>
      </c>
      <c r="C1367" s="84">
        <f t="shared" si="211"/>
        <v>1</v>
      </c>
      <c r="D1367" s="1"/>
      <c r="E1367" s="84">
        <f t="shared" si="214"/>
        <v>13.51</v>
      </c>
      <c r="F1367" s="84">
        <f t="shared" si="215"/>
        <v>0</v>
      </c>
      <c r="G1367" s="1"/>
      <c r="H1367" s="1"/>
      <c r="I1367" s="84">
        <f t="shared" si="216"/>
        <v>13.51</v>
      </c>
      <c r="J1367" s="84">
        <f t="shared" si="217"/>
        <v>230.2</v>
      </c>
      <c r="K1367" s="1"/>
      <c r="L1367" s="1"/>
      <c r="M1367" s="84">
        <f t="shared" si="218"/>
        <v>13.51</v>
      </c>
      <c r="N1367" s="84">
        <f t="shared" si="219"/>
        <v>88.54</v>
      </c>
      <c r="O1367" s="84">
        <f t="shared" si="212"/>
        <v>292.18200000000002</v>
      </c>
      <c r="P1367" s="1"/>
      <c r="Q1367" s="1"/>
    </row>
    <row r="1368" spans="1:17" x14ac:dyDescent="0.2">
      <c r="A1368" s="84">
        <f t="shared" si="213"/>
        <v>136.19999999999999</v>
      </c>
      <c r="B1368" s="84">
        <f t="shared" si="210"/>
        <v>1.0206</v>
      </c>
      <c r="C1368" s="84">
        <f t="shared" si="211"/>
        <v>1</v>
      </c>
      <c r="D1368" s="1"/>
      <c r="E1368" s="84">
        <f t="shared" si="214"/>
        <v>13.52</v>
      </c>
      <c r="F1368" s="84">
        <f t="shared" si="215"/>
        <v>0</v>
      </c>
      <c r="G1368" s="1"/>
      <c r="H1368" s="1"/>
      <c r="I1368" s="84">
        <f t="shared" si="216"/>
        <v>13.52</v>
      </c>
      <c r="J1368" s="84">
        <f t="shared" si="217"/>
        <v>230.4</v>
      </c>
      <c r="K1368" s="1"/>
      <c r="L1368" s="1"/>
      <c r="M1368" s="84">
        <f t="shared" si="218"/>
        <v>13.52</v>
      </c>
      <c r="N1368" s="84">
        <f t="shared" si="219"/>
        <v>88.62</v>
      </c>
      <c r="O1368" s="84">
        <f t="shared" si="212"/>
        <v>292.44600000000003</v>
      </c>
      <c r="P1368" s="1"/>
      <c r="Q1368" s="1"/>
    </row>
    <row r="1369" spans="1:17" x14ac:dyDescent="0.2">
      <c r="A1369" s="84">
        <f t="shared" si="213"/>
        <v>136.30000000000001</v>
      </c>
      <c r="B1369" s="84">
        <f t="shared" si="210"/>
        <v>1.0205</v>
      </c>
      <c r="C1369" s="84">
        <f t="shared" si="211"/>
        <v>1</v>
      </c>
      <c r="D1369" s="1"/>
      <c r="E1369" s="84">
        <f t="shared" si="214"/>
        <v>13.53</v>
      </c>
      <c r="F1369" s="84">
        <f t="shared" si="215"/>
        <v>0</v>
      </c>
      <c r="G1369" s="1"/>
      <c r="H1369" s="1"/>
      <c r="I1369" s="84">
        <f t="shared" si="216"/>
        <v>13.53</v>
      </c>
      <c r="J1369" s="84">
        <f t="shared" si="217"/>
        <v>230.6</v>
      </c>
      <c r="K1369" s="1"/>
      <c r="L1369" s="1"/>
      <c r="M1369" s="84">
        <f t="shared" si="218"/>
        <v>13.53</v>
      </c>
      <c r="N1369" s="84">
        <f t="shared" si="219"/>
        <v>88.69</v>
      </c>
      <c r="O1369" s="84">
        <f t="shared" si="212"/>
        <v>292.67700000000002</v>
      </c>
      <c r="P1369" s="1"/>
      <c r="Q1369" s="1"/>
    </row>
    <row r="1370" spans="1:17" x14ac:dyDescent="0.2">
      <c r="A1370" s="84">
        <f t="shared" si="213"/>
        <v>136.4</v>
      </c>
      <c r="B1370" s="84">
        <f t="shared" si="210"/>
        <v>1.0204</v>
      </c>
      <c r="C1370" s="84">
        <f t="shared" si="211"/>
        <v>1</v>
      </c>
      <c r="D1370" s="1"/>
      <c r="E1370" s="84">
        <f t="shared" si="214"/>
        <v>13.54</v>
      </c>
      <c r="F1370" s="84">
        <f t="shared" si="215"/>
        <v>0</v>
      </c>
      <c r="G1370" s="1"/>
      <c r="H1370" s="1"/>
      <c r="I1370" s="84">
        <f t="shared" si="216"/>
        <v>13.54</v>
      </c>
      <c r="J1370" s="84">
        <f t="shared" si="217"/>
        <v>230.8</v>
      </c>
      <c r="K1370" s="1"/>
      <c r="L1370" s="1"/>
      <c r="M1370" s="84">
        <f t="shared" si="218"/>
        <v>13.54</v>
      </c>
      <c r="N1370" s="84">
        <f t="shared" si="219"/>
        <v>88.77</v>
      </c>
      <c r="O1370" s="84">
        <f t="shared" si="212"/>
        <v>292.94099999999997</v>
      </c>
      <c r="P1370" s="1"/>
      <c r="Q1370" s="1"/>
    </row>
    <row r="1371" spans="1:17" x14ac:dyDescent="0.2">
      <c r="A1371" s="84">
        <f t="shared" si="213"/>
        <v>136.5</v>
      </c>
      <c r="B1371" s="84">
        <f t="shared" si="210"/>
        <v>1.0202</v>
      </c>
      <c r="C1371" s="84">
        <f t="shared" si="211"/>
        <v>1</v>
      </c>
      <c r="D1371" s="1"/>
      <c r="E1371" s="84">
        <f t="shared" si="214"/>
        <v>13.55</v>
      </c>
      <c r="F1371" s="84">
        <f t="shared" si="215"/>
        <v>0</v>
      </c>
      <c r="G1371" s="1"/>
      <c r="H1371" s="1"/>
      <c r="I1371" s="84">
        <f t="shared" si="216"/>
        <v>13.55</v>
      </c>
      <c r="J1371" s="84">
        <f t="shared" si="217"/>
        <v>231</v>
      </c>
      <c r="K1371" s="1"/>
      <c r="L1371" s="1"/>
      <c r="M1371" s="84">
        <f t="shared" si="218"/>
        <v>13.55</v>
      </c>
      <c r="N1371" s="84">
        <f t="shared" si="219"/>
        <v>88.85</v>
      </c>
      <c r="O1371" s="84">
        <f t="shared" si="212"/>
        <v>293.20499999999998</v>
      </c>
      <c r="P1371" s="1"/>
      <c r="Q1371" s="1"/>
    </row>
    <row r="1372" spans="1:17" x14ac:dyDescent="0.2">
      <c r="A1372" s="84">
        <f t="shared" si="213"/>
        <v>136.6</v>
      </c>
      <c r="B1372" s="84">
        <f t="shared" si="210"/>
        <v>1.0201</v>
      </c>
      <c r="C1372" s="84">
        <f t="shared" si="211"/>
        <v>1</v>
      </c>
      <c r="D1372" s="1"/>
      <c r="E1372" s="84">
        <f t="shared" si="214"/>
        <v>13.56</v>
      </c>
      <c r="F1372" s="84">
        <f t="shared" si="215"/>
        <v>0</v>
      </c>
      <c r="G1372" s="1"/>
      <c r="H1372" s="1"/>
      <c r="I1372" s="84">
        <f t="shared" si="216"/>
        <v>13.56</v>
      </c>
      <c r="J1372" s="84">
        <f t="shared" si="217"/>
        <v>231.2</v>
      </c>
      <c r="K1372" s="1"/>
      <c r="L1372" s="1"/>
      <c r="M1372" s="84">
        <f t="shared" si="218"/>
        <v>13.56</v>
      </c>
      <c r="N1372" s="84">
        <f t="shared" si="219"/>
        <v>88.92</v>
      </c>
      <c r="O1372" s="84">
        <f t="shared" si="212"/>
        <v>293.43599999999998</v>
      </c>
      <c r="P1372" s="1"/>
      <c r="Q1372" s="1"/>
    </row>
    <row r="1373" spans="1:17" x14ac:dyDescent="0.2">
      <c r="A1373" s="84">
        <f t="shared" si="213"/>
        <v>136.69999999999999</v>
      </c>
      <c r="B1373" s="84">
        <f t="shared" si="210"/>
        <v>1.02</v>
      </c>
      <c r="C1373" s="84">
        <f t="shared" si="211"/>
        <v>1</v>
      </c>
      <c r="D1373" s="1"/>
      <c r="E1373" s="84">
        <f t="shared" si="214"/>
        <v>13.57</v>
      </c>
      <c r="F1373" s="84">
        <f t="shared" si="215"/>
        <v>0</v>
      </c>
      <c r="G1373" s="1"/>
      <c r="H1373" s="1"/>
      <c r="I1373" s="84">
        <f t="shared" si="216"/>
        <v>13.57</v>
      </c>
      <c r="J1373" s="84">
        <f t="shared" si="217"/>
        <v>231.4</v>
      </c>
      <c r="K1373" s="1"/>
      <c r="L1373" s="1"/>
      <c r="M1373" s="84">
        <f t="shared" si="218"/>
        <v>13.57</v>
      </c>
      <c r="N1373" s="84">
        <f t="shared" si="219"/>
        <v>89</v>
      </c>
      <c r="O1373" s="84">
        <f t="shared" si="212"/>
        <v>293.7</v>
      </c>
      <c r="P1373" s="1"/>
      <c r="Q1373" s="1"/>
    </row>
    <row r="1374" spans="1:17" x14ac:dyDescent="0.2">
      <c r="A1374" s="84">
        <f t="shared" si="213"/>
        <v>136.80000000000001</v>
      </c>
      <c r="B1374" s="84">
        <f t="shared" si="210"/>
        <v>1.0199</v>
      </c>
      <c r="C1374" s="84">
        <f t="shared" si="211"/>
        <v>1</v>
      </c>
      <c r="D1374" s="1"/>
      <c r="E1374" s="84">
        <f t="shared" si="214"/>
        <v>13.58</v>
      </c>
      <c r="F1374" s="84">
        <f t="shared" si="215"/>
        <v>0</v>
      </c>
      <c r="G1374" s="1"/>
      <c r="H1374" s="1"/>
      <c r="I1374" s="84">
        <f t="shared" si="216"/>
        <v>13.58</v>
      </c>
      <c r="J1374" s="84">
        <f t="shared" si="217"/>
        <v>231.6</v>
      </c>
      <c r="K1374" s="1"/>
      <c r="L1374" s="1"/>
      <c r="M1374" s="84">
        <f t="shared" si="218"/>
        <v>13.58</v>
      </c>
      <c r="N1374" s="84">
        <f t="shared" si="219"/>
        <v>89.08</v>
      </c>
      <c r="O1374" s="84">
        <f t="shared" si="212"/>
        <v>293.964</v>
      </c>
      <c r="P1374" s="1"/>
      <c r="Q1374" s="1"/>
    </row>
    <row r="1375" spans="1:17" x14ac:dyDescent="0.2">
      <c r="A1375" s="84">
        <f t="shared" si="213"/>
        <v>136.9</v>
      </c>
      <c r="B1375" s="84">
        <f t="shared" si="210"/>
        <v>1.0198</v>
      </c>
      <c r="C1375" s="84">
        <f t="shared" si="211"/>
        <v>1</v>
      </c>
      <c r="D1375" s="1"/>
      <c r="E1375" s="84">
        <f t="shared" si="214"/>
        <v>13.59</v>
      </c>
      <c r="F1375" s="84">
        <f t="shared" si="215"/>
        <v>0</v>
      </c>
      <c r="G1375" s="1"/>
      <c r="H1375" s="1"/>
      <c r="I1375" s="84">
        <f t="shared" si="216"/>
        <v>13.59</v>
      </c>
      <c r="J1375" s="84">
        <f t="shared" si="217"/>
        <v>231.8</v>
      </c>
      <c r="K1375" s="1"/>
      <c r="L1375" s="1"/>
      <c r="M1375" s="84">
        <f t="shared" si="218"/>
        <v>13.59</v>
      </c>
      <c r="N1375" s="84">
        <f t="shared" si="219"/>
        <v>89.15</v>
      </c>
      <c r="O1375" s="84">
        <f t="shared" si="212"/>
        <v>294.19499999999999</v>
      </c>
      <c r="P1375" s="1"/>
      <c r="Q1375" s="1"/>
    </row>
    <row r="1376" spans="1:17" x14ac:dyDescent="0.2">
      <c r="A1376" s="84">
        <f t="shared" si="213"/>
        <v>137</v>
      </c>
      <c r="B1376" s="84">
        <f t="shared" si="210"/>
        <v>1.0196000000000001</v>
      </c>
      <c r="C1376" s="84">
        <f t="shared" si="211"/>
        <v>1</v>
      </c>
      <c r="D1376" s="1"/>
      <c r="E1376" s="84">
        <f t="shared" si="214"/>
        <v>13.6</v>
      </c>
      <c r="F1376" s="84">
        <f t="shared" si="215"/>
        <v>0</v>
      </c>
      <c r="G1376" s="1"/>
      <c r="H1376" s="1"/>
      <c r="I1376" s="84">
        <f t="shared" si="216"/>
        <v>13.6</v>
      </c>
      <c r="J1376" s="84">
        <f t="shared" si="217"/>
        <v>232</v>
      </c>
      <c r="K1376" s="1"/>
      <c r="L1376" s="1"/>
      <c r="M1376" s="84">
        <f t="shared" si="218"/>
        <v>13.6</v>
      </c>
      <c r="N1376" s="84">
        <f t="shared" si="219"/>
        <v>89.23</v>
      </c>
      <c r="O1376" s="84">
        <f t="shared" si="212"/>
        <v>294.459</v>
      </c>
      <c r="P1376" s="1"/>
      <c r="Q1376" s="1"/>
    </row>
    <row r="1377" spans="1:17" x14ac:dyDescent="0.2">
      <c r="A1377" s="84">
        <f t="shared" si="213"/>
        <v>137.1</v>
      </c>
      <c r="B1377" s="84">
        <f t="shared" si="210"/>
        <v>1.0195000000000001</v>
      </c>
      <c r="C1377" s="84">
        <f t="shared" si="211"/>
        <v>1</v>
      </c>
      <c r="D1377" s="1"/>
      <c r="E1377" s="84">
        <f t="shared" si="214"/>
        <v>13.61</v>
      </c>
      <c r="F1377" s="84">
        <f t="shared" si="215"/>
        <v>0</v>
      </c>
      <c r="G1377" s="1"/>
      <c r="H1377" s="1"/>
      <c r="I1377" s="84">
        <f t="shared" si="216"/>
        <v>13.61</v>
      </c>
      <c r="J1377" s="84">
        <f t="shared" si="217"/>
        <v>232.2</v>
      </c>
      <c r="K1377" s="1"/>
      <c r="L1377" s="1"/>
      <c r="M1377" s="84">
        <f t="shared" si="218"/>
        <v>13.61</v>
      </c>
      <c r="N1377" s="84">
        <f t="shared" si="219"/>
        <v>89.31</v>
      </c>
      <c r="O1377" s="84">
        <f t="shared" si="212"/>
        <v>294.72300000000001</v>
      </c>
      <c r="P1377" s="1"/>
      <c r="Q1377" s="1"/>
    </row>
    <row r="1378" spans="1:17" x14ac:dyDescent="0.2">
      <c r="A1378" s="84">
        <f t="shared" si="213"/>
        <v>137.19999999999999</v>
      </c>
      <c r="B1378" s="84">
        <f t="shared" si="210"/>
        <v>1.0194000000000001</v>
      </c>
      <c r="C1378" s="84">
        <f t="shared" si="211"/>
        <v>1</v>
      </c>
      <c r="D1378" s="1"/>
      <c r="E1378" s="84">
        <f t="shared" si="214"/>
        <v>13.62</v>
      </c>
      <c r="F1378" s="84">
        <f t="shared" si="215"/>
        <v>0</v>
      </c>
      <c r="G1378" s="1"/>
      <c r="H1378" s="1"/>
      <c r="I1378" s="84">
        <f t="shared" si="216"/>
        <v>13.62</v>
      </c>
      <c r="J1378" s="84">
        <f t="shared" si="217"/>
        <v>232.4</v>
      </c>
      <c r="K1378" s="1"/>
      <c r="L1378" s="1"/>
      <c r="M1378" s="84">
        <f t="shared" si="218"/>
        <v>13.62</v>
      </c>
      <c r="N1378" s="84">
        <f t="shared" si="219"/>
        <v>89.38</v>
      </c>
      <c r="O1378" s="84">
        <f t="shared" si="212"/>
        <v>294.95400000000001</v>
      </c>
      <c r="P1378" s="1"/>
      <c r="Q1378" s="1"/>
    </row>
    <row r="1379" spans="1:17" x14ac:dyDescent="0.2">
      <c r="A1379" s="84">
        <f t="shared" si="213"/>
        <v>137.30000000000001</v>
      </c>
      <c r="B1379" s="84">
        <f t="shared" si="210"/>
        <v>1.0193000000000001</v>
      </c>
      <c r="C1379" s="84">
        <f t="shared" si="211"/>
        <v>1</v>
      </c>
      <c r="D1379" s="1"/>
      <c r="E1379" s="84">
        <f t="shared" si="214"/>
        <v>13.63</v>
      </c>
      <c r="F1379" s="84">
        <f t="shared" si="215"/>
        <v>0</v>
      </c>
      <c r="G1379" s="1"/>
      <c r="H1379" s="1"/>
      <c r="I1379" s="84">
        <f t="shared" si="216"/>
        <v>13.63</v>
      </c>
      <c r="J1379" s="84">
        <f t="shared" si="217"/>
        <v>232.6</v>
      </c>
      <c r="K1379" s="1"/>
      <c r="L1379" s="1"/>
      <c r="M1379" s="84">
        <f t="shared" si="218"/>
        <v>13.63</v>
      </c>
      <c r="N1379" s="84">
        <f t="shared" si="219"/>
        <v>89.46</v>
      </c>
      <c r="O1379" s="84">
        <f t="shared" si="212"/>
        <v>295.21800000000002</v>
      </c>
      <c r="P1379" s="1"/>
      <c r="Q1379" s="1"/>
    </row>
    <row r="1380" spans="1:17" x14ac:dyDescent="0.2">
      <c r="A1380" s="84">
        <f t="shared" si="213"/>
        <v>137.4</v>
      </c>
      <c r="B1380" s="84">
        <f t="shared" si="210"/>
        <v>1.0192000000000001</v>
      </c>
      <c r="C1380" s="84">
        <f t="shared" si="211"/>
        <v>1</v>
      </c>
      <c r="D1380" s="1"/>
      <c r="E1380" s="84">
        <f t="shared" si="214"/>
        <v>13.64</v>
      </c>
      <c r="F1380" s="84">
        <f t="shared" si="215"/>
        <v>0</v>
      </c>
      <c r="G1380" s="1"/>
      <c r="H1380" s="1"/>
      <c r="I1380" s="84">
        <f t="shared" si="216"/>
        <v>13.64</v>
      </c>
      <c r="J1380" s="84">
        <f t="shared" si="217"/>
        <v>232.8</v>
      </c>
      <c r="K1380" s="1"/>
      <c r="L1380" s="1"/>
      <c r="M1380" s="84">
        <f t="shared" si="218"/>
        <v>13.64</v>
      </c>
      <c r="N1380" s="84">
        <f t="shared" si="219"/>
        <v>89.54</v>
      </c>
      <c r="O1380" s="84">
        <f t="shared" si="212"/>
        <v>295.48200000000003</v>
      </c>
      <c r="P1380" s="1"/>
      <c r="Q1380" s="1"/>
    </row>
    <row r="1381" spans="1:17" x14ac:dyDescent="0.2">
      <c r="A1381" s="84">
        <f t="shared" si="213"/>
        <v>137.5</v>
      </c>
      <c r="B1381" s="84">
        <f t="shared" si="210"/>
        <v>1.0189999999999999</v>
      </c>
      <c r="C1381" s="84">
        <f t="shared" si="211"/>
        <v>1</v>
      </c>
      <c r="D1381" s="1"/>
      <c r="E1381" s="84">
        <f t="shared" si="214"/>
        <v>13.65</v>
      </c>
      <c r="F1381" s="84">
        <f t="shared" si="215"/>
        <v>0</v>
      </c>
      <c r="G1381" s="1"/>
      <c r="H1381" s="1"/>
      <c r="I1381" s="84">
        <f t="shared" si="216"/>
        <v>13.65</v>
      </c>
      <c r="J1381" s="84">
        <f t="shared" si="217"/>
        <v>233</v>
      </c>
      <c r="K1381" s="1"/>
      <c r="L1381" s="1"/>
      <c r="M1381" s="84">
        <f t="shared" si="218"/>
        <v>13.65</v>
      </c>
      <c r="N1381" s="84">
        <f t="shared" si="219"/>
        <v>89.62</v>
      </c>
      <c r="O1381" s="84">
        <f t="shared" si="212"/>
        <v>295.74599999999998</v>
      </c>
      <c r="P1381" s="1"/>
      <c r="Q1381" s="1"/>
    </row>
    <row r="1382" spans="1:17" x14ac:dyDescent="0.2">
      <c r="A1382" s="84">
        <f t="shared" si="213"/>
        <v>137.6</v>
      </c>
      <c r="B1382" s="84">
        <f t="shared" si="210"/>
        <v>1.0188999999999999</v>
      </c>
      <c r="C1382" s="84">
        <f t="shared" si="211"/>
        <v>1</v>
      </c>
      <c r="D1382" s="1"/>
      <c r="E1382" s="84">
        <f t="shared" si="214"/>
        <v>13.66</v>
      </c>
      <c r="F1382" s="84">
        <f t="shared" si="215"/>
        <v>0</v>
      </c>
      <c r="G1382" s="1"/>
      <c r="H1382" s="1"/>
      <c r="I1382" s="84">
        <f t="shared" si="216"/>
        <v>13.66</v>
      </c>
      <c r="J1382" s="84">
        <f t="shared" si="217"/>
        <v>233.2</v>
      </c>
      <c r="K1382" s="1"/>
      <c r="L1382" s="1"/>
      <c r="M1382" s="84">
        <f t="shared" si="218"/>
        <v>13.66</v>
      </c>
      <c r="N1382" s="84">
        <f t="shared" si="219"/>
        <v>89.69</v>
      </c>
      <c r="O1382" s="84">
        <f t="shared" si="212"/>
        <v>295.97699999999998</v>
      </c>
      <c r="P1382" s="1"/>
      <c r="Q1382" s="1"/>
    </row>
    <row r="1383" spans="1:17" x14ac:dyDescent="0.2">
      <c r="A1383" s="84">
        <f t="shared" si="213"/>
        <v>137.69999999999999</v>
      </c>
      <c r="B1383" s="84">
        <f t="shared" si="210"/>
        <v>1.0187999999999999</v>
      </c>
      <c r="C1383" s="84">
        <f t="shared" si="211"/>
        <v>1</v>
      </c>
      <c r="D1383" s="1"/>
      <c r="E1383" s="84">
        <f t="shared" si="214"/>
        <v>13.67</v>
      </c>
      <c r="F1383" s="84">
        <f t="shared" si="215"/>
        <v>0</v>
      </c>
      <c r="G1383" s="1"/>
      <c r="H1383" s="1"/>
      <c r="I1383" s="84">
        <f t="shared" si="216"/>
        <v>13.67</v>
      </c>
      <c r="J1383" s="84">
        <f t="shared" si="217"/>
        <v>233.4</v>
      </c>
      <c r="K1383" s="1"/>
      <c r="L1383" s="1"/>
      <c r="M1383" s="84">
        <f t="shared" si="218"/>
        <v>13.67</v>
      </c>
      <c r="N1383" s="84">
        <f t="shared" si="219"/>
        <v>89.77</v>
      </c>
      <c r="O1383" s="84">
        <f t="shared" si="212"/>
        <v>296.24099999999999</v>
      </c>
      <c r="P1383" s="1"/>
      <c r="Q1383" s="1"/>
    </row>
    <row r="1384" spans="1:17" x14ac:dyDescent="0.2">
      <c r="A1384" s="84">
        <f t="shared" si="213"/>
        <v>137.80000000000001</v>
      </c>
      <c r="B1384" s="84">
        <f t="shared" si="210"/>
        <v>1.0186999999999999</v>
      </c>
      <c r="C1384" s="84">
        <f t="shared" si="211"/>
        <v>1</v>
      </c>
      <c r="D1384" s="1"/>
      <c r="E1384" s="84">
        <f t="shared" si="214"/>
        <v>13.68</v>
      </c>
      <c r="F1384" s="84">
        <f t="shared" si="215"/>
        <v>0</v>
      </c>
      <c r="G1384" s="1"/>
      <c r="H1384" s="1"/>
      <c r="I1384" s="84">
        <f t="shared" si="216"/>
        <v>13.68</v>
      </c>
      <c r="J1384" s="84">
        <f t="shared" si="217"/>
        <v>233.6</v>
      </c>
      <c r="K1384" s="1"/>
      <c r="L1384" s="1"/>
      <c r="M1384" s="84">
        <f t="shared" si="218"/>
        <v>13.68</v>
      </c>
      <c r="N1384" s="84">
        <f t="shared" si="219"/>
        <v>89.85</v>
      </c>
      <c r="O1384" s="84">
        <f t="shared" si="212"/>
        <v>296.505</v>
      </c>
      <c r="P1384" s="1"/>
      <c r="Q1384" s="1"/>
    </row>
    <row r="1385" spans="1:17" x14ac:dyDescent="0.2">
      <c r="A1385" s="84">
        <f t="shared" si="213"/>
        <v>137.9</v>
      </c>
      <c r="B1385" s="84">
        <f t="shared" si="210"/>
        <v>1.0185999999999999</v>
      </c>
      <c r="C1385" s="84">
        <f t="shared" si="211"/>
        <v>1</v>
      </c>
      <c r="D1385" s="1"/>
      <c r="E1385" s="84">
        <f t="shared" si="214"/>
        <v>13.69</v>
      </c>
      <c r="F1385" s="84">
        <f t="shared" si="215"/>
        <v>0</v>
      </c>
      <c r="G1385" s="1"/>
      <c r="H1385" s="1"/>
      <c r="I1385" s="84">
        <f t="shared" si="216"/>
        <v>13.69</v>
      </c>
      <c r="J1385" s="84">
        <f t="shared" si="217"/>
        <v>233.8</v>
      </c>
      <c r="K1385" s="1"/>
      <c r="L1385" s="1"/>
      <c r="M1385" s="84">
        <f t="shared" si="218"/>
        <v>13.69</v>
      </c>
      <c r="N1385" s="84">
        <f t="shared" si="219"/>
        <v>89.92</v>
      </c>
      <c r="O1385" s="84">
        <f t="shared" si="212"/>
        <v>296.73599999999999</v>
      </c>
      <c r="P1385" s="1"/>
      <c r="Q1385" s="1"/>
    </row>
    <row r="1386" spans="1:17" x14ac:dyDescent="0.2">
      <c r="A1386" s="84">
        <f t="shared" si="213"/>
        <v>138</v>
      </c>
      <c r="B1386" s="84">
        <f t="shared" si="210"/>
        <v>1.0184</v>
      </c>
      <c r="C1386" s="84">
        <f t="shared" si="211"/>
        <v>1</v>
      </c>
      <c r="D1386" s="1"/>
      <c r="E1386" s="84">
        <f t="shared" si="214"/>
        <v>13.7</v>
      </c>
      <c r="F1386" s="84">
        <f t="shared" si="215"/>
        <v>0</v>
      </c>
      <c r="G1386" s="1"/>
      <c r="H1386" s="1"/>
      <c r="I1386" s="84">
        <f t="shared" si="216"/>
        <v>13.7</v>
      </c>
      <c r="J1386" s="84">
        <f t="shared" si="217"/>
        <v>234</v>
      </c>
      <c r="K1386" s="1"/>
      <c r="L1386" s="1"/>
      <c r="M1386" s="84">
        <f t="shared" si="218"/>
        <v>13.7</v>
      </c>
      <c r="N1386" s="84">
        <f t="shared" si="219"/>
        <v>90</v>
      </c>
      <c r="O1386" s="84">
        <f t="shared" si="212"/>
        <v>297</v>
      </c>
      <c r="P1386" s="1"/>
      <c r="Q1386" s="1"/>
    </row>
    <row r="1387" spans="1:17" x14ac:dyDescent="0.2">
      <c r="A1387" s="84">
        <f t="shared" si="213"/>
        <v>138.1</v>
      </c>
      <c r="B1387" s="84">
        <f t="shared" si="210"/>
        <v>1.0183</v>
      </c>
      <c r="C1387" s="84">
        <f t="shared" si="211"/>
        <v>1</v>
      </c>
      <c r="D1387" s="1"/>
      <c r="E1387" s="84">
        <f t="shared" si="214"/>
        <v>13.71</v>
      </c>
      <c r="F1387" s="84">
        <f t="shared" si="215"/>
        <v>0</v>
      </c>
      <c r="G1387" s="1"/>
      <c r="H1387" s="1"/>
      <c r="I1387" s="84">
        <f t="shared" si="216"/>
        <v>13.71</v>
      </c>
      <c r="J1387" s="84">
        <f t="shared" si="217"/>
        <v>234.2</v>
      </c>
      <c r="K1387" s="1"/>
      <c r="L1387" s="1"/>
      <c r="M1387" s="84">
        <f t="shared" si="218"/>
        <v>13.71</v>
      </c>
      <c r="N1387" s="84">
        <f t="shared" si="219"/>
        <v>90.08</v>
      </c>
      <c r="O1387" s="84">
        <f t="shared" si="212"/>
        <v>297.26400000000001</v>
      </c>
      <c r="P1387" s="1"/>
      <c r="Q1387" s="1"/>
    </row>
    <row r="1388" spans="1:17" x14ac:dyDescent="0.2">
      <c r="A1388" s="84">
        <f t="shared" si="213"/>
        <v>138.19999999999999</v>
      </c>
      <c r="B1388" s="84">
        <f t="shared" si="210"/>
        <v>1.0182</v>
      </c>
      <c r="C1388" s="84">
        <f t="shared" si="211"/>
        <v>1</v>
      </c>
      <c r="D1388" s="1"/>
      <c r="E1388" s="84">
        <f t="shared" si="214"/>
        <v>13.72</v>
      </c>
      <c r="F1388" s="84">
        <f t="shared" si="215"/>
        <v>0</v>
      </c>
      <c r="G1388" s="1"/>
      <c r="H1388" s="1"/>
      <c r="I1388" s="84">
        <f t="shared" si="216"/>
        <v>13.72</v>
      </c>
      <c r="J1388" s="84">
        <f t="shared" si="217"/>
        <v>234.4</v>
      </c>
      <c r="K1388" s="1"/>
      <c r="L1388" s="1"/>
      <c r="M1388" s="84">
        <f t="shared" si="218"/>
        <v>13.72</v>
      </c>
      <c r="N1388" s="84">
        <f t="shared" si="219"/>
        <v>90.15</v>
      </c>
      <c r="O1388" s="84">
        <f t="shared" si="212"/>
        <v>297.495</v>
      </c>
      <c r="P1388" s="1"/>
      <c r="Q1388" s="1"/>
    </row>
    <row r="1389" spans="1:17" x14ac:dyDescent="0.2">
      <c r="A1389" s="84">
        <f t="shared" si="213"/>
        <v>138.30000000000001</v>
      </c>
      <c r="B1389" s="84">
        <f t="shared" si="210"/>
        <v>1.0181</v>
      </c>
      <c r="C1389" s="84">
        <f t="shared" si="211"/>
        <v>1</v>
      </c>
      <c r="D1389" s="1"/>
      <c r="E1389" s="84">
        <f t="shared" si="214"/>
        <v>13.73</v>
      </c>
      <c r="F1389" s="84">
        <f t="shared" si="215"/>
        <v>0</v>
      </c>
      <c r="G1389" s="1"/>
      <c r="H1389" s="1"/>
      <c r="I1389" s="84">
        <f t="shared" si="216"/>
        <v>13.73</v>
      </c>
      <c r="J1389" s="84">
        <f t="shared" si="217"/>
        <v>234.6</v>
      </c>
      <c r="K1389" s="1"/>
      <c r="L1389" s="1"/>
      <c r="M1389" s="84">
        <f t="shared" si="218"/>
        <v>13.73</v>
      </c>
      <c r="N1389" s="84">
        <f t="shared" si="219"/>
        <v>90.23</v>
      </c>
      <c r="O1389" s="84">
        <f t="shared" si="212"/>
        <v>297.75900000000001</v>
      </c>
      <c r="P1389" s="1"/>
      <c r="Q1389" s="1"/>
    </row>
    <row r="1390" spans="1:17" x14ac:dyDescent="0.2">
      <c r="A1390" s="84">
        <f t="shared" si="213"/>
        <v>138.4</v>
      </c>
      <c r="B1390" s="84">
        <f t="shared" si="210"/>
        <v>1.018</v>
      </c>
      <c r="C1390" s="84">
        <f t="shared" si="211"/>
        <v>1</v>
      </c>
      <c r="D1390" s="1"/>
      <c r="E1390" s="84">
        <f t="shared" si="214"/>
        <v>13.74</v>
      </c>
      <c r="F1390" s="84">
        <f t="shared" si="215"/>
        <v>0</v>
      </c>
      <c r="G1390" s="1"/>
      <c r="H1390" s="1"/>
      <c r="I1390" s="84">
        <f t="shared" si="216"/>
        <v>13.74</v>
      </c>
      <c r="J1390" s="84">
        <f t="shared" si="217"/>
        <v>234.8</v>
      </c>
      <c r="K1390" s="1"/>
      <c r="L1390" s="1"/>
      <c r="M1390" s="84">
        <f t="shared" si="218"/>
        <v>13.74</v>
      </c>
      <c r="N1390" s="84">
        <f t="shared" si="219"/>
        <v>90.31</v>
      </c>
      <c r="O1390" s="84">
        <f t="shared" si="212"/>
        <v>298.02300000000002</v>
      </c>
      <c r="P1390" s="1"/>
      <c r="Q1390" s="1"/>
    </row>
    <row r="1391" spans="1:17" x14ac:dyDescent="0.2">
      <c r="A1391" s="84">
        <f t="shared" si="213"/>
        <v>138.5</v>
      </c>
      <c r="B1391" s="84">
        <f t="shared" si="210"/>
        <v>1.0179</v>
      </c>
      <c r="C1391" s="84">
        <f t="shared" si="211"/>
        <v>1</v>
      </c>
      <c r="D1391" s="1"/>
      <c r="E1391" s="84">
        <f t="shared" si="214"/>
        <v>13.75</v>
      </c>
      <c r="F1391" s="84">
        <f t="shared" si="215"/>
        <v>0</v>
      </c>
      <c r="G1391" s="1"/>
      <c r="H1391" s="1"/>
      <c r="I1391" s="84">
        <f t="shared" si="216"/>
        <v>13.75</v>
      </c>
      <c r="J1391" s="84">
        <f t="shared" si="217"/>
        <v>235</v>
      </c>
      <c r="K1391" s="1"/>
      <c r="L1391" s="1"/>
      <c r="M1391" s="84">
        <f t="shared" si="218"/>
        <v>13.75</v>
      </c>
      <c r="N1391" s="84">
        <f t="shared" si="219"/>
        <v>90.38</v>
      </c>
      <c r="O1391" s="84">
        <f t="shared" si="212"/>
        <v>298.25400000000002</v>
      </c>
      <c r="P1391" s="1"/>
      <c r="Q1391" s="1"/>
    </row>
    <row r="1392" spans="1:17" x14ac:dyDescent="0.2">
      <c r="A1392" s="84">
        <f t="shared" si="213"/>
        <v>138.6</v>
      </c>
      <c r="B1392" s="84">
        <f t="shared" si="210"/>
        <v>1.0178</v>
      </c>
      <c r="C1392" s="84">
        <f t="shared" si="211"/>
        <v>1</v>
      </c>
      <c r="D1392" s="1"/>
      <c r="E1392" s="84">
        <f t="shared" si="214"/>
        <v>13.76</v>
      </c>
      <c r="F1392" s="84">
        <f t="shared" si="215"/>
        <v>0</v>
      </c>
      <c r="G1392" s="1"/>
      <c r="H1392" s="1"/>
      <c r="I1392" s="84">
        <f t="shared" si="216"/>
        <v>13.76</v>
      </c>
      <c r="J1392" s="84">
        <f t="shared" si="217"/>
        <v>235.2</v>
      </c>
      <c r="K1392" s="1"/>
      <c r="L1392" s="1"/>
      <c r="M1392" s="84">
        <f t="shared" si="218"/>
        <v>13.76</v>
      </c>
      <c r="N1392" s="84">
        <f t="shared" si="219"/>
        <v>90.46</v>
      </c>
      <c r="O1392" s="84">
        <f t="shared" si="212"/>
        <v>298.51799999999997</v>
      </c>
      <c r="P1392" s="1"/>
      <c r="Q1392" s="1"/>
    </row>
    <row r="1393" spans="1:17" x14ac:dyDescent="0.2">
      <c r="A1393" s="84">
        <f t="shared" si="213"/>
        <v>138.69999999999999</v>
      </c>
      <c r="B1393" s="84">
        <f t="shared" si="210"/>
        <v>1.0176000000000001</v>
      </c>
      <c r="C1393" s="84">
        <f t="shared" si="211"/>
        <v>1</v>
      </c>
      <c r="D1393" s="1"/>
      <c r="E1393" s="84">
        <f t="shared" si="214"/>
        <v>13.77</v>
      </c>
      <c r="F1393" s="84">
        <f t="shared" si="215"/>
        <v>0</v>
      </c>
      <c r="G1393" s="1"/>
      <c r="H1393" s="1"/>
      <c r="I1393" s="84">
        <f t="shared" si="216"/>
        <v>13.77</v>
      </c>
      <c r="J1393" s="84">
        <f t="shared" si="217"/>
        <v>235.4</v>
      </c>
      <c r="K1393" s="1"/>
      <c r="L1393" s="1"/>
      <c r="M1393" s="84">
        <f t="shared" si="218"/>
        <v>13.77</v>
      </c>
      <c r="N1393" s="84">
        <f t="shared" si="219"/>
        <v>90.54</v>
      </c>
      <c r="O1393" s="84">
        <f t="shared" si="212"/>
        <v>298.78199999999998</v>
      </c>
      <c r="P1393" s="1"/>
      <c r="Q1393" s="1"/>
    </row>
    <row r="1394" spans="1:17" x14ac:dyDescent="0.2">
      <c r="A1394" s="84">
        <f t="shared" si="213"/>
        <v>138.80000000000001</v>
      </c>
      <c r="B1394" s="84">
        <f t="shared" si="210"/>
        <v>1.0175000000000001</v>
      </c>
      <c r="C1394" s="84">
        <f t="shared" si="211"/>
        <v>1</v>
      </c>
      <c r="D1394" s="1"/>
      <c r="E1394" s="84">
        <f t="shared" si="214"/>
        <v>13.78</v>
      </c>
      <c r="F1394" s="84">
        <f t="shared" si="215"/>
        <v>0</v>
      </c>
      <c r="G1394" s="1"/>
      <c r="H1394" s="1"/>
      <c r="I1394" s="84">
        <f t="shared" si="216"/>
        <v>13.78</v>
      </c>
      <c r="J1394" s="84">
        <f t="shared" si="217"/>
        <v>235.6</v>
      </c>
      <c r="K1394" s="1"/>
      <c r="L1394" s="1"/>
      <c r="M1394" s="84">
        <f t="shared" si="218"/>
        <v>13.78</v>
      </c>
      <c r="N1394" s="84">
        <f t="shared" si="219"/>
        <v>90.62</v>
      </c>
      <c r="O1394" s="84">
        <f t="shared" si="212"/>
        <v>299.04599999999999</v>
      </c>
      <c r="P1394" s="1"/>
      <c r="Q1394" s="1"/>
    </row>
    <row r="1395" spans="1:17" x14ac:dyDescent="0.2">
      <c r="A1395" s="84">
        <f t="shared" si="213"/>
        <v>138.9</v>
      </c>
      <c r="B1395" s="84">
        <f t="shared" si="210"/>
        <v>1.0174000000000001</v>
      </c>
      <c r="C1395" s="84">
        <f t="shared" si="211"/>
        <v>1</v>
      </c>
      <c r="D1395" s="1"/>
      <c r="E1395" s="84">
        <f t="shared" si="214"/>
        <v>13.79</v>
      </c>
      <c r="F1395" s="84">
        <f t="shared" si="215"/>
        <v>0</v>
      </c>
      <c r="G1395" s="1"/>
      <c r="H1395" s="1"/>
      <c r="I1395" s="84">
        <f t="shared" si="216"/>
        <v>13.79</v>
      </c>
      <c r="J1395" s="84">
        <f t="shared" si="217"/>
        <v>235.8</v>
      </c>
      <c r="K1395" s="1"/>
      <c r="L1395" s="1"/>
      <c r="M1395" s="84">
        <f t="shared" si="218"/>
        <v>13.79</v>
      </c>
      <c r="N1395" s="84">
        <f t="shared" si="219"/>
        <v>90.69</v>
      </c>
      <c r="O1395" s="84">
        <f t="shared" si="212"/>
        <v>299.27699999999999</v>
      </c>
      <c r="P1395" s="1"/>
      <c r="Q1395" s="1"/>
    </row>
    <row r="1396" spans="1:17" x14ac:dyDescent="0.2">
      <c r="A1396" s="84">
        <f t="shared" si="213"/>
        <v>139</v>
      </c>
      <c r="B1396" s="84">
        <f t="shared" si="210"/>
        <v>1.0173000000000001</v>
      </c>
      <c r="C1396" s="84">
        <f t="shared" si="211"/>
        <v>1</v>
      </c>
      <c r="D1396" s="1"/>
      <c r="E1396" s="84">
        <f t="shared" si="214"/>
        <v>13.8</v>
      </c>
      <c r="F1396" s="84">
        <f t="shared" si="215"/>
        <v>0</v>
      </c>
      <c r="G1396" s="1"/>
      <c r="H1396" s="1"/>
      <c r="I1396" s="84">
        <f t="shared" si="216"/>
        <v>13.8</v>
      </c>
      <c r="J1396" s="84">
        <f t="shared" si="217"/>
        <v>236</v>
      </c>
      <c r="K1396" s="1"/>
      <c r="L1396" s="1"/>
      <c r="M1396" s="84">
        <f t="shared" si="218"/>
        <v>13.8</v>
      </c>
      <c r="N1396" s="84">
        <f t="shared" si="219"/>
        <v>90.77</v>
      </c>
      <c r="O1396" s="84">
        <f t="shared" si="212"/>
        <v>299.541</v>
      </c>
      <c r="P1396" s="1"/>
      <c r="Q1396" s="1"/>
    </row>
    <row r="1397" spans="1:17" x14ac:dyDescent="0.2">
      <c r="A1397" s="84">
        <f t="shared" si="213"/>
        <v>139.1</v>
      </c>
      <c r="B1397" s="84">
        <f t="shared" si="210"/>
        <v>1.0172000000000001</v>
      </c>
      <c r="C1397" s="84">
        <f t="shared" si="211"/>
        <v>1</v>
      </c>
      <c r="D1397" s="1"/>
      <c r="E1397" s="84">
        <f t="shared" si="214"/>
        <v>13.81</v>
      </c>
      <c r="F1397" s="84">
        <f t="shared" si="215"/>
        <v>0</v>
      </c>
      <c r="G1397" s="1"/>
      <c r="H1397" s="1"/>
      <c r="I1397" s="84">
        <f t="shared" si="216"/>
        <v>13.81</v>
      </c>
      <c r="J1397" s="84">
        <f t="shared" si="217"/>
        <v>236.2</v>
      </c>
      <c r="K1397" s="1"/>
      <c r="L1397" s="1"/>
      <c r="M1397" s="84">
        <f t="shared" si="218"/>
        <v>13.81</v>
      </c>
      <c r="N1397" s="84">
        <f t="shared" si="219"/>
        <v>90.85</v>
      </c>
      <c r="O1397" s="84">
        <f t="shared" si="212"/>
        <v>299.80500000000001</v>
      </c>
      <c r="P1397" s="1"/>
      <c r="Q1397" s="1"/>
    </row>
    <row r="1398" spans="1:17" x14ac:dyDescent="0.2">
      <c r="A1398" s="84">
        <f t="shared" si="213"/>
        <v>139.19999999999999</v>
      </c>
      <c r="B1398" s="84">
        <f t="shared" si="210"/>
        <v>1.0170999999999999</v>
      </c>
      <c r="C1398" s="84">
        <f t="shared" si="211"/>
        <v>1</v>
      </c>
      <c r="D1398" s="1"/>
      <c r="E1398" s="84">
        <f t="shared" si="214"/>
        <v>13.82</v>
      </c>
      <c r="F1398" s="84">
        <f t="shared" si="215"/>
        <v>0</v>
      </c>
      <c r="G1398" s="1"/>
      <c r="H1398" s="1"/>
      <c r="I1398" s="84">
        <f t="shared" si="216"/>
        <v>13.82</v>
      </c>
      <c r="J1398" s="84">
        <f t="shared" si="217"/>
        <v>236.4</v>
      </c>
      <c r="K1398" s="1"/>
      <c r="L1398" s="1"/>
      <c r="M1398" s="84">
        <f t="shared" si="218"/>
        <v>13.82</v>
      </c>
      <c r="N1398" s="84">
        <f t="shared" si="219"/>
        <v>90.92</v>
      </c>
      <c r="O1398" s="84">
        <f t="shared" si="212"/>
        <v>300.036</v>
      </c>
      <c r="P1398" s="1"/>
      <c r="Q1398" s="1"/>
    </row>
    <row r="1399" spans="1:17" x14ac:dyDescent="0.2">
      <c r="A1399" s="84">
        <f t="shared" si="213"/>
        <v>139.30000000000001</v>
      </c>
      <c r="B1399" s="84">
        <f t="shared" si="210"/>
        <v>1.0169999999999999</v>
      </c>
      <c r="C1399" s="84">
        <f t="shared" si="211"/>
        <v>1</v>
      </c>
      <c r="D1399" s="1"/>
      <c r="E1399" s="84">
        <f t="shared" si="214"/>
        <v>13.83</v>
      </c>
      <c r="F1399" s="84">
        <f t="shared" si="215"/>
        <v>0</v>
      </c>
      <c r="G1399" s="1"/>
      <c r="H1399" s="1"/>
      <c r="I1399" s="84">
        <f t="shared" si="216"/>
        <v>13.83</v>
      </c>
      <c r="J1399" s="84">
        <f t="shared" si="217"/>
        <v>236.6</v>
      </c>
      <c r="K1399" s="1"/>
      <c r="L1399" s="1"/>
      <c r="M1399" s="84">
        <f t="shared" si="218"/>
        <v>13.83</v>
      </c>
      <c r="N1399" s="84">
        <f t="shared" si="219"/>
        <v>91</v>
      </c>
      <c r="O1399" s="84">
        <f t="shared" si="212"/>
        <v>300.3</v>
      </c>
      <c r="P1399" s="1"/>
      <c r="Q1399" s="1"/>
    </row>
    <row r="1400" spans="1:17" x14ac:dyDescent="0.2">
      <c r="A1400" s="84">
        <f t="shared" si="213"/>
        <v>139.4</v>
      </c>
      <c r="B1400" s="84">
        <f t="shared" si="210"/>
        <v>1.0168999999999999</v>
      </c>
      <c r="C1400" s="84">
        <f t="shared" si="211"/>
        <v>1</v>
      </c>
      <c r="D1400" s="1"/>
      <c r="E1400" s="84">
        <f t="shared" si="214"/>
        <v>13.84</v>
      </c>
      <c r="F1400" s="84">
        <f t="shared" si="215"/>
        <v>0</v>
      </c>
      <c r="G1400" s="1"/>
      <c r="H1400" s="1"/>
      <c r="I1400" s="84">
        <f t="shared" si="216"/>
        <v>13.84</v>
      </c>
      <c r="J1400" s="84">
        <f t="shared" si="217"/>
        <v>236.8</v>
      </c>
      <c r="K1400" s="1"/>
      <c r="L1400" s="1"/>
      <c r="M1400" s="84">
        <f t="shared" si="218"/>
        <v>13.84</v>
      </c>
      <c r="N1400" s="84">
        <f t="shared" si="219"/>
        <v>91.08</v>
      </c>
      <c r="O1400" s="84">
        <f t="shared" si="212"/>
        <v>300.56400000000002</v>
      </c>
      <c r="P1400" s="1"/>
      <c r="Q1400" s="1"/>
    </row>
    <row r="1401" spans="1:17" x14ac:dyDescent="0.2">
      <c r="A1401" s="84">
        <f t="shared" si="213"/>
        <v>139.5</v>
      </c>
      <c r="B1401" s="84">
        <f t="shared" si="210"/>
        <v>1.0166999999999999</v>
      </c>
      <c r="C1401" s="84">
        <f t="shared" si="211"/>
        <v>1</v>
      </c>
      <c r="D1401" s="1"/>
      <c r="E1401" s="84">
        <f t="shared" si="214"/>
        <v>13.85</v>
      </c>
      <c r="F1401" s="84">
        <f t="shared" si="215"/>
        <v>0</v>
      </c>
      <c r="G1401" s="1"/>
      <c r="H1401" s="1"/>
      <c r="I1401" s="84">
        <f t="shared" si="216"/>
        <v>13.85</v>
      </c>
      <c r="J1401" s="84">
        <f t="shared" si="217"/>
        <v>237</v>
      </c>
      <c r="K1401" s="1"/>
      <c r="L1401" s="1"/>
      <c r="M1401" s="84">
        <f t="shared" si="218"/>
        <v>13.85</v>
      </c>
      <c r="N1401" s="84">
        <f t="shared" si="219"/>
        <v>91.15</v>
      </c>
      <c r="O1401" s="84">
        <f t="shared" si="212"/>
        <v>300.79500000000002</v>
      </c>
      <c r="P1401" s="1"/>
      <c r="Q1401" s="1"/>
    </row>
    <row r="1402" spans="1:17" x14ac:dyDescent="0.2">
      <c r="A1402" s="84">
        <f t="shared" si="213"/>
        <v>139.6</v>
      </c>
      <c r="B1402" s="84">
        <f t="shared" si="210"/>
        <v>1.0165999999999999</v>
      </c>
      <c r="C1402" s="84">
        <f t="shared" si="211"/>
        <v>1</v>
      </c>
      <c r="D1402" s="1"/>
      <c r="E1402" s="84">
        <f t="shared" si="214"/>
        <v>13.86</v>
      </c>
      <c r="F1402" s="84">
        <f t="shared" si="215"/>
        <v>0</v>
      </c>
      <c r="G1402" s="1"/>
      <c r="H1402" s="1"/>
      <c r="I1402" s="84">
        <f t="shared" si="216"/>
        <v>13.86</v>
      </c>
      <c r="J1402" s="84">
        <f t="shared" si="217"/>
        <v>237.2</v>
      </c>
      <c r="K1402" s="1"/>
      <c r="L1402" s="1"/>
      <c r="M1402" s="84">
        <f t="shared" si="218"/>
        <v>13.86</v>
      </c>
      <c r="N1402" s="84">
        <f t="shared" si="219"/>
        <v>91.23</v>
      </c>
      <c r="O1402" s="84">
        <f t="shared" si="212"/>
        <v>301.05900000000003</v>
      </c>
      <c r="P1402" s="1"/>
      <c r="Q1402" s="1"/>
    </row>
    <row r="1403" spans="1:17" x14ac:dyDescent="0.2">
      <c r="A1403" s="84">
        <f t="shared" si="213"/>
        <v>139.69999999999999</v>
      </c>
      <c r="B1403" s="84">
        <f t="shared" si="210"/>
        <v>1.0165</v>
      </c>
      <c r="C1403" s="84">
        <f t="shared" si="211"/>
        <v>1</v>
      </c>
      <c r="D1403" s="1"/>
      <c r="E1403" s="84">
        <f t="shared" si="214"/>
        <v>13.87</v>
      </c>
      <c r="F1403" s="84">
        <f t="shared" si="215"/>
        <v>0</v>
      </c>
      <c r="G1403" s="1"/>
      <c r="H1403" s="1"/>
      <c r="I1403" s="84">
        <f t="shared" si="216"/>
        <v>13.87</v>
      </c>
      <c r="J1403" s="84">
        <f t="shared" si="217"/>
        <v>237.4</v>
      </c>
      <c r="K1403" s="1"/>
      <c r="L1403" s="1"/>
      <c r="M1403" s="84">
        <f t="shared" si="218"/>
        <v>13.87</v>
      </c>
      <c r="N1403" s="84">
        <f t="shared" si="219"/>
        <v>91.31</v>
      </c>
      <c r="O1403" s="84">
        <f t="shared" si="212"/>
        <v>301.32299999999998</v>
      </c>
      <c r="P1403" s="1"/>
      <c r="Q1403" s="1"/>
    </row>
    <row r="1404" spans="1:17" x14ac:dyDescent="0.2">
      <c r="A1404" s="84">
        <f t="shared" si="213"/>
        <v>139.80000000000001</v>
      </c>
      <c r="B1404" s="84">
        <f t="shared" si="210"/>
        <v>1.0164</v>
      </c>
      <c r="C1404" s="84">
        <f t="shared" si="211"/>
        <v>1</v>
      </c>
      <c r="D1404" s="1"/>
      <c r="E1404" s="84">
        <f t="shared" si="214"/>
        <v>13.88</v>
      </c>
      <c r="F1404" s="84">
        <f t="shared" si="215"/>
        <v>0</v>
      </c>
      <c r="G1404" s="1"/>
      <c r="H1404" s="1"/>
      <c r="I1404" s="84">
        <f t="shared" si="216"/>
        <v>13.88</v>
      </c>
      <c r="J1404" s="84">
        <f t="shared" si="217"/>
        <v>237.6</v>
      </c>
      <c r="K1404" s="1"/>
      <c r="L1404" s="1"/>
      <c r="M1404" s="84">
        <f t="shared" si="218"/>
        <v>13.88</v>
      </c>
      <c r="N1404" s="84">
        <f t="shared" si="219"/>
        <v>91.38</v>
      </c>
      <c r="O1404" s="84">
        <f t="shared" si="212"/>
        <v>301.55399999999997</v>
      </c>
      <c r="P1404" s="1"/>
      <c r="Q1404" s="1"/>
    </row>
    <row r="1405" spans="1:17" x14ac:dyDescent="0.2">
      <c r="A1405" s="84">
        <f t="shared" si="213"/>
        <v>139.9</v>
      </c>
      <c r="B1405" s="84">
        <f t="shared" si="210"/>
        <v>1.0163</v>
      </c>
      <c r="C1405" s="84">
        <f t="shared" si="211"/>
        <v>1</v>
      </c>
      <c r="D1405" s="1"/>
      <c r="E1405" s="84">
        <f t="shared" si="214"/>
        <v>13.89</v>
      </c>
      <c r="F1405" s="84">
        <f t="shared" si="215"/>
        <v>0</v>
      </c>
      <c r="G1405" s="1"/>
      <c r="H1405" s="1"/>
      <c r="I1405" s="84">
        <f t="shared" si="216"/>
        <v>13.89</v>
      </c>
      <c r="J1405" s="84">
        <f t="shared" si="217"/>
        <v>237.8</v>
      </c>
      <c r="K1405" s="1"/>
      <c r="L1405" s="1"/>
      <c r="M1405" s="84">
        <f t="shared" si="218"/>
        <v>13.89</v>
      </c>
      <c r="N1405" s="84">
        <f t="shared" si="219"/>
        <v>91.46</v>
      </c>
      <c r="O1405" s="84">
        <f t="shared" si="212"/>
        <v>301.81799999999998</v>
      </c>
      <c r="P1405" s="1"/>
      <c r="Q1405" s="1"/>
    </row>
    <row r="1406" spans="1:17" x14ac:dyDescent="0.2">
      <c r="A1406" s="84">
        <f t="shared" si="213"/>
        <v>140</v>
      </c>
      <c r="B1406" s="84">
        <f t="shared" si="210"/>
        <v>1.0162</v>
      </c>
      <c r="C1406" s="84">
        <f t="shared" si="211"/>
        <v>1</v>
      </c>
      <c r="D1406" s="1"/>
      <c r="E1406" s="84">
        <f t="shared" si="214"/>
        <v>13.9</v>
      </c>
      <c r="F1406" s="84">
        <f t="shared" si="215"/>
        <v>0</v>
      </c>
      <c r="G1406" s="1"/>
      <c r="H1406" s="1"/>
      <c r="I1406" s="84">
        <f t="shared" si="216"/>
        <v>13.9</v>
      </c>
      <c r="J1406" s="84">
        <f t="shared" si="217"/>
        <v>238</v>
      </c>
      <c r="K1406" s="1"/>
      <c r="L1406" s="1"/>
      <c r="M1406" s="84">
        <f t="shared" si="218"/>
        <v>13.9</v>
      </c>
      <c r="N1406" s="84">
        <f t="shared" si="219"/>
        <v>91.54</v>
      </c>
      <c r="O1406" s="84">
        <f t="shared" si="212"/>
        <v>302.08199999999999</v>
      </c>
      <c r="P1406" s="1"/>
      <c r="Q1406" s="1"/>
    </row>
    <row r="1407" spans="1:17" x14ac:dyDescent="0.2">
      <c r="A1407" s="84">
        <f t="shared" si="213"/>
        <v>140.1</v>
      </c>
      <c r="B1407" s="84">
        <f t="shared" si="210"/>
        <v>1.0161</v>
      </c>
      <c r="C1407" s="84">
        <f t="shared" si="211"/>
        <v>1</v>
      </c>
      <c r="D1407" s="1"/>
      <c r="E1407" s="84">
        <f t="shared" si="214"/>
        <v>13.91</v>
      </c>
      <c r="F1407" s="84">
        <f t="shared" si="215"/>
        <v>0</v>
      </c>
      <c r="G1407" s="1"/>
      <c r="H1407" s="1"/>
      <c r="I1407" s="84">
        <f t="shared" si="216"/>
        <v>13.91</v>
      </c>
      <c r="J1407" s="84">
        <f t="shared" si="217"/>
        <v>238.2</v>
      </c>
      <c r="K1407" s="1"/>
      <c r="L1407" s="1"/>
      <c r="M1407" s="84">
        <f t="shared" si="218"/>
        <v>13.91</v>
      </c>
      <c r="N1407" s="84">
        <f t="shared" si="219"/>
        <v>91.62</v>
      </c>
      <c r="O1407" s="84">
        <f t="shared" si="212"/>
        <v>302.346</v>
      </c>
      <c r="P1407" s="1"/>
      <c r="Q1407" s="1"/>
    </row>
    <row r="1408" spans="1:17" x14ac:dyDescent="0.2">
      <c r="A1408" s="84">
        <f t="shared" si="213"/>
        <v>140.19999999999999</v>
      </c>
      <c r="B1408" s="84">
        <f t="shared" si="210"/>
        <v>1.016</v>
      </c>
      <c r="C1408" s="84">
        <f t="shared" si="211"/>
        <v>1</v>
      </c>
      <c r="D1408" s="1"/>
      <c r="E1408" s="84">
        <f t="shared" si="214"/>
        <v>13.92</v>
      </c>
      <c r="F1408" s="84">
        <f t="shared" si="215"/>
        <v>0</v>
      </c>
      <c r="G1408" s="1"/>
      <c r="H1408" s="1"/>
      <c r="I1408" s="84">
        <f t="shared" si="216"/>
        <v>13.92</v>
      </c>
      <c r="J1408" s="84">
        <f t="shared" si="217"/>
        <v>238.4</v>
      </c>
      <c r="K1408" s="1"/>
      <c r="L1408" s="1"/>
      <c r="M1408" s="84">
        <f t="shared" si="218"/>
        <v>13.92</v>
      </c>
      <c r="N1408" s="84">
        <f t="shared" si="219"/>
        <v>91.69</v>
      </c>
      <c r="O1408" s="84">
        <f t="shared" si="212"/>
        <v>302.577</v>
      </c>
      <c r="P1408" s="1"/>
      <c r="Q1408" s="1"/>
    </row>
    <row r="1409" spans="1:17" x14ac:dyDescent="0.2">
      <c r="A1409" s="84">
        <f t="shared" si="213"/>
        <v>140.30000000000001</v>
      </c>
      <c r="B1409" s="84">
        <f t="shared" si="210"/>
        <v>1.0159</v>
      </c>
      <c r="C1409" s="84">
        <f t="shared" si="211"/>
        <v>1</v>
      </c>
      <c r="D1409" s="1"/>
      <c r="E1409" s="84">
        <f t="shared" si="214"/>
        <v>13.93</v>
      </c>
      <c r="F1409" s="84">
        <f t="shared" si="215"/>
        <v>0</v>
      </c>
      <c r="G1409" s="1"/>
      <c r="H1409" s="1"/>
      <c r="I1409" s="84">
        <f t="shared" si="216"/>
        <v>13.93</v>
      </c>
      <c r="J1409" s="84">
        <f t="shared" si="217"/>
        <v>238.6</v>
      </c>
      <c r="K1409" s="1"/>
      <c r="L1409" s="1"/>
      <c r="M1409" s="84">
        <f t="shared" si="218"/>
        <v>13.93</v>
      </c>
      <c r="N1409" s="84">
        <f t="shared" si="219"/>
        <v>91.77</v>
      </c>
      <c r="O1409" s="84">
        <f t="shared" si="212"/>
        <v>302.84100000000001</v>
      </c>
      <c r="P1409" s="1"/>
      <c r="Q1409" s="1"/>
    </row>
    <row r="1410" spans="1:17" x14ac:dyDescent="0.2">
      <c r="A1410" s="84">
        <f t="shared" si="213"/>
        <v>140.4</v>
      </c>
      <c r="B1410" s="84">
        <f t="shared" si="210"/>
        <v>1.0158</v>
      </c>
      <c r="C1410" s="84">
        <f t="shared" si="211"/>
        <v>1</v>
      </c>
      <c r="D1410" s="1"/>
      <c r="E1410" s="84">
        <f t="shared" si="214"/>
        <v>13.94</v>
      </c>
      <c r="F1410" s="84">
        <f t="shared" si="215"/>
        <v>0</v>
      </c>
      <c r="G1410" s="1"/>
      <c r="H1410" s="1"/>
      <c r="I1410" s="84">
        <f t="shared" si="216"/>
        <v>13.94</v>
      </c>
      <c r="J1410" s="84">
        <f t="shared" si="217"/>
        <v>238.8</v>
      </c>
      <c r="K1410" s="1"/>
      <c r="L1410" s="1"/>
      <c r="M1410" s="84">
        <f t="shared" si="218"/>
        <v>13.94</v>
      </c>
      <c r="N1410" s="84">
        <f t="shared" si="219"/>
        <v>91.85</v>
      </c>
      <c r="O1410" s="84">
        <f t="shared" si="212"/>
        <v>303.10500000000002</v>
      </c>
      <c r="P1410" s="1"/>
      <c r="Q1410" s="1"/>
    </row>
    <row r="1411" spans="1:17" x14ac:dyDescent="0.2">
      <c r="A1411" s="84">
        <f t="shared" si="213"/>
        <v>140.5</v>
      </c>
      <c r="B1411" s="84">
        <f t="shared" si="210"/>
        <v>1.0157</v>
      </c>
      <c r="C1411" s="84">
        <f t="shared" si="211"/>
        <v>1</v>
      </c>
      <c r="D1411" s="1"/>
      <c r="E1411" s="84">
        <f t="shared" si="214"/>
        <v>13.95</v>
      </c>
      <c r="F1411" s="84">
        <f t="shared" si="215"/>
        <v>0</v>
      </c>
      <c r="G1411" s="1"/>
      <c r="H1411" s="1"/>
      <c r="I1411" s="84">
        <f t="shared" si="216"/>
        <v>13.95</v>
      </c>
      <c r="J1411" s="84">
        <f t="shared" si="217"/>
        <v>239</v>
      </c>
      <c r="K1411" s="1"/>
      <c r="L1411" s="1"/>
      <c r="M1411" s="84">
        <f t="shared" si="218"/>
        <v>13.95</v>
      </c>
      <c r="N1411" s="84">
        <f t="shared" si="219"/>
        <v>91.92</v>
      </c>
      <c r="O1411" s="84">
        <f t="shared" si="212"/>
        <v>303.33600000000001</v>
      </c>
      <c r="P1411" s="1"/>
      <c r="Q1411" s="1"/>
    </row>
    <row r="1412" spans="1:17" x14ac:dyDescent="0.2">
      <c r="A1412" s="84">
        <f t="shared" si="213"/>
        <v>140.6</v>
      </c>
      <c r="B1412" s="84">
        <f t="shared" si="210"/>
        <v>1.0156000000000001</v>
      </c>
      <c r="C1412" s="84">
        <f t="shared" si="211"/>
        <v>1</v>
      </c>
      <c r="D1412" s="1"/>
      <c r="E1412" s="84">
        <f t="shared" si="214"/>
        <v>13.96</v>
      </c>
      <c r="F1412" s="84">
        <f t="shared" si="215"/>
        <v>0</v>
      </c>
      <c r="G1412" s="1"/>
      <c r="H1412" s="1"/>
      <c r="I1412" s="84">
        <f t="shared" si="216"/>
        <v>13.96</v>
      </c>
      <c r="J1412" s="84">
        <f t="shared" si="217"/>
        <v>239.2</v>
      </c>
      <c r="K1412" s="1"/>
      <c r="L1412" s="1"/>
      <c r="M1412" s="84">
        <f t="shared" si="218"/>
        <v>13.96</v>
      </c>
      <c r="N1412" s="84">
        <f t="shared" si="219"/>
        <v>92</v>
      </c>
      <c r="O1412" s="84">
        <f t="shared" si="212"/>
        <v>303.60000000000002</v>
      </c>
      <c r="P1412" s="1"/>
      <c r="Q1412" s="1"/>
    </row>
    <row r="1413" spans="1:17" x14ac:dyDescent="0.2">
      <c r="A1413" s="84">
        <f t="shared" si="213"/>
        <v>140.69999999999999</v>
      </c>
      <c r="B1413" s="84">
        <f t="shared" si="210"/>
        <v>1.0155000000000001</v>
      </c>
      <c r="C1413" s="84">
        <f t="shared" si="211"/>
        <v>1</v>
      </c>
      <c r="D1413" s="1"/>
      <c r="E1413" s="84">
        <f t="shared" si="214"/>
        <v>13.97</v>
      </c>
      <c r="F1413" s="84">
        <f t="shared" si="215"/>
        <v>0</v>
      </c>
      <c r="G1413" s="1"/>
      <c r="H1413" s="1"/>
      <c r="I1413" s="84">
        <f t="shared" si="216"/>
        <v>13.97</v>
      </c>
      <c r="J1413" s="84">
        <f t="shared" si="217"/>
        <v>239.4</v>
      </c>
      <c r="K1413" s="1"/>
      <c r="L1413" s="1"/>
      <c r="M1413" s="84">
        <f t="shared" si="218"/>
        <v>13.97</v>
      </c>
      <c r="N1413" s="84">
        <f t="shared" si="219"/>
        <v>92.08</v>
      </c>
      <c r="O1413" s="84">
        <f t="shared" si="212"/>
        <v>303.86399999999998</v>
      </c>
      <c r="P1413" s="1"/>
      <c r="Q1413" s="1"/>
    </row>
    <row r="1414" spans="1:17" x14ac:dyDescent="0.2">
      <c r="A1414" s="84">
        <f t="shared" si="213"/>
        <v>140.80000000000001</v>
      </c>
      <c r="B1414" s="84">
        <f t="shared" si="210"/>
        <v>1.0154000000000001</v>
      </c>
      <c r="C1414" s="84">
        <f t="shared" si="211"/>
        <v>1</v>
      </c>
      <c r="D1414" s="1"/>
      <c r="E1414" s="84">
        <f t="shared" si="214"/>
        <v>13.98</v>
      </c>
      <c r="F1414" s="84">
        <f t="shared" si="215"/>
        <v>0</v>
      </c>
      <c r="G1414" s="1"/>
      <c r="H1414" s="1"/>
      <c r="I1414" s="84">
        <f t="shared" si="216"/>
        <v>13.98</v>
      </c>
      <c r="J1414" s="84">
        <f t="shared" si="217"/>
        <v>239.6</v>
      </c>
      <c r="K1414" s="1"/>
      <c r="L1414" s="1"/>
      <c r="M1414" s="84">
        <f t="shared" si="218"/>
        <v>13.98</v>
      </c>
      <c r="N1414" s="84">
        <f t="shared" si="219"/>
        <v>92.15</v>
      </c>
      <c r="O1414" s="84">
        <f t="shared" si="212"/>
        <v>304.09500000000003</v>
      </c>
      <c r="P1414" s="1"/>
      <c r="Q1414" s="1"/>
    </row>
    <row r="1415" spans="1:17" x14ac:dyDescent="0.2">
      <c r="A1415" s="84">
        <f t="shared" si="213"/>
        <v>140.9</v>
      </c>
      <c r="B1415" s="84">
        <f t="shared" si="210"/>
        <v>1.0153000000000001</v>
      </c>
      <c r="C1415" s="84">
        <f t="shared" si="211"/>
        <v>1</v>
      </c>
      <c r="D1415" s="1"/>
      <c r="E1415" s="84">
        <f t="shared" si="214"/>
        <v>13.99</v>
      </c>
      <c r="F1415" s="84">
        <f t="shared" si="215"/>
        <v>0</v>
      </c>
      <c r="G1415" s="1"/>
      <c r="H1415" s="1"/>
      <c r="I1415" s="84">
        <f t="shared" si="216"/>
        <v>13.99</v>
      </c>
      <c r="J1415" s="84">
        <f t="shared" si="217"/>
        <v>239.8</v>
      </c>
      <c r="K1415" s="1"/>
      <c r="L1415" s="1"/>
      <c r="M1415" s="84">
        <f t="shared" si="218"/>
        <v>13.99</v>
      </c>
      <c r="N1415" s="84">
        <f t="shared" si="219"/>
        <v>92.23</v>
      </c>
      <c r="O1415" s="84">
        <f t="shared" si="212"/>
        <v>304.35899999999998</v>
      </c>
      <c r="P1415" s="1"/>
      <c r="Q1415" s="1"/>
    </row>
    <row r="1416" spans="1:17" x14ac:dyDescent="0.2">
      <c r="A1416" s="84">
        <f t="shared" si="213"/>
        <v>141</v>
      </c>
      <c r="B1416" s="84">
        <f t="shared" si="210"/>
        <v>1.0152000000000001</v>
      </c>
      <c r="C1416" s="84">
        <f t="shared" si="211"/>
        <v>1</v>
      </c>
      <c r="D1416" s="1"/>
      <c r="E1416" s="84">
        <f t="shared" si="214"/>
        <v>14</v>
      </c>
      <c r="F1416" s="84">
        <f t="shared" si="215"/>
        <v>0</v>
      </c>
      <c r="G1416" s="1"/>
      <c r="H1416" s="1"/>
      <c r="I1416" s="84">
        <f t="shared" si="216"/>
        <v>14</v>
      </c>
      <c r="J1416" s="84">
        <f t="shared" si="217"/>
        <v>240</v>
      </c>
      <c r="K1416" s="1"/>
      <c r="L1416" s="1"/>
      <c r="M1416" s="84">
        <f t="shared" si="218"/>
        <v>14</v>
      </c>
      <c r="N1416" s="84">
        <f t="shared" si="219"/>
        <v>92.31</v>
      </c>
      <c r="O1416" s="84">
        <f t="shared" si="212"/>
        <v>304.62299999999999</v>
      </c>
      <c r="P1416" s="1"/>
      <c r="Q1416" s="1"/>
    </row>
    <row r="1417" spans="1:17" x14ac:dyDescent="0.2">
      <c r="A1417" s="84">
        <f t="shared" si="213"/>
        <v>141.1</v>
      </c>
      <c r="B1417" s="84">
        <f t="shared" si="210"/>
        <v>1.0150999999999999</v>
      </c>
      <c r="C1417" s="84">
        <f t="shared" si="211"/>
        <v>1</v>
      </c>
      <c r="D1417" s="1"/>
      <c r="E1417" s="84">
        <f t="shared" si="214"/>
        <v>14.01</v>
      </c>
      <c r="F1417" s="84">
        <f t="shared" si="215"/>
        <v>0</v>
      </c>
      <c r="G1417" s="1"/>
      <c r="H1417" s="1"/>
      <c r="I1417" s="84">
        <f t="shared" si="216"/>
        <v>14.01</v>
      </c>
      <c r="J1417" s="84">
        <f t="shared" si="217"/>
        <v>240.2</v>
      </c>
      <c r="K1417" s="1"/>
      <c r="L1417" s="1"/>
      <c r="M1417" s="84">
        <f t="shared" si="218"/>
        <v>14.01</v>
      </c>
      <c r="N1417" s="84">
        <f t="shared" si="219"/>
        <v>92.38</v>
      </c>
      <c r="O1417" s="84">
        <f t="shared" si="212"/>
        <v>304.85399999999998</v>
      </c>
      <c r="P1417" s="1"/>
      <c r="Q1417" s="1"/>
    </row>
    <row r="1418" spans="1:17" x14ac:dyDescent="0.2">
      <c r="A1418" s="84">
        <f t="shared" si="213"/>
        <v>141.19999999999999</v>
      </c>
      <c r="B1418" s="84">
        <f t="shared" si="210"/>
        <v>1.0148999999999999</v>
      </c>
      <c r="C1418" s="84">
        <f t="shared" si="211"/>
        <v>1</v>
      </c>
      <c r="D1418" s="1"/>
      <c r="E1418" s="84">
        <f t="shared" si="214"/>
        <v>14.02</v>
      </c>
      <c r="F1418" s="84">
        <f t="shared" si="215"/>
        <v>0</v>
      </c>
      <c r="G1418" s="1"/>
      <c r="H1418" s="1"/>
      <c r="I1418" s="84">
        <f t="shared" si="216"/>
        <v>14.02</v>
      </c>
      <c r="J1418" s="84">
        <f t="shared" si="217"/>
        <v>240.4</v>
      </c>
      <c r="K1418" s="1"/>
      <c r="L1418" s="1"/>
      <c r="M1418" s="84">
        <f t="shared" si="218"/>
        <v>14.02</v>
      </c>
      <c r="N1418" s="84">
        <f t="shared" si="219"/>
        <v>92.46</v>
      </c>
      <c r="O1418" s="84">
        <f t="shared" si="212"/>
        <v>305.11799999999999</v>
      </c>
      <c r="P1418" s="1"/>
      <c r="Q1418" s="1"/>
    </row>
    <row r="1419" spans="1:17" x14ac:dyDescent="0.2">
      <c r="A1419" s="84">
        <f t="shared" si="213"/>
        <v>141.30000000000001</v>
      </c>
      <c r="B1419" s="84">
        <f t="shared" si="210"/>
        <v>1.0147999999999999</v>
      </c>
      <c r="C1419" s="84">
        <f t="shared" si="211"/>
        <v>1</v>
      </c>
      <c r="D1419" s="1"/>
      <c r="E1419" s="84">
        <f t="shared" si="214"/>
        <v>14.03</v>
      </c>
      <c r="F1419" s="84">
        <f t="shared" si="215"/>
        <v>0</v>
      </c>
      <c r="G1419" s="1"/>
      <c r="H1419" s="1"/>
      <c r="I1419" s="84">
        <f t="shared" si="216"/>
        <v>14.03</v>
      </c>
      <c r="J1419" s="84">
        <f t="shared" si="217"/>
        <v>240.6</v>
      </c>
      <c r="K1419" s="1"/>
      <c r="L1419" s="1"/>
      <c r="M1419" s="84">
        <f t="shared" si="218"/>
        <v>14.03</v>
      </c>
      <c r="N1419" s="84">
        <f t="shared" si="219"/>
        <v>92.54</v>
      </c>
      <c r="O1419" s="84">
        <f t="shared" si="212"/>
        <v>305.38200000000001</v>
      </c>
      <c r="P1419" s="1"/>
      <c r="Q1419" s="1"/>
    </row>
    <row r="1420" spans="1:17" x14ac:dyDescent="0.2">
      <c r="A1420" s="84">
        <f t="shared" si="213"/>
        <v>141.4</v>
      </c>
      <c r="B1420" s="84">
        <f t="shared" si="210"/>
        <v>1.0146999999999999</v>
      </c>
      <c r="C1420" s="84">
        <f t="shared" si="211"/>
        <v>1</v>
      </c>
      <c r="D1420" s="1"/>
      <c r="E1420" s="84">
        <f t="shared" si="214"/>
        <v>14.04</v>
      </c>
      <c r="F1420" s="84">
        <f t="shared" si="215"/>
        <v>0</v>
      </c>
      <c r="G1420" s="1"/>
      <c r="H1420" s="1"/>
      <c r="I1420" s="84">
        <f t="shared" si="216"/>
        <v>14.04</v>
      </c>
      <c r="J1420" s="84">
        <f t="shared" si="217"/>
        <v>240.8</v>
      </c>
      <c r="K1420" s="1"/>
      <c r="L1420" s="1"/>
      <c r="M1420" s="84">
        <f t="shared" si="218"/>
        <v>14.04</v>
      </c>
      <c r="N1420" s="84">
        <f t="shared" si="219"/>
        <v>92.62</v>
      </c>
      <c r="O1420" s="84">
        <f t="shared" si="212"/>
        <v>305.64600000000002</v>
      </c>
      <c r="P1420" s="1"/>
      <c r="Q1420" s="1"/>
    </row>
    <row r="1421" spans="1:17" x14ac:dyDescent="0.2">
      <c r="A1421" s="84">
        <f t="shared" si="213"/>
        <v>141.5</v>
      </c>
      <c r="B1421" s="84">
        <f t="shared" si="210"/>
        <v>1.0145999999999999</v>
      </c>
      <c r="C1421" s="84">
        <f t="shared" si="211"/>
        <v>1</v>
      </c>
      <c r="D1421" s="1"/>
      <c r="E1421" s="84">
        <f t="shared" si="214"/>
        <v>14.05</v>
      </c>
      <c r="F1421" s="84">
        <f t="shared" si="215"/>
        <v>0</v>
      </c>
      <c r="G1421" s="1"/>
      <c r="H1421" s="1"/>
      <c r="I1421" s="84">
        <f t="shared" si="216"/>
        <v>14.05</v>
      </c>
      <c r="J1421" s="84">
        <f t="shared" si="217"/>
        <v>241</v>
      </c>
      <c r="K1421" s="1"/>
      <c r="L1421" s="1"/>
      <c r="M1421" s="84">
        <f t="shared" si="218"/>
        <v>14.05</v>
      </c>
      <c r="N1421" s="84">
        <f t="shared" si="219"/>
        <v>92.69</v>
      </c>
      <c r="O1421" s="84">
        <f t="shared" si="212"/>
        <v>305.87700000000001</v>
      </c>
      <c r="P1421" s="1"/>
      <c r="Q1421" s="1"/>
    </row>
    <row r="1422" spans="1:17" x14ac:dyDescent="0.2">
      <c r="A1422" s="84">
        <f t="shared" si="213"/>
        <v>141.6</v>
      </c>
      <c r="B1422" s="84">
        <f t="shared" si="210"/>
        <v>1.0145</v>
      </c>
      <c r="C1422" s="84">
        <f t="shared" si="211"/>
        <v>1</v>
      </c>
      <c r="D1422" s="1"/>
      <c r="E1422" s="84">
        <f t="shared" si="214"/>
        <v>14.06</v>
      </c>
      <c r="F1422" s="84">
        <f t="shared" si="215"/>
        <v>0</v>
      </c>
      <c r="G1422" s="1"/>
      <c r="H1422" s="1"/>
      <c r="I1422" s="84">
        <f t="shared" si="216"/>
        <v>14.06</v>
      </c>
      <c r="J1422" s="84">
        <f t="shared" si="217"/>
        <v>241.2</v>
      </c>
      <c r="K1422" s="1"/>
      <c r="L1422" s="1"/>
      <c r="M1422" s="84">
        <f t="shared" si="218"/>
        <v>14.06</v>
      </c>
      <c r="N1422" s="84">
        <f t="shared" si="219"/>
        <v>92.77</v>
      </c>
      <c r="O1422" s="84">
        <f t="shared" si="212"/>
        <v>306.14100000000002</v>
      </c>
      <c r="P1422" s="1"/>
      <c r="Q1422" s="1"/>
    </row>
    <row r="1423" spans="1:17" x14ac:dyDescent="0.2">
      <c r="A1423" s="84">
        <f t="shared" si="213"/>
        <v>141.69999999999999</v>
      </c>
      <c r="B1423" s="84">
        <f t="shared" si="210"/>
        <v>1.0144</v>
      </c>
      <c r="C1423" s="84">
        <f t="shared" si="211"/>
        <v>1</v>
      </c>
      <c r="D1423" s="1"/>
      <c r="E1423" s="84">
        <f t="shared" si="214"/>
        <v>14.07</v>
      </c>
      <c r="F1423" s="84">
        <f t="shared" si="215"/>
        <v>0</v>
      </c>
      <c r="G1423" s="1"/>
      <c r="H1423" s="1"/>
      <c r="I1423" s="84">
        <f t="shared" si="216"/>
        <v>14.07</v>
      </c>
      <c r="J1423" s="84">
        <f t="shared" si="217"/>
        <v>241.4</v>
      </c>
      <c r="K1423" s="1"/>
      <c r="L1423" s="1"/>
      <c r="M1423" s="84">
        <f t="shared" si="218"/>
        <v>14.07</v>
      </c>
      <c r="N1423" s="84">
        <f t="shared" si="219"/>
        <v>92.85</v>
      </c>
      <c r="O1423" s="84">
        <f t="shared" si="212"/>
        <v>306.40499999999997</v>
      </c>
      <c r="P1423" s="1"/>
      <c r="Q1423" s="1"/>
    </row>
    <row r="1424" spans="1:17" x14ac:dyDescent="0.2">
      <c r="A1424" s="84">
        <f t="shared" si="213"/>
        <v>141.80000000000001</v>
      </c>
      <c r="B1424" s="84">
        <f t="shared" ref="B1424:B1487" si="220">ROUND(VLOOKUP($A1424,SINCLAIRTABELLE,$D$1),$B$10)</f>
        <v>1.0143</v>
      </c>
      <c r="C1424" s="84">
        <f t="shared" ref="C1424:C1487" si="221">IF($B$3=$W$1,ROUND(VLOOKUP($A1424,SINCLAIRTABELLE,$E$1),$B$10),IF($B$3=$W$2,B1424,B1424+$B$4))</f>
        <v>1</v>
      </c>
      <c r="D1424" s="1"/>
      <c r="E1424" s="84">
        <f t="shared" si="214"/>
        <v>14.08</v>
      </c>
      <c r="F1424" s="84">
        <f t="shared" si="215"/>
        <v>0</v>
      </c>
      <c r="G1424" s="1"/>
      <c r="H1424" s="1"/>
      <c r="I1424" s="84">
        <f t="shared" si="216"/>
        <v>14.08</v>
      </c>
      <c r="J1424" s="84">
        <f t="shared" si="217"/>
        <v>241.6</v>
      </c>
      <c r="K1424" s="1"/>
      <c r="L1424" s="1"/>
      <c r="M1424" s="84">
        <f t="shared" si="218"/>
        <v>14.08</v>
      </c>
      <c r="N1424" s="84">
        <f t="shared" si="219"/>
        <v>92.92</v>
      </c>
      <c r="O1424" s="84">
        <f t="shared" ref="O1424:O1487" si="222">IF($N$4="Ja",ROUND(N1424*$O$2,$B$10),N1424)</f>
        <v>306.63600000000002</v>
      </c>
      <c r="P1424" s="1"/>
      <c r="Q1424" s="1"/>
    </row>
    <row r="1425" spans="1:17" x14ac:dyDescent="0.2">
      <c r="A1425" s="84">
        <f t="shared" si="213"/>
        <v>141.9</v>
      </c>
      <c r="B1425" s="84">
        <f t="shared" si="220"/>
        <v>1.0142</v>
      </c>
      <c r="C1425" s="84">
        <f t="shared" si="221"/>
        <v>1</v>
      </c>
      <c r="D1425" s="1"/>
      <c r="E1425" s="84">
        <f t="shared" si="214"/>
        <v>14.09</v>
      </c>
      <c r="F1425" s="84">
        <f t="shared" si="215"/>
        <v>0</v>
      </c>
      <c r="G1425" s="1"/>
      <c r="H1425" s="1"/>
      <c r="I1425" s="84">
        <f t="shared" si="216"/>
        <v>14.09</v>
      </c>
      <c r="J1425" s="84">
        <f t="shared" si="217"/>
        <v>241.8</v>
      </c>
      <c r="K1425" s="1"/>
      <c r="L1425" s="1"/>
      <c r="M1425" s="84">
        <f t="shared" si="218"/>
        <v>14.09</v>
      </c>
      <c r="N1425" s="84">
        <f t="shared" si="219"/>
        <v>93</v>
      </c>
      <c r="O1425" s="84">
        <f t="shared" si="222"/>
        <v>306.89999999999998</v>
      </c>
      <c r="P1425" s="1"/>
      <c r="Q1425" s="1"/>
    </row>
    <row r="1426" spans="1:17" x14ac:dyDescent="0.2">
      <c r="A1426" s="84">
        <f t="shared" ref="A1426:A1489" si="223">ROUND(A1425+0.1,1)</f>
        <v>142</v>
      </c>
      <c r="B1426" s="84">
        <f t="shared" si="220"/>
        <v>1.0141</v>
      </c>
      <c r="C1426" s="84">
        <f t="shared" si="221"/>
        <v>1</v>
      </c>
      <c r="D1426" s="1"/>
      <c r="E1426" s="84">
        <f t="shared" ref="E1426:E1489" si="224">ROUND(E1425+0.01,2)</f>
        <v>14.1</v>
      </c>
      <c r="F1426" s="84">
        <f t="shared" ref="F1426:F1489" si="225">ROUND(IF(E1426 &gt; $F$9,0,($F$9-E1426)*100*$F$11), $F$10)</f>
        <v>0</v>
      </c>
      <c r="G1426" s="1"/>
      <c r="H1426" s="1"/>
      <c r="I1426" s="84">
        <f t="shared" ref="I1426:I1489" si="226">ROUND(I1425+0.01,2)</f>
        <v>14.1</v>
      </c>
      <c r="J1426" s="84">
        <f t="shared" ref="J1426:J1489" si="227">ROUND(IF(I1426&lt;=$J$9,0,(I1426-$J$9)*100*$J$11),$J$10)</f>
        <v>242</v>
      </c>
      <c r="K1426" s="1"/>
      <c r="L1426" s="1"/>
      <c r="M1426" s="84">
        <f t="shared" ref="M1426:M1489" si="228">ROUND(M1425+0.01,2)</f>
        <v>14.1</v>
      </c>
      <c r="N1426" s="84">
        <f t="shared" ref="N1426:N1489" si="229">ROUND(IF(M1426&lt;=$N$9,0,(M1426-$N$9)*100*$N$11),$N$10)</f>
        <v>93.08</v>
      </c>
      <c r="O1426" s="84">
        <f t="shared" si="222"/>
        <v>307.16399999999999</v>
      </c>
      <c r="P1426" s="1"/>
      <c r="Q1426" s="1"/>
    </row>
    <row r="1427" spans="1:17" x14ac:dyDescent="0.2">
      <c r="A1427" s="84">
        <f t="shared" si="223"/>
        <v>142.1</v>
      </c>
      <c r="B1427" s="84">
        <f t="shared" si="220"/>
        <v>1.014</v>
      </c>
      <c r="C1427" s="84">
        <f t="shared" si="221"/>
        <v>1</v>
      </c>
      <c r="D1427" s="1"/>
      <c r="E1427" s="84">
        <f t="shared" si="224"/>
        <v>14.11</v>
      </c>
      <c r="F1427" s="84">
        <f t="shared" si="225"/>
        <v>0</v>
      </c>
      <c r="G1427" s="1"/>
      <c r="H1427" s="1"/>
      <c r="I1427" s="84">
        <f t="shared" si="226"/>
        <v>14.11</v>
      </c>
      <c r="J1427" s="84">
        <f t="shared" si="227"/>
        <v>242.2</v>
      </c>
      <c r="K1427" s="1"/>
      <c r="L1427" s="1"/>
      <c r="M1427" s="84">
        <f t="shared" si="228"/>
        <v>14.11</v>
      </c>
      <c r="N1427" s="84">
        <f t="shared" si="229"/>
        <v>93.15</v>
      </c>
      <c r="O1427" s="84">
        <f t="shared" si="222"/>
        <v>307.39499999999998</v>
      </c>
      <c r="P1427" s="1"/>
      <c r="Q1427" s="1"/>
    </row>
    <row r="1428" spans="1:17" x14ac:dyDescent="0.2">
      <c r="A1428" s="84">
        <f t="shared" si="223"/>
        <v>142.19999999999999</v>
      </c>
      <c r="B1428" s="84">
        <f t="shared" si="220"/>
        <v>1.0139</v>
      </c>
      <c r="C1428" s="84">
        <f t="shared" si="221"/>
        <v>1</v>
      </c>
      <c r="D1428" s="1"/>
      <c r="E1428" s="84">
        <f t="shared" si="224"/>
        <v>14.12</v>
      </c>
      <c r="F1428" s="84">
        <f t="shared" si="225"/>
        <v>0</v>
      </c>
      <c r="G1428" s="1"/>
      <c r="H1428" s="1"/>
      <c r="I1428" s="84">
        <f t="shared" si="226"/>
        <v>14.12</v>
      </c>
      <c r="J1428" s="84">
        <f t="shared" si="227"/>
        <v>242.4</v>
      </c>
      <c r="K1428" s="1"/>
      <c r="L1428" s="1"/>
      <c r="M1428" s="84">
        <f t="shared" si="228"/>
        <v>14.12</v>
      </c>
      <c r="N1428" s="84">
        <f t="shared" si="229"/>
        <v>93.23</v>
      </c>
      <c r="O1428" s="84">
        <f t="shared" si="222"/>
        <v>307.65899999999999</v>
      </c>
      <c r="P1428" s="1"/>
      <c r="Q1428" s="1"/>
    </row>
    <row r="1429" spans="1:17" x14ac:dyDescent="0.2">
      <c r="A1429" s="84">
        <f t="shared" si="223"/>
        <v>142.30000000000001</v>
      </c>
      <c r="B1429" s="84">
        <f t="shared" si="220"/>
        <v>1.0139</v>
      </c>
      <c r="C1429" s="84">
        <f t="shared" si="221"/>
        <v>1</v>
      </c>
      <c r="D1429" s="1"/>
      <c r="E1429" s="84">
        <f t="shared" si="224"/>
        <v>14.13</v>
      </c>
      <c r="F1429" s="84">
        <f t="shared" si="225"/>
        <v>0</v>
      </c>
      <c r="G1429" s="1"/>
      <c r="H1429" s="1"/>
      <c r="I1429" s="84">
        <f t="shared" si="226"/>
        <v>14.13</v>
      </c>
      <c r="J1429" s="84">
        <f t="shared" si="227"/>
        <v>242.6</v>
      </c>
      <c r="K1429" s="1"/>
      <c r="L1429" s="1"/>
      <c r="M1429" s="84">
        <f t="shared" si="228"/>
        <v>14.13</v>
      </c>
      <c r="N1429" s="84">
        <f t="shared" si="229"/>
        <v>93.31</v>
      </c>
      <c r="O1429" s="84">
        <f t="shared" si="222"/>
        <v>307.923</v>
      </c>
      <c r="P1429" s="1"/>
      <c r="Q1429" s="1"/>
    </row>
    <row r="1430" spans="1:17" x14ac:dyDescent="0.2">
      <c r="A1430" s="84">
        <f t="shared" si="223"/>
        <v>142.4</v>
      </c>
      <c r="B1430" s="84">
        <f t="shared" si="220"/>
        <v>1.0138</v>
      </c>
      <c r="C1430" s="84">
        <f t="shared" si="221"/>
        <v>1</v>
      </c>
      <c r="D1430" s="1"/>
      <c r="E1430" s="84">
        <f t="shared" si="224"/>
        <v>14.14</v>
      </c>
      <c r="F1430" s="84">
        <f t="shared" si="225"/>
        <v>0</v>
      </c>
      <c r="G1430" s="1"/>
      <c r="H1430" s="1"/>
      <c r="I1430" s="84">
        <f t="shared" si="226"/>
        <v>14.14</v>
      </c>
      <c r="J1430" s="84">
        <f t="shared" si="227"/>
        <v>242.8</v>
      </c>
      <c r="K1430" s="1"/>
      <c r="L1430" s="1"/>
      <c r="M1430" s="84">
        <f t="shared" si="228"/>
        <v>14.14</v>
      </c>
      <c r="N1430" s="84">
        <f t="shared" si="229"/>
        <v>93.38</v>
      </c>
      <c r="O1430" s="84">
        <f t="shared" si="222"/>
        <v>308.154</v>
      </c>
      <c r="P1430" s="1"/>
      <c r="Q1430" s="1"/>
    </row>
    <row r="1431" spans="1:17" x14ac:dyDescent="0.2">
      <c r="A1431" s="84">
        <f t="shared" si="223"/>
        <v>142.5</v>
      </c>
      <c r="B1431" s="84">
        <f t="shared" si="220"/>
        <v>1.0137</v>
      </c>
      <c r="C1431" s="84">
        <f t="shared" si="221"/>
        <v>1</v>
      </c>
      <c r="D1431" s="1"/>
      <c r="E1431" s="84">
        <f t="shared" si="224"/>
        <v>14.15</v>
      </c>
      <c r="F1431" s="84">
        <f t="shared" si="225"/>
        <v>0</v>
      </c>
      <c r="G1431" s="1"/>
      <c r="H1431" s="1"/>
      <c r="I1431" s="84">
        <f t="shared" si="226"/>
        <v>14.15</v>
      </c>
      <c r="J1431" s="84">
        <f t="shared" si="227"/>
        <v>243</v>
      </c>
      <c r="K1431" s="1"/>
      <c r="L1431" s="1"/>
      <c r="M1431" s="84">
        <f t="shared" si="228"/>
        <v>14.15</v>
      </c>
      <c r="N1431" s="84">
        <f t="shared" si="229"/>
        <v>93.46</v>
      </c>
      <c r="O1431" s="84">
        <f t="shared" si="222"/>
        <v>308.41800000000001</v>
      </c>
      <c r="P1431" s="1"/>
      <c r="Q1431" s="1"/>
    </row>
    <row r="1432" spans="1:17" x14ac:dyDescent="0.2">
      <c r="A1432" s="84">
        <f t="shared" si="223"/>
        <v>142.6</v>
      </c>
      <c r="B1432" s="84">
        <f t="shared" si="220"/>
        <v>1.0136000000000001</v>
      </c>
      <c r="C1432" s="84">
        <f t="shared" si="221"/>
        <v>1</v>
      </c>
      <c r="D1432" s="1"/>
      <c r="E1432" s="84">
        <f t="shared" si="224"/>
        <v>14.16</v>
      </c>
      <c r="F1432" s="84">
        <f t="shared" si="225"/>
        <v>0</v>
      </c>
      <c r="G1432" s="1"/>
      <c r="H1432" s="1"/>
      <c r="I1432" s="84">
        <f t="shared" si="226"/>
        <v>14.16</v>
      </c>
      <c r="J1432" s="84">
        <f t="shared" si="227"/>
        <v>243.2</v>
      </c>
      <c r="K1432" s="1"/>
      <c r="L1432" s="1"/>
      <c r="M1432" s="84">
        <f t="shared" si="228"/>
        <v>14.16</v>
      </c>
      <c r="N1432" s="84">
        <f t="shared" si="229"/>
        <v>93.54</v>
      </c>
      <c r="O1432" s="84">
        <f t="shared" si="222"/>
        <v>308.68200000000002</v>
      </c>
      <c r="P1432" s="1"/>
      <c r="Q1432" s="1"/>
    </row>
    <row r="1433" spans="1:17" x14ac:dyDescent="0.2">
      <c r="A1433" s="84">
        <f t="shared" si="223"/>
        <v>142.69999999999999</v>
      </c>
      <c r="B1433" s="84">
        <f t="shared" si="220"/>
        <v>1.0135000000000001</v>
      </c>
      <c r="C1433" s="84">
        <f t="shared" si="221"/>
        <v>1</v>
      </c>
      <c r="D1433" s="1"/>
      <c r="E1433" s="84">
        <f t="shared" si="224"/>
        <v>14.17</v>
      </c>
      <c r="F1433" s="84">
        <f t="shared" si="225"/>
        <v>0</v>
      </c>
      <c r="G1433" s="1"/>
      <c r="H1433" s="1"/>
      <c r="I1433" s="84">
        <f t="shared" si="226"/>
        <v>14.17</v>
      </c>
      <c r="J1433" s="84">
        <f t="shared" si="227"/>
        <v>243.4</v>
      </c>
      <c r="K1433" s="1"/>
      <c r="L1433" s="1"/>
      <c r="M1433" s="84">
        <f t="shared" si="228"/>
        <v>14.17</v>
      </c>
      <c r="N1433" s="84">
        <f t="shared" si="229"/>
        <v>93.62</v>
      </c>
      <c r="O1433" s="84">
        <f t="shared" si="222"/>
        <v>308.94600000000003</v>
      </c>
      <c r="P1433" s="1"/>
      <c r="Q1433" s="1"/>
    </row>
    <row r="1434" spans="1:17" x14ac:dyDescent="0.2">
      <c r="A1434" s="84">
        <f t="shared" si="223"/>
        <v>142.80000000000001</v>
      </c>
      <c r="B1434" s="84">
        <f t="shared" si="220"/>
        <v>1.0134000000000001</v>
      </c>
      <c r="C1434" s="84">
        <f t="shared" si="221"/>
        <v>1</v>
      </c>
      <c r="D1434" s="1"/>
      <c r="E1434" s="84">
        <f t="shared" si="224"/>
        <v>14.18</v>
      </c>
      <c r="F1434" s="84">
        <f t="shared" si="225"/>
        <v>0</v>
      </c>
      <c r="G1434" s="1"/>
      <c r="H1434" s="1"/>
      <c r="I1434" s="84">
        <f t="shared" si="226"/>
        <v>14.18</v>
      </c>
      <c r="J1434" s="84">
        <f t="shared" si="227"/>
        <v>243.6</v>
      </c>
      <c r="K1434" s="1"/>
      <c r="L1434" s="1"/>
      <c r="M1434" s="84">
        <f t="shared" si="228"/>
        <v>14.18</v>
      </c>
      <c r="N1434" s="84">
        <f t="shared" si="229"/>
        <v>93.69</v>
      </c>
      <c r="O1434" s="84">
        <f t="shared" si="222"/>
        <v>309.17700000000002</v>
      </c>
      <c r="P1434" s="1"/>
      <c r="Q1434" s="1"/>
    </row>
    <row r="1435" spans="1:17" x14ac:dyDescent="0.2">
      <c r="A1435" s="84">
        <f t="shared" si="223"/>
        <v>142.9</v>
      </c>
      <c r="B1435" s="84">
        <f t="shared" si="220"/>
        <v>1.0133000000000001</v>
      </c>
      <c r="C1435" s="84">
        <f t="shared" si="221"/>
        <v>1</v>
      </c>
      <c r="D1435" s="1"/>
      <c r="E1435" s="84">
        <f t="shared" si="224"/>
        <v>14.19</v>
      </c>
      <c r="F1435" s="84">
        <f t="shared" si="225"/>
        <v>0</v>
      </c>
      <c r="G1435" s="1"/>
      <c r="H1435" s="1"/>
      <c r="I1435" s="84">
        <f t="shared" si="226"/>
        <v>14.19</v>
      </c>
      <c r="J1435" s="84">
        <f t="shared" si="227"/>
        <v>243.8</v>
      </c>
      <c r="K1435" s="1"/>
      <c r="L1435" s="1"/>
      <c r="M1435" s="84">
        <f t="shared" si="228"/>
        <v>14.19</v>
      </c>
      <c r="N1435" s="84">
        <f t="shared" si="229"/>
        <v>93.77</v>
      </c>
      <c r="O1435" s="84">
        <f t="shared" si="222"/>
        <v>309.44099999999997</v>
      </c>
      <c r="P1435" s="1"/>
      <c r="Q1435" s="1"/>
    </row>
    <row r="1436" spans="1:17" x14ac:dyDescent="0.2">
      <c r="A1436" s="84">
        <f t="shared" si="223"/>
        <v>143</v>
      </c>
      <c r="B1436" s="84">
        <f t="shared" si="220"/>
        <v>1.0132000000000001</v>
      </c>
      <c r="C1436" s="84">
        <f t="shared" si="221"/>
        <v>1</v>
      </c>
      <c r="D1436" s="1"/>
      <c r="E1436" s="84">
        <f t="shared" si="224"/>
        <v>14.2</v>
      </c>
      <c r="F1436" s="84">
        <f t="shared" si="225"/>
        <v>0</v>
      </c>
      <c r="G1436" s="1"/>
      <c r="H1436" s="1"/>
      <c r="I1436" s="84">
        <f t="shared" si="226"/>
        <v>14.2</v>
      </c>
      <c r="J1436" s="84">
        <f t="shared" si="227"/>
        <v>244</v>
      </c>
      <c r="K1436" s="1"/>
      <c r="L1436" s="1"/>
      <c r="M1436" s="84">
        <f t="shared" si="228"/>
        <v>14.2</v>
      </c>
      <c r="N1436" s="84">
        <f t="shared" si="229"/>
        <v>93.85</v>
      </c>
      <c r="O1436" s="84">
        <f t="shared" si="222"/>
        <v>309.70499999999998</v>
      </c>
      <c r="P1436" s="1"/>
      <c r="Q1436" s="1"/>
    </row>
    <row r="1437" spans="1:17" x14ac:dyDescent="0.2">
      <c r="A1437" s="84">
        <f t="shared" si="223"/>
        <v>143.1</v>
      </c>
      <c r="B1437" s="84">
        <f t="shared" si="220"/>
        <v>1.0130999999999999</v>
      </c>
      <c r="C1437" s="84">
        <f t="shared" si="221"/>
        <v>1</v>
      </c>
      <c r="D1437" s="1"/>
      <c r="E1437" s="84">
        <f t="shared" si="224"/>
        <v>14.21</v>
      </c>
      <c r="F1437" s="84">
        <f t="shared" si="225"/>
        <v>0</v>
      </c>
      <c r="G1437" s="1"/>
      <c r="H1437" s="1"/>
      <c r="I1437" s="84">
        <f t="shared" si="226"/>
        <v>14.21</v>
      </c>
      <c r="J1437" s="84">
        <f t="shared" si="227"/>
        <v>244.2</v>
      </c>
      <c r="K1437" s="1"/>
      <c r="L1437" s="1"/>
      <c r="M1437" s="84">
        <f t="shared" si="228"/>
        <v>14.21</v>
      </c>
      <c r="N1437" s="84">
        <f t="shared" si="229"/>
        <v>93.92</v>
      </c>
      <c r="O1437" s="84">
        <f t="shared" si="222"/>
        <v>309.93599999999998</v>
      </c>
      <c r="P1437" s="1"/>
      <c r="Q1437" s="1"/>
    </row>
    <row r="1438" spans="1:17" x14ac:dyDescent="0.2">
      <c r="A1438" s="84">
        <f t="shared" si="223"/>
        <v>143.19999999999999</v>
      </c>
      <c r="B1438" s="84">
        <f t="shared" si="220"/>
        <v>1.0129999999999999</v>
      </c>
      <c r="C1438" s="84">
        <f t="shared" si="221"/>
        <v>1</v>
      </c>
      <c r="D1438" s="1"/>
      <c r="E1438" s="84">
        <f t="shared" si="224"/>
        <v>14.22</v>
      </c>
      <c r="F1438" s="84">
        <f t="shared" si="225"/>
        <v>0</v>
      </c>
      <c r="G1438" s="1"/>
      <c r="H1438" s="1"/>
      <c r="I1438" s="84">
        <f t="shared" si="226"/>
        <v>14.22</v>
      </c>
      <c r="J1438" s="84">
        <f t="shared" si="227"/>
        <v>244.4</v>
      </c>
      <c r="K1438" s="1"/>
      <c r="L1438" s="1"/>
      <c r="M1438" s="84">
        <f t="shared" si="228"/>
        <v>14.22</v>
      </c>
      <c r="N1438" s="84">
        <f t="shared" si="229"/>
        <v>94</v>
      </c>
      <c r="O1438" s="84">
        <f t="shared" si="222"/>
        <v>310.2</v>
      </c>
      <c r="P1438" s="1"/>
      <c r="Q1438" s="1"/>
    </row>
    <row r="1439" spans="1:17" x14ac:dyDescent="0.2">
      <c r="A1439" s="84">
        <f t="shared" si="223"/>
        <v>143.30000000000001</v>
      </c>
      <c r="B1439" s="84">
        <f t="shared" si="220"/>
        <v>1.0128999999999999</v>
      </c>
      <c r="C1439" s="84">
        <f t="shared" si="221"/>
        <v>1</v>
      </c>
      <c r="D1439" s="1"/>
      <c r="E1439" s="84">
        <f t="shared" si="224"/>
        <v>14.23</v>
      </c>
      <c r="F1439" s="84">
        <f t="shared" si="225"/>
        <v>0</v>
      </c>
      <c r="G1439" s="1"/>
      <c r="H1439" s="1"/>
      <c r="I1439" s="84">
        <f t="shared" si="226"/>
        <v>14.23</v>
      </c>
      <c r="J1439" s="84">
        <f t="shared" si="227"/>
        <v>244.6</v>
      </c>
      <c r="K1439" s="1"/>
      <c r="L1439" s="1"/>
      <c r="M1439" s="84">
        <f t="shared" si="228"/>
        <v>14.23</v>
      </c>
      <c r="N1439" s="84">
        <f t="shared" si="229"/>
        <v>94.08</v>
      </c>
      <c r="O1439" s="84">
        <f t="shared" si="222"/>
        <v>310.464</v>
      </c>
      <c r="P1439" s="1"/>
      <c r="Q1439" s="1"/>
    </row>
    <row r="1440" spans="1:17" x14ac:dyDescent="0.2">
      <c r="A1440" s="84">
        <f t="shared" si="223"/>
        <v>143.4</v>
      </c>
      <c r="B1440" s="84">
        <f t="shared" si="220"/>
        <v>1.0127999999999999</v>
      </c>
      <c r="C1440" s="84">
        <f t="shared" si="221"/>
        <v>1</v>
      </c>
      <c r="D1440" s="1"/>
      <c r="E1440" s="84">
        <f t="shared" si="224"/>
        <v>14.24</v>
      </c>
      <c r="F1440" s="84">
        <f t="shared" si="225"/>
        <v>0</v>
      </c>
      <c r="G1440" s="1"/>
      <c r="H1440" s="1"/>
      <c r="I1440" s="84">
        <f t="shared" si="226"/>
        <v>14.24</v>
      </c>
      <c r="J1440" s="84">
        <f t="shared" si="227"/>
        <v>244.8</v>
      </c>
      <c r="K1440" s="1"/>
      <c r="L1440" s="1"/>
      <c r="M1440" s="84">
        <f t="shared" si="228"/>
        <v>14.24</v>
      </c>
      <c r="N1440" s="84">
        <f t="shared" si="229"/>
        <v>94.15</v>
      </c>
      <c r="O1440" s="84">
        <f t="shared" si="222"/>
        <v>310.69499999999999</v>
      </c>
      <c r="P1440" s="1"/>
      <c r="Q1440" s="1"/>
    </row>
    <row r="1441" spans="1:17" x14ac:dyDescent="0.2">
      <c r="A1441" s="84">
        <f t="shared" si="223"/>
        <v>143.5</v>
      </c>
      <c r="B1441" s="84">
        <f t="shared" si="220"/>
        <v>1.0126999999999999</v>
      </c>
      <c r="C1441" s="84">
        <f t="shared" si="221"/>
        <v>1</v>
      </c>
      <c r="D1441" s="1"/>
      <c r="E1441" s="84">
        <f t="shared" si="224"/>
        <v>14.25</v>
      </c>
      <c r="F1441" s="84">
        <f t="shared" si="225"/>
        <v>0</v>
      </c>
      <c r="G1441" s="1"/>
      <c r="H1441" s="1"/>
      <c r="I1441" s="84">
        <f t="shared" si="226"/>
        <v>14.25</v>
      </c>
      <c r="J1441" s="84">
        <f t="shared" si="227"/>
        <v>245</v>
      </c>
      <c r="K1441" s="1"/>
      <c r="L1441" s="1"/>
      <c r="M1441" s="84">
        <f t="shared" si="228"/>
        <v>14.25</v>
      </c>
      <c r="N1441" s="84">
        <f t="shared" si="229"/>
        <v>94.23</v>
      </c>
      <c r="O1441" s="84">
        <f t="shared" si="222"/>
        <v>310.959</v>
      </c>
      <c r="P1441" s="1"/>
      <c r="Q1441" s="1"/>
    </row>
    <row r="1442" spans="1:17" x14ac:dyDescent="0.2">
      <c r="A1442" s="84">
        <f t="shared" si="223"/>
        <v>143.6</v>
      </c>
      <c r="B1442" s="84">
        <f t="shared" si="220"/>
        <v>1.0125999999999999</v>
      </c>
      <c r="C1442" s="84">
        <f t="shared" si="221"/>
        <v>1</v>
      </c>
      <c r="D1442" s="1"/>
      <c r="E1442" s="84">
        <f t="shared" si="224"/>
        <v>14.26</v>
      </c>
      <c r="F1442" s="84">
        <f t="shared" si="225"/>
        <v>0</v>
      </c>
      <c r="G1442" s="1"/>
      <c r="H1442" s="1"/>
      <c r="I1442" s="84">
        <f t="shared" si="226"/>
        <v>14.26</v>
      </c>
      <c r="J1442" s="84">
        <f t="shared" si="227"/>
        <v>245.2</v>
      </c>
      <c r="K1442" s="1"/>
      <c r="L1442" s="1"/>
      <c r="M1442" s="84">
        <f t="shared" si="228"/>
        <v>14.26</v>
      </c>
      <c r="N1442" s="84">
        <f t="shared" si="229"/>
        <v>94.31</v>
      </c>
      <c r="O1442" s="84">
        <f t="shared" si="222"/>
        <v>311.22300000000001</v>
      </c>
      <c r="P1442" s="1"/>
      <c r="Q1442" s="1"/>
    </row>
    <row r="1443" spans="1:17" x14ac:dyDescent="0.2">
      <c r="A1443" s="84">
        <f t="shared" si="223"/>
        <v>143.69999999999999</v>
      </c>
      <c r="B1443" s="84">
        <f t="shared" si="220"/>
        <v>1.0125</v>
      </c>
      <c r="C1443" s="84">
        <f t="shared" si="221"/>
        <v>1</v>
      </c>
      <c r="D1443" s="1"/>
      <c r="E1443" s="84">
        <f t="shared" si="224"/>
        <v>14.27</v>
      </c>
      <c r="F1443" s="84">
        <f t="shared" si="225"/>
        <v>0</v>
      </c>
      <c r="G1443" s="1"/>
      <c r="H1443" s="1"/>
      <c r="I1443" s="84">
        <f t="shared" si="226"/>
        <v>14.27</v>
      </c>
      <c r="J1443" s="84">
        <f t="shared" si="227"/>
        <v>245.4</v>
      </c>
      <c r="K1443" s="1"/>
      <c r="L1443" s="1"/>
      <c r="M1443" s="84">
        <f t="shared" si="228"/>
        <v>14.27</v>
      </c>
      <c r="N1443" s="84">
        <f t="shared" si="229"/>
        <v>94.38</v>
      </c>
      <c r="O1443" s="84">
        <f t="shared" si="222"/>
        <v>311.45400000000001</v>
      </c>
      <c r="P1443" s="1"/>
      <c r="Q1443" s="1"/>
    </row>
    <row r="1444" spans="1:17" x14ac:dyDescent="0.2">
      <c r="A1444" s="84">
        <f t="shared" si="223"/>
        <v>143.80000000000001</v>
      </c>
      <c r="B1444" s="84">
        <f t="shared" si="220"/>
        <v>1.0124</v>
      </c>
      <c r="C1444" s="84">
        <f t="shared" si="221"/>
        <v>1</v>
      </c>
      <c r="D1444" s="1"/>
      <c r="E1444" s="84">
        <f t="shared" si="224"/>
        <v>14.28</v>
      </c>
      <c r="F1444" s="84">
        <f t="shared" si="225"/>
        <v>0</v>
      </c>
      <c r="G1444" s="1"/>
      <c r="H1444" s="1"/>
      <c r="I1444" s="84">
        <f t="shared" si="226"/>
        <v>14.28</v>
      </c>
      <c r="J1444" s="84">
        <f t="shared" si="227"/>
        <v>245.6</v>
      </c>
      <c r="K1444" s="1"/>
      <c r="L1444" s="1"/>
      <c r="M1444" s="84">
        <f t="shared" si="228"/>
        <v>14.28</v>
      </c>
      <c r="N1444" s="84">
        <f t="shared" si="229"/>
        <v>94.46</v>
      </c>
      <c r="O1444" s="84">
        <f t="shared" si="222"/>
        <v>311.71800000000002</v>
      </c>
      <c r="P1444" s="1"/>
      <c r="Q1444" s="1"/>
    </row>
    <row r="1445" spans="1:17" x14ac:dyDescent="0.2">
      <c r="A1445" s="84">
        <f t="shared" si="223"/>
        <v>143.9</v>
      </c>
      <c r="B1445" s="84">
        <f t="shared" si="220"/>
        <v>1.0123</v>
      </c>
      <c r="C1445" s="84">
        <f t="shared" si="221"/>
        <v>1</v>
      </c>
      <c r="D1445" s="1"/>
      <c r="E1445" s="84">
        <f t="shared" si="224"/>
        <v>14.29</v>
      </c>
      <c r="F1445" s="84">
        <f t="shared" si="225"/>
        <v>0</v>
      </c>
      <c r="G1445" s="1"/>
      <c r="H1445" s="1"/>
      <c r="I1445" s="84">
        <f t="shared" si="226"/>
        <v>14.29</v>
      </c>
      <c r="J1445" s="84">
        <f t="shared" si="227"/>
        <v>245.8</v>
      </c>
      <c r="K1445" s="1"/>
      <c r="L1445" s="1"/>
      <c r="M1445" s="84">
        <f t="shared" si="228"/>
        <v>14.29</v>
      </c>
      <c r="N1445" s="84">
        <f t="shared" si="229"/>
        <v>94.54</v>
      </c>
      <c r="O1445" s="84">
        <f t="shared" si="222"/>
        <v>311.98200000000003</v>
      </c>
      <c r="P1445" s="1"/>
      <c r="Q1445" s="1"/>
    </row>
    <row r="1446" spans="1:17" x14ac:dyDescent="0.2">
      <c r="A1446" s="84">
        <f t="shared" si="223"/>
        <v>144</v>
      </c>
      <c r="B1446" s="84">
        <f t="shared" si="220"/>
        <v>1.0123</v>
      </c>
      <c r="C1446" s="84">
        <f t="shared" si="221"/>
        <v>1</v>
      </c>
      <c r="D1446" s="1"/>
      <c r="E1446" s="84">
        <f t="shared" si="224"/>
        <v>14.3</v>
      </c>
      <c r="F1446" s="84">
        <f t="shared" si="225"/>
        <v>0</v>
      </c>
      <c r="G1446" s="1"/>
      <c r="H1446" s="1"/>
      <c r="I1446" s="84">
        <f t="shared" si="226"/>
        <v>14.3</v>
      </c>
      <c r="J1446" s="84">
        <f t="shared" si="227"/>
        <v>246</v>
      </c>
      <c r="K1446" s="1"/>
      <c r="L1446" s="1"/>
      <c r="M1446" s="84">
        <f t="shared" si="228"/>
        <v>14.3</v>
      </c>
      <c r="N1446" s="84">
        <f t="shared" si="229"/>
        <v>94.62</v>
      </c>
      <c r="O1446" s="84">
        <f t="shared" si="222"/>
        <v>312.24599999999998</v>
      </c>
      <c r="P1446" s="1"/>
      <c r="Q1446" s="1"/>
    </row>
    <row r="1447" spans="1:17" x14ac:dyDescent="0.2">
      <c r="A1447" s="84">
        <f t="shared" si="223"/>
        <v>144.1</v>
      </c>
      <c r="B1447" s="84">
        <f t="shared" si="220"/>
        <v>1.0122</v>
      </c>
      <c r="C1447" s="84">
        <f t="shared" si="221"/>
        <v>1</v>
      </c>
      <c r="D1447" s="1"/>
      <c r="E1447" s="84">
        <f t="shared" si="224"/>
        <v>14.31</v>
      </c>
      <c r="F1447" s="84">
        <f t="shared" si="225"/>
        <v>0</v>
      </c>
      <c r="G1447" s="1"/>
      <c r="H1447" s="1"/>
      <c r="I1447" s="84">
        <f t="shared" si="226"/>
        <v>14.31</v>
      </c>
      <c r="J1447" s="84">
        <f t="shared" si="227"/>
        <v>246.2</v>
      </c>
      <c r="K1447" s="1"/>
      <c r="L1447" s="1"/>
      <c r="M1447" s="84">
        <f t="shared" si="228"/>
        <v>14.31</v>
      </c>
      <c r="N1447" s="84">
        <f t="shared" si="229"/>
        <v>94.69</v>
      </c>
      <c r="O1447" s="84">
        <f t="shared" si="222"/>
        <v>312.47699999999998</v>
      </c>
      <c r="P1447" s="1"/>
      <c r="Q1447" s="1"/>
    </row>
    <row r="1448" spans="1:17" x14ac:dyDescent="0.2">
      <c r="A1448" s="84">
        <f t="shared" si="223"/>
        <v>144.19999999999999</v>
      </c>
      <c r="B1448" s="84">
        <f t="shared" si="220"/>
        <v>1.0121</v>
      </c>
      <c r="C1448" s="84">
        <f t="shared" si="221"/>
        <v>1</v>
      </c>
      <c r="D1448" s="1"/>
      <c r="E1448" s="84">
        <f t="shared" si="224"/>
        <v>14.32</v>
      </c>
      <c r="F1448" s="84">
        <f t="shared" si="225"/>
        <v>0</v>
      </c>
      <c r="G1448" s="1"/>
      <c r="H1448" s="1"/>
      <c r="I1448" s="84">
        <f t="shared" si="226"/>
        <v>14.32</v>
      </c>
      <c r="J1448" s="84">
        <f t="shared" si="227"/>
        <v>246.4</v>
      </c>
      <c r="K1448" s="1"/>
      <c r="L1448" s="1"/>
      <c r="M1448" s="84">
        <f t="shared" si="228"/>
        <v>14.32</v>
      </c>
      <c r="N1448" s="84">
        <f t="shared" si="229"/>
        <v>94.77</v>
      </c>
      <c r="O1448" s="84">
        <f t="shared" si="222"/>
        <v>312.74099999999999</v>
      </c>
      <c r="P1448" s="1"/>
      <c r="Q1448" s="1"/>
    </row>
    <row r="1449" spans="1:17" x14ac:dyDescent="0.2">
      <c r="A1449" s="84">
        <f t="shared" si="223"/>
        <v>144.30000000000001</v>
      </c>
      <c r="B1449" s="84">
        <f t="shared" si="220"/>
        <v>1.012</v>
      </c>
      <c r="C1449" s="84">
        <f t="shared" si="221"/>
        <v>1</v>
      </c>
      <c r="D1449" s="1"/>
      <c r="E1449" s="84">
        <f t="shared" si="224"/>
        <v>14.33</v>
      </c>
      <c r="F1449" s="84">
        <f t="shared" si="225"/>
        <v>0</v>
      </c>
      <c r="G1449" s="1"/>
      <c r="H1449" s="1"/>
      <c r="I1449" s="84">
        <f t="shared" si="226"/>
        <v>14.33</v>
      </c>
      <c r="J1449" s="84">
        <f t="shared" si="227"/>
        <v>246.6</v>
      </c>
      <c r="K1449" s="1"/>
      <c r="L1449" s="1"/>
      <c r="M1449" s="84">
        <f t="shared" si="228"/>
        <v>14.33</v>
      </c>
      <c r="N1449" s="84">
        <f t="shared" si="229"/>
        <v>94.85</v>
      </c>
      <c r="O1449" s="84">
        <f t="shared" si="222"/>
        <v>313.005</v>
      </c>
      <c r="P1449" s="1"/>
      <c r="Q1449" s="1"/>
    </row>
    <row r="1450" spans="1:17" x14ac:dyDescent="0.2">
      <c r="A1450" s="84">
        <f t="shared" si="223"/>
        <v>144.4</v>
      </c>
      <c r="B1450" s="84">
        <f t="shared" si="220"/>
        <v>1.0119</v>
      </c>
      <c r="C1450" s="84">
        <f t="shared" si="221"/>
        <v>1</v>
      </c>
      <c r="D1450" s="1"/>
      <c r="E1450" s="84">
        <f t="shared" si="224"/>
        <v>14.34</v>
      </c>
      <c r="F1450" s="84">
        <f t="shared" si="225"/>
        <v>0</v>
      </c>
      <c r="G1450" s="1"/>
      <c r="H1450" s="1"/>
      <c r="I1450" s="84">
        <f t="shared" si="226"/>
        <v>14.34</v>
      </c>
      <c r="J1450" s="84">
        <f t="shared" si="227"/>
        <v>246.8</v>
      </c>
      <c r="K1450" s="1"/>
      <c r="L1450" s="1"/>
      <c r="M1450" s="84">
        <f t="shared" si="228"/>
        <v>14.34</v>
      </c>
      <c r="N1450" s="84">
        <f t="shared" si="229"/>
        <v>94.92</v>
      </c>
      <c r="O1450" s="84">
        <f t="shared" si="222"/>
        <v>313.23599999999999</v>
      </c>
      <c r="P1450" s="1"/>
      <c r="Q1450" s="1"/>
    </row>
    <row r="1451" spans="1:17" x14ac:dyDescent="0.2">
      <c r="A1451" s="84">
        <f t="shared" si="223"/>
        <v>144.5</v>
      </c>
      <c r="B1451" s="84">
        <f t="shared" si="220"/>
        <v>1.0118</v>
      </c>
      <c r="C1451" s="84">
        <f t="shared" si="221"/>
        <v>1</v>
      </c>
      <c r="D1451" s="1"/>
      <c r="E1451" s="84">
        <f t="shared" si="224"/>
        <v>14.35</v>
      </c>
      <c r="F1451" s="84">
        <f t="shared" si="225"/>
        <v>0</v>
      </c>
      <c r="G1451" s="1"/>
      <c r="H1451" s="1"/>
      <c r="I1451" s="84">
        <f t="shared" si="226"/>
        <v>14.35</v>
      </c>
      <c r="J1451" s="84">
        <f t="shared" si="227"/>
        <v>247</v>
      </c>
      <c r="K1451" s="1"/>
      <c r="L1451" s="1"/>
      <c r="M1451" s="84">
        <f t="shared" si="228"/>
        <v>14.35</v>
      </c>
      <c r="N1451" s="84">
        <f t="shared" si="229"/>
        <v>95</v>
      </c>
      <c r="O1451" s="84">
        <f t="shared" si="222"/>
        <v>313.5</v>
      </c>
      <c r="P1451" s="1"/>
      <c r="Q1451" s="1"/>
    </row>
    <row r="1452" spans="1:17" x14ac:dyDescent="0.2">
      <c r="A1452" s="84">
        <f t="shared" si="223"/>
        <v>144.6</v>
      </c>
      <c r="B1452" s="84">
        <f t="shared" si="220"/>
        <v>1.0117</v>
      </c>
      <c r="C1452" s="84">
        <f t="shared" si="221"/>
        <v>1</v>
      </c>
      <c r="D1452" s="1"/>
      <c r="E1452" s="84">
        <f t="shared" si="224"/>
        <v>14.36</v>
      </c>
      <c r="F1452" s="84">
        <f t="shared" si="225"/>
        <v>0</v>
      </c>
      <c r="G1452" s="1"/>
      <c r="H1452" s="1"/>
      <c r="I1452" s="84">
        <f t="shared" si="226"/>
        <v>14.36</v>
      </c>
      <c r="J1452" s="84">
        <f t="shared" si="227"/>
        <v>247.2</v>
      </c>
      <c r="K1452" s="1"/>
      <c r="L1452" s="1"/>
      <c r="M1452" s="84">
        <f t="shared" si="228"/>
        <v>14.36</v>
      </c>
      <c r="N1452" s="84">
        <f t="shared" si="229"/>
        <v>95.08</v>
      </c>
      <c r="O1452" s="84">
        <f t="shared" si="222"/>
        <v>313.76400000000001</v>
      </c>
      <c r="P1452" s="1"/>
      <c r="Q1452" s="1"/>
    </row>
    <row r="1453" spans="1:17" x14ac:dyDescent="0.2">
      <c r="A1453" s="84">
        <f t="shared" si="223"/>
        <v>144.69999999999999</v>
      </c>
      <c r="B1453" s="84">
        <f t="shared" si="220"/>
        <v>1.0116000000000001</v>
      </c>
      <c r="C1453" s="84">
        <f t="shared" si="221"/>
        <v>1</v>
      </c>
      <c r="D1453" s="1"/>
      <c r="E1453" s="84">
        <f t="shared" si="224"/>
        <v>14.37</v>
      </c>
      <c r="F1453" s="84">
        <f t="shared" si="225"/>
        <v>0</v>
      </c>
      <c r="G1453" s="1"/>
      <c r="H1453" s="1"/>
      <c r="I1453" s="84">
        <f t="shared" si="226"/>
        <v>14.37</v>
      </c>
      <c r="J1453" s="84">
        <f t="shared" si="227"/>
        <v>247.4</v>
      </c>
      <c r="K1453" s="1"/>
      <c r="L1453" s="1"/>
      <c r="M1453" s="84">
        <f t="shared" si="228"/>
        <v>14.37</v>
      </c>
      <c r="N1453" s="84">
        <f t="shared" si="229"/>
        <v>95.15</v>
      </c>
      <c r="O1453" s="84">
        <f t="shared" si="222"/>
        <v>313.995</v>
      </c>
      <c r="P1453" s="1"/>
      <c r="Q1453" s="1"/>
    </row>
    <row r="1454" spans="1:17" x14ac:dyDescent="0.2">
      <c r="A1454" s="84">
        <f t="shared" si="223"/>
        <v>144.80000000000001</v>
      </c>
      <c r="B1454" s="84">
        <f t="shared" si="220"/>
        <v>1.0115000000000001</v>
      </c>
      <c r="C1454" s="84">
        <f t="shared" si="221"/>
        <v>1</v>
      </c>
      <c r="D1454" s="1"/>
      <c r="E1454" s="84">
        <f t="shared" si="224"/>
        <v>14.38</v>
      </c>
      <c r="F1454" s="84">
        <f t="shared" si="225"/>
        <v>0</v>
      </c>
      <c r="G1454" s="1"/>
      <c r="H1454" s="1"/>
      <c r="I1454" s="84">
        <f t="shared" si="226"/>
        <v>14.38</v>
      </c>
      <c r="J1454" s="84">
        <f t="shared" si="227"/>
        <v>247.6</v>
      </c>
      <c r="K1454" s="1"/>
      <c r="L1454" s="1"/>
      <c r="M1454" s="84">
        <f t="shared" si="228"/>
        <v>14.38</v>
      </c>
      <c r="N1454" s="84">
        <f t="shared" si="229"/>
        <v>95.23</v>
      </c>
      <c r="O1454" s="84">
        <f t="shared" si="222"/>
        <v>314.25900000000001</v>
      </c>
      <c r="P1454" s="1"/>
      <c r="Q1454" s="1"/>
    </row>
    <row r="1455" spans="1:17" x14ac:dyDescent="0.2">
      <c r="A1455" s="84">
        <f t="shared" si="223"/>
        <v>144.9</v>
      </c>
      <c r="B1455" s="84">
        <f t="shared" si="220"/>
        <v>1.0115000000000001</v>
      </c>
      <c r="C1455" s="84">
        <f t="shared" si="221"/>
        <v>1</v>
      </c>
      <c r="D1455" s="1"/>
      <c r="E1455" s="84">
        <f t="shared" si="224"/>
        <v>14.39</v>
      </c>
      <c r="F1455" s="84">
        <f t="shared" si="225"/>
        <v>0</v>
      </c>
      <c r="G1455" s="1"/>
      <c r="H1455" s="1"/>
      <c r="I1455" s="84">
        <f t="shared" si="226"/>
        <v>14.39</v>
      </c>
      <c r="J1455" s="84">
        <f t="shared" si="227"/>
        <v>247.8</v>
      </c>
      <c r="K1455" s="1"/>
      <c r="L1455" s="1"/>
      <c r="M1455" s="84">
        <f t="shared" si="228"/>
        <v>14.39</v>
      </c>
      <c r="N1455" s="84">
        <f t="shared" si="229"/>
        <v>95.31</v>
      </c>
      <c r="O1455" s="84">
        <f t="shared" si="222"/>
        <v>314.52300000000002</v>
      </c>
      <c r="P1455" s="1"/>
      <c r="Q1455" s="1"/>
    </row>
    <row r="1456" spans="1:17" x14ac:dyDescent="0.2">
      <c r="A1456" s="84">
        <f t="shared" si="223"/>
        <v>145</v>
      </c>
      <c r="B1456" s="84">
        <f t="shared" si="220"/>
        <v>1.0114000000000001</v>
      </c>
      <c r="C1456" s="84">
        <f t="shared" si="221"/>
        <v>1</v>
      </c>
      <c r="D1456" s="1"/>
      <c r="E1456" s="84">
        <f t="shared" si="224"/>
        <v>14.4</v>
      </c>
      <c r="F1456" s="84">
        <f t="shared" si="225"/>
        <v>0</v>
      </c>
      <c r="G1456" s="1"/>
      <c r="H1456" s="1"/>
      <c r="I1456" s="84">
        <f t="shared" si="226"/>
        <v>14.4</v>
      </c>
      <c r="J1456" s="84">
        <f t="shared" si="227"/>
        <v>248</v>
      </c>
      <c r="K1456" s="1"/>
      <c r="L1456" s="1"/>
      <c r="M1456" s="84">
        <f t="shared" si="228"/>
        <v>14.4</v>
      </c>
      <c r="N1456" s="84">
        <f t="shared" si="229"/>
        <v>95.38</v>
      </c>
      <c r="O1456" s="84">
        <f t="shared" si="222"/>
        <v>314.75400000000002</v>
      </c>
      <c r="P1456" s="1"/>
      <c r="Q1456" s="1"/>
    </row>
    <row r="1457" spans="1:17" x14ac:dyDescent="0.2">
      <c r="A1457" s="84">
        <f t="shared" si="223"/>
        <v>145.1</v>
      </c>
      <c r="B1457" s="84">
        <f t="shared" si="220"/>
        <v>1.0113000000000001</v>
      </c>
      <c r="C1457" s="84">
        <f t="shared" si="221"/>
        <v>1</v>
      </c>
      <c r="D1457" s="1"/>
      <c r="E1457" s="84">
        <f t="shared" si="224"/>
        <v>14.41</v>
      </c>
      <c r="F1457" s="84">
        <f t="shared" si="225"/>
        <v>0</v>
      </c>
      <c r="G1457" s="1"/>
      <c r="H1457" s="1"/>
      <c r="I1457" s="84">
        <f t="shared" si="226"/>
        <v>14.41</v>
      </c>
      <c r="J1457" s="84">
        <f t="shared" si="227"/>
        <v>248.2</v>
      </c>
      <c r="K1457" s="1"/>
      <c r="L1457" s="1"/>
      <c r="M1457" s="84">
        <f t="shared" si="228"/>
        <v>14.41</v>
      </c>
      <c r="N1457" s="84">
        <f t="shared" si="229"/>
        <v>95.46</v>
      </c>
      <c r="O1457" s="84">
        <f t="shared" si="222"/>
        <v>315.01799999999997</v>
      </c>
      <c r="P1457" s="1"/>
      <c r="Q1457" s="1"/>
    </row>
    <row r="1458" spans="1:17" x14ac:dyDescent="0.2">
      <c r="A1458" s="84">
        <f t="shared" si="223"/>
        <v>145.19999999999999</v>
      </c>
      <c r="B1458" s="84">
        <f t="shared" si="220"/>
        <v>1.0112000000000001</v>
      </c>
      <c r="C1458" s="84">
        <f t="shared" si="221"/>
        <v>1</v>
      </c>
      <c r="D1458" s="1"/>
      <c r="E1458" s="84">
        <f t="shared" si="224"/>
        <v>14.42</v>
      </c>
      <c r="F1458" s="84">
        <f t="shared" si="225"/>
        <v>0</v>
      </c>
      <c r="G1458" s="1"/>
      <c r="H1458" s="1"/>
      <c r="I1458" s="84">
        <f t="shared" si="226"/>
        <v>14.42</v>
      </c>
      <c r="J1458" s="84">
        <f t="shared" si="227"/>
        <v>248.4</v>
      </c>
      <c r="K1458" s="1"/>
      <c r="L1458" s="1"/>
      <c r="M1458" s="84">
        <f t="shared" si="228"/>
        <v>14.42</v>
      </c>
      <c r="N1458" s="84">
        <f t="shared" si="229"/>
        <v>95.54</v>
      </c>
      <c r="O1458" s="84">
        <f t="shared" si="222"/>
        <v>315.28199999999998</v>
      </c>
      <c r="P1458" s="1"/>
      <c r="Q1458" s="1"/>
    </row>
    <row r="1459" spans="1:17" x14ac:dyDescent="0.2">
      <c r="A1459" s="84">
        <f t="shared" si="223"/>
        <v>145.30000000000001</v>
      </c>
      <c r="B1459" s="84">
        <f t="shared" si="220"/>
        <v>1.0111000000000001</v>
      </c>
      <c r="C1459" s="84">
        <f t="shared" si="221"/>
        <v>1</v>
      </c>
      <c r="D1459" s="1"/>
      <c r="E1459" s="84">
        <f t="shared" si="224"/>
        <v>14.43</v>
      </c>
      <c r="F1459" s="84">
        <f t="shared" si="225"/>
        <v>0</v>
      </c>
      <c r="G1459" s="1"/>
      <c r="H1459" s="1"/>
      <c r="I1459" s="84">
        <f t="shared" si="226"/>
        <v>14.43</v>
      </c>
      <c r="J1459" s="84">
        <f t="shared" si="227"/>
        <v>248.6</v>
      </c>
      <c r="K1459" s="1"/>
      <c r="L1459" s="1"/>
      <c r="M1459" s="84">
        <f t="shared" si="228"/>
        <v>14.43</v>
      </c>
      <c r="N1459" s="84">
        <f t="shared" si="229"/>
        <v>95.62</v>
      </c>
      <c r="O1459" s="84">
        <f t="shared" si="222"/>
        <v>315.54599999999999</v>
      </c>
      <c r="P1459" s="1"/>
      <c r="Q1459" s="1"/>
    </row>
    <row r="1460" spans="1:17" x14ac:dyDescent="0.2">
      <c r="A1460" s="84">
        <f t="shared" si="223"/>
        <v>145.4</v>
      </c>
      <c r="B1460" s="84">
        <f t="shared" si="220"/>
        <v>1.0109999999999999</v>
      </c>
      <c r="C1460" s="84">
        <f t="shared" si="221"/>
        <v>1</v>
      </c>
      <c r="D1460" s="1"/>
      <c r="E1460" s="84">
        <f t="shared" si="224"/>
        <v>14.44</v>
      </c>
      <c r="F1460" s="84">
        <f t="shared" si="225"/>
        <v>0</v>
      </c>
      <c r="G1460" s="1"/>
      <c r="H1460" s="1"/>
      <c r="I1460" s="84">
        <f t="shared" si="226"/>
        <v>14.44</v>
      </c>
      <c r="J1460" s="84">
        <f t="shared" si="227"/>
        <v>248.8</v>
      </c>
      <c r="K1460" s="1"/>
      <c r="L1460" s="1"/>
      <c r="M1460" s="84">
        <f t="shared" si="228"/>
        <v>14.44</v>
      </c>
      <c r="N1460" s="84">
        <f t="shared" si="229"/>
        <v>95.69</v>
      </c>
      <c r="O1460" s="84">
        <f t="shared" si="222"/>
        <v>315.77699999999999</v>
      </c>
      <c r="P1460" s="1"/>
      <c r="Q1460" s="1"/>
    </row>
    <row r="1461" spans="1:17" x14ac:dyDescent="0.2">
      <c r="A1461" s="84">
        <f t="shared" si="223"/>
        <v>145.5</v>
      </c>
      <c r="B1461" s="84">
        <f t="shared" si="220"/>
        <v>1.0108999999999999</v>
      </c>
      <c r="C1461" s="84">
        <f t="shared" si="221"/>
        <v>1</v>
      </c>
      <c r="D1461" s="1"/>
      <c r="E1461" s="84">
        <f t="shared" si="224"/>
        <v>14.45</v>
      </c>
      <c r="F1461" s="84">
        <f t="shared" si="225"/>
        <v>0</v>
      </c>
      <c r="G1461" s="1"/>
      <c r="H1461" s="1"/>
      <c r="I1461" s="84">
        <f t="shared" si="226"/>
        <v>14.45</v>
      </c>
      <c r="J1461" s="84">
        <f t="shared" si="227"/>
        <v>249</v>
      </c>
      <c r="K1461" s="1"/>
      <c r="L1461" s="1"/>
      <c r="M1461" s="84">
        <f t="shared" si="228"/>
        <v>14.45</v>
      </c>
      <c r="N1461" s="84">
        <f t="shared" si="229"/>
        <v>95.77</v>
      </c>
      <c r="O1461" s="84">
        <f t="shared" si="222"/>
        <v>316.041</v>
      </c>
      <c r="P1461" s="1"/>
      <c r="Q1461" s="1"/>
    </row>
    <row r="1462" spans="1:17" x14ac:dyDescent="0.2">
      <c r="A1462" s="84">
        <f t="shared" si="223"/>
        <v>145.6</v>
      </c>
      <c r="B1462" s="84">
        <f t="shared" si="220"/>
        <v>1.0108999999999999</v>
      </c>
      <c r="C1462" s="84">
        <f t="shared" si="221"/>
        <v>1</v>
      </c>
      <c r="D1462" s="1"/>
      <c r="E1462" s="84">
        <f t="shared" si="224"/>
        <v>14.46</v>
      </c>
      <c r="F1462" s="84">
        <f t="shared" si="225"/>
        <v>0</v>
      </c>
      <c r="G1462" s="1"/>
      <c r="H1462" s="1"/>
      <c r="I1462" s="84">
        <f t="shared" si="226"/>
        <v>14.46</v>
      </c>
      <c r="J1462" s="84">
        <f t="shared" si="227"/>
        <v>249.2</v>
      </c>
      <c r="K1462" s="1"/>
      <c r="L1462" s="1"/>
      <c r="M1462" s="84">
        <f t="shared" si="228"/>
        <v>14.46</v>
      </c>
      <c r="N1462" s="84">
        <f t="shared" si="229"/>
        <v>95.85</v>
      </c>
      <c r="O1462" s="84">
        <f t="shared" si="222"/>
        <v>316.30500000000001</v>
      </c>
      <c r="P1462" s="1"/>
      <c r="Q1462" s="1"/>
    </row>
    <row r="1463" spans="1:17" x14ac:dyDescent="0.2">
      <c r="A1463" s="84">
        <f t="shared" si="223"/>
        <v>145.69999999999999</v>
      </c>
      <c r="B1463" s="84">
        <f t="shared" si="220"/>
        <v>1.0107999999999999</v>
      </c>
      <c r="C1463" s="84">
        <f t="shared" si="221"/>
        <v>1</v>
      </c>
      <c r="D1463" s="1"/>
      <c r="E1463" s="84">
        <f t="shared" si="224"/>
        <v>14.47</v>
      </c>
      <c r="F1463" s="84">
        <f t="shared" si="225"/>
        <v>0</v>
      </c>
      <c r="G1463" s="1"/>
      <c r="H1463" s="1"/>
      <c r="I1463" s="84">
        <f t="shared" si="226"/>
        <v>14.47</v>
      </c>
      <c r="J1463" s="84">
        <f t="shared" si="227"/>
        <v>249.4</v>
      </c>
      <c r="K1463" s="1"/>
      <c r="L1463" s="1"/>
      <c r="M1463" s="84">
        <f t="shared" si="228"/>
        <v>14.47</v>
      </c>
      <c r="N1463" s="84">
        <f t="shared" si="229"/>
        <v>95.92</v>
      </c>
      <c r="O1463" s="84">
        <f t="shared" si="222"/>
        <v>316.536</v>
      </c>
      <c r="P1463" s="1"/>
      <c r="Q1463" s="1"/>
    </row>
    <row r="1464" spans="1:17" x14ac:dyDescent="0.2">
      <c r="A1464" s="84">
        <f t="shared" si="223"/>
        <v>145.80000000000001</v>
      </c>
      <c r="B1464" s="84">
        <f t="shared" si="220"/>
        <v>1.0106999999999999</v>
      </c>
      <c r="C1464" s="84">
        <f t="shared" si="221"/>
        <v>1</v>
      </c>
      <c r="D1464" s="1"/>
      <c r="E1464" s="84">
        <f t="shared" si="224"/>
        <v>14.48</v>
      </c>
      <c r="F1464" s="84">
        <f t="shared" si="225"/>
        <v>0</v>
      </c>
      <c r="G1464" s="1"/>
      <c r="H1464" s="1"/>
      <c r="I1464" s="84">
        <f t="shared" si="226"/>
        <v>14.48</v>
      </c>
      <c r="J1464" s="84">
        <f t="shared" si="227"/>
        <v>249.6</v>
      </c>
      <c r="K1464" s="1"/>
      <c r="L1464" s="1"/>
      <c r="M1464" s="84">
        <f t="shared" si="228"/>
        <v>14.48</v>
      </c>
      <c r="N1464" s="84">
        <f t="shared" si="229"/>
        <v>96</v>
      </c>
      <c r="O1464" s="84">
        <f t="shared" si="222"/>
        <v>316.8</v>
      </c>
      <c r="P1464" s="1"/>
      <c r="Q1464" s="1"/>
    </row>
    <row r="1465" spans="1:17" x14ac:dyDescent="0.2">
      <c r="A1465" s="84">
        <f t="shared" si="223"/>
        <v>145.9</v>
      </c>
      <c r="B1465" s="84">
        <f t="shared" si="220"/>
        <v>1.0105999999999999</v>
      </c>
      <c r="C1465" s="84">
        <f t="shared" si="221"/>
        <v>1</v>
      </c>
      <c r="D1465" s="1"/>
      <c r="E1465" s="84">
        <f t="shared" si="224"/>
        <v>14.49</v>
      </c>
      <c r="F1465" s="84">
        <f t="shared" si="225"/>
        <v>0</v>
      </c>
      <c r="G1465" s="1"/>
      <c r="H1465" s="1"/>
      <c r="I1465" s="84">
        <f t="shared" si="226"/>
        <v>14.49</v>
      </c>
      <c r="J1465" s="84">
        <f t="shared" si="227"/>
        <v>249.8</v>
      </c>
      <c r="K1465" s="1"/>
      <c r="L1465" s="1"/>
      <c r="M1465" s="84">
        <f t="shared" si="228"/>
        <v>14.49</v>
      </c>
      <c r="N1465" s="84">
        <f t="shared" si="229"/>
        <v>96.08</v>
      </c>
      <c r="O1465" s="84">
        <f t="shared" si="222"/>
        <v>317.06400000000002</v>
      </c>
      <c r="P1465" s="1"/>
      <c r="Q1465" s="1"/>
    </row>
    <row r="1466" spans="1:17" x14ac:dyDescent="0.2">
      <c r="A1466" s="84">
        <f t="shared" si="223"/>
        <v>146</v>
      </c>
      <c r="B1466" s="84">
        <f t="shared" si="220"/>
        <v>1.0105</v>
      </c>
      <c r="C1466" s="84">
        <f t="shared" si="221"/>
        <v>1</v>
      </c>
      <c r="D1466" s="1"/>
      <c r="E1466" s="84">
        <f t="shared" si="224"/>
        <v>14.5</v>
      </c>
      <c r="F1466" s="84">
        <f t="shared" si="225"/>
        <v>0</v>
      </c>
      <c r="G1466" s="1"/>
      <c r="H1466" s="1"/>
      <c r="I1466" s="84">
        <f t="shared" si="226"/>
        <v>14.5</v>
      </c>
      <c r="J1466" s="84">
        <f t="shared" si="227"/>
        <v>250</v>
      </c>
      <c r="K1466" s="1"/>
      <c r="L1466" s="1"/>
      <c r="M1466" s="84">
        <f t="shared" si="228"/>
        <v>14.5</v>
      </c>
      <c r="N1466" s="84">
        <f t="shared" si="229"/>
        <v>96.15</v>
      </c>
      <c r="O1466" s="84">
        <f t="shared" si="222"/>
        <v>317.29500000000002</v>
      </c>
      <c r="P1466" s="1"/>
      <c r="Q1466" s="1"/>
    </row>
    <row r="1467" spans="1:17" x14ac:dyDescent="0.2">
      <c r="A1467" s="84">
        <f t="shared" si="223"/>
        <v>146.1</v>
      </c>
      <c r="B1467" s="84">
        <f t="shared" si="220"/>
        <v>1.0104</v>
      </c>
      <c r="C1467" s="84">
        <f t="shared" si="221"/>
        <v>1</v>
      </c>
      <c r="D1467" s="1"/>
      <c r="E1467" s="84">
        <f t="shared" si="224"/>
        <v>14.51</v>
      </c>
      <c r="F1467" s="84">
        <f t="shared" si="225"/>
        <v>0</v>
      </c>
      <c r="G1467" s="1"/>
      <c r="H1467" s="1"/>
      <c r="I1467" s="84">
        <f t="shared" si="226"/>
        <v>14.51</v>
      </c>
      <c r="J1467" s="84">
        <f t="shared" si="227"/>
        <v>250.2</v>
      </c>
      <c r="K1467" s="1"/>
      <c r="L1467" s="1"/>
      <c r="M1467" s="84">
        <f t="shared" si="228"/>
        <v>14.51</v>
      </c>
      <c r="N1467" s="84">
        <f t="shared" si="229"/>
        <v>96.23</v>
      </c>
      <c r="O1467" s="84">
        <f t="shared" si="222"/>
        <v>317.55900000000003</v>
      </c>
      <c r="P1467" s="1"/>
      <c r="Q1467" s="1"/>
    </row>
    <row r="1468" spans="1:17" x14ac:dyDescent="0.2">
      <c r="A1468" s="84">
        <f t="shared" si="223"/>
        <v>146.19999999999999</v>
      </c>
      <c r="B1468" s="84">
        <f t="shared" si="220"/>
        <v>1.0104</v>
      </c>
      <c r="C1468" s="84">
        <f t="shared" si="221"/>
        <v>1</v>
      </c>
      <c r="D1468" s="1"/>
      <c r="E1468" s="84">
        <f t="shared" si="224"/>
        <v>14.52</v>
      </c>
      <c r="F1468" s="84">
        <f t="shared" si="225"/>
        <v>0</v>
      </c>
      <c r="G1468" s="1"/>
      <c r="H1468" s="1"/>
      <c r="I1468" s="84">
        <f t="shared" si="226"/>
        <v>14.52</v>
      </c>
      <c r="J1468" s="84">
        <f t="shared" si="227"/>
        <v>250.4</v>
      </c>
      <c r="K1468" s="1"/>
      <c r="L1468" s="1"/>
      <c r="M1468" s="84">
        <f t="shared" si="228"/>
        <v>14.52</v>
      </c>
      <c r="N1468" s="84">
        <f t="shared" si="229"/>
        <v>96.31</v>
      </c>
      <c r="O1468" s="84">
        <f t="shared" si="222"/>
        <v>317.82299999999998</v>
      </c>
      <c r="P1468" s="1"/>
      <c r="Q1468" s="1"/>
    </row>
    <row r="1469" spans="1:17" x14ac:dyDescent="0.2">
      <c r="A1469" s="84">
        <f t="shared" si="223"/>
        <v>146.30000000000001</v>
      </c>
      <c r="B1469" s="84">
        <f t="shared" si="220"/>
        <v>1.0103</v>
      </c>
      <c r="C1469" s="84">
        <f t="shared" si="221"/>
        <v>1</v>
      </c>
      <c r="D1469" s="1"/>
      <c r="E1469" s="84">
        <f t="shared" si="224"/>
        <v>14.53</v>
      </c>
      <c r="F1469" s="84">
        <f t="shared" si="225"/>
        <v>0</v>
      </c>
      <c r="G1469" s="1"/>
      <c r="H1469" s="1"/>
      <c r="I1469" s="84">
        <f t="shared" si="226"/>
        <v>14.53</v>
      </c>
      <c r="J1469" s="84">
        <f t="shared" si="227"/>
        <v>250.6</v>
      </c>
      <c r="K1469" s="1"/>
      <c r="L1469" s="1"/>
      <c r="M1469" s="84">
        <f t="shared" si="228"/>
        <v>14.53</v>
      </c>
      <c r="N1469" s="84">
        <f t="shared" si="229"/>
        <v>96.38</v>
      </c>
      <c r="O1469" s="84">
        <f t="shared" si="222"/>
        <v>318.05399999999997</v>
      </c>
      <c r="P1469" s="1"/>
      <c r="Q1469" s="1"/>
    </row>
    <row r="1470" spans="1:17" x14ac:dyDescent="0.2">
      <c r="A1470" s="84">
        <f t="shared" si="223"/>
        <v>146.4</v>
      </c>
      <c r="B1470" s="84">
        <f t="shared" si="220"/>
        <v>1.0102</v>
      </c>
      <c r="C1470" s="84">
        <f t="shared" si="221"/>
        <v>1</v>
      </c>
      <c r="D1470" s="1"/>
      <c r="E1470" s="84">
        <f t="shared" si="224"/>
        <v>14.54</v>
      </c>
      <c r="F1470" s="84">
        <f t="shared" si="225"/>
        <v>0</v>
      </c>
      <c r="G1470" s="1"/>
      <c r="H1470" s="1"/>
      <c r="I1470" s="84">
        <f t="shared" si="226"/>
        <v>14.54</v>
      </c>
      <c r="J1470" s="84">
        <f t="shared" si="227"/>
        <v>250.8</v>
      </c>
      <c r="K1470" s="1"/>
      <c r="L1470" s="1"/>
      <c r="M1470" s="84">
        <f t="shared" si="228"/>
        <v>14.54</v>
      </c>
      <c r="N1470" s="84">
        <f t="shared" si="229"/>
        <v>96.46</v>
      </c>
      <c r="O1470" s="84">
        <f t="shared" si="222"/>
        <v>318.31799999999998</v>
      </c>
      <c r="P1470" s="1"/>
      <c r="Q1470" s="1"/>
    </row>
    <row r="1471" spans="1:17" x14ac:dyDescent="0.2">
      <c r="A1471" s="84">
        <f t="shared" si="223"/>
        <v>146.5</v>
      </c>
      <c r="B1471" s="84">
        <f t="shared" si="220"/>
        <v>1.0101</v>
      </c>
      <c r="C1471" s="84">
        <f t="shared" si="221"/>
        <v>1</v>
      </c>
      <c r="D1471" s="1"/>
      <c r="E1471" s="84">
        <f t="shared" si="224"/>
        <v>14.55</v>
      </c>
      <c r="F1471" s="84">
        <f t="shared" si="225"/>
        <v>0</v>
      </c>
      <c r="G1471" s="1"/>
      <c r="H1471" s="1"/>
      <c r="I1471" s="84">
        <f t="shared" si="226"/>
        <v>14.55</v>
      </c>
      <c r="J1471" s="84">
        <f t="shared" si="227"/>
        <v>251</v>
      </c>
      <c r="K1471" s="1"/>
      <c r="L1471" s="1"/>
      <c r="M1471" s="84">
        <f t="shared" si="228"/>
        <v>14.55</v>
      </c>
      <c r="N1471" s="84">
        <f t="shared" si="229"/>
        <v>96.54</v>
      </c>
      <c r="O1471" s="84">
        <f t="shared" si="222"/>
        <v>318.58199999999999</v>
      </c>
      <c r="P1471" s="1"/>
      <c r="Q1471" s="1"/>
    </row>
    <row r="1472" spans="1:17" x14ac:dyDescent="0.2">
      <c r="A1472" s="84">
        <f t="shared" si="223"/>
        <v>146.6</v>
      </c>
      <c r="B1472" s="84">
        <f t="shared" si="220"/>
        <v>1.01</v>
      </c>
      <c r="C1472" s="84">
        <f t="shared" si="221"/>
        <v>1</v>
      </c>
      <c r="D1472" s="1"/>
      <c r="E1472" s="84">
        <f t="shared" si="224"/>
        <v>14.56</v>
      </c>
      <c r="F1472" s="84">
        <f t="shared" si="225"/>
        <v>0</v>
      </c>
      <c r="G1472" s="1"/>
      <c r="H1472" s="1"/>
      <c r="I1472" s="84">
        <f t="shared" si="226"/>
        <v>14.56</v>
      </c>
      <c r="J1472" s="84">
        <f t="shared" si="227"/>
        <v>251.2</v>
      </c>
      <c r="K1472" s="1"/>
      <c r="L1472" s="1"/>
      <c r="M1472" s="84">
        <f t="shared" si="228"/>
        <v>14.56</v>
      </c>
      <c r="N1472" s="84">
        <f t="shared" si="229"/>
        <v>96.62</v>
      </c>
      <c r="O1472" s="84">
        <f t="shared" si="222"/>
        <v>318.846</v>
      </c>
      <c r="P1472" s="1"/>
      <c r="Q1472" s="1"/>
    </row>
    <row r="1473" spans="1:17" x14ac:dyDescent="0.2">
      <c r="A1473" s="84">
        <f t="shared" si="223"/>
        <v>146.69999999999999</v>
      </c>
      <c r="B1473" s="84">
        <f t="shared" si="220"/>
        <v>1.01</v>
      </c>
      <c r="C1473" s="84">
        <f t="shared" si="221"/>
        <v>1</v>
      </c>
      <c r="D1473" s="1"/>
      <c r="E1473" s="84">
        <f t="shared" si="224"/>
        <v>14.57</v>
      </c>
      <c r="F1473" s="84">
        <f t="shared" si="225"/>
        <v>0</v>
      </c>
      <c r="G1473" s="1"/>
      <c r="H1473" s="1"/>
      <c r="I1473" s="84">
        <f t="shared" si="226"/>
        <v>14.57</v>
      </c>
      <c r="J1473" s="84">
        <f t="shared" si="227"/>
        <v>251.4</v>
      </c>
      <c r="K1473" s="1"/>
      <c r="L1473" s="1"/>
      <c r="M1473" s="84">
        <f t="shared" si="228"/>
        <v>14.57</v>
      </c>
      <c r="N1473" s="84">
        <f t="shared" si="229"/>
        <v>96.69</v>
      </c>
      <c r="O1473" s="84">
        <f t="shared" si="222"/>
        <v>319.077</v>
      </c>
      <c r="P1473" s="1"/>
      <c r="Q1473" s="1"/>
    </row>
    <row r="1474" spans="1:17" x14ac:dyDescent="0.2">
      <c r="A1474" s="84">
        <f t="shared" si="223"/>
        <v>146.80000000000001</v>
      </c>
      <c r="B1474" s="84">
        <f t="shared" si="220"/>
        <v>1.0099</v>
      </c>
      <c r="C1474" s="84">
        <f t="shared" si="221"/>
        <v>1</v>
      </c>
      <c r="D1474" s="1"/>
      <c r="E1474" s="84">
        <f t="shared" si="224"/>
        <v>14.58</v>
      </c>
      <c r="F1474" s="84">
        <f t="shared" si="225"/>
        <v>0</v>
      </c>
      <c r="G1474" s="1"/>
      <c r="H1474" s="1"/>
      <c r="I1474" s="84">
        <f t="shared" si="226"/>
        <v>14.58</v>
      </c>
      <c r="J1474" s="84">
        <f t="shared" si="227"/>
        <v>251.6</v>
      </c>
      <c r="K1474" s="1"/>
      <c r="L1474" s="1"/>
      <c r="M1474" s="84">
        <f t="shared" si="228"/>
        <v>14.58</v>
      </c>
      <c r="N1474" s="84">
        <f t="shared" si="229"/>
        <v>96.77</v>
      </c>
      <c r="O1474" s="84">
        <f t="shared" si="222"/>
        <v>319.34100000000001</v>
      </c>
      <c r="P1474" s="1"/>
      <c r="Q1474" s="1"/>
    </row>
    <row r="1475" spans="1:17" x14ac:dyDescent="0.2">
      <c r="A1475" s="84">
        <f t="shared" si="223"/>
        <v>146.9</v>
      </c>
      <c r="B1475" s="84">
        <f t="shared" si="220"/>
        <v>1.0098</v>
      </c>
      <c r="C1475" s="84">
        <f t="shared" si="221"/>
        <v>1</v>
      </c>
      <c r="D1475" s="1"/>
      <c r="E1475" s="84">
        <f t="shared" si="224"/>
        <v>14.59</v>
      </c>
      <c r="F1475" s="84">
        <f t="shared" si="225"/>
        <v>0</v>
      </c>
      <c r="G1475" s="1"/>
      <c r="H1475" s="1"/>
      <c r="I1475" s="84">
        <f t="shared" si="226"/>
        <v>14.59</v>
      </c>
      <c r="J1475" s="84">
        <f t="shared" si="227"/>
        <v>251.8</v>
      </c>
      <c r="K1475" s="1"/>
      <c r="L1475" s="1"/>
      <c r="M1475" s="84">
        <f t="shared" si="228"/>
        <v>14.59</v>
      </c>
      <c r="N1475" s="84">
        <f t="shared" si="229"/>
        <v>96.85</v>
      </c>
      <c r="O1475" s="84">
        <f t="shared" si="222"/>
        <v>319.60500000000002</v>
      </c>
      <c r="P1475" s="1"/>
      <c r="Q1475" s="1"/>
    </row>
    <row r="1476" spans="1:17" x14ac:dyDescent="0.2">
      <c r="A1476" s="84">
        <f t="shared" si="223"/>
        <v>147</v>
      </c>
      <c r="B1476" s="84">
        <f t="shared" si="220"/>
        <v>1.0097</v>
      </c>
      <c r="C1476" s="84">
        <f t="shared" si="221"/>
        <v>1</v>
      </c>
      <c r="D1476" s="1"/>
      <c r="E1476" s="84">
        <f t="shared" si="224"/>
        <v>14.6</v>
      </c>
      <c r="F1476" s="84">
        <f t="shared" si="225"/>
        <v>0</v>
      </c>
      <c r="G1476" s="1"/>
      <c r="H1476" s="1"/>
      <c r="I1476" s="84">
        <f t="shared" si="226"/>
        <v>14.6</v>
      </c>
      <c r="J1476" s="84">
        <f t="shared" si="227"/>
        <v>252</v>
      </c>
      <c r="K1476" s="1"/>
      <c r="L1476" s="1"/>
      <c r="M1476" s="84">
        <f t="shared" si="228"/>
        <v>14.6</v>
      </c>
      <c r="N1476" s="84">
        <f t="shared" si="229"/>
        <v>96.92</v>
      </c>
      <c r="O1476" s="84">
        <f t="shared" si="222"/>
        <v>319.83600000000001</v>
      </c>
      <c r="P1476" s="1"/>
      <c r="Q1476" s="1"/>
    </row>
    <row r="1477" spans="1:17" x14ac:dyDescent="0.2">
      <c r="A1477" s="84">
        <f t="shared" si="223"/>
        <v>147.1</v>
      </c>
      <c r="B1477" s="84">
        <f t="shared" si="220"/>
        <v>1.0096000000000001</v>
      </c>
      <c r="C1477" s="84">
        <f t="shared" si="221"/>
        <v>1</v>
      </c>
      <c r="D1477" s="1"/>
      <c r="E1477" s="84">
        <f t="shared" si="224"/>
        <v>14.61</v>
      </c>
      <c r="F1477" s="84">
        <f t="shared" si="225"/>
        <v>0</v>
      </c>
      <c r="G1477" s="1"/>
      <c r="H1477" s="1"/>
      <c r="I1477" s="84">
        <f t="shared" si="226"/>
        <v>14.61</v>
      </c>
      <c r="J1477" s="84">
        <f t="shared" si="227"/>
        <v>252.2</v>
      </c>
      <c r="K1477" s="1"/>
      <c r="L1477" s="1"/>
      <c r="M1477" s="84">
        <f t="shared" si="228"/>
        <v>14.61</v>
      </c>
      <c r="N1477" s="84">
        <f t="shared" si="229"/>
        <v>97</v>
      </c>
      <c r="O1477" s="84">
        <f t="shared" si="222"/>
        <v>320.10000000000002</v>
      </c>
      <c r="P1477" s="1"/>
      <c r="Q1477" s="1"/>
    </row>
    <row r="1478" spans="1:17" x14ac:dyDescent="0.2">
      <c r="A1478" s="84">
        <f t="shared" si="223"/>
        <v>147.19999999999999</v>
      </c>
      <c r="B1478" s="84">
        <f t="shared" si="220"/>
        <v>1.0096000000000001</v>
      </c>
      <c r="C1478" s="84">
        <f t="shared" si="221"/>
        <v>1</v>
      </c>
      <c r="D1478" s="1"/>
      <c r="E1478" s="84">
        <f t="shared" si="224"/>
        <v>14.62</v>
      </c>
      <c r="F1478" s="84">
        <f t="shared" si="225"/>
        <v>0</v>
      </c>
      <c r="G1478" s="1"/>
      <c r="H1478" s="1"/>
      <c r="I1478" s="84">
        <f t="shared" si="226"/>
        <v>14.62</v>
      </c>
      <c r="J1478" s="84">
        <f t="shared" si="227"/>
        <v>252.4</v>
      </c>
      <c r="K1478" s="1"/>
      <c r="L1478" s="1"/>
      <c r="M1478" s="84">
        <f t="shared" si="228"/>
        <v>14.62</v>
      </c>
      <c r="N1478" s="84">
        <f t="shared" si="229"/>
        <v>97.08</v>
      </c>
      <c r="O1478" s="84">
        <f t="shared" si="222"/>
        <v>320.36399999999998</v>
      </c>
      <c r="P1478" s="1"/>
      <c r="Q1478" s="1"/>
    </row>
    <row r="1479" spans="1:17" x14ac:dyDescent="0.2">
      <c r="A1479" s="84">
        <f t="shared" si="223"/>
        <v>147.30000000000001</v>
      </c>
      <c r="B1479" s="84">
        <f t="shared" si="220"/>
        <v>1.0095000000000001</v>
      </c>
      <c r="C1479" s="84">
        <f t="shared" si="221"/>
        <v>1</v>
      </c>
      <c r="D1479" s="1"/>
      <c r="E1479" s="84">
        <f t="shared" si="224"/>
        <v>14.63</v>
      </c>
      <c r="F1479" s="84">
        <f t="shared" si="225"/>
        <v>0</v>
      </c>
      <c r="G1479" s="1"/>
      <c r="H1479" s="1"/>
      <c r="I1479" s="84">
        <f t="shared" si="226"/>
        <v>14.63</v>
      </c>
      <c r="J1479" s="84">
        <f t="shared" si="227"/>
        <v>252.6</v>
      </c>
      <c r="K1479" s="1"/>
      <c r="L1479" s="1"/>
      <c r="M1479" s="84">
        <f t="shared" si="228"/>
        <v>14.63</v>
      </c>
      <c r="N1479" s="84">
        <f t="shared" si="229"/>
        <v>97.15</v>
      </c>
      <c r="O1479" s="84">
        <f t="shared" si="222"/>
        <v>320.59500000000003</v>
      </c>
      <c r="P1479" s="1"/>
      <c r="Q1479" s="1"/>
    </row>
    <row r="1480" spans="1:17" x14ac:dyDescent="0.2">
      <c r="A1480" s="84">
        <f t="shared" si="223"/>
        <v>147.4</v>
      </c>
      <c r="B1480" s="84">
        <f t="shared" si="220"/>
        <v>1.0094000000000001</v>
      </c>
      <c r="C1480" s="84">
        <f t="shared" si="221"/>
        <v>1</v>
      </c>
      <c r="D1480" s="1"/>
      <c r="E1480" s="84">
        <f t="shared" si="224"/>
        <v>14.64</v>
      </c>
      <c r="F1480" s="84">
        <f t="shared" si="225"/>
        <v>0</v>
      </c>
      <c r="G1480" s="1"/>
      <c r="H1480" s="1"/>
      <c r="I1480" s="84">
        <f t="shared" si="226"/>
        <v>14.64</v>
      </c>
      <c r="J1480" s="84">
        <f t="shared" si="227"/>
        <v>252.8</v>
      </c>
      <c r="K1480" s="1"/>
      <c r="L1480" s="1"/>
      <c r="M1480" s="84">
        <f t="shared" si="228"/>
        <v>14.64</v>
      </c>
      <c r="N1480" s="84">
        <f t="shared" si="229"/>
        <v>97.23</v>
      </c>
      <c r="O1480" s="84">
        <f t="shared" si="222"/>
        <v>320.85899999999998</v>
      </c>
      <c r="P1480" s="1"/>
      <c r="Q1480" s="1"/>
    </row>
    <row r="1481" spans="1:17" x14ac:dyDescent="0.2">
      <c r="A1481" s="84">
        <f t="shared" si="223"/>
        <v>147.5</v>
      </c>
      <c r="B1481" s="84">
        <f t="shared" si="220"/>
        <v>1.0093000000000001</v>
      </c>
      <c r="C1481" s="84">
        <f t="shared" si="221"/>
        <v>1</v>
      </c>
      <c r="D1481" s="1"/>
      <c r="E1481" s="84">
        <f t="shared" si="224"/>
        <v>14.65</v>
      </c>
      <c r="F1481" s="84">
        <f t="shared" si="225"/>
        <v>0</v>
      </c>
      <c r="G1481" s="1"/>
      <c r="H1481" s="1"/>
      <c r="I1481" s="84">
        <f t="shared" si="226"/>
        <v>14.65</v>
      </c>
      <c r="J1481" s="84">
        <f t="shared" si="227"/>
        <v>253</v>
      </c>
      <c r="K1481" s="1"/>
      <c r="L1481" s="1"/>
      <c r="M1481" s="84">
        <f t="shared" si="228"/>
        <v>14.65</v>
      </c>
      <c r="N1481" s="84">
        <f t="shared" si="229"/>
        <v>97.31</v>
      </c>
      <c r="O1481" s="84">
        <f t="shared" si="222"/>
        <v>321.12299999999999</v>
      </c>
      <c r="P1481" s="1"/>
      <c r="Q1481" s="1"/>
    </row>
    <row r="1482" spans="1:17" x14ac:dyDescent="0.2">
      <c r="A1482" s="84">
        <f t="shared" si="223"/>
        <v>147.6</v>
      </c>
      <c r="B1482" s="84">
        <f t="shared" si="220"/>
        <v>1.0092000000000001</v>
      </c>
      <c r="C1482" s="84">
        <f t="shared" si="221"/>
        <v>1</v>
      </c>
      <c r="D1482" s="1"/>
      <c r="E1482" s="84">
        <f t="shared" si="224"/>
        <v>14.66</v>
      </c>
      <c r="F1482" s="84">
        <f t="shared" si="225"/>
        <v>0</v>
      </c>
      <c r="G1482" s="1"/>
      <c r="H1482" s="1"/>
      <c r="I1482" s="84">
        <f t="shared" si="226"/>
        <v>14.66</v>
      </c>
      <c r="J1482" s="84">
        <f t="shared" si="227"/>
        <v>253.2</v>
      </c>
      <c r="K1482" s="1"/>
      <c r="L1482" s="1"/>
      <c r="M1482" s="84">
        <f t="shared" si="228"/>
        <v>14.66</v>
      </c>
      <c r="N1482" s="84">
        <f t="shared" si="229"/>
        <v>97.38</v>
      </c>
      <c r="O1482" s="84">
        <f t="shared" si="222"/>
        <v>321.35399999999998</v>
      </c>
      <c r="P1482" s="1"/>
      <c r="Q1482" s="1"/>
    </row>
    <row r="1483" spans="1:17" x14ac:dyDescent="0.2">
      <c r="A1483" s="84">
        <f t="shared" si="223"/>
        <v>147.69999999999999</v>
      </c>
      <c r="B1483" s="84">
        <f t="shared" si="220"/>
        <v>1.0092000000000001</v>
      </c>
      <c r="C1483" s="84">
        <f t="shared" si="221"/>
        <v>1</v>
      </c>
      <c r="D1483" s="1"/>
      <c r="E1483" s="84">
        <f t="shared" si="224"/>
        <v>14.67</v>
      </c>
      <c r="F1483" s="84">
        <f t="shared" si="225"/>
        <v>0</v>
      </c>
      <c r="G1483" s="1"/>
      <c r="H1483" s="1"/>
      <c r="I1483" s="84">
        <f t="shared" si="226"/>
        <v>14.67</v>
      </c>
      <c r="J1483" s="84">
        <f t="shared" si="227"/>
        <v>253.4</v>
      </c>
      <c r="K1483" s="1"/>
      <c r="L1483" s="1"/>
      <c r="M1483" s="84">
        <f t="shared" si="228"/>
        <v>14.67</v>
      </c>
      <c r="N1483" s="84">
        <f t="shared" si="229"/>
        <v>97.46</v>
      </c>
      <c r="O1483" s="84">
        <f t="shared" si="222"/>
        <v>321.61799999999999</v>
      </c>
      <c r="P1483" s="1"/>
      <c r="Q1483" s="1"/>
    </row>
    <row r="1484" spans="1:17" x14ac:dyDescent="0.2">
      <c r="A1484" s="84">
        <f t="shared" si="223"/>
        <v>147.80000000000001</v>
      </c>
      <c r="B1484" s="84">
        <f t="shared" si="220"/>
        <v>1.0091000000000001</v>
      </c>
      <c r="C1484" s="84">
        <f t="shared" si="221"/>
        <v>1</v>
      </c>
      <c r="D1484" s="1"/>
      <c r="E1484" s="84">
        <f t="shared" si="224"/>
        <v>14.68</v>
      </c>
      <c r="F1484" s="84">
        <f t="shared" si="225"/>
        <v>0</v>
      </c>
      <c r="G1484" s="1"/>
      <c r="H1484" s="1"/>
      <c r="I1484" s="84">
        <f t="shared" si="226"/>
        <v>14.68</v>
      </c>
      <c r="J1484" s="84">
        <f t="shared" si="227"/>
        <v>253.6</v>
      </c>
      <c r="K1484" s="1"/>
      <c r="L1484" s="1"/>
      <c r="M1484" s="84">
        <f t="shared" si="228"/>
        <v>14.68</v>
      </c>
      <c r="N1484" s="84">
        <f t="shared" si="229"/>
        <v>97.54</v>
      </c>
      <c r="O1484" s="84">
        <f t="shared" si="222"/>
        <v>321.88200000000001</v>
      </c>
      <c r="P1484" s="1"/>
      <c r="Q1484" s="1"/>
    </row>
    <row r="1485" spans="1:17" x14ac:dyDescent="0.2">
      <c r="A1485" s="84">
        <f t="shared" si="223"/>
        <v>147.9</v>
      </c>
      <c r="B1485" s="84">
        <f t="shared" si="220"/>
        <v>1.0089999999999999</v>
      </c>
      <c r="C1485" s="84">
        <f t="shared" si="221"/>
        <v>1</v>
      </c>
      <c r="D1485" s="1"/>
      <c r="E1485" s="84">
        <f t="shared" si="224"/>
        <v>14.69</v>
      </c>
      <c r="F1485" s="84">
        <f t="shared" si="225"/>
        <v>0</v>
      </c>
      <c r="G1485" s="1"/>
      <c r="H1485" s="1"/>
      <c r="I1485" s="84">
        <f t="shared" si="226"/>
        <v>14.69</v>
      </c>
      <c r="J1485" s="84">
        <f t="shared" si="227"/>
        <v>253.8</v>
      </c>
      <c r="K1485" s="1"/>
      <c r="L1485" s="1"/>
      <c r="M1485" s="84">
        <f t="shared" si="228"/>
        <v>14.69</v>
      </c>
      <c r="N1485" s="84">
        <f t="shared" si="229"/>
        <v>97.62</v>
      </c>
      <c r="O1485" s="84">
        <f t="shared" si="222"/>
        <v>322.14600000000002</v>
      </c>
      <c r="P1485" s="1"/>
      <c r="Q1485" s="1"/>
    </row>
    <row r="1486" spans="1:17" x14ac:dyDescent="0.2">
      <c r="A1486" s="84">
        <f t="shared" si="223"/>
        <v>148</v>
      </c>
      <c r="B1486" s="84">
        <f t="shared" si="220"/>
        <v>1.0088999999999999</v>
      </c>
      <c r="C1486" s="84">
        <f t="shared" si="221"/>
        <v>1</v>
      </c>
      <c r="D1486" s="1"/>
      <c r="E1486" s="84">
        <f t="shared" si="224"/>
        <v>14.7</v>
      </c>
      <c r="F1486" s="84">
        <f t="shared" si="225"/>
        <v>0</v>
      </c>
      <c r="G1486" s="1"/>
      <c r="H1486" s="1"/>
      <c r="I1486" s="84">
        <f t="shared" si="226"/>
        <v>14.7</v>
      </c>
      <c r="J1486" s="84">
        <f t="shared" si="227"/>
        <v>254</v>
      </c>
      <c r="K1486" s="1"/>
      <c r="L1486" s="1"/>
      <c r="M1486" s="84">
        <f t="shared" si="228"/>
        <v>14.7</v>
      </c>
      <c r="N1486" s="84">
        <f t="shared" si="229"/>
        <v>97.69</v>
      </c>
      <c r="O1486" s="84">
        <f t="shared" si="222"/>
        <v>322.37700000000001</v>
      </c>
      <c r="P1486" s="1"/>
      <c r="Q1486" s="1"/>
    </row>
    <row r="1487" spans="1:17" x14ac:dyDescent="0.2">
      <c r="A1487" s="84">
        <f t="shared" si="223"/>
        <v>148.1</v>
      </c>
      <c r="B1487" s="84">
        <f t="shared" si="220"/>
        <v>1.0088999999999999</v>
      </c>
      <c r="C1487" s="84">
        <f t="shared" si="221"/>
        <v>1</v>
      </c>
      <c r="D1487" s="1"/>
      <c r="E1487" s="84">
        <f t="shared" si="224"/>
        <v>14.71</v>
      </c>
      <c r="F1487" s="84">
        <f t="shared" si="225"/>
        <v>0</v>
      </c>
      <c r="G1487" s="1"/>
      <c r="H1487" s="1"/>
      <c r="I1487" s="84">
        <f t="shared" si="226"/>
        <v>14.71</v>
      </c>
      <c r="J1487" s="84">
        <f t="shared" si="227"/>
        <v>254.2</v>
      </c>
      <c r="K1487" s="1"/>
      <c r="L1487" s="1"/>
      <c r="M1487" s="84">
        <f t="shared" si="228"/>
        <v>14.71</v>
      </c>
      <c r="N1487" s="84">
        <f t="shared" si="229"/>
        <v>97.77</v>
      </c>
      <c r="O1487" s="84">
        <f t="shared" si="222"/>
        <v>322.64100000000002</v>
      </c>
      <c r="P1487" s="1"/>
      <c r="Q1487" s="1"/>
    </row>
    <row r="1488" spans="1:17" x14ac:dyDescent="0.2">
      <c r="A1488" s="84">
        <f t="shared" si="223"/>
        <v>148.19999999999999</v>
      </c>
      <c r="B1488" s="84">
        <f t="shared" ref="B1488:B1551" si="230">ROUND(VLOOKUP($A1488,SINCLAIRTABELLE,$D$1),$B$10)</f>
        <v>1.0087999999999999</v>
      </c>
      <c r="C1488" s="84">
        <f t="shared" ref="C1488:C1551" si="231">IF($B$3=$W$1,ROUND(VLOOKUP($A1488,SINCLAIRTABELLE,$E$1),$B$10),IF($B$3=$W$2,B1488,B1488+$B$4))</f>
        <v>1</v>
      </c>
      <c r="D1488" s="1"/>
      <c r="E1488" s="84">
        <f t="shared" si="224"/>
        <v>14.72</v>
      </c>
      <c r="F1488" s="84">
        <f t="shared" si="225"/>
        <v>0</v>
      </c>
      <c r="G1488" s="1"/>
      <c r="H1488" s="1"/>
      <c r="I1488" s="84">
        <f t="shared" si="226"/>
        <v>14.72</v>
      </c>
      <c r="J1488" s="84">
        <f t="shared" si="227"/>
        <v>254.4</v>
      </c>
      <c r="K1488" s="1"/>
      <c r="L1488" s="1"/>
      <c r="M1488" s="84">
        <f t="shared" si="228"/>
        <v>14.72</v>
      </c>
      <c r="N1488" s="84">
        <f t="shared" si="229"/>
        <v>97.85</v>
      </c>
      <c r="O1488" s="84">
        <f t="shared" ref="O1488:O1551" si="232">IF($N$4="Ja",ROUND(N1488*$O$2,$B$10),N1488)</f>
        <v>322.90499999999997</v>
      </c>
      <c r="P1488" s="1"/>
      <c r="Q1488" s="1"/>
    </row>
    <row r="1489" spans="1:17" x14ac:dyDescent="0.2">
      <c r="A1489" s="84">
        <f t="shared" si="223"/>
        <v>148.30000000000001</v>
      </c>
      <c r="B1489" s="84">
        <f t="shared" si="230"/>
        <v>1.0086999999999999</v>
      </c>
      <c r="C1489" s="84">
        <f t="shared" si="231"/>
        <v>1</v>
      </c>
      <c r="D1489" s="1"/>
      <c r="E1489" s="84">
        <f t="shared" si="224"/>
        <v>14.73</v>
      </c>
      <c r="F1489" s="84">
        <f t="shared" si="225"/>
        <v>0</v>
      </c>
      <c r="G1489" s="1"/>
      <c r="H1489" s="1"/>
      <c r="I1489" s="84">
        <f t="shared" si="226"/>
        <v>14.73</v>
      </c>
      <c r="J1489" s="84">
        <f t="shared" si="227"/>
        <v>254.6</v>
      </c>
      <c r="K1489" s="1"/>
      <c r="L1489" s="1"/>
      <c r="M1489" s="84">
        <f t="shared" si="228"/>
        <v>14.73</v>
      </c>
      <c r="N1489" s="84">
        <f t="shared" si="229"/>
        <v>97.92</v>
      </c>
      <c r="O1489" s="84">
        <f t="shared" si="232"/>
        <v>323.13600000000002</v>
      </c>
      <c r="P1489" s="1"/>
      <c r="Q1489" s="1"/>
    </row>
    <row r="1490" spans="1:17" x14ac:dyDescent="0.2">
      <c r="A1490" s="84">
        <f t="shared" ref="A1490:A1553" si="233">ROUND(A1489+0.1,1)</f>
        <v>148.4</v>
      </c>
      <c r="B1490" s="84">
        <f t="shared" si="230"/>
        <v>1.0085999999999999</v>
      </c>
      <c r="C1490" s="84">
        <f t="shared" si="231"/>
        <v>1</v>
      </c>
      <c r="D1490" s="1"/>
      <c r="E1490" s="84">
        <f t="shared" ref="E1490:E1553" si="234">ROUND(E1489+0.01,2)</f>
        <v>14.74</v>
      </c>
      <c r="F1490" s="84">
        <f t="shared" ref="F1490:F1553" si="235">ROUND(IF(E1490 &gt; $F$9,0,($F$9-E1490)*100*$F$11), $F$10)</f>
        <v>0</v>
      </c>
      <c r="G1490" s="1"/>
      <c r="H1490" s="1"/>
      <c r="I1490" s="84">
        <f t="shared" ref="I1490:I1553" si="236">ROUND(I1489+0.01,2)</f>
        <v>14.74</v>
      </c>
      <c r="J1490" s="84">
        <f t="shared" ref="J1490:J1553" si="237">ROUND(IF(I1490&lt;=$J$9,0,(I1490-$J$9)*100*$J$11),$J$10)</f>
        <v>254.8</v>
      </c>
      <c r="K1490" s="1"/>
      <c r="L1490" s="1"/>
      <c r="M1490" s="84">
        <f t="shared" ref="M1490:M1553" si="238">ROUND(M1489+0.01,2)</f>
        <v>14.74</v>
      </c>
      <c r="N1490" s="84">
        <f t="shared" ref="N1490:N1553" si="239">ROUND(IF(M1490&lt;=$N$9,0,(M1490-$N$9)*100*$N$11),$N$10)</f>
        <v>98</v>
      </c>
      <c r="O1490" s="84">
        <f t="shared" si="232"/>
        <v>323.39999999999998</v>
      </c>
      <c r="P1490" s="1"/>
      <c r="Q1490" s="1"/>
    </row>
    <row r="1491" spans="1:17" x14ac:dyDescent="0.2">
      <c r="A1491" s="84">
        <f t="shared" si="233"/>
        <v>148.5</v>
      </c>
      <c r="B1491" s="84">
        <f t="shared" si="230"/>
        <v>1.0085999999999999</v>
      </c>
      <c r="C1491" s="84">
        <f t="shared" si="231"/>
        <v>1</v>
      </c>
      <c r="D1491" s="1"/>
      <c r="E1491" s="84">
        <f t="shared" si="234"/>
        <v>14.75</v>
      </c>
      <c r="F1491" s="84">
        <f t="shared" si="235"/>
        <v>0</v>
      </c>
      <c r="G1491" s="1"/>
      <c r="H1491" s="1"/>
      <c r="I1491" s="84">
        <f t="shared" si="236"/>
        <v>14.75</v>
      </c>
      <c r="J1491" s="84">
        <f t="shared" si="237"/>
        <v>255</v>
      </c>
      <c r="K1491" s="1"/>
      <c r="L1491" s="1"/>
      <c r="M1491" s="84">
        <f t="shared" si="238"/>
        <v>14.75</v>
      </c>
      <c r="N1491" s="84">
        <f t="shared" si="239"/>
        <v>98.08</v>
      </c>
      <c r="O1491" s="84">
        <f t="shared" si="232"/>
        <v>323.66399999999999</v>
      </c>
      <c r="P1491" s="1"/>
      <c r="Q1491" s="1"/>
    </row>
    <row r="1492" spans="1:17" x14ac:dyDescent="0.2">
      <c r="A1492" s="84">
        <f t="shared" si="233"/>
        <v>148.6</v>
      </c>
      <c r="B1492" s="84">
        <f t="shared" si="230"/>
        <v>1.0085</v>
      </c>
      <c r="C1492" s="84">
        <f t="shared" si="231"/>
        <v>1</v>
      </c>
      <c r="D1492" s="1"/>
      <c r="E1492" s="84">
        <f t="shared" si="234"/>
        <v>14.76</v>
      </c>
      <c r="F1492" s="84">
        <f t="shared" si="235"/>
        <v>0</v>
      </c>
      <c r="G1492" s="1"/>
      <c r="H1492" s="1"/>
      <c r="I1492" s="84">
        <f t="shared" si="236"/>
        <v>14.76</v>
      </c>
      <c r="J1492" s="84">
        <f t="shared" si="237"/>
        <v>255.2</v>
      </c>
      <c r="K1492" s="1"/>
      <c r="L1492" s="1"/>
      <c r="M1492" s="84">
        <f t="shared" si="238"/>
        <v>14.76</v>
      </c>
      <c r="N1492" s="84">
        <f t="shared" si="239"/>
        <v>98.15</v>
      </c>
      <c r="O1492" s="84">
        <f t="shared" si="232"/>
        <v>323.89499999999998</v>
      </c>
      <c r="P1492" s="1"/>
      <c r="Q1492" s="1"/>
    </row>
    <row r="1493" spans="1:17" x14ac:dyDescent="0.2">
      <c r="A1493" s="84">
        <f t="shared" si="233"/>
        <v>148.69999999999999</v>
      </c>
      <c r="B1493" s="84">
        <f t="shared" si="230"/>
        <v>1.0084</v>
      </c>
      <c r="C1493" s="84">
        <f t="shared" si="231"/>
        <v>1</v>
      </c>
      <c r="D1493" s="1"/>
      <c r="E1493" s="84">
        <f t="shared" si="234"/>
        <v>14.77</v>
      </c>
      <c r="F1493" s="84">
        <f t="shared" si="235"/>
        <v>0</v>
      </c>
      <c r="G1493" s="1"/>
      <c r="H1493" s="1"/>
      <c r="I1493" s="84">
        <f t="shared" si="236"/>
        <v>14.77</v>
      </c>
      <c r="J1493" s="84">
        <f t="shared" si="237"/>
        <v>255.4</v>
      </c>
      <c r="K1493" s="1"/>
      <c r="L1493" s="1"/>
      <c r="M1493" s="84">
        <f t="shared" si="238"/>
        <v>14.77</v>
      </c>
      <c r="N1493" s="84">
        <f t="shared" si="239"/>
        <v>98.23</v>
      </c>
      <c r="O1493" s="84">
        <f t="shared" si="232"/>
        <v>324.15899999999999</v>
      </c>
      <c r="P1493" s="1"/>
      <c r="Q1493" s="1"/>
    </row>
    <row r="1494" spans="1:17" x14ac:dyDescent="0.2">
      <c r="A1494" s="84">
        <f t="shared" si="233"/>
        <v>148.80000000000001</v>
      </c>
      <c r="B1494" s="84">
        <f t="shared" si="230"/>
        <v>1.0084</v>
      </c>
      <c r="C1494" s="84">
        <f t="shared" si="231"/>
        <v>1</v>
      </c>
      <c r="D1494" s="1"/>
      <c r="E1494" s="84">
        <f t="shared" si="234"/>
        <v>14.78</v>
      </c>
      <c r="F1494" s="84">
        <f t="shared" si="235"/>
        <v>0</v>
      </c>
      <c r="G1494" s="1"/>
      <c r="H1494" s="1"/>
      <c r="I1494" s="84">
        <f t="shared" si="236"/>
        <v>14.78</v>
      </c>
      <c r="J1494" s="84">
        <f t="shared" si="237"/>
        <v>255.6</v>
      </c>
      <c r="K1494" s="1"/>
      <c r="L1494" s="1"/>
      <c r="M1494" s="84">
        <f t="shared" si="238"/>
        <v>14.78</v>
      </c>
      <c r="N1494" s="84">
        <f t="shared" si="239"/>
        <v>98.31</v>
      </c>
      <c r="O1494" s="84">
        <f t="shared" si="232"/>
        <v>324.423</v>
      </c>
      <c r="P1494" s="1"/>
      <c r="Q1494" s="1"/>
    </row>
    <row r="1495" spans="1:17" x14ac:dyDescent="0.2">
      <c r="A1495" s="84">
        <f t="shared" si="233"/>
        <v>148.9</v>
      </c>
      <c r="B1495" s="84">
        <f t="shared" si="230"/>
        <v>1.0083</v>
      </c>
      <c r="C1495" s="84">
        <f t="shared" si="231"/>
        <v>1</v>
      </c>
      <c r="D1495" s="1"/>
      <c r="E1495" s="84">
        <f t="shared" si="234"/>
        <v>14.79</v>
      </c>
      <c r="F1495" s="84">
        <f t="shared" si="235"/>
        <v>0</v>
      </c>
      <c r="G1495" s="1"/>
      <c r="H1495" s="1"/>
      <c r="I1495" s="84">
        <f t="shared" si="236"/>
        <v>14.79</v>
      </c>
      <c r="J1495" s="84">
        <f t="shared" si="237"/>
        <v>255.8</v>
      </c>
      <c r="K1495" s="1"/>
      <c r="L1495" s="1"/>
      <c r="M1495" s="84">
        <f t="shared" si="238"/>
        <v>14.79</v>
      </c>
      <c r="N1495" s="84">
        <f t="shared" si="239"/>
        <v>98.38</v>
      </c>
      <c r="O1495" s="84">
        <f t="shared" si="232"/>
        <v>324.654</v>
      </c>
      <c r="P1495" s="1"/>
      <c r="Q1495" s="1"/>
    </row>
    <row r="1496" spans="1:17" x14ac:dyDescent="0.2">
      <c r="A1496" s="84">
        <f t="shared" si="233"/>
        <v>149</v>
      </c>
      <c r="B1496" s="84">
        <f t="shared" si="230"/>
        <v>1.0082</v>
      </c>
      <c r="C1496" s="84">
        <f t="shared" si="231"/>
        <v>1</v>
      </c>
      <c r="D1496" s="1"/>
      <c r="E1496" s="84">
        <f t="shared" si="234"/>
        <v>14.8</v>
      </c>
      <c r="F1496" s="84">
        <f t="shared" si="235"/>
        <v>0</v>
      </c>
      <c r="G1496" s="1"/>
      <c r="H1496" s="1"/>
      <c r="I1496" s="84">
        <f t="shared" si="236"/>
        <v>14.8</v>
      </c>
      <c r="J1496" s="84">
        <f t="shared" si="237"/>
        <v>256</v>
      </c>
      <c r="K1496" s="1"/>
      <c r="L1496" s="1"/>
      <c r="M1496" s="84">
        <f t="shared" si="238"/>
        <v>14.8</v>
      </c>
      <c r="N1496" s="84">
        <f t="shared" si="239"/>
        <v>98.46</v>
      </c>
      <c r="O1496" s="84">
        <f t="shared" si="232"/>
        <v>324.91800000000001</v>
      </c>
      <c r="P1496" s="1"/>
      <c r="Q1496" s="1"/>
    </row>
    <row r="1497" spans="1:17" x14ac:dyDescent="0.2">
      <c r="A1497" s="84">
        <f t="shared" si="233"/>
        <v>149.1</v>
      </c>
      <c r="B1497" s="84">
        <f t="shared" si="230"/>
        <v>1.0081</v>
      </c>
      <c r="C1497" s="84">
        <f t="shared" si="231"/>
        <v>1</v>
      </c>
      <c r="D1497" s="1"/>
      <c r="E1497" s="84">
        <f t="shared" si="234"/>
        <v>14.81</v>
      </c>
      <c r="F1497" s="84">
        <f t="shared" si="235"/>
        <v>0</v>
      </c>
      <c r="G1497" s="1"/>
      <c r="H1497" s="1"/>
      <c r="I1497" s="84">
        <f t="shared" si="236"/>
        <v>14.81</v>
      </c>
      <c r="J1497" s="84">
        <f t="shared" si="237"/>
        <v>256.2</v>
      </c>
      <c r="K1497" s="1"/>
      <c r="L1497" s="1"/>
      <c r="M1497" s="84">
        <f t="shared" si="238"/>
        <v>14.81</v>
      </c>
      <c r="N1497" s="84">
        <f t="shared" si="239"/>
        <v>98.54</v>
      </c>
      <c r="O1497" s="84">
        <f t="shared" si="232"/>
        <v>325.18200000000002</v>
      </c>
      <c r="P1497" s="1"/>
      <c r="Q1497" s="1"/>
    </row>
    <row r="1498" spans="1:17" x14ac:dyDescent="0.2">
      <c r="A1498" s="84">
        <f t="shared" si="233"/>
        <v>149.19999999999999</v>
      </c>
      <c r="B1498" s="84">
        <f t="shared" si="230"/>
        <v>1.0081</v>
      </c>
      <c r="C1498" s="84">
        <f t="shared" si="231"/>
        <v>1</v>
      </c>
      <c r="D1498" s="1"/>
      <c r="E1498" s="84">
        <f t="shared" si="234"/>
        <v>14.82</v>
      </c>
      <c r="F1498" s="84">
        <f t="shared" si="235"/>
        <v>0</v>
      </c>
      <c r="G1498" s="1"/>
      <c r="H1498" s="1"/>
      <c r="I1498" s="84">
        <f t="shared" si="236"/>
        <v>14.82</v>
      </c>
      <c r="J1498" s="84">
        <f t="shared" si="237"/>
        <v>256.39999999999998</v>
      </c>
      <c r="K1498" s="1"/>
      <c r="L1498" s="1"/>
      <c r="M1498" s="84">
        <f t="shared" si="238"/>
        <v>14.82</v>
      </c>
      <c r="N1498" s="84">
        <f t="shared" si="239"/>
        <v>98.62</v>
      </c>
      <c r="O1498" s="84">
        <f t="shared" si="232"/>
        <v>325.44600000000003</v>
      </c>
      <c r="P1498" s="1"/>
      <c r="Q1498" s="1"/>
    </row>
    <row r="1499" spans="1:17" x14ac:dyDescent="0.2">
      <c r="A1499" s="84">
        <f t="shared" si="233"/>
        <v>149.30000000000001</v>
      </c>
      <c r="B1499" s="84">
        <f t="shared" si="230"/>
        <v>1.008</v>
      </c>
      <c r="C1499" s="84">
        <f t="shared" si="231"/>
        <v>1</v>
      </c>
      <c r="D1499" s="1"/>
      <c r="E1499" s="84">
        <f t="shared" si="234"/>
        <v>14.83</v>
      </c>
      <c r="F1499" s="84">
        <f t="shared" si="235"/>
        <v>0</v>
      </c>
      <c r="G1499" s="1"/>
      <c r="H1499" s="1"/>
      <c r="I1499" s="84">
        <f t="shared" si="236"/>
        <v>14.83</v>
      </c>
      <c r="J1499" s="84">
        <f t="shared" si="237"/>
        <v>256.60000000000002</v>
      </c>
      <c r="K1499" s="1"/>
      <c r="L1499" s="1"/>
      <c r="M1499" s="84">
        <f t="shared" si="238"/>
        <v>14.83</v>
      </c>
      <c r="N1499" s="84">
        <f t="shared" si="239"/>
        <v>98.69</v>
      </c>
      <c r="O1499" s="84">
        <f t="shared" si="232"/>
        <v>325.67700000000002</v>
      </c>
      <c r="P1499" s="1"/>
      <c r="Q1499" s="1"/>
    </row>
    <row r="1500" spans="1:17" x14ac:dyDescent="0.2">
      <c r="A1500" s="84">
        <f t="shared" si="233"/>
        <v>149.4</v>
      </c>
      <c r="B1500" s="84">
        <f t="shared" si="230"/>
        <v>1.0079</v>
      </c>
      <c r="C1500" s="84">
        <f t="shared" si="231"/>
        <v>1</v>
      </c>
      <c r="D1500" s="1"/>
      <c r="E1500" s="84">
        <f t="shared" si="234"/>
        <v>14.84</v>
      </c>
      <c r="F1500" s="84">
        <f t="shared" si="235"/>
        <v>0</v>
      </c>
      <c r="G1500" s="1"/>
      <c r="H1500" s="1"/>
      <c r="I1500" s="84">
        <f t="shared" si="236"/>
        <v>14.84</v>
      </c>
      <c r="J1500" s="84">
        <f t="shared" si="237"/>
        <v>256.8</v>
      </c>
      <c r="K1500" s="1"/>
      <c r="L1500" s="1"/>
      <c r="M1500" s="84">
        <f t="shared" si="238"/>
        <v>14.84</v>
      </c>
      <c r="N1500" s="84">
        <f t="shared" si="239"/>
        <v>98.77</v>
      </c>
      <c r="O1500" s="84">
        <f t="shared" si="232"/>
        <v>325.94099999999997</v>
      </c>
      <c r="P1500" s="1"/>
      <c r="Q1500" s="1"/>
    </row>
    <row r="1501" spans="1:17" x14ac:dyDescent="0.2">
      <c r="A1501" s="84">
        <f t="shared" si="233"/>
        <v>149.5</v>
      </c>
      <c r="B1501" s="84">
        <f t="shared" si="230"/>
        <v>1.0079</v>
      </c>
      <c r="C1501" s="84">
        <f t="shared" si="231"/>
        <v>1</v>
      </c>
      <c r="D1501" s="1"/>
      <c r="E1501" s="84">
        <f t="shared" si="234"/>
        <v>14.85</v>
      </c>
      <c r="F1501" s="84">
        <f t="shared" si="235"/>
        <v>0</v>
      </c>
      <c r="G1501" s="1"/>
      <c r="H1501" s="1"/>
      <c r="I1501" s="84">
        <f t="shared" si="236"/>
        <v>14.85</v>
      </c>
      <c r="J1501" s="84">
        <f t="shared" si="237"/>
        <v>257</v>
      </c>
      <c r="K1501" s="1"/>
      <c r="L1501" s="1"/>
      <c r="M1501" s="84">
        <f t="shared" si="238"/>
        <v>14.85</v>
      </c>
      <c r="N1501" s="84">
        <f t="shared" si="239"/>
        <v>98.85</v>
      </c>
      <c r="O1501" s="84">
        <f t="shared" si="232"/>
        <v>326.20499999999998</v>
      </c>
      <c r="P1501" s="1"/>
      <c r="Q1501" s="1"/>
    </row>
    <row r="1502" spans="1:17" x14ac:dyDescent="0.2">
      <c r="A1502" s="84">
        <f t="shared" si="233"/>
        <v>149.6</v>
      </c>
      <c r="B1502" s="84">
        <f t="shared" si="230"/>
        <v>1.0078</v>
      </c>
      <c r="C1502" s="84">
        <f t="shared" si="231"/>
        <v>1</v>
      </c>
      <c r="D1502" s="1"/>
      <c r="E1502" s="84">
        <f t="shared" si="234"/>
        <v>14.86</v>
      </c>
      <c r="F1502" s="84">
        <f t="shared" si="235"/>
        <v>0</v>
      </c>
      <c r="G1502" s="1"/>
      <c r="H1502" s="1"/>
      <c r="I1502" s="84">
        <f t="shared" si="236"/>
        <v>14.86</v>
      </c>
      <c r="J1502" s="84">
        <f t="shared" si="237"/>
        <v>257.2</v>
      </c>
      <c r="K1502" s="1"/>
      <c r="L1502" s="1"/>
      <c r="M1502" s="84">
        <f t="shared" si="238"/>
        <v>14.86</v>
      </c>
      <c r="N1502" s="84">
        <f t="shared" si="239"/>
        <v>98.92</v>
      </c>
      <c r="O1502" s="84">
        <f t="shared" si="232"/>
        <v>326.43599999999998</v>
      </c>
      <c r="P1502" s="1"/>
      <c r="Q1502" s="1"/>
    </row>
    <row r="1503" spans="1:17" x14ac:dyDescent="0.2">
      <c r="A1503" s="84">
        <f t="shared" si="233"/>
        <v>149.69999999999999</v>
      </c>
      <c r="B1503" s="84">
        <f t="shared" si="230"/>
        <v>1.0077</v>
      </c>
      <c r="C1503" s="84">
        <f t="shared" si="231"/>
        <v>1</v>
      </c>
      <c r="D1503" s="1"/>
      <c r="E1503" s="84">
        <f t="shared" si="234"/>
        <v>14.87</v>
      </c>
      <c r="F1503" s="84">
        <f t="shared" si="235"/>
        <v>0</v>
      </c>
      <c r="G1503" s="1"/>
      <c r="H1503" s="1"/>
      <c r="I1503" s="84">
        <f t="shared" si="236"/>
        <v>14.87</v>
      </c>
      <c r="J1503" s="84">
        <f t="shared" si="237"/>
        <v>257.39999999999998</v>
      </c>
      <c r="K1503" s="1"/>
      <c r="L1503" s="1"/>
      <c r="M1503" s="84">
        <f t="shared" si="238"/>
        <v>14.87</v>
      </c>
      <c r="N1503" s="84">
        <f t="shared" si="239"/>
        <v>99</v>
      </c>
      <c r="O1503" s="84">
        <f t="shared" si="232"/>
        <v>326.7</v>
      </c>
      <c r="P1503" s="1"/>
      <c r="Q1503" s="1"/>
    </row>
    <row r="1504" spans="1:17" x14ac:dyDescent="0.2">
      <c r="A1504" s="84">
        <f t="shared" si="233"/>
        <v>149.80000000000001</v>
      </c>
      <c r="B1504" s="84">
        <f t="shared" si="230"/>
        <v>1.0076000000000001</v>
      </c>
      <c r="C1504" s="84">
        <f t="shared" si="231"/>
        <v>1</v>
      </c>
      <c r="D1504" s="1"/>
      <c r="E1504" s="84">
        <f t="shared" si="234"/>
        <v>14.88</v>
      </c>
      <c r="F1504" s="84">
        <f t="shared" si="235"/>
        <v>0</v>
      </c>
      <c r="G1504" s="1"/>
      <c r="H1504" s="1"/>
      <c r="I1504" s="84">
        <f t="shared" si="236"/>
        <v>14.88</v>
      </c>
      <c r="J1504" s="84">
        <f t="shared" si="237"/>
        <v>257.60000000000002</v>
      </c>
      <c r="K1504" s="1"/>
      <c r="L1504" s="1"/>
      <c r="M1504" s="84">
        <f t="shared" si="238"/>
        <v>14.88</v>
      </c>
      <c r="N1504" s="84">
        <f t="shared" si="239"/>
        <v>99.08</v>
      </c>
      <c r="O1504" s="84">
        <f t="shared" si="232"/>
        <v>326.964</v>
      </c>
      <c r="P1504" s="1"/>
      <c r="Q1504" s="1"/>
    </row>
    <row r="1505" spans="1:17" x14ac:dyDescent="0.2">
      <c r="A1505" s="84">
        <f t="shared" si="233"/>
        <v>149.9</v>
      </c>
      <c r="B1505" s="84">
        <f t="shared" si="230"/>
        <v>1.0076000000000001</v>
      </c>
      <c r="C1505" s="84">
        <f t="shared" si="231"/>
        <v>1</v>
      </c>
      <c r="D1505" s="1"/>
      <c r="E1505" s="84">
        <f t="shared" si="234"/>
        <v>14.89</v>
      </c>
      <c r="F1505" s="84">
        <f t="shared" si="235"/>
        <v>0</v>
      </c>
      <c r="G1505" s="1"/>
      <c r="H1505" s="1"/>
      <c r="I1505" s="84">
        <f t="shared" si="236"/>
        <v>14.89</v>
      </c>
      <c r="J1505" s="84">
        <f t="shared" si="237"/>
        <v>257.8</v>
      </c>
      <c r="K1505" s="1"/>
      <c r="L1505" s="1"/>
      <c r="M1505" s="84">
        <f t="shared" si="238"/>
        <v>14.89</v>
      </c>
      <c r="N1505" s="84">
        <f t="shared" si="239"/>
        <v>99.15</v>
      </c>
      <c r="O1505" s="84">
        <f t="shared" si="232"/>
        <v>327.19499999999999</v>
      </c>
      <c r="P1505" s="1"/>
      <c r="Q1505" s="1"/>
    </row>
    <row r="1506" spans="1:17" x14ac:dyDescent="0.2">
      <c r="A1506" s="84">
        <f t="shared" si="233"/>
        <v>150</v>
      </c>
      <c r="B1506" s="84">
        <f t="shared" si="230"/>
        <v>1.0075000000000001</v>
      </c>
      <c r="C1506" s="84">
        <f t="shared" si="231"/>
        <v>1</v>
      </c>
      <c r="D1506" s="1"/>
      <c r="E1506" s="84">
        <f t="shared" si="234"/>
        <v>14.9</v>
      </c>
      <c r="F1506" s="84">
        <f t="shared" si="235"/>
        <v>0</v>
      </c>
      <c r="G1506" s="1"/>
      <c r="H1506" s="1"/>
      <c r="I1506" s="84">
        <f t="shared" si="236"/>
        <v>14.9</v>
      </c>
      <c r="J1506" s="84">
        <f t="shared" si="237"/>
        <v>258</v>
      </c>
      <c r="K1506" s="1"/>
      <c r="L1506" s="1"/>
      <c r="M1506" s="84">
        <f t="shared" si="238"/>
        <v>14.9</v>
      </c>
      <c r="N1506" s="84">
        <f t="shared" si="239"/>
        <v>99.23</v>
      </c>
      <c r="O1506" s="84">
        <f t="shared" si="232"/>
        <v>327.459</v>
      </c>
      <c r="P1506" s="1"/>
      <c r="Q1506" s="1"/>
    </row>
    <row r="1507" spans="1:17" x14ac:dyDescent="0.2">
      <c r="A1507" s="84">
        <f t="shared" si="233"/>
        <v>150.1</v>
      </c>
      <c r="B1507" s="84">
        <f t="shared" si="230"/>
        <v>1.0074000000000001</v>
      </c>
      <c r="C1507" s="84">
        <f t="shared" si="231"/>
        <v>1</v>
      </c>
      <c r="D1507" s="1"/>
      <c r="E1507" s="84">
        <f t="shared" si="234"/>
        <v>14.91</v>
      </c>
      <c r="F1507" s="84">
        <f t="shared" si="235"/>
        <v>0</v>
      </c>
      <c r="G1507" s="1"/>
      <c r="H1507" s="1"/>
      <c r="I1507" s="84">
        <f t="shared" si="236"/>
        <v>14.91</v>
      </c>
      <c r="J1507" s="84">
        <f t="shared" si="237"/>
        <v>258.2</v>
      </c>
      <c r="K1507" s="1"/>
      <c r="L1507" s="1"/>
      <c r="M1507" s="84">
        <f t="shared" si="238"/>
        <v>14.91</v>
      </c>
      <c r="N1507" s="84">
        <f t="shared" si="239"/>
        <v>99.31</v>
      </c>
      <c r="O1507" s="84">
        <f t="shared" si="232"/>
        <v>327.72300000000001</v>
      </c>
      <c r="P1507" s="1"/>
      <c r="Q1507" s="1"/>
    </row>
    <row r="1508" spans="1:17" x14ac:dyDescent="0.2">
      <c r="A1508" s="84">
        <f t="shared" si="233"/>
        <v>150.19999999999999</v>
      </c>
      <c r="B1508" s="84">
        <f t="shared" si="230"/>
        <v>1.0074000000000001</v>
      </c>
      <c r="C1508" s="84">
        <f t="shared" si="231"/>
        <v>1</v>
      </c>
      <c r="D1508" s="1"/>
      <c r="E1508" s="84">
        <f t="shared" si="234"/>
        <v>14.92</v>
      </c>
      <c r="F1508" s="84">
        <f t="shared" si="235"/>
        <v>0</v>
      </c>
      <c r="G1508" s="1"/>
      <c r="H1508" s="1"/>
      <c r="I1508" s="84">
        <f t="shared" si="236"/>
        <v>14.92</v>
      </c>
      <c r="J1508" s="84">
        <f t="shared" si="237"/>
        <v>258.39999999999998</v>
      </c>
      <c r="K1508" s="1"/>
      <c r="L1508" s="1"/>
      <c r="M1508" s="84">
        <f t="shared" si="238"/>
        <v>14.92</v>
      </c>
      <c r="N1508" s="84">
        <f t="shared" si="239"/>
        <v>99.38</v>
      </c>
      <c r="O1508" s="84">
        <f t="shared" si="232"/>
        <v>327.95400000000001</v>
      </c>
      <c r="P1508" s="1"/>
      <c r="Q1508" s="1"/>
    </row>
    <row r="1509" spans="1:17" x14ac:dyDescent="0.2">
      <c r="A1509" s="84">
        <f t="shared" si="233"/>
        <v>150.30000000000001</v>
      </c>
      <c r="B1509" s="84">
        <f t="shared" si="230"/>
        <v>1.0073000000000001</v>
      </c>
      <c r="C1509" s="84">
        <f t="shared" si="231"/>
        <v>1</v>
      </c>
      <c r="D1509" s="1"/>
      <c r="E1509" s="84">
        <f t="shared" si="234"/>
        <v>14.93</v>
      </c>
      <c r="F1509" s="84">
        <f t="shared" si="235"/>
        <v>0</v>
      </c>
      <c r="G1509" s="1"/>
      <c r="H1509" s="1"/>
      <c r="I1509" s="84">
        <f t="shared" si="236"/>
        <v>14.93</v>
      </c>
      <c r="J1509" s="84">
        <f t="shared" si="237"/>
        <v>258.60000000000002</v>
      </c>
      <c r="K1509" s="1"/>
      <c r="L1509" s="1"/>
      <c r="M1509" s="84">
        <f t="shared" si="238"/>
        <v>14.93</v>
      </c>
      <c r="N1509" s="84">
        <f t="shared" si="239"/>
        <v>99.46</v>
      </c>
      <c r="O1509" s="84">
        <f t="shared" si="232"/>
        <v>328.21800000000002</v>
      </c>
      <c r="P1509" s="1"/>
      <c r="Q1509" s="1"/>
    </row>
    <row r="1510" spans="1:17" x14ac:dyDescent="0.2">
      <c r="A1510" s="84">
        <f t="shared" si="233"/>
        <v>150.4</v>
      </c>
      <c r="B1510" s="84">
        <f t="shared" si="230"/>
        <v>1.0072000000000001</v>
      </c>
      <c r="C1510" s="84">
        <f t="shared" si="231"/>
        <v>1</v>
      </c>
      <c r="D1510" s="1"/>
      <c r="E1510" s="84">
        <f t="shared" si="234"/>
        <v>14.94</v>
      </c>
      <c r="F1510" s="84">
        <f t="shared" si="235"/>
        <v>0</v>
      </c>
      <c r="G1510" s="1"/>
      <c r="H1510" s="1"/>
      <c r="I1510" s="84">
        <f t="shared" si="236"/>
        <v>14.94</v>
      </c>
      <c r="J1510" s="84">
        <f t="shared" si="237"/>
        <v>258.8</v>
      </c>
      <c r="K1510" s="1"/>
      <c r="L1510" s="1"/>
      <c r="M1510" s="84">
        <f t="shared" si="238"/>
        <v>14.94</v>
      </c>
      <c r="N1510" s="84">
        <f t="shared" si="239"/>
        <v>99.54</v>
      </c>
      <c r="O1510" s="84">
        <f t="shared" si="232"/>
        <v>328.48200000000003</v>
      </c>
      <c r="P1510" s="1"/>
      <c r="Q1510" s="1"/>
    </row>
    <row r="1511" spans="1:17" x14ac:dyDescent="0.2">
      <c r="A1511" s="84">
        <f t="shared" si="233"/>
        <v>150.5</v>
      </c>
      <c r="B1511" s="84">
        <f t="shared" si="230"/>
        <v>1.0072000000000001</v>
      </c>
      <c r="C1511" s="84">
        <f t="shared" si="231"/>
        <v>1</v>
      </c>
      <c r="D1511" s="1"/>
      <c r="E1511" s="84">
        <f t="shared" si="234"/>
        <v>14.95</v>
      </c>
      <c r="F1511" s="84">
        <f t="shared" si="235"/>
        <v>0</v>
      </c>
      <c r="G1511" s="1"/>
      <c r="H1511" s="1"/>
      <c r="I1511" s="84">
        <f t="shared" si="236"/>
        <v>14.95</v>
      </c>
      <c r="J1511" s="84">
        <f t="shared" si="237"/>
        <v>259</v>
      </c>
      <c r="K1511" s="1"/>
      <c r="L1511" s="1"/>
      <c r="M1511" s="84">
        <f t="shared" si="238"/>
        <v>14.95</v>
      </c>
      <c r="N1511" s="84">
        <f t="shared" si="239"/>
        <v>99.62</v>
      </c>
      <c r="O1511" s="84">
        <f t="shared" si="232"/>
        <v>328.74599999999998</v>
      </c>
      <c r="P1511" s="1"/>
      <c r="Q1511" s="1"/>
    </row>
    <row r="1512" spans="1:17" x14ac:dyDescent="0.2">
      <c r="A1512" s="84">
        <f t="shared" si="233"/>
        <v>150.6</v>
      </c>
      <c r="B1512" s="84">
        <f t="shared" si="230"/>
        <v>1.0071000000000001</v>
      </c>
      <c r="C1512" s="84">
        <f t="shared" si="231"/>
        <v>1</v>
      </c>
      <c r="D1512" s="1"/>
      <c r="E1512" s="84">
        <f t="shared" si="234"/>
        <v>14.96</v>
      </c>
      <c r="F1512" s="84">
        <f t="shared" si="235"/>
        <v>0</v>
      </c>
      <c r="G1512" s="1"/>
      <c r="H1512" s="1"/>
      <c r="I1512" s="84">
        <f t="shared" si="236"/>
        <v>14.96</v>
      </c>
      <c r="J1512" s="84">
        <f t="shared" si="237"/>
        <v>259.2</v>
      </c>
      <c r="K1512" s="1"/>
      <c r="L1512" s="1"/>
      <c r="M1512" s="84">
        <f t="shared" si="238"/>
        <v>14.96</v>
      </c>
      <c r="N1512" s="84">
        <f t="shared" si="239"/>
        <v>99.69</v>
      </c>
      <c r="O1512" s="84">
        <f t="shared" si="232"/>
        <v>328.97699999999998</v>
      </c>
      <c r="P1512" s="1"/>
      <c r="Q1512" s="1"/>
    </row>
    <row r="1513" spans="1:17" x14ac:dyDescent="0.2">
      <c r="A1513" s="84">
        <f t="shared" si="233"/>
        <v>150.69999999999999</v>
      </c>
      <c r="B1513" s="84">
        <f t="shared" si="230"/>
        <v>1.0069999999999999</v>
      </c>
      <c r="C1513" s="84">
        <f t="shared" si="231"/>
        <v>1</v>
      </c>
      <c r="D1513" s="1"/>
      <c r="E1513" s="84">
        <f t="shared" si="234"/>
        <v>14.97</v>
      </c>
      <c r="F1513" s="84">
        <f t="shared" si="235"/>
        <v>0</v>
      </c>
      <c r="G1513" s="1"/>
      <c r="H1513" s="1"/>
      <c r="I1513" s="84">
        <f t="shared" si="236"/>
        <v>14.97</v>
      </c>
      <c r="J1513" s="84">
        <f t="shared" si="237"/>
        <v>259.39999999999998</v>
      </c>
      <c r="K1513" s="1"/>
      <c r="L1513" s="1"/>
      <c r="M1513" s="84">
        <f t="shared" si="238"/>
        <v>14.97</v>
      </c>
      <c r="N1513" s="84">
        <f t="shared" si="239"/>
        <v>99.77</v>
      </c>
      <c r="O1513" s="84">
        <f t="shared" si="232"/>
        <v>329.24099999999999</v>
      </c>
      <c r="P1513" s="1"/>
      <c r="Q1513" s="1"/>
    </row>
    <row r="1514" spans="1:17" x14ac:dyDescent="0.2">
      <c r="A1514" s="84">
        <f t="shared" si="233"/>
        <v>150.80000000000001</v>
      </c>
      <c r="B1514" s="84">
        <f t="shared" si="230"/>
        <v>1.0069999999999999</v>
      </c>
      <c r="C1514" s="84">
        <f t="shared" si="231"/>
        <v>1</v>
      </c>
      <c r="D1514" s="1"/>
      <c r="E1514" s="84">
        <f t="shared" si="234"/>
        <v>14.98</v>
      </c>
      <c r="F1514" s="84">
        <f t="shared" si="235"/>
        <v>0</v>
      </c>
      <c r="G1514" s="1"/>
      <c r="H1514" s="1"/>
      <c r="I1514" s="84">
        <f t="shared" si="236"/>
        <v>14.98</v>
      </c>
      <c r="J1514" s="84">
        <f t="shared" si="237"/>
        <v>259.60000000000002</v>
      </c>
      <c r="K1514" s="1"/>
      <c r="L1514" s="1"/>
      <c r="M1514" s="84">
        <f t="shared" si="238"/>
        <v>14.98</v>
      </c>
      <c r="N1514" s="84">
        <f t="shared" si="239"/>
        <v>99.85</v>
      </c>
      <c r="O1514" s="84">
        <f t="shared" si="232"/>
        <v>329.505</v>
      </c>
      <c r="P1514" s="1"/>
      <c r="Q1514" s="1"/>
    </row>
    <row r="1515" spans="1:17" x14ac:dyDescent="0.2">
      <c r="A1515" s="84">
        <f t="shared" si="233"/>
        <v>150.9</v>
      </c>
      <c r="B1515" s="84">
        <f t="shared" si="230"/>
        <v>1.0068999999999999</v>
      </c>
      <c r="C1515" s="84">
        <f t="shared" si="231"/>
        <v>1</v>
      </c>
      <c r="D1515" s="1"/>
      <c r="E1515" s="84">
        <f t="shared" si="234"/>
        <v>14.99</v>
      </c>
      <c r="F1515" s="84">
        <f t="shared" si="235"/>
        <v>0</v>
      </c>
      <c r="G1515" s="1"/>
      <c r="H1515" s="1"/>
      <c r="I1515" s="84">
        <f t="shared" si="236"/>
        <v>14.99</v>
      </c>
      <c r="J1515" s="84">
        <f t="shared" si="237"/>
        <v>259.8</v>
      </c>
      <c r="K1515" s="1"/>
      <c r="L1515" s="1"/>
      <c r="M1515" s="84">
        <f t="shared" si="238"/>
        <v>14.99</v>
      </c>
      <c r="N1515" s="84">
        <f t="shared" si="239"/>
        <v>99.92</v>
      </c>
      <c r="O1515" s="84">
        <f t="shared" si="232"/>
        <v>329.73599999999999</v>
      </c>
      <c r="P1515" s="1"/>
      <c r="Q1515" s="1"/>
    </row>
    <row r="1516" spans="1:17" x14ac:dyDescent="0.2">
      <c r="A1516" s="84">
        <f t="shared" si="233"/>
        <v>151</v>
      </c>
      <c r="B1516" s="84">
        <f t="shared" si="230"/>
        <v>1.0068999999999999</v>
      </c>
      <c r="C1516" s="84">
        <f t="shared" si="231"/>
        <v>1</v>
      </c>
      <c r="D1516" s="1"/>
      <c r="E1516" s="84">
        <f t="shared" si="234"/>
        <v>15</v>
      </c>
      <c r="F1516" s="84">
        <f t="shared" si="235"/>
        <v>0</v>
      </c>
      <c r="G1516" s="1"/>
      <c r="H1516" s="1"/>
      <c r="I1516" s="84">
        <f t="shared" si="236"/>
        <v>15</v>
      </c>
      <c r="J1516" s="84">
        <f t="shared" si="237"/>
        <v>260</v>
      </c>
      <c r="K1516" s="1"/>
      <c r="L1516" s="1"/>
      <c r="M1516" s="84">
        <f t="shared" si="238"/>
        <v>15</v>
      </c>
      <c r="N1516" s="84">
        <f t="shared" si="239"/>
        <v>100</v>
      </c>
      <c r="O1516" s="84">
        <f t="shared" si="232"/>
        <v>330</v>
      </c>
      <c r="P1516" s="1"/>
      <c r="Q1516" s="1"/>
    </row>
    <row r="1517" spans="1:17" x14ac:dyDescent="0.2">
      <c r="A1517" s="84">
        <f t="shared" si="233"/>
        <v>151.1</v>
      </c>
      <c r="B1517" s="84">
        <f t="shared" si="230"/>
        <v>1.0067999999999999</v>
      </c>
      <c r="C1517" s="84">
        <f t="shared" si="231"/>
        <v>1</v>
      </c>
      <c r="D1517" s="1"/>
      <c r="E1517" s="84">
        <f t="shared" si="234"/>
        <v>15.01</v>
      </c>
      <c r="F1517" s="84">
        <f t="shared" si="235"/>
        <v>0</v>
      </c>
      <c r="G1517" s="1"/>
      <c r="H1517" s="1"/>
      <c r="I1517" s="84">
        <f t="shared" si="236"/>
        <v>15.01</v>
      </c>
      <c r="J1517" s="84">
        <f t="shared" si="237"/>
        <v>260.2</v>
      </c>
      <c r="K1517" s="1"/>
      <c r="L1517" s="1"/>
      <c r="M1517" s="84">
        <f t="shared" si="238"/>
        <v>15.01</v>
      </c>
      <c r="N1517" s="84">
        <f t="shared" si="239"/>
        <v>100.08</v>
      </c>
      <c r="O1517" s="84">
        <f t="shared" si="232"/>
        <v>330.26400000000001</v>
      </c>
      <c r="P1517" s="1"/>
      <c r="Q1517" s="1"/>
    </row>
    <row r="1518" spans="1:17" x14ac:dyDescent="0.2">
      <c r="A1518" s="84">
        <f t="shared" si="233"/>
        <v>151.19999999999999</v>
      </c>
      <c r="B1518" s="84">
        <f t="shared" si="230"/>
        <v>1.0066999999999999</v>
      </c>
      <c r="C1518" s="84">
        <f t="shared" si="231"/>
        <v>1</v>
      </c>
      <c r="D1518" s="1"/>
      <c r="E1518" s="84">
        <f t="shared" si="234"/>
        <v>15.02</v>
      </c>
      <c r="F1518" s="84">
        <f t="shared" si="235"/>
        <v>0</v>
      </c>
      <c r="G1518" s="1"/>
      <c r="H1518" s="1"/>
      <c r="I1518" s="84">
        <f t="shared" si="236"/>
        <v>15.02</v>
      </c>
      <c r="J1518" s="84">
        <f t="shared" si="237"/>
        <v>260.39999999999998</v>
      </c>
      <c r="K1518" s="1"/>
      <c r="L1518" s="1"/>
      <c r="M1518" s="84">
        <f t="shared" si="238"/>
        <v>15.02</v>
      </c>
      <c r="N1518" s="84">
        <f t="shared" si="239"/>
        <v>100.15</v>
      </c>
      <c r="O1518" s="84">
        <f t="shared" si="232"/>
        <v>330.495</v>
      </c>
      <c r="P1518" s="1"/>
      <c r="Q1518" s="1"/>
    </row>
    <row r="1519" spans="1:17" x14ac:dyDescent="0.2">
      <c r="A1519" s="84">
        <f t="shared" si="233"/>
        <v>151.30000000000001</v>
      </c>
      <c r="B1519" s="84">
        <f t="shared" si="230"/>
        <v>1.0066999999999999</v>
      </c>
      <c r="C1519" s="84">
        <f t="shared" si="231"/>
        <v>1</v>
      </c>
      <c r="D1519" s="1"/>
      <c r="E1519" s="84">
        <f t="shared" si="234"/>
        <v>15.03</v>
      </c>
      <c r="F1519" s="84">
        <f t="shared" si="235"/>
        <v>0</v>
      </c>
      <c r="G1519" s="1"/>
      <c r="H1519" s="1"/>
      <c r="I1519" s="84">
        <f t="shared" si="236"/>
        <v>15.03</v>
      </c>
      <c r="J1519" s="84">
        <f t="shared" si="237"/>
        <v>260.60000000000002</v>
      </c>
      <c r="K1519" s="1"/>
      <c r="L1519" s="1"/>
      <c r="M1519" s="84">
        <f t="shared" si="238"/>
        <v>15.03</v>
      </c>
      <c r="N1519" s="84">
        <f t="shared" si="239"/>
        <v>100.23</v>
      </c>
      <c r="O1519" s="84">
        <f t="shared" si="232"/>
        <v>330.75900000000001</v>
      </c>
      <c r="P1519" s="1"/>
      <c r="Q1519" s="1"/>
    </row>
    <row r="1520" spans="1:17" x14ac:dyDescent="0.2">
      <c r="A1520" s="84">
        <f t="shared" si="233"/>
        <v>151.4</v>
      </c>
      <c r="B1520" s="84">
        <f t="shared" si="230"/>
        <v>1.0065999999999999</v>
      </c>
      <c r="C1520" s="84">
        <f t="shared" si="231"/>
        <v>1</v>
      </c>
      <c r="D1520" s="1"/>
      <c r="E1520" s="84">
        <f t="shared" si="234"/>
        <v>15.04</v>
      </c>
      <c r="F1520" s="84">
        <f t="shared" si="235"/>
        <v>0</v>
      </c>
      <c r="G1520" s="1"/>
      <c r="H1520" s="1"/>
      <c r="I1520" s="84">
        <f t="shared" si="236"/>
        <v>15.04</v>
      </c>
      <c r="J1520" s="84">
        <f t="shared" si="237"/>
        <v>260.8</v>
      </c>
      <c r="K1520" s="1"/>
      <c r="L1520" s="1"/>
      <c r="M1520" s="84">
        <f t="shared" si="238"/>
        <v>15.04</v>
      </c>
      <c r="N1520" s="84">
        <f t="shared" si="239"/>
        <v>100.31</v>
      </c>
      <c r="O1520" s="84">
        <f t="shared" si="232"/>
        <v>331.02300000000002</v>
      </c>
      <c r="P1520" s="1"/>
      <c r="Q1520" s="1"/>
    </row>
    <row r="1521" spans="1:17" x14ac:dyDescent="0.2">
      <c r="A1521" s="84">
        <f t="shared" si="233"/>
        <v>151.5</v>
      </c>
      <c r="B1521" s="84">
        <f t="shared" si="230"/>
        <v>1.0065</v>
      </c>
      <c r="C1521" s="84">
        <f t="shared" si="231"/>
        <v>1</v>
      </c>
      <c r="D1521" s="1"/>
      <c r="E1521" s="84">
        <f t="shared" si="234"/>
        <v>15.05</v>
      </c>
      <c r="F1521" s="84">
        <f t="shared" si="235"/>
        <v>0</v>
      </c>
      <c r="G1521" s="1"/>
      <c r="H1521" s="1"/>
      <c r="I1521" s="84">
        <f t="shared" si="236"/>
        <v>15.05</v>
      </c>
      <c r="J1521" s="84">
        <f t="shared" si="237"/>
        <v>261</v>
      </c>
      <c r="K1521" s="1"/>
      <c r="L1521" s="1"/>
      <c r="M1521" s="84">
        <f t="shared" si="238"/>
        <v>15.05</v>
      </c>
      <c r="N1521" s="84">
        <f t="shared" si="239"/>
        <v>100.38</v>
      </c>
      <c r="O1521" s="84">
        <f t="shared" si="232"/>
        <v>331.25400000000002</v>
      </c>
      <c r="P1521" s="1"/>
      <c r="Q1521" s="1"/>
    </row>
    <row r="1522" spans="1:17" x14ac:dyDescent="0.2">
      <c r="A1522" s="84">
        <f t="shared" si="233"/>
        <v>151.6</v>
      </c>
      <c r="B1522" s="84">
        <f t="shared" si="230"/>
        <v>1.0065</v>
      </c>
      <c r="C1522" s="84">
        <f t="shared" si="231"/>
        <v>1</v>
      </c>
      <c r="D1522" s="1"/>
      <c r="E1522" s="84">
        <f t="shared" si="234"/>
        <v>15.06</v>
      </c>
      <c r="F1522" s="84">
        <f t="shared" si="235"/>
        <v>0</v>
      </c>
      <c r="G1522" s="1"/>
      <c r="H1522" s="1"/>
      <c r="I1522" s="84">
        <f t="shared" si="236"/>
        <v>15.06</v>
      </c>
      <c r="J1522" s="84">
        <f t="shared" si="237"/>
        <v>261.2</v>
      </c>
      <c r="K1522" s="1"/>
      <c r="L1522" s="1"/>
      <c r="M1522" s="84">
        <f t="shared" si="238"/>
        <v>15.06</v>
      </c>
      <c r="N1522" s="84">
        <f t="shared" si="239"/>
        <v>100.46</v>
      </c>
      <c r="O1522" s="84">
        <f t="shared" si="232"/>
        <v>331.51799999999997</v>
      </c>
      <c r="P1522" s="1"/>
      <c r="Q1522" s="1"/>
    </row>
    <row r="1523" spans="1:17" x14ac:dyDescent="0.2">
      <c r="A1523" s="84">
        <f t="shared" si="233"/>
        <v>151.69999999999999</v>
      </c>
      <c r="B1523" s="84">
        <f t="shared" si="230"/>
        <v>1.0064</v>
      </c>
      <c r="C1523" s="84">
        <f t="shared" si="231"/>
        <v>1</v>
      </c>
      <c r="D1523" s="1"/>
      <c r="E1523" s="84">
        <f t="shared" si="234"/>
        <v>15.07</v>
      </c>
      <c r="F1523" s="84">
        <f t="shared" si="235"/>
        <v>0</v>
      </c>
      <c r="G1523" s="1"/>
      <c r="H1523" s="1"/>
      <c r="I1523" s="84">
        <f t="shared" si="236"/>
        <v>15.07</v>
      </c>
      <c r="J1523" s="84">
        <f t="shared" si="237"/>
        <v>261.39999999999998</v>
      </c>
      <c r="K1523" s="1"/>
      <c r="L1523" s="1"/>
      <c r="M1523" s="84">
        <f t="shared" si="238"/>
        <v>15.07</v>
      </c>
      <c r="N1523" s="84">
        <f t="shared" si="239"/>
        <v>100.54</v>
      </c>
      <c r="O1523" s="84">
        <f t="shared" si="232"/>
        <v>331.78199999999998</v>
      </c>
      <c r="P1523" s="1"/>
      <c r="Q1523" s="1"/>
    </row>
    <row r="1524" spans="1:17" x14ac:dyDescent="0.2">
      <c r="A1524" s="84">
        <f t="shared" si="233"/>
        <v>151.80000000000001</v>
      </c>
      <c r="B1524" s="84">
        <f t="shared" si="230"/>
        <v>1.0063</v>
      </c>
      <c r="C1524" s="84">
        <f t="shared" si="231"/>
        <v>1</v>
      </c>
      <c r="D1524" s="1"/>
      <c r="E1524" s="84">
        <f t="shared" si="234"/>
        <v>15.08</v>
      </c>
      <c r="F1524" s="84">
        <f t="shared" si="235"/>
        <v>0</v>
      </c>
      <c r="G1524" s="1"/>
      <c r="H1524" s="1"/>
      <c r="I1524" s="84">
        <f t="shared" si="236"/>
        <v>15.08</v>
      </c>
      <c r="J1524" s="84">
        <f t="shared" si="237"/>
        <v>261.60000000000002</v>
      </c>
      <c r="K1524" s="1"/>
      <c r="L1524" s="1"/>
      <c r="M1524" s="84">
        <f t="shared" si="238"/>
        <v>15.08</v>
      </c>
      <c r="N1524" s="84">
        <f t="shared" si="239"/>
        <v>100.62</v>
      </c>
      <c r="O1524" s="84">
        <f t="shared" si="232"/>
        <v>332.04599999999999</v>
      </c>
      <c r="P1524" s="1"/>
      <c r="Q1524" s="1"/>
    </row>
    <row r="1525" spans="1:17" x14ac:dyDescent="0.2">
      <c r="A1525" s="84">
        <f t="shared" si="233"/>
        <v>151.9</v>
      </c>
      <c r="B1525" s="84">
        <f t="shared" si="230"/>
        <v>1.0063</v>
      </c>
      <c r="C1525" s="84">
        <f t="shared" si="231"/>
        <v>1</v>
      </c>
      <c r="D1525" s="1"/>
      <c r="E1525" s="84">
        <f t="shared" si="234"/>
        <v>15.09</v>
      </c>
      <c r="F1525" s="84">
        <f t="shared" si="235"/>
        <v>0</v>
      </c>
      <c r="G1525" s="1"/>
      <c r="H1525" s="1"/>
      <c r="I1525" s="84">
        <f t="shared" si="236"/>
        <v>15.09</v>
      </c>
      <c r="J1525" s="84">
        <f t="shared" si="237"/>
        <v>261.8</v>
      </c>
      <c r="K1525" s="1"/>
      <c r="L1525" s="1"/>
      <c r="M1525" s="84">
        <f t="shared" si="238"/>
        <v>15.09</v>
      </c>
      <c r="N1525" s="84">
        <f t="shared" si="239"/>
        <v>100.69</v>
      </c>
      <c r="O1525" s="84">
        <f t="shared" si="232"/>
        <v>332.27699999999999</v>
      </c>
      <c r="P1525" s="1"/>
      <c r="Q1525" s="1"/>
    </row>
    <row r="1526" spans="1:17" x14ac:dyDescent="0.2">
      <c r="A1526" s="84">
        <f t="shared" si="233"/>
        <v>152</v>
      </c>
      <c r="B1526" s="84">
        <f t="shared" si="230"/>
        <v>1.0062</v>
      </c>
      <c r="C1526" s="84">
        <f t="shared" si="231"/>
        <v>1</v>
      </c>
      <c r="D1526" s="1"/>
      <c r="E1526" s="84">
        <f t="shared" si="234"/>
        <v>15.1</v>
      </c>
      <c r="F1526" s="84">
        <f t="shared" si="235"/>
        <v>0</v>
      </c>
      <c r="G1526" s="1"/>
      <c r="H1526" s="1"/>
      <c r="I1526" s="84">
        <f t="shared" si="236"/>
        <v>15.1</v>
      </c>
      <c r="J1526" s="84">
        <f t="shared" si="237"/>
        <v>262</v>
      </c>
      <c r="K1526" s="1"/>
      <c r="L1526" s="1"/>
      <c r="M1526" s="84">
        <f t="shared" si="238"/>
        <v>15.1</v>
      </c>
      <c r="N1526" s="84">
        <f t="shared" si="239"/>
        <v>100.77</v>
      </c>
      <c r="O1526" s="84">
        <f t="shared" si="232"/>
        <v>332.541</v>
      </c>
      <c r="P1526" s="1"/>
      <c r="Q1526" s="1"/>
    </row>
    <row r="1527" spans="1:17" x14ac:dyDescent="0.2">
      <c r="A1527" s="84">
        <f t="shared" si="233"/>
        <v>152.1</v>
      </c>
      <c r="B1527" s="84">
        <f t="shared" si="230"/>
        <v>1.0062</v>
      </c>
      <c r="C1527" s="84">
        <f t="shared" si="231"/>
        <v>1</v>
      </c>
      <c r="D1527" s="1"/>
      <c r="E1527" s="84">
        <f t="shared" si="234"/>
        <v>15.11</v>
      </c>
      <c r="F1527" s="84">
        <f t="shared" si="235"/>
        <v>0</v>
      </c>
      <c r="G1527" s="1"/>
      <c r="H1527" s="1"/>
      <c r="I1527" s="84">
        <f t="shared" si="236"/>
        <v>15.11</v>
      </c>
      <c r="J1527" s="84">
        <f t="shared" si="237"/>
        <v>262.2</v>
      </c>
      <c r="K1527" s="1"/>
      <c r="L1527" s="1"/>
      <c r="M1527" s="84">
        <f t="shared" si="238"/>
        <v>15.11</v>
      </c>
      <c r="N1527" s="84">
        <f t="shared" si="239"/>
        <v>100.85</v>
      </c>
      <c r="O1527" s="84">
        <f t="shared" si="232"/>
        <v>332.80500000000001</v>
      </c>
      <c r="P1527" s="1"/>
      <c r="Q1527" s="1"/>
    </row>
    <row r="1528" spans="1:17" x14ac:dyDescent="0.2">
      <c r="A1528" s="84">
        <f t="shared" si="233"/>
        <v>152.19999999999999</v>
      </c>
      <c r="B1528" s="84">
        <f t="shared" si="230"/>
        <v>1.0061</v>
      </c>
      <c r="C1528" s="84">
        <f t="shared" si="231"/>
        <v>1</v>
      </c>
      <c r="D1528" s="1"/>
      <c r="E1528" s="84">
        <f t="shared" si="234"/>
        <v>15.12</v>
      </c>
      <c r="F1528" s="84">
        <f t="shared" si="235"/>
        <v>0</v>
      </c>
      <c r="G1528" s="1"/>
      <c r="H1528" s="1"/>
      <c r="I1528" s="84">
        <f t="shared" si="236"/>
        <v>15.12</v>
      </c>
      <c r="J1528" s="84">
        <f t="shared" si="237"/>
        <v>262.39999999999998</v>
      </c>
      <c r="K1528" s="1"/>
      <c r="L1528" s="1"/>
      <c r="M1528" s="84">
        <f t="shared" si="238"/>
        <v>15.12</v>
      </c>
      <c r="N1528" s="84">
        <f t="shared" si="239"/>
        <v>100.92</v>
      </c>
      <c r="O1528" s="84">
        <f t="shared" si="232"/>
        <v>333.036</v>
      </c>
      <c r="P1528" s="1"/>
      <c r="Q1528" s="1"/>
    </row>
    <row r="1529" spans="1:17" x14ac:dyDescent="0.2">
      <c r="A1529" s="84">
        <f t="shared" si="233"/>
        <v>152.30000000000001</v>
      </c>
      <c r="B1529" s="84">
        <f t="shared" si="230"/>
        <v>1.006</v>
      </c>
      <c r="C1529" s="84">
        <f t="shared" si="231"/>
        <v>1</v>
      </c>
      <c r="D1529" s="1"/>
      <c r="E1529" s="84">
        <f t="shared" si="234"/>
        <v>15.13</v>
      </c>
      <c r="F1529" s="84">
        <f t="shared" si="235"/>
        <v>0</v>
      </c>
      <c r="G1529" s="1"/>
      <c r="H1529" s="1"/>
      <c r="I1529" s="84">
        <f t="shared" si="236"/>
        <v>15.13</v>
      </c>
      <c r="J1529" s="84">
        <f t="shared" si="237"/>
        <v>262.60000000000002</v>
      </c>
      <c r="K1529" s="1"/>
      <c r="L1529" s="1"/>
      <c r="M1529" s="84">
        <f t="shared" si="238"/>
        <v>15.13</v>
      </c>
      <c r="N1529" s="84">
        <f t="shared" si="239"/>
        <v>101</v>
      </c>
      <c r="O1529" s="84">
        <f t="shared" si="232"/>
        <v>333.3</v>
      </c>
      <c r="P1529" s="1"/>
      <c r="Q1529" s="1"/>
    </row>
    <row r="1530" spans="1:17" x14ac:dyDescent="0.2">
      <c r="A1530" s="84">
        <f t="shared" si="233"/>
        <v>152.4</v>
      </c>
      <c r="B1530" s="84">
        <f t="shared" si="230"/>
        <v>1.006</v>
      </c>
      <c r="C1530" s="84">
        <f t="shared" si="231"/>
        <v>1</v>
      </c>
      <c r="D1530" s="1"/>
      <c r="E1530" s="84">
        <f t="shared" si="234"/>
        <v>15.14</v>
      </c>
      <c r="F1530" s="84">
        <f t="shared" si="235"/>
        <v>0</v>
      </c>
      <c r="G1530" s="1"/>
      <c r="H1530" s="1"/>
      <c r="I1530" s="84">
        <f t="shared" si="236"/>
        <v>15.14</v>
      </c>
      <c r="J1530" s="84">
        <f t="shared" si="237"/>
        <v>262.8</v>
      </c>
      <c r="K1530" s="1"/>
      <c r="L1530" s="1"/>
      <c r="M1530" s="84">
        <f t="shared" si="238"/>
        <v>15.14</v>
      </c>
      <c r="N1530" s="84">
        <f t="shared" si="239"/>
        <v>101.08</v>
      </c>
      <c r="O1530" s="84">
        <f t="shared" si="232"/>
        <v>333.56400000000002</v>
      </c>
      <c r="P1530" s="1"/>
      <c r="Q1530" s="1"/>
    </row>
    <row r="1531" spans="1:17" x14ac:dyDescent="0.2">
      <c r="A1531" s="84">
        <f t="shared" si="233"/>
        <v>152.5</v>
      </c>
      <c r="B1531" s="84">
        <f t="shared" si="230"/>
        <v>1.0059</v>
      </c>
      <c r="C1531" s="84">
        <f t="shared" si="231"/>
        <v>1</v>
      </c>
      <c r="D1531" s="1"/>
      <c r="E1531" s="84">
        <f t="shared" si="234"/>
        <v>15.15</v>
      </c>
      <c r="F1531" s="84">
        <f t="shared" si="235"/>
        <v>0</v>
      </c>
      <c r="G1531" s="1"/>
      <c r="H1531" s="1"/>
      <c r="I1531" s="84">
        <f t="shared" si="236"/>
        <v>15.15</v>
      </c>
      <c r="J1531" s="84">
        <f t="shared" si="237"/>
        <v>263</v>
      </c>
      <c r="K1531" s="1"/>
      <c r="L1531" s="1"/>
      <c r="M1531" s="84">
        <f t="shared" si="238"/>
        <v>15.15</v>
      </c>
      <c r="N1531" s="84">
        <f t="shared" si="239"/>
        <v>101.15</v>
      </c>
      <c r="O1531" s="84">
        <f t="shared" si="232"/>
        <v>333.79500000000002</v>
      </c>
      <c r="P1531" s="1"/>
      <c r="Q1531" s="1"/>
    </row>
    <row r="1532" spans="1:17" x14ac:dyDescent="0.2">
      <c r="A1532" s="84">
        <f t="shared" si="233"/>
        <v>152.6</v>
      </c>
      <c r="B1532" s="84">
        <f t="shared" si="230"/>
        <v>1.0059</v>
      </c>
      <c r="C1532" s="84">
        <f t="shared" si="231"/>
        <v>1</v>
      </c>
      <c r="D1532" s="1"/>
      <c r="E1532" s="84">
        <f t="shared" si="234"/>
        <v>15.16</v>
      </c>
      <c r="F1532" s="84">
        <f t="shared" si="235"/>
        <v>0</v>
      </c>
      <c r="G1532" s="1"/>
      <c r="H1532" s="1"/>
      <c r="I1532" s="84">
        <f t="shared" si="236"/>
        <v>15.16</v>
      </c>
      <c r="J1532" s="84">
        <f t="shared" si="237"/>
        <v>263.2</v>
      </c>
      <c r="K1532" s="1"/>
      <c r="L1532" s="1"/>
      <c r="M1532" s="84">
        <f t="shared" si="238"/>
        <v>15.16</v>
      </c>
      <c r="N1532" s="84">
        <f t="shared" si="239"/>
        <v>101.23</v>
      </c>
      <c r="O1532" s="84">
        <f t="shared" si="232"/>
        <v>334.05900000000003</v>
      </c>
      <c r="P1532" s="1"/>
      <c r="Q1532" s="1"/>
    </row>
    <row r="1533" spans="1:17" x14ac:dyDescent="0.2">
      <c r="A1533" s="84">
        <f t="shared" si="233"/>
        <v>152.69999999999999</v>
      </c>
      <c r="B1533" s="84">
        <f t="shared" si="230"/>
        <v>1.0058</v>
      </c>
      <c r="C1533" s="84">
        <f t="shared" si="231"/>
        <v>1</v>
      </c>
      <c r="D1533" s="1"/>
      <c r="E1533" s="84">
        <f t="shared" si="234"/>
        <v>15.17</v>
      </c>
      <c r="F1533" s="84">
        <f t="shared" si="235"/>
        <v>0</v>
      </c>
      <c r="G1533" s="1"/>
      <c r="H1533" s="1"/>
      <c r="I1533" s="84">
        <f t="shared" si="236"/>
        <v>15.17</v>
      </c>
      <c r="J1533" s="84">
        <f t="shared" si="237"/>
        <v>263.39999999999998</v>
      </c>
      <c r="K1533" s="1"/>
      <c r="L1533" s="1"/>
      <c r="M1533" s="84">
        <f t="shared" si="238"/>
        <v>15.17</v>
      </c>
      <c r="N1533" s="84">
        <f t="shared" si="239"/>
        <v>101.31</v>
      </c>
      <c r="O1533" s="84">
        <f t="shared" si="232"/>
        <v>334.32299999999998</v>
      </c>
      <c r="P1533" s="1"/>
      <c r="Q1533" s="1"/>
    </row>
    <row r="1534" spans="1:17" x14ac:dyDescent="0.2">
      <c r="A1534" s="84">
        <f t="shared" si="233"/>
        <v>152.80000000000001</v>
      </c>
      <c r="B1534" s="84">
        <f t="shared" si="230"/>
        <v>1.0057</v>
      </c>
      <c r="C1534" s="84">
        <f t="shared" si="231"/>
        <v>1</v>
      </c>
      <c r="D1534" s="1"/>
      <c r="E1534" s="84">
        <f t="shared" si="234"/>
        <v>15.18</v>
      </c>
      <c r="F1534" s="84">
        <f t="shared" si="235"/>
        <v>0</v>
      </c>
      <c r="G1534" s="1"/>
      <c r="H1534" s="1"/>
      <c r="I1534" s="84">
        <f t="shared" si="236"/>
        <v>15.18</v>
      </c>
      <c r="J1534" s="84">
        <f t="shared" si="237"/>
        <v>263.60000000000002</v>
      </c>
      <c r="K1534" s="1"/>
      <c r="L1534" s="1"/>
      <c r="M1534" s="84">
        <f t="shared" si="238"/>
        <v>15.18</v>
      </c>
      <c r="N1534" s="84">
        <f t="shared" si="239"/>
        <v>101.38</v>
      </c>
      <c r="O1534" s="84">
        <f t="shared" si="232"/>
        <v>334.55399999999997</v>
      </c>
      <c r="P1534" s="1"/>
      <c r="Q1534" s="1"/>
    </row>
    <row r="1535" spans="1:17" x14ac:dyDescent="0.2">
      <c r="A1535" s="84">
        <f t="shared" si="233"/>
        <v>152.9</v>
      </c>
      <c r="B1535" s="84">
        <f t="shared" si="230"/>
        <v>1.0057</v>
      </c>
      <c r="C1535" s="84">
        <f t="shared" si="231"/>
        <v>1</v>
      </c>
      <c r="D1535" s="1"/>
      <c r="E1535" s="84">
        <f t="shared" si="234"/>
        <v>15.19</v>
      </c>
      <c r="F1535" s="84">
        <f t="shared" si="235"/>
        <v>0</v>
      </c>
      <c r="G1535" s="1"/>
      <c r="H1535" s="1"/>
      <c r="I1535" s="84">
        <f t="shared" si="236"/>
        <v>15.19</v>
      </c>
      <c r="J1535" s="84">
        <f t="shared" si="237"/>
        <v>263.8</v>
      </c>
      <c r="K1535" s="1"/>
      <c r="L1535" s="1"/>
      <c r="M1535" s="84">
        <f t="shared" si="238"/>
        <v>15.19</v>
      </c>
      <c r="N1535" s="84">
        <f t="shared" si="239"/>
        <v>101.46</v>
      </c>
      <c r="O1535" s="84">
        <f t="shared" si="232"/>
        <v>334.81799999999998</v>
      </c>
      <c r="P1535" s="1"/>
      <c r="Q1535" s="1"/>
    </row>
    <row r="1536" spans="1:17" x14ac:dyDescent="0.2">
      <c r="A1536" s="84">
        <f t="shared" si="233"/>
        <v>153</v>
      </c>
      <c r="B1536" s="84">
        <f t="shared" si="230"/>
        <v>1.0056</v>
      </c>
      <c r="C1536" s="84">
        <f t="shared" si="231"/>
        <v>1</v>
      </c>
      <c r="D1536" s="1"/>
      <c r="E1536" s="84">
        <f t="shared" si="234"/>
        <v>15.2</v>
      </c>
      <c r="F1536" s="84">
        <f t="shared" si="235"/>
        <v>0</v>
      </c>
      <c r="G1536" s="1"/>
      <c r="H1536" s="1"/>
      <c r="I1536" s="84">
        <f t="shared" si="236"/>
        <v>15.2</v>
      </c>
      <c r="J1536" s="84">
        <f t="shared" si="237"/>
        <v>264</v>
      </c>
      <c r="K1536" s="1"/>
      <c r="L1536" s="1"/>
      <c r="M1536" s="84">
        <f t="shared" si="238"/>
        <v>15.2</v>
      </c>
      <c r="N1536" s="84">
        <f t="shared" si="239"/>
        <v>101.54</v>
      </c>
      <c r="O1536" s="84">
        <f t="shared" si="232"/>
        <v>335.08199999999999</v>
      </c>
      <c r="P1536" s="1"/>
      <c r="Q1536" s="1"/>
    </row>
    <row r="1537" spans="1:17" x14ac:dyDescent="0.2">
      <c r="A1537" s="84">
        <f t="shared" si="233"/>
        <v>153.1</v>
      </c>
      <c r="B1537" s="84">
        <f t="shared" si="230"/>
        <v>1.0056</v>
      </c>
      <c r="C1537" s="84">
        <f t="shared" si="231"/>
        <v>1</v>
      </c>
      <c r="D1537" s="1"/>
      <c r="E1537" s="84">
        <f t="shared" si="234"/>
        <v>15.21</v>
      </c>
      <c r="F1537" s="84">
        <f t="shared" si="235"/>
        <v>0</v>
      </c>
      <c r="G1537" s="1"/>
      <c r="H1537" s="1"/>
      <c r="I1537" s="84">
        <f t="shared" si="236"/>
        <v>15.21</v>
      </c>
      <c r="J1537" s="84">
        <f t="shared" si="237"/>
        <v>264.2</v>
      </c>
      <c r="K1537" s="1"/>
      <c r="L1537" s="1"/>
      <c r="M1537" s="84">
        <f t="shared" si="238"/>
        <v>15.21</v>
      </c>
      <c r="N1537" s="84">
        <f t="shared" si="239"/>
        <v>101.62</v>
      </c>
      <c r="O1537" s="84">
        <f t="shared" si="232"/>
        <v>335.346</v>
      </c>
      <c r="P1537" s="1"/>
      <c r="Q1537" s="1"/>
    </row>
    <row r="1538" spans="1:17" x14ac:dyDescent="0.2">
      <c r="A1538" s="84">
        <f t="shared" si="233"/>
        <v>153.19999999999999</v>
      </c>
      <c r="B1538" s="84">
        <f t="shared" si="230"/>
        <v>1.0055000000000001</v>
      </c>
      <c r="C1538" s="84">
        <f t="shared" si="231"/>
        <v>1</v>
      </c>
      <c r="D1538" s="1"/>
      <c r="E1538" s="84">
        <f t="shared" si="234"/>
        <v>15.22</v>
      </c>
      <c r="F1538" s="84">
        <f t="shared" si="235"/>
        <v>0</v>
      </c>
      <c r="G1538" s="1"/>
      <c r="H1538" s="1"/>
      <c r="I1538" s="84">
        <f t="shared" si="236"/>
        <v>15.22</v>
      </c>
      <c r="J1538" s="84">
        <f t="shared" si="237"/>
        <v>264.39999999999998</v>
      </c>
      <c r="K1538" s="1"/>
      <c r="L1538" s="1"/>
      <c r="M1538" s="84">
        <f t="shared" si="238"/>
        <v>15.22</v>
      </c>
      <c r="N1538" s="84">
        <f t="shared" si="239"/>
        <v>101.69</v>
      </c>
      <c r="O1538" s="84">
        <f t="shared" si="232"/>
        <v>335.577</v>
      </c>
      <c r="P1538" s="1"/>
      <c r="Q1538" s="1"/>
    </row>
    <row r="1539" spans="1:17" x14ac:dyDescent="0.2">
      <c r="A1539" s="84">
        <f t="shared" si="233"/>
        <v>153.30000000000001</v>
      </c>
      <c r="B1539" s="84">
        <f t="shared" si="230"/>
        <v>1.0055000000000001</v>
      </c>
      <c r="C1539" s="84">
        <f t="shared" si="231"/>
        <v>1</v>
      </c>
      <c r="D1539" s="1"/>
      <c r="E1539" s="84">
        <f t="shared" si="234"/>
        <v>15.23</v>
      </c>
      <c r="F1539" s="84">
        <f t="shared" si="235"/>
        <v>0</v>
      </c>
      <c r="G1539" s="1"/>
      <c r="H1539" s="1"/>
      <c r="I1539" s="84">
        <f t="shared" si="236"/>
        <v>15.23</v>
      </c>
      <c r="J1539" s="84">
        <f t="shared" si="237"/>
        <v>264.60000000000002</v>
      </c>
      <c r="K1539" s="1"/>
      <c r="L1539" s="1"/>
      <c r="M1539" s="84">
        <f t="shared" si="238"/>
        <v>15.23</v>
      </c>
      <c r="N1539" s="84">
        <f t="shared" si="239"/>
        <v>101.77</v>
      </c>
      <c r="O1539" s="84">
        <f t="shared" si="232"/>
        <v>335.84100000000001</v>
      </c>
      <c r="P1539" s="1"/>
      <c r="Q1539" s="1"/>
    </row>
    <row r="1540" spans="1:17" x14ac:dyDescent="0.2">
      <c r="A1540" s="84">
        <f t="shared" si="233"/>
        <v>153.4</v>
      </c>
      <c r="B1540" s="84">
        <f t="shared" si="230"/>
        <v>1.0054000000000001</v>
      </c>
      <c r="C1540" s="84">
        <f t="shared" si="231"/>
        <v>1</v>
      </c>
      <c r="D1540" s="1"/>
      <c r="E1540" s="84">
        <f t="shared" si="234"/>
        <v>15.24</v>
      </c>
      <c r="F1540" s="84">
        <f t="shared" si="235"/>
        <v>0</v>
      </c>
      <c r="G1540" s="1"/>
      <c r="H1540" s="1"/>
      <c r="I1540" s="84">
        <f t="shared" si="236"/>
        <v>15.24</v>
      </c>
      <c r="J1540" s="84">
        <f t="shared" si="237"/>
        <v>264.8</v>
      </c>
      <c r="K1540" s="1"/>
      <c r="L1540" s="1"/>
      <c r="M1540" s="84">
        <f t="shared" si="238"/>
        <v>15.24</v>
      </c>
      <c r="N1540" s="84">
        <f t="shared" si="239"/>
        <v>101.85</v>
      </c>
      <c r="O1540" s="84">
        <f t="shared" si="232"/>
        <v>336.10500000000002</v>
      </c>
      <c r="P1540" s="1"/>
      <c r="Q1540" s="1"/>
    </row>
    <row r="1541" spans="1:17" x14ac:dyDescent="0.2">
      <c r="A1541" s="84">
        <f t="shared" si="233"/>
        <v>153.5</v>
      </c>
      <c r="B1541" s="84">
        <f t="shared" si="230"/>
        <v>1.0054000000000001</v>
      </c>
      <c r="C1541" s="84">
        <f t="shared" si="231"/>
        <v>1</v>
      </c>
      <c r="D1541" s="1"/>
      <c r="E1541" s="84">
        <f t="shared" si="234"/>
        <v>15.25</v>
      </c>
      <c r="F1541" s="84">
        <f t="shared" si="235"/>
        <v>0</v>
      </c>
      <c r="G1541" s="1"/>
      <c r="H1541" s="1"/>
      <c r="I1541" s="84">
        <f t="shared" si="236"/>
        <v>15.25</v>
      </c>
      <c r="J1541" s="84">
        <f t="shared" si="237"/>
        <v>265</v>
      </c>
      <c r="K1541" s="1"/>
      <c r="L1541" s="1"/>
      <c r="M1541" s="84">
        <f t="shared" si="238"/>
        <v>15.25</v>
      </c>
      <c r="N1541" s="84">
        <f t="shared" si="239"/>
        <v>101.92</v>
      </c>
      <c r="O1541" s="84">
        <f t="shared" si="232"/>
        <v>336.33600000000001</v>
      </c>
      <c r="P1541" s="1"/>
      <c r="Q1541" s="1"/>
    </row>
    <row r="1542" spans="1:17" x14ac:dyDescent="0.2">
      <c r="A1542" s="84">
        <f t="shared" si="233"/>
        <v>153.6</v>
      </c>
      <c r="B1542" s="84">
        <f t="shared" si="230"/>
        <v>1.0053000000000001</v>
      </c>
      <c r="C1542" s="84">
        <f t="shared" si="231"/>
        <v>1</v>
      </c>
      <c r="D1542" s="1"/>
      <c r="E1542" s="84">
        <f t="shared" si="234"/>
        <v>15.26</v>
      </c>
      <c r="F1542" s="84">
        <f t="shared" si="235"/>
        <v>0</v>
      </c>
      <c r="G1542" s="1"/>
      <c r="H1542" s="1"/>
      <c r="I1542" s="84">
        <f t="shared" si="236"/>
        <v>15.26</v>
      </c>
      <c r="J1542" s="84">
        <f t="shared" si="237"/>
        <v>265.2</v>
      </c>
      <c r="K1542" s="1"/>
      <c r="L1542" s="1"/>
      <c r="M1542" s="84">
        <f t="shared" si="238"/>
        <v>15.26</v>
      </c>
      <c r="N1542" s="84">
        <f t="shared" si="239"/>
        <v>102</v>
      </c>
      <c r="O1542" s="84">
        <f t="shared" si="232"/>
        <v>336.6</v>
      </c>
      <c r="P1542" s="1"/>
      <c r="Q1542" s="1"/>
    </row>
    <row r="1543" spans="1:17" x14ac:dyDescent="0.2">
      <c r="A1543" s="84">
        <f t="shared" si="233"/>
        <v>153.69999999999999</v>
      </c>
      <c r="B1543" s="84">
        <f t="shared" si="230"/>
        <v>1.0052000000000001</v>
      </c>
      <c r="C1543" s="84">
        <f t="shared" si="231"/>
        <v>1</v>
      </c>
      <c r="D1543" s="1"/>
      <c r="E1543" s="84">
        <f t="shared" si="234"/>
        <v>15.27</v>
      </c>
      <c r="F1543" s="84">
        <f t="shared" si="235"/>
        <v>0</v>
      </c>
      <c r="G1543" s="1"/>
      <c r="H1543" s="1"/>
      <c r="I1543" s="84">
        <f t="shared" si="236"/>
        <v>15.27</v>
      </c>
      <c r="J1543" s="84">
        <f t="shared" si="237"/>
        <v>265.39999999999998</v>
      </c>
      <c r="K1543" s="1"/>
      <c r="L1543" s="1"/>
      <c r="M1543" s="84">
        <f t="shared" si="238"/>
        <v>15.27</v>
      </c>
      <c r="N1543" s="84">
        <f t="shared" si="239"/>
        <v>102.08</v>
      </c>
      <c r="O1543" s="84">
        <f t="shared" si="232"/>
        <v>336.86399999999998</v>
      </c>
      <c r="P1543" s="1"/>
      <c r="Q1543" s="1"/>
    </row>
    <row r="1544" spans="1:17" x14ac:dyDescent="0.2">
      <c r="A1544" s="84">
        <f t="shared" si="233"/>
        <v>153.80000000000001</v>
      </c>
      <c r="B1544" s="84">
        <f t="shared" si="230"/>
        <v>1.0052000000000001</v>
      </c>
      <c r="C1544" s="84">
        <f t="shared" si="231"/>
        <v>1</v>
      </c>
      <c r="D1544" s="1"/>
      <c r="E1544" s="84">
        <f t="shared" si="234"/>
        <v>15.28</v>
      </c>
      <c r="F1544" s="84">
        <f t="shared" si="235"/>
        <v>0</v>
      </c>
      <c r="G1544" s="1"/>
      <c r="H1544" s="1"/>
      <c r="I1544" s="84">
        <f t="shared" si="236"/>
        <v>15.28</v>
      </c>
      <c r="J1544" s="84">
        <f t="shared" si="237"/>
        <v>265.60000000000002</v>
      </c>
      <c r="K1544" s="1"/>
      <c r="L1544" s="1"/>
      <c r="M1544" s="84">
        <f t="shared" si="238"/>
        <v>15.28</v>
      </c>
      <c r="N1544" s="84">
        <f t="shared" si="239"/>
        <v>102.15</v>
      </c>
      <c r="O1544" s="84">
        <f t="shared" si="232"/>
        <v>337.09500000000003</v>
      </c>
      <c r="P1544" s="1"/>
      <c r="Q1544" s="1"/>
    </row>
    <row r="1545" spans="1:17" x14ac:dyDescent="0.2">
      <c r="A1545" s="84">
        <f t="shared" si="233"/>
        <v>153.9</v>
      </c>
      <c r="B1545" s="84">
        <f t="shared" si="230"/>
        <v>1.0051000000000001</v>
      </c>
      <c r="C1545" s="84">
        <f t="shared" si="231"/>
        <v>1</v>
      </c>
      <c r="D1545" s="1"/>
      <c r="E1545" s="84">
        <f t="shared" si="234"/>
        <v>15.29</v>
      </c>
      <c r="F1545" s="84">
        <f t="shared" si="235"/>
        <v>0</v>
      </c>
      <c r="G1545" s="1"/>
      <c r="H1545" s="1"/>
      <c r="I1545" s="84">
        <f t="shared" si="236"/>
        <v>15.29</v>
      </c>
      <c r="J1545" s="84">
        <f t="shared" si="237"/>
        <v>265.8</v>
      </c>
      <c r="K1545" s="1"/>
      <c r="L1545" s="1"/>
      <c r="M1545" s="84">
        <f t="shared" si="238"/>
        <v>15.29</v>
      </c>
      <c r="N1545" s="84">
        <f t="shared" si="239"/>
        <v>102.23</v>
      </c>
      <c r="O1545" s="84">
        <f t="shared" si="232"/>
        <v>337.35899999999998</v>
      </c>
      <c r="P1545" s="1"/>
      <c r="Q1545" s="1"/>
    </row>
    <row r="1546" spans="1:17" x14ac:dyDescent="0.2">
      <c r="A1546" s="84">
        <f t="shared" si="233"/>
        <v>154</v>
      </c>
      <c r="B1546" s="84">
        <f t="shared" si="230"/>
        <v>1.0051000000000001</v>
      </c>
      <c r="C1546" s="84">
        <f t="shared" si="231"/>
        <v>1</v>
      </c>
      <c r="D1546" s="1"/>
      <c r="E1546" s="84">
        <f t="shared" si="234"/>
        <v>15.3</v>
      </c>
      <c r="F1546" s="84">
        <f t="shared" si="235"/>
        <v>0</v>
      </c>
      <c r="G1546" s="1"/>
      <c r="H1546" s="1"/>
      <c r="I1546" s="84">
        <f t="shared" si="236"/>
        <v>15.3</v>
      </c>
      <c r="J1546" s="84">
        <f t="shared" si="237"/>
        <v>266</v>
      </c>
      <c r="K1546" s="1"/>
      <c r="L1546" s="1"/>
      <c r="M1546" s="84">
        <f t="shared" si="238"/>
        <v>15.3</v>
      </c>
      <c r="N1546" s="84">
        <f t="shared" si="239"/>
        <v>102.31</v>
      </c>
      <c r="O1546" s="84">
        <f t="shared" si="232"/>
        <v>337.62299999999999</v>
      </c>
      <c r="P1546" s="1"/>
      <c r="Q1546" s="1"/>
    </row>
    <row r="1547" spans="1:17" x14ac:dyDescent="0.2">
      <c r="A1547" s="84">
        <f t="shared" si="233"/>
        <v>154.1</v>
      </c>
      <c r="B1547" s="84">
        <f t="shared" si="230"/>
        <v>1.0049999999999999</v>
      </c>
      <c r="C1547" s="84">
        <f t="shared" si="231"/>
        <v>1</v>
      </c>
      <c r="D1547" s="1"/>
      <c r="E1547" s="84">
        <f t="shared" si="234"/>
        <v>15.31</v>
      </c>
      <c r="F1547" s="84">
        <f t="shared" si="235"/>
        <v>0</v>
      </c>
      <c r="G1547" s="1"/>
      <c r="H1547" s="1"/>
      <c r="I1547" s="84">
        <f t="shared" si="236"/>
        <v>15.31</v>
      </c>
      <c r="J1547" s="84">
        <f t="shared" si="237"/>
        <v>266.2</v>
      </c>
      <c r="K1547" s="1"/>
      <c r="L1547" s="1"/>
      <c r="M1547" s="84">
        <f t="shared" si="238"/>
        <v>15.31</v>
      </c>
      <c r="N1547" s="84">
        <f t="shared" si="239"/>
        <v>102.38</v>
      </c>
      <c r="O1547" s="84">
        <f t="shared" si="232"/>
        <v>337.85399999999998</v>
      </c>
      <c r="P1547" s="1"/>
      <c r="Q1547" s="1"/>
    </row>
    <row r="1548" spans="1:17" x14ac:dyDescent="0.2">
      <c r="A1548" s="84">
        <f t="shared" si="233"/>
        <v>154.19999999999999</v>
      </c>
      <c r="B1548" s="84">
        <f t="shared" si="230"/>
        <v>1.0049999999999999</v>
      </c>
      <c r="C1548" s="84">
        <f t="shared" si="231"/>
        <v>1</v>
      </c>
      <c r="D1548" s="1"/>
      <c r="E1548" s="84">
        <f t="shared" si="234"/>
        <v>15.32</v>
      </c>
      <c r="F1548" s="84">
        <f t="shared" si="235"/>
        <v>0</v>
      </c>
      <c r="G1548" s="1"/>
      <c r="H1548" s="1"/>
      <c r="I1548" s="84">
        <f t="shared" si="236"/>
        <v>15.32</v>
      </c>
      <c r="J1548" s="84">
        <f t="shared" si="237"/>
        <v>266.39999999999998</v>
      </c>
      <c r="K1548" s="1"/>
      <c r="L1548" s="1"/>
      <c r="M1548" s="84">
        <f t="shared" si="238"/>
        <v>15.32</v>
      </c>
      <c r="N1548" s="84">
        <f t="shared" si="239"/>
        <v>102.46</v>
      </c>
      <c r="O1548" s="84">
        <f t="shared" si="232"/>
        <v>338.11799999999999</v>
      </c>
      <c r="P1548" s="1"/>
      <c r="Q1548" s="1"/>
    </row>
    <row r="1549" spans="1:17" x14ac:dyDescent="0.2">
      <c r="A1549" s="84">
        <f t="shared" si="233"/>
        <v>154.30000000000001</v>
      </c>
      <c r="B1549" s="84">
        <f t="shared" si="230"/>
        <v>1.0048999999999999</v>
      </c>
      <c r="C1549" s="84">
        <f t="shared" si="231"/>
        <v>1</v>
      </c>
      <c r="D1549" s="1"/>
      <c r="E1549" s="84">
        <f t="shared" si="234"/>
        <v>15.33</v>
      </c>
      <c r="F1549" s="84">
        <f t="shared" si="235"/>
        <v>0</v>
      </c>
      <c r="G1549" s="1"/>
      <c r="H1549" s="1"/>
      <c r="I1549" s="84">
        <f t="shared" si="236"/>
        <v>15.33</v>
      </c>
      <c r="J1549" s="84">
        <f t="shared" si="237"/>
        <v>266.60000000000002</v>
      </c>
      <c r="K1549" s="1"/>
      <c r="L1549" s="1"/>
      <c r="M1549" s="84">
        <f t="shared" si="238"/>
        <v>15.33</v>
      </c>
      <c r="N1549" s="84">
        <f t="shared" si="239"/>
        <v>102.54</v>
      </c>
      <c r="O1549" s="84">
        <f t="shared" si="232"/>
        <v>338.38200000000001</v>
      </c>
      <c r="P1549" s="1"/>
      <c r="Q1549" s="1"/>
    </row>
    <row r="1550" spans="1:17" x14ac:dyDescent="0.2">
      <c r="A1550" s="84">
        <f t="shared" si="233"/>
        <v>154.4</v>
      </c>
      <c r="B1550" s="84">
        <f t="shared" si="230"/>
        <v>1.0048999999999999</v>
      </c>
      <c r="C1550" s="84">
        <f t="shared" si="231"/>
        <v>1</v>
      </c>
      <c r="D1550" s="1"/>
      <c r="E1550" s="84">
        <f t="shared" si="234"/>
        <v>15.34</v>
      </c>
      <c r="F1550" s="84">
        <f t="shared" si="235"/>
        <v>0</v>
      </c>
      <c r="G1550" s="1"/>
      <c r="H1550" s="1"/>
      <c r="I1550" s="84">
        <f t="shared" si="236"/>
        <v>15.34</v>
      </c>
      <c r="J1550" s="84">
        <f t="shared" si="237"/>
        <v>266.8</v>
      </c>
      <c r="K1550" s="1"/>
      <c r="L1550" s="1"/>
      <c r="M1550" s="84">
        <f t="shared" si="238"/>
        <v>15.34</v>
      </c>
      <c r="N1550" s="84">
        <f t="shared" si="239"/>
        <v>102.62</v>
      </c>
      <c r="O1550" s="84">
        <f t="shared" si="232"/>
        <v>338.64600000000002</v>
      </c>
      <c r="P1550" s="1"/>
      <c r="Q1550" s="1"/>
    </row>
    <row r="1551" spans="1:17" x14ac:dyDescent="0.2">
      <c r="A1551" s="84">
        <f t="shared" si="233"/>
        <v>154.5</v>
      </c>
      <c r="B1551" s="84">
        <f t="shared" si="230"/>
        <v>1.0047999999999999</v>
      </c>
      <c r="C1551" s="84">
        <f t="shared" si="231"/>
        <v>1</v>
      </c>
      <c r="D1551" s="1"/>
      <c r="E1551" s="84">
        <f t="shared" si="234"/>
        <v>15.35</v>
      </c>
      <c r="F1551" s="84">
        <f t="shared" si="235"/>
        <v>0</v>
      </c>
      <c r="G1551" s="1"/>
      <c r="H1551" s="1"/>
      <c r="I1551" s="84">
        <f t="shared" si="236"/>
        <v>15.35</v>
      </c>
      <c r="J1551" s="84">
        <f t="shared" si="237"/>
        <v>267</v>
      </c>
      <c r="K1551" s="1"/>
      <c r="L1551" s="1"/>
      <c r="M1551" s="84">
        <f t="shared" si="238"/>
        <v>15.35</v>
      </c>
      <c r="N1551" s="84">
        <f t="shared" si="239"/>
        <v>102.69</v>
      </c>
      <c r="O1551" s="84">
        <f t="shared" si="232"/>
        <v>338.87700000000001</v>
      </c>
      <c r="P1551" s="1"/>
      <c r="Q1551" s="1"/>
    </row>
    <row r="1552" spans="1:17" x14ac:dyDescent="0.2">
      <c r="A1552" s="84">
        <f t="shared" si="233"/>
        <v>154.6</v>
      </c>
      <c r="B1552" s="84">
        <f t="shared" ref="B1552:B1615" si="240">ROUND(VLOOKUP($A1552,SINCLAIRTABELLE,$D$1),$B$10)</f>
        <v>1.0047999999999999</v>
      </c>
      <c r="C1552" s="84">
        <f t="shared" ref="C1552:C1615" si="241">IF($B$3=$W$1,ROUND(VLOOKUP($A1552,SINCLAIRTABELLE,$E$1),$B$10),IF($B$3=$W$2,B1552,B1552+$B$4))</f>
        <v>1</v>
      </c>
      <c r="D1552" s="1"/>
      <c r="E1552" s="84">
        <f t="shared" si="234"/>
        <v>15.36</v>
      </c>
      <c r="F1552" s="84">
        <f t="shared" si="235"/>
        <v>0</v>
      </c>
      <c r="G1552" s="1"/>
      <c r="H1552" s="1"/>
      <c r="I1552" s="84">
        <f t="shared" si="236"/>
        <v>15.36</v>
      </c>
      <c r="J1552" s="84">
        <f t="shared" si="237"/>
        <v>267.2</v>
      </c>
      <c r="K1552" s="1"/>
      <c r="L1552" s="1"/>
      <c r="M1552" s="84">
        <f t="shared" si="238"/>
        <v>15.36</v>
      </c>
      <c r="N1552" s="84">
        <f t="shared" si="239"/>
        <v>102.77</v>
      </c>
      <c r="O1552" s="84">
        <f t="shared" ref="O1552:O1615" si="242">IF($N$4="Ja",ROUND(N1552*$O$2,$B$10),N1552)</f>
        <v>339.14100000000002</v>
      </c>
      <c r="P1552" s="1"/>
      <c r="Q1552" s="1"/>
    </row>
    <row r="1553" spans="1:17" x14ac:dyDescent="0.2">
      <c r="A1553" s="84">
        <f t="shared" si="233"/>
        <v>154.69999999999999</v>
      </c>
      <c r="B1553" s="84">
        <f t="shared" si="240"/>
        <v>1.0046999999999999</v>
      </c>
      <c r="C1553" s="84">
        <f t="shared" si="241"/>
        <v>1</v>
      </c>
      <c r="D1553" s="1"/>
      <c r="E1553" s="84">
        <f t="shared" si="234"/>
        <v>15.37</v>
      </c>
      <c r="F1553" s="84">
        <f t="shared" si="235"/>
        <v>0</v>
      </c>
      <c r="G1553" s="1"/>
      <c r="H1553" s="1"/>
      <c r="I1553" s="84">
        <f t="shared" si="236"/>
        <v>15.37</v>
      </c>
      <c r="J1553" s="84">
        <f t="shared" si="237"/>
        <v>267.39999999999998</v>
      </c>
      <c r="K1553" s="1"/>
      <c r="L1553" s="1"/>
      <c r="M1553" s="84">
        <f t="shared" si="238"/>
        <v>15.37</v>
      </c>
      <c r="N1553" s="84">
        <f t="shared" si="239"/>
        <v>102.85</v>
      </c>
      <c r="O1553" s="84">
        <f t="shared" si="242"/>
        <v>339.40499999999997</v>
      </c>
      <c r="P1553" s="1"/>
      <c r="Q1553" s="1"/>
    </row>
    <row r="1554" spans="1:17" x14ac:dyDescent="0.2">
      <c r="A1554" s="84">
        <f t="shared" ref="A1554:A1617" si="243">ROUND(A1553+0.1,1)</f>
        <v>154.80000000000001</v>
      </c>
      <c r="B1554" s="84">
        <f t="shared" si="240"/>
        <v>1.0046999999999999</v>
      </c>
      <c r="C1554" s="84">
        <f t="shared" si="241"/>
        <v>1</v>
      </c>
      <c r="D1554" s="1"/>
      <c r="E1554" s="84">
        <f t="shared" ref="E1554:E1617" si="244">ROUND(E1553+0.01,2)</f>
        <v>15.38</v>
      </c>
      <c r="F1554" s="84">
        <f t="shared" ref="F1554:F1617" si="245">ROUND(IF(E1554 &gt; $F$9,0,($F$9-E1554)*100*$F$11), $F$10)</f>
        <v>0</v>
      </c>
      <c r="G1554" s="1"/>
      <c r="H1554" s="1"/>
      <c r="I1554" s="84">
        <f t="shared" ref="I1554:I1617" si="246">ROUND(I1553+0.01,2)</f>
        <v>15.38</v>
      </c>
      <c r="J1554" s="84">
        <f t="shared" ref="J1554:J1617" si="247">ROUND(IF(I1554&lt;=$J$9,0,(I1554-$J$9)*100*$J$11),$J$10)</f>
        <v>267.60000000000002</v>
      </c>
      <c r="K1554" s="1"/>
      <c r="L1554" s="1"/>
      <c r="M1554" s="84">
        <f t="shared" ref="M1554:M1617" si="248">ROUND(M1553+0.01,2)</f>
        <v>15.38</v>
      </c>
      <c r="N1554" s="84">
        <f t="shared" ref="N1554:N1617" si="249">ROUND(IF(M1554&lt;=$N$9,0,(M1554-$N$9)*100*$N$11),$N$10)</f>
        <v>102.92</v>
      </c>
      <c r="O1554" s="84">
        <f t="shared" si="242"/>
        <v>339.63600000000002</v>
      </c>
      <c r="P1554" s="1"/>
      <c r="Q1554" s="1"/>
    </row>
    <row r="1555" spans="1:17" x14ac:dyDescent="0.2">
      <c r="A1555" s="84">
        <f t="shared" si="243"/>
        <v>154.9</v>
      </c>
      <c r="B1555" s="84">
        <f t="shared" si="240"/>
        <v>1.0045999999999999</v>
      </c>
      <c r="C1555" s="84">
        <f t="shared" si="241"/>
        <v>1</v>
      </c>
      <c r="D1555" s="1"/>
      <c r="E1555" s="84">
        <f t="shared" si="244"/>
        <v>15.39</v>
      </c>
      <c r="F1555" s="84">
        <f t="shared" si="245"/>
        <v>0</v>
      </c>
      <c r="G1555" s="1"/>
      <c r="H1555" s="1"/>
      <c r="I1555" s="84">
        <f t="shared" si="246"/>
        <v>15.39</v>
      </c>
      <c r="J1555" s="84">
        <f t="shared" si="247"/>
        <v>267.8</v>
      </c>
      <c r="K1555" s="1"/>
      <c r="L1555" s="1"/>
      <c r="M1555" s="84">
        <f t="shared" si="248"/>
        <v>15.39</v>
      </c>
      <c r="N1555" s="84">
        <f t="shared" si="249"/>
        <v>103</v>
      </c>
      <c r="O1555" s="84">
        <f t="shared" si="242"/>
        <v>339.9</v>
      </c>
      <c r="P1555" s="1"/>
      <c r="Q1555" s="1"/>
    </row>
    <row r="1556" spans="1:17" x14ac:dyDescent="0.2">
      <c r="A1556" s="84">
        <f t="shared" si="243"/>
        <v>155</v>
      </c>
      <c r="B1556" s="84">
        <f t="shared" si="240"/>
        <v>1.0044999999999999</v>
      </c>
      <c r="C1556" s="84">
        <f t="shared" si="241"/>
        <v>1</v>
      </c>
      <c r="D1556" s="1"/>
      <c r="E1556" s="84">
        <f t="shared" si="244"/>
        <v>15.4</v>
      </c>
      <c r="F1556" s="84">
        <f t="shared" si="245"/>
        <v>0</v>
      </c>
      <c r="G1556" s="1"/>
      <c r="H1556" s="1"/>
      <c r="I1556" s="84">
        <f t="shared" si="246"/>
        <v>15.4</v>
      </c>
      <c r="J1556" s="84">
        <f t="shared" si="247"/>
        <v>268</v>
      </c>
      <c r="K1556" s="1"/>
      <c r="L1556" s="1"/>
      <c r="M1556" s="84">
        <f t="shared" si="248"/>
        <v>15.4</v>
      </c>
      <c r="N1556" s="84">
        <f t="shared" si="249"/>
        <v>103.08</v>
      </c>
      <c r="O1556" s="84">
        <f t="shared" si="242"/>
        <v>340.16399999999999</v>
      </c>
      <c r="P1556" s="1"/>
      <c r="Q1556" s="1"/>
    </row>
    <row r="1557" spans="1:17" x14ac:dyDescent="0.2">
      <c r="A1557" s="84">
        <f t="shared" si="243"/>
        <v>155.1</v>
      </c>
      <c r="B1557" s="84">
        <f t="shared" si="240"/>
        <v>1.0044999999999999</v>
      </c>
      <c r="C1557" s="84">
        <f t="shared" si="241"/>
        <v>1</v>
      </c>
      <c r="D1557" s="1"/>
      <c r="E1557" s="84">
        <f t="shared" si="244"/>
        <v>15.41</v>
      </c>
      <c r="F1557" s="84">
        <f t="shared" si="245"/>
        <v>0</v>
      </c>
      <c r="G1557" s="1"/>
      <c r="H1557" s="1"/>
      <c r="I1557" s="84">
        <f t="shared" si="246"/>
        <v>15.41</v>
      </c>
      <c r="J1557" s="84">
        <f t="shared" si="247"/>
        <v>268.2</v>
      </c>
      <c r="K1557" s="1"/>
      <c r="L1557" s="1"/>
      <c r="M1557" s="84">
        <f t="shared" si="248"/>
        <v>15.41</v>
      </c>
      <c r="N1557" s="84">
        <f t="shared" si="249"/>
        <v>103.15</v>
      </c>
      <c r="O1557" s="84">
        <f t="shared" si="242"/>
        <v>340.39499999999998</v>
      </c>
      <c r="P1557" s="1"/>
      <c r="Q1557" s="1"/>
    </row>
    <row r="1558" spans="1:17" x14ac:dyDescent="0.2">
      <c r="A1558" s="84">
        <f t="shared" si="243"/>
        <v>155.19999999999999</v>
      </c>
      <c r="B1558" s="84">
        <f t="shared" si="240"/>
        <v>1.0044</v>
      </c>
      <c r="C1558" s="84">
        <f t="shared" si="241"/>
        <v>1</v>
      </c>
      <c r="D1558" s="1"/>
      <c r="E1558" s="84">
        <f t="shared" si="244"/>
        <v>15.42</v>
      </c>
      <c r="F1558" s="84">
        <f t="shared" si="245"/>
        <v>0</v>
      </c>
      <c r="G1558" s="1"/>
      <c r="H1558" s="1"/>
      <c r="I1558" s="84">
        <f t="shared" si="246"/>
        <v>15.42</v>
      </c>
      <c r="J1558" s="84">
        <f t="shared" si="247"/>
        <v>268.39999999999998</v>
      </c>
      <c r="K1558" s="1"/>
      <c r="L1558" s="1"/>
      <c r="M1558" s="84">
        <f t="shared" si="248"/>
        <v>15.42</v>
      </c>
      <c r="N1558" s="84">
        <f t="shared" si="249"/>
        <v>103.23</v>
      </c>
      <c r="O1558" s="84">
        <f t="shared" si="242"/>
        <v>340.65899999999999</v>
      </c>
      <c r="P1558" s="1"/>
      <c r="Q1558" s="1"/>
    </row>
    <row r="1559" spans="1:17" x14ac:dyDescent="0.2">
      <c r="A1559" s="84">
        <f t="shared" si="243"/>
        <v>155.30000000000001</v>
      </c>
      <c r="B1559" s="84">
        <f t="shared" si="240"/>
        <v>1.0044</v>
      </c>
      <c r="C1559" s="84">
        <f t="shared" si="241"/>
        <v>1</v>
      </c>
      <c r="D1559" s="1"/>
      <c r="E1559" s="84">
        <f t="shared" si="244"/>
        <v>15.43</v>
      </c>
      <c r="F1559" s="84">
        <f t="shared" si="245"/>
        <v>0</v>
      </c>
      <c r="G1559" s="1"/>
      <c r="H1559" s="1"/>
      <c r="I1559" s="84">
        <f t="shared" si="246"/>
        <v>15.43</v>
      </c>
      <c r="J1559" s="84">
        <f t="shared" si="247"/>
        <v>268.60000000000002</v>
      </c>
      <c r="K1559" s="1"/>
      <c r="L1559" s="1"/>
      <c r="M1559" s="84">
        <f t="shared" si="248"/>
        <v>15.43</v>
      </c>
      <c r="N1559" s="84">
        <f t="shared" si="249"/>
        <v>103.31</v>
      </c>
      <c r="O1559" s="84">
        <f t="shared" si="242"/>
        <v>340.923</v>
      </c>
      <c r="P1559" s="1"/>
      <c r="Q1559" s="1"/>
    </row>
    <row r="1560" spans="1:17" x14ac:dyDescent="0.2">
      <c r="A1560" s="84">
        <f t="shared" si="243"/>
        <v>155.4</v>
      </c>
      <c r="B1560" s="84">
        <f t="shared" si="240"/>
        <v>1.0043</v>
      </c>
      <c r="C1560" s="84">
        <f t="shared" si="241"/>
        <v>1</v>
      </c>
      <c r="D1560" s="1"/>
      <c r="E1560" s="84">
        <f t="shared" si="244"/>
        <v>15.44</v>
      </c>
      <c r="F1560" s="84">
        <f t="shared" si="245"/>
        <v>0</v>
      </c>
      <c r="G1560" s="1"/>
      <c r="H1560" s="1"/>
      <c r="I1560" s="84">
        <f t="shared" si="246"/>
        <v>15.44</v>
      </c>
      <c r="J1560" s="84">
        <f t="shared" si="247"/>
        <v>268.8</v>
      </c>
      <c r="K1560" s="1"/>
      <c r="L1560" s="1"/>
      <c r="M1560" s="84">
        <f t="shared" si="248"/>
        <v>15.44</v>
      </c>
      <c r="N1560" s="84">
        <f t="shared" si="249"/>
        <v>103.38</v>
      </c>
      <c r="O1560" s="84">
        <f t="shared" si="242"/>
        <v>341.154</v>
      </c>
      <c r="P1560" s="1"/>
      <c r="Q1560" s="1"/>
    </row>
    <row r="1561" spans="1:17" x14ac:dyDescent="0.2">
      <c r="A1561" s="84">
        <f t="shared" si="243"/>
        <v>155.5</v>
      </c>
      <c r="B1561" s="84">
        <f t="shared" si="240"/>
        <v>1.0043</v>
      </c>
      <c r="C1561" s="84">
        <f t="shared" si="241"/>
        <v>1</v>
      </c>
      <c r="D1561" s="1"/>
      <c r="E1561" s="84">
        <f t="shared" si="244"/>
        <v>15.45</v>
      </c>
      <c r="F1561" s="84">
        <f t="shared" si="245"/>
        <v>0</v>
      </c>
      <c r="G1561" s="1"/>
      <c r="H1561" s="1"/>
      <c r="I1561" s="84">
        <f t="shared" si="246"/>
        <v>15.45</v>
      </c>
      <c r="J1561" s="84">
        <f t="shared" si="247"/>
        <v>269</v>
      </c>
      <c r="K1561" s="1"/>
      <c r="L1561" s="1"/>
      <c r="M1561" s="84">
        <f t="shared" si="248"/>
        <v>15.45</v>
      </c>
      <c r="N1561" s="84">
        <f t="shared" si="249"/>
        <v>103.46</v>
      </c>
      <c r="O1561" s="84">
        <f t="shared" si="242"/>
        <v>341.41800000000001</v>
      </c>
      <c r="P1561" s="1"/>
      <c r="Q1561" s="1"/>
    </row>
    <row r="1562" spans="1:17" x14ac:dyDescent="0.2">
      <c r="A1562" s="84">
        <f t="shared" si="243"/>
        <v>155.6</v>
      </c>
      <c r="B1562" s="84">
        <f t="shared" si="240"/>
        <v>1.0042</v>
      </c>
      <c r="C1562" s="84">
        <f t="shared" si="241"/>
        <v>1</v>
      </c>
      <c r="D1562" s="1"/>
      <c r="E1562" s="84">
        <f t="shared" si="244"/>
        <v>15.46</v>
      </c>
      <c r="F1562" s="84">
        <f t="shared" si="245"/>
        <v>0</v>
      </c>
      <c r="G1562" s="1"/>
      <c r="H1562" s="1"/>
      <c r="I1562" s="84">
        <f t="shared" si="246"/>
        <v>15.46</v>
      </c>
      <c r="J1562" s="84">
        <f t="shared" si="247"/>
        <v>269.2</v>
      </c>
      <c r="K1562" s="1"/>
      <c r="L1562" s="1"/>
      <c r="M1562" s="84">
        <f t="shared" si="248"/>
        <v>15.46</v>
      </c>
      <c r="N1562" s="84">
        <f t="shared" si="249"/>
        <v>103.54</v>
      </c>
      <c r="O1562" s="84">
        <f t="shared" si="242"/>
        <v>341.68200000000002</v>
      </c>
      <c r="P1562" s="1"/>
      <c r="Q1562" s="1"/>
    </row>
    <row r="1563" spans="1:17" x14ac:dyDescent="0.2">
      <c r="A1563" s="84">
        <f t="shared" si="243"/>
        <v>155.69999999999999</v>
      </c>
      <c r="B1563" s="84">
        <f t="shared" si="240"/>
        <v>1.0042</v>
      </c>
      <c r="C1563" s="84">
        <f t="shared" si="241"/>
        <v>1</v>
      </c>
      <c r="D1563" s="1"/>
      <c r="E1563" s="84">
        <f t="shared" si="244"/>
        <v>15.47</v>
      </c>
      <c r="F1563" s="84">
        <f t="shared" si="245"/>
        <v>0</v>
      </c>
      <c r="G1563" s="1"/>
      <c r="H1563" s="1"/>
      <c r="I1563" s="84">
        <f t="shared" si="246"/>
        <v>15.47</v>
      </c>
      <c r="J1563" s="84">
        <f t="shared" si="247"/>
        <v>269.39999999999998</v>
      </c>
      <c r="K1563" s="1"/>
      <c r="L1563" s="1"/>
      <c r="M1563" s="84">
        <f t="shared" si="248"/>
        <v>15.47</v>
      </c>
      <c r="N1563" s="84">
        <f t="shared" si="249"/>
        <v>103.62</v>
      </c>
      <c r="O1563" s="84">
        <f t="shared" si="242"/>
        <v>341.94600000000003</v>
      </c>
      <c r="P1563" s="1"/>
      <c r="Q1563" s="1"/>
    </row>
    <row r="1564" spans="1:17" x14ac:dyDescent="0.2">
      <c r="A1564" s="84">
        <f t="shared" si="243"/>
        <v>155.80000000000001</v>
      </c>
      <c r="B1564" s="84">
        <f t="shared" si="240"/>
        <v>1.0042</v>
      </c>
      <c r="C1564" s="84">
        <f t="shared" si="241"/>
        <v>1</v>
      </c>
      <c r="D1564" s="1"/>
      <c r="E1564" s="84">
        <f t="shared" si="244"/>
        <v>15.48</v>
      </c>
      <c r="F1564" s="84">
        <f t="shared" si="245"/>
        <v>0</v>
      </c>
      <c r="G1564" s="1"/>
      <c r="H1564" s="1"/>
      <c r="I1564" s="84">
        <f t="shared" si="246"/>
        <v>15.48</v>
      </c>
      <c r="J1564" s="84">
        <f t="shared" si="247"/>
        <v>269.60000000000002</v>
      </c>
      <c r="K1564" s="1"/>
      <c r="L1564" s="1"/>
      <c r="M1564" s="84">
        <f t="shared" si="248"/>
        <v>15.48</v>
      </c>
      <c r="N1564" s="84">
        <f t="shared" si="249"/>
        <v>103.69</v>
      </c>
      <c r="O1564" s="84">
        <f t="shared" si="242"/>
        <v>342.17700000000002</v>
      </c>
      <c r="P1564" s="1"/>
      <c r="Q1564" s="1"/>
    </row>
    <row r="1565" spans="1:17" x14ac:dyDescent="0.2">
      <c r="A1565" s="84">
        <f t="shared" si="243"/>
        <v>155.9</v>
      </c>
      <c r="B1565" s="84">
        <f t="shared" si="240"/>
        <v>1.0041</v>
      </c>
      <c r="C1565" s="84">
        <f t="shared" si="241"/>
        <v>1</v>
      </c>
      <c r="D1565" s="1"/>
      <c r="E1565" s="84">
        <f t="shared" si="244"/>
        <v>15.49</v>
      </c>
      <c r="F1565" s="84">
        <f t="shared" si="245"/>
        <v>0</v>
      </c>
      <c r="G1565" s="1"/>
      <c r="H1565" s="1"/>
      <c r="I1565" s="84">
        <f t="shared" si="246"/>
        <v>15.49</v>
      </c>
      <c r="J1565" s="84">
        <f t="shared" si="247"/>
        <v>269.8</v>
      </c>
      <c r="K1565" s="1"/>
      <c r="L1565" s="1"/>
      <c r="M1565" s="84">
        <f t="shared" si="248"/>
        <v>15.49</v>
      </c>
      <c r="N1565" s="84">
        <f t="shared" si="249"/>
        <v>103.77</v>
      </c>
      <c r="O1565" s="84">
        <f t="shared" si="242"/>
        <v>342.44099999999997</v>
      </c>
      <c r="P1565" s="1"/>
      <c r="Q1565" s="1"/>
    </row>
    <row r="1566" spans="1:17" x14ac:dyDescent="0.2">
      <c r="A1566" s="84">
        <f t="shared" si="243"/>
        <v>156</v>
      </c>
      <c r="B1566" s="84">
        <f t="shared" si="240"/>
        <v>1.0041</v>
      </c>
      <c r="C1566" s="84">
        <f t="shared" si="241"/>
        <v>1</v>
      </c>
      <c r="D1566" s="1"/>
      <c r="E1566" s="84">
        <f t="shared" si="244"/>
        <v>15.5</v>
      </c>
      <c r="F1566" s="84">
        <f t="shared" si="245"/>
        <v>0</v>
      </c>
      <c r="G1566" s="1"/>
      <c r="H1566" s="1"/>
      <c r="I1566" s="84">
        <f t="shared" si="246"/>
        <v>15.5</v>
      </c>
      <c r="J1566" s="84">
        <f t="shared" si="247"/>
        <v>270</v>
      </c>
      <c r="K1566" s="1"/>
      <c r="L1566" s="1"/>
      <c r="M1566" s="84">
        <f t="shared" si="248"/>
        <v>15.5</v>
      </c>
      <c r="N1566" s="84">
        <f t="shared" si="249"/>
        <v>103.85</v>
      </c>
      <c r="O1566" s="84">
        <f t="shared" si="242"/>
        <v>342.70499999999998</v>
      </c>
      <c r="P1566" s="1"/>
      <c r="Q1566" s="1"/>
    </row>
    <row r="1567" spans="1:17" x14ac:dyDescent="0.2">
      <c r="A1567" s="84">
        <f t="shared" si="243"/>
        <v>156.1</v>
      </c>
      <c r="B1567" s="84">
        <f t="shared" si="240"/>
        <v>1.004</v>
      </c>
      <c r="C1567" s="84">
        <f t="shared" si="241"/>
        <v>1</v>
      </c>
      <c r="D1567" s="1"/>
      <c r="E1567" s="84">
        <f t="shared" si="244"/>
        <v>15.51</v>
      </c>
      <c r="F1567" s="84">
        <f t="shared" si="245"/>
        <v>0</v>
      </c>
      <c r="G1567" s="1"/>
      <c r="H1567" s="1"/>
      <c r="I1567" s="84">
        <f t="shared" si="246"/>
        <v>15.51</v>
      </c>
      <c r="J1567" s="84">
        <f t="shared" si="247"/>
        <v>270.2</v>
      </c>
      <c r="K1567" s="1"/>
      <c r="L1567" s="1"/>
      <c r="M1567" s="84">
        <f t="shared" si="248"/>
        <v>15.51</v>
      </c>
      <c r="N1567" s="84">
        <f t="shared" si="249"/>
        <v>103.92</v>
      </c>
      <c r="O1567" s="84">
        <f t="shared" si="242"/>
        <v>342.93599999999998</v>
      </c>
      <c r="P1567" s="1"/>
      <c r="Q1567" s="1"/>
    </row>
    <row r="1568" spans="1:17" x14ac:dyDescent="0.2">
      <c r="A1568" s="84">
        <f t="shared" si="243"/>
        <v>156.19999999999999</v>
      </c>
      <c r="B1568" s="84">
        <f t="shared" si="240"/>
        <v>1.004</v>
      </c>
      <c r="C1568" s="84">
        <f t="shared" si="241"/>
        <v>1</v>
      </c>
      <c r="D1568" s="1"/>
      <c r="E1568" s="84">
        <f t="shared" si="244"/>
        <v>15.52</v>
      </c>
      <c r="F1568" s="84">
        <f t="shared" si="245"/>
        <v>0</v>
      </c>
      <c r="G1568" s="1"/>
      <c r="H1568" s="1"/>
      <c r="I1568" s="84">
        <f t="shared" si="246"/>
        <v>15.52</v>
      </c>
      <c r="J1568" s="84">
        <f t="shared" si="247"/>
        <v>270.39999999999998</v>
      </c>
      <c r="K1568" s="1"/>
      <c r="L1568" s="1"/>
      <c r="M1568" s="84">
        <f t="shared" si="248"/>
        <v>15.52</v>
      </c>
      <c r="N1568" s="84">
        <f t="shared" si="249"/>
        <v>104</v>
      </c>
      <c r="O1568" s="84">
        <f t="shared" si="242"/>
        <v>343.2</v>
      </c>
      <c r="P1568" s="1"/>
      <c r="Q1568" s="1"/>
    </row>
    <row r="1569" spans="1:17" x14ac:dyDescent="0.2">
      <c r="A1569" s="84">
        <f t="shared" si="243"/>
        <v>156.30000000000001</v>
      </c>
      <c r="B1569" s="84">
        <f t="shared" si="240"/>
        <v>1.0039</v>
      </c>
      <c r="C1569" s="84">
        <f t="shared" si="241"/>
        <v>1</v>
      </c>
      <c r="D1569" s="1"/>
      <c r="E1569" s="84">
        <f t="shared" si="244"/>
        <v>15.53</v>
      </c>
      <c r="F1569" s="84">
        <f t="shared" si="245"/>
        <v>0</v>
      </c>
      <c r="G1569" s="1"/>
      <c r="H1569" s="1"/>
      <c r="I1569" s="84">
        <f t="shared" si="246"/>
        <v>15.53</v>
      </c>
      <c r="J1569" s="84">
        <f t="shared" si="247"/>
        <v>270.60000000000002</v>
      </c>
      <c r="K1569" s="1"/>
      <c r="L1569" s="1"/>
      <c r="M1569" s="84">
        <f t="shared" si="248"/>
        <v>15.53</v>
      </c>
      <c r="N1569" s="84">
        <f t="shared" si="249"/>
        <v>104.08</v>
      </c>
      <c r="O1569" s="84">
        <f t="shared" si="242"/>
        <v>343.464</v>
      </c>
      <c r="P1569" s="1"/>
      <c r="Q1569" s="1"/>
    </row>
    <row r="1570" spans="1:17" x14ac:dyDescent="0.2">
      <c r="A1570" s="84">
        <f t="shared" si="243"/>
        <v>156.4</v>
      </c>
      <c r="B1570" s="84">
        <f t="shared" si="240"/>
        <v>1.0039</v>
      </c>
      <c r="C1570" s="84">
        <f t="shared" si="241"/>
        <v>1</v>
      </c>
      <c r="D1570" s="1"/>
      <c r="E1570" s="84">
        <f t="shared" si="244"/>
        <v>15.54</v>
      </c>
      <c r="F1570" s="84">
        <f t="shared" si="245"/>
        <v>0</v>
      </c>
      <c r="G1570" s="1"/>
      <c r="H1570" s="1"/>
      <c r="I1570" s="84">
        <f t="shared" si="246"/>
        <v>15.54</v>
      </c>
      <c r="J1570" s="84">
        <f t="shared" si="247"/>
        <v>270.8</v>
      </c>
      <c r="K1570" s="1"/>
      <c r="L1570" s="1"/>
      <c r="M1570" s="84">
        <f t="shared" si="248"/>
        <v>15.54</v>
      </c>
      <c r="N1570" s="84">
        <f t="shared" si="249"/>
        <v>104.15</v>
      </c>
      <c r="O1570" s="84">
        <f t="shared" si="242"/>
        <v>343.69499999999999</v>
      </c>
      <c r="P1570" s="1"/>
      <c r="Q1570" s="1"/>
    </row>
    <row r="1571" spans="1:17" x14ac:dyDescent="0.2">
      <c r="A1571" s="84">
        <f t="shared" si="243"/>
        <v>156.5</v>
      </c>
      <c r="B1571" s="84">
        <f t="shared" si="240"/>
        <v>1.0038</v>
      </c>
      <c r="C1571" s="84">
        <f t="shared" si="241"/>
        <v>1</v>
      </c>
      <c r="D1571" s="1"/>
      <c r="E1571" s="84">
        <f t="shared" si="244"/>
        <v>15.55</v>
      </c>
      <c r="F1571" s="84">
        <f t="shared" si="245"/>
        <v>0</v>
      </c>
      <c r="G1571" s="1"/>
      <c r="H1571" s="1"/>
      <c r="I1571" s="84">
        <f t="shared" si="246"/>
        <v>15.55</v>
      </c>
      <c r="J1571" s="84">
        <f t="shared" si="247"/>
        <v>271</v>
      </c>
      <c r="K1571" s="1"/>
      <c r="L1571" s="1"/>
      <c r="M1571" s="84">
        <f t="shared" si="248"/>
        <v>15.55</v>
      </c>
      <c r="N1571" s="84">
        <f t="shared" si="249"/>
        <v>104.23</v>
      </c>
      <c r="O1571" s="84">
        <f t="shared" si="242"/>
        <v>343.959</v>
      </c>
      <c r="P1571" s="1"/>
      <c r="Q1571" s="1"/>
    </row>
    <row r="1572" spans="1:17" x14ac:dyDescent="0.2">
      <c r="A1572" s="84">
        <f t="shared" si="243"/>
        <v>156.6</v>
      </c>
      <c r="B1572" s="84">
        <f t="shared" si="240"/>
        <v>1.0038</v>
      </c>
      <c r="C1572" s="84">
        <f t="shared" si="241"/>
        <v>1</v>
      </c>
      <c r="D1572" s="1"/>
      <c r="E1572" s="84">
        <f t="shared" si="244"/>
        <v>15.56</v>
      </c>
      <c r="F1572" s="84">
        <f t="shared" si="245"/>
        <v>0</v>
      </c>
      <c r="G1572" s="1"/>
      <c r="H1572" s="1"/>
      <c r="I1572" s="84">
        <f t="shared" si="246"/>
        <v>15.56</v>
      </c>
      <c r="J1572" s="84">
        <f t="shared" si="247"/>
        <v>271.2</v>
      </c>
      <c r="K1572" s="1"/>
      <c r="L1572" s="1"/>
      <c r="M1572" s="84">
        <f t="shared" si="248"/>
        <v>15.56</v>
      </c>
      <c r="N1572" s="84">
        <f t="shared" si="249"/>
        <v>104.31</v>
      </c>
      <c r="O1572" s="84">
        <f t="shared" si="242"/>
        <v>344.22300000000001</v>
      </c>
      <c r="P1572" s="1"/>
      <c r="Q1572" s="1"/>
    </row>
    <row r="1573" spans="1:17" x14ac:dyDescent="0.2">
      <c r="A1573" s="84">
        <f t="shared" si="243"/>
        <v>156.69999999999999</v>
      </c>
      <c r="B1573" s="84">
        <f t="shared" si="240"/>
        <v>1.0037</v>
      </c>
      <c r="C1573" s="84">
        <f t="shared" si="241"/>
        <v>1</v>
      </c>
      <c r="D1573" s="1"/>
      <c r="E1573" s="84">
        <f t="shared" si="244"/>
        <v>15.57</v>
      </c>
      <c r="F1573" s="84">
        <f t="shared" si="245"/>
        <v>0</v>
      </c>
      <c r="G1573" s="1"/>
      <c r="H1573" s="1"/>
      <c r="I1573" s="84">
        <f t="shared" si="246"/>
        <v>15.57</v>
      </c>
      <c r="J1573" s="84">
        <f t="shared" si="247"/>
        <v>271.39999999999998</v>
      </c>
      <c r="K1573" s="1"/>
      <c r="L1573" s="1"/>
      <c r="M1573" s="84">
        <f t="shared" si="248"/>
        <v>15.57</v>
      </c>
      <c r="N1573" s="84">
        <f t="shared" si="249"/>
        <v>104.38</v>
      </c>
      <c r="O1573" s="84">
        <f t="shared" si="242"/>
        <v>344.45400000000001</v>
      </c>
      <c r="P1573" s="1"/>
      <c r="Q1573" s="1"/>
    </row>
    <row r="1574" spans="1:17" x14ac:dyDescent="0.2">
      <c r="A1574" s="84">
        <f t="shared" si="243"/>
        <v>156.80000000000001</v>
      </c>
      <c r="B1574" s="84">
        <f t="shared" si="240"/>
        <v>1.0037</v>
      </c>
      <c r="C1574" s="84">
        <f t="shared" si="241"/>
        <v>1</v>
      </c>
      <c r="D1574" s="1"/>
      <c r="E1574" s="84">
        <f t="shared" si="244"/>
        <v>15.58</v>
      </c>
      <c r="F1574" s="84">
        <f t="shared" si="245"/>
        <v>0</v>
      </c>
      <c r="G1574" s="1"/>
      <c r="H1574" s="1"/>
      <c r="I1574" s="84">
        <f t="shared" si="246"/>
        <v>15.58</v>
      </c>
      <c r="J1574" s="84">
        <f t="shared" si="247"/>
        <v>271.60000000000002</v>
      </c>
      <c r="K1574" s="1"/>
      <c r="L1574" s="1"/>
      <c r="M1574" s="84">
        <f t="shared" si="248"/>
        <v>15.58</v>
      </c>
      <c r="N1574" s="84">
        <f t="shared" si="249"/>
        <v>104.46</v>
      </c>
      <c r="O1574" s="84">
        <f t="shared" si="242"/>
        <v>344.71800000000002</v>
      </c>
      <c r="P1574" s="1"/>
      <c r="Q1574" s="1"/>
    </row>
    <row r="1575" spans="1:17" x14ac:dyDescent="0.2">
      <c r="A1575" s="84">
        <f t="shared" si="243"/>
        <v>156.9</v>
      </c>
      <c r="B1575" s="84">
        <f t="shared" si="240"/>
        <v>1.0036</v>
      </c>
      <c r="C1575" s="84">
        <f t="shared" si="241"/>
        <v>1</v>
      </c>
      <c r="D1575" s="1"/>
      <c r="E1575" s="84">
        <f t="shared" si="244"/>
        <v>15.59</v>
      </c>
      <c r="F1575" s="84">
        <f t="shared" si="245"/>
        <v>0</v>
      </c>
      <c r="G1575" s="1"/>
      <c r="H1575" s="1"/>
      <c r="I1575" s="84">
        <f t="shared" si="246"/>
        <v>15.59</v>
      </c>
      <c r="J1575" s="84">
        <f t="shared" si="247"/>
        <v>271.8</v>
      </c>
      <c r="K1575" s="1"/>
      <c r="L1575" s="1"/>
      <c r="M1575" s="84">
        <f t="shared" si="248"/>
        <v>15.59</v>
      </c>
      <c r="N1575" s="84">
        <f t="shared" si="249"/>
        <v>104.54</v>
      </c>
      <c r="O1575" s="84">
        <f t="shared" si="242"/>
        <v>344.98200000000003</v>
      </c>
      <c r="P1575" s="1"/>
      <c r="Q1575" s="1"/>
    </row>
    <row r="1576" spans="1:17" x14ac:dyDescent="0.2">
      <c r="A1576" s="84">
        <f t="shared" si="243"/>
        <v>157</v>
      </c>
      <c r="B1576" s="84">
        <f t="shared" si="240"/>
        <v>1.0036</v>
      </c>
      <c r="C1576" s="84">
        <f t="shared" si="241"/>
        <v>1</v>
      </c>
      <c r="D1576" s="1"/>
      <c r="E1576" s="84">
        <f t="shared" si="244"/>
        <v>15.6</v>
      </c>
      <c r="F1576" s="84">
        <f t="shared" si="245"/>
        <v>0</v>
      </c>
      <c r="G1576" s="1"/>
      <c r="H1576" s="1"/>
      <c r="I1576" s="84">
        <f t="shared" si="246"/>
        <v>15.6</v>
      </c>
      <c r="J1576" s="84">
        <f t="shared" si="247"/>
        <v>272</v>
      </c>
      <c r="K1576" s="1"/>
      <c r="L1576" s="1"/>
      <c r="M1576" s="84">
        <f t="shared" si="248"/>
        <v>15.6</v>
      </c>
      <c r="N1576" s="84">
        <f t="shared" si="249"/>
        <v>104.62</v>
      </c>
      <c r="O1576" s="84">
        <f t="shared" si="242"/>
        <v>345.24599999999998</v>
      </c>
      <c r="P1576" s="1"/>
      <c r="Q1576" s="1"/>
    </row>
    <row r="1577" spans="1:17" x14ac:dyDescent="0.2">
      <c r="A1577" s="84">
        <f t="shared" si="243"/>
        <v>157.1</v>
      </c>
      <c r="B1577" s="84">
        <f t="shared" si="240"/>
        <v>1.0035000000000001</v>
      </c>
      <c r="C1577" s="84">
        <f t="shared" si="241"/>
        <v>1</v>
      </c>
      <c r="D1577" s="1"/>
      <c r="E1577" s="84">
        <f t="shared" si="244"/>
        <v>15.61</v>
      </c>
      <c r="F1577" s="84">
        <f t="shared" si="245"/>
        <v>0</v>
      </c>
      <c r="G1577" s="1"/>
      <c r="H1577" s="1"/>
      <c r="I1577" s="84">
        <f t="shared" si="246"/>
        <v>15.61</v>
      </c>
      <c r="J1577" s="84">
        <f t="shared" si="247"/>
        <v>272.2</v>
      </c>
      <c r="K1577" s="1"/>
      <c r="L1577" s="1"/>
      <c r="M1577" s="84">
        <f t="shared" si="248"/>
        <v>15.61</v>
      </c>
      <c r="N1577" s="84">
        <f t="shared" si="249"/>
        <v>104.69</v>
      </c>
      <c r="O1577" s="84">
        <f t="shared" si="242"/>
        <v>345.47699999999998</v>
      </c>
      <c r="P1577" s="1"/>
      <c r="Q1577" s="1"/>
    </row>
    <row r="1578" spans="1:17" x14ac:dyDescent="0.2">
      <c r="A1578" s="84">
        <f t="shared" si="243"/>
        <v>157.19999999999999</v>
      </c>
      <c r="B1578" s="84">
        <f t="shared" si="240"/>
        <v>1.0035000000000001</v>
      </c>
      <c r="C1578" s="84">
        <f t="shared" si="241"/>
        <v>1</v>
      </c>
      <c r="D1578" s="1"/>
      <c r="E1578" s="84">
        <f t="shared" si="244"/>
        <v>15.62</v>
      </c>
      <c r="F1578" s="84">
        <f t="shared" si="245"/>
        <v>0</v>
      </c>
      <c r="G1578" s="1"/>
      <c r="H1578" s="1"/>
      <c r="I1578" s="84">
        <f t="shared" si="246"/>
        <v>15.62</v>
      </c>
      <c r="J1578" s="84">
        <f t="shared" si="247"/>
        <v>272.39999999999998</v>
      </c>
      <c r="K1578" s="1"/>
      <c r="L1578" s="1"/>
      <c r="M1578" s="84">
        <f t="shared" si="248"/>
        <v>15.62</v>
      </c>
      <c r="N1578" s="84">
        <f t="shared" si="249"/>
        <v>104.77</v>
      </c>
      <c r="O1578" s="84">
        <f t="shared" si="242"/>
        <v>345.74099999999999</v>
      </c>
      <c r="P1578" s="1"/>
      <c r="Q1578" s="1"/>
    </row>
    <row r="1579" spans="1:17" x14ac:dyDescent="0.2">
      <c r="A1579" s="84">
        <f t="shared" si="243"/>
        <v>157.30000000000001</v>
      </c>
      <c r="B1579" s="84">
        <f t="shared" si="240"/>
        <v>1.0035000000000001</v>
      </c>
      <c r="C1579" s="84">
        <f t="shared" si="241"/>
        <v>1</v>
      </c>
      <c r="D1579" s="1"/>
      <c r="E1579" s="84">
        <f t="shared" si="244"/>
        <v>15.63</v>
      </c>
      <c r="F1579" s="84">
        <f t="shared" si="245"/>
        <v>0</v>
      </c>
      <c r="G1579" s="1"/>
      <c r="H1579" s="1"/>
      <c r="I1579" s="84">
        <f t="shared" si="246"/>
        <v>15.63</v>
      </c>
      <c r="J1579" s="84">
        <f t="shared" si="247"/>
        <v>272.60000000000002</v>
      </c>
      <c r="K1579" s="1"/>
      <c r="L1579" s="1"/>
      <c r="M1579" s="84">
        <f t="shared" si="248"/>
        <v>15.63</v>
      </c>
      <c r="N1579" s="84">
        <f t="shared" si="249"/>
        <v>104.85</v>
      </c>
      <c r="O1579" s="84">
        <f t="shared" si="242"/>
        <v>346.005</v>
      </c>
      <c r="P1579" s="1"/>
      <c r="Q1579" s="1"/>
    </row>
    <row r="1580" spans="1:17" x14ac:dyDescent="0.2">
      <c r="A1580" s="84">
        <f t="shared" si="243"/>
        <v>157.4</v>
      </c>
      <c r="B1580" s="84">
        <f t="shared" si="240"/>
        <v>1.0034000000000001</v>
      </c>
      <c r="C1580" s="84">
        <f t="shared" si="241"/>
        <v>1</v>
      </c>
      <c r="D1580" s="1"/>
      <c r="E1580" s="84">
        <f t="shared" si="244"/>
        <v>15.64</v>
      </c>
      <c r="F1580" s="84">
        <f t="shared" si="245"/>
        <v>0</v>
      </c>
      <c r="G1580" s="1"/>
      <c r="H1580" s="1"/>
      <c r="I1580" s="84">
        <f t="shared" si="246"/>
        <v>15.64</v>
      </c>
      <c r="J1580" s="84">
        <f t="shared" si="247"/>
        <v>272.8</v>
      </c>
      <c r="K1580" s="1"/>
      <c r="L1580" s="1"/>
      <c r="M1580" s="84">
        <f t="shared" si="248"/>
        <v>15.64</v>
      </c>
      <c r="N1580" s="84">
        <f t="shared" si="249"/>
        <v>104.92</v>
      </c>
      <c r="O1580" s="84">
        <f t="shared" si="242"/>
        <v>346.23599999999999</v>
      </c>
      <c r="P1580" s="1"/>
      <c r="Q1580" s="1"/>
    </row>
    <row r="1581" spans="1:17" x14ac:dyDescent="0.2">
      <c r="A1581" s="84">
        <f t="shared" si="243"/>
        <v>157.5</v>
      </c>
      <c r="B1581" s="84">
        <f t="shared" si="240"/>
        <v>1.0034000000000001</v>
      </c>
      <c r="C1581" s="84">
        <f t="shared" si="241"/>
        <v>1</v>
      </c>
      <c r="D1581" s="1"/>
      <c r="E1581" s="84">
        <f t="shared" si="244"/>
        <v>15.65</v>
      </c>
      <c r="F1581" s="84">
        <f t="shared" si="245"/>
        <v>0</v>
      </c>
      <c r="G1581" s="1"/>
      <c r="H1581" s="1"/>
      <c r="I1581" s="84">
        <f t="shared" si="246"/>
        <v>15.65</v>
      </c>
      <c r="J1581" s="84">
        <f t="shared" si="247"/>
        <v>273</v>
      </c>
      <c r="K1581" s="1"/>
      <c r="L1581" s="1"/>
      <c r="M1581" s="84">
        <f t="shared" si="248"/>
        <v>15.65</v>
      </c>
      <c r="N1581" s="84">
        <f t="shared" si="249"/>
        <v>105</v>
      </c>
      <c r="O1581" s="84">
        <f t="shared" si="242"/>
        <v>346.5</v>
      </c>
      <c r="P1581" s="1"/>
      <c r="Q1581" s="1"/>
    </row>
    <row r="1582" spans="1:17" x14ac:dyDescent="0.2">
      <c r="A1582" s="84">
        <f t="shared" si="243"/>
        <v>157.6</v>
      </c>
      <c r="B1582" s="84">
        <f t="shared" si="240"/>
        <v>1.0033000000000001</v>
      </c>
      <c r="C1582" s="84">
        <f t="shared" si="241"/>
        <v>1</v>
      </c>
      <c r="D1582" s="1"/>
      <c r="E1582" s="84">
        <f t="shared" si="244"/>
        <v>15.66</v>
      </c>
      <c r="F1582" s="84">
        <f t="shared" si="245"/>
        <v>0</v>
      </c>
      <c r="G1582" s="1"/>
      <c r="H1582" s="1"/>
      <c r="I1582" s="84">
        <f t="shared" si="246"/>
        <v>15.66</v>
      </c>
      <c r="J1582" s="84">
        <f t="shared" si="247"/>
        <v>273.2</v>
      </c>
      <c r="K1582" s="1"/>
      <c r="L1582" s="1"/>
      <c r="M1582" s="84">
        <f t="shared" si="248"/>
        <v>15.66</v>
      </c>
      <c r="N1582" s="84">
        <f t="shared" si="249"/>
        <v>105.08</v>
      </c>
      <c r="O1582" s="84">
        <f t="shared" si="242"/>
        <v>346.76400000000001</v>
      </c>
      <c r="P1582" s="1"/>
      <c r="Q1582" s="1"/>
    </row>
    <row r="1583" spans="1:17" x14ac:dyDescent="0.2">
      <c r="A1583" s="84">
        <f t="shared" si="243"/>
        <v>157.69999999999999</v>
      </c>
      <c r="B1583" s="84">
        <f t="shared" si="240"/>
        <v>1.0033000000000001</v>
      </c>
      <c r="C1583" s="84">
        <f t="shared" si="241"/>
        <v>1</v>
      </c>
      <c r="D1583" s="1"/>
      <c r="E1583" s="84">
        <f t="shared" si="244"/>
        <v>15.67</v>
      </c>
      <c r="F1583" s="84">
        <f t="shared" si="245"/>
        <v>0</v>
      </c>
      <c r="G1583" s="1"/>
      <c r="H1583" s="1"/>
      <c r="I1583" s="84">
        <f t="shared" si="246"/>
        <v>15.67</v>
      </c>
      <c r="J1583" s="84">
        <f t="shared" si="247"/>
        <v>273.39999999999998</v>
      </c>
      <c r="K1583" s="1"/>
      <c r="L1583" s="1"/>
      <c r="M1583" s="84">
        <f t="shared" si="248"/>
        <v>15.67</v>
      </c>
      <c r="N1583" s="84">
        <f t="shared" si="249"/>
        <v>105.15</v>
      </c>
      <c r="O1583" s="84">
        <f t="shared" si="242"/>
        <v>346.995</v>
      </c>
      <c r="P1583" s="1"/>
      <c r="Q1583" s="1"/>
    </row>
    <row r="1584" spans="1:17" x14ac:dyDescent="0.2">
      <c r="A1584" s="84">
        <f t="shared" si="243"/>
        <v>157.80000000000001</v>
      </c>
      <c r="B1584" s="84">
        <f t="shared" si="240"/>
        <v>1.0032000000000001</v>
      </c>
      <c r="C1584" s="84">
        <f t="shared" si="241"/>
        <v>1</v>
      </c>
      <c r="D1584" s="1"/>
      <c r="E1584" s="84">
        <f t="shared" si="244"/>
        <v>15.68</v>
      </c>
      <c r="F1584" s="84">
        <f t="shared" si="245"/>
        <v>0</v>
      </c>
      <c r="G1584" s="1"/>
      <c r="H1584" s="1"/>
      <c r="I1584" s="84">
        <f t="shared" si="246"/>
        <v>15.68</v>
      </c>
      <c r="J1584" s="84">
        <f t="shared" si="247"/>
        <v>273.60000000000002</v>
      </c>
      <c r="K1584" s="1"/>
      <c r="L1584" s="1"/>
      <c r="M1584" s="84">
        <f t="shared" si="248"/>
        <v>15.68</v>
      </c>
      <c r="N1584" s="84">
        <f t="shared" si="249"/>
        <v>105.23</v>
      </c>
      <c r="O1584" s="84">
        <f t="shared" si="242"/>
        <v>347.25900000000001</v>
      </c>
      <c r="P1584" s="1"/>
      <c r="Q1584" s="1"/>
    </row>
    <row r="1585" spans="1:17" x14ac:dyDescent="0.2">
      <c r="A1585" s="84">
        <f t="shared" si="243"/>
        <v>157.9</v>
      </c>
      <c r="B1585" s="84">
        <f t="shared" si="240"/>
        <v>1.0032000000000001</v>
      </c>
      <c r="C1585" s="84">
        <f t="shared" si="241"/>
        <v>1</v>
      </c>
      <c r="D1585" s="1"/>
      <c r="E1585" s="84">
        <f t="shared" si="244"/>
        <v>15.69</v>
      </c>
      <c r="F1585" s="84">
        <f t="shared" si="245"/>
        <v>0</v>
      </c>
      <c r="G1585" s="1"/>
      <c r="H1585" s="1"/>
      <c r="I1585" s="84">
        <f t="shared" si="246"/>
        <v>15.69</v>
      </c>
      <c r="J1585" s="84">
        <f t="shared" si="247"/>
        <v>273.8</v>
      </c>
      <c r="K1585" s="1"/>
      <c r="L1585" s="1"/>
      <c r="M1585" s="84">
        <f t="shared" si="248"/>
        <v>15.69</v>
      </c>
      <c r="N1585" s="84">
        <f t="shared" si="249"/>
        <v>105.31</v>
      </c>
      <c r="O1585" s="84">
        <f t="shared" si="242"/>
        <v>347.52300000000002</v>
      </c>
      <c r="P1585" s="1"/>
      <c r="Q1585" s="1"/>
    </row>
    <row r="1586" spans="1:17" x14ac:dyDescent="0.2">
      <c r="A1586" s="84">
        <f t="shared" si="243"/>
        <v>158</v>
      </c>
      <c r="B1586" s="84">
        <f t="shared" si="240"/>
        <v>1.0032000000000001</v>
      </c>
      <c r="C1586" s="84">
        <f t="shared" si="241"/>
        <v>1</v>
      </c>
      <c r="D1586" s="1"/>
      <c r="E1586" s="84">
        <f t="shared" si="244"/>
        <v>15.7</v>
      </c>
      <c r="F1586" s="84">
        <f t="shared" si="245"/>
        <v>0</v>
      </c>
      <c r="G1586" s="1"/>
      <c r="H1586" s="1"/>
      <c r="I1586" s="84">
        <f t="shared" si="246"/>
        <v>15.7</v>
      </c>
      <c r="J1586" s="84">
        <f t="shared" si="247"/>
        <v>274</v>
      </c>
      <c r="K1586" s="1"/>
      <c r="L1586" s="1"/>
      <c r="M1586" s="84">
        <f t="shared" si="248"/>
        <v>15.7</v>
      </c>
      <c r="N1586" s="84">
        <f t="shared" si="249"/>
        <v>105.38</v>
      </c>
      <c r="O1586" s="84">
        <f t="shared" si="242"/>
        <v>347.75400000000002</v>
      </c>
      <c r="P1586" s="1"/>
      <c r="Q1586" s="1"/>
    </row>
    <row r="1587" spans="1:17" x14ac:dyDescent="0.2">
      <c r="A1587" s="84">
        <f t="shared" si="243"/>
        <v>158.1</v>
      </c>
      <c r="B1587" s="84">
        <f t="shared" si="240"/>
        <v>1.0031000000000001</v>
      </c>
      <c r="C1587" s="84">
        <f t="shared" si="241"/>
        <v>1</v>
      </c>
      <c r="D1587" s="1"/>
      <c r="E1587" s="84">
        <f t="shared" si="244"/>
        <v>15.71</v>
      </c>
      <c r="F1587" s="84">
        <f t="shared" si="245"/>
        <v>0</v>
      </c>
      <c r="G1587" s="1"/>
      <c r="H1587" s="1"/>
      <c r="I1587" s="84">
        <f t="shared" si="246"/>
        <v>15.71</v>
      </c>
      <c r="J1587" s="84">
        <f t="shared" si="247"/>
        <v>274.2</v>
      </c>
      <c r="K1587" s="1"/>
      <c r="L1587" s="1"/>
      <c r="M1587" s="84">
        <f t="shared" si="248"/>
        <v>15.71</v>
      </c>
      <c r="N1587" s="84">
        <f t="shared" si="249"/>
        <v>105.46</v>
      </c>
      <c r="O1587" s="84">
        <f t="shared" si="242"/>
        <v>348.01799999999997</v>
      </c>
      <c r="P1587" s="1"/>
      <c r="Q1587" s="1"/>
    </row>
    <row r="1588" spans="1:17" x14ac:dyDescent="0.2">
      <c r="A1588" s="84">
        <f t="shared" si="243"/>
        <v>158.19999999999999</v>
      </c>
      <c r="B1588" s="84">
        <f t="shared" si="240"/>
        <v>1.0031000000000001</v>
      </c>
      <c r="C1588" s="84">
        <f t="shared" si="241"/>
        <v>1</v>
      </c>
      <c r="D1588" s="1"/>
      <c r="E1588" s="84">
        <f t="shared" si="244"/>
        <v>15.72</v>
      </c>
      <c r="F1588" s="84">
        <f t="shared" si="245"/>
        <v>0</v>
      </c>
      <c r="G1588" s="1"/>
      <c r="H1588" s="1"/>
      <c r="I1588" s="84">
        <f t="shared" si="246"/>
        <v>15.72</v>
      </c>
      <c r="J1588" s="84">
        <f t="shared" si="247"/>
        <v>274.39999999999998</v>
      </c>
      <c r="K1588" s="1"/>
      <c r="L1588" s="1"/>
      <c r="M1588" s="84">
        <f t="shared" si="248"/>
        <v>15.72</v>
      </c>
      <c r="N1588" s="84">
        <f t="shared" si="249"/>
        <v>105.54</v>
      </c>
      <c r="O1588" s="84">
        <f t="shared" si="242"/>
        <v>348.28199999999998</v>
      </c>
      <c r="P1588" s="1"/>
      <c r="Q1588" s="1"/>
    </row>
    <row r="1589" spans="1:17" x14ac:dyDescent="0.2">
      <c r="A1589" s="84">
        <f t="shared" si="243"/>
        <v>158.30000000000001</v>
      </c>
      <c r="B1589" s="84">
        <f t="shared" si="240"/>
        <v>1.0029999999999999</v>
      </c>
      <c r="C1589" s="84">
        <f t="shared" si="241"/>
        <v>1</v>
      </c>
      <c r="D1589" s="1"/>
      <c r="E1589" s="84">
        <f t="shared" si="244"/>
        <v>15.73</v>
      </c>
      <c r="F1589" s="84">
        <f t="shared" si="245"/>
        <v>0</v>
      </c>
      <c r="G1589" s="1"/>
      <c r="H1589" s="1"/>
      <c r="I1589" s="84">
        <f t="shared" si="246"/>
        <v>15.73</v>
      </c>
      <c r="J1589" s="84">
        <f t="shared" si="247"/>
        <v>274.60000000000002</v>
      </c>
      <c r="K1589" s="1"/>
      <c r="L1589" s="1"/>
      <c r="M1589" s="84">
        <f t="shared" si="248"/>
        <v>15.73</v>
      </c>
      <c r="N1589" s="84">
        <f t="shared" si="249"/>
        <v>105.62</v>
      </c>
      <c r="O1589" s="84">
        <f t="shared" si="242"/>
        <v>348.54599999999999</v>
      </c>
      <c r="P1589" s="1"/>
      <c r="Q1589" s="1"/>
    </row>
    <row r="1590" spans="1:17" x14ac:dyDescent="0.2">
      <c r="A1590" s="84">
        <f t="shared" si="243"/>
        <v>158.4</v>
      </c>
      <c r="B1590" s="84">
        <f t="shared" si="240"/>
        <v>1.0029999999999999</v>
      </c>
      <c r="C1590" s="84">
        <f t="shared" si="241"/>
        <v>1</v>
      </c>
      <c r="D1590" s="1"/>
      <c r="E1590" s="84">
        <f t="shared" si="244"/>
        <v>15.74</v>
      </c>
      <c r="F1590" s="84">
        <f t="shared" si="245"/>
        <v>0</v>
      </c>
      <c r="G1590" s="1"/>
      <c r="H1590" s="1"/>
      <c r="I1590" s="84">
        <f t="shared" si="246"/>
        <v>15.74</v>
      </c>
      <c r="J1590" s="84">
        <f t="shared" si="247"/>
        <v>274.8</v>
      </c>
      <c r="K1590" s="1"/>
      <c r="L1590" s="1"/>
      <c r="M1590" s="84">
        <f t="shared" si="248"/>
        <v>15.74</v>
      </c>
      <c r="N1590" s="84">
        <f t="shared" si="249"/>
        <v>105.69</v>
      </c>
      <c r="O1590" s="84">
        <f t="shared" si="242"/>
        <v>348.77699999999999</v>
      </c>
      <c r="P1590" s="1"/>
      <c r="Q1590" s="1"/>
    </row>
    <row r="1591" spans="1:17" x14ac:dyDescent="0.2">
      <c r="A1591" s="84">
        <f t="shared" si="243"/>
        <v>158.5</v>
      </c>
      <c r="B1591" s="84">
        <f t="shared" si="240"/>
        <v>1.0029999999999999</v>
      </c>
      <c r="C1591" s="84">
        <f t="shared" si="241"/>
        <v>1</v>
      </c>
      <c r="D1591" s="1"/>
      <c r="E1591" s="84">
        <f t="shared" si="244"/>
        <v>15.75</v>
      </c>
      <c r="F1591" s="84">
        <f t="shared" si="245"/>
        <v>0</v>
      </c>
      <c r="G1591" s="1"/>
      <c r="H1591" s="1"/>
      <c r="I1591" s="84">
        <f t="shared" si="246"/>
        <v>15.75</v>
      </c>
      <c r="J1591" s="84">
        <f t="shared" si="247"/>
        <v>275</v>
      </c>
      <c r="K1591" s="1"/>
      <c r="L1591" s="1"/>
      <c r="M1591" s="84">
        <f t="shared" si="248"/>
        <v>15.75</v>
      </c>
      <c r="N1591" s="84">
        <f t="shared" si="249"/>
        <v>105.77</v>
      </c>
      <c r="O1591" s="84">
        <f t="shared" si="242"/>
        <v>349.041</v>
      </c>
      <c r="P1591" s="1"/>
      <c r="Q1591" s="1"/>
    </row>
    <row r="1592" spans="1:17" x14ac:dyDescent="0.2">
      <c r="A1592" s="84">
        <f t="shared" si="243"/>
        <v>158.6</v>
      </c>
      <c r="B1592" s="84">
        <f t="shared" si="240"/>
        <v>1.0028999999999999</v>
      </c>
      <c r="C1592" s="84">
        <f t="shared" si="241"/>
        <v>1</v>
      </c>
      <c r="D1592" s="1"/>
      <c r="E1592" s="84">
        <f t="shared" si="244"/>
        <v>15.76</v>
      </c>
      <c r="F1592" s="84">
        <f t="shared" si="245"/>
        <v>0</v>
      </c>
      <c r="G1592" s="1"/>
      <c r="H1592" s="1"/>
      <c r="I1592" s="84">
        <f t="shared" si="246"/>
        <v>15.76</v>
      </c>
      <c r="J1592" s="84">
        <f t="shared" si="247"/>
        <v>275.2</v>
      </c>
      <c r="K1592" s="1"/>
      <c r="L1592" s="1"/>
      <c r="M1592" s="84">
        <f t="shared" si="248"/>
        <v>15.76</v>
      </c>
      <c r="N1592" s="84">
        <f t="shared" si="249"/>
        <v>105.85</v>
      </c>
      <c r="O1592" s="84">
        <f t="shared" si="242"/>
        <v>349.30500000000001</v>
      </c>
      <c r="P1592" s="1"/>
      <c r="Q1592" s="1"/>
    </row>
    <row r="1593" spans="1:17" x14ac:dyDescent="0.2">
      <c r="A1593" s="84">
        <f t="shared" si="243"/>
        <v>158.69999999999999</v>
      </c>
      <c r="B1593" s="84">
        <f t="shared" si="240"/>
        <v>1.0028999999999999</v>
      </c>
      <c r="C1593" s="84">
        <f t="shared" si="241"/>
        <v>1</v>
      </c>
      <c r="D1593" s="1"/>
      <c r="E1593" s="84">
        <f t="shared" si="244"/>
        <v>15.77</v>
      </c>
      <c r="F1593" s="84">
        <f t="shared" si="245"/>
        <v>0</v>
      </c>
      <c r="G1593" s="1"/>
      <c r="H1593" s="1"/>
      <c r="I1593" s="84">
        <f t="shared" si="246"/>
        <v>15.77</v>
      </c>
      <c r="J1593" s="84">
        <f t="shared" si="247"/>
        <v>275.39999999999998</v>
      </c>
      <c r="K1593" s="1"/>
      <c r="L1593" s="1"/>
      <c r="M1593" s="84">
        <f t="shared" si="248"/>
        <v>15.77</v>
      </c>
      <c r="N1593" s="84">
        <f t="shared" si="249"/>
        <v>105.92</v>
      </c>
      <c r="O1593" s="84">
        <f t="shared" si="242"/>
        <v>349.536</v>
      </c>
      <c r="P1593" s="1"/>
      <c r="Q1593" s="1"/>
    </row>
    <row r="1594" spans="1:17" x14ac:dyDescent="0.2">
      <c r="A1594" s="84">
        <f t="shared" si="243"/>
        <v>158.80000000000001</v>
      </c>
      <c r="B1594" s="84">
        <f t="shared" si="240"/>
        <v>1.0027999999999999</v>
      </c>
      <c r="C1594" s="84">
        <f t="shared" si="241"/>
        <v>1</v>
      </c>
      <c r="D1594" s="1"/>
      <c r="E1594" s="84">
        <f t="shared" si="244"/>
        <v>15.78</v>
      </c>
      <c r="F1594" s="84">
        <f t="shared" si="245"/>
        <v>0</v>
      </c>
      <c r="G1594" s="1"/>
      <c r="H1594" s="1"/>
      <c r="I1594" s="84">
        <f t="shared" si="246"/>
        <v>15.78</v>
      </c>
      <c r="J1594" s="84">
        <f t="shared" si="247"/>
        <v>275.60000000000002</v>
      </c>
      <c r="K1594" s="1"/>
      <c r="L1594" s="1"/>
      <c r="M1594" s="84">
        <f t="shared" si="248"/>
        <v>15.78</v>
      </c>
      <c r="N1594" s="84">
        <f t="shared" si="249"/>
        <v>106</v>
      </c>
      <c r="O1594" s="84">
        <f t="shared" si="242"/>
        <v>349.8</v>
      </c>
      <c r="P1594" s="1"/>
      <c r="Q1594" s="1"/>
    </row>
    <row r="1595" spans="1:17" x14ac:dyDescent="0.2">
      <c r="A1595" s="84">
        <f t="shared" si="243"/>
        <v>158.9</v>
      </c>
      <c r="B1595" s="84">
        <f t="shared" si="240"/>
        <v>1.0027999999999999</v>
      </c>
      <c r="C1595" s="84">
        <f t="shared" si="241"/>
        <v>1</v>
      </c>
      <c r="D1595" s="1"/>
      <c r="E1595" s="84">
        <f t="shared" si="244"/>
        <v>15.79</v>
      </c>
      <c r="F1595" s="84">
        <f t="shared" si="245"/>
        <v>0</v>
      </c>
      <c r="G1595" s="1"/>
      <c r="H1595" s="1"/>
      <c r="I1595" s="84">
        <f t="shared" si="246"/>
        <v>15.79</v>
      </c>
      <c r="J1595" s="84">
        <f t="shared" si="247"/>
        <v>275.8</v>
      </c>
      <c r="K1595" s="1"/>
      <c r="L1595" s="1"/>
      <c r="M1595" s="84">
        <f t="shared" si="248"/>
        <v>15.79</v>
      </c>
      <c r="N1595" s="84">
        <f t="shared" si="249"/>
        <v>106.08</v>
      </c>
      <c r="O1595" s="84">
        <f t="shared" si="242"/>
        <v>350.06400000000002</v>
      </c>
      <c r="P1595" s="1"/>
      <c r="Q1595" s="1"/>
    </row>
    <row r="1596" spans="1:17" x14ac:dyDescent="0.2">
      <c r="A1596" s="84">
        <f t="shared" si="243"/>
        <v>159</v>
      </c>
      <c r="B1596" s="84">
        <f t="shared" si="240"/>
        <v>1.0027999999999999</v>
      </c>
      <c r="C1596" s="84">
        <f t="shared" si="241"/>
        <v>1</v>
      </c>
      <c r="D1596" s="1"/>
      <c r="E1596" s="84">
        <f t="shared" si="244"/>
        <v>15.8</v>
      </c>
      <c r="F1596" s="84">
        <f t="shared" si="245"/>
        <v>0</v>
      </c>
      <c r="G1596" s="1"/>
      <c r="H1596" s="1"/>
      <c r="I1596" s="84">
        <f t="shared" si="246"/>
        <v>15.8</v>
      </c>
      <c r="J1596" s="84">
        <f t="shared" si="247"/>
        <v>276</v>
      </c>
      <c r="K1596" s="1"/>
      <c r="L1596" s="1"/>
      <c r="M1596" s="84">
        <f t="shared" si="248"/>
        <v>15.8</v>
      </c>
      <c r="N1596" s="84">
        <f t="shared" si="249"/>
        <v>106.15</v>
      </c>
      <c r="O1596" s="84">
        <f t="shared" si="242"/>
        <v>350.29500000000002</v>
      </c>
      <c r="P1596" s="1"/>
      <c r="Q1596" s="1"/>
    </row>
    <row r="1597" spans="1:17" x14ac:dyDescent="0.2">
      <c r="A1597" s="84">
        <f t="shared" si="243"/>
        <v>159.1</v>
      </c>
      <c r="B1597" s="84">
        <f t="shared" si="240"/>
        <v>1.0026999999999999</v>
      </c>
      <c r="C1597" s="84">
        <f t="shared" si="241"/>
        <v>1</v>
      </c>
      <c r="D1597" s="1"/>
      <c r="E1597" s="84">
        <f t="shared" si="244"/>
        <v>15.81</v>
      </c>
      <c r="F1597" s="84">
        <f t="shared" si="245"/>
        <v>0</v>
      </c>
      <c r="G1597" s="1"/>
      <c r="H1597" s="1"/>
      <c r="I1597" s="84">
        <f t="shared" si="246"/>
        <v>15.81</v>
      </c>
      <c r="J1597" s="84">
        <f t="shared" si="247"/>
        <v>276.2</v>
      </c>
      <c r="K1597" s="1"/>
      <c r="L1597" s="1"/>
      <c r="M1597" s="84">
        <f t="shared" si="248"/>
        <v>15.81</v>
      </c>
      <c r="N1597" s="84">
        <f t="shared" si="249"/>
        <v>106.23</v>
      </c>
      <c r="O1597" s="84">
        <f t="shared" si="242"/>
        <v>350.55900000000003</v>
      </c>
      <c r="P1597" s="1"/>
      <c r="Q1597" s="1"/>
    </row>
    <row r="1598" spans="1:17" x14ac:dyDescent="0.2">
      <c r="A1598" s="84">
        <f t="shared" si="243"/>
        <v>159.19999999999999</v>
      </c>
      <c r="B1598" s="84">
        <f t="shared" si="240"/>
        <v>1.0026999999999999</v>
      </c>
      <c r="C1598" s="84">
        <f t="shared" si="241"/>
        <v>1</v>
      </c>
      <c r="D1598" s="1"/>
      <c r="E1598" s="84">
        <f t="shared" si="244"/>
        <v>15.82</v>
      </c>
      <c r="F1598" s="84">
        <f t="shared" si="245"/>
        <v>0</v>
      </c>
      <c r="G1598" s="1"/>
      <c r="H1598" s="1"/>
      <c r="I1598" s="84">
        <f t="shared" si="246"/>
        <v>15.82</v>
      </c>
      <c r="J1598" s="84">
        <f t="shared" si="247"/>
        <v>276.39999999999998</v>
      </c>
      <c r="K1598" s="1"/>
      <c r="L1598" s="1"/>
      <c r="M1598" s="84">
        <f t="shared" si="248"/>
        <v>15.82</v>
      </c>
      <c r="N1598" s="84">
        <f t="shared" si="249"/>
        <v>106.31</v>
      </c>
      <c r="O1598" s="84">
        <f t="shared" si="242"/>
        <v>350.82299999999998</v>
      </c>
      <c r="P1598" s="1"/>
      <c r="Q1598" s="1"/>
    </row>
    <row r="1599" spans="1:17" x14ac:dyDescent="0.2">
      <c r="A1599" s="84">
        <f t="shared" si="243"/>
        <v>159.30000000000001</v>
      </c>
      <c r="B1599" s="84">
        <f t="shared" si="240"/>
        <v>1.0025999999999999</v>
      </c>
      <c r="C1599" s="84">
        <f t="shared" si="241"/>
        <v>1</v>
      </c>
      <c r="D1599" s="1"/>
      <c r="E1599" s="84">
        <f t="shared" si="244"/>
        <v>15.83</v>
      </c>
      <c r="F1599" s="84">
        <f t="shared" si="245"/>
        <v>0</v>
      </c>
      <c r="G1599" s="1"/>
      <c r="H1599" s="1"/>
      <c r="I1599" s="84">
        <f t="shared" si="246"/>
        <v>15.83</v>
      </c>
      <c r="J1599" s="84">
        <f t="shared" si="247"/>
        <v>276.60000000000002</v>
      </c>
      <c r="K1599" s="1"/>
      <c r="L1599" s="1"/>
      <c r="M1599" s="84">
        <f t="shared" si="248"/>
        <v>15.83</v>
      </c>
      <c r="N1599" s="84">
        <f t="shared" si="249"/>
        <v>106.38</v>
      </c>
      <c r="O1599" s="84">
        <f t="shared" si="242"/>
        <v>351.05399999999997</v>
      </c>
      <c r="P1599" s="1"/>
      <c r="Q1599" s="1"/>
    </row>
    <row r="1600" spans="1:17" x14ac:dyDescent="0.2">
      <c r="A1600" s="84">
        <f t="shared" si="243"/>
        <v>159.4</v>
      </c>
      <c r="B1600" s="84">
        <f t="shared" si="240"/>
        <v>1.0025999999999999</v>
      </c>
      <c r="C1600" s="84">
        <f t="shared" si="241"/>
        <v>1</v>
      </c>
      <c r="D1600" s="1"/>
      <c r="E1600" s="84">
        <f t="shared" si="244"/>
        <v>15.84</v>
      </c>
      <c r="F1600" s="84">
        <f t="shared" si="245"/>
        <v>0</v>
      </c>
      <c r="G1600" s="1"/>
      <c r="H1600" s="1"/>
      <c r="I1600" s="84">
        <f t="shared" si="246"/>
        <v>15.84</v>
      </c>
      <c r="J1600" s="84">
        <f t="shared" si="247"/>
        <v>276.8</v>
      </c>
      <c r="K1600" s="1"/>
      <c r="L1600" s="1"/>
      <c r="M1600" s="84">
        <f t="shared" si="248"/>
        <v>15.84</v>
      </c>
      <c r="N1600" s="84">
        <f t="shared" si="249"/>
        <v>106.46</v>
      </c>
      <c r="O1600" s="84">
        <f t="shared" si="242"/>
        <v>351.31799999999998</v>
      </c>
      <c r="P1600" s="1"/>
      <c r="Q1600" s="1"/>
    </row>
    <row r="1601" spans="1:17" x14ac:dyDescent="0.2">
      <c r="A1601" s="84">
        <f t="shared" si="243"/>
        <v>159.5</v>
      </c>
      <c r="B1601" s="84">
        <f t="shared" si="240"/>
        <v>1.0025999999999999</v>
      </c>
      <c r="C1601" s="84">
        <f t="shared" si="241"/>
        <v>1</v>
      </c>
      <c r="D1601" s="1"/>
      <c r="E1601" s="84">
        <f t="shared" si="244"/>
        <v>15.85</v>
      </c>
      <c r="F1601" s="84">
        <f t="shared" si="245"/>
        <v>0</v>
      </c>
      <c r="G1601" s="1"/>
      <c r="H1601" s="1"/>
      <c r="I1601" s="84">
        <f t="shared" si="246"/>
        <v>15.85</v>
      </c>
      <c r="J1601" s="84">
        <f t="shared" si="247"/>
        <v>277</v>
      </c>
      <c r="K1601" s="1"/>
      <c r="L1601" s="1"/>
      <c r="M1601" s="84">
        <f t="shared" si="248"/>
        <v>15.85</v>
      </c>
      <c r="N1601" s="84">
        <f t="shared" si="249"/>
        <v>106.54</v>
      </c>
      <c r="O1601" s="84">
        <f t="shared" si="242"/>
        <v>351.58199999999999</v>
      </c>
      <c r="P1601" s="1"/>
      <c r="Q1601" s="1"/>
    </row>
    <row r="1602" spans="1:17" x14ac:dyDescent="0.2">
      <c r="A1602" s="84">
        <f t="shared" si="243"/>
        <v>159.6</v>
      </c>
      <c r="B1602" s="84">
        <f t="shared" si="240"/>
        <v>1.0024999999999999</v>
      </c>
      <c r="C1602" s="84">
        <f t="shared" si="241"/>
        <v>1</v>
      </c>
      <c r="D1602" s="1"/>
      <c r="E1602" s="84">
        <f t="shared" si="244"/>
        <v>15.86</v>
      </c>
      <c r="F1602" s="84">
        <f t="shared" si="245"/>
        <v>0</v>
      </c>
      <c r="G1602" s="1"/>
      <c r="H1602" s="1"/>
      <c r="I1602" s="84">
        <f t="shared" si="246"/>
        <v>15.86</v>
      </c>
      <c r="J1602" s="84">
        <f t="shared" si="247"/>
        <v>277.2</v>
      </c>
      <c r="K1602" s="1"/>
      <c r="L1602" s="1"/>
      <c r="M1602" s="84">
        <f t="shared" si="248"/>
        <v>15.86</v>
      </c>
      <c r="N1602" s="84">
        <f t="shared" si="249"/>
        <v>106.62</v>
      </c>
      <c r="O1602" s="84">
        <f t="shared" si="242"/>
        <v>351.846</v>
      </c>
      <c r="P1602" s="1"/>
      <c r="Q1602" s="1"/>
    </row>
    <row r="1603" spans="1:17" x14ac:dyDescent="0.2">
      <c r="A1603" s="84">
        <f t="shared" si="243"/>
        <v>159.69999999999999</v>
      </c>
      <c r="B1603" s="84">
        <f t="shared" si="240"/>
        <v>1.0024999999999999</v>
      </c>
      <c r="C1603" s="84">
        <f t="shared" si="241"/>
        <v>1</v>
      </c>
      <c r="D1603" s="1"/>
      <c r="E1603" s="84">
        <f t="shared" si="244"/>
        <v>15.87</v>
      </c>
      <c r="F1603" s="84">
        <f t="shared" si="245"/>
        <v>0</v>
      </c>
      <c r="G1603" s="1"/>
      <c r="H1603" s="1"/>
      <c r="I1603" s="84">
        <f t="shared" si="246"/>
        <v>15.87</v>
      </c>
      <c r="J1603" s="84">
        <f t="shared" si="247"/>
        <v>277.39999999999998</v>
      </c>
      <c r="K1603" s="1"/>
      <c r="L1603" s="1"/>
      <c r="M1603" s="84">
        <f t="shared" si="248"/>
        <v>15.87</v>
      </c>
      <c r="N1603" s="84">
        <f t="shared" si="249"/>
        <v>106.69</v>
      </c>
      <c r="O1603" s="84">
        <f t="shared" si="242"/>
        <v>352.077</v>
      </c>
      <c r="P1603" s="1"/>
      <c r="Q1603" s="1"/>
    </row>
    <row r="1604" spans="1:17" x14ac:dyDescent="0.2">
      <c r="A1604" s="84">
        <f t="shared" si="243"/>
        <v>159.80000000000001</v>
      </c>
      <c r="B1604" s="84">
        <f t="shared" si="240"/>
        <v>1.0024999999999999</v>
      </c>
      <c r="C1604" s="84">
        <f t="shared" si="241"/>
        <v>1</v>
      </c>
      <c r="D1604" s="1"/>
      <c r="E1604" s="84">
        <f t="shared" si="244"/>
        <v>15.88</v>
      </c>
      <c r="F1604" s="84">
        <f t="shared" si="245"/>
        <v>0</v>
      </c>
      <c r="G1604" s="1"/>
      <c r="H1604" s="1"/>
      <c r="I1604" s="84">
        <f t="shared" si="246"/>
        <v>15.88</v>
      </c>
      <c r="J1604" s="84">
        <f t="shared" si="247"/>
        <v>277.60000000000002</v>
      </c>
      <c r="K1604" s="1"/>
      <c r="L1604" s="1"/>
      <c r="M1604" s="84">
        <f t="shared" si="248"/>
        <v>15.88</v>
      </c>
      <c r="N1604" s="84">
        <f t="shared" si="249"/>
        <v>106.77</v>
      </c>
      <c r="O1604" s="84">
        <f t="shared" si="242"/>
        <v>352.34100000000001</v>
      </c>
      <c r="P1604" s="1"/>
      <c r="Q1604" s="1"/>
    </row>
    <row r="1605" spans="1:17" x14ac:dyDescent="0.2">
      <c r="A1605" s="84">
        <f t="shared" si="243"/>
        <v>159.9</v>
      </c>
      <c r="B1605" s="84">
        <f t="shared" si="240"/>
        <v>1.0024</v>
      </c>
      <c r="C1605" s="84">
        <f t="shared" si="241"/>
        <v>1</v>
      </c>
      <c r="D1605" s="1"/>
      <c r="E1605" s="84">
        <f t="shared" si="244"/>
        <v>15.89</v>
      </c>
      <c r="F1605" s="84">
        <f t="shared" si="245"/>
        <v>0</v>
      </c>
      <c r="G1605" s="1"/>
      <c r="H1605" s="1"/>
      <c r="I1605" s="84">
        <f t="shared" si="246"/>
        <v>15.89</v>
      </c>
      <c r="J1605" s="84">
        <f t="shared" si="247"/>
        <v>277.8</v>
      </c>
      <c r="K1605" s="1"/>
      <c r="L1605" s="1"/>
      <c r="M1605" s="84">
        <f t="shared" si="248"/>
        <v>15.89</v>
      </c>
      <c r="N1605" s="84">
        <f t="shared" si="249"/>
        <v>106.85</v>
      </c>
      <c r="O1605" s="84">
        <f t="shared" si="242"/>
        <v>352.60500000000002</v>
      </c>
      <c r="P1605" s="1"/>
      <c r="Q1605" s="1"/>
    </row>
    <row r="1606" spans="1:17" x14ac:dyDescent="0.2">
      <c r="A1606" s="84">
        <f t="shared" si="243"/>
        <v>160</v>
      </c>
      <c r="B1606" s="84">
        <f t="shared" si="240"/>
        <v>1.0024</v>
      </c>
      <c r="C1606" s="84">
        <f t="shared" si="241"/>
        <v>1</v>
      </c>
      <c r="D1606" s="1"/>
      <c r="E1606" s="84">
        <f t="shared" si="244"/>
        <v>15.9</v>
      </c>
      <c r="F1606" s="84">
        <f t="shared" si="245"/>
        <v>0</v>
      </c>
      <c r="G1606" s="1"/>
      <c r="H1606" s="1"/>
      <c r="I1606" s="84">
        <f t="shared" si="246"/>
        <v>15.9</v>
      </c>
      <c r="J1606" s="84">
        <f t="shared" si="247"/>
        <v>278</v>
      </c>
      <c r="K1606" s="1"/>
      <c r="L1606" s="1"/>
      <c r="M1606" s="84">
        <f t="shared" si="248"/>
        <v>15.9</v>
      </c>
      <c r="N1606" s="84">
        <f t="shared" si="249"/>
        <v>106.92</v>
      </c>
      <c r="O1606" s="84">
        <f t="shared" si="242"/>
        <v>352.83600000000001</v>
      </c>
      <c r="P1606" s="1"/>
      <c r="Q1606" s="1"/>
    </row>
    <row r="1607" spans="1:17" x14ac:dyDescent="0.2">
      <c r="A1607" s="84">
        <f t="shared" si="243"/>
        <v>160.1</v>
      </c>
      <c r="B1607" s="84">
        <f t="shared" si="240"/>
        <v>1.0024</v>
      </c>
      <c r="C1607" s="84">
        <f t="shared" si="241"/>
        <v>1</v>
      </c>
      <c r="D1607" s="1"/>
      <c r="E1607" s="84">
        <f t="shared" si="244"/>
        <v>15.91</v>
      </c>
      <c r="F1607" s="84">
        <f t="shared" si="245"/>
        <v>0</v>
      </c>
      <c r="G1607" s="1"/>
      <c r="H1607" s="1"/>
      <c r="I1607" s="84">
        <f t="shared" si="246"/>
        <v>15.91</v>
      </c>
      <c r="J1607" s="84">
        <f t="shared" si="247"/>
        <v>278.2</v>
      </c>
      <c r="K1607" s="1"/>
      <c r="L1607" s="1"/>
      <c r="M1607" s="84">
        <f t="shared" si="248"/>
        <v>15.91</v>
      </c>
      <c r="N1607" s="84">
        <f t="shared" si="249"/>
        <v>107</v>
      </c>
      <c r="O1607" s="84">
        <f t="shared" si="242"/>
        <v>353.1</v>
      </c>
      <c r="P1607" s="1"/>
      <c r="Q1607" s="1"/>
    </row>
    <row r="1608" spans="1:17" x14ac:dyDescent="0.2">
      <c r="A1608" s="84">
        <f t="shared" si="243"/>
        <v>160.19999999999999</v>
      </c>
      <c r="B1608" s="84">
        <f t="shared" si="240"/>
        <v>1.0023</v>
      </c>
      <c r="C1608" s="84">
        <f t="shared" si="241"/>
        <v>1</v>
      </c>
      <c r="D1608" s="1"/>
      <c r="E1608" s="84">
        <f t="shared" si="244"/>
        <v>15.92</v>
      </c>
      <c r="F1608" s="84">
        <f t="shared" si="245"/>
        <v>0</v>
      </c>
      <c r="G1608" s="1"/>
      <c r="H1608" s="1"/>
      <c r="I1608" s="84">
        <f t="shared" si="246"/>
        <v>15.92</v>
      </c>
      <c r="J1608" s="84">
        <f t="shared" si="247"/>
        <v>278.39999999999998</v>
      </c>
      <c r="K1608" s="1"/>
      <c r="L1608" s="1"/>
      <c r="M1608" s="84">
        <f t="shared" si="248"/>
        <v>15.92</v>
      </c>
      <c r="N1608" s="84">
        <f t="shared" si="249"/>
        <v>107.08</v>
      </c>
      <c r="O1608" s="84">
        <f t="shared" si="242"/>
        <v>353.36399999999998</v>
      </c>
      <c r="P1608" s="1"/>
      <c r="Q1608" s="1"/>
    </row>
    <row r="1609" spans="1:17" x14ac:dyDescent="0.2">
      <c r="A1609" s="84">
        <f t="shared" si="243"/>
        <v>160.30000000000001</v>
      </c>
      <c r="B1609" s="84">
        <f t="shared" si="240"/>
        <v>1.0023</v>
      </c>
      <c r="C1609" s="84">
        <f t="shared" si="241"/>
        <v>1</v>
      </c>
      <c r="D1609" s="1"/>
      <c r="E1609" s="84">
        <f t="shared" si="244"/>
        <v>15.93</v>
      </c>
      <c r="F1609" s="84">
        <f t="shared" si="245"/>
        <v>0</v>
      </c>
      <c r="G1609" s="1"/>
      <c r="H1609" s="1"/>
      <c r="I1609" s="84">
        <f t="shared" si="246"/>
        <v>15.93</v>
      </c>
      <c r="J1609" s="84">
        <f t="shared" si="247"/>
        <v>278.60000000000002</v>
      </c>
      <c r="K1609" s="1"/>
      <c r="L1609" s="1"/>
      <c r="M1609" s="84">
        <f t="shared" si="248"/>
        <v>15.93</v>
      </c>
      <c r="N1609" s="84">
        <f t="shared" si="249"/>
        <v>107.15</v>
      </c>
      <c r="O1609" s="84">
        <f t="shared" si="242"/>
        <v>353.59500000000003</v>
      </c>
      <c r="P1609" s="1"/>
      <c r="Q1609" s="1"/>
    </row>
    <row r="1610" spans="1:17" x14ac:dyDescent="0.2">
      <c r="A1610" s="84">
        <f t="shared" si="243"/>
        <v>160.4</v>
      </c>
      <c r="B1610" s="84">
        <f t="shared" si="240"/>
        <v>1.0022</v>
      </c>
      <c r="C1610" s="84">
        <f t="shared" si="241"/>
        <v>1</v>
      </c>
      <c r="D1610" s="1"/>
      <c r="E1610" s="84">
        <f t="shared" si="244"/>
        <v>15.94</v>
      </c>
      <c r="F1610" s="84">
        <f t="shared" si="245"/>
        <v>0</v>
      </c>
      <c r="G1610" s="1"/>
      <c r="H1610" s="1"/>
      <c r="I1610" s="84">
        <f t="shared" si="246"/>
        <v>15.94</v>
      </c>
      <c r="J1610" s="84">
        <f t="shared" si="247"/>
        <v>278.8</v>
      </c>
      <c r="K1610" s="1"/>
      <c r="L1610" s="1"/>
      <c r="M1610" s="84">
        <f t="shared" si="248"/>
        <v>15.94</v>
      </c>
      <c r="N1610" s="84">
        <f t="shared" si="249"/>
        <v>107.23</v>
      </c>
      <c r="O1610" s="84">
        <f t="shared" si="242"/>
        <v>353.85899999999998</v>
      </c>
      <c r="P1610" s="1"/>
      <c r="Q1610" s="1"/>
    </row>
    <row r="1611" spans="1:17" x14ac:dyDescent="0.2">
      <c r="A1611" s="84">
        <f t="shared" si="243"/>
        <v>160.5</v>
      </c>
      <c r="B1611" s="84">
        <f t="shared" si="240"/>
        <v>1.0022</v>
      </c>
      <c r="C1611" s="84">
        <f t="shared" si="241"/>
        <v>1</v>
      </c>
      <c r="D1611" s="1"/>
      <c r="E1611" s="84">
        <f t="shared" si="244"/>
        <v>15.95</v>
      </c>
      <c r="F1611" s="84">
        <f t="shared" si="245"/>
        <v>0</v>
      </c>
      <c r="G1611" s="1"/>
      <c r="H1611" s="1"/>
      <c r="I1611" s="84">
        <f t="shared" si="246"/>
        <v>15.95</v>
      </c>
      <c r="J1611" s="84">
        <f t="shared" si="247"/>
        <v>279</v>
      </c>
      <c r="K1611" s="1"/>
      <c r="L1611" s="1"/>
      <c r="M1611" s="84">
        <f t="shared" si="248"/>
        <v>15.95</v>
      </c>
      <c r="N1611" s="84">
        <f t="shared" si="249"/>
        <v>107.31</v>
      </c>
      <c r="O1611" s="84">
        <f t="shared" si="242"/>
        <v>354.12299999999999</v>
      </c>
      <c r="P1611" s="1"/>
      <c r="Q1611" s="1"/>
    </row>
    <row r="1612" spans="1:17" x14ac:dyDescent="0.2">
      <c r="A1612" s="84">
        <f t="shared" si="243"/>
        <v>160.6</v>
      </c>
      <c r="B1612" s="84">
        <f t="shared" si="240"/>
        <v>1.0022</v>
      </c>
      <c r="C1612" s="84">
        <f t="shared" si="241"/>
        <v>1</v>
      </c>
      <c r="D1612" s="1"/>
      <c r="E1612" s="84">
        <f t="shared" si="244"/>
        <v>15.96</v>
      </c>
      <c r="F1612" s="84">
        <f t="shared" si="245"/>
        <v>0</v>
      </c>
      <c r="G1612" s="1"/>
      <c r="H1612" s="1"/>
      <c r="I1612" s="84">
        <f t="shared" si="246"/>
        <v>15.96</v>
      </c>
      <c r="J1612" s="84">
        <f t="shared" si="247"/>
        <v>279.2</v>
      </c>
      <c r="K1612" s="1"/>
      <c r="L1612" s="1"/>
      <c r="M1612" s="84">
        <f t="shared" si="248"/>
        <v>15.96</v>
      </c>
      <c r="N1612" s="84">
        <f t="shared" si="249"/>
        <v>107.38</v>
      </c>
      <c r="O1612" s="84">
        <f t="shared" si="242"/>
        <v>354.35399999999998</v>
      </c>
      <c r="P1612" s="1"/>
      <c r="Q1612" s="1"/>
    </row>
    <row r="1613" spans="1:17" x14ac:dyDescent="0.2">
      <c r="A1613" s="84">
        <f t="shared" si="243"/>
        <v>160.69999999999999</v>
      </c>
      <c r="B1613" s="84">
        <f t="shared" si="240"/>
        <v>1.0021</v>
      </c>
      <c r="C1613" s="84">
        <f t="shared" si="241"/>
        <v>1</v>
      </c>
      <c r="D1613" s="1"/>
      <c r="E1613" s="84">
        <f t="shared" si="244"/>
        <v>15.97</v>
      </c>
      <c r="F1613" s="84">
        <f t="shared" si="245"/>
        <v>0</v>
      </c>
      <c r="G1613" s="1"/>
      <c r="H1613" s="1"/>
      <c r="I1613" s="84">
        <f t="shared" si="246"/>
        <v>15.97</v>
      </c>
      <c r="J1613" s="84">
        <f t="shared" si="247"/>
        <v>279.39999999999998</v>
      </c>
      <c r="K1613" s="1"/>
      <c r="L1613" s="1"/>
      <c r="M1613" s="84">
        <f t="shared" si="248"/>
        <v>15.97</v>
      </c>
      <c r="N1613" s="84">
        <f t="shared" si="249"/>
        <v>107.46</v>
      </c>
      <c r="O1613" s="84">
        <f t="shared" si="242"/>
        <v>354.61799999999999</v>
      </c>
      <c r="P1613" s="1"/>
      <c r="Q1613" s="1"/>
    </row>
    <row r="1614" spans="1:17" x14ac:dyDescent="0.2">
      <c r="A1614" s="84">
        <f t="shared" si="243"/>
        <v>160.80000000000001</v>
      </c>
      <c r="B1614" s="84">
        <f t="shared" si="240"/>
        <v>1.0021</v>
      </c>
      <c r="C1614" s="84">
        <f t="shared" si="241"/>
        <v>1</v>
      </c>
      <c r="D1614" s="1"/>
      <c r="E1614" s="84">
        <f t="shared" si="244"/>
        <v>15.98</v>
      </c>
      <c r="F1614" s="84">
        <f t="shared" si="245"/>
        <v>0</v>
      </c>
      <c r="G1614" s="1"/>
      <c r="H1614" s="1"/>
      <c r="I1614" s="84">
        <f t="shared" si="246"/>
        <v>15.98</v>
      </c>
      <c r="J1614" s="84">
        <f t="shared" si="247"/>
        <v>279.60000000000002</v>
      </c>
      <c r="K1614" s="1"/>
      <c r="L1614" s="1"/>
      <c r="M1614" s="84">
        <f t="shared" si="248"/>
        <v>15.98</v>
      </c>
      <c r="N1614" s="84">
        <f t="shared" si="249"/>
        <v>107.54</v>
      </c>
      <c r="O1614" s="84">
        <f t="shared" si="242"/>
        <v>354.88200000000001</v>
      </c>
      <c r="P1614" s="1"/>
      <c r="Q1614" s="1"/>
    </row>
    <row r="1615" spans="1:17" x14ac:dyDescent="0.2">
      <c r="A1615" s="84">
        <f t="shared" si="243"/>
        <v>160.9</v>
      </c>
      <c r="B1615" s="84">
        <f t="shared" si="240"/>
        <v>1.0021</v>
      </c>
      <c r="C1615" s="84">
        <f t="shared" si="241"/>
        <v>1</v>
      </c>
      <c r="D1615" s="1"/>
      <c r="E1615" s="84">
        <f t="shared" si="244"/>
        <v>15.99</v>
      </c>
      <c r="F1615" s="84">
        <f t="shared" si="245"/>
        <v>0</v>
      </c>
      <c r="G1615" s="1"/>
      <c r="H1615" s="1"/>
      <c r="I1615" s="84">
        <f t="shared" si="246"/>
        <v>15.99</v>
      </c>
      <c r="J1615" s="84">
        <f t="shared" si="247"/>
        <v>279.8</v>
      </c>
      <c r="K1615" s="1"/>
      <c r="L1615" s="1"/>
      <c r="M1615" s="84">
        <f t="shared" si="248"/>
        <v>15.99</v>
      </c>
      <c r="N1615" s="84">
        <f t="shared" si="249"/>
        <v>107.62</v>
      </c>
      <c r="O1615" s="84">
        <f t="shared" si="242"/>
        <v>355.14600000000002</v>
      </c>
      <c r="P1615" s="1"/>
      <c r="Q1615" s="1"/>
    </row>
    <row r="1616" spans="1:17" x14ac:dyDescent="0.2">
      <c r="A1616" s="84">
        <f t="shared" si="243"/>
        <v>161</v>
      </c>
      <c r="B1616" s="84">
        <f t="shared" ref="B1616:B1679" si="250">ROUND(VLOOKUP($A1616,SINCLAIRTABELLE,$D$1),$B$10)</f>
        <v>1.002</v>
      </c>
      <c r="C1616" s="84">
        <f t="shared" ref="C1616:C1679" si="251">IF($B$3=$W$1,ROUND(VLOOKUP($A1616,SINCLAIRTABELLE,$E$1),$B$10),IF($B$3=$W$2,B1616,B1616+$B$4))</f>
        <v>1</v>
      </c>
      <c r="D1616" s="1"/>
      <c r="E1616" s="84">
        <f t="shared" si="244"/>
        <v>16</v>
      </c>
      <c r="F1616" s="84">
        <f t="shared" si="245"/>
        <v>0</v>
      </c>
      <c r="G1616" s="1"/>
      <c r="H1616" s="1"/>
      <c r="I1616" s="84">
        <f t="shared" si="246"/>
        <v>16</v>
      </c>
      <c r="J1616" s="84">
        <f t="shared" si="247"/>
        <v>280</v>
      </c>
      <c r="K1616" s="1"/>
      <c r="L1616" s="1"/>
      <c r="M1616" s="84">
        <f t="shared" si="248"/>
        <v>16</v>
      </c>
      <c r="N1616" s="84">
        <f t="shared" si="249"/>
        <v>107.69</v>
      </c>
      <c r="O1616" s="84">
        <f t="shared" ref="O1616:O1679" si="252">IF($N$4="Ja",ROUND(N1616*$O$2,$B$10),N1616)</f>
        <v>355.37700000000001</v>
      </c>
      <c r="P1616" s="1"/>
      <c r="Q1616" s="1"/>
    </row>
    <row r="1617" spans="1:17" x14ac:dyDescent="0.2">
      <c r="A1617" s="84">
        <f t="shared" si="243"/>
        <v>161.1</v>
      </c>
      <c r="B1617" s="84">
        <f t="shared" si="250"/>
        <v>1.002</v>
      </c>
      <c r="C1617" s="84">
        <f t="shared" si="251"/>
        <v>1</v>
      </c>
      <c r="D1617" s="1"/>
      <c r="E1617" s="84">
        <f t="shared" si="244"/>
        <v>16.010000000000002</v>
      </c>
      <c r="F1617" s="84">
        <f t="shared" si="245"/>
        <v>0</v>
      </c>
      <c r="G1617" s="1"/>
      <c r="H1617" s="1"/>
      <c r="I1617" s="84">
        <f t="shared" si="246"/>
        <v>16.010000000000002</v>
      </c>
      <c r="J1617" s="84">
        <f t="shared" si="247"/>
        <v>280.2</v>
      </c>
      <c r="K1617" s="1"/>
      <c r="L1617" s="1"/>
      <c r="M1617" s="84">
        <f t="shared" si="248"/>
        <v>16.010000000000002</v>
      </c>
      <c r="N1617" s="84">
        <f t="shared" si="249"/>
        <v>107.77</v>
      </c>
      <c r="O1617" s="84">
        <f t="shared" si="252"/>
        <v>355.64100000000002</v>
      </c>
      <c r="P1617" s="1"/>
      <c r="Q1617" s="1"/>
    </row>
    <row r="1618" spans="1:17" x14ac:dyDescent="0.2">
      <c r="A1618" s="84">
        <f t="shared" ref="A1618:A1681" si="253">ROUND(A1617+0.1,1)</f>
        <v>161.19999999999999</v>
      </c>
      <c r="B1618" s="84">
        <f t="shared" si="250"/>
        <v>1.002</v>
      </c>
      <c r="C1618" s="84">
        <f t="shared" si="251"/>
        <v>1</v>
      </c>
      <c r="D1618" s="1"/>
      <c r="E1618" s="84">
        <f t="shared" ref="E1618:E1681" si="254">ROUND(E1617+0.01,2)</f>
        <v>16.02</v>
      </c>
      <c r="F1618" s="84">
        <f t="shared" ref="F1618:F1681" si="255">ROUND(IF(E1618 &gt; $F$9,0,($F$9-E1618)*100*$F$11), $F$10)</f>
        <v>0</v>
      </c>
      <c r="G1618" s="1"/>
      <c r="H1618" s="1"/>
      <c r="I1618" s="84">
        <f t="shared" ref="I1618:I1681" si="256">ROUND(I1617+0.01,2)</f>
        <v>16.02</v>
      </c>
      <c r="J1618" s="84">
        <f t="shared" ref="J1618:J1681" si="257">ROUND(IF(I1618&lt;=$J$9,0,(I1618-$J$9)*100*$J$11),$J$10)</f>
        <v>280.39999999999998</v>
      </c>
      <c r="K1618" s="1"/>
      <c r="L1618" s="1"/>
      <c r="M1618" s="84">
        <f t="shared" ref="M1618:M1681" si="258">ROUND(M1617+0.01,2)</f>
        <v>16.02</v>
      </c>
      <c r="N1618" s="84">
        <f t="shared" ref="N1618:N1681" si="259">ROUND(IF(M1618&lt;=$N$9,0,(M1618-$N$9)*100*$N$11),$N$10)</f>
        <v>107.85</v>
      </c>
      <c r="O1618" s="84">
        <f t="shared" si="252"/>
        <v>355.90499999999997</v>
      </c>
      <c r="P1618" s="1"/>
      <c r="Q1618" s="1"/>
    </row>
    <row r="1619" spans="1:17" x14ac:dyDescent="0.2">
      <c r="A1619" s="84">
        <f t="shared" si="253"/>
        <v>161.30000000000001</v>
      </c>
      <c r="B1619" s="84">
        <f t="shared" si="250"/>
        <v>1.0019</v>
      </c>
      <c r="C1619" s="84">
        <f t="shared" si="251"/>
        <v>1</v>
      </c>
      <c r="D1619" s="1"/>
      <c r="E1619" s="84">
        <f t="shared" si="254"/>
        <v>16.03</v>
      </c>
      <c r="F1619" s="84">
        <f t="shared" si="255"/>
        <v>0</v>
      </c>
      <c r="G1619" s="1"/>
      <c r="H1619" s="1"/>
      <c r="I1619" s="84">
        <f t="shared" si="256"/>
        <v>16.03</v>
      </c>
      <c r="J1619" s="84">
        <f t="shared" si="257"/>
        <v>280.60000000000002</v>
      </c>
      <c r="K1619" s="1"/>
      <c r="L1619" s="1"/>
      <c r="M1619" s="84">
        <f t="shared" si="258"/>
        <v>16.03</v>
      </c>
      <c r="N1619" s="84">
        <f t="shared" si="259"/>
        <v>107.92</v>
      </c>
      <c r="O1619" s="84">
        <f t="shared" si="252"/>
        <v>356.13600000000002</v>
      </c>
      <c r="P1619" s="1"/>
      <c r="Q1619" s="1"/>
    </row>
    <row r="1620" spans="1:17" x14ac:dyDescent="0.2">
      <c r="A1620" s="84">
        <f t="shared" si="253"/>
        <v>161.4</v>
      </c>
      <c r="B1620" s="84">
        <f t="shared" si="250"/>
        <v>1.0019</v>
      </c>
      <c r="C1620" s="84">
        <f t="shared" si="251"/>
        <v>1</v>
      </c>
      <c r="D1620" s="1"/>
      <c r="E1620" s="84">
        <f t="shared" si="254"/>
        <v>16.04</v>
      </c>
      <c r="F1620" s="84">
        <f t="shared" si="255"/>
        <v>0</v>
      </c>
      <c r="G1620" s="1"/>
      <c r="H1620" s="1"/>
      <c r="I1620" s="84">
        <f t="shared" si="256"/>
        <v>16.04</v>
      </c>
      <c r="J1620" s="84">
        <f t="shared" si="257"/>
        <v>280.8</v>
      </c>
      <c r="K1620" s="1"/>
      <c r="L1620" s="1"/>
      <c r="M1620" s="84">
        <f t="shared" si="258"/>
        <v>16.04</v>
      </c>
      <c r="N1620" s="84">
        <f t="shared" si="259"/>
        <v>108</v>
      </c>
      <c r="O1620" s="84">
        <f t="shared" si="252"/>
        <v>356.4</v>
      </c>
      <c r="P1620" s="1"/>
      <c r="Q1620" s="1"/>
    </row>
    <row r="1621" spans="1:17" x14ac:dyDescent="0.2">
      <c r="A1621" s="84">
        <f t="shared" si="253"/>
        <v>161.5</v>
      </c>
      <c r="B1621" s="84">
        <f t="shared" si="250"/>
        <v>1.0019</v>
      </c>
      <c r="C1621" s="84">
        <f t="shared" si="251"/>
        <v>1</v>
      </c>
      <c r="D1621" s="1"/>
      <c r="E1621" s="84">
        <f t="shared" si="254"/>
        <v>16.05</v>
      </c>
      <c r="F1621" s="84">
        <f t="shared" si="255"/>
        <v>0</v>
      </c>
      <c r="G1621" s="1"/>
      <c r="H1621" s="1"/>
      <c r="I1621" s="84">
        <f t="shared" si="256"/>
        <v>16.05</v>
      </c>
      <c r="J1621" s="84">
        <f t="shared" si="257"/>
        <v>281</v>
      </c>
      <c r="K1621" s="1"/>
      <c r="L1621" s="1"/>
      <c r="M1621" s="84">
        <f t="shared" si="258"/>
        <v>16.05</v>
      </c>
      <c r="N1621" s="84">
        <f t="shared" si="259"/>
        <v>108.08</v>
      </c>
      <c r="O1621" s="84">
        <f t="shared" si="252"/>
        <v>356.66399999999999</v>
      </c>
      <c r="P1621" s="1"/>
      <c r="Q1621" s="1"/>
    </row>
    <row r="1622" spans="1:17" x14ac:dyDescent="0.2">
      <c r="A1622" s="84">
        <f t="shared" si="253"/>
        <v>161.6</v>
      </c>
      <c r="B1622" s="84">
        <f t="shared" si="250"/>
        <v>1.0019</v>
      </c>
      <c r="C1622" s="84">
        <f t="shared" si="251"/>
        <v>1</v>
      </c>
      <c r="D1622" s="1"/>
      <c r="E1622" s="84">
        <f t="shared" si="254"/>
        <v>16.059999999999999</v>
      </c>
      <c r="F1622" s="84">
        <f t="shared" si="255"/>
        <v>0</v>
      </c>
      <c r="G1622" s="1"/>
      <c r="H1622" s="1"/>
      <c r="I1622" s="84">
        <f t="shared" si="256"/>
        <v>16.059999999999999</v>
      </c>
      <c r="J1622" s="84">
        <f t="shared" si="257"/>
        <v>281.2</v>
      </c>
      <c r="K1622" s="1"/>
      <c r="L1622" s="1"/>
      <c r="M1622" s="84">
        <f t="shared" si="258"/>
        <v>16.059999999999999</v>
      </c>
      <c r="N1622" s="84">
        <f t="shared" si="259"/>
        <v>108.15</v>
      </c>
      <c r="O1622" s="84">
        <f t="shared" si="252"/>
        <v>356.89499999999998</v>
      </c>
      <c r="P1622" s="1"/>
      <c r="Q1622" s="1"/>
    </row>
    <row r="1623" spans="1:17" x14ac:dyDescent="0.2">
      <c r="A1623" s="84">
        <f t="shared" si="253"/>
        <v>161.69999999999999</v>
      </c>
      <c r="B1623" s="84">
        <f t="shared" si="250"/>
        <v>1.0018</v>
      </c>
      <c r="C1623" s="84">
        <f t="shared" si="251"/>
        <v>1</v>
      </c>
      <c r="D1623" s="1"/>
      <c r="E1623" s="84">
        <f t="shared" si="254"/>
        <v>16.07</v>
      </c>
      <c r="F1623" s="84">
        <f t="shared" si="255"/>
        <v>0</v>
      </c>
      <c r="G1623" s="1"/>
      <c r="H1623" s="1"/>
      <c r="I1623" s="84">
        <f t="shared" si="256"/>
        <v>16.07</v>
      </c>
      <c r="J1623" s="84">
        <f t="shared" si="257"/>
        <v>281.39999999999998</v>
      </c>
      <c r="K1623" s="1"/>
      <c r="L1623" s="1"/>
      <c r="M1623" s="84">
        <f t="shared" si="258"/>
        <v>16.07</v>
      </c>
      <c r="N1623" s="84">
        <f t="shared" si="259"/>
        <v>108.23</v>
      </c>
      <c r="O1623" s="84">
        <f t="shared" si="252"/>
        <v>357.15899999999999</v>
      </c>
      <c r="P1623" s="1"/>
      <c r="Q1623" s="1"/>
    </row>
    <row r="1624" spans="1:17" x14ac:dyDescent="0.2">
      <c r="A1624" s="84">
        <f t="shared" si="253"/>
        <v>161.80000000000001</v>
      </c>
      <c r="B1624" s="84">
        <f t="shared" si="250"/>
        <v>1.0018</v>
      </c>
      <c r="C1624" s="84">
        <f t="shared" si="251"/>
        <v>1</v>
      </c>
      <c r="D1624" s="1"/>
      <c r="E1624" s="84">
        <f t="shared" si="254"/>
        <v>16.079999999999998</v>
      </c>
      <c r="F1624" s="84">
        <f t="shared" si="255"/>
        <v>0</v>
      </c>
      <c r="G1624" s="1"/>
      <c r="H1624" s="1"/>
      <c r="I1624" s="84">
        <f t="shared" si="256"/>
        <v>16.079999999999998</v>
      </c>
      <c r="J1624" s="84">
        <f t="shared" si="257"/>
        <v>281.60000000000002</v>
      </c>
      <c r="K1624" s="1"/>
      <c r="L1624" s="1"/>
      <c r="M1624" s="84">
        <f t="shared" si="258"/>
        <v>16.079999999999998</v>
      </c>
      <c r="N1624" s="84">
        <f t="shared" si="259"/>
        <v>108.31</v>
      </c>
      <c r="O1624" s="84">
        <f t="shared" si="252"/>
        <v>357.423</v>
      </c>
      <c r="P1624" s="1"/>
      <c r="Q1624" s="1"/>
    </row>
    <row r="1625" spans="1:17" x14ac:dyDescent="0.2">
      <c r="A1625" s="84">
        <f t="shared" si="253"/>
        <v>161.9</v>
      </c>
      <c r="B1625" s="84">
        <f t="shared" si="250"/>
        <v>1.0018</v>
      </c>
      <c r="C1625" s="84">
        <f t="shared" si="251"/>
        <v>1</v>
      </c>
      <c r="D1625" s="1"/>
      <c r="E1625" s="84">
        <f t="shared" si="254"/>
        <v>16.09</v>
      </c>
      <c r="F1625" s="84">
        <f t="shared" si="255"/>
        <v>0</v>
      </c>
      <c r="G1625" s="1"/>
      <c r="H1625" s="1"/>
      <c r="I1625" s="84">
        <f t="shared" si="256"/>
        <v>16.09</v>
      </c>
      <c r="J1625" s="84">
        <f t="shared" si="257"/>
        <v>281.8</v>
      </c>
      <c r="K1625" s="1"/>
      <c r="L1625" s="1"/>
      <c r="M1625" s="84">
        <f t="shared" si="258"/>
        <v>16.09</v>
      </c>
      <c r="N1625" s="84">
        <f t="shared" si="259"/>
        <v>108.38</v>
      </c>
      <c r="O1625" s="84">
        <f t="shared" si="252"/>
        <v>357.654</v>
      </c>
      <c r="P1625" s="1"/>
      <c r="Q1625" s="1"/>
    </row>
    <row r="1626" spans="1:17" x14ac:dyDescent="0.2">
      <c r="A1626" s="84">
        <f t="shared" si="253"/>
        <v>162</v>
      </c>
      <c r="B1626" s="84">
        <f t="shared" si="250"/>
        <v>1.0017</v>
      </c>
      <c r="C1626" s="84">
        <f t="shared" si="251"/>
        <v>1</v>
      </c>
      <c r="D1626" s="1"/>
      <c r="E1626" s="84">
        <f t="shared" si="254"/>
        <v>16.100000000000001</v>
      </c>
      <c r="F1626" s="84">
        <f t="shared" si="255"/>
        <v>0</v>
      </c>
      <c r="G1626" s="1"/>
      <c r="H1626" s="1"/>
      <c r="I1626" s="84">
        <f t="shared" si="256"/>
        <v>16.100000000000001</v>
      </c>
      <c r="J1626" s="84">
        <f t="shared" si="257"/>
        <v>282</v>
      </c>
      <c r="K1626" s="1"/>
      <c r="L1626" s="1"/>
      <c r="M1626" s="84">
        <f t="shared" si="258"/>
        <v>16.100000000000001</v>
      </c>
      <c r="N1626" s="84">
        <f t="shared" si="259"/>
        <v>108.46</v>
      </c>
      <c r="O1626" s="84">
        <f t="shared" si="252"/>
        <v>357.91800000000001</v>
      </c>
      <c r="P1626" s="1"/>
      <c r="Q1626" s="1"/>
    </row>
    <row r="1627" spans="1:17" x14ac:dyDescent="0.2">
      <c r="A1627" s="84">
        <f t="shared" si="253"/>
        <v>162.1</v>
      </c>
      <c r="B1627" s="84">
        <f t="shared" si="250"/>
        <v>1.0017</v>
      </c>
      <c r="C1627" s="84">
        <f t="shared" si="251"/>
        <v>1</v>
      </c>
      <c r="D1627" s="1"/>
      <c r="E1627" s="84">
        <f t="shared" si="254"/>
        <v>16.11</v>
      </c>
      <c r="F1627" s="84">
        <f t="shared" si="255"/>
        <v>0</v>
      </c>
      <c r="G1627" s="1"/>
      <c r="H1627" s="1"/>
      <c r="I1627" s="84">
        <f t="shared" si="256"/>
        <v>16.11</v>
      </c>
      <c r="J1627" s="84">
        <f t="shared" si="257"/>
        <v>282.2</v>
      </c>
      <c r="K1627" s="1"/>
      <c r="L1627" s="1"/>
      <c r="M1627" s="84">
        <f t="shared" si="258"/>
        <v>16.11</v>
      </c>
      <c r="N1627" s="84">
        <f t="shared" si="259"/>
        <v>108.54</v>
      </c>
      <c r="O1627" s="84">
        <f t="shared" si="252"/>
        <v>358.18200000000002</v>
      </c>
      <c r="P1627" s="1"/>
      <c r="Q1627" s="1"/>
    </row>
    <row r="1628" spans="1:17" x14ac:dyDescent="0.2">
      <c r="A1628" s="84">
        <f t="shared" si="253"/>
        <v>162.19999999999999</v>
      </c>
      <c r="B1628" s="84">
        <f t="shared" si="250"/>
        <v>1.0017</v>
      </c>
      <c r="C1628" s="84">
        <f t="shared" si="251"/>
        <v>1</v>
      </c>
      <c r="D1628" s="1"/>
      <c r="E1628" s="84">
        <f t="shared" si="254"/>
        <v>16.12</v>
      </c>
      <c r="F1628" s="84">
        <f t="shared" si="255"/>
        <v>0</v>
      </c>
      <c r="G1628" s="1"/>
      <c r="H1628" s="1"/>
      <c r="I1628" s="84">
        <f t="shared" si="256"/>
        <v>16.12</v>
      </c>
      <c r="J1628" s="84">
        <f t="shared" si="257"/>
        <v>282.39999999999998</v>
      </c>
      <c r="K1628" s="1"/>
      <c r="L1628" s="1"/>
      <c r="M1628" s="84">
        <f t="shared" si="258"/>
        <v>16.12</v>
      </c>
      <c r="N1628" s="84">
        <f t="shared" si="259"/>
        <v>108.62</v>
      </c>
      <c r="O1628" s="84">
        <f t="shared" si="252"/>
        <v>358.44600000000003</v>
      </c>
      <c r="P1628" s="1"/>
      <c r="Q1628" s="1"/>
    </row>
    <row r="1629" spans="1:17" x14ac:dyDescent="0.2">
      <c r="A1629" s="84">
        <f t="shared" si="253"/>
        <v>162.30000000000001</v>
      </c>
      <c r="B1629" s="84">
        <f t="shared" si="250"/>
        <v>1.0016</v>
      </c>
      <c r="C1629" s="84">
        <f t="shared" si="251"/>
        <v>1</v>
      </c>
      <c r="D1629" s="1"/>
      <c r="E1629" s="84">
        <f t="shared" si="254"/>
        <v>16.13</v>
      </c>
      <c r="F1629" s="84">
        <f t="shared" si="255"/>
        <v>0</v>
      </c>
      <c r="G1629" s="1"/>
      <c r="H1629" s="1"/>
      <c r="I1629" s="84">
        <f t="shared" si="256"/>
        <v>16.13</v>
      </c>
      <c r="J1629" s="84">
        <f t="shared" si="257"/>
        <v>282.60000000000002</v>
      </c>
      <c r="K1629" s="1"/>
      <c r="L1629" s="1"/>
      <c r="M1629" s="84">
        <f t="shared" si="258"/>
        <v>16.13</v>
      </c>
      <c r="N1629" s="84">
        <f t="shared" si="259"/>
        <v>108.69</v>
      </c>
      <c r="O1629" s="84">
        <f t="shared" si="252"/>
        <v>358.67700000000002</v>
      </c>
      <c r="P1629" s="1"/>
      <c r="Q1629" s="1"/>
    </row>
    <row r="1630" spans="1:17" x14ac:dyDescent="0.2">
      <c r="A1630" s="84">
        <f t="shared" si="253"/>
        <v>162.4</v>
      </c>
      <c r="B1630" s="84">
        <f t="shared" si="250"/>
        <v>1.0016</v>
      </c>
      <c r="C1630" s="84">
        <f t="shared" si="251"/>
        <v>1</v>
      </c>
      <c r="D1630" s="1"/>
      <c r="E1630" s="84">
        <f t="shared" si="254"/>
        <v>16.14</v>
      </c>
      <c r="F1630" s="84">
        <f t="shared" si="255"/>
        <v>0</v>
      </c>
      <c r="G1630" s="1"/>
      <c r="H1630" s="1"/>
      <c r="I1630" s="84">
        <f t="shared" si="256"/>
        <v>16.14</v>
      </c>
      <c r="J1630" s="84">
        <f t="shared" si="257"/>
        <v>282.8</v>
      </c>
      <c r="K1630" s="1"/>
      <c r="L1630" s="1"/>
      <c r="M1630" s="84">
        <f t="shared" si="258"/>
        <v>16.14</v>
      </c>
      <c r="N1630" s="84">
        <f t="shared" si="259"/>
        <v>108.77</v>
      </c>
      <c r="O1630" s="84">
        <f t="shared" si="252"/>
        <v>358.94099999999997</v>
      </c>
      <c r="P1630" s="1"/>
      <c r="Q1630" s="1"/>
    </row>
    <row r="1631" spans="1:17" x14ac:dyDescent="0.2">
      <c r="A1631" s="84">
        <f t="shared" si="253"/>
        <v>162.5</v>
      </c>
      <c r="B1631" s="84">
        <f t="shared" si="250"/>
        <v>1.0016</v>
      </c>
      <c r="C1631" s="84">
        <f t="shared" si="251"/>
        <v>1</v>
      </c>
      <c r="D1631" s="1"/>
      <c r="E1631" s="84">
        <f t="shared" si="254"/>
        <v>16.149999999999999</v>
      </c>
      <c r="F1631" s="84">
        <f t="shared" si="255"/>
        <v>0</v>
      </c>
      <c r="G1631" s="1"/>
      <c r="H1631" s="1"/>
      <c r="I1631" s="84">
        <f t="shared" si="256"/>
        <v>16.149999999999999</v>
      </c>
      <c r="J1631" s="84">
        <f t="shared" si="257"/>
        <v>283</v>
      </c>
      <c r="K1631" s="1"/>
      <c r="L1631" s="1"/>
      <c r="M1631" s="84">
        <f t="shared" si="258"/>
        <v>16.149999999999999</v>
      </c>
      <c r="N1631" s="84">
        <f t="shared" si="259"/>
        <v>108.85</v>
      </c>
      <c r="O1631" s="84">
        <f t="shared" si="252"/>
        <v>359.20499999999998</v>
      </c>
      <c r="P1631" s="1"/>
      <c r="Q1631" s="1"/>
    </row>
    <row r="1632" spans="1:17" x14ac:dyDescent="0.2">
      <c r="A1632" s="84">
        <f t="shared" si="253"/>
        <v>162.6</v>
      </c>
      <c r="B1632" s="84">
        <f t="shared" si="250"/>
        <v>1.0016</v>
      </c>
      <c r="C1632" s="84">
        <f t="shared" si="251"/>
        <v>1</v>
      </c>
      <c r="D1632" s="1"/>
      <c r="E1632" s="84">
        <f t="shared" si="254"/>
        <v>16.16</v>
      </c>
      <c r="F1632" s="84">
        <f t="shared" si="255"/>
        <v>0</v>
      </c>
      <c r="G1632" s="1"/>
      <c r="H1632" s="1"/>
      <c r="I1632" s="84">
        <f t="shared" si="256"/>
        <v>16.16</v>
      </c>
      <c r="J1632" s="84">
        <f t="shared" si="257"/>
        <v>283.2</v>
      </c>
      <c r="K1632" s="1"/>
      <c r="L1632" s="1"/>
      <c r="M1632" s="84">
        <f t="shared" si="258"/>
        <v>16.16</v>
      </c>
      <c r="N1632" s="84">
        <f t="shared" si="259"/>
        <v>108.92</v>
      </c>
      <c r="O1632" s="84">
        <f t="shared" si="252"/>
        <v>359.43599999999998</v>
      </c>
      <c r="P1632" s="1"/>
      <c r="Q1632" s="1"/>
    </row>
    <row r="1633" spans="1:17" x14ac:dyDescent="0.2">
      <c r="A1633" s="84">
        <f t="shared" si="253"/>
        <v>162.69999999999999</v>
      </c>
      <c r="B1633" s="84">
        <f t="shared" si="250"/>
        <v>1.0015000000000001</v>
      </c>
      <c r="C1633" s="84">
        <f t="shared" si="251"/>
        <v>1</v>
      </c>
      <c r="D1633" s="1"/>
      <c r="E1633" s="84">
        <f t="shared" si="254"/>
        <v>16.170000000000002</v>
      </c>
      <c r="F1633" s="84">
        <f t="shared" si="255"/>
        <v>0</v>
      </c>
      <c r="G1633" s="1"/>
      <c r="H1633" s="1"/>
      <c r="I1633" s="84">
        <f t="shared" si="256"/>
        <v>16.170000000000002</v>
      </c>
      <c r="J1633" s="84">
        <f t="shared" si="257"/>
        <v>283.39999999999998</v>
      </c>
      <c r="K1633" s="1"/>
      <c r="L1633" s="1"/>
      <c r="M1633" s="84">
        <f t="shared" si="258"/>
        <v>16.170000000000002</v>
      </c>
      <c r="N1633" s="84">
        <f t="shared" si="259"/>
        <v>109</v>
      </c>
      <c r="O1633" s="84">
        <f t="shared" si="252"/>
        <v>359.7</v>
      </c>
      <c r="P1633" s="1"/>
      <c r="Q1633" s="1"/>
    </row>
    <row r="1634" spans="1:17" x14ac:dyDescent="0.2">
      <c r="A1634" s="84">
        <f t="shared" si="253"/>
        <v>162.80000000000001</v>
      </c>
      <c r="B1634" s="84">
        <f t="shared" si="250"/>
        <v>1.0015000000000001</v>
      </c>
      <c r="C1634" s="84">
        <f t="shared" si="251"/>
        <v>1</v>
      </c>
      <c r="D1634" s="1"/>
      <c r="E1634" s="84">
        <f t="shared" si="254"/>
        <v>16.18</v>
      </c>
      <c r="F1634" s="84">
        <f t="shared" si="255"/>
        <v>0</v>
      </c>
      <c r="G1634" s="1"/>
      <c r="H1634" s="1"/>
      <c r="I1634" s="84">
        <f t="shared" si="256"/>
        <v>16.18</v>
      </c>
      <c r="J1634" s="84">
        <f t="shared" si="257"/>
        <v>283.60000000000002</v>
      </c>
      <c r="K1634" s="1"/>
      <c r="L1634" s="1"/>
      <c r="M1634" s="84">
        <f t="shared" si="258"/>
        <v>16.18</v>
      </c>
      <c r="N1634" s="84">
        <f t="shared" si="259"/>
        <v>109.08</v>
      </c>
      <c r="O1634" s="84">
        <f t="shared" si="252"/>
        <v>359.964</v>
      </c>
      <c r="P1634" s="1"/>
      <c r="Q1634" s="1"/>
    </row>
    <row r="1635" spans="1:17" x14ac:dyDescent="0.2">
      <c r="A1635" s="84">
        <f t="shared" si="253"/>
        <v>162.9</v>
      </c>
      <c r="B1635" s="84">
        <f t="shared" si="250"/>
        <v>1.0015000000000001</v>
      </c>
      <c r="C1635" s="84">
        <f t="shared" si="251"/>
        <v>1</v>
      </c>
      <c r="D1635" s="1"/>
      <c r="E1635" s="84">
        <f t="shared" si="254"/>
        <v>16.190000000000001</v>
      </c>
      <c r="F1635" s="84">
        <f t="shared" si="255"/>
        <v>0</v>
      </c>
      <c r="G1635" s="1"/>
      <c r="H1635" s="1"/>
      <c r="I1635" s="84">
        <f t="shared" si="256"/>
        <v>16.190000000000001</v>
      </c>
      <c r="J1635" s="84">
        <f t="shared" si="257"/>
        <v>283.8</v>
      </c>
      <c r="K1635" s="1"/>
      <c r="L1635" s="1"/>
      <c r="M1635" s="84">
        <f t="shared" si="258"/>
        <v>16.190000000000001</v>
      </c>
      <c r="N1635" s="84">
        <f t="shared" si="259"/>
        <v>109.15</v>
      </c>
      <c r="O1635" s="84">
        <f t="shared" si="252"/>
        <v>360.19499999999999</v>
      </c>
      <c r="P1635" s="1"/>
      <c r="Q1635" s="1"/>
    </row>
    <row r="1636" spans="1:17" x14ac:dyDescent="0.2">
      <c r="A1636" s="84">
        <f t="shared" si="253"/>
        <v>163</v>
      </c>
      <c r="B1636" s="84">
        <f t="shared" si="250"/>
        <v>1.0014000000000001</v>
      </c>
      <c r="C1636" s="84">
        <f t="shared" si="251"/>
        <v>1</v>
      </c>
      <c r="D1636" s="1"/>
      <c r="E1636" s="84">
        <f t="shared" si="254"/>
        <v>16.2</v>
      </c>
      <c r="F1636" s="84">
        <f t="shared" si="255"/>
        <v>0</v>
      </c>
      <c r="G1636" s="1"/>
      <c r="H1636" s="1"/>
      <c r="I1636" s="84">
        <f t="shared" si="256"/>
        <v>16.2</v>
      </c>
      <c r="J1636" s="84">
        <f t="shared" si="257"/>
        <v>284</v>
      </c>
      <c r="K1636" s="1"/>
      <c r="L1636" s="1"/>
      <c r="M1636" s="84">
        <f t="shared" si="258"/>
        <v>16.2</v>
      </c>
      <c r="N1636" s="84">
        <f t="shared" si="259"/>
        <v>109.23</v>
      </c>
      <c r="O1636" s="84">
        <f t="shared" si="252"/>
        <v>360.459</v>
      </c>
      <c r="P1636" s="1"/>
      <c r="Q1636" s="1"/>
    </row>
    <row r="1637" spans="1:17" x14ac:dyDescent="0.2">
      <c r="A1637" s="84">
        <f t="shared" si="253"/>
        <v>163.1</v>
      </c>
      <c r="B1637" s="84">
        <f t="shared" si="250"/>
        <v>1.0014000000000001</v>
      </c>
      <c r="C1637" s="84">
        <f t="shared" si="251"/>
        <v>1</v>
      </c>
      <c r="D1637" s="1"/>
      <c r="E1637" s="84">
        <f t="shared" si="254"/>
        <v>16.21</v>
      </c>
      <c r="F1637" s="84">
        <f t="shared" si="255"/>
        <v>0</v>
      </c>
      <c r="G1637" s="1"/>
      <c r="H1637" s="1"/>
      <c r="I1637" s="84">
        <f t="shared" si="256"/>
        <v>16.21</v>
      </c>
      <c r="J1637" s="84">
        <f t="shared" si="257"/>
        <v>284.2</v>
      </c>
      <c r="K1637" s="1"/>
      <c r="L1637" s="1"/>
      <c r="M1637" s="84">
        <f t="shared" si="258"/>
        <v>16.21</v>
      </c>
      <c r="N1637" s="84">
        <f t="shared" si="259"/>
        <v>109.31</v>
      </c>
      <c r="O1637" s="84">
        <f t="shared" si="252"/>
        <v>360.72300000000001</v>
      </c>
      <c r="P1637" s="1"/>
      <c r="Q1637" s="1"/>
    </row>
    <row r="1638" spans="1:17" x14ac:dyDescent="0.2">
      <c r="A1638" s="84">
        <f t="shared" si="253"/>
        <v>163.19999999999999</v>
      </c>
      <c r="B1638" s="84">
        <f t="shared" si="250"/>
        <v>1.0014000000000001</v>
      </c>
      <c r="C1638" s="84">
        <f t="shared" si="251"/>
        <v>1</v>
      </c>
      <c r="D1638" s="1"/>
      <c r="E1638" s="84">
        <f t="shared" si="254"/>
        <v>16.22</v>
      </c>
      <c r="F1638" s="84">
        <f t="shared" si="255"/>
        <v>0</v>
      </c>
      <c r="G1638" s="1"/>
      <c r="H1638" s="1"/>
      <c r="I1638" s="84">
        <f t="shared" si="256"/>
        <v>16.22</v>
      </c>
      <c r="J1638" s="84">
        <f t="shared" si="257"/>
        <v>284.39999999999998</v>
      </c>
      <c r="K1638" s="1"/>
      <c r="L1638" s="1"/>
      <c r="M1638" s="84">
        <f t="shared" si="258"/>
        <v>16.22</v>
      </c>
      <c r="N1638" s="84">
        <f t="shared" si="259"/>
        <v>109.38</v>
      </c>
      <c r="O1638" s="84">
        <f t="shared" si="252"/>
        <v>360.95400000000001</v>
      </c>
      <c r="P1638" s="1"/>
      <c r="Q1638" s="1"/>
    </row>
    <row r="1639" spans="1:17" x14ac:dyDescent="0.2">
      <c r="A1639" s="84">
        <f t="shared" si="253"/>
        <v>163.30000000000001</v>
      </c>
      <c r="B1639" s="84">
        <f t="shared" si="250"/>
        <v>1.0014000000000001</v>
      </c>
      <c r="C1639" s="84">
        <f t="shared" si="251"/>
        <v>1</v>
      </c>
      <c r="D1639" s="1"/>
      <c r="E1639" s="84">
        <f t="shared" si="254"/>
        <v>16.23</v>
      </c>
      <c r="F1639" s="84">
        <f t="shared" si="255"/>
        <v>0</v>
      </c>
      <c r="G1639" s="1"/>
      <c r="H1639" s="1"/>
      <c r="I1639" s="84">
        <f t="shared" si="256"/>
        <v>16.23</v>
      </c>
      <c r="J1639" s="84">
        <f t="shared" si="257"/>
        <v>284.60000000000002</v>
      </c>
      <c r="K1639" s="1"/>
      <c r="L1639" s="1"/>
      <c r="M1639" s="84">
        <f t="shared" si="258"/>
        <v>16.23</v>
      </c>
      <c r="N1639" s="84">
        <f t="shared" si="259"/>
        <v>109.46</v>
      </c>
      <c r="O1639" s="84">
        <f t="shared" si="252"/>
        <v>361.21800000000002</v>
      </c>
      <c r="P1639" s="1"/>
      <c r="Q1639" s="1"/>
    </row>
    <row r="1640" spans="1:17" x14ac:dyDescent="0.2">
      <c r="A1640" s="84">
        <f t="shared" si="253"/>
        <v>163.4</v>
      </c>
      <c r="B1640" s="84">
        <f t="shared" si="250"/>
        <v>1.0013000000000001</v>
      </c>
      <c r="C1640" s="84">
        <f t="shared" si="251"/>
        <v>1</v>
      </c>
      <c r="D1640" s="1"/>
      <c r="E1640" s="84">
        <f t="shared" si="254"/>
        <v>16.239999999999998</v>
      </c>
      <c r="F1640" s="84">
        <f t="shared" si="255"/>
        <v>0</v>
      </c>
      <c r="G1640" s="1"/>
      <c r="H1640" s="1"/>
      <c r="I1640" s="84">
        <f t="shared" si="256"/>
        <v>16.239999999999998</v>
      </c>
      <c r="J1640" s="84">
        <f t="shared" si="257"/>
        <v>284.8</v>
      </c>
      <c r="K1640" s="1"/>
      <c r="L1640" s="1"/>
      <c r="M1640" s="84">
        <f t="shared" si="258"/>
        <v>16.239999999999998</v>
      </c>
      <c r="N1640" s="84">
        <f t="shared" si="259"/>
        <v>109.54</v>
      </c>
      <c r="O1640" s="84">
        <f t="shared" si="252"/>
        <v>361.48200000000003</v>
      </c>
      <c r="P1640" s="1"/>
      <c r="Q1640" s="1"/>
    </row>
    <row r="1641" spans="1:17" x14ac:dyDescent="0.2">
      <c r="A1641" s="84">
        <f t="shared" si="253"/>
        <v>163.5</v>
      </c>
      <c r="B1641" s="84">
        <f t="shared" si="250"/>
        <v>1.0013000000000001</v>
      </c>
      <c r="C1641" s="84">
        <f t="shared" si="251"/>
        <v>1</v>
      </c>
      <c r="D1641" s="1"/>
      <c r="E1641" s="84">
        <f t="shared" si="254"/>
        <v>16.25</v>
      </c>
      <c r="F1641" s="84">
        <f t="shared" si="255"/>
        <v>0</v>
      </c>
      <c r="G1641" s="1"/>
      <c r="H1641" s="1"/>
      <c r="I1641" s="84">
        <f t="shared" si="256"/>
        <v>16.25</v>
      </c>
      <c r="J1641" s="84">
        <f t="shared" si="257"/>
        <v>285</v>
      </c>
      <c r="K1641" s="1"/>
      <c r="L1641" s="1"/>
      <c r="M1641" s="84">
        <f t="shared" si="258"/>
        <v>16.25</v>
      </c>
      <c r="N1641" s="84">
        <f t="shared" si="259"/>
        <v>109.62</v>
      </c>
      <c r="O1641" s="84">
        <f t="shared" si="252"/>
        <v>361.74599999999998</v>
      </c>
      <c r="P1641" s="1"/>
      <c r="Q1641" s="1"/>
    </row>
    <row r="1642" spans="1:17" x14ac:dyDescent="0.2">
      <c r="A1642" s="84">
        <f t="shared" si="253"/>
        <v>163.6</v>
      </c>
      <c r="B1642" s="84">
        <f t="shared" si="250"/>
        <v>1.0013000000000001</v>
      </c>
      <c r="C1642" s="84">
        <f t="shared" si="251"/>
        <v>1</v>
      </c>
      <c r="D1642" s="1"/>
      <c r="E1642" s="84">
        <f t="shared" si="254"/>
        <v>16.260000000000002</v>
      </c>
      <c r="F1642" s="84">
        <f t="shared" si="255"/>
        <v>0</v>
      </c>
      <c r="G1642" s="1"/>
      <c r="H1642" s="1"/>
      <c r="I1642" s="84">
        <f t="shared" si="256"/>
        <v>16.260000000000002</v>
      </c>
      <c r="J1642" s="84">
        <f t="shared" si="257"/>
        <v>285.2</v>
      </c>
      <c r="K1642" s="1"/>
      <c r="L1642" s="1"/>
      <c r="M1642" s="84">
        <f t="shared" si="258"/>
        <v>16.260000000000002</v>
      </c>
      <c r="N1642" s="84">
        <f t="shared" si="259"/>
        <v>109.69</v>
      </c>
      <c r="O1642" s="84">
        <f t="shared" si="252"/>
        <v>361.97699999999998</v>
      </c>
      <c r="P1642" s="1"/>
      <c r="Q1642" s="1"/>
    </row>
    <row r="1643" spans="1:17" x14ac:dyDescent="0.2">
      <c r="A1643" s="84">
        <f t="shared" si="253"/>
        <v>163.69999999999999</v>
      </c>
      <c r="B1643" s="84">
        <f t="shared" si="250"/>
        <v>1.0013000000000001</v>
      </c>
      <c r="C1643" s="84">
        <f t="shared" si="251"/>
        <v>1</v>
      </c>
      <c r="D1643" s="1"/>
      <c r="E1643" s="84">
        <f t="shared" si="254"/>
        <v>16.27</v>
      </c>
      <c r="F1643" s="84">
        <f t="shared" si="255"/>
        <v>0</v>
      </c>
      <c r="G1643" s="1"/>
      <c r="H1643" s="1"/>
      <c r="I1643" s="84">
        <f t="shared" si="256"/>
        <v>16.27</v>
      </c>
      <c r="J1643" s="84">
        <f t="shared" si="257"/>
        <v>285.39999999999998</v>
      </c>
      <c r="K1643" s="1"/>
      <c r="L1643" s="1"/>
      <c r="M1643" s="84">
        <f t="shared" si="258"/>
        <v>16.27</v>
      </c>
      <c r="N1643" s="84">
        <f t="shared" si="259"/>
        <v>109.77</v>
      </c>
      <c r="O1643" s="84">
        <f t="shared" si="252"/>
        <v>362.24099999999999</v>
      </c>
      <c r="P1643" s="1"/>
      <c r="Q1643" s="1"/>
    </row>
    <row r="1644" spans="1:17" x14ac:dyDescent="0.2">
      <c r="A1644" s="84">
        <f t="shared" si="253"/>
        <v>163.80000000000001</v>
      </c>
      <c r="B1644" s="84">
        <f t="shared" si="250"/>
        <v>1.0012000000000001</v>
      </c>
      <c r="C1644" s="84">
        <f t="shared" si="251"/>
        <v>1</v>
      </c>
      <c r="D1644" s="1"/>
      <c r="E1644" s="84">
        <f t="shared" si="254"/>
        <v>16.28</v>
      </c>
      <c r="F1644" s="84">
        <f t="shared" si="255"/>
        <v>0</v>
      </c>
      <c r="G1644" s="1"/>
      <c r="H1644" s="1"/>
      <c r="I1644" s="84">
        <f t="shared" si="256"/>
        <v>16.28</v>
      </c>
      <c r="J1644" s="84">
        <f t="shared" si="257"/>
        <v>285.60000000000002</v>
      </c>
      <c r="K1644" s="1"/>
      <c r="L1644" s="1"/>
      <c r="M1644" s="84">
        <f t="shared" si="258"/>
        <v>16.28</v>
      </c>
      <c r="N1644" s="84">
        <f t="shared" si="259"/>
        <v>109.85</v>
      </c>
      <c r="O1644" s="84">
        <f t="shared" si="252"/>
        <v>362.505</v>
      </c>
      <c r="P1644" s="1"/>
      <c r="Q1644" s="1"/>
    </row>
    <row r="1645" spans="1:17" x14ac:dyDescent="0.2">
      <c r="A1645" s="84">
        <f t="shared" si="253"/>
        <v>163.9</v>
      </c>
      <c r="B1645" s="84">
        <f t="shared" si="250"/>
        <v>1.0012000000000001</v>
      </c>
      <c r="C1645" s="84">
        <f t="shared" si="251"/>
        <v>1</v>
      </c>
      <c r="D1645" s="1"/>
      <c r="E1645" s="84">
        <f t="shared" si="254"/>
        <v>16.29</v>
      </c>
      <c r="F1645" s="84">
        <f t="shared" si="255"/>
        <v>0</v>
      </c>
      <c r="G1645" s="1"/>
      <c r="H1645" s="1"/>
      <c r="I1645" s="84">
        <f t="shared" si="256"/>
        <v>16.29</v>
      </c>
      <c r="J1645" s="84">
        <f t="shared" si="257"/>
        <v>285.8</v>
      </c>
      <c r="K1645" s="1"/>
      <c r="L1645" s="1"/>
      <c r="M1645" s="84">
        <f t="shared" si="258"/>
        <v>16.29</v>
      </c>
      <c r="N1645" s="84">
        <f t="shared" si="259"/>
        <v>109.92</v>
      </c>
      <c r="O1645" s="84">
        <f t="shared" si="252"/>
        <v>362.73599999999999</v>
      </c>
      <c r="P1645" s="1"/>
      <c r="Q1645" s="1"/>
    </row>
    <row r="1646" spans="1:17" x14ac:dyDescent="0.2">
      <c r="A1646" s="84">
        <f t="shared" si="253"/>
        <v>164</v>
      </c>
      <c r="B1646" s="84">
        <f t="shared" si="250"/>
        <v>1.0012000000000001</v>
      </c>
      <c r="C1646" s="84">
        <f t="shared" si="251"/>
        <v>1</v>
      </c>
      <c r="D1646" s="1"/>
      <c r="E1646" s="84">
        <f t="shared" si="254"/>
        <v>16.3</v>
      </c>
      <c r="F1646" s="84">
        <f t="shared" si="255"/>
        <v>0</v>
      </c>
      <c r="G1646" s="1"/>
      <c r="H1646" s="1"/>
      <c r="I1646" s="84">
        <f t="shared" si="256"/>
        <v>16.3</v>
      </c>
      <c r="J1646" s="84">
        <f t="shared" si="257"/>
        <v>286</v>
      </c>
      <c r="K1646" s="1"/>
      <c r="L1646" s="1"/>
      <c r="M1646" s="84">
        <f t="shared" si="258"/>
        <v>16.3</v>
      </c>
      <c r="N1646" s="84">
        <f t="shared" si="259"/>
        <v>110</v>
      </c>
      <c r="O1646" s="84">
        <f t="shared" si="252"/>
        <v>363</v>
      </c>
      <c r="P1646" s="1"/>
      <c r="Q1646" s="1"/>
    </row>
    <row r="1647" spans="1:17" x14ac:dyDescent="0.2">
      <c r="A1647" s="84">
        <f t="shared" si="253"/>
        <v>164.1</v>
      </c>
      <c r="B1647" s="84">
        <f t="shared" si="250"/>
        <v>1.0012000000000001</v>
      </c>
      <c r="C1647" s="84">
        <f t="shared" si="251"/>
        <v>1</v>
      </c>
      <c r="D1647" s="1"/>
      <c r="E1647" s="84">
        <f t="shared" si="254"/>
        <v>16.309999999999999</v>
      </c>
      <c r="F1647" s="84">
        <f t="shared" si="255"/>
        <v>0</v>
      </c>
      <c r="G1647" s="1"/>
      <c r="H1647" s="1"/>
      <c r="I1647" s="84">
        <f t="shared" si="256"/>
        <v>16.309999999999999</v>
      </c>
      <c r="J1647" s="84">
        <f t="shared" si="257"/>
        <v>286.2</v>
      </c>
      <c r="K1647" s="1"/>
      <c r="L1647" s="1"/>
      <c r="M1647" s="84">
        <f t="shared" si="258"/>
        <v>16.309999999999999</v>
      </c>
      <c r="N1647" s="84">
        <f t="shared" si="259"/>
        <v>110.08</v>
      </c>
      <c r="O1647" s="84">
        <f t="shared" si="252"/>
        <v>363.26400000000001</v>
      </c>
      <c r="P1647" s="1"/>
      <c r="Q1647" s="1"/>
    </row>
    <row r="1648" spans="1:17" x14ac:dyDescent="0.2">
      <c r="A1648" s="84">
        <f t="shared" si="253"/>
        <v>164.2</v>
      </c>
      <c r="B1648" s="84">
        <f t="shared" si="250"/>
        <v>1.0011000000000001</v>
      </c>
      <c r="C1648" s="84">
        <f t="shared" si="251"/>
        <v>1</v>
      </c>
      <c r="D1648" s="1"/>
      <c r="E1648" s="84">
        <f t="shared" si="254"/>
        <v>16.32</v>
      </c>
      <c r="F1648" s="84">
        <f t="shared" si="255"/>
        <v>0</v>
      </c>
      <c r="G1648" s="1"/>
      <c r="H1648" s="1"/>
      <c r="I1648" s="84">
        <f t="shared" si="256"/>
        <v>16.32</v>
      </c>
      <c r="J1648" s="84">
        <f t="shared" si="257"/>
        <v>286.39999999999998</v>
      </c>
      <c r="K1648" s="1"/>
      <c r="L1648" s="1"/>
      <c r="M1648" s="84">
        <f t="shared" si="258"/>
        <v>16.32</v>
      </c>
      <c r="N1648" s="84">
        <f t="shared" si="259"/>
        <v>110.15</v>
      </c>
      <c r="O1648" s="84">
        <f t="shared" si="252"/>
        <v>363.495</v>
      </c>
      <c r="P1648" s="1"/>
      <c r="Q1648" s="1"/>
    </row>
    <row r="1649" spans="1:17" x14ac:dyDescent="0.2">
      <c r="A1649" s="84">
        <f t="shared" si="253"/>
        <v>164.3</v>
      </c>
      <c r="B1649" s="84">
        <f t="shared" si="250"/>
        <v>1.0011000000000001</v>
      </c>
      <c r="C1649" s="84">
        <f t="shared" si="251"/>
        <v>1</v>
      </c>
      <c r="D1649" s="1"/>
      <c r="E1649" s="84">
        <f t="shared" si="254"/>
        <v>16.329999999999998</v>
      </c>
      <c r="F1649" s="84">
        <f t="shared" si="255"/>
        <v>0</v>
      </c>
      <c r="G1649" s="1"/>
      <c r="H1649" s="1"/>
      <c r="I1649" s="84">
        <f t="shared" si="256"/>
        <v>16.329999999999998</v>
      </c>
      <c r="J1649" s="84">
        <f t="shared" si="257"/>
        <v>286.60000000000002</v>
      </c>
      <c r="K1649" s="1"/>
      <c r="L1649" s="1"/>
      <c r="M1649" s="84">
        <f t="shared" si="258"/>
        <v>16.329999999999998</v>
      </c>
      <c r="N1649" s="84">
        <f t="shared" si="259"/>
        <v>110.23</v>
      </c>
      <c r="O1649" s="84">
        <f t="shared" si="252"/>
        <v>363.75900000000001</v>
      </c>
      <c r="P1649" s="1"/>
      <c r="Q1649" s="1"/>
    </row>
    <row r="1650" spans="1:17" x14ac:dyDescent="0.2">
      <c r="A1650" s="84">
        <f t="shared" si="253"/>
        <v>164.4</v>
      </c>
      <c r="B1650" s="84">
        <f t="shared" si="250"/>
        <v>1.0011000000000001</v>
      </c>
      <c r="C1650" s="84">
        <f t="shared" si="251"/>
        <v>1</v>
      </c>
      <c r="D1650" s="1"/>
      <c r="E1650" s="84">
        <f t="shared" si="254"/>
        <v>16.34</v>
      </c>
      <c r="F1650" s="84">
        <f t="shared" si="255"/>
        <v>0</v>
      </c>
      <c r="G1650" s="1"/>
      <c r="H1650" s="1"/>
      <c r="I1650" s="84">
        <f t="shared" si="256"/>
        <v>16.34</v>
      </c>
      <c r="J1650" s="84">
        <f t="shared" si="257"/>
        <v>286.8</v>
      </c>
      <c r="K1650" s="1"/>
      <c r="L1650" s="1"/>
      <c r="M1650" s="84">
        <f t="shared" si="258"/>
        <v>16.34</v>
      </c>
      <c r="N1650" s="84">
        <f t="shared" si="259"/>
        <v>110.31</v>
      </c>
      <c r="O1650" s="84">
        <f t="shared" si="252"/>
        <v>364.02300000000002</v>
      </c>
      <c r="P1650" s="1"/>
      <c r="Q1650" s="1"/>
    </row>
    <row r="1651" spans="1:17" x14ac:dyDescent="0.2">
      <c r="A1651" s="84">
        <f t="shared" si="253"/>
        <v>164.5</v>
      </c>
      <c r="B1651" s="84">
        <f t="shared" si="250"/>
        <v>1.0011000000000001</v>
      </c>
      <c r="C1651" s="84">
        <f t="shared" si="251"/>
        <v>1</v>
      </c>
      <c r="D1651" s="1"/>
      <c r="E1651" s="84">
        <f t="shared" si="254"/>
        <v>16.350000000000001</v>
      </c>
      <c r="F1651" s="84">
        <f t="shared" si="255"/>
        <v>0</v>
      </c>
      <c r="G1651" s="1"/>
      <c r="H1651" s="1"/>
      <c r="I1651" s="84">
        <f t="shared" si="256"/>
        <v>16.350000000000001</v>
      </c>
      <c r="J1651" s="84">
        <f t="shared" si="257"/>
        <v>287</v>
      </c>
      <c r="K1651" s="1"/>
      <c r="L1651" s="1"/>
      <c r="M1651" s="84">
        <f t="shared" si="258"/>
        <v>16.350000000000001</v>
      </c>
      <c r="N1651" s="84">
        <f t="shared" si="259"/>
        <v>110.38</v>
      </c>
      <c r="O1651" s="84">
        <f t="shared" si="252"/>
        <v>364.25400000000002</v>
      </c>
      <c r="P1651" s="1"/>
      <c r="Q1651" s="1"/>
    </row>
    <row r="1652" spans="1:17" x14ac:dyDescent="0.2">
      <c r="A1652" s="84">
        <f t="shared" si="253"/>
        <v>164.6</v>
      </c>
      <c r="B1652" s="84">
        <f t="shared" si="250"/>
        <v>1.0009999999999999</v>
      </c>
      <c r="C1652" s="84">
        <f t="shared" si="251"/>
        <v>1</v>
      </c>
      <c r="D1652" s="1"/>
      <c r="E1652" s="84">
        <f t="shared" si="254"/>
        <v>16.36</v>
      </c>
      <c r="F1652" s="84">
        <f t="shared" si="255"/>
        <v>0</v>
      </c>
      <c r="G1652" s="1"/>
      <c r="H1652" s="1"/>
      <c r="I1652" s="84">
        <f t="shared" si="256"/>
        <v>16.36</v>
      </c>
      <c r="J1652" s="84">
        <f t="shared" si="257"/>
        <v>287.2</v>
      </c>
      <c r="K1652" s="1"/>
      <c r="L1652" s="1"/>
      <c r="M1652" s="84">
        <f t="shared" si="258"/>
        <v>16.36</v>
      </c>
      <c r="N1652" s="84">
        <f t="shared" si="259"/>
        <v>110.46</v>
      </c>
      <c r="O1652" s="84">
        <f t="shared" si="252"/>
        <v>364.51799999999997</v>
      </c>
      <c r="P1652" s="1"/>
      <c r="Q1652" s="1"/>
    </row>
    <row r="1653" spans="1:17" x14ac:dyDescent="0.2">
      <c r="A1653" s="84">
        <f t="shared" si="253"/>
        <v>164.7</v>
      </c>
      <c r="B1653" s="84">
        <f t="shared" si="250"/>
        <v>1.0009999999999999</v>
      </c>
      <c r="C1653" s="84">
        <f t="shared" si="251"/>
        <v>1</v>
      </c>
      <c r="D1653" s="1"/>
      <c r="E1653" s="84">
        <f t="shared" si="254"/>
        <v>16.37</v>
      </c>
      <c r="F1653" s="84">
        <f t="shared" si="255"/>
        <v>0</v>
      </c>
      <c r="G1653" s="1"/>
      <c r="H1653" s="1"/>
      <c r="I1653" s="84">
        <f t="shared" si="256"/>
        <v>16.37</v>
      </c>
      <c r="J1653" s="84">
        <f t="shared" si="257"/>
        <v>287.39999999999998</v>
      </c>
      <c r="K1653" s="1"/>
      <c r="L1653" s="1"/>
      <c r="M1653" s="84">
        <f t="shared" si="258"/>
        <v>16.37</v>
      </c>
      <c r="N1653" s="84">
        <f t="shared" si="259"/>
        <v>110.54</v>
      </c>
      <c r="O1653" s="84">
        <f t="shared" si="252"/>
        <v>364.78199999999998</v>
      </c>
      <c r="P1653" s="1"/>
      <c r="Q1653" s="1"/>
    </row>
    <row r="1654" spans="1:17" x14ac:dyDescent="0.2">
      <c r="A1654" s="84">
        <f t="shared" si="253"/>
        <v>164.8</v>
      </c>
      <c r="B1654" s="84">
        <f t="shared" si="250"/>
        <v>1.0009999999999999</v>
      </c>
      <c r="C1654" s="84">
        <f t="shared" si="251"/>
        <v>1</v>
      </c>
      <c r="D1654" s="1"/>
      <c r="E1654" s="84">
        <f t="shared" si="254"/>
        <v>16.38</v>
      </c>
      <c r="F1654" s="84">
        <f t="shared" si="255"/>
        <v>0</v>
      </c>
      <c r="G1654" s="1"/>
      <c r="H1654" s="1"/>
      <c r="I1654" s="84">
        <f t="shared" si="256"/>
        <v>16.38</v>
      </c>
      <c r="J1654" s="84">
        <f t="shared" si="257"/>
        <v>287.60000000000002</v>
      </c>
      <c r="K1654" s="1"/>
      <c r="L1654" s="1"/>
      <c r="M1654" s="84">
        <f t="shared" si="258"/>
        <v>16.38</v>
      </c>
      <c r="N1654" s="84">
        <f t="shared" si="259"/>
        <v>110.62</v>
      </c>
      <c r="O1654" s="84">
        <f t="shared" si="252"/>
        <v>365.04599999999999</v>
      </c>
      <c r="P1654" s="1"/>
      <c r="Q1654" s="1"/>
    </row>
    <row r="1655" spans="1:17" x14ac:dyDescent="0.2">
      <c r="A1655" s="84">
        <f t="shared" si="253"/>
        <v>164.9</v>
      </c>
      <c r="B1655" s="84">
        <f t="shared" si="250"/>
        <v>1.0009999999999999</v>
      </c>
      <c r="C1655" s="84">
        <f t="shared" si="251"/>
        <v>1</v>
      </c>
      <c r="D1655" s="1"/>
      <c r="E1655" s="84">
        <f t="shared" si="254"/>
        <v>16.39</v>
      </c>
      <c r="F1655" s="84">
        <f t="shared" si="255"/>
        <v>0</v>
      </c>
      <c r="G1655" s="1"/>
      <c r="H1655" s="1"/>
      <c r="I1655" s="84">
        <f t="shared" si="256"/>
        <v>16.39</v>
      </c>
      <c r="J1655" s="84">
        <f t="shared" si="257"/>
        <v>287.8</v>
      </c>
      <c r="K1655" s="1"/>
      <c r="L1655" s="1"/>
      <c r="M1655" s="84">
        <f t="shared" si="258"/>
        <v>16.39</v>
      </c>
      <c r="N1655" s="84">
        <f t="shared" si="259"/>
        <v>110.69</v>
      </c>
      <c r="O1655" s="84">
        <f t="shared" si="252"/>
        <v>365.27699999999999</v>
      </c>
      <c r="P1655" s="1"/>
      <c r="Q1655" s="1"/>
    </row>
    <row r="1656" spans="1:17" x14ac:dyDescent="0.2">
      <c r="A1656" s="84">
        <f t="shared" si="253"/>
        <v>165</v>
      </c>
      <c r="B1656" s="84">
        <f t="shared" si="250"/>
        <v>1.0009999999999999</v>
      </c>
      <c r="C1656" s="84">
        <f t="shared" si="251"/>
        <v>1</v>
      </c>
      <c r="D1656" s="1"/>
      <c r="E1656" s="84">
        <f t="shared" si="254"/>
        <v>16.399999999999999</v>
      </c>
      <c r="F1656" s="84">
        <f t="shared" si="255"/>
        <v>0</v>
      </c>
      <c r="G1656" s="1"/>
      <c r="H1656" s="1"/>
      <c r="I1656" s="84">
        <f t="shared" si="256"/>
        <v>16.399999999999999</v>
      </c>
      <c r="J1656" s="84">
        <f t="shared" si="257"/>
        <v>288</v>
      </c>
      <c r="K1656" s="1"/>
      <c r="L1656" s="1"/>
      <c r="M1656" s="84">
        <f t="shared" si="258"/>
        <v>16.399999999999999</v>
      </c>
      <c r="N1656" s="84">
        <f t="shared" si="259"/>
        <v>110.77</v>
      </c>
      <c r="O1656" s="84">
        <f t="shared" si="252"/>
        <v>365.541</v>
      </c>
      <c r="P1656" s="1"/>
      <c r="Q1656" s="1"/>
    </row>
    <row r="1657" spans="1:17" x14ac:dyDescent="0.2">
      <c r="A1657" s="84">
        <f t="shared" si="253"/>
        <v>165.1</v>
      </c>
      <c r="B1657" s="84">
        <f t="shared" si="250"/>
        <v>1.0008999999999999</v>
      </c>
      <c r="C1657" s="84">
        <f t="shared" si="251"/>
        <v>1</v>
      </c>
      <c r="D1657" s="1"/>
      <c r="E1657" s="84">
        <f t="shared" si="254"/>
        <v>16.41</v>
      </c>
      <c r="F1657" s="84">
        <f t="shared" si="255"/>
        <v>0</v>
      </c>
      <c r="G1657" s="1"/>
      <c r="H1657" s="1"/>
      <c r="I1657" s="84">
        <f t="shared" si="256"/>
        <v>16.41</v>
      </c>
      <c r="J1657" s="84">
        <f t="shared" si="257"/>
        <v>288.2</v>
      </c>
      <c r="K1657" s="1"/>
      <c r="L1657" s="1"/>
      <c r="M1657" s="84">
        <f t="shared" si="258"/>
        <v>16.41</v>
      </c>
      <c r="N1657" s="84">
        <f t="shared" si="259"/>
        <v>110.85</v>
      </c>
      <c r="O1657" s="84">
        <f t="shared" si="252"/>
        <v>365.80500000000001</v>
      </c>
      <c r="P1657" s="1"/>
      <c r="Q1657" s="1"/>
    </row>
    <row r="1658" spans="1:17" x14ac:dyDescent="0.2">
      <c r="A1658" s="84">
        <f t="shared" si="253"/>
        <v>165.2</v>
      </c>
      <c r="B1658" s="84">
        <f t="shared" si="250"/>
        <v>1.0008999999999999</v>
      </c>
      <c r="C1658" s="84">
        <f t="shared" si="251"/>
        <v>1</v>
      </c>
      <c r="D1658" s="1"/>
      <c r="E1658" s="84">
        <f t="shared" si="254"/>
        <v>16.420000000000002</v>
      </c>
      <c r="F1658" s="84">
        <f t="shared" si="255"/>
        <v>0</v>
      </c>
      <c r="G1658" s="1"/>
      <c r="H1658" s="1"/>
      <c r="I1658" s="84">
        <f t="shared" si="256"/>
        <v>16.420000000000002</v>
      </c>
      <c r="J1658" s="84">
        <f t="shared" si="257"/>
        <v>288.39999999999998</v>
      </c>
      <c r="K1658" s="1"/>
      <c r="L1658" s="1"/>
      <c r="M1658" s="84">
        <f t="shared" si="258"/>
        <v>16.420000000000002</v>
      </c>
      <c r="N1658" s="84">
        <f t="shared" si="259"/>
        <v>110.92</v>
      </c>
      <c r="O1658" s="84">
        <f t="shared" si="252"/>
        <v>366.036</v>
      </c>
      <c r="P1658" s="1"/>
      <c r="Q1658" s="1"/>
    </row>
    <row r="1659" spans="1:17" x14ac:dyDescent="0.2">
      <c r="A1659" s="84">
        <f t="shared" si="253"/>
        <v>165.3</v>
      </c>
      <c r="B1659" s="84">
        <f t="shared" si="250"/>
        <v>1.0008999999999999</v>
      </c>
      <c r="C1659" s="84">
        <f t="shared" si="251"/>
        <v>1</v>
      </c>
      <c r="D1659" s="1"/>
      <c r="E1659" s="84">
        <f t="shared" si="254"/>
        <v>16.43</v>
      </c>
      <c r="F1659" s="84">
        <f t="shared" si="255"/>
        <v>0</v>
      </c>
      <c r="G1659" s="1"/>
      <c r="H1659" s="1"/>
      <c r="I1659" s="84">
        <f t="shared" si="256"/>
        <v>16.43</v>
      </c>
      <c r="J1659" s="84">
        <f t="shared" si="257"/>
        <v>288.60000000000002</v>
      </c>
      <c r="K1659" s="1"/>
      <c r="L1659" s="1"/>
      <c r="M1659" s="84">
        <f t="shared" si="258"/>
        <v>16.43</v>
      </c>
      <c r="N1659" s="84">
        <f t="shared" si="259"/>
        <v>111</v>
      </c>
      <c r="O1659" s="84">
        <f t="shared" si="252"/>
        <v>366.3</v>
      </c>
      <c r="P1659" s="1"/>
      <c r="Q1659" s="1"/>
    </row>
    <row r="1660" spans="1:17" x14ac:dyDescent="0.2">
      <c r="A1660" s="84">
        <f t="shared" si="253"/>
        <v>165.4</v>
      </c>
      <c r="B1660" s="84">
        <f t="shared" si="250"/>
        <v>1.0008999999999999</v>
      </c>
      <c r="C1660" s="84">
        <f t="shared" si="251"/>
        <v>1</v>
      </c>
      <c r="D1660" s="1"/>
      <c r="E1660" s="84">
        <f t="shared" si="254"/>
        <v>16.440000000000001</v>
      </c>
      <c r="F1660" s="84">
        <f t="shared" si="255"/>
        <v>0</v>
      </c>
      <c r="G1660" s="1"/>
      <c r="H1660" s="1"/>
      <c r="I1660" s="84">
        <f t="shared" si="256"/>
        <v>16.440000000000001</v>
      </c>
      <c r="J1660" s="84">
        <f t="shared" si="257"/>
        <v>288.8</v>
      </c>
      <c r="K1660" s="1"/>
      <c r="L1660" s="1"/>
      <c r="M1660" s="84">
        <f t="shared" si="258"/>
        <v>16.440000000000001</v>
      </c>
      <c r="N1660" s="84">
        <f t="shared" si="259"/>
        <v>111.08</v>
      </c>
      <c r="O1660" s="84">
        <f t="shared" si="252"/>
        <v>366.56400000000002</v>
      </c>
      <c r="P1660" s="1"/>
      <c r="Q1660" s="1"/>
    </row>
    <row r="1661" spans="1:17" x14ac:dyDescent="0.2">
      <c r="A1661" s="84">
        <f t="shared" si="253"/>
        <v>165.5</v>
      </c>
      <c r="B1661" s="84">
        <f t="shared" si="250"/>
        <v>1.0007999999999999</v>
      </c>
      <c r="C1661" s="84">
        <f t="shared" si="251"/>
        <v>1</v>
      </c>
      <c r="D1661" s="1"/>
      <c r="E1661" s="84">
        <f t="shared" si="254"/>
        <v>16.45</v>
      </c>
      <c r="F1661" s="84">
        <f t="shared" si="255"/>
        <v>0</v>
      </c>
      <c r="G1661" s="1"/>
      <c r="H1661" s="1"/>
      <c r="I1661" s="84">
        <f t="shared" si="256"/>
        <v>16.45</v>
      </c>
      <c r="J1661" s="84">
        <f t="shared" si="257"/>
        <v>289</v>
      </c>
      <c r="K1661" s="1"/>
      <c r="L1661" s="1"/>
      <c r="M1661" s="84">
        <f t="shared" si="258"/>
        <v>16.45</v>
      </c>
      <c r="N1661" s="84">
        <f t="shared" si="259"/>
        <v>111.15</v>
      </c>
      <c r="O1661" s="84">
        <f t="shared" si="252"/>
        <v>366.79500000000002</v>
      </c>
      <c r="P1661" s="1"/>
      <c r="Q1661" s="1"/>
    </row>
    <row r="1662" spans="1:17" x14ac:dyDescent="0.2">
      <c r="A1662" s="84">
        <f t="shared" si="253"/>
        <v>165.6</v>
      </c>
      <c r="B1662" s="84">
        <f t="shared" si="250"/>
        <v>1.0007999999999999</v>
      </c>
      <c r="C1662" s="84">
        <f t="shared" si="251"/>
        <v>1</v>
      </c>
      <c r="D1662" s="1"/>
      <c r="E1662" s="84">
        <f t="shared" si="254"/>
        <v>16.46</v>
      </c>
      <c r="F1662" s="84">
        <f t="shared" si="255"/>
        <v>0</v>
      </c>
      <c r="G1662" s="1"/>
      <c r="H1662" s="1"/>
      <c r="I1662" s="84">
        <f t="shared" si="256"/>
        <v>16.46</v>
      </c>
      <c r="J1662" s="84">
        <f t="shared" si="257"/>
        <v>289.2</v>
      </c>
      <c r="K1662" s="1"/>
      <c r="L1662" s="1"/>
      <c r="M1662" s="84">
        <f t="shared" si="258"/>
        <v>16.46</v>
      </c>
      <c r="N1662" s="84">
        <f t="shared" si="259"/>
        <v>111.23</v>
      </c>
      <c r="O1662" s="84">
        <f t="shared" si="252"/>
        <v>367.05900000000003</v>
      </c>
      <c r="P1662" s="1"/>
      <c r="Q1662" s="1"/>
    </row>
    <row r="1663" spans="1:17" x14ac:dyDescent="0.2">
      <c r="A1663" s="84">
        <f t="shared" si="253"/>
        <v>165.7</v>
      </c>
      <c r="B1663" s="84">
        <f t="shared" si="250"/>
        <v>1.0007999999999999</v>
      </c>
      <c r="C1663" s="84">
        <f t="shared" si="251"/>
        <v>1</v>
      </c>
      <c r="D1663" s="1"/>
      <c r="E1663" s="84">
        <f t="shared" si="254"/>
        <v>16.47</v>
      </c>
      <c r="F1663" s="84">
        <f t="shared" si="255"/>
        <v>0</v>
      </c>
      <c r="G1663" s="1"/>
      <c r="H1663" s="1"/>
      <c r="I1663" s="84">
        <f t="shared" si="256"/>
        <v>16.47</v>
      </c>
      <c r="J1663" s="84">
        <f t="shared" si="257"/>
        <v>289.39999999999998</v>
      </c>
      <c r="K1663" s="1"/>
      <c r="L1663" s="1"/>
      <c r="M1663" s="84">
        <f t="shared" si="258"/>
        <v>16.47</v>
      </c>
      <c r="N1663" s="84">
        <f t="shared" si="259"/>
        <v>111.31</v>
      </c>
      <c r="O1663" s="84">
        <f t="shared" si="252"/>
        <v>367.32299999999998</v>
      </c>
      <c r="P1663" s="1"/>
      <c r="Q1663" s="1"/>
    </row>
    <row r="1664" spans="1:17" x14ac:dyDescent="0.2">
      <c r="A1664" s="84">
        <f t="shared" si="253"/>
        <v>165.8</v>
      </c>
      <c r="B1664" s="84">
        <f t="shared" si="250"/>
        <v>1.0007999999999999</v>
      </c>
      <c r="C1664" s="84">
        <f t="shared" si="251"/>
        <v>1</v>
      </c>
      <c r="D1664" s="1"/>
      <c r="E1664" s="84">
        <f t="shared" si="254"/>
        <v>16.48</v>
      </c>
      <c r="F1664" s="84">
        <f t="shared" si="255"/>
        <v>0</v>
      </c>
      <c r="G1664" s="1"/>
      <c r="H1664" s="1"/>
      <c r="I1664" s="84">
        <f t="shared" si="256"/>
        <v>16.48</v>
      </c>
      <c r="J1664" s="84">
        <f t="shared" si="257"/>
        <v>289.60000000000002</v>
      </c>
      <c r="K1664" s="1"/>
      <c r="L1664" s="1"/>
      <c r="M1664" s="84">
        <f t="shared" si="258"/>
        <v>16.48</v>
      </c>
      <c r="N1664" s="84">
        <f t="shared" si="259"/>
        <v>111.38</v>
      </c>
      <c r="O1664" s="84">
        <f t="shared" si="252"/>
        <v>367.55399999999997</v>
      </c>
      <c r="P1664" s="1"/>
      <c r="Q1664" s="1"/>
    </row>
    <row r="1665" spans="1:17" x14ac:dyDescent="0.2">
      <c r="A1665" s="84">
        <f t="shared" si="253"/>
        <v>165.9</v>
      </c>
      <c r="B1665" s="84">
        <f t="shared" si="250"/>
        <v>1.0007999999999999</v>
      </c>
      <c r="C1665" s="84">
        <f t="shared" si="251"/>
        <v>1</v>
      </c>
      <c r="D1665" s="1"/>
      <c r="E1665" s="84">
        <f t="shared" si="254"/>
        <v>16.489999999999998</v>
      </c>
      <c r="F1665" s="84">
        <f t="shared" si="255"/>
        <v>0</v>
      </c>
      <c r="G1665" s="1"/>
      <c r="H1665" s="1"/>
      <c r="I1665" s="84">
        <f t="shared" si="256"/>
        <v>16.489999999999998</v>
      </c>
      <c r="J1665" s="84">
        <f t="shared" si="257"/>
        <v>289.8</v>
      </c>
      <c r="K1665" s="1"/>
      <c r="L1665" s="1"/>
      <c r="M1665" s="84">
        <f t="shared" si="258"/>
        <v>16.489999999999998</v>
      </c>
      <c r="N1665" s="84">
        <f t="shared" si="259"/>
        <v>111.46</v>
      </c>
      <c r="O1665" s="84">
        <f t="shared" si="252"/>
        <v>367.81799999999998</v>
      </c>
      <c r="P1665" s="1"/>
      <c r="Q1665" s="1"/>
    </row>
    <row r="1666" spans="1:17" x14ac:dyDescent="0.2">
      <c r="A1666" s="84">
        <f t="shared" si="253"/>
        <v>166</v>
      </c>
      <c r="B1666" s="84">
        <f t="shared" si="250"/>
        <v>1.0006999999999999</v>
      </c>
      <c r="C1666" s="84">
        <f t="shared" si="251"/>
        <v>1</v>
      </c>
      <c r="D1666" s="1"/>
      <c r="E1666" s="84">
        <f t="shared" si="254"/>
        <v>16.5</v>
      </c>
      <c r="F1666" s="84">
        <f t="shared" si="255"/>
        <v>0</v>
      </c>
      <c r="G1666" s="1"/>
      <c r="H1666" s="1"/>
      <c r="I1666" s="84">
        <f t="shared" si="256"/>
        <v>16.5</v>
      </c>
      <c r="J1666" s="84">
        <f t="shared" si="257"/>
        <v>290</v>
      </c>
      <c r="K1666" s="1"/>
      <c r="L1666" s="1"/>
      <c r="M1666" s="84">
        <f t="shared" si="258"/>
        <v>16.5</v>
      </c>
      <c r="N1666" s="84">
        <f t="shared" si="259"/>
        <v>111.54</v>
      </c>
      <c r="O1666" s="84">
        <f t="shared" si="252"/>
        <v>368.08199999999999</v>
      </c>
      <c r="P1666" s="1"/>
      <c r="Q1666" s="1"/>
    </row>
    <row r="1667" spans="1:17" x14ac:dyDescent="0.2">
      <c r="A1667" s="84">
        <f t="shared" si="253"/>
        <v>166.1</v>
      </c>
      <c r="B1667" s="84">
        <f t="shared" si="250"/>
        <v>1.0006999999999999</v>
      </c>
      <c r="C1667" s="84">
        <f t="shared" si="251"/>
        <v>1</v>
      </c>
      <c r="D1667" s="1"/>
      <c r="E1667" s="84">
        <f t="shared" si="254"/>
        <v>16.510000000000002</v>
      </c>
      <c r="F1667" s="84">
        <f t="shared" si="255"/>
        <v>0</v>
      </c>
      <c r="G1667" s="1"/>
      <c r="H1667" s="1"/>
      <c r="I1667" s="84">
        <f t="shared" si="256"/>
        <v>16.510000000000002</v>
      </c>
      <c r="J1667" s="84">
        <f t="shared" si="257"/>
        <v>290.2</v>
      </c>
      <c r="K1667" s="1"/>
      <c r="L1667" s="1"/>
      <c r="M1667" s="84">
        <f t="shared" si="258"/>
        <v>16.510000000000002</v>
      </c>
      <c r="N1667" s="84">
        <f t="shared" si="259"/>
        <v>111.62</v>
      </c>
      <c r="O1667" s="84">
        <f t="shared" si="252"/>
        <v>368.346</v>
      </c>
      <c r="P1667" s="1"/>
      <c r="Q1667" s="1"/>
    </row>
    <row r="1668" spans="1:17" x14ac:dyDescent="0.2">
      <c r="A1668" s="84">
        <f t="shared" si="253"/>
        <v>166.2</v>
      </c>
      <c r="B1668" s="84">
        <f t="shared" si="250"/>
        <v>1.0006999999999999</v>
      </c>
      <c r="C1668" s="84">
        <f t="shared" si="251"/>
        <v>1</v>
      </c>
      <c r="D1668" s="1"/>
      <c r="E1668" s="84">
        <f t="shared" si="254"/>
        <v>16.52</v>
      </c>
      <c r="F1668" s="84">
        <f t="shared" si="255"/>
        <v>0</v>
      </c>
      <c r="G1668" s="1"/>
      <c r="H1668" s="1"/>
      <c r="I1668" s="84">
        <f t="shared" si="256"/>
        <v>16.52</v>
      </c>
      <c r="J1668" s="84">
        <f t="shared" si="257"/>
        <v>290.39999999999998</v>
      </c>
      <c r="K1668" s="1"/>
      <c r="L1668" s="1"/>
      <c r="M1668" s="84">
        <f t="shared" si="258"/>
        <v>16.52</v>
      </c>
      <c r="N1668" s="84">
        <f t="shared" si="259"/>
        <v>111.69</v>
      </c>
      <c r="O1668" s="84">
        <f t="shared" si="252"/>
        <v>368.577</v>
      </c>
      <c r="P1668" s="1"/>
      <c r="Q1668" s="1"/>
    </row>
    <row r="1669" spans="1:17" x14ac:dyDescent="0.2">
      <c r="A1669" s="84">
        <f t="shared" si="253"/>
        <v>166.3</v>
      </c>
      <c r="B1669" s="84">
        <f t="shared" si="250"/>
        <v>1.0006999999999999</v>
      </c>
      <c r="C1669" s="84">
        <f t="shared" si="251"/>
        <v>1</v>
      </c>
      <c r="D1669" s="1"/>
      <c r="E1669" s="84">
        <f t="shared" si="254"/>
        <v>16.53</v>
      </c>
      <c r="F1669" s="84">
        <f t="shared" si="255"/>
        <v>0</v>
      </c>
      <c r="G1669" s="1"/>
      <c r="H1669" s="1"/>
      <c r="I1669" s="84">
        <f t="shared" si="256"/>
        <v>16.53</v>
      </c>
      <c r="J1669" s="84">
        <f t="shared" si="257"/>
        <v>290.60000000000002</v>
      </c>
      <c r="K1669" s="1"/>
      <c r="L1669" s="1"/>
      <c r="M1669" s="84">
        <f t="shared" si="258"/>
        <v>16.53</v>
      </c>
      <c r="N1669" s="84">
        <f t="shared" si="259"/>
        <v>111.77</v>
      </c>
      <c r="O1669" s="84">
        <f t="shared" si="252"/>
        <v>368.84100000000001</v>
      </c>
      <c r="P1669" s="1"/>
      <c r="Q1669" s="1"/>
    </row>
    <row r="1670" spans="1:17" x14ac:dyDescent="0.2">
      <c r="A1670" s="84">
        <f t="shared" si="253"/>
        <v>166.4</v>
      </c>
      <c r="B1670" s="84">
        <f t="shared" si="250"/>
        <v>1.0006999999999999</v>
      </c>
      <c r="C1670" s="84">
        <f t="shared" si="251"/>
        <v>1</v>
      </c>
      <c r="D1670" s="1"/>
      <c r="E1670" s="84">
        <f t="shared" si="254"/>
        <v>16.54</v>
      </c>
      <c r="F1670" s="84">
        <f t="shared" si="255"/>
        <v>0</v>
      </c>
      <c r="G1670" s="1"/>
      <c r="H1670" s="1"/>
      <c r="I1670" s="84">
        <f t="shared" si="256"/>
        <v>16.54</v>
      </c>
      <c r="J1670" s="84">
        <f t="shared" si="257"/>
        <v>290.8</v>
      </c>
      <c r="K1670" s="1"/>
      <c r="L1670" s="1"/>
      <c r="M1670" s="84">
        <f t="shared" si="258"/>
        <v>16.54</v>
      </c>
      <c r="N1670" s="84">
        <f t="shared" si="259"/>
        <v>111.85</v>
      </c>
      <c r="O1670" s="84">
        <f t="shared" si="252"/>
        <v>369.10500000000002</v>
      </c>
      <c r="P1670" s="1"/>
      <c r="Q1670" s="1"/>
    </row>
    <row r="1671" spans="1:17" x14ac:dyDescent="0.2">
      <c r="A1671" s="84">
        <f t="shared" si="253"/>
        <v>166.5</v>
      </c>
      <c r="B1671" s="84">
        <f t="shared" si="250"/>
        <v>1.0006999999999999</v>
      </c>
      <c r="C1671" s="84">
        <f t="shared" si="251"/>
        <v>1</v>
      </c>
      <c r="D1671" s="1"/>
      <c r="E1671" s="84">
        <f t="shared" si="254"/>
        <v>16.55</v>
      </c>
      <c r="F1671" s="84">
        <f t="shared" si="255"/>
        <v>0</v>
      </c>
      <c r="G1671" s="1"/>
      <c r="H1671" s="1"/>
      <c r="I1671" s="84">
        <f t="shared" si="256"/>
        <v>16.55</v>
      </c>
      <c r="J1671" s="84">
        <f t="shared" si="257"/>
        <v>291</v>
      </c>
      <c r="K1671" s="1"/>
      <c r="L1671" s="1"/>
      <c r="M1671" s="84">
        <f t="shared" si="258"/>
        <v>16.55</v>
      </c>
      <c r="N1671" s="84">
        <f t="shared" si="259"/>
        <v>111.92</v>
      </c>
      <c r="O1671" s="84">
        <f t="shared" si="252"/>
        <v>369.33600000000001</v>
      </c>
      <c r="P1671" s="1"/>
      <c r="Q1671" s="1"/>
    </row>
    <row r="1672" spans="1:17" x14ac:dyDescent="0.2">
      <c r="A1672" s="84">
        <f t="shared" si="253"/>
        <v>166.6</v>
      </c>
      <c r="B1672" s="84">
        <f t="shared" si="250"/>
        <v>1.0005999999999999</v>
      </c>
      <c r="C1672" s="84">
        <f t="shared" si="251"/>
        <v>1</v>
      </c>
      <c r="D1672" s="1"/>
      <c r="E1672" s="84">
        <f t="shared" si="254"/>
        <v>16.559999999999999</v>
      </c>
      <c r="F1672" s="84">
        <f t="shared" si="255"/>
        <v>0</v>
      </c>
      <c r="G1672" s="1"/>
      <c r="H1672" s="1"/>
      <c r="I1672" s="84">
        <f t="shared" si="256"/>
        <v>16.559999999999999</v>
      </c>
      <c r="J1672" s="84">
        <f t="shared" si="257"/>
        <v>291.2</v>
      </c>
      <c r="K1672" s="1"/>
      <c r="L1672" s="1"/>
      <c r="M1672" s="84">
        <f t="shared" si="258"/>
        <v>16.559999999999999</v>
      </c>
      <c r="N1672" s="84">
        <f t="shared" si="259"/>
        <v>112</v>
      </c>
      <c r="O1672" s="84">
        <f t="shared" si="252"/>
        <v>369.6</v>
      </c>
      <c r="P1672" s="1"/>
      <c r="Q1672" s="1"/>
    </row>
    <row r="1673" spans="1:17" x14ac:dyDescent="0.2">
      <c r="A1673" s="84">
        <f t="shared" si="253"/>
        <v>166.7</v>
      </c>
      <c r="B1673" s="84">
        <f t="shared" si="250"/>
        <v>1.0005999999999999</v>
      </c>
      <c r="C1673" s="84">
        <f t="shared" si="251"/>
        <v>1</v>
      </c>
      <c r="D1673" s="1"/>
      <c r="E1673" s="84">
        <f t="shared" si="254"/>
        <v>16.57</v>
      </c>
      <c r="F1673" s="84">
        <f t="shared" si="255"/>
        <v>0</v>
      </c>
      <c r="G1673" s="1"/>
      <c r="H1673" s="1"/>
      <c r="I1673" s="84">
        <f t="shared" si="256"/>
        <v>16.57</v>
      </c>
      <c r="J1673" s="84">
        <f t="shared" si="257"/>
        <v>291.39999999999998</v>
      </c>
      <c r="K1673" s="1"/>
      <c r="L1673" s="1"/>
      <c r="M1673" s="84">
        <f t="shared" si="258"/>
        <v>16.57</v>
      </c>
      <c r="N1673" s="84">
        <f t="shared" si="259"/>
        <v>112.08</v>
      </c>
      <c r="O1673" s="84">
        <f t="shared" si="252"/>
        <v>369.86399999999998</v>
      </c>
      <c r="P1673" s="1"/>
      <c r="Q1673" s="1"/>
    </row>
    <row r="1674" spans="1:17" x14ac:dyDescent="0.2">
      <c r="A1674" s="84">
        <f t="shared" si="253"/>
        <v>166.8</v>
      </c>
      <c r="B1674" s="84">
        <f t="shared" si="250"/>
        <v>1.0005999999999999</v>
      </c>
      <c r="C1674" s="84">
        <f t="shared" si="251"/>
        <v>1</v>
      </c>
      <c r="D1674" s="1"/>
      <c r="E1674" s="84">
        <f t="shared" si="254"/>
        <v>16.579999999999998</v>
      </c>
      <c r="F1674" s="84">
        <f t="shared" si="255"/>
        <v>0</v>
      </c>
      <c r="G1674" s="1"/>
      <c r="H1674" s="1"/>
      <c r="I1674" s="84">
        <f t="shared" si="256"/>
        <v>16.579999999999998</v>
      </c>
      <c r="J1674" s="84">
        <f t="shared" si="257"/>
        <v>291.60000000000002</v>
      </c>
      <c r="K1674" s="1"/>
      <c r="L1674" s="1"/>
      <c r="M1674" s="84">
        <f t="shared" si="258"/>
        <v>16.579999999999998</v>
      </c>
      <c r="N1674" s="84">
        <f t="shared" si="259"/>
        <v>112.15</v>
      </c>
      <c r="O1674" s="84">
        <f t="shared" si="252"/>
        <v>370.09500000000003</v>
      </c>
      <c r="P1674" s="1"/>
      <c r="Q1674" s="1"/>
    </row>
    <row r="1675" spans="1:17" x14ac:dyDescent="0.2">
      <c r="A1675" s="84">
        <f t="shared" si="253"/>
        <v>166.9</v>
      </c>
      <c r="B1675" s="84">
        <f t="shared" si="250"/>
        <v>1.0005999999999999</v>
      </c>
      <c r="C1675" s="84">
        <f t="shared" si="251"/>
        <v>1</v>
      </c>
      <c r="D1675" s="1"/>
      <c r="E1675" s="84">
        <f t="shared" si="254"/>
        <v>16.59</v>
      </c>
      <c r="F1675" s="84">
        <f t="shared" si="255"/>
        <v>0</v>
      </c>
      <c r="G1675" s="1"/>
      <c r="H1675" s="1"/>
      <c r="I1675" s="84">
        <f t="shared" si="256"/>
        <v>16.59</v>
      </c>
      <c r="J1675" s="84">
        <f t="shared" si="257"/>
        <v>291.8</v>
      </c>
      <c r="K1675" s="1"/>
      <c r="L1675" s="1"/>
      <c r="M1675" s="84">
        <f t="shared" si="258"/>
        <v>16.59</v>
      </c>
      <c r="N1675" s="84">
        <f t="shared" si="259"/>
        <v>112.23</v>
      </c>
      <c r="O1675" s="84">
        <f t="shared" si="252"/>
        <v>370.35899999999998</v>
      </c>
      <c r="P1675" s="1"/>
      <c r="Q1675" s="1"/>
    </row>
    <row r="1676" spans="1:17" x14ac:dyDescent="0.2">
      <c r="A1676" s="84">
        <f t="shared" si="253"/>
        <v>167</v>
      </c>
      <c r="B1676" s="84">
        <f t="shared" si="250"/>
        <v>1.0005999999999999</v>
      </c>
      <c r="C1676" s="84">
        <f t="shared" si="251"/>
        <v>1</v>
      </c>
      <c r="D1676" s="1"/>
      <c r="E1676" s="84">
        <f t="shared" si="254"/>
        <v>16.600000000000001</v>
      </c>
      <c r="F1676" s="84">
        <f t="shared" si="255"/>
        <v>0</v>
      </c>
      <c r="G1676" s="1"/>
      <c r="H1676" s="1"/>
      <c r="I1676" s="84">
        <f t="shared" si="256"/>
        <v>16.600000000000001</v>
      </c>
      <c r="J1676" s="84">
        <f t="shared" si="257"/>
        <v>292</v>
      </c>
      <c r="K1676" s="1"/>
      <c r="L1676" s="1"/>
      <c r="M1676" s="84">
        <f t="shared" si="258"/>
        <v>16.600000000000001</v>
      </c>
      <c r="N1676" s="84">
        <f t="shared" si="259"/>
        <v>112.31</v>
      </c>
      <c r="O1676" s="84">
        <f t="shared" si="252"/>
        <v>370.62299999999999</v>
      </c>
      <c r="P1676" s="1"/>
      <c r="Q1676" s="1"/>
    </row>
    <row r="1677" spans="1:17" x14ac:dyDescent="0.2">
      <c r="A1677" s="84">
        <f t="shared" si="253"/>
        <v>167.1</v>
      </c>
      <c r="B1677" s="84">
        <f t="shared" si="250"/>
        <v>1.0005999999999999</v>
      </c>
      <c r="C1677" s="84">
        <f t="shared" si="251"/>
        <v>1</v>
      </c>
      <c r="D1677" s="1"/>
      <c r="E1677" s="84">
        <f t="shared" si="254"/>
        <v>16.61</v>
      </c>
      <c r="F1677" s="84">
        <f t="shared" si="255"/>
        <v>0</v>
      </c>
      <c r="G1677" s="1"/>
      <c r="H1677" s="1"/>
      <c r="I1677" s="84">
        <f t="shared" si="256"/>
        <v>16.61</v>
      </c>
      <c r="J1677" s="84">
        <f t="shared" si="257"/>
        <v>292.2</v>
      </c>
      <c r="K1677" s="1"/>
      <c r="L1677" s="1"/>
      <c r="M1677" s="84">
        <f t="shared" si="258"/>
        <v>16.61</v>
      </c>
      <c r="N1677" s="84">
        <f t="shared" si="259"/>
        <v>112.38</v>
      </c>
      <c r="O1677" s="84">
        <f t="shared" si="252"/>
        <v>370.85399999999998</v>
      </c>
      <c r="P1677" s="1"/>
      <c r="Q1677" s="1"/>
    </row>
    <row r="1678" spans="1:17" x14ac:dyDescent="0.2">
      <c r="A1678" s="84">
        <f t="shared" si="253"/>
        <v>167.2</v>
      </c>
      <c r="B1678" s="84">
        <f t="shared" si="250"/>
        <v>1.0004999999999999</v>
      </c>
      <c r="C1678" s="84">
        <f t="shared" si="251"/>
        <v>1</v>
      </c>
      <c r="D1678" s="1"/>
      <c r="E1678" s="84">
        <f t="shared" si="254"/>
        <v>16.62</v>
      </c>
      <c r="F1678" s="84">
        <f t="shared" si="255"/>
        <v>0</v>
      </c>
      <c r="G1678" s="1"/>
      <c r="H1678" s="1"/>
      <c r="I1678" s="84">
        <f t="shared" si="256"/>
        <v>16.62</v>
      </c>
      <c r="J1678" s="84">
        <f t="shared" si="257"/>
        <v>292.39999999999998</v>
      </c>
      <c r="K1678" s="1"/>
      <c r="L1678" s="1"/>
      <c r="M1678" s="84">
        <f t="shared" si="258"/>
        <v>16.62</v>
      </c>
      <c r="N1678" s="84">
        <f t="shared" si="259"/>
        <v>112.46</v>
      </c>
      <c r="O1678" s="84">
        <f t="shared" si="252"/>
        <v>371.11799999999999</v>
      </c>
      <c r="P1678" s="1"/>
      <c r="Q1678" s="1"/>
    </row>
    <row r="1679" spans="1:17" x14ac:dyDescent="0.2">
      <c r="A1679" s="84">
        <f t="shared" si="253"/>
        <v>167.3</v>
      </c>
      <c r="B1679" s="84">
        <f t="shared" si="250"/>
        <v>1.0004999999999999</v>
      </c>
      <c r="C1679" s="84">
        <f t="shared" si="251"/>
        <v>1</v>
      </c>
      <c r="D1679" s="1"/>
      <c r="E1679" s="84">
        <f t="shared" si="254"/>
        <v>16.63</v>
      </c>
      <c r="F1679" s="84">
        <f t="shared" si="255"/>
        <v>0</v>
      </c>
      <c r="G1679" s="1"/>
      <c r="H1679" s="1"/>
      <c r="I1679" s="84">
        <f t="shared" si="256"/>
        <v>16.63</v>
      </c>
      <c r="J1679" s="84">
        <f t="shared" si="257"/>
        <v>292.60000000000002</v>
      </c>
      <c r="K1679" s="1"/>
      <c r="L1679" s="1"/>
      <c r="M1679" s="84">
        <f t="shared" si="258"/>
        <v>16.63</v>
      </c>
      <c r="N1679" s="84">
        <f t="shared" si="259"/>
        <v>112.54</v>
      </c>
      <c r="O1679" s="84">
        <f t="shared" si="252"/>
        <v>371.38200000000001</v>
      </c>
      <c r="P1679" s="1"/>
      <c r="Q1679" s="1"/>
    </row>
    <row r="1680" spans="1:17" x14ac:dyDescent="0.2">
      <c r="A1680" s="84">
        <f t="shared" si="253"/>
        <v>167.4</v>
      </c>
      <c r="B1680" s="84">
        <f t="shared" ref="B1680:B1743" si="260">ROUND(VLOOKUP($A1680,SINCLAIRTABELLE,$D$1),$B$10)</f>
        <v>1.0004999999999999</v>
      </c>
      <c r="C1680" s="84">
        <f t="shared" ref="C1680:C1743" si="261">IF($B$3=$W$1,ROUND(VLOOKUP($A1680,SINCLAIRTABELLE,$E$1),$B$10),IF($B$3=$W$2,B1680,B1680+$B$4))</f>
        <v>1</v>
      </c>
      <c r="D1680" s="1"/>
      <c r="E1680" s="84">
        <f t="shared" si="254"/>
        <v>16.64</v>
      </c>
      <c r="F1680" s="84">
        <f t="shared" si="255"/>
        <v>0</v>
      </c>
      <c r="G1680" s="1"/>
      <c r="H1680" s="1"/>
      <c r="I1680" s="84">
        <f t="shared" si="256"/>
        <v>16.64</v>
      </c>
      <c r="J1680" s="84">
        <f t="shared" si="257"/>
        <v>292.8</v>
      </c>
      <c r="K1680" s="1"/>
      <c r="L1680" s="1"/>
      <c r="M1680" s="84">
        <f t="shared" si="258"/>
        <v>16.64</v>
      </c>
      <c r="N1680" s="84">
        <f t="shared" si="259"/>
        <v>112.62</v>
      </c>
      <c r="O1680" s="84">
        <f t="shared" ref="O1680:O1743" si="262">IF($N$4="Ja",ROUND(N1680*$O$2,$B$10),N1680)</f>
        <v>371.64600000000002</v>
      </c>
      <c r="P1680" s="1"/>
      <c r="Q1680" s="1"/>
    </row>
    <row r="1681" spans="1:17" x14ac:dyDescent="0.2">
      <c r="A1681" s="84">
        <f t="shared" si="253"/>
        <v>167.5</v>
      </c>
      <c r="B1681" s="84">
        <f t="shared" si="260"/>
        <v>1.0004999999999999</v>
      </c>
      <c r="C1681" s="84">
        <f t="shared" si="261"/>
        <v>1</v>
      </c>
      <c r="D1681" s="1"/>
      <c r="E1681" s="84">
        <f t="shared" si="254"/>
        <v>16.649999999999999</v>
      </c>
      <c r="F1681" s="84">
        <f t="shared" si="255"/>
        <v>0</v>
      </c>
      <c r="G1681" s="1"/>
      <c r="H1681" s="1"/>
      <c r="I1681" s="84">
        <f t="shared" si="256"/>
        <v>16.649999999999999</v>
      </c>
      <c r="J1681" s="84">
        <f t="shared" si="257"/>
        <v>293</v>
      </c>
      <c r="K1681" s="1"/>
      <c r="L1681" s="1"/>
      <c r="M1681" s="84">
        <f t="shared" si="258"/>
        <v>16.649999999999999</v>
      </c>
      <c r="N1681" s="84">
        <f t="shared" si="259"/>
        <v>112.69</v>
      </c>
      <c r="O1681" s="84">
        <f t="shared" si="262"/>
        <v>371.87700000000001</v>
      </c>
      <c r="P1681" s="1"/>
      <c r="Q1681" s="1"/>
    </row>
    <row r="1682" spans="1:17" x14ac:dyDescent="0.2">
      <c r="A1682" s="84">
        <f t="shared" ref="A1682:A1745" si="263">ROUND(A1681+0.1,1)</f>
        <v>167.6</v>
      </c>
      <c r="B1682" s="84">
        <f t="shared" si="260"/>
        <v>1.0004999999999999</v>
      </c>
      <c r="C1682" s="84">
        <f t="shared" si="261"/>
        <v>1</v>
      </c>
      <c r="D1682" s="1"/>
      <c r="E1682" s="84">
        <f t="shared" ref="E1682:E1745" si="264">ROUND(E1681+0.01,2)</f>
        <v>16.66</v>
      </c>
      <c r="F1682" s="84">
        <f t="shared" ref="F1682:F1745" si="265">ROUND(IF(E1682 &gt; $F$9,0,($F$9-E1682)*100*$F$11), $F$10)</f>
        <v>0</v>
      </c>
      <c r="G1682" s="1"/>
      <c r="H1682" s="1"/>
      <c r="I1682" s="84">
        <f t="shared" ref="I1682:I1745" si="266">ROUND(I1681+0.01,2)</f>
        <v>16.66</v>
      </c>
      <c r="J1682" s="84">
        <f t="shared" ref="J1682:J1745" si="267">ROUND(IF(I1682&lt;=$J$9,0,(I1682-$J$9)*100*$J$11),$J$10)</f>
        <v>293.2</v>
      </c>
      <c r="K1682" s="1"/>
      <c r="L1682" s="1"/>
      <c r="M1682" s="84">
        <f t="shared" ref="M1682:M1745" si="268">ROUND(M1681+0.01,2)</f>
        <v>16.66</v>
      </c>
      <c r="N1682" s="84">
        <f t="shared" ref="N1682:N1745" si="269">ROUND(IF(M1682&lt;=$N$9,0,(M1682-$N$9)*100*$N$11),$N$10)</f>
        <v>112.77</v>
      </c>
      <c r="O1682" s="84">
        <f t="shared" si="262"/>
        <v>372.14100000000002</v>
      </c>
      <c r="P1682" s="1"/>
      <c r="Q1682" s="1"/>
    </row>
    <row r="1683" spans="1:17" x14ac:dyDescent="0.2">
      <c r="A1683" s="84">
        <f t="shared" si="263"/>
        <v>167.7</v>
      </c>
      <c r="B1683" s="84">
        <f t="shared" si="260"/>
        <v>1.0004999999999999</v>
      </c>
      <c r="C1683" s="84">
        <f t="shared" si="261"/>
        <v>1</v>
      </c>
      <c r="D1683" s="1"/>
      <c r="E1683" s="84">
        <f t="shared" si="264"/>
        <v>16.670000000000002</v>
      </c>
      <c r="F1683" s="84">
        <f t="shared" si="265"/>
        <v>0</v>
      </c>
      <c r="G1683" s="1"/>
      <c r="H1683" s="1"/>
      <c r="I1683" s="84">
        <f t="shared" si="266"/>
        <v>16.670000000000002</v>
      </c>
      <c r="J1683" s="84">
        <f t="shared" si="267"/>
        <v>293.39999999999998</v>
      </c>
      <c r="K1683" s="1"/>
      <c r="L1683" s="1"/>
      <c r="M1683" s="84">
        <f t="shared" si="268"/>
        <v>16.670000000000002</v>
      </c>
      <c r="N1683" s="84">
        <f t="shared" si="269"/>
        <v>112.85</v>
      </c>
      <c r="O1683" s="84">
        <f t="shared" si="262"/>
        <v>372.40499999999997</v>
      </c>
      <c r="P1683" s="1"/>
      <c r="Q1683" s="1"/>
    </row>
    <row r="1684" spans="1:17" x14ac:dyDescent="0.2">
      <c r="A1684" s="84">
        <f t="shared" si="263"/>
        <v>167.8</v>
      </c>
      <c r="B1684" s="84">
        <f t="shared" si="260"/>
        <v>1.0004</v>
      </c>
      <c r="C1684" s="84">
        <f t="shared" si="261"/>
        <v>1</v>
      </c>
      <c r="D1684" s="1"/>
      <c r="E1684" s="84">
        <f t="shared" si="264"/>
        <v>16.68</v>
      </c>
      <c r="F1684" s="84">
        <f t="shared" si="265"/>
        <v>0</v>
      </c>
      <c r="G1684" s="1"/>
      <c r="H1684" s="1"/>
      <c r="I1684" s="84">
        <f t="shared" si="266"/>
        <v>16.68</v>
      </c>
      <c r="J1684" s="84">
        <f t="shared" si="267"/>
        <v>293.60000000000002</v>
      </c>
      <c r="K1684" s="1"/>
      <c r="L1684" s="1"/>
      <c r="M1684" s="84">
        <f t="shared" si="268"/>
        <v>16.68</v>
      </c>
      <c r="N1684" s="84">
        <f t="shared" si="269"/>
        <v>112.92</v>
      </c>
      <c r="O1684" s="84">
        <f t="shared" si="262"/>
        <v>372.63600000000002</v>
      </c>
      <c r="P1684" s="1"/>
      <c r="Q1684" s="1"/>
    </row>
    <row r="1685" spans="1:17" x14ac:dyDescent="0.2">
      <c r="A1685" s="84">
        <f t="shared" si="263"/>
        <v>167.9</v>
      </c>
      <c r="B1685" s="84">
        <f t="shared" si="260"/>
        <v>1.0004</v>
      </c>
      <c r="C1685" s="84">
        <f t="shared" si="261"/>
        <v>1</v>
      </c>
      <c r="D1685" s="1"/>
      <c r="E1685" s="84">
        <f t="shared" si="264"/>
        <v>16.690000000000001</v>
      </c>
      <c r="F1685" s="84">
        <f t="shared" si="265"/>
        <v>0</v>
      </c>
      <c r="G1685" s="1"/>
      <c r="H1685" s="1"/>
      <c r="I1685" s="84">
        <f t="shared" si="266"/>
        <v>16.690000000000001</v>
      </c>
      <c r="J1685" s="84">
        <f t="shared" si="267"/>
        <v>293.8</v>
      </c>
      <c r="K1685" s="1"/>
      <c r="L1685" s="1"/>
      <c r="M1685" s="84">
        <f t="shared" si="268"/>
        <v>16.690000000000001</v>
      </c>
      <c r="N1685" s="84">
        <f t="shared" si="269"/>
        <v>113</v>
      </c>
      <c r="O1685" s="84">
        <f t="shared" si="262"/>
        <v>372.9</v>
      </c>
      <c r="P1685" s="1"/>
      <c r="Q1685" s="1"/>
    </row>
    <row r="1686" spans="1:17" x14ac:dyDescent="0.2">
      <c r="A1686" s="84">
        <f t="shared" si="263"/>
        <v>168</v>
      </c>
      <c r="B1686" s="84">
        <f t="shared" si="260"/>
        <v>1.0004</v>
      </c>
      <c r="C1686" s="84">
        <f t="shared" si="261"/>
        <v>1</v>
      </c>
      <c r="D1686" s="1"/>
      <c r="E1686" s="84">
        <f t="shared" si="264"/>
        <v>16.7</v>
      </c>
      <c r="F1686" s="84">
        <f t="shared" si="265"/>
        <v>0</v>
      </c>
      <c r="G1686" s="1"/>
      <c r="H1686" s="1"/>
      <c r="I1686" s="84">
        <f t="shared" si="266"/>
        <v>16.7</v>
      </c>
      <c r="J1686" s="84">
        <f t="shared" si="267"/>
        <v>294</v>
      </c>
      <c r="K1686" s="1"/>
      <c r="L1686" s="1"/>
      <c r="M1686" s="84">
        <f t="shared" si="268"/>
        <v>16.7</v>
      </c>
      <c r="N1686" s="84">
        <f t="shared" si="269"/>
        <v>113.08</v>
      </c>
      <c r="O1686" s="84">
        <f t="shared" si="262"/>
        <v>373.16399999999999</v>
      </c>
      <c r="P1686" s="1"/>
      <c r="Q1686" s="1"/>
    </row>
    <row r="1687" spans="1:17" x14ac:dyDescent="0.2">
      <c r="A1687" s="84">
        <f t="shared" si="263"/>
        <v>168.1</v>
      </c>
      <c r="B1687" s="84">
        <f t="shared" si="260"/>
        <v>1.0004</v>
      </c>
      <c r="C1687" s="84">
        <f t="shared" si="261"/>
        <v>1</v>
      </c>
      <c r="D1687" s="1"/>
      <c r="E1687" s="84">
        <f t="shared" si="264"/>
        <v>16.71</v>
      </c>
      <c r="F1687" s="84">
        <f t="shared" si="265"/>
        <v>0</v>
      </c>
      <c r="G1687" s="1"/>
      <c r="H1687" s="1"/>
      <c r="I1687" s="84">
        <f t="shared" si="266"/>
        <v>16.71</v>
      </c>
      <c r="J1687" s="84">
        <f t="shared" si="267"/>
        <v>294.2</v>
      </c>
      <c r="K1687" s="1"/>
      <c r="L1687" s="1"/>
      <c r="M1687" s="84">
        <f t="shared" si="268"/>
        <v>16.71</v>
      </c>
      <c r="N1687" s="84">
        <f t="shared" si="269"/>
        <v>113.15</v>
      </c>
      <c r="O1687" s="84">
        <f t="shared" si="262"/>
        <v>373.39499999999998</v>
      </c>
      <c r="P1687" s="1"/>
      <c r="Q1687" s="1"/>
    </row>
    <row r="1688" spans="1:17" x14ac:dyDescent="0.2">
      <c r="A1688" s="84">
        <f t="shared" si="263"/>
        <v>168.2</v>
      </c>
      <c r="B1688" s="84">
        <f t="shared" si="260"/>
        <v>1.0004</v>
      </c>
      <c r="C1688" s="84">
        <f t="shared" si="261"/>
        <v>1</v>
      </c>
      <c r="D1688" s="1"/>
      <c r="E1688" s="84">
        <f t="shared" si="264"/>
        <v>16.72</v>
      </c>
      <c r="F1688" s="84">
        <f t="shared" si="265"/>
        <v>0</v>
      </c>
      <c r="G1688" s="1"/>
      <c r="H1688" s="1"/>
      <c r="I1688" s="84">
        <f t="shared" si="266"/>
        <v>16.72</v>
      </c>
      <c r="J1688" s="84">
        <f t="shared" si="267"/>
        <v>294.39999999999998</v>
      </c>
      <c r="K1688" s="1"/>
      <c r="L1688" s="1"/>
      <c r="M1688" s="84">
        <f t="shared" si="268"/>
        <v>16.72</v>
      </c>
      <c r="N1688" s="84">
        <f t="shared" si="269"/>
        <v>113.23</v>
      </c>
      <c r="O1688" s="84">
        <f t="shared" si="262"/>
        <v>373.65899999999999</v>
      </c>
      <c r="P1688" s="1"/>
      <c r="Q1688" s="1"/>
    </row>
    <row r="1689" spans="1:17" x14ac:dyDescent="0.2">
      <c r="A1689" s="84">
        <f t="shared" si="263"/>
        <v>168.3</v>
      </c>
      <c r="B1689" s="84">
        <f t="shared" si="260"/>
        <v>1.0004</v>
      </c>
      <c r="C1689" s="84">
        <f t="shared" si="261"/>
        <v>1</v>
      </c>
      <c r="D1689" s="1"/>
      <c r="E1689" s="84">
        <f t="shared" si="264"/>
        <v>16.73</v>
      </c>
      <c r="F1689" s="84">
        <f t="shared" si="265"/>
        <v>0</v>
      </c>
      <c r="G1689" s="1"/>
      <c r="H1689" s="1"/>
      <c r="I1689" s="84">
        <f t="shared" si="266"/>
        <v>16.73</v>
      </c>
      <c r="J1689" s="84">
        <f t="shared" si="267"/>
        <v>294.60000000000002</v>
      </c>
      <c r="K1689" s="1"/>
      <c r="L1689" s="1"/>
      <c r="M1689" s="84">
        <f t="shared" si="268"/>
        <v>16.73</v>
      </c>
      <c r="N1689" s="84">
        <f t="shared" si="269"/>
        <v>113.31</v>
      </c>
      <c r="O1689" s="84">
        <f t="shared" si="262"/>
        <v>373.923</v>
      </c>
      <c r="P1689" s="1"/>
      <c r="Q1689" s="1"/>
    </row>
    <row r="1690" spans="1:17" x14ac:dyDescent="0.2">
      <c r="A1690" s="84">
        <f t="shared" si="263"/>
        <v>168.4</v>
      </c>
      <c r="B1690" s="84">
        <f t="shared" si="260"/>
        <v>1.0004</v>
      </c>
      <c r="C1690" s="84">
        <f t="shared" si="261"/>
        <v>1</v>
      </c>
      <c r="D1690" s="1"/>
      <c r="E1690" s="84">
        <f t="shared" si="264"/>
        <v>16.739999999999998</v>
      </c>
      <c r="F1690" s="84">
        <f t="shared" si="265"/>
        <v>0</v>
      </c>
      <c r="G1690" s="1"/>
      <c r="H1690" s="1"/>
      <c r="I1690" s="84">
        <f t="shared" si="266"/>
        <v>16.739999999999998</v>
      </c>
      <c r="J1690" s="84">
        <f t="shared" si="267"/>
        <v>294.8</v>
      </c>
      <c r="K1690" s="1"/>
      <c r="L1690" s="1"/>
      <c r="M1690" s="84">
        <f t="shared" si="268"/>
        <v>16.739999999999998</v>
      </c>
      <c r="N1690" s="84">
        <f t="shared" si="269"/>
        <v>113.38</v>
      </c>
      <c r="O1690" s="84">
        <f t="shared" si="262"/>
        <v>374.154</v>
      </c>
      <c r="P1690" s="1"/>
      <c r="Q1690" s="1"/>
    </row>
    <row r="1691" spans="1:17" x14ac:dyDescent="0.2">
      <c r="A1691" s="84">
        <f t="shared" si="263"/>
        <v>168.5</v>
      </c>
      <c r="B1691" s="84">
        <f t="shared" si="260"/>
        <v>1.0003</v>
      </c>
      <c r="C1691" s="84">
        <f t="shared" si="261"/>
        <v>1</v>
      </c>
      <c r="D1691" s="1"/>
      <c r="E1691" s="84">
        <f t="shared" si="264"/>
        <v>16.75</v>
      </c>
      <c r="F1691" s="84">
        <f t="shared" si="265"/>
        <v>0</v>
      </c>
      <c r="G1691" s="1"/>
      <c r="H1691" s="1"/>
      <c r="I1691" s="84">
        <f t="shared" si="266"/>
        <v>16.75</v>
      </c>
      <c r="J1691" s="84">
        <f t="shared" si="267"/>
        <v>295</v>
      </c>
      <c r="K1691" s="1"/>
      <c r="L1691" s="1"/>
      <c r="M1691" s="84">
        <f t="shared" si="268"/>
        <v>16.75</v>
      </c>
      <c r="N1691" s="84">
        <f t="shared" si="269"/>
        <v>113.46</v>
      </c>
      <c r="O1691" s="84">
        <f t="shared" si="262"/>
        <v>374.41800000000001</v>
      </c>
      <c r="P1691" s="1"/>
      <c r="Q1691" s="1"/>
    </row>
    <row r="1692" spans="1:17" x14ac:dyDescent="0.2">
      <c r="A1692" s="84">
        <f t="shared" si="263"/>
        <v>168.6</v>
      </c>
      <c r="B1692" s="84">
        <f t="shared" si="260"/>
        <v>1.0003</v>
      </c>
      <c r="C1692" s="84">
        <f t="shared" si="261"/>
        <v>1</v>
      </c>
      <c r="D1692" s="1"/>
      <c r="E1692" s="84">
        <f t="shared" si="264"/>
        <v>16.760000000000002</v>
      </c>
      <c r="F1692" s="84">
        <f t="shared" si="265"/>
        <v>0</v>
      </c>
      <c r="G1692" s="1"/>
      <c r="H1692" s="1"/>
      <c r="I1692" s="84">
        <f t="shared" si="266"/>
        <v>16.760000000000002</v>
      </c>
      <c r="J1692" s="84">
        <f t="shared" si="267"/>
        <v>295.2</v>
      </c>
      <c r="K1692" s="1"/>
      <c r="L1692" s="1"/>
      <c r="M1692" s="84">
        <f t="shared" si="268"/>
        <v>16.760000000000002</v>
      </c>
      <c r="N1692" s="84">
        <f t="shared" si="269"/>
        <v>113.54</v>
      </c>
      <c r="O1692" s="84">
        <f t="shared" si="262"/>
        <v>374.68200000000002</v>
      </c>
      <c r="P1692" s="1"/>
      <c r="Q1692" s="1"/>
    </row>
    <row r="1693" spans="1:17" x14ac:dyDescent="0.2">
      <c r="A1693" s="84">
        <f t="shared" si="263"/>
        <v>168.7</v>
      </c>
      <c r="B1693" s="84">
        <f t="shared" si="260"/>
        <v>1.0003</v>
      </c>
      <c r="C1693" s="84">
        <f t="shared" si="261"/>
        <v>1</v>
      </c>
      <c r="D1693" s="1"/>
      <c r="E1693" s="84">
        <f t="shared" si="264"/>
        <v>16.77</v>
      </c>
      <c r="F1693" s="84">
        <f t="shared" si="265"/>
        <v>0</v>
      </c>
      <c r="G1693" s="1"/>
      <c r="H1693" s="1"/>
      <c r="I1693" s="84">
        <f t="shared" si="266"/>
        <v>16.77</v>
      </c>
      <c r="J1693" s="84">
        <f t="shared" si="267"/>
        <v>295.39999999999998</v>
      </c>
      <c r="K1693" s="1"/>
      <c r="L1693" s="1"/>
      <c r="M1693" s="84">
        <f t="shared" si="268"/>
        <v>16.77</v>
      </c>
      <c r="N1693" s="84">
        <f t="shared" si="269"/>
        <v>113.62</v>
      </c>
      <c r="O1693" s="84">
        <f t="shared" si="262"/>
        <v>374.94600000000003</v>
      </c>
      <c r="P1693" s="1"/>
      <c r="Q1693" s="1"/>
    </row>
    <row r="1694" spans="1:17" x14ac:dyDescent="0.2">
      <c r="A1694" s="84">
        <f t="shared" si="263"/>
        <v>168.8</v>
      </c>
      <c r="B1694" s="84">
        <f t="shared" si="260"/>
        <v>1.0003</v>
      </c>
      <c r="C1694" s="84">
        <f t="shared" si="261"/>
        <v>1</v>
      </c>
      <c r="D1694" s="1"/>
      <c r="E1694" s="84">
        <f t="shared" si="264"/>
        <v>16.78</v>
      </c>
      <c r="F1694" s="84">
        <f t="shared" si="265"/>
        <v>0</v>
      </c>
      <c r="G1694" s="1"/>
      <c r="H1694" s="1"/>
      <c r="I1694" s="84">
        <f t="shared" si="266"/>
        <v>16.78</v>
      </c>
      <c r="J1694" s="84">
        <f t="shared" si="267"/>
        <v>295.60000000000002</v>
      </c>
      <c r="K1694" s="1"/>
      <c r="L1694" s="1"/>
      <c r="M1694" s="84">
        <f t="shared" si="268"/>
        <v>16.78</v>
      </c>
      <c r="N1694" s="84">
        <f t="shared" si="269"/>
        <v>113.69</v>
      </c>
      <c r="O1694" s="84">
        <f t="shared" si="262"/>
        <v>375.17700000000002</v>
      </c>
      <c r="P1694" s="1"/>
      <c r="Q1694" s="1"/>
    </row>
    <row r="1695" spans="1:17" x14ac:dyDescent="0.2">
      <c r="A1695" s="84">
        <f t="shared" si="263"/>
        <v>168.9</v>
      </c>
      <c r="B1695" s="84">
        <f t="shared" si="260"/>
        <v>1.0003</v>
      </c>
      <c r="C1695" s="84">
        <f t="shared" si="261"/>
        <v>1</v>
      </c>
      <c r="D1695" s="1"/>
      <c r="E1695" s="84">
        <f t="shared" si="264"/>
        <v>16.79</v>
      </c>
      <c r="F1695" s="84">
        <f t="shared" si="265"/>
        <v>0</v>
      </c>
      <c r="G1695" s="1"/>
      <c r="H1695" s="1"/>
      <c r="I1695" s="84">
        <f t="shared" si="266"/>
        <v>16.79</v>
      </c>
      <c r="J1695" s="84">
        <f t="shared" si="267"/>
        <v>295.8</v>
      </c>
      <c r="K1695" s="1"/>
      <c r="L1695" s="1"/>
      <c r="M1695" s="84">
        <f t="shared" si="268"/>
        <v>16.79</v>
      </c>
      <c r="N1695" s="84">
        <f t="shared" si="269"/>
        <v>113.77</v>
      </c>
      <c r="O1695" s="84">
        <f t="shared" si="262"/>
        <v>375.44099999999997</v>
      </c>
      <c r="P1695" s="1"/>
      <c r="Q1695" s="1"/>
    </row>
    <row r="1696" spans="1:17" x14ac:dyDescent="0.2">
      <c r="A1696" s="84">
        <f t="shared" si="263"/>
        <v>169</v>
      </c>
      <c r="B1696" s="84">
        <f t="shared" si="260"/>
        <v>1.0003</v>
      </c>
      <c r="C1696" s="84">
        <f t="shared" si="261"/>
        <v>1</v>
      </c>
      <c r="D1696" s="1"/>
      <c r="E1696" s="84">
        <f t="shared" si="264"/>
        <v>16.8</v>
      </c>
      <c r="F1696" s="84">
        <f t="shared" si="265"/>
        <v>0</v>
      </c>
      <c r="G1696" s="1"/>
      <c r="H1696" s="1"/>
      <c r="I1696" s="84">
        <f t="shared" si="266"/>
        <v>16.8</v>
      </c>
      <c r="J1696" s="84">
        <f t="shared" si="267"/>
        <v>296</v>
      </c>
      <c r="K1696" s="1"/>
      <c r="L1696" s="1"/>
      <c r="M1696" s="84">
        <f t="shared" si="268"/>
        <v>16.8</v>
      </c>
      <c r="N1696" s="84">
        <f t="shared" si="269"/>
        <v>113.85</v>
      </c>
      <c r="O1696" s="84">
        <f t="shared" si="262"/>
        <v>375.70499999999998</v>
      </c>
      <c r="P1696" s="1"/>
      <c r="Q1696" s="1"/>
    </row>
    <row r="1697" spans="1:17" x14ac:dyDescent="0.2">
      <c r="A1697" s="84">
        <f t="shared" si="263"/>
        <v>169.1</v>
      </c>
      <c r="B1697" s="84">
        <f t="shared" si="260"/>
        <v>1.0003</v>
      </c>
      <c r="C1697" s="84">
        <f t="shared" si="261"/>
        <v>1</v>
      </c>
      <c r="D1697" s="1"/>
      <c r="E1697" s="84">
        <f t="shared" si="264"/>
        <v>16.809999999999999</v>
      </c>
      <c r="F1697" s="84">
        <f t="shared" si="265"/>
        <v>0</v>
      </c>
      <c r="G1697" s="1"/>
      <c r="H1697" s="1"/>
      <c r="I1697" s="84">
        <f t="shared" si="266"/>
        <v>16.809999999999999</v>
      </c>
      <c r="J1697" s="84">
        <f t="shared" si="267"/>
        <v>296.2</v>
      </c>
      <c r="K1697" s="1"/>
      <c r="L1697" s="1"/>
      <c r="M1697" s="84">
        <f t="shared" si="268"/>
        <v>16.809999999999999</v>
      </c>
      <c r="N1697" s="84">
        <f t="shared" si="269"/>
        <v>113.92</v>
      </c>
      <c r="O1697" s="84">
        <f t="shared" si="262"/>
        <v>375.93599999999998</v>
      </c>
      <c r="P1697" s="1"/>
      <c r="Q1697" s="1"/>
    </row>
    <row r="1698" spans="1:17" x14ac:dyDescent="0.2">
      <c r="A1698" s="84">
        <f t="shared" si="263"/>
        <v>169.2</v>
      </c>
      <c r="B1698" s="84">
        <f t="shared" si="260"/>
        <v>1.0003</v>
      </c>
      <c r="C1698" s="84">
        <f t="shared" si="261"/>
        <v>1</v>
      </c>
      <c r="D1698" s="1"/>
      <c r="E1698" s="84">
        <f t="shared" si="264"/>
        <v>16.82</v>
      </c>
      <c r="F1698" s="84">
        <f t="shared" si="265"/>
        <v>0</v>
      </c>
      <c r="G1698" s="1"/>
      <c r="H1698" s="1"/>
      <c r="I1698" s="84">
        <f t="shared" si="266"/>
        <v>16.82</v>
      </c>
      <c r="J1698" s="84">
        <f t="shared" si="267"/>
        <v>296.39999999999998</v>
      </c>
      <c r="K1698" s="1"/>
      <c r="L1698" s="1"/>
      <c r="M1698" s="84">
        <f t="shared" si="268"/>
        <v>16.82</v>
      </c>
      <c r="N1698" s="84">
        <f t="shared" si="269"/>
        <v>114</v>
      </c>
      <c r="O1698" s="84">
        <f t="shared" si="262"/>
        <v>376.2</v>
      </c>
      <c r="P1698" s="1"/>
      <c r="Q1698" s="1"/>
    </row>
    <row r="1699" spans="1:17" x14ac:dyDescent="0.2">
      <c r="A1699" s="84">
        <f t="shared" si="263"/>
        <v>169.3</v>
      </c>
      <c r="B1699" s="84">
        <f t="shared" si="260"/>
        <v>1.0003</v>
      </c>
      <c r="C1699" s="84">
        <f t="shared" si="261"/>
        <v>1</v>
      </c>
      <c r="D1699" s="1"/>
      <c r="E1699" s="84">
        <f t="shared" si="264"/>
        <v>16.829999999999998</v>
      </c>
      <c r="F1699" s="84">
        <f t="shared" si="265"/>
        <v>0</v>
      </c>
      <c r="G1699" s="1"/>
      <c r="H1699" s="1"/>
      <c r="I1699" s="84">
        <f t="shared" si="266"/>
        <v>16.829999999999998</v>
      </c>
      <c r="J1699" s="84">
        <f t="shared" si="267"/>
        <v>296.60000000000002</v>
      </c>
      <c r="K1699" s="1"/>
      <c r="L1699" s="1"/>
      <c r="M1699" s="84">
        <f t="shared" si="268"/>
        <v>16.829999999999998</v>
      </c>
      <c r="N1699" s="84">
        <f t="shared" si="269"/>
        <v>114.08</v>
      </c>
      <c r="O1699" s="84">
        <f t="shared" si="262"/>
        <v>376.464</v>
      </c>
      <c r="P1699" s="1"/>
      <c r="Q1699" s="1"/>
    </row>
    <row r="1700" spans="1:17" x14ac:dyDescent="0.2">
      <c r="A1700" s="84">
        <f t="shared" si="263"/>
        <v>169.4</v>
      </c>
      <c r="B1700" s="84">
        <f t="shared" si="260"/>
        <v>1.0002</v>
      </c>
      <c r="C1700" s="84">
        <f t="shared" si="261"/>
        <v>1</v>
      </c>
      <c r="D1700" s="1"/>
      <c r="E1700" s="84">
        <f t="shared" si="264"/>
        <v>16.84</v>
      </c>
      <c r="F1700" s="84">
        <f t="shared" si="265"/>
        <v>0</v>
      </c>
      <c r="G1700" s="1"/>
      <c r="H1700" s="1"/>
      <c r="I1700" s="84">
        <f t="shared" si="266"/>
        <v>16.84</v>
      </c>
      <c r="J1700" s="84">
        <f t="shared" si="267"/>
        <v>296.8</v>
      </c>
      <c r="K1700" s="1"/>
      <c r="L1700" s="1"/>
      <c r="M1700" s="84">
        <f t="shared" si="268"/>
        <v>16.84</v>
      </c>
      <c r="N1700" s="84">
        <f t="shared" si="269"/>
        <v>114.15</v>
      </c>
      <c r="O1700" s="84">
        <f t="shared" si="262"/>
        <v>376.69499999999999</v>
      </c>
      <c r="P1700" s="1"/>
      <c r="Q1700" s="1"/>
    </row>
    <row r="1701" spans="1:17" x14ac:dyDescent="0.2">
      <c r="A1701" s="84">
        <f t="shared" si="263"/>
        <v>169.5</v>
      </c>
      <c r="B1701" s="84">
        <f t="shared" si="260"/>
        <v>1.0002</v>
      </c>
      <c r="C1701" s="84">
        <f t="shared" si="261"/>
        <v>1</v>
      </c>
      <c r="D1701" s="1"/>
      <c r="E1701" s="84">
        <f t="shared" si="264"/>
        <v>16.850000000000001</v>
      </c>
      <c r="F1701" s="84">
        <f t="shared" si="265"/>
        <v>0</v>
      </c>
      <c r="G1701" s="1"/>
      <c r="H1701" s="1"/>
      <c r="I1701" s="84">
        <f t="shared" si="266"/>
        <v>16.850000000000001</v>
      </c>
      <c r="J1701" s="84">
        <f t="shared" si="267"/>
        <v>297</v>
      </c>
      <c r="K1701" s="1"/>
      <c r="L1701" s="1"/>
      <c r="M1701" s="84">
        <f t="shared" si="268"/>
        <v>16.850000000000001</v>
      </c>
      <c r="N1701" s="84">
        <f t="shared" si="269"/>
        <v>114.23</v>
      </c>
      <c r="O1701" s="84">
        <f t="shared" si="262"/>
        <v>376.959</v>
      </c>
      <c r="P1701" s="1"/>
      <c r="Q1701" s="1"/>
    </row>
    <row r="1702" spans="1:17" x14ac:dyDescent="0.2">
      <c r="A1702" s="84">
        <f t="shared" si="263"/>
        <v>169.6</v>
      </c>
      <c r="B1702" s="84">
        <f t="shared" si="260"/>
        <v>1.0002</v>
      </c>
      <c r="C1702" s="84">
        <f t="shared" si="261"/>
        <v>1</v>
      </c>
      <c r="D1702" s="1"/>
      <c r="E1702" s="84">
        <f t="shared" si="264"/>
        <v>16.86</v>
      </c>
      <c r="F1702" s="84">
        <f t="shared" si="265"/>
        <v>0</v>
      </c>
      <c r="G1702" s="1"/>
      <c r="H1702" s="1"/>
      <c r="I1702" s="84">
        <f t="shared" si="266"/>
        <v>16.86</v>
      </c>
      <c r="J1702" s="84">
        <f t="shared" si="267"/>
        <v>297.2</v>
      </c>
      <c r="K1702" s="1"/>
      <c r="L1702" s="1"/>
      <c r="M1702" s="84">
        <f t="shared" si="268"/>
        <v>16.86</v>
      </c>
      <c r="N1702" s="84">
        <f t="shared" si="269"/>
        <v>114.31</v>
      </c>
      <c r="O1702" s="84">
        <f t="shared" si="262"/>
        <v>377.22300000000001</v>
      </c>
      <c r="P1702" s="1"/>
      <c r="Q1702" s="1"/>
    </row>
    <row r="1703" spans="1:17" x14ac:dyDescent="0.2">
      <c r="A1703" s="84">
        <f t="shared" si="263"/>
        <v>169.7</v>
      </c>
      <c r="B1703" s="84">
        <f t="shared" si="260"/>
        <v>1.0002</v>
      </c>
      <c r="C1703" s="84">
        <f t="shared" si="261"/>
        <v>1</v>
      </c>
      <c r="D1703" s="1"/>
      <c r="E1703" s="84">
        <f t="shared" si="264"/>
        <v>16.87</v>
      </c>
      <c r="F1703" s="84">
        <f t="shared" si="265"/>
        <v>0</v>
      </c>
      <c r="G1703" s="1"/>
      <c r="H1703" s="1"/>
      <c r="I1703" s="84">
        <f t="shared" si="266"/>
        <v>16.87</v>
      </c>
      <c r="J1703" s="84">
        <f t="shared" si="267"/>
        <v>297.39999999999998</v>
      </c>
      <c r="K1703" s="1"/>
      <c r="L1703" s="1"/>
      <c r="M1703" s="84">
        <f t="shared" si="268"/>
        <v>16.87</v>
      </c>
      <c r="N1703" s="84">
        <f t="shared" si="269"/>
        <v>114.38</v>
      </c>
      <c r="O1703" s="84">
        <f t="shared" si="262"/>
        <v>377.45400000000001</v>
      </c>
      <c r="P1703" s="1"/>
      <c r="Q1703" s="1"/>
    </row>
    <row r="1704" spans="1:17" x14ac:dyDescent="0.2">
      <c r="A1704" s="84">
        <f t="shared" si="263"/>
        <v>169.8</v>
      </c>
      <c r="B1704" s="84">
        <f t="shared" si="260"/>
        <v>1.0002</v>
      </c>
      <c r="C1704" s="84">
        <f t="shared" si="261"/>
        <v>1</v>
      </c>
      <c r="D1704" s="1"/>
      <c r="E1704" s="84">
        <f t="shared" si="264"/>
        <v>16.88</v>
      </c>
      <c r="F1704" s="84">
        <f t="shared" si="265"/>
        <v>0</v>
      </c>
      <c r="G1704" s="1"/>
      <c r="H1704" s="1"/>
      <c r="I1704" s="84">
        <f t="shared" si="266"/>
        <v>16.88</v>
      </c>
      <c r="J1704" s="84">
        <f t="shared" si="267"/>
        <v>297.60000000000002</v>
      </c>
      <c r="K1704" s="1"/>
      <c r="L1704" s="1"/>
      <c r="M1704" s="84">
        <f t="shared" si="268"/>
        <v>16.88</v>
      </c>
      <c r="N1704" s="84">
        <f t="shared" si="269"/>
        <v>114.46</v>
      </c>
      <c r="O1704" s="84">
        <f t="shared" si="262"/>
        <v>377.71800000000002</v>
      </c>
      <c r="P1704" s="1"/>
      <c r="Q1704" s="1"/>
    </row>
    <row r="1705" spans="1:17" x14ac:dyDescent="0.2">
      <c r="A1705" s="84">
        <f t="shared" si="263"/>
        <v>169.9</v>
      </c>
      <c r="B1705" s="84">
        <f t="shared" si="260"/>
        <v>1.0002</v>
      </c>
      <c r="C1705" s="84">
        <f t="shared" si="261"/>
        <v>1</v>
      </c>
      <c r="D1705" s="1"/>
      <c r="E1705" s="84">
        <f t="shared" si="264"/>
        <v>16.89</v>
      </c>
      <c r="F1705" s="84">
        <f t="shared" si="265"/>
        <v>0</v>
      </c>
      <c r="G1705" s="1"/>
      <c r="H1705" s="1"/>
      <c r="I1705" s="84">
        <f t="shared" si="266"/>
        <v>16.89</v>
      </c>
      <c r="J1705" s="84">
        <f t="shared" si="267"/>
        <v>297.8</v>
      </c>
      <c r="K1705" s="1"/>
      <c r="L1705" s="1"/>
      <c r="M1705" s="84">
        <f t="shared" si="268"/>
        <v>16.89</v>
      </c>
      <c r="N1705" s="84">
        <f t="shared" si="269"/>
        <v>114.54</v>
      </c>
      <c r="O1705" s="84">
        <f t="shared" si="262"/>
        <v>377.98200000000003</v>
      </c>
      <c r="P1705" s="1"/>
      <c r="Q1705" s="1"/>
    </row>
    <row r="1706" spans="1:17" x14ac:dyDescent="0.2">
      <c r="A1706" s="84">
        <f t="shared" si="263"/>
        <v>170</v>
      </c>
      <c r="B1706" s="84">
        <f t="shared" si="260"/>
        <v>1.0002</v>
      </c>
      <c r="C1706" s="84">
        <f t="shared" si="261"/>
        <v>1</v>
      </c>
      <c r="D1706" s="1"/>
      <c r="E1706" s="84">
        <f t="shared" si="264"/>
        <v>16.899999999999999</v>
      </c>
      <c r="F1706" s="84">
        <f t="shared" si="265"/>
        <v>0</v>
      </c>
      <c r="G1706" s="1"/>
      <c r="H1706" s="1"/>
      <c r="I1706" s="84">
        <f t="shared" si="266"/>
        <v>16.899999999999999</v>
      </c>
      <c r="J1706" s="84">
        <f t="shared" si="267"/>
        <v>298</v>
      </c>
      <c r="K1706" s="1"/>
      <c r="L1706" s="1"/>
      <c r="M1706" s="84">
        <f t="shared" si="268"/>
        <v>16.899999999999999</v>
      </c>
      <c r="N1706" s="84">
        <f t="shared" si="269"/>
        <v>114.62</v>
      </c>
      <c r="O1706" s="84">
        <f t="shared" si="262"/>
        <v>378.24599999999998</v>
      </c>
      <c r="P1706" s="1"/>
      <c r="Q1706" s="1"/>
    </row>
    <row r="1707" spans="1:17" x14ac:dyDescent="0.2">
      <c r="A1707" s="84">
        <f t="shared" si="263"/>
        <v>170.1</v>
      </c>
      <c r="B1707" s="84">
        <f t="shared" si="260"/>
        <v>1.0002</v>
      </c>
      <c r="C1707" s="84">
        <f t="shared" si="261"/>
        <v>1</v>
      </c>
      <c r="D1707" s="1"/>
      <c r="E1707" s="84">
        <f t="shared" si="264"/>
        <v>16.91</v>
      </c>
      <c r="F1707" s="84">
        <f t="shared" si="265"/>
        <v>0</v>
      </c>
      <c r="G1707" s="1"/>
      <c r="H1707" s="1"/>
      <c r="I1707" s="84">
        <f t="shared" si="266"/>
        <v>16.91</v>
      </c>
      <c r="J1707" s="84">
        <f t="shared" si="267"/>
        <v>298.2</v>
      </c>
      <c r="K1707" s="1"/>
      <c r="L1707" s="1"/>
      <c r="M1707" s="84">
        <f t="shared" si="268"/>
        <v>16.91</v>
      </c>
      <c r="N1707" s="84">
        <f t="shared" si="269"/>
        <v>114.69</v>
      </c>
      <c r="O1707" s="84">
        <f t="shared" si="262"/>
        <v>378.47699999999998</v>
      </c>
      <c r="P1707" s="1"/>
      <c r="Q1707" s="1"/>
    </row>
    <row r="1708" spans="1:17" x14ac:dyDescent="0.2">
      <c r="A1708" s="84">
        <f t="shared" si="263"/>
        <v>170.2</v>
      </c>
      <c r="B1708" s="84">
        <f t="shared" si="260"/>
        <v>1.0002</v>
      </c>
      <c r="C1708" s="84">
        <f t="shared" si="261"/>
        <v>1</v>
      </c>
      <c r="D1708" s="1"/>
      <c r="E1708" s="84">
        <f t="shared" si="264"/>
        <v>16.920000000000002</v>
      </c>
      <c r="F1708" s="84">
        <f t="shared" si="265"/>
        <v>0</v>
      </c>
      <c r="G1708" s="1"/>
      <c r="H1708" s="1"/>
      <c r="I1708" s="84">
        <f t="shared" si="266"/>
        <v>16.920000000000002</v>
      </c>
      <c r="J1708" s="84">
        <f t="shared" si="267"/>
        <v>298.39999999999998</v>
      </c>
      <c r="K1708" s="1"/>
      <c r="L1708" s="1"/>
      <c r="M1708" s="84">
        <f t="shared" si="268"/>
        <v>16.920000000000002</v>
      </c>
      <c r="N1708" s="84">
        <f t="shared" si="269"/>
        <v>114.77</v>
      </c>
      <c r="O1708" s="84">
        <f t="shared" si="262"/>
        <v>378.74099999999999</v>
      </c>
      <c r="P1708" s="1"/>
      <c r="Q1708" s="1"/>
    </row>
    <row r="1709" spans="1:17" x14ac:dyDescent="0.2">
      <c r="A1709" s="84">
        <f t="shared" si="263"/>
        <v>170.3</v>
      </c>
      <c r="B1709" s="84">
        <f t="shared" si="260"/>
        <v>1.0002</v>
      </c>
      <c r="C1709" s="84">
        <f t="shared" si="261"/>
        <v>1</v>
      </c>
      <c r="D1709" s="1"/>
      <c r="E1709" s="84">
        <f t="shared" si="264"/>
        <v>16.93</v>
      </c>
      <c r="F1709" s="84">
        <f t="shared" si="265"/>
        <v>0</v>
      </c>
      <c r="G1709" s="1"/>
      <c r="H1709" s="1"/>
      <c r="I1709" s="84">
        <f t="shared" si="266"/>
        <v>16.93</v>
      </c>
      <c r="J1709" s="84">
        <f t="shared" si="267"/>
        <v>298.60000000000002</v>
      </c>
      <c r="K1709" s="1"/>
      <c r="L1709" s="1"/>
      <c r="M1709" s="84">
        <f t="shared" si="268"/>
        <v>16.93</v>
      </c>
      <c r="N1709" s="84">
        <f t="shared" si="269"/>
        <v>114.85</v>
      </c>
      <c r="O1709" s="84">
        <f t="shared" si="262"/>
        <v>379.005</v>
      </c>
      <c r="P1709" s="1"/>
      <c r="Q1709" s="1"/>
    </row>
    <row r="1710" spans="1:17" x14ac:dyDescent="0.2">
      <c r="A1710" s="84">
        <f t="shared" si="263"/>
        <v>170.4</v>
      </c>
      <c r="B1710" s="84">
        <f t="shared" si="260"/>
        <v>1.0001</v>
      </c>
      <c r="C1710" s="84">
        <f t="shared" si="261"/>
        <v>1</v>
      </c>
      <c r="D1710" s="1"/>
      <c r="E1710" s="84">
        <f t="shared" si="264"/>
        <v>16.940000000000001</v>
      </c>
      <c r="F1710" s="84">
        <f t="shared" si="265"/>
        <v>0</v>
      </c>
      <c r="G1710" s="1"/>
      <c r="H1710" s="1"/>
      <c r="I1710" s="84">
        <f t="shared" si="266"/>
        <v>16.940000000000001</v>
      </c>
      <c r="J1710" s="84">
        <f t="shared" si="267"/>
        <v>298.8</v>
      </c>
      <c r="K1710" s="1"/>
      <c r="L1710" s="1"/>
      <c r="M1710" s="84">
        <f t="shared" si="268"/>
        <v>16.940000000000001</v>
      </c>
      <c r="N1710" s="84">
        <f t="shared" si="269"/>
        <v>114.92</v>
      </c>
      <c r="O1710" s="84">
        <f t="shared" si="262"/>
        <v>379.23599999999999</v>
      </c>
      <c r="P1710" s="1"/>
      <c r="Q1710" s="1"/>
    </row>
    <row r="1711" spans="1:17" x14ac:dyDescent="0.2">
      <c r="A1711" s="84">
        <f t="shared" si="263"/>
        <v>170.5</v>
      </c>
      <c r="B1711" s="84">
        <f t="shared" si="260"/>
        <v>1.0001</v>
      </c>
      <c r="C1711" s="84">
        <f t="shared" si="261"/>
        <v>1</v>
      </c>
      <c r="D1711" s="1"/>
      <c r="E1711" s="84">
        <f t="shared" si="264"/>
        <v>16.95</v>
      </c>
      <c r="F1711" s="84">
        <f t="shared" si="265"/>
        <v>0</v>
      </c>
      <c r="G1711" s="1"/>
      <c r="H1711" s="1"/>
      <c r="I1711" s="84">
        <f t="shared" si="266"/>
        <v>16.95</v>
      </c>
      <c r="J1711" s="84">
        <f t="shared" si="267"/>
        <v>299</v>
      </c>
      <c r="K1711" s="1"/>
      <c r="L1711" s="1"/>
      <c r="M1711" s="84">
        <f t="shared" si="268"/>
        <v>16.95</v>
      </c>
      <c r="N1711" s="84">
        <f t="shared" si="269"/>
        <v>115</v>
      </c>
      <c r="O1711" s="84">
        <f t="shared" si="262"/>
        <v>379.5</v>
      </c>
      <c r="P1711" s="1"/>
      <c r="Q1711" s="1"/>
    </row>
    <row r="1712" spans="1:17" x14ac:dyDescent="0.2">
      <c r="A1712" s="84">
        <f t="shared" si="263"/>
        <v>170.6</v>
      </c>
      <c r="B1712" s="84">
        <f t="shared" si="260"/>
        <v>1.0001</v>
      </c>
      <c r="C1712" s="84">
        <f t="shared" si="261"/>
        <v>1</v>
      </c>
      <c r="D1712" s="1"/>
      <c r="E1712" s="84">
        <f t="shared" si="264"/>
        <v>16.96</v>
      </c>
      <c r="F1712" s="84">
        <f t="shared" si="265"/>
        <v>0</v>
      </c>
      <c r="G1712" s="1"/>
      <c r="H1712" s="1"/>
      <c r="I1712" s="84">
        <f t="shared" si="266"/>
        <v>16.96</v>
      </c>
      <c r="J1712" s="84">
        <f t="shared" si="267"/>
        <v>299.2</v>
      </c>
      <c r="K1712" s="1"/>
      <c r="L1712" s="1"/>
      <c r="M1712" s="84">
        <f t="shared" si="268"/>
        <v>16.96</v>
      </c>
      <c r="N1712" s="84">
        <f t="shared" si="269"/>
        <v>115.08</v>
      </c>
      <c r="O1712" s="84">
        <f t="shared" si="262"/>
        <v>379.76400000000001</v>
      </c>
      <c r="P1712" s="1"/>
      <c r="Q1712" s="1"/>
    </row>
    <row r="1713" spans="1:17" x14ac:dyDescent="0.2">
      <c r="A1713" s="84">
        <f t="shared" si="263"/>
        <v>170.7</v>
      </c>
      <c r="B1713" s="84">
        <f t="shared" si="260"/>
        <v>1.0001</v>
      </c>
      <c r="C1713" s="84">
        <f t="shared" si="261"/>
        <v>1</v>
      </c>
      <c r="D1713" s="1"/>
      <c r="E1713" s="84">
        <f t="shared" si="264"/>
        <v>16.97</v>
      </c>
      <c r="F1713" s="84">
        <f t="shared" si="265"/>
        <v>0</v>
      </c>
      <c r="G1713" s="1"/>
      <c r="H1713" s="1"/>
      <c r="I1713" s="84">
        <f t="shared" si="266"/>
        <v>16.97</v>
      </c>
      <c r="J1713" s="84">
        <f t="shared" si="267"/>
        <v>299.39999999999998</v>
      </c>
      <c r="K1713" s="1"/>
      <c r="L1713" s="1"/>
      <c r="M1713" s="84">
        <f t="shared" si="268"/>
        <v>16.97</v>
      </c>
      <c r="N1713" s="84">
        <f t="shared" si="269"/>
        <v>115.15</v>
      </c>
      <c r="O1713" s="84">
        <f t="shared" si="262"/>
        <v>379.995</v>
      </c>
      <c r="P1713" s="1"/>
      <c r="Q1713" s="1"/>
    </row>
    <row r="1714" spans="1:17" x14ac:dyDescent="0.2">
      <c r="A1714" s="84">
        <f t="shared" si="263"/>
        <v>170.8</v>
      </c>
      <c r="B1714" s="84">
        <f t="shared" si="260"/>
        <v>1.0001</v>
      </c>
      <c r="C1714" s="84">
        <f t="shared" si="261"/>
        <v>1</v>
      </c>
      <c r="D1714" s="1"/>
      <c r="E1714" s="84">
        <f t="shared" si="264"/>
        <v>16.98</v>
      </c>
      <c r="F1714" s="84">
        <f t="shared" si="265"/>
        <v>0</v>
      </c>
      <c r="G1714" s="1"/>
      <c r="H1714" s="1"/>
      <c r="I1714" s="84">
        <f t="shared" si="266"/>
        <v>16.98</v>
      </c>
      <c r="J1714" s="84">
        <f t="shared" si="267"/>
        <v>299.60000000000002</v>
      </c>
      <c r="K1714" s="1"/>
      <c r="L1714" s="1"/>
      <c r="M1714" s="84">
        <f t="shared" si="268"/>
        <v>16.98</v>
      </c>
      <c r="N1714" s="84">
        <f t="shared" si="269"/>
        <v>115.23</v>
      </c>
      <c r="O1714" s="84">
        <f t="shared" si="262"/>
        <v>380.25900000000001</v>
      </c>
      <c r="P1714" s="1"/>
      <c r="Q1714" s="1"/>
    </row>
    <row r="1715" spans="1:17" x14ac:dyDescent="0.2">
      <c r="A1715" s="84">
        <f t="shared" si="263"/>
        <v>170.9</v>
      </c>
      <c r="B1715" s="84">
        <f t="shared" si="260"/>
        <v>1.0001</v>
      </c>
      <c r="C1715" s="84">
        <f t="shared" si="261"/>
        <v>1</v>
      </c>
      <c r="D1715" s="1"/>
      <c r="E1715" s="84">
        <f t="shared" si="264"/>
        <v>16.989999999999998</v>
      </c>
      <c r="F1715" s="84">
        <f t="shared" si="265"/>
        <v>0</v>
      </c>
      <c r="G1715" s="1"/>
      <c r="H1715" s="1"/>
      <c r="I1715" s="84">
        <f t="shared" si="266"/>
        <v>16.989999999999998</v>
      </c>
      <c r="J1715" s="84">
        <f t="shared" si="267"/>
        <v>299.8</v>
      </c>
      <c r="K1715" s="1"/>
      <c r="L1715" s="1"/>
      <c r="M1715" s="84">
        <f t="shared" si="268"/>
        <v>16.989999999999998</v>
      </c>
      <c r="N1715" s="84">
        <f t="shared" si="269"/>
        <v>115.31</v>
      </c>
      <c r="O1715" s="84">
        <f t="shared" si="262"/>
        <v>380.52300000000002</v>
      </c>
      <c r="P1715" s="1"/>
      <c r="Q1715" s="1"/>
    </row>
    <row r="1716" spans="1:17" x14ac:dyDescent="0.2">
      <c r="A1716" s="84">
        <f t="shared" si="263"/>
        <v>171</v>
      </c>
      <c r="B1716" s="84">
        <f t="shared" si="260"/>
        <v>1.0001</v>
      </c>
      <c r="C1716" s="84">
        <f t="shared" si="261"/>
        <v>1</v>
      </c>
      <c r="D1716" s="1"/>
      <c r="E1716" s="84">
        <f t="shared" si="264"/>
        <v>17</v>
      </c>
      <c r="F1716" s="84">
        <f t="shared" si="265"/>
        <v>0</v>
      </c>
      <c r="G1716" s="1"/>
      <c r="H1716" s="1"/>
      <c r="I1716" s="84">
        <f t="shared" si="266"/>
        <v>17</v>
      </c>
      <c r="J1716" s="84">
        <f t="shared" si="267"/>
        <v>300</v>
      </c>
      <c r="K1716" s="1"/>
      <c r="L1716" s="1"/>
      <c r="M1716" s="84">
        <f t="shared" si="268"/>
        <v>17</v>
      </c>
      <c r="N1716" s="84">
        <f t="shared" si="269"/>
        <v>115.38</v>
      </c>
      <c r="O1716" s="84">
        <f t="shared" si="262"/>
        <v>380.75400000000002</v>
      </c>
      <c r="P1716" s="1"/>
      <c r="Q1716" s="1"/>
    </row>
    <row r="1717" spans="1:17" x14ac:dyDescent="0.2">
      <c r="A1717" s="84">
        <f t="shared" si="263"/>
        <v>171.1</v>
      </c>
      <c r="B1717" s="84">
        <f t="shared" si="260"/>
        <v>1.0001</v>
      </c>
      <c r="C1717" s="84">
        <f t="shared" si="261"/>
        <v>1</v>
      </c>
      <c r="D1717" s="1"/>
      <c r="E1717" s="84">
        <f t="shared" si="264"/>
        <v>17.010000000000002</v>
      </c>
      <c r="F1717" s="84">
        <f t="shared" si="265"/>
        <v>0</v>
      </c>
      <c r="G1717" s="1"/>
      <c r="H1717" s="1"/>
      <c r="I1717" s="84">
        <f t="shared" si="266"/>
        <v>17.010000000000002</v>
      </c>
      <c r="J1717" s="84">
        <f t="shared" si="267"/>
        <v>300.2</v>
      </c>
      <c r="K1717" s="1"/>
      <c r="L1717" s="1"/>
      <c r="M1717" s="84">
        <f t="shared" si="268"/>
        <v>17.010000000000002</v>
      </c>
      <c r="N1717" s="84">
        <f t="shared" si="269"/>
        <v>115.46</v>
      </c>
      <c r="O1717" s="84">
        <f t="shared" si="262"/>
        <v>381.01799999999997</v>
      </c>
      <c r="P1717" s="1"/>
      <c r="Q1717" s="1"/>
    </row>
    <row r="1718" spans="1:17" x14ac:dyDescent="0.2">
      <c r="A1718" s="84">
        <f t="shared" si="263"/>
        <v>171.2</v>
      </c>
      <c r="B1718" s="84">
        <f t="shared" si="260"/>
        <v>1.0001</v>
      </c>
      <c r="C1718" s="84">
        <f t="shared" si="261"/>
        <v>1</v>
      </c>
      <c r="D1718" s="1"/>
      <c r="E1718" s="84">
        <f t="shared" si="264"/>
        <v>17.02</v>
      </c>
      <c r="F1718" s="84">
        <f t="shared" si="265"/>
        <v>0</v>
      </c>
      <c r="G1718" s="1"/>
      <c r="H1718" s="1"/>
      <c r="I1718" s="84">
        <f t="shared" si="266"/>
        <v>17.02</v>
      </c>
      <c r="J1718" s="84">
        <f t="shared" si="267"/>
        <v>300.39999999999998</v>
      </c>
      <c r="K1718" s="1"/>
      <c r="L1718" s="1"/>
      <c r="M1718" s="84">
        <f t="shared" si="268"/>
        <v>17.02</v>
      </c>
      <c r="N1718" s="84">
        <f t="shared" si="269"/>
        <v>115.54</v>
      </c>
      <c r="O1718" s="84">
        <f t="shared" si="262"/>
        <v>381.28199999999998</v>
      </c>
      <c r="P1718" s="1"/>
      <c r="Q1718" s="1"/>
    </row>
    <row r="1719" spans="1:17" x14ac:dyDescent="0.2">
      <c r="A1719" s="84">
        <f t="shared" si="263"/>
        <v>171.3</v>
      </c>
      <c r="B1719" s="84">
        <f t="shared" si="260"/>
        <v>1.0001</v>
      </c>
      <c r="C1719" s="84">
        <f t="shared" si="261"/>
        <v>1</v>
      </c>
      <c r="D1719" s="1"/>
      <c r="E1719" s="84">
        <f t="shared" si="264"/>
        <v>17.03</v>
      </c>
      <c r="F1719" s="84">
        <f t="shared" si="265"/>
        <v>0</v>
      </c>
      <c r="G1719" s="1"/>
      <c r="H1719" s="1"/>
      <c r="I1719" s="84">
        <f t="shared" si="266"/>
        <v>17.03</v>
      </c>
      <c r="J1719" s="84">
        <f t="shared" si="267"/>
        <v>300.60000000000002</v>
      </c>
      <c r="K1719" s="1"/>
      <c r="L1719" s="1"/>
      <c r="M1719" s="84">
        <f t="shared" si="268"/>
        <v>17.03</v>
      </c>
      <c r="N1719" s="84">
        <f t="shared" si="269"/>
        <v>115.62</v>
      </c>
      <c r="O1719" s="84">
        <f t="shared" si="262"/>
        <v>381.54599999999999</v>
      </c>
      <c r="P1719" s="1"/>
      <c r="Q1719" s="1"/>
    </row>
    <row r="1720" spans="1:17" x14ac:dyDescent="0.2">
      <c r="A1720" s="84">
        <f t="shared" si="263"/>
        <v>171.4</v>
      </c>
      <c r="B1720" s="84">
        <f t="shared" si="260"/>
        <v>1.0001</v>
      </c>
      <c r="C1720" s="84">
        <f t="shared" si="261"/>
        <v>1</v>
      </c>
      <c r="D1720" s="1"/>
      <c r="E1720" s="84">
        <f t="shared" si="264"/>
        <v>17.04</v>
      </c>
      <c r="F1720" s="84">
        <f t="shared" si="265"/>
        <v>0</v>
      </c>
      <c r="G1720" s="1"/>
      <c r="H1720" s="1"/>
      <c r="I1720" s="84">
        <f t="shared" si="266"/>
        <v>17.04</v>
      </c>
      <c r="J1720" s="84">
        <f t="shared" si="267"/>
        <v>300.8</v>
      </c>
      <c r="K1720" s="1"/>
      <c r="L1720" s="1"/>
      <c r="M1720" s="84">
        <f t="shared" si="268"/>
        <v>17.04</v>
      </c>
      <c r="N1720" s="84">
        <f t="shared" si="269"/>
        <v>115.69</v>
      </c>
      <c r="O1720" s="84">
        <f t="shared" si="262"/>
        <v>381.77699999999999</v>
      </c>
      <c r="P1720" s="1"/>
      <c r="Q1720" s="1"/>
    </row>
    <row r="1721" spans="1:17" x14ac:dyDescent="0.2">
      <c r="A1721" s="84">
        <f t="shared" si="263"/>
        <v>171.5</v>
      </c>
      <c r="B1721" s="84">
        <f t="shared" si="260"/>
        <v>1.0001</v>
      </c>
      <c r="C1721" s="84">
        <f t="shared" si="261"/>
        <v>1</v>
      </c>
      <c r="D1721" s="1"/>
      <c r="E1721" s="84">
        <f t="shared" si="264"/>
        <v>17.05</v>
      </c>
      <c r="F1721" s="84">
        <f t="shared" si="265"/>
        <v>0</v>
      </c>
      <c r="G1721" s="1"/>
      <c r="H1721" s="1"/>
      <c r="I1721" s="84">
        <f t="shared" si="266"/>
        <v>17.05</v>
      </c>
      <c r="J1721" s="84">
        <f t="shared" si="267"/>
        <v>301</v>
      </c>
      <c r="K1721" s="1"/>
      <c r="L1721" s="1"/>
      <c r="M1721" s="84">
        <f t="shared" si="268"/>
        <v>17.05</v>
      </c>
      <c r="N1721" s="84">
        <f t="shared" si="269"/>
        <v>115.77</v>
      </c>
      <c r="O1721" s="84">
        <f t="shared" si="262"/>
        <v>382.041</v>
      </c>
      <c r="P1721" s="1"/>
      <c r="Q1721" s="1"/>
    </row>
    <row r="1722" spans="1:17" x14ac:dyDescent="0.2">
      <c r="A1722" s="84">
        <f t="shared" si="263"/>
        <v>171.6</v>
      </c>
      <c r="B1722" s="84">
        <f t="shared" si="260"/>
        <v>1.0001</v>
      </c>
      <c r="C1722" s="84">
        <f t="shared" si="261"/>
        <v>1</v>
      </c>
      <c r="D1722" s="1"/>
      <c r="E1722" s="84">
        <f t="shared" si="264"/>
        <v>17.059999999999999</v>
      </c>
      <c r="F1722" s="84">
        <f t="shared" si="265"/>
        <v>0</v>
      </c>
      <c r="G1722" s="1"/>
      <c r="H1722" s="1"/>
      <c r="I1722" s="84">
        <f t="shared" si="266"/>
        <v>17.059999999999999</v>
      </c>
      <c r="J1722" s="84">
        <f t="shared" si="267"/>
        <v>301.2</v>
      </c>
      <c r="K1722" s="1"/>
      <c r="L1722" s="1"/>
      <c r="M1722" s="84">
        <f t="shared" si="268"/>
        <v>17.059999999999999</v>
      </c>
      <c r="N1722" s="84">
        <f t="shared" si="269"/>
        <v>115.85</v>
      </c>
      <c r="O1722" s="84">
        <f t="shared" si="262"/>
        <v>382.30500000000001</v>
      </c>
      <c r="P1722" s="1"/>
      <c r="Q1722" s="1"/>
    </row>
    <row r="1723" spans="1:17" x14ac:dyDescent="0.2">
      <c r="A1723" s="84">
        <f t="shared" si="263"/>
        <v>171.7</v>
      </c>
      <c r="B1723" s="84">
        <f t="shared" si="260"/>
        <v>1.0001</v>
      </c>
      <c r="C1723" s="84">
        <f t="shared" si="261"/>
        <v>1</v>
      </c>
      <c r="D1723" s="1"/>
      <c r="E1723" s="84">
        <f t="shared" si="264"/>
        <v>17.07</v>
      </c>
      <c r="F1723" s="84">
        <f t="shared" si="265"/>
        <v>0</v>
      </c>
      <c r="G1723" s="1"/>
      <c r="H1723" s="1"/>
      <c r="I1723" s="84">
        <f t="shared" si="266"/>
        <v>17.07</v>
      </c>
      <c r="J1723" s="84">
        <f t="shared" si="267"/>
        <v>301.39999999999998</v>
      </c>
      <c r="K1723" s="1"/>
      <c r="L1723" s="1"/>
      <c r="M1723" s="84">
        <f t="shared" si="268"/>
        <v>17.07</v>
      </c>
      <c r="N1723" s="84">
        <f t="shared" si="269"/>
        <v>115.92</v>
      </c>
      <c r="O1723" s="84">
        <f t="shared" si="262"/>
        <v>382.536</v>
      </c>
      <c r="P1723" s="1"/>
      <c r="Q1723" s="1"/>
    </row>
    <row r="1724" spans="1:17" x14ac:dyDescent="0.2">
      <c r="A1724" s="84">
        <f t="shared" si="263"/>
        <v>171.8</v>
      </c>
      <c r="B1724" s="84">
        <f t="shared" si="260"/>
        <v>1.0001</v>
      </c>
      <c r="C1724" s="84">
        <f t="shared" si="261"/>
        <v>1</v>
      </c>
      <c r="D1724" s="1"/>
      <c r="E1724" s="84">
        <f t="shared" si="264"/>
        <v>17.079999999999998</v>
      </c>
      <c r="F1724" s="84">
        <f t="shared" si="265"/>
        <v>0</v>
      </c>
      <c r="G1724" s="1"/>
      <c r="H1724" s="1"/>
      <c r="I1724" s="84">
        <f t="shared" si="266"/>
        <v>17.079999999999998</v>
      </c>
      <c r="J1724" s="84">
        <f t="shared" si="267"/>
        <v>301.60000000000002</v>
      </c>
      <c r="K1724" s="1"/>
      <c r="L1724" s="1"/>
      <c r="M1724" s="84">
        <f t="shared" si="268"/>
        <v>17.079999999999998</v>
      </c>
      <c r="N1724" s="84">
        <f t="shared" si="269"/>
        <v>116</v>
      </c>
      <c r="O1724" s="84">
        <f t="shared" si="262"/>
        <v>382.8</v>
      </c>
      <c r="P1724" s="1"/>
      <c r="Q1724" s="1"/>
    </row>
    <row r="1725" spans="1:17" x14ac:dyDescent="0.2">
      <c r="A1725" s="84">
        <f t="shared" si="263"/>
        <v>171.9</v>
      </c>
      <c r="B1725" s="84">
        <f t="shared" si="260"/>
        <v>1</v>
      </c>
      <c r="C1725" s="84">
        <f t="shared" si="261"/>
        <v>1</v>
      </c>
      <c r="D1725" s="1"/>
      <c r="E1725" s="84">
        <f t="shared" si="264"/>
        <v>17.09</v>
      </c>
      <c r="F1725" s="84">
        <f t="shared" si="265"/>
        <v>0</v>
      </c>
      <c r="G1725" s="1"/>
      <c r="H1725" s="1"/>
      <c r="I1725" s="84">
        <f t="shared" si="266"/>
        <v>17.09</v>
      </c>
      <c r="J1725" s="84">
        <f t="shared" si="267"/>
        <v>301.8</v>
      </c>
      <c r="K1725" s="1"/>
      <c r="L1725" s="1"/>
      <c r="M1725" s="84">
        <f t="shared" si="268"/>
        <v>17.09</v>
      </c>
      <c r="N1725" s="84">
        <f t="shared" si="269"/>
        <v>116.08</v>
      </c>
      <c r="O1725" s="84">
        <f t="shared" si="262"/>
        <v>383.06400000000002</v>
      </c>
      <c r="P1725" s="1"/>
      <c r="Q1725" s="1"/>
    </row>
    <row r="1726" spans="1:17" x14ac:dyDescent="0.2">
      <c r="A1726" s="84">
        <f t="shared" si="263"/>
        <v>172</v>
      </c>
      <c r="B1726" s="84">
        <f t="shared" si="260"/>
        <v>1</v>
      </c>
      <c r="C1726" s="84">
        <f t="shared" si="261"/>
        <v>1</v>
      </c>
      <c r="D1726" s="1"/>
      <c r="E1726" s="84">
        <f t="shared" si="264"/>
        <v>17.100000000000001</v>
      </c>
      <c r="F1726" s="84">
        <f t="shared" si="265"/>
        <v>0</v>
      </c>
      <c r="G1726" s="1"/>
      <c r="H1726" s="1"/>
      <c r="I1726" s="84">
        <f t="shared" si="266"/>
        <v>17.100000000000001</v>
      </c>
      <c r="J1726" s="84">
        <f t="shared" si="267"/>
        <v>302</v>
      </c>
      <c r="K1726" s="1"/>
      <c r="L1726" s="1"/>
      <c r="M1726" s="84">
        <f t="shared" si="268"/>
        <v>17.100000000000001</v>
      </c>
      <c r="N1726" s="84">
        <f t="shared" si="269"/>
        <v>116.15</v>
      </c>
      <c r="O1726" s="84">
        <f t="shared" si="262"/>
        <v>383.29500000000002</v>
      </c>
      <c r="P1726" s="1"/>
      <c r="Q1726" s="1"/>
    </row>
    <row r="1727" spans="1:17" x14ac:dyDescent="0.2">
      <c r="A1727" s="84">
        <f t="shared" si="263"/>
        <v>172.1</v>
      </c>
      <c r="B1727" s="84">
        <f t="shared" si="260"/>
        <v>1</v>
      </c>
      <c r="C1727" s="84">
        <f t="shared" si="261"/>
        <v>1</v>
      </c>
      <c r="D1727" s="1"/>
      <c r="E1727" s="84">
        <f t="shared" si="264"/>
        <v>17.11</v>
      </c>
      <c r="F1727" s="84">
        <f t="shared" si="265"/>
        <v>0</v>
      </c>
      <c r="G1727" s="1"/>
      <c r="H1727" s="1"/>
      <c r="I1727" s="84">
        <f t="shared" si="266"/>
        <v>17.11</v>
      </c>
      <c r="J1727" s="84">
        <f t="shared" si="267"/>
        <v>302.2</v>
      </c>
      <c r="K1727" s="1"/>
      <c r="L1727" s="1"/>
      <c r="M1727" s="84">
        <f t="shared" si="268"/>
        <v>17.11</v>
      </c>
      <c r="N1727" s="84">
        <f t="shared" si="269"/>
        <v>116.23</v>
      </c>
      <c r="O1727" s="84">
        <f t="shared" si="262"/>
        <v>383.55900000000003</v>
      </c>
      <c r="P1727" s="1"/>
      <c r="Q1727" s="1"/>
    </row>
    <row r="1728" spans="1:17" x14ac:dyDescent="0.2">
      <c r="A1728" s="84">
        <f t="shared" si="263"/>
        <v>172.2</v>
      </c>
      <c r="B1728" s="84">
        <f t="shared" si="260"/>
        <v>1</v>
      </c>
      <c r="C1728" s="84">
        <f t="shared" si="261"/>
        <v>1</v>
      </c>
      <c r="D1728" s="1"/>
      <c r="E1728" s="84">
        <f t="shared" si="264"/>
        <v>17.12</v>
      </c>
      <c r="F1728" s="84">
        <f t="shared" si="265"/>
        <v>0</v>
      </c>
      <c r="G1728" s="1"/>
      <c r="H1728" s="1"/>
      <c r="I1728" s="84">
        <f t="shared" si="266"/>
        <v>17.12</v>
      </c>
      <c r="J1728" s="84">
        <f t="shared" si="267"/>
        <v>302.39999999999998</v>
      </c>
      <c r="K1728" s="1"/>
      <c r="L1728" s="1"/>
      <c r="M1728" s="84">
        <f t="shared" si="268"/>
        <v>17.12</v>
      </c>
      <c r="N1728" s="84">
        <f t="shared" si="269"/>
        <v>116.31</v>
      </c>
      <c r="O1728" s="84">
        <f t="shared" si="262"/>
        <v>383.82299999999998</v>
      </c>
      <c r="P1728" s="1"/>
      <c r="Q1728" s="1"/>
    </row>
    <row r="1729" spans="1:17" x14ac:dyDescent="0.2">
      <c r="A1729" s="84">
        <f t="shared" si="263"/>
        <v>172.3</v>
      </c>
      <c r="B1729" s="84">
        <f t="shared" si="260"/>
        <v>1</v>
      </c>
      <c r="C1729" s="84">
        <f t="shared" si="261"/>
        <v>1</v>
      </c>
      <c r="D1729" s="1"/>
      <c r="E1729" s="84">
        <f t="shared" si="264"/>
        <v>17.13</v>
      </c>
      <c r="F1729" s="84">
        <f t="shared" si="265"/>
        <v>0</v>
      </c>
      <c r="G1729" s="1"/>
      <c r="H1729" s="1"/>
      <c r="I1729" s="84">
        <f t="shared" si="266"/>
        <v>17.13</v>
      </c>
      <c r="J1729" s="84">
        <f t="shared" si="267"/>
        <v>302.60000000000002</v>
      </c>
      <c r="K1729" s="1"/>
      <c r="L1729" s="1"/>
      <c r="M1729" s="84">
        <f t="shared" si="268"/>
        <v>17.13</v>
      </c>
      <c r="N1729" s="84">
        <f t="shared" si="269"/>
        <v>116.38</v>
      </c>
      <c r="O1729" s="84">
        <f t="shared" si="262"/>
        <v>384.05399999999997</v>
      </c>
      <c r="P1729" s="1"/>
      <c r="Q1729" s="1"/>
    </row>
    <row r="1730" spans="1:17" x14ac:dyDescent="0.2">
      <c r="A1730" s="84">
        <f t="shared" si="263"/>
        <v>172.4</v>
      </c>
      <c r="B1730" s="84">
        <f t="shared" si="260"/>
        <v>1</v>
      </c>
      <c r="C1730" s="84">
        <f t="shared" si="261"/>
        <v>1</v>
      </c>
      <c r="D1730" s="1"/>
      <c r="E1730" s="84">
        <f t="shared" si="264"/>
        <v>17.14</v>
      </c>
      <c r="F1730" s="84">
        <f t="shared" si="265"/>
        <v>0</v>
      </c>
      <c r="G1730" s="1"/>
      <c r="H1730" s="1"/>
      <c r="I1730" s="84">
        <f t="shared" si="266"/>
        <v>17.14</v>
      </c>
      <c r="J1730" s="84">
        <f t="shared" si="267"/>
        <v>302.8</v>
      </c>
      <c r="K1730" s="1"/>
      <c r="L1730" s="1"/>
      <c r="M1730" s="84">
        <f t="shared" si="268"/>
        <v>17.14</v>
      </c>
      <c r="N1730" s="84">
        <f t="shared" si="269"/>
        <v>116.46</v>
      </c>
      <c r="O1730" s="84">
        <f t="shared" si="262"/>
        <v>384.31799999999998</v>
      </c>
      <c r="P1730" s="1"/>
      <c r="Q1730" s="1"/>
    </row>
    <row r="1731" spans="1:17" x14ac:dyDescent="0.2">
      <c r="A1731" s="84">
        <f t="shared" si="263"/>
        <v>172.5</v>
      </c>
      <c r="B1731" s="84">
        <f t="shared" si="260"/>
        <v>1</v>
      </c>
      <c r="C1731" s="84">
        <f t="shared" si="261"/>
        <v>1</v>
      </c>
      <c r="D1731" s="1"/>
      <c r="E1731" s="84">
        <f t="shared" si="264"/>
        <v>17.149999999999999</v>
      </c>
      <c r="F1731" s="84">
        <f t="shared" si="265"/>
        <v>0</v>
      </c>
      <c r="G1731" s="1"/>
      <c r="H1731" s="1"/>
      <c r="I1731" s="84">
        <f t="shared" si="266"/>
        <v>17.149999999999999</v>
      </c>
      <c r="J1731" s="84">
        <f t="shared" si="267"/>
        <v>303</v>
      </c>
      <c r="K1731" s="1"/>
      <c r="L1731" s="1"/>
      <c r="M1731" s="84">
        <f t="shared" si="268"/>
        <v>17.149999999999999</v>
      </c>
      <c r="N1731" s="84">
        <f t="shared" si="269"/>
        <v>116.54</v>
      </c>
      <c r="O1731" s="84">
        <f t="shared" si="262"/>
        <v>384.58199999999999</v>
      </c>
      <c r="P1731" s="1"/>
      <c r="Q1731" s="1"/>
    </row>
    <row r="1732" spans="1:17" x14ac:dyDescent="0.2">
      <c r="A1732" s="84">
        <f t="shared" si="263"/>
        <v>172.6</v>
      </c>
      <c r="B1732" s="84">
        <f t="shared" si="260"/>
        <v>1</v>
      </c>
      <c r="C1732" s="84">
        <f t="shared" si="261"/>
        <v>1</v>
      </c>
      <c r="D1732" s="1"/>
      <c r="E1732" s="84">
        <f t="shared" si="264"/>
        <v>17.16</v>
      </c>
      <c r="F1732" s="84">
        <f t="shared" si="265"/>
        <v>0</v>
      </c>
      <c r="G1732" s="1"/>
      <c r="H1732" s="1"/>
      <c r="I1732" s="84">
        <f t="shared" si="266"/>
        <v>17.16</v>
      </c>
      <c r="J1732" s="84">
        <f t="shared" si="267"/>
        <v>303.2</v>
      </c>
      <c r="K1732" s="1"/>
      <c r="L1732" s="1"/>
      <c r="M1732" s="84">
        <f t="shared" si="268"/>
        <v>17.16</v>
      </c>
      <c r="N1732" s="84">
        <f t="shared" si="269"/>
        <v>116.62</v>
      </c>
      <c r="O1732" s="84">
        <f t="shared" si="262"/>
        <v>384.846</v>
      </c>
      <c r="P1732" s="1"/>
      <c r="Q1732" s="1"/>
    </row>
    <row r="1733" spans="1:17" x14ac:dyDescent="0.2">
      <c r="A1733" s="84">
        <f t="shared" si="263"/>
        <v>172.7</v>
      </c>
      <c r="B1733" s="84">
        <f t="shared" si="260"/>
        <v>1</v>
      </c>
      <c r="C1733" s="84">
        <f t="shared" si="261"/>
        <v>1</v>
      </c>
      <c r="D1733" s="1"/>
      <c r="E1733" s="84">
        <f t="shared" si="264"/>
        <v>17.170000000000002</v>
      </c>
      <c r="F1733" s="84">
        <f t="shared" si="265"/>
        <v>0</v>
      </c>
      <c r="G1733" s="1"/>
      <c r="H1733" s="1"/>
      <c r="I1733" s="84">
        <f t="shared" si="266"/>
        <v>17.170000000000002</v>
      </c>
      <c r="J1733" s="84">
        <f t="shared" si="267"/>
        <v>303.39999999999998</v>
      </c>
      <c r="K1733" s="1"/>
      <c r="L1733" s="1"/>
      <c r="M1733" s="84">
        <f t="shared" si="268"/>
        <v>17.170000000000002</v>
      </c>
      <c r="N1733" s="84">
        <f t="shared" si="269"/>
        <v>116.69</v>
      </c>
      <c r="O1733" s="84">
        <f t="shared" si="262"/>
        <v>385.077</v>
      </c>
      <c r="P1733" s="1"/>
      <c r="Q1733" s="1"/>
    </row>
    <row r="1734" spans="1:17" x14ac:dyDescent="0.2">
      <c r="A1734" s="84">
        <f t="shared" si="263"/>
        <v>172.8</v>
      </c>
      <c r="B1734" s="84">
        <f t="shared" si="260"/>
        <v>1</v>
      </c>
      <c r="C1734" s="84">
        <f t="shared" si="261"/>
        <v>1</v>
      </c>
      <c r="D1734" s="1"/>
      <c r="E1734" s="84">
        <f t="shared" si="264"/>
        <v>17.18</v>
      </c>
      <c r="F1734" s="84">
        <f t="shared" si="265"/>
        <v>0</v>
      </c>
      <c r="G1734" s="1"/>
      <c r="H1734" s="1"/>
      <c r="I1734" s="84">
        <f t="shared" si="266"/>
        <v>17.18</v>
      </c>
      <c r="J1734" s="84">
        <f t="shared" si="267"/>
        <v>303.60000000000002</v>
      </c>
      <c r="K1734" s="1"/>
      <c r="L1734" s="1"/>
      <c r="M1734" s="84">
        <f t="shared" si="268"/>
        <v>17.18</v>
      </c>
      <c r="N1734" s="84">
        <f t="shared" si="269"/>
        <v>116.77</v>
      </c>
      <c r="O1734" s="84">
        <f t="shared" si="262"/>
        <v>385.34100000000001</v>
      </c>
      <c r="P1734" s="1"/>
      <c r="Q1734" s="1"/>
    </row>
    <row r="1735" spans="1:17" x14ac:dyDescent="0.2">
      <c r="A1735" s="84">
        <f t="shared" si="263"/>
        <v>172.9</v>
      </c>
      <c r="B1735" s="84">
        <f t="shared" si="260"/>
        <v>1</v>
      </c>
      <c r="C1735" s="84">
        <f t="shared" si="261"/>
        <v>1</v>
      </c>
      <c r="D1735" s="1"/>
      <c r="E1735" s="84">
        <f t="shared" si="264"/>
        <v>17.190000000000001</v>
      </c>
      <c r="F1735" s="84">
        <f t="shared" si="265"/>
        <v>0</v>
      </c>
      <c r="G1735" s="1"/>
      <c r="H1735" s="1"/>
      <c r="I1735" s="84">
        <f t="shared" si="266"/>
        <v>17.190000000000001</v>
      </c>
      <c r="J1735" s="84">
        <f t="shared" si="267"/>
        <v>303.8</v>
      </c>
      <c r="K1735" s="1"/>
      <c r="L1735" s="1"/>
      <c r="M1735" s="84">
        <f t="shared" si="268"/>
        <v>17.190000000000001</v>
      </c>
      <c r="N1735" s="84">
        <f t="shared" si="269"/>
        <v>116.85</v>
      </c>
      <c r="O1735" s="84">
        <f t="shared" si="262"/>
        <v>385.60500000000002</v>
      </c>
      <c r="P1735" s="1"/>
      <c r="Q1735" s="1"/>
    </row>
    <row r="1736" spans="1:17" x14ac:dyDescent="0.2">
      <c r="A1736" s="84">
        <f t="shared" si="263"/>
        <v>173</v>
      </c>
      <c r="B1736" s="84">
        <f t="shared" si="260"/>
        <v>1</v>
      </c>
      <c r="C1736" s="84">
        <f t="shared" si="261"/>
        <v>1</v>
      </c>
      <c r="D1736" s="1"/>
      <c r="E1736" s="84">
        <f t="shared" si="264"/>
        <v>17.2</v>
      </c>
      <c r="F1736" s="84">
        <f t="shared" si="265"/>
        <v>0</v>
      </c>
      <c r="G1736" s="1"/>
      <c r="H1736" s="1"/>
      <c r="I1736" s="84">
        <f t="shared" si="266"/>
        <v>17.2</v>
      </c>
      <c r="J1736" s="84">
        <f t="shared" si="267"/>
        <v>304</v>
      </c>
      <c r="K1736" s="1"/>
      <c r="L1736" s="1"/>
      <c r="M1736" s="84">
        <f t="shared" si="268"/>
        <v>17.2</v>
      </c>
      <c r="N1736" s="84">
        <f t="shared" si="269"/>
        <v>116.92</v>
      </c>
      <c r="O1736" s="84">
        <f t="shared" si="262"/>
        <v>385.83600000000001</v>
      </c>
      <c r="P1736" s="1"/>
      <c r="Q1736" s="1"/>
    </row>
    <row r="1737" spans="1:17" x14ac:dyDescent="0.2">
      <c r="A1737" s="84">
        <f t="shared" si="263"/>
        <v>173.1</v>
      </c>
      <c r="B1737" s="84">
        <f t="shared" si="260"/>
        <v>1</v>
      </c>
      <c r="C1737" s="84">
        <f t="shared" si="261"/>
        <v>1</v>
      </c>
      <c r="D1737" s="1"/>
      <c r="E1737" s="84">
        <f t="shared" si="264"/>
        <v>17.21</v>
      </c>
      <c r="F1737" s="84">
        <f t="shared" si="265"/>
        <v>0</v>
      </c>
      <c r="G1737" s="1"/>
      <c r="H1737" s="1"/>
      <c r="I1737" s="84">
        <f t="shared" si="266"/>
        <v>17.21</v>
      </c>
      <c r="J1737" s="84">
        <f t="shared" si="267"/>
        <v>304.2</v>
      </c>
      <c r="K1737" s="1"/>
      <c r="L1737" s="1"/>
      <c r="M1737" s="84">
        <f t="shared" si="268"/>
        <v>17.21</v>
      </c>
      <c r="N1737" s="84">
        <f t="shared" si="269"/>
        <v>117</v>
      </c>
      <c r="O1737" s="84">
        <f t="shared" si="262"/>
        <v>386.1</v>
      </c>
      <c r="P1737" s="1"/>
      <c r="Q1737" s="1"/>
    </row>
    <row r="1738" spans="1:17" x14ac:dyDescent="0.2">
      <c r="A1738" s="84">
        <f t="shared" si="263"/>
        <v>173.2</v>
      </c>
      <c r="B1738" s="84">
        <f t="shared" si="260"/>
        <v>1</v>
      </c>
      <c r="C1738" s="84">
        <f t="shared" si="261"/>
        <v>1</v>
      </c>
      <c r="D1738" s="1"/>
      <c r="E1738" s="84">
        <f t="shared" si="264"/>
        <v>17.22</v>
      </c>
      <c r="F1738" s="84">
        <f t="shared" si="265"/>
        <v>0</v>
      </c>
      <c r="G1738" s="1"/>
      <c r="H1738" s="1"/>
      <c r="I1738" s="84">
        <f t="shared" si="266"/>
        <v>17.22</v>
      </c>
      <c r="J1738" s="84">
        <f t="shared" si="267"/>
        <v>304.39999999999998</v>
      </c>
      <c r="K1738" s="1"/>
      <c r="L1738" s="1"/>
      <c r="M1738" s="84">
        <f t="shared" si="268"/>
        <v>17.22</v>
      </c>
      <c r="N1738" s="84">
        <f t="shared" si="269"/>
        <v>117.08</v>
      </c>
      <c r="O1738" s="84">
        <f t="shared" si="262"/>
        <v>386.36399999999998</v>
      </c>
      <c r="P1738" s="1"/>
      <c r="Q1738" s="1"/>
    </row>
    <row r="1739" spans="1:17" x14ac:dyDescent="0.2">
      <c r="A1739" s="84">
        <f t="shared" si="263"/>
        <v>173.3</v>
      </c>
      <c r="B1739" s="84">
        <f t="shared" si="260"/>
        <v>1</v>
      </c>
      <c r="C1739" s="84">
        <f t="shared" si="261"/>
        <v>1</v>
      </c>
      <c r="D1739" s="1"/>
      <c r="E1739" s="84">
        <f t="shared" si="264"/>
        <v>17.23</v>
      </c>
      <c r="F1739" s="84">
        <f t="shared" si="265"/>
        <v>0</v>
      </c>
      <c r="G1739" s="1"/>
      <c r="H1739" s="1"/>
      <c r="I1739" s="84">
        <f t="shared" si="266"/>
        <v>17.23</v>
      </c>
      <c r="J1739" s="84">
        <f t="shared" si="267"/>
        <v>304.60000000000002</v>
      </c>
      <c r="K1739" s="1"/>
      <c r="L1739" s="1"/>
      <c r="M1739" s="84">
        <f t="shared" si="268"/>
        <v>17.23</v>
      </c>
      <c r="N1739" s="84">
        <f t="shared" si="269"/>
        <v>117.15</v>
      </c>
      <c r="O1739" s="84">
        <f t="shared" si="262"/>
        <v>386.59500000000003</v>
      </c>
      <c r="P1739" s="1"/>
      <c r="Q1739" s="1"/>
    </row>
    <row r="1740" spans="1:17" x14ac:dyDescent="0.2">
      <c r="A1740" s="84">
        <f t="shared" si="263"/>
        <v>173.4</v>
      </c>
      <c r="B1740" s="84">
        <f t="shared" si="260"/>
        <v>1</v>
      </c>
      <c r="C1740" s="84">
        <f t="shared" si="261"/>
        <v>1</v>
      </c>
      <c r="D1740" s="1"/>
      <c r="E1740" s="84">
        <f t="shared" si="264"/>
        <v>17.239999999999998</v>
      </c>
      <c r="F1740" s="84">
        <f t="shared" si="265"/>
        <v>0</v>
      </c>
      <c r="G1740" s="1"/>
      <c r="H1740" s="1"/>
      <c r="I1740" s="84">
        <f t="shared" si="266"/>
        <v>17.239999999999998</v>
      </c>
      <c r="J1740" s="84">
        <f t="shared" si="267"/>
        <v>304.8</v>
      </c>
      <c r="K1740" s="1"/>
      <c r="L1740" s="1"/>
      <c r="M1740" s="84">
        <f t="shared" si="268"/>
        <v>17.239999999999998</v>
      </c>
      <c r="N1740" s="84">
        <f t="shared" si="269"/>
        <v>117.23</v>
      </c>
      <c r="O1740" s="84">
        <f t="shared" si="262"/>
        <v>386.85899999999998</v>
      </c>
      <c r="P1740" s="1"/>
      <c r="Q1740" s="1"/>
    </row>
    <row r="1741" spans="1:17" x14ac:dyDescent="0.2">
      <c r="A1741" s="84">
        <f t="shared" si="263"/>
        <v>173.5</v>
      </c>
      <c r="B1741" s="84">
        <f t="shared" si="260"/>
        <v>1</v>
      </c>
      <c r="C1741" s="84">
        <f t="shared" si="261"/>
        <v>1</v>
      </c>
      <c r="D1741" s="1"/>
      <c r="E1741" s="84">
        <f t="shared" si="264"/>
        <v>17.25</v>
      </c>
      <c r="F1741" s="84">
        <f t="shared" si="265"/>
        <v>0</v>
      </c>
      <c r="G1741" s="1"/>
      <c r="H1741" s="1"/>
      <c r="I1741" s="84">
        <f t="shared" si="266"/>
        <v>17.25</v>
      </c>
      <c r="J1741" s="84">
        <f t="shared" si="267"/>
        <v>305</v>
      </c>
      <c r="K1741" s="1"/>
      <c r="L1741" s="1"/>
      <c r="M1741" s="84">
        <f t="shared" si="268"/>
        <v>17.25</v>
      </c>
      <c r="N1741" s="84">
        <f t="shared" si="269"/>
        <v>117.31</v>
      </c>
      <c r="O1741" s="84">
        <f t="shared" si="262"/>
        <v>387.12299999999999</v>
      </c>
      <c r="P1741" s="1"/>
      <c r="Q1741" s="1"/>
    </row>
    <row r="1742" spans="1:17" x14ac:dyDescent="0.2">
      <c r="A1742" s="84">
        <f t="shared" si="263"/>
        <v>173.6</v>
      </c>
      <c r="B1742" s="84">
        <f t="shared" si="260"/>
        <v>1</v>
      </c>
      <c r="C1742" s="84">
        <f t="shared" si="261"/>
        <v>1</v>
      </c>
      <c r="D1742" s="1"/>
      <c r="E1742" s="84">
        <f t="shared" si="264"/>
        <v>17.260000000000002</v>
      </c>
      <c r="F1742" s="84">
        <f t="shared" si="265"/>
        <v>0</v>
      </c>
      <c r="G1742" s="1"/>
      <c r="H1742" s="1"/>
      <c r="I1742" s="84">
        <f t="shared" si="266"/>
        <v>17.260000000000002</v>
      </c>
      <c r="J1742" s="84">
        <f t="shared" si="267"/>
        <v>305.2</v>
      </c>
      <c r="K1742" s="1"/>
      <c r="L1742" s="1"/>
      <c r="M1742" s="84">
        <f t="shared" si="268"/>
        <v>17.260000000000002</v>
      </c>
      <c r="N1742" s="84">
        <f t="shared" si="269"/>
        <v>117.38</v>
      </c>
      <c r="O1742" s="84">
        <f t="shared" si="262"/>
        <v>387.35399999999998</v>
      </c>
      <c r="P1742" s="1"/>
      <c r="Q1742" s="1"/>
    </row>
    <row r="1743" spans="1:17" x14ac:dyDescent="0.2">
      <c r="A1743" s="84">
        <f t="shared" si="263"/>
        <v>173.7</v>
      </c>
      <c r="B1743" s="84">
        <f t="shared" si="260"/>
        <v>1</v>
      </c>
      <c r="C1743" s="84">
        <f t="shared" si="261"/>
        <v>1</v>
      </c>
      <c r="D1743" s="1"/>
      <c r="E1743" s="84">
        <f t="shared" si="264"/>
        <v>17.27</v>
      </c>
      <c r="F1743" s="84">
        <f t="shared" si="265"/>
        <v>0</v>
      </c>
      <c r="G1743" s="1"/>
      <c r="H1743" s="1"/>
      <c r="I1743" s="84">
        <f t="shared" si="266"/>
        <v>17.27</v>
      </c>
      <c r="J1743" s="84">
        <f t="shared" si="267"/>
        <v>305.39999999999998</v>
      </c>
      <c r="K1743" s="1"/>
      <c r="L1743" s="1"/>
      <c r="M1743" s="84">
        <f t="shared" si="268"/>
        <v>17.27</v>
      </c>
      <c r="N1743" s="84">
        <f t="shared" si="269"/>
        <v>117.46</v>
      </c>
      <c r="O1743" s="84">
        <f t="shared" si="262"/>
        <v>387.61799999999999</v>
      </c>
      <c r="P1743" s="1"/>
      <c r="Q1743" s="1"/>
    </row>
    <row r="1744" spans="1:17" x14ac:dyDescent="0.2">
      <c r="A1744" s="84">
        <f t="shared" si="263"/>
        <v>173.8</v>
      </c>
      <c r="B1744" s="84">
        <f t="shared" ref="B1744:B1807" si="270">ROUND(VLOOKUP($A1744,SINCLAIRTABELLE,$D$1),$B$10)</f>
        <v>1</v>
      </c>
      <c r="C1744" s="84">
        <f t="shared" ref="C1744:C1807" si="271">IF($B$3=$W$1,ROUND(VLOOKUP($A1744,SINCLAIRTABELLE,$E$1),$B$10),IF($B$3=$W$2,B1744,B1744+$B$4))</f>
        <v>1</v>
      </c>
      <c r="D1744" s="1"/>
      <c r="E1744" s="84">
        <f t="shared" si="264"/>
        <v>17.28</v>
      </c>
      <c r="F1744" s="84">
        <f t="shared" si="265"/>
        <v>0</v>
      </c>
      <c r="G1744" s="1"/>
      <c r="H1744" s="1"/>
      <c r="I1744" s="84">
        <f t="shared" si="266"/>
        <v>17.28</v>
      </c>
      <c r="J1744" s="84">
        <f t="shared" si="267"/>
        <v>305.60000000000002</v>
      </c>
      <c r="K1744" s="1"/>
      <c r="L1744" s="1"/>
      <c r="M1744" s="84">
        <f t="shared" si="268"/>
        <v>17.28</v>
      </c>
      <c r="N1744" s="84">
        <f t="shared" si="269"/>
        <v>117.54</v>
      </c>
      <c r="O1744" s="84">
        <f t="shared" ref="O1744:O1807" si="272">IF($N$4="Ja",ROUND(N1744*$O$2,$B$10),N1744)</f>
        <v>387.88200000000001</v>
      </c>
      <c r="P1744" s="1"/>
      <c r="Q1744" s="1"/>
    </row>
    <row r="1745" spans="1:17" x14ac:dyDescent="0.2">
      <c r="A1745" s="84">
        <f t="shared" si="263"/>
        <v>173.9</v>
      </c>
      <c r="B1745" s="84">
        <f t="shared" si="270"/>
        <v>1</v>
      </c>
      <c r="C1745" s="84">
        <f t="shared" si="271"/>
        <v>1</v>
      </c>
      <c r="D1745" s="1"/>
      <c r="E1745" s="84">
        <f t="shared" si="264"/>
        <v>17.29</v>
      </c>
      <c r="F1745" s="84">
        <f t="shared" si="265"/>
        <v>0</v>
      </c>
      <c r="G1745" s="1"/>
      <c r="H1745" s="1"/>
      <c r="I1745" s="84">
        <f t="shared" si="266"/>
        <v>17.29</v>
      </c>
      <c r="J1745" s="84">
        <f t="shared" si="267"/>
        <v>305.8</v>
      </c>
      <c r="K1745" s="1"/>
      <c r="L1745" s="1"/>
      <c r="M1745" s="84">
        <f t="shared" si="268"/>
        <v>17.29</v>
      </c>
      <c r="N1745" s="84">
        <f t="shared" si="269"/>
        <v>117.62</v>
      </c>
      <c r="O1745" s="84">
        <f t="shared" si="272"/>
        <v>388.14600000000002</v>
      </c>
      <c r="P1745" s="1"/>
      <c r="Q1745" s="1"/>
    </row>
    <row r="1746" spans="1:17" x14ac:dyDescent="0.2">
      <c r="A1746" s="84">
        <f t="shared" ref="A1746:A1809" si="273">ROUND(A1745+0.1,1)</f>
        <v>174</v>
      </c>
      <c r="B1746" s="84">
        <f t="shared" si="270"/>
        <v>1</v>
      </c>
      <c r="C1746" s="84">
        <f t="shared" si="271"/>
        <v>1</v>
      </c>
      <c r="D1746" s="1"/>
      <c r="E1746" s="84">
        <f t="shared" ref="E1746:E1809" si="274">ROUND(E1745+0.01,2)</f>
        <v>17.3</v>
      </c>
      <c r="F1746" s="84">
        <f t="shared" ref="F1746:F1809" si="275">ROUND(IF(E1746 &gt; $F$9,0,($F$9-E1746)*100*$F$11), $F$10)</f>
        <v>0</v>
      </c>
      <c r="G1746" s="1"/>
      <c r="H1746" s="1"/>
      <c r="I1746" s="84">
        <f t="shared" ref="I1746:I1809" si="276">ROUND(I1745+0.01,2)</f>
        <v>17.3</v>
      </c>
      <c r="J1746" s="84">
        <f t="shared" ref="J1746:J1809" si="277">ROUND(IF(I1746&lt;=$J$9,0,(I1746-$J$9)*100*$J$11),$J$10)</f>
        <v>306</v>
      </c>
      <c r="K1746" s="1"/>
      <c r="L1746" s="1"/>
      <c r="M1746" s="84">
        <f t="shared" ref="M1746:M1809" si="278">ROUND(M1745+0.01,2)</f>
        <v>17.3</v>
      </c>
      <c r="N1746" s="84">
        <f t="shared" ref="N1746:N1809" si="279">ROUND(IF(M1746&lt;=$N$9,0,(M1746-$N$9)*100*$N$11),$N$10)</f>
        <v>117.69</v>
      </c>
      <c r="O1746" s="84">
        <f t="shared" si="272"/>
        <v>388.37700000000001</v>
      </c>
      <c r="P1746" s="1"/>
      <c r="Q1746" s="1"/>
    </row>
    <row r="1747" spans="1:17" x14ac:dyDescent="0.2">
      <c r="A1747" s="84">
        <f t="shared" si="273"/>
        <v>174.1</v>
      </c>
      <c r="B1747" s="84">
        <f t="shared" si="270"/>
        <v>1</v>
      </c>
      <c r="C1747" s="84">
        <f t="shared" si="271"/>
        <v>1</v>
      </c>
      <c r="D1747" s="1"/>
      <c r="E1747" s="84">
        <f t="shared" si="274"/>
        <v>17.309999999999999</v>
      </c>
      <c r="F1747" s="84">
        <f t="shared" si="275"/>
        <v>0</v>
      </c>
      <c r="G1747" s="1"/>
      <c r="H1747" s="1"/>
      <c r="I1747" s="84">
        <f t="shared" si="276"/>
        <v>17.309999999999999</v>
      </c>
      <c r="J1747" s="84">
        <f t="shared" si="277"/>
        <v>306.2</v>
      </c>
      <c r="K1747" s="1"/>
      <c r="L1747" s="1"/>
      <c r="M1747" s="84">
        <f t="shared" si="278"/>
        <v>17.309999999999999</v>
      </c>
      <c r="N1747" s="84">
        <f t="shared" si="279"/>
        <v>117.77</v>
      </c>
      <c r="O1747" s="84">
        <f t="shared" si="272"/>
        <v>388.64100000000002</v>
      </c>
      <c r="P1747" s="1"/>
      <c r="Q1747" s="1"/>
    </row>
    <row r="1748" spans="1:17" x14ac:dyDescent="0.2">
      <c r="A1748" s="84">
        <f t="shared" si="273"/>
        <v>174.2</v>
      </c>
      <c r="B1748" s="84">
        <f t="shared" si="270"/>
        <v>1</v>
      </c>
      <c r="C1748" s="84">
        <f t="shared" si="271"/>
        <v>1</v>
      </c>
      <c r="D1748" s="1"/>
      <c r="E1748" s="84">
        <f t="shared" si="274"/>
        <v>17.32</v>
      </c>
      <c r="F1748" s="84">
        <f t="shared" si="275"/>
        <v>0</v>
      </c>
      <c r="G1748" s="1"/>
      <c r="H1748" s="1"/>
      <c r="I1748" s="84">
        <f t="shared" si="276"/>
        <v>17.32</v>
      </c>
      <c r="J1748" s="84">
        <f t="shared" si="277"/>
        <v>306.39999999999998</v>
      </c>
      <c r="K1748" s="1"/>
      <c r="L1748" s="1"/>
      <c r="M1748" s="84">
        <f t="shared" si="278"/>
        <v>17.32</v>
      </c>
      <c r="N1748" s="84">
        <f t="shared" si="279"/>
        <v>117.85</v>
      </c>
      <c r="O1748" s="84">
        <f t="shared" si="272"/>
        <v>388.90499999999997</v>
      </c>
      <c r="P1748" s="1"/>
      <c r="Q1748" s="1"/>
    </row>
    <row r="1749" spans="1:17" x14ac:dyDescent="0.2">
      <c r="A1749" s="84">
        <f t="shared" si="273"/>
        <v>174.3</v>
      </c>
      <c r="B1749" s="84">
        <f t="shared" si="270"/>
        <v>1</v>
      </c>
      <c r="C1749" s="84">
        <f t="shared" si="271"/>
        <v>1</v>
      </c>
      <c r="D1749" s="1"/>
      <c r="E1749" s="84">
        <f t="shared" si="274"/>
        <v>17.329999999999998</v>
      </c>
      <c r="F1749" s="84">
        <f t="shared" si="275"/>
        <v>0</v>
      </c>
      <c r="G1749" s="1"/>
      <c r="H1749" s="1"/>
      <c r="I1749" s="84">
        <f t="shared" si="276"/>
        <v>17.329999999999998</v>
      </c>
      <c r="J1749" s="84">
        <f t="shared" si="277"/>
        <v>306.60000000000002</v>
      </c>
      <c r="K1749" s="1"/>
      <c r="L1749" s="1"/>
      <c r="M1749" s="84">
        <f t="shared" si="278"/>
        <v>17.329999999999998</v>
      </c>
      <c r="N1749" s="84">
        <f t="shared" si="279"/>
        <v>117.92</v>
      </c>
      <c r="O1749" s="84">
        <f t="shared" si="272"/>
        <v>389.13600000000002</v>
      </c>
      <c r="P1749" s="1"/>
      <c r="Q1749" s="1"/>
    </row>
    <row r="1750" spans="1:17" x14ac:dyDescent="0.2">
      <c r="A1750" s="84">
        <f t="shared" si="273"/>
        <v>174.4</v>
      </c>
      <c r="B1750" s="84">
        <f t="shared" si="270"/>
        <v>1</v>
      </c>
      <c r="C1750" s="84">
        <f t="shared" si="271"/>
        <v>1</v>
      </c>
      <c r="D1750" s="1"/>
      <c r="E1750" s="84">
        <f t="shared" si="274"/>
        <v>17.34</v>
      </c>
      <c r="F1750" s="84">
        <f t="shared" si="275"/>
        <v>0</v>
      </c>
      <c r="G1750" s="1"/>
      <c r="H1750" s="1"/>
      <c r="I1750" s="84">
        <f t="shared" si="276"/>
        <v>17.34</v>
      </c>
      <c r="J1750" s="84">
        <f t="shared" si="277"/>
        <v>306.8</v>
      </c>
      <c r="K1750" s="1"/>
      <c r="L1750" s="1"/>
      <c r="M1750" s="84">
        <f t="shared" si="278"/>
        <v>17.34</v>
      </c>
      <c r="N1750" s="84">
        <f t="shared" si="279"/>
        <v>118</v>
      </c>
      <c r="O1750" s="84">
        <f t="shared" si="272"/>
        <v>389.4</v>
      </c>
      <c r="P1750" s="1"/>
      <c r="Q1750" s="1"/>
    </row>
    <row r="1751" spans="1:17" x14ac:dyDescent="0.2">
      <c r="A1751" s="84">
        <f t="shared" si="273"/>
        <v>174.5</v>
      </c>
      <c r="B1751" s="84">
        <f t="shared" si="270"/>
        <v>1</v>
      </c>
      <c r="C1751" s="84">
        <f t="shared" si="271"/>
        <v>1</v>
      </c>
      <c r="D1751" s="1"/>
      <c r="E1751" s="84">
        <f t="shared" si="274"/>
        <v>17.350000000000001</v>
      </c>
      <c r="F1751" s="84">
        <f t="shared" si="275"/>
        <v>0</v>
      </c>
      <c r="G1751" s="1"/>
      <c r="H1751" s="1"/>
      <c r="I1751" s="84">
        <f t="shared" si="276"/>
        <v>17.350000000000001</v>
      </c>
      <c r="J1751" s="84">
        <f t="shared" si="277"/>
        <v>307</v>
      </c>
      <c r="K1751" s="1"/>
      <c r="L1751" s="1"/>
      <c r="M1751" s="84">
        <f t="shared" si="278"/>
        <v>17.350000000000001</v>
      </c>
      <c r="N1751" s="84">
        <f t="shared" si="279"/>
        <v>118.08</v>
      </c>
      <c r="O1751" s="84">
        <f t="shared" si="272"/>
        <v>389.66399999999999</v>
      </c>
      <c r="P1751" s="1"/>
      <c r="Q1751" s="1"/>
    </row>
    <row r="1752" spans="1:17" x14ac:dyDescent="0.2">
      <c r="A1752" s="84">
        <f t="shared" si="273"/>
        <v>174.6</v>
      </c>
      <c r="B1752" s="84">
        <f t="shared" si="270"/>
        <v>1</v>
      </c>
      <c r="C1752" s="84">
        <f t="shared" si="271"/>
        <v>1</v>
      </c>
      <c r="D1752" s="1"/>
      <c r="E1752" s="84">
        <f t="shared" si="274"/>
        <v>17.36</v>
      </c>
      <c r="F1752" s="84">
        <f t="shared" si="275"/>
        <v>0</v>
      </c>
      <c r="G1752" s="1"/>
      <c r="H1752" s="1"/>
      <c r="I1752" s="84">
        <f t="shared" si="276"/>
        <v>17.36</v>
      </c>
      <c r="J1752" s="84">
        <f t="shared" si="277"/>
        <v>307.2</v>
      </c>
      <c r="K1752" s="1"/>
      <c r="L1752" s="1"/>
      <c r="M1752" s="84">
        <f t="shared" si="278"/>
        <v>17.36</v>
      </c>
      <c r="N1752" s="84">
        <f t="shared" si="279"/>
        <v>118.15</v>
      </c>
      <c r="O1752" s="84">
        <f t="shared" si="272"/>
        <v>389.89499999999998</v>
      </c>
      <c r="P1752" s="1"/>
      <c r="Q1752" s="1"/>
    </row>
    <row r="1753" spans="1:17" x14ac:dyDescent="0.2">
      <c r="A1753" s="84">
        <f t="shared" si="273"/>
        <v>174.7</v>
      </c>
      <c r="B1753" s="84">
        <f t="shared" si="270"/>
        <v>1</v>
      </c>
      <c r="C1753" s="84">
        <f t="shared" si="271"/>
        <v>1</v>
      </c>
      <c r="D1753" s="1"/>
      <c r="E1753" s="84">
        <f t="shared" si="274"/>
        <v>17.37</v>
      </c>
      <c r="F1753" s="84">
        <f t="shared" si="275"/>
        <v>0</v>
      </c>
      <c r="G1753" s="1"/>
      <c r="H1753" s="1"/>
      <c r="I1753" s="84">
        <f t="shared" si="276"/>
        <v>17.37</v>
      </c>
      <c r="J1753" s="84">
        <f t="shared" si="277"/>
        <v>307.39999999999998</v>
      </c>
      <c r="K1753" s="1"/>
      <c r="L1753" s="1"/>
      <c r="M1753" s="84">
        <f t="shared" si="278"/>
        <v>17.37</v>
      </c>
      <c r="N1753" s="84">
        <f t="shared" si="279"/>
        <v>118.23</v>
      </c>
      <c r="O1753" s="84">
        <f t="shared" si="272"/>
        <v>390.15899999999999</v>
      </c>
      <c r="P1753" s="1"/>
      <c r="Q1753" s="1"/>
    </row>
    <row r="1754" spans="1:17" x14ac:dyDescent="0.2">
      <c r="A1754" s="84">
        <f t="shared" si="273"/>
        <v>174.8</v>
      </c>
      <c r="B1754" s="84">
        <f t="shared" si="270"/>
        <v>1</v>
      </c>
      <c r="C1754" s="84">
        <f t="shared" si="271"/>
        <v>1</v>
      </c>
      <c r="D1754" s="1"/>
      <c r="E1754" s="84">
        <f t="shared" si="274"/>
        <v>17.38</v>
      </c>
      <c r="F1754" s="84">
        <f t="shared" si="275"/>
        <v>0</v>
      </c>
      <c r="G1754" s="1"/>
      <c r="H1754" s="1"/>
      <c r="I1754" s="84">
        <f t="shared" si="276"/>
        <v>17.38</v>
      </c>
      <c r="J1754" s="84">
        <f t="shared" si="277"/>
        <v>307.60000000000002</v>
      </c>
      <c r="K1754" s="1"/>
      <c r="L1754" s="1"/>
      <c r="M1754" s="84">
        <f t="shared" si="278"/>
        <v>17.38</v>
      </c>
      <c r="N1754" s="84">
        <f t="shared" si="279"/>
        <v>118.31</v>
      </c>
      <c r="O1754" s="84">
        <f t="shared" si="272"/>
        <v>390.423</v>
      </c>
      <c r="P1754" s="1"/>
      <c r="Q1754" s="1"/>
    </row>
    <row r="1755" spans="1:17" x14ac:dyDescent="0.2">
      <c r="A1755" s="84">
        <f t="shared" si="273"/>
        <v>174.9</v>
      </c>
      <c r="B1755" s="84">
        <f t="shared" si="270"/>
        <v>1</v>
      </c>
      <c r="C1755" s="84">
        <f t="shared" si="271"/>
        <v>1</v>
      </c>
      <c r="D1755" s="1"/>
      <c r="E1755" s="84">
        <f t="shared" si="274"/>
        <v>17.39</v>
      </c>
      <c r="F1755" s="84">
        <f t="shared" si="275"/>
        <v>0</v>
      </c>
      <c r="G1755" s="1"/>
      <c r="H1755" s="1"/>
      <c r="I1755" s="84">
        <f t="shared" si="276"/>
        <v>17.39</v>
      </c>
      <c r="J1755" s="84">
        <f t="shared" si="277"/>
        <v>307.8</v>
      </c>
      <c r="K1755" s="1"/>
      <c r="L1755" s="1"/>
      <c r="M1755" s="84">
        <f t="shared" si="278"/>
        <v>17.39</v>
      </c>
      <c r="N1755" s="84">
        <f t="shared" si="279"/>
        <v>118.38</v>
      </c>
      <c r="O1755" s="84">
        <f t="shared" si="272"/>
        <v>390.654</v>
      </c>
      <c r="P1755" s="1"/>
      <c r="Q1755" s="1"/>
    </row>
    <row r="1756" spans="1:17" x14ac:dyDescent="0.2">
      <c r="A1756" s="84">
        <f t="shared" si="273"/>
        <v>175</v>
      </c>
      <c r="B1756" s="84">
        <f t="shared" si="270"/>
        <v>1</v>
      </c>
      <c r="C1756" s="84">
        <f t="shared" si="271"/>
        <v>1</v>
      </c>
      <c r="D1756" s="1"/>
      <c r="E1756" s="84">
        <f t="shared" si="274"/>
        <v>17.399999999999999</v>
      </c>
      <c r="F1756" s="84">
        <f t="shared" si="275"/>
        <v>0</v>
      </c>
      <c r="G1756" s="1"/>
      <c r="H1756" s="1"/>
      <c r="I1756" s="84">
        <f t="shared" si="276"/>
        <v>17.399999999999999</v>
      </c>
      <c r="J1756" s="84">
        <f t="shared" si="277"/>
        <v>308</v>
      </c>
      <c r="K1756" s="1"/>
      <c r="L1756" s="1"/>
      <c r="M1756" s="84">
        <f t="shared" si="278"/>
        <v>17.399999999999999</v>
      </c>
      <c r="N1756" s="84">
        <f t="shared" si="279"/>
        <v>118.46</v>
      </c>
      <c r="O1756" s="84">
        <f t="shared" si="272"/>
        <v>390.91800000000001</v>
      </c>
      <c r="P1756" s="1"/>
      <c r="Q1756" s="1"/>
    </row>
    <row r="1757" spans="1:17" x14ac:dyDescent="0.2">
      <c r="A1757" s="84">
        <f t="shared" si="273"/>
        <v>175.1</v>
      </c>
      <c r="B1757" s="84">
        <f t="shared" si="270"/>
        <v>1</v>
      </c>
      <c r="C1757" s="84">
        <f t="shared" si="271"/>
        <v>1</v>
      </c>
      <c r="D1757" s="1"/>
      <c r="E1757" s="84">
        <f t="shared" si="274"/>
        <v>17.41</v>
      </c>
      <c r="F1757" s="84">
        <f t="shared" si="275"/>
        <v>0</v>
      </c>
      <c r="G1757" s="1"/>
      <c r="H1757" s="1"/>
      <c r="I1757" s="84">
        <f t="shared" si="276"/>
        <v>17.41</v>
      </c>
      <c r="J1757" s="84">
        <f t="shared" si="277"/>
        <v>308.2</v>
      </c>
      <c r="K1757" s="1"/>
      <c r="L1757" s="1"/>
      <c r="M1757" s="84">
        <f t="shared" si="278"/>
        <v>17.41</v>
      </c>
      <c r="N1757" s="84">
        <f t="shared" si="279"/>
        <v>118.54</v>
      </c>
      <c r="O1757" s="84">
        <f t="shared" si="272"/>
        <v>391.18200000000002</v>
      </c>
      <c r="P1757" s="1"/>
      <c r="Q1757" s="1"/>
    </row>
    <row r="1758" spans="1:17" x14ac:dyDescent="0.2">
      <c r="A1758" s="84">
        <f t="shared" si="273"/>
        <v>175.2</v>
      </c>
      <c r="B1758" s="84">
        <f t="shared" si="270"/>
        <v>1</v>
      </c>
      <c r="C1758" s="84">
        <f t="shared" si="271"/>
        <v>1</v>
      </c>
      <c r="D1758" s="1"/>
      <c r="E1758" s="84">
        <f t="shared" si="274"/>
        <v>17.420000000000002</v>
      </c>
      <c r="F1758" s="84">
        <f t="shared" si="275"/>
        <v>0</v>
      </c>
      <c r="G1758" s="1"/>
      <c r="H1758" s="1"/>
      <c r="I1758" s="84">
        <f t="shared" si="276"/>
        <v>17.420000000000002</v>
      </c>
      <c r="J1758" s="84">
        <f t="shared" si="277"/>
        <v>308.39999999999998</v>
      </c>
      <c r="K1758" s="1"/>
      <c r="L1758" s="1"/>
      <c r="M1758" s="84">
        <f t="shared" si="278"/>
        <v>17.420000000000002</v>
      </c>
      <c r="N1758" s="84">
        <f t="shared" si="279"/>
        <v>118.62</v>
      </c>
      <c r="O1758" s="84">
        <f t="shared" si="272"/>
        <v>391.44600000000003</v>
      </c>
      <c r="P1758" s="1"/>
      <c r="Q1758" s="1"/>
    </row>
    <row r="1759" spans="1:17" x14ac:dyDescent="0.2">
      <c r="A1759" s="84">
        <f t="shared" si="273"/>
        <v>175.3</v>
      </c>
      <c r="B1759" s="84">
        <f t="shared" si="270"/>
        <v>1</v>
      </c>
      <c r="C1759" s="84">
        <f t="shared" si="271"/>
        <v>1</v>
      </c>
      <c r="D1759" s="1"/>
      <c r="E1759" s="84">
        <f t="shared" si="274"/>
        <v>17.43</v>
      </c>
      <c r="F1759" s="84">
        <f t="shared" si="275"/>
        <v>0</v>
      </c>
      <c r="G1759" s="1"/>
      <c r="H1759" s="1"/>
      <c r="I1759" s="84">
        <f t="shared" si="276"/>
        <v>17.43</v>
      </c>
      <c r="J1759" s="84">
        <f t="shared" si="277"/>
        <v>308.60000000000002</v>
      </c>
      <c r="K1759" s="1"/>
      <c r="L1759" s="1"/>
      <c r="M1759" s="84">
        <f t="shared" si="278"/>
        <v>17.43</v>
      </c>
      <c r="N1759" s="84">
        <f t="shared" si="279"/>
        <v>118.69</v>
      </c>
      <c r="O1759" s="84">
        <f t="shared" si="272"/>
        <v>391.67700000000002</v>
      </c>
      <c r="P1759" s="1"/>
      <c r="Q1759" s="1"/>
    </row>
    <row r="1760" spans="1:17" x14ac:dyDescent="0.2">
      <c r="A1760" s="84">
        <f t="shared" si="273"/>
        <v>175.4</v>
      </c>
      <c r="B1760" s="84">
        <f t="shared" si="270"/>
        <v>1</v>
      </c>
      <c r="C1760" s="84">
        <f t="shared" si="271"/>
        <v>1</v>
      </c>
      <c r="D1760" s="1"/>
      <c r="E1760" s="84">
        <f t="shared" si="274"/>
        <v>17.440000000000001</v>
      </c>
      <c r="F1760" s="84">
        <f t="shared" si="275"/>
        <v>0</v>
      </c>
      <c r="G1760" s="1"/>
      <c r="H1760" s="1"/>
      <c r="I1760" s="84">
        <f t="shared" si="276"/>
        <v>17.440000000000001</v>
      </c>
      <c r="J1760" s="84">
        <f t="shared" si="277"/>
        <v>308.8</v>
      </c>
      <c r="K1760" s="1"/>
      <c r="L1760" s="1"/>
      <c r="M1760" s="84">
        <f t="shared" si="278"/>
        <v>17.440000000000001</v>
      </c>
      <c r="N1760" s="84">
        <f t="shared" si="279"/>
        <v>118.77</v>
      </c>
      <c r="O1760" s="84">
        <f t="shared" si="272"/>
        <v>391.94099999999997</v>
      </c>
      <c r="P1760" s="1"/>
      <c r="Q1760" s="1"/>
    </row>
    <row r="1761" spans="1:17" x14ac:dyDescent="0.2">
      <c r="A1761" s="84">
        <f t="shared" si="273"/>
        <v>175.5</v>
      </c>
      <c r="B1761" s="84">
        <f t="shared" si="270"/>
        <v>1</v>
      </c>
      <c r="C1761" s="84">
        <f t="shared" si="271"/>
        <v>1</v>
      </c>
      <c r="D1761" s="1"/>
      <c r="E1761" s="84">
        <f t="shared" si="274"/>
        <v>17.45</v>
      </c>
      <c r="F1761" s="84">
        <f t="shared" si="275"/>
        <v>0</v>
      </c>
      <c r="G1761" s="1"/>
      <c r="H1761" s="1"/>
      <c r="I1761" s="84">
        <f t="shared" si="276"/>
        <v>17.45</v>
      </c>
      <c r="J1761" s="84">
        <f t="shared" si="277"/>
        <v>309</v>
      </c>
      <c r="K1761" s="1"/>
      <c r="L1761" s="1"/>
      <c r="M1761" s="84">
        <f t="shared" si="278"/>
        <v>17.45</v>
      </c>
      <c r="N1761" s="84">
        <f t="shared" si="279"/>
        <v>118.85</v>
      </c>
      <c r="O1761" s="84">
        <f t="shared" si="272"/>
        <v>392.20499999999998</v>
      </c>
      <c r="P1761" s="1"/>
      <c r="Q1761" s="1"/>
    </row>
    <row r="1762" spans="1:17" x14ac:dyDescent="0.2">
      <c r="A1762" s="84">
        <f t="shared" si="273"/>
        <v>175.6</v>
      </c>
      <c r="B1762" s="84">
        <f t="shared" si="270"/>
        <v>1</v>
      </c>
      <c r="C1762" s="84">
        <f t="shared" si="271"/>
        <v>1</v>
      </c>
      <c r="D1762" s="1"/>
      <c r="E1762" s="84">
        <f t="shared" si="274"/>
        <v>17.46</v>
      </c>
      <c r="F1762" s="84">
        <f t="shared" si="275"/>
        <v>0</v>
      </c>
      <c r="G1762" s="1"/>
      <c r="H1762" s="1"/>
      <c r="I1762" s="84">
        <f t="shared" si="276"/>
        <v>17.46</v>
      </c>
      <c r="J1762" s="84">
        <f t="shared" si="277"/>
        <v>309.2</v>
      </c>
      <c r="K1762" s="1"/>
      <c r="L1762" s="1"/>
      <c r="M1762" s="84">
        <f t="shared" si="278"/>
        <v>17.46</v>
      </c>
      <c r="N1762" s="84">
        <f t="shared" si="279"/>
        <v>118.92</v>
      </c>
      <c r="O1762" s="84">
        <f t="shared" si="272"/>
        <v>392.43599999999998</v>
      </c>
      <c r="P1762" s="1"/>
      <c r="Q1762" s="1"/>
    </row>
    <row r="1763" spans="1:17" x14ac:dyDescent="0.2">
      <c r="A1763" s="84">
        <f t="shared" si="273"/>
        <v>175.7</v>
      </c>
      <c r="B1763" s="84">
        <f t="shared" si="270"/>
        <v>1</v>
      </c>
      <c r="C1763" s="84">
        <f t="shared" si="271"/>
        <v>1</v>
      </c>
      <c r="D1763" s="1"/>
      <c r="E1763" s="84">
        <f t="shared" si="274"/>
        <v>17.47</v>
      </c>
      <c r="F1763" s="84">
        <f t="shared" si="275"/>
        <v>0</v>
      </c>
      <c r="G1763" s="1"/>
      <c r="H1763" s="1"/>
      <c r="I1763" s="84">
        <f t="shared" si="276"/>
        <v>17.47</v>
      </c>
      <c r="J1763" s="84">
        <f t="shared" si="277"/>
        <v>309.39999999999998</v>
      </c>
      <c r="K1763" s="1"/>
      <c r="L1763" s="1"/>
      <c r="M1763" s="84">
        <f t="shared" si="278"/>
        <v>17.47</v>
      </c>
      <c r="N1763" s="84">
        <f t="shared" si="279"/>
        <v>119</v>
      </c>
      <c r="O1763" s="84">
        <f t="shared" si="272"/>
        <v>392.7</v>
      </c>
      <c r="P1763" s="1"/>
      <c r="Q1763" s="1"/>
    </row>
    <row r="1764" spans="1:17" x14ac:dyDescent="0.2">
      <c r="A1764" s="84">
        <f t="shared" si="273"/>
        <v>175.8</v>
      </c>
      <c r="B1764" s="84">
        <f t="shared" si="270"/>
        <v>1</v>
      </c>
      <c r="C1764" s="84">
        <f t="shared" si="271"/>
        <v>1</v>
      </c>
      <c r="D1764" s="1"/>
      <c r="E1764" s="84">
        <f t="shared" si="274"/>
        <v>17.48</v>
      </c>
      <c r="F1764" s="84">
        <f t="shared" si="275"/>
        <v>0</v>
      </c>
      <c r="G1764" s="1"/>
      <c r="H1764" s="1"/>
      <c r="I1764" s="84">
        <f t="shared" si="276"/>
        <v>17.48</v>
      </c>
      <c r="J1764" s="84">
        <f t="shared" si="277"/>
        <v>309.60000000000002</v>
      </c>
      <c r="K1764" s="1"/>
      <c r="L1764" s="1"/>
      <c r="M1764" s="84">
        <f t="shared" si="278"/>
        <v>17.48</v>
      </c>
      <c r="N1764" s="84">
        <f t="shared" si="279"/>
        <v>119.08</v>
      </c>
      <c r="O1764" s="84">
        <f t="shared" si="272"/>
        <v>392.964</v>
      </c>
      <c r="P1764" s="1"/>
      <c r="Q1764" s="1"/>
    </row>
    <row r="1765" spans="1:17" x14ac:dyDescent="0.2">
      <c r="A1765" s="84">
        <f t="shared" si="273"/>
        <v>175.9</v>
      </c>
      <c r="B1765" s="84">
        <f t="shared" si="270"/>
        <v>1</v>
      </c>
      <c r="C1765" s="84">
        <f t="shared" si="271"/>
        <v>1</v>
      </c>
      <c r="D1765" s="1"/>
      <c r="E1765" s="84">
        <f t="shared" si="274"/>
        <v>17.489999999999998</v>
      </c>
      <c r="F1765" s="84">
        <f t="shared" si="275"/>
        <v>0</v>
      </c>
      <c r="G1765" s="1"/>
      <c r="H1765" s="1"/>
      <c r="I1765" s="84">
        <f t="shared" si="276"/>
        <v>17.489999999999998</v>
      </c>
      <c r="J1765" s="84">
        <f t="shared" si="277"/>
        <v>309.8</v>
      </c>
      <c r="K1765" s="1"/>
      <c r="L1765" s="1"/>
      <c r="M1765" s="84">
        <f t="shared" si="278"/>
        <v>17.489999999999998</v>
      </c>
      <c r="N1765" s="84">
        <f t="shared" si="279"/>
        <v>119.15</v>
      </c>
      <c r="O1765" s="84">
        <f t="shared" si="272"/>
        <v>393.19499999999999</v>
      </c>
      <c r="P1765" s="1"/>
      <c r="Q1765" s="1"/>
    </row>
    <row r="1766" spans="1:17" x14ac:dyDescent="0.2">
      <c r="A1766" s="84">
        <f t="shared" si="273"/>
        <v>176</v>
      </c>
      <c r="B1766" s="84">
        <f t="shared" si="270"/>
        <v>1</v>
      </c>
      <c r="C1766" s="84">
        <f t="shared" si="271"/>
        <v>1</v>
      </c>
      <c r="D1766" s="1"/>
      <c r="E1766" s="84">
        <f t="shared" si="274"/>
        <v>17.5</v>
      </c>
      <c r="F1766" s="84">
        <f t="shared" si="275"/>
        <v>0</v>
      </c>
      <c r="G1766" s="1"/>
      <c r="H1766" s="1"/>
      <c r="I1766" s="84">
        <f t="shared" si="276"/>
        <v>17.5</v>
      </c>
      <c r="J1766" s="84">
        <f t="shared" si="277"/>
        <v>310</v>
      </c>
      <c r="K1766" s="1"/>
      <c r="L1766" s="1"/>
      <c r="M1766" s="84">
        <f t="shared" si="278"/>
        <v>17.5</v>
      </c>
      <c r="N1766" s="84">
        <f t="shared" si="279"/>
        <v>119.23</v>
      </c>
      <c r="O1766" s="84">
        <f t="shared" si="272"/>
        <v>393.459</v>
      </c>
      <c r="P1766" s="1"/>
      <c r="Q1766" s="1"/>
    </row>
    <row r="1767" spans="1:17" x14ac:dyDescent="0.2">
      <c r="A1767" s="84">
        <f t="shared" si="273"/>
        <v>176.1</v>
      </c>
      <c r="B1767" s="84">
        <f t="shared" si="270"/>
        <v>1</v>
      </c>
      <c r="C1767" s="84">
        <f t="shared" si="271"/>
        <v>1</v>
      </c>
      <c r="D1767" s="1"/>
      <c r="E1767" s="84">
        <f t="shared" si="274"/>
        <v>17.510000000000002</v>
      </c>
      <c r="F1767" s="84">
        <f t="shared" si="275"/>
        <v>0</v>
      </c>
      <c r="G1767" s="1"/>
      <c r="H1767" s="1"/>
      <c r="I1767" s="84">
        <f t="shared" si="276"/>
        <v>17.510000000000002</v>
      </c>
      <c r="J1767" s="84">
        <f t="shared" si="277"/>
        <v>310.2</v>
      </c>
      <c r="K1767" s="1"/>
      <c r="L1767" s="1"/>
      <c r="M1767" s="84">
        <f t="shared" si="278"/>
        <v>17.510000000000002</v>
      </c>
      <c r="N1767" s="84">
        <f t="shared" si="279"/>
        <v>119.31</v>
      </c>
      <c r="O1767" s="84">
        <f t="shared" si="272"/>
        <v>393.72300000000001</v>
      </c>
      <c r="P1767" s="1"/>
      <c r="Q1767" s="1"/>
    </row>
    <row r="1768" spans="1:17" x14ac:dyDescent="0.2">
      <c r="A1768" s="84">
        <f t="shared" si="273"/>
        <v>176.2</v>
      </c>
      <c r="B1768" s="84">
        <f t="shared" si="270"/>
        <v>1</v>
      </c>
      <c r="C1768" s="84">
        <f t="shared" si="271"/>
        <v>1</v>
      </c>
      <c r="D1768" s="1"/>
      <c r="E1768" s="84">
        <f t="shared" si="274"/>
        <v>17.52</v>
      </c>
      <c r="F1768" s="84">
        <f t="shared" si="275"/>
        <v>0</v>
      </c>
      <c r="G1768" s="1"/>
      <c r="H1768" s="1"/>
      <c r="I1768" s="84">
        <f t="shared" si="276"/>
        <v>17.52</v>
      </c>
      <c r="J1768" s="84">
        <f t="shared" si="277"/>
        <v>310.39999999999998</v>
      </c>
      <c r="K1768" s="1"/>
      <c r="L1768" s="1"/>
      <c r="M1768" s="84">
        <f t="shared" si="278"/>
        <v>17.52</v>
      </c>
      <c r="N1768" s="84">
        <f t="shared" si="279"/>
        <v>119.38</v>
      </c>
      <c r="O1768" s="84">
        <f t="shared" si="272"/>
        <v>393.95400000000001</v>
      </c>
      <c r="P1768" s="1"/>
      <c r="Q1768" s="1"/>
    </row>
    <row r="1769" spans="1:17" x14ac:dyDescent="0.2">
      <c r="A1769" s="84">
        <f t="shared" si="273"/>
        <v>176.3</v>
      </c>
      <c r="B1769" s="84">
        <f t="shared" si="270"/>
        <v>1</v>
      </c>
      <c r="C1769" s="84">
        <f t="shared" si="271"/>
        <v>1</v>
      </c>
      <c r="D1769" s="1"/>
      <c r="E1769" s="84">
        <f t="shared" si="274"/>
        <v>17.53</v>
      </c>
      <c r="F1769" s="84">
        <f t="shared" si="275"/>
        <v>0</v>
      </c>
      <c r="G1769" s="1"/>
      <c r="H1769" s="1"/>
      <c r="I1769" s="84">
        <f t="shared" si="276"/>
        <v>17.53</v>
      </c>
      <c r="J1769" s="84">
        <f t="shared" si="277"/>
        <v>310.60000000000002</v>
      </c>
      <c r="K1769" s="1"/>
      <c r="L1769" s="1"/>
      <c r="M1769" s="84">
        <f t="shared" si="278"/>
        <v>17.53</v>
      </c>
      <c r="N1769" s="84">
        <f t="shared" si="279"/>
        <v>119.46</v>
      </c>
      <c r="O1769" s="84">
        <f t="shared" si="272"/>
        <v>394.21800000000002</v>
      </c>
      <c r="P1769" s="1"/>
      <c r="Q1769" s="1"/>
    </row>
    <row r="1770" spans="1:17" x14ac:dyDescent="0.2">
      <c r="A1770" s="84">
        <f t="shared" si="273"/>
        <v>176.4</v>
      </c>
      <c r="B1770" s="84">
        <f t="shared" si="270"/>
        <v>1</v>
      </c>
      <c r="C1770" s="84">
        <f t="shared" si="271"/>
        <v>1</v>
      </c>
      <c r="D1770" s="1"/>
      <c r="E1770" s="84">
        <f t="shared" si="274"/>
        <v>17.54</v>
      </c>
      <c r="F1770" s="84">
        <f t="shared" si="275"/>
        <v>0</v>
      </c>
      <c r="G1770" s="1"/>
      <c r="H1770" s="1"/>
      <c r="I1770" s="84">
        <f t="shared" si="276"/>
        <v>17.54</v>
      </c>
      <c r="J1770" s="84">
        <f t="shared" si="277"/>
        <v>310.8</v>
      </c>
      <c r="K1770" s="1"/>
      <c r="L1770" s="1"/>
      <c r="M1770" s="84">
        <f t="shared" si="278"/>
        <v>17.54</v>
      </c>
      <c r="N1770" s="84">
        <f t="shared" si="279"/>
        <v>119.54</v>
      </c>
      <c r="O1770" s="84">
        <f t="shared" si="272"/>
        <v>394.48200000000003</v>
      </c>
      <c r="P1770" s="1"/>
      <c r="Q1770" s="1"/>
    </row>
    <row r="1771" spans="1:17" x14ac:dyDescent="0.2">
      <c r="A1771" s="84">
        <f t="shared" si="273"/>
        <v>176.5</v>
      </c>
      <c r="B1771" s="84">
        <f t="shared" si="270"/>
        <v>1</v>
      </c>
      <c r="C1771" s="84">
        <f t="shared" si="271"/>
        <v>1</v>
      </c>
      <c r="D1771" s="1"/>
      <c r="E1771" s="84">
        <f t="shared" si="274"/>
        <v>17.55</v>
      </c>
      <c r="F1771" s="84">
        <f t="shared" si="275"/>
        <v>0</v>
      </c>
      <c r="G1771" s="1"/>
      <c r="H1771" s="1"/>
      <c r="I1771" s="84">
        <f t="shared" si="276"/>
        <v>17.55</v>
      </c>
      <c r="J1771" s="84">
        <f t="shared" si="277"/>
        <v>311</v>
      </c>
      <c r="K1771" s="1"/>
      <c r="L1771" s="1"/>
      <c r="M1771" s="84">
        <f t="shared" si="278"/>
        <v>17.55</v>
      </c>
      <c r="N1771" s="84">
        <f t="shared" si="279"/>
        <v>119.62</v>
      </c>
      <c r="O1771" s="84">
        <f t="shared" si="272"/>
        <v>394.74599999999998</v>
      </c>
      <c r="P1771" s="1"/>
      <c r="Q1771" s="1"/>
    </row>
    <row r="1772" spans="1:17" x14ac:dyDescent="0.2">
      <c r="A1772" s="84">
        <f t="shared" si="273"/>
        <v>176.6</v>
      </c>
      <c r="B1772" s="84">
        <f t="shared" si="270"/>
        <v>1</v>
      </c>
      <c r="C1772" s="84">
        <f t="shared" si="271"/>
        <v>1</v>
      </c>
      <c r="D1772" s="1"/>
      <c r="E1772" s="84">
        <f t="shared" si="274"/>
        <v>17.559999999999999</v>
      </c>
      <c r="F1772" s="84">
        <f t="shared" si="275"/>
        <v>0</v>
      </c>
      <c r="G1772" s="1"/>
      <c r="H1772" s="1"/>
      <c r="I1772" s="84">
        <f t="shared" si="276"/>
        <v>17.559999999999999</v>
      </c>
      <c r="J1772" s="84">
        <f t="shared" si="277"/>
        <v>311.2</v>
      </c>
      <c r="K1772" s="1"/>
      <c r="L1772" s="1"/>
      <c r="M1772" s="84">
        <f t="shared" si="278"/>
        <v>17.559999999999999</v>
      </c>
      <c r="N1772" s="84">
        <f t="shared" si="279"/>
        <v>119.69</v>
      </c>
      <c r="O1772" s="84">
        <f t="shared" si="272"/>
        <v>394.97699999999998</v>
      </c>
      <c r="P1772" s="1"/>
      <c r="Q1772" s="1"/>
    </row>
    <row r="1773" spans="1:17" x14ac:dyDescent="0.2">
      <c r="A1773" s="84">
        <f t="shared" si="273"/>
        <v>176.7</v>
      </c>
      <c r="B1773" s="84">
        <f t="shared" si="270"/>
        <v>1</v>
      </c>
      <c r="C1773" s="84">
        <f t="shared" si="271"/>
        <v>1</v>
      </c>
      <c r="D1773" s="1"/>
      <c r="E1773" s="84">
        <f t="shared" si="274"/>
        <v>17.57</v>
      </c>
      <c r="F1773" s="84">
        <f t="shared" si="275"/>
        <v>0</v>
      </c>
      <c r="G1773" s="1"/>
      <c r="H1773" s="1"/>
      <c r="I1773" s="84">
        <f t="shared" si="276"/>
        <v>17.57</v>
      </c>
      <c r="J1773" s="84">
        <f t="shared" si="277"/>
        <v>311.39999999999998</v>
      </c>
      <c r="K1773" s="1"/>
      <c r="L1773" s="1"/>
      <c r="M1773" s="84">
        <f t="shared" si="278"/>
        <v>17.57</v>
      </c>
      <c r="N1773" s="84">
        <f t="shared" si="279"/>
        <v>119.77</v>
      </c>
      <c r="O1773" s="84">
        <f t="shared" si="272"/>
        <v>395.24099999999999</v>
      </c>
      <c r="P1773" s="1"/>
      <c r="Q1773" s="1"/>
    </row>
    <row r="1774" spans="1:17" x14ac:dyDescent="0.2">
      <c r="A1774" s="84">
        <f t="shared" si="273"/>
        <v>176.8</v>
      </c>
      <c r="B1774" s="84">
        <f t="shared" si="270"/>
        <v>1</v>
      </c>
      <c r="C1774" s="84">
        <f t="shared" si="271"/>
        <v>1</v>
      </c>
      <c r="D1774" s="1"/>
      <c r="E1774" s="84">
        <f t="shared" si="274"/>
        <v>17.579999999999998</v>
      </c>
      <c r="F1774" s="84">
        <f t="shared" si="275"/>
        <v>0</v>
      </c>
      <c r="G1774" s="1"/>
      <c r="H1774" s="1"/>
      <c r="I1774" s="84">
        <f t="shared" si="276"/>
        <v>17.579999999999998</v>
      </c>
      <c r="J1774" s="84">
        <f t="shared" si="277"/>
        <v>311.60000000000002</v>
      </c>
      <c r="K1774" s="1"/>
      <c r="L1774" s="1"/>
      <c r="M1774" s="84">
        <f t="shared" si="278"/>
        <v>17.579999999999998</v>
      </c>
      <c r="N1774" s="84">
        <f t="shared" si="279"/>
        <v>119.85</v>
      </c>
      <c r="O1774" s="84">
        <f t="shared" si="272"/>
        <v>395.505</v>
      </c>
      <c r="P1774" s="1"/>
      <c r="Q1774" s="1"/>
    </row>
    <row r="1775" spans="1:17" x14ac:dyDescent="0.2">
      <c r="A1775" s="84">
        <f t="shared" si="273"/>
        <v>176.9</v>
      </c>
      <c r="B1775" s="84">
        <f t="shared" si="270"/>
        <v>1</v>
      </c>
      <c r="C1775" s="84">
        <f t="shared" si="271"/>
        <v>1</v>
      </c>
      <c r="D1775" s="1"/>
      <c r="E1775" s="84">
        <f t="shared" si="274"/>
        <v>17.59</v>
      </c>
      <c r="F1775" s="84">
        <f t="shared" si="275"/>
        <v>0</v>
      </c>
      <c r="G1775" s="1"/>
      <c r="H1775" s="1"/>
      <c r="I1775" s="84">
        <f t="shared" si="276"/>
        <v>17.59</v>
      </c>
      <c r="J1775" s="84">
        <f t="shared" si="277"/>
        <v>311.8</v>
      </c>
      <c r="K1775" s="1"/>
      <c r="L1775" s="1"/>
      <c r="M1775" s="84">
        <f t="shared" si="278"/>
        <v>17.59</v>
      </c>
      <c r="N1775" s="84">
        <f t="shared" si="279"/>
        <v>119.92</v>
      </c>
      <c r="O1775" s="84">
        <f t="shared" si="272"/>
        <v>395.73599999999999</v>
      </c>
      <c r="P1775" s="1"/>
      <c r="Q1775" s="1"/>
    </row>
    <row r="1776" spans="1:17" x14ac:dyDescent="0.2">
      <c r="A1776" s="84">
        <f t="shared" si="273"/>
        <v>177</v>
      </c>
      <c r="B1776" s="84">
        <f t="shared" si="270"/>
        <v>1</v>
      </c>
      <c r="C1776" s="84">
        <f t="shared" si="271"/>
        <v>1</v>
      </c>
      <c r="D1776" s="1"/>
      <c r="E1776" s="84">
        <f t="shared" si="274"/>
        <v>17.600000000000001</v>
      </c>
      <c r="F1776" s="84">
        <f t="shared" si="275"/>
        <v>0</v>
      </c>
      <c r="G1776" s="1"/>
      <c r="H1776" s="1"/>
      <c r="I1776" s="84">
        <f t="shared" si="276"/>
        <v>17.600000000000001</v>
      </c>
      <c r="J1776" s="84">
        <f t="shared" si="277"/>
        <v>312</v>
      </c>
      <c r="K1776" s="1"/>
      <c r="L1776" s="1"/>
      <c r="M1776" s="84">
        <f t="shared" si="278"/>
        <v>17.600000000000001</v>
      </c>
      <c r="N1776" s="84">
        <f t="shared" si="279"/>
        <v>120</v>
      </c>
      <c r="O1776" s="84">
        <f t="shared" si="272"/>
        <v>396</v>
      </c>
      <c r="P1776" s="1"/>
      <c r="Q1776" s="1"/>
    </row>
    <row r="1777" spans="1:17" x14ac:dyDescent="0.2">
      <c r="A1777" s="84">
        <f t="shared" si="273"/>
        <v>177.1</v>
      </c>
      <c r="B1777" s="84">
        <f t="shared" si="270"/>
        <v>1</v>
      </c>
      <c r="C1777" s="84">
        <f t="shared" si="271"/>
        <v>1</v>
      </c>
      <c r="D1777" s="1"/>
      <c r="E1777" s="84">
        <f t="shared" si="274"/>
        <v>17.61</v>
      </c>
      <c r="F1777" s="84">
        <f t="shared" si="275"/>
        <v>0</v>
      </c>
      <c r="G1777" s="1"/>
      <c r="H1777" s="1"/>
      <c r="I1777" s="84">
        <f t="shared" si="276"/>
        <v>17.61</v>
      </c>
      <c r="J1777" s="84">
        <f t="shared" si="277"/>
        <v>312.2</v>
      </c>
      <c r="K1777" s="1"/>
      <c r="L1777" s="1"/>
      <c r="M1777" s="84">
        <f t="shared" si="278"/>
        <v>17.61</v>
      </c>
      <c r="N1777" s="84">
        <f t="shared" si="279"/>
        <v>120.08</v>
      </c>
      <c r="O1777" s="84">
        <f t="shared" si="272"/>
        <v>396.26400000000001</v>
      </c>
      <c r="P1777" s="1"/>
      <c r="Q1777" s="1"/>
    </row>
    <row r="1778" spans="1:17" x14ac:dyDescent="0.2">
      <c r="A1778" s="84">
        <f t="shared" si="273"/>
        <v>177.2</v>
      </c>
      <c r="B1778" s="84">
        <f t="shared" si="270"/>
        <v>1</v>
      </c>
      <c r="C1778" s="84">
        <f t="shared" si="271"/>
        <v>1</v>
      </c>
      <c r="D1778" s="1"/>
      <c r="E1778" s="84">
        <f t="shared" si="274"/>
        <v>17.62</v>
      </c>
      <c r="F1778" s="84">
        <f t="shared" si="275"/>
        <v>0</v>
      </c>
      <c r="G1778" s="1"/>
      <c r="H1778" s="1"/>
      <c r="I1778" s="84">
        <f t="shared" si="276"/>
        <v>17.62</v>
      </c>
      <c r="J1778" s="84">
        <f t="shared" si="277"/>
        <v>312.39999999999998</v>
      </c>
      <c r="K1778" s="1"/>
      <c r="L1778" s="1"/>
      <c r="M1778" s="84">
        <f t="shared" si="278"/>
        <v>17.62</v>
      </c>
      <c r="N1778" s="84">
        <f t="shared" si="279"/>
        <v>120.15</v>
      </c>
      <c r="O1778" s="84">
        <f t="shared" si="272"/>
        <v>396.495</v>
      </c>
      <c r="P1778" s="1"/>
      <c r="Q1778" s="1"/>
    </row>
    <row r="1779" spans="1:17" x14ac:dyDescent="0.2">
      <c r="A1779" s="84">
        <f t="shared" si="273"/>
        <v>177.3</v>
      </c>
      <c r="B1779" s="84">
        <f t="shared" si="270"/>
        <v>1</v>
      </c>
      <c r="C1779" s="84">
        <f t="shared" si="271"/>
        <v>1</v>
      </c>
      <c r="D1779" s="1"/>
      <c r="E1779" s="84">
        <f t="shared" si="274"/>
        <v>17.63</v>
      </c>
      <c r="F1779" s="84">
        <f t="shared" si="275"/>
        <v>0</v>
      </c>
      <c r="G1779" s="1"/>
      <c r="H1779" s="1"/>
      <c r="I1779" s="84">
        <f t="shared" si="276"/>
        <v>17.63</v>
      </c>
      <c r="J1779" s="84">
        <f t="shared" si="277"/>
        <v>312.60000000000002</v>
      </c>
      <c r="K1779" s="1"/>
      <c r="L1779" s="1"/>
      <c r="M1779" s="84">
        <f t="shared" si="278"/>
        <v>17.63</v>
      </c>
      <c r="N1779" s="84">
        <f t="shared" si="279"/>
        <v>120.23</v>
      </c>
      <c r="O1779" s="84">
        <f t="shared" si="272"/>
        <v>396.75900000000001</v>
      </c>
      <c r="P1779" s="1"/>
      <c r="Q1779" s="1"/>
    </row>
    <row r="1780" spans="1:17" x14ac:dyDescent="0.2">
      <c r="A1780" s="84">
        <f t="shared" si="273"/>
        <v>177.4</v>
      </c>
      <c r="B1780" s="84">
        <f t="shared" si="270"/>
        <v>1</v>
      </c>
      <c r="C1780" s="84">
        <f t="shared" si="271"/>
        <v>1</v>
      </c>
      <c r="D1780" s="1"/>
      <c r="E1780" s="84">
        <f t="shared" si="274"/>
        <v>17.64</v>
      </c>
      <c r="F1780" s="84">
        <f t="shared" si="275"/>
        <v>0</v>
      </c>
      <c r="G1780" s="1"/>
      <c r="H1780" s="1"/>
      <c r="I1780" s="84">
        <f t="shared" si="276"/>
        <v>17.64</v>
      </c>
      <c r="J1780" s="84">
        <f t="shared" si="277"/>
        <v>312.8</v>
      </c>
      <c r="K1780" s="1"/>
      <c r="L1780" s="1"/>
      <c r="M1780" s="84">
        <f t="shared" si="278"/>
        <v>17.64</v>
      </c>
      <c r="N1780" s="84">
        <f t="shared" si="279"/>
        <v>120.31</v>
      </c>
      <c r="O1780" s="84">
        <f t="shared" si="272"/>
        <v>397.02300000000002</v>
      </c>
      <c r="P1780" s="1"/>
      <c r="Q1780" s="1"/>
    </row>
    <row r="1781" spans="1:17" x14ac:dyDescent="0.2">
      <c r="A1781" s="84">
        <f t="shared" si="273"/>
        <v>177.5</v>
      </c>
      <c r="B1781" s="84">
        <f t="shared" si="270"/>
        <v>1</v>
      </c>
      <c r="C1781" s="84">
        <f t="shared" si="271"/>
        <v>1</v>
      </c>
      <c r="D1781" s="1"/>
      <c r="E1781" s="84">
        <f t="shared" si="274"/>
        <v>17.649999999999999</v>
      </c>
      <c r="F1781" s="84">
        <f t="shared" si="275"/>
        <v>0</v>
      </c>
      <c r="G1781" s="1"/>
      <c r="H1781" s="1"/>
      <c r="I1781" s="84">
        <f t="shared" si="276"/>
        <v>17.649999999999999</v>
      </c>
      <c r="J1781" s="84">
        <f t="shared" si="277"/>
        <v>313</v>
      </c>
      <c r="K1781" s="1"/>
      <c r="L1781" s="1"/>
      <c r="M1781" s="84">
        <f t="shared" si="278"/>
        <v>17.649999999999999</v>
      </c>
      <c r="N1781" s="84">
        <f t="shared" si="279"/>
        <v>120.38</v>
      </c>
      <c r="O1781" s="84">
        <f t="shared" si="272"/>
        <v>397.25400000000002</v>
      </c>
      <c r="P1781" s="1"/>
      <c r="Q1781" s="1"/>
    </row>
    <row r="1782" spans="1:17" x14ac:dyDescent="0.2">
      <c r="A1782" s="84">
        <f t="shared" si="273"/>
        <v>177.6</v>
      </c>
      <c r="B1782" s="84">
        <f t="shared" si="270"/>
        <v>1</v>
      </c>
      <c r="C1782" s="84">
        <f t="shared" si="271"/>
        <v>1</v>
      </c>
      <c r="D1782" s="1"/>
      <c r="E1782" s="84">
        <f t="shared" si="274"/>
        <v>17.66</v>
      </c>
      <c r="F1782" s="84">
        <f t="shared" si="275"/>
        <v>0</v>
      </c>
      <c r="G1782" s="1"/>
      <c r="H1782" s="1"/>
      <c r="I1782" s="84">
        <f t="shared" si="276"/>
        <v>17.66</v>
      </c>
      <c r="J1782" s="84">
        <f t="shared" si="277"/>
        <v>313.2</v>
      </c>
      <c r="K1782" s="1"/>
      <c r="L1782" s="1"/>
      <c r="M1782" s="84">
        <f t="shared" si="278"/>
        <v>17.66</v>
      </c>
      <c r="N1782" s="84">
        <f t="shared" si="279"/>
        <v>120.46</v>
      </c>
      <c r="O1782" s="84">
        <f t="shared" si="272"/>
        <v>397.51799999999997</v>
      </c>
      <c r="P1782" s="1"/>
      <c r="Q1782" s="1"/>
    </row>
    <row r="1783" spans="1:17" x14ac:dyDescent="0.2">
      <c r="A1783" s="84">
        <f t="shared" si="273"/>
        <v>177.7</v>
      </c>
      <c r="B1783" s="84">
        <f t="shared" si="270"/>
        <v>1</v>
      </c>
      <c r="C1783" s="84">
        <f t="shared" si="271"/>
        <v>1</v>
      </c>
      <c r="D1783" s="1"/>
      <c r="E1783" s="84">
        <f t="shared" si="274"/>
        <v>17.670000000000002</v>
      </c>
      <c r="F1783" s="84">
        <f t="shared" si="275"/>
        <v>0</v>
      </c>
      <c r="G1783" s="1"/>
      <c r="H1783" s="1"/>
      <c r="I1783" s="84">
        <f t="shared" si="276"/>
        <v>17.670000000000002</v>
      </c>
      <c r="J1783" s="84">
        <f t="shared" si="277"/>
        <v>313.39999999999998</v>
      </c>
      <c r="K1783" s="1"/>
      <c r="L1783" s="1"/>
      <c r="M1783" s="84">
        <f t="shared" si="278"/>
        <v>17.670000000000002</v>
      </c>
      <c r="N1783" s="84">
        <f t="shared" si="279"/>
        <v>120.54</v>
      </c>
      <c r="O1783" s="84">
        <f t="shared" si="272"/>
        <v>397.78199999999998</v>
      </c>
      <c r="P1783" s="1"/>
      <c r="Q1783" s="1"/>
    </row>
    <row r="1784" spans="1:17" x14ac:dyDescent="0.2">
      <c r="A1784" s="84">
        <f t="shared" si="273"/>
        <v>177.8</v>
      </c>
      <c r="B1784" s="84">
        <f t="shared" si="270"/>
        <v>1</v>
      </c>
      <c r="C1784" s="84">
        <f t="shared" si="271"/>
        <v>1</v>
      </c>
      <c r="D1784" s="1"/>
      <c r="E1784" s="84">
        <f t="shared" si="274"/>
        <v>17.68</v>
      </c>
      <c r="F1784" s="84">
        <f t="shared" si="275"/>
        <v>0</v>
      </c>
      <c r="G1784" s="1"/>
      <c r="H1784" s="1"/>
      <c r="I1784" s="84">
        <f t="shared" si="276"/>
        <v>17.68</v>
      </c>
      <c r="J1784" s="84">
        <f t="shared" si="277"/>
        <v>313.60000000000002</v>
      </c>
      <c r="K1784" s="1"/>
      <c r="L1784" s="1"/>
      <c r="M1784" s="84">
        <f t="shared" si="278"/>
        <v>17.68</v>
      </c>
      <c r="N1784" s="84">
        <f t="shared" si="279"/>
        <v>120.62</v>
      </c>
      <c r="O1784" s="84">
        <f t="shared" si="272"/>
        <v>398.04599999999999</v>
      </c>
      <c r="P1784" s="1"/>
      <c r="Q1784" s="1"/>
    </row>
    <row r="1785" spans="1:17" x14ac:dyDescent="0.2">
      <c r="A1785" s="84">
        <f t="shared" si="273"/>
        <v>177.9</v>
      </c>
      <c r="B1785" s="84">
        <f t="shared" si="270"/>
        <v>1</v>
      </c>
      <c r="C1785" s="84">
        <f t="shared" si="271"/>
        <v>1</v>
      </c>
      <c r="D1785" s="1"/>
      <c r="E1785" s="84">
        <f t="shared" si="274"/>
        <v>17.690000000000001</v>
      </c>
      <c r="F1785" s="84">
        <f t="shared" si="275"/>
        <v>0</v>
      </c>
      <c r="G1785" s="1"/>
      <c r="H1785" s="1"/>
      <c r="I1785" s="84">
        <f t="shared" si="276"/>
        <v>17.690000000000001</v>
      </c>
      <c r="J1785" s="84">
        <f t="shared" si="277"/>
        <v>313.8</v>
      </c>
      <c r="K1785" s="1"/>
      <c r="L1785" s="1"/>
      <c r="M1785" s="84">
        <f t="shared" si="278"/>
        <v>17.690000000000001</v>
      </c>
      <c r="N1785" s="84">
        <f t="shared" si="279"/>
        <v>120.69</v>
      </c>
      <c r="O1785" s="84">
        <f t="shared" si="272"/>
        <v>398.27699999999999</v>
      </c>
      <c r="P1785" s="1"/>
      <c r="Q1785" s="1"/>
    </row>
    <row r="1786" spans="1:17" x14ac:dyDescent="0.2">
      <c r="A1786" s="84">
        <f t="shared" si="273"/>
        <v>178</v>
      </c>
      <c r="B1786" s="84">
        <f t="shared" si="270"/>
        <v>1</v>
      </c>
      <c r="C1786" s="84">
        <f t="shared" si="271"/>
        <v>1</v>
      </c>
      <c r="D1786" s="1"/>
      <c r="E1786" s="84">
        <f t="shared" si="274"/>
        <v>17.7</v>
      </c>
      <c r="F1786" s="84">
        <f t="shared" si="275"/>
        <v>0</v>
      </c>
      <c r="G1786" s="1"/>
      <c r="H1786" s="1"/>
      <c r="I1786" s="84">
        <f t="shared" si="276"/>
        <v>17.7</v>
      </c>
      <c r="J1786" s="84">
        <f t="shared" si="277"/>
        <v>314</v>
      </c>
      <c r="K1786" s="1"/>
      <c r="L1786" s="1"/>
      <c r="M1786" s="84">
        <f t="shared" si="278"/>
        <v>17.7</v>
      </c>
      <c r="N1786" s="84">
        <f t="shared" si="279"/>
        <v>120.77</v>
      </c>
      <c r="O1786" s="84">
        <f t="shared" si="272"/>
        <v>398.541</v>
      </c>
      <c r="P1786" s="1"/>
      <c r="Q1786" s="1"/>
    </row>
    <row r="1787" spans="1:17" x14ac:dyDescent="0.2">
      <c r="A1787" s="84">
        <f t="shared" si="273"/>
        <v>178.1</v>
      </c>
      <c r="B1787" s="84">
        <f t="shared" si="270"/>
        <v>1</v>
      </c>
      <c r="C1787" s="84">
        <f t="shared" si="271"/>
        <v>1</v>
      </c>
      <c r="D1787" s="1"/>
      <c r="E1787" s="84">
        <f t="shared" si="274"/>
        <v>17.71</v>
      </c>
      <c r="F1787" s="84">
        <f t="shared" si="275"/>
        <v>0</v>
      </c>
      <c r="G1787" s="1"/>
      <c r="H1787" s="1"/>
      <c r="I1787" s="84">
        <f t="shared" si="276"/>
        <v>17.71</v>
      </c>
      <c r="J1787" s="84">
        <f t="shared" si="277"/>
        <v>314.2</v>
      </c>
      <c r="K1787" s="1"/>
      <c r="L1787" s="1"/>
      <c r="M1787" s="84">
        <f t="shared" si="278"/>
        <v>17.71</v>
      </c>
      <c r="N1787" s="84">
        <f t="shared" si="279"/>
        <v>120.85</v>
      </c>
      <c r="O1787" s="84">
        <f t="shared" si="272"/>
        <v>398.80500000000001</v>
      </c>
      <c r="P1787" s="1"/>
      <c r="Q1787" s="1"/>
    </row>
    <row r="1788" spans="1:17" x14ac:dyDescent="0.2">
      <c r="A1788" s="84">
        <f t="shared" si="273"/>
        <v>178.2</v>
      </c>
      <c r="B1788" s="84">
        <f t="shared" si="270"/>
        <v>1</v>
      </c>
      <c r="C1788" s="84">
        <f t="shared" si="271"/>
        <v>1</v>
      </c>
      <c r="D1788" s="1"/>
      <c r="E1788" s="84">
        <f t="shared" si="274"/>
        <v>17.72</v>
      </c>
      <c r="F1788" s="84">
        <f t="shared" si="275"/>
        <v>0</v>
      </c>
      <c r="G1788" s="1"/>
      <c r="H1788" s="1"/>
      <c r="I1788" s="84">
        <f t="shared" si="276"/>
        <v>17.72</v>
      </c>
      <c r="J1788" s="84">
        <f t="shared" si="277"/>
        <v>314.39999999999998</v>
      </c>
      <c r="K1788" s="1"/>
      <c r="L1788" s="1"/>
      <c r="M1788" s="84">
        <f t="shared" si="278"/>
        <v>17.72</v>
      </c>
      <c r="N1788" s="84">
        <f t="shared" si="279"/>
        <v>120.92</v>
      </c>
      <c r="O1788" s="84">
        <f t="shared" si="272"/>
        <v>399.036</v>
      </c>
      <c r="P1788" s="1"/>
      <c r="Q1788" s="1"/>
    </row>
    <row r="1789" spans="1:17" x14ac:dyDescent="0.2">
      <c r="A1789" s="84">
        <f t="shared" si="273"/>
        <v>178.3</v>
      </c>
      <c r="B1789" s="84">
        <f t="shared" si="270"/>
        <v>1</v>
      </c>
      <c r="C1789" s="84">
        <f t="shared" si="271"/>
        <v>1</v>
      </c>
      <c r="D1789" s="1"/>
      <c r="E1789" s="84">
        <f t="shared" si="274"/>
        <v>17.73</v>
      </c>
      <c r="F1789" s="84">
        <f t="shared" si="275"/>
        <v>0</v>
      </c>
      <c r="G1789" s="1"/>
      <c r="H1789" s="1"/>
      <c r="I1789" s="84">
        <f t="shared" si="276"/>
        <v>17.73</v>
      </c>
      <c r="J1789" s="84">
        <f t="shared" si="277"/>
        <v>314.60000000000002</v>
      </c>
      <c r="K1789" s="1"/>
      <c r="L1789" s="1"/>
      <c r="M1789" s="84">
        <f t="shared" si="278"/>
        <v>17.73</v>
      </c>
      <c r="N1789" s="84">
        <f t="shared" si="279"/>
        <v>121</v>
      </c>
      <c r="O1789" s="84">
        <f t="shared" si="272"/>
        <v>399.3</v>
      </c>
      <c r="P1789" s="1"/>
      <c r="Q1789" s="1"/>
    </row>
    <row r="1790" spans="1:17" x14ac:dyDescent="0.2">
      <c r="A1790" s="84">
        <f t="shared" si="273"/>
        <v>178.4</v>
      </c>
      <c r="B1790" s="84">
        <f t="shared" si="270"/>
        <v>1</v>
      </c>
      <c r="C1790" s="84">
        <f t="shared" si="271"/>
        <v>1</v>
      </c>
      <c r="D1790" s="1"/>
      <c r="E1790" s="84">
        <f t="shared" si="274"/>
        <v>17.739999999999998</v>
      </c>
      <c r="F1790" s="84">
        <f t="shared" si="275"/>
        <v>0</v>
      </c>
      <c r="G1790" s="1"/>
      <c r="H1790" s="1"/>
      <c r="I1790" s="84">
        <f t="shared" si="276"/>
        <v>17.739999999999998</v>
      </c>
      <c r="J1790" s="84">
        <f t="shared" si="277"/>
        <v>314.8</v>
      </c>
      <c r="K1790" s="1"/>
      <c r="L1790" s="1"/>
      <c r="M1790" s="84">
        <f t="shared" si="278"/>
        <v>17.739999999999998</v>
      </c>
      <c r="N1790" s="84">
        <f t="shared" si="279"/>
        <v>121.08</v>
      </c>
      <c r="O1790" s="84">
        <f t="shared" si="272"/>
        <v>399.56400000000002</v>
      </c>
      <c r="P1790" s="1"/>
      <c r="Q1790" s="1"/>
    </row>
    <row r="1791" spans="1:17" x14ac:dyDescent="0.2">
      <c r="A1791" s="84">
        <f t="shared" si="273"/>
        <v>178.5</v>
      </c>
      <c r="B1791" s="84">
        <f t="shared" si="270"/>
        <v>1</v>
      </c>
      <c r="C1791" s="84">
        <f t="shared" si="271"/>
        <v>1</v>
      </c>
      <c r="D1791" s="1"/>
      <c r="E1791" s="84">
        <f t="shared" si="274"/>
        <v>17.75</v>
      </c>
      <c r="F1791" s="84">
        <f t="shared" si="275"/>
        <v>0</v>
      </c>
      <c r="G1791" s="1"/>
      <c r="H1791" s="1"/>
      <c r="I1791" s="84">
        <f t="shared" si="276"/>
        <v>17.75</v>
      </c>
      <c r="J1791" s="84">
        <f t="shared" si="277"/>
        <v>315</v>
      </c>
      <c r="K1791" s="1"/>
      <c r="L1791" s="1"/>
      <c r="M1791" s="84">
        <f t="shared" si="278"/>
        <v>17.75</v>
      </c>
      <c r="N1791" s="84">
        <f t="shared" si="279"/>
        <v>121.15</v>
      </c>
      <c r="O1791" s="84">
        <f t="shared" si="272"/>
        <v>399.79500000000002</v>
      </c>
      <c r="P1791" s="1"/>
      <c r="Q1791" s="1"/>
    </row>
    <row r="1792" spans="1:17" x14ac:dyDescent="0.2">
      <c r="A1792" s="84">
        <f t="shared" si="273"/>
        <v>178.6</v>
      </c>
      <c r="B1792" s="84">
        <f t="shared" si="270"/>
        <v>1</v>
      </c>
      <c r="C1792" s="84">
        <f t="shared" si="271"/>
        <v>1</v>
      </c>
      <c r="D1792" s="1"/>
      <c r="E1792" s="84">
        <f t="shared" si="274"/>
        <v>17.760000000000002</v>
      </c>
      <c r="F1792" s="84">
        <f t="shared" si="275"/>
        <v>0</v>
      </c>
      <c r="G1792" s="1"/>
      <c r="H1792" s="1"/>
      <c r="I1792" s="84">
        <f t="shared" si="276"/>
        <v>17.760000000000002</v>
      </c>
      <c r="J1792" s="84">
        <f t="shared" si="277"/>
        <v>315.2</v>
      </c>
      <c r="K1792" s="1"/>
      <c r="L1792" s="1"/>
      <c r="M1792" s="84">
        <f t="shared" si="278"/>
        <v>17.760000000000002</v>
      </c>
      <c r="N1792" s="84">
        <f t="shared" si="279"/>
        <v>121.23</v>
      </c>
      <c r="O1792" s="84">
        <f t="shared" si="272"/>
        <v>400.05900000000003</v>
      </c>
      <c r="P1792" s="1"/>
      <c r="Q1792" s="1"/>
    </row>
    <row r="1793" spans="1:17" x14ac:dyDescent="0.2">
      <c r="A1793" s="84">
        <f t="shared" si="273"/>
        <v>178.7</v>
      </c>
      <c r="B1793" s="84">
        <f t="shared" si="270"/>
        <v>1</v>
      </c>
      <c r="C1793" s="84">
        <f t="shared" si="271"/>
        <v>1</v>
      </c>
      <c r="D1793" s="1"/>
      <c r="E1793" s="84">
        <f t="shared" si="274"/>
        <v>17.77</v>
      </c>
      <c r="F1793" s="84">
        <f t="shared" si="275"/>
        <v>0</v>
      </c>
      <c r="G1793" s="1"/>
      <c r="H1793" s="1"/>
      <c r="I1793" s="84">
        <f t="shared" si="276"/>
        <v>17.77</v>
      </c>
      <c r="J1793" s="84">
        <f t="shared" si="277"/>
        <v>315.39999999999998</v>
      </c>
      <c r="K1793" s="1"/>
      <c r="L1793" s="1"/>
      <c r="M1793" s="84">
        <f t="shared" si="278"/>
        <v>17.77</v>
      </c>
      <c r="N1793" s="84">
        <f t="shared" si="279"/>
        <v>121.31</v>
      </c>
      <c r="O1793" s="84">
        <f t="shared" si="272"/>
        <v>400.32299999999998</v>
      </c>
      <c r="P1793" s="1"/>
      <c r="Q1793" s="1"/>
    </row>
    <row r="1794" spans="1:17" x14ac:dyDescent="0.2">
      <c r="A1794" s="84">
        <f t="shared" si="273"/>
        <v>178.8</v>
      </c>
      <c r="B1794" s="84">
        <f t="shared" si="270"/>
        <v>1</v>
      </c>
      <c r="C1794" s="84">
        <f t="shared" si="271"/>
        <v>1</v>
      </c>
      <c r="D1794" s="1"/>
      <c r="E1794" s="84">
        <f t="shared" si="274"/>
        <v>17.78</v>
      </c>
      <c r="F1794" s="84">
        <f t="shared" si="275"/>
        <v>0</v>
      </c>
      <c r="G1794" s="1"/>
      <c r="H1794" s="1"/>
      <c r="I1794" s="84">
        <f t="shared" si="276"/>
        <v>17.78</v>
      </c>
      <c r="J1794" s="84">
        <f t="shared" si="277"/>
        <v>315.60000000000002</v>
      </c>
      <c r="K1794" s="1"/>
      <c r="L1794" s="1"/>
      <c r="M1794" s="84">
        <f t="shared" si="278"/>
        <v>17.78</v>
      </c>
      <c r="N1794" s="84">
        <f t="shared" si="279"/>
        <v>121.38</v>
      </c>
      <c r="O1794" s="84">
        <f t="shared" si="272"/>
        <v>400.55399999999997</v>
      </c>
      <c r="P1794" s="1"/>
      <c r="Q1794" s="1"/>
    </row>
    <row r="1795" spans="1:17" x14ac:dyDescent="0.2">
      <c r="A1795" s="84">
        <f t="shared" si="273"/>
        <v>178.9</v>
      </c>
      <c r="B1795" s="84">
        <f t="shared" si="270"/>
        <v>1</v>
      </c>
      <c r="C1795" s="84">
        <f t="shared" si="271"/>
        <v>1</v>
      </c>
      <c r="D1795" s="1"/>
      <c r="E1795" s="84">
        <f t="shared" si="274"/>
        <v>17.79</v>
      </c>
      <c r="F1795" s="84">
        <f t="shared" si="275"/>
        <v>0</v>
      </c>
      <c r="G1795" s="1"/>
      <c r="H1795" s="1"/>
      <c r="I1795" s="84">
        <f t="shared" si="276"/>
        <v>17.79</v>
      </c>
      <c r="J1795" s="84">
        <f t="shared" si="277"/>
        <v>315.8</v>
      </c>
      <c r="K1795" s="1"/>
      <c r="L1795" s="1"/>
      <c r="M1795" s="84">
        <f t="shared" si="278"/>
        <v>17.79</v>
      </c>
      <c r="N1795" s="84">
        <f t="shared" si="279"/>
        <v>121.46</v>
      </c>
      <c r="O1795" s="84">
        <f t="shared" si="272"/>
        <v>400.81799999999998</v>
      </c>
      <c r="P1795" s="1"/>
      <c r="Q1795" s="1"/>
    </row>
    <row r="1796" spans="1:17" x14ac:dyDescent="0.2">
      <c r="A1796" s="84">
        <f t="shared" si="273"/>
        <v>179</v>
      </c>
      <c r="B1796" s="84">
        <f t="shared" si="270"/>
        <v>1</v>
      </c>
      <c r="C1796" s="84">
        <f t="shared" si="271"/>
        <v>1</v>
      </c>
      <c r="D1796" s="1"/>
      <c r="E1796" s="84">
        <f t="shared" si="274"/>
        <v>17.8</v>
      </c>
      <c r="F1796" s="84">
        <f t="shared" si="275"/>
        <v>0</v>
      </c>
      <c r="G1796" s="1"/>
      <c r="H1796" s="1"/>
      <c r="I1796" s="84">
        <f t="shared" si="276"/>
        <v>17.8</v>
      </c>
      <c r="J1796" s="84">
        <f t="shared" si="277"/>
        <v>316</v>
      </c>
      <c r="K1796" s="1"/>
      <c r="L1796" s="1"/>
      <c r="M1796" s="84">
        <f t="shared" si="278"/>
        <v>17.8</v>
      </c>
      <c r="N1796" s="84">
        <f t="shared" si="279"/>
        <v>121.54</v>
      </c>
      <c r="O1796" s="84">
        <f t="shared" si="272"/>
        <v>401.08199999999999</v>
      </c>
      <c r="P1796" s="1"/>
      <c r="Q1796" s="1"/>
    </row>
    <row r="1797" spans="1:17" x14ac:dyDescent="0.2">
      <c r="A1797" s="84">
        <f t="shared" si="273"/>
        <v>179.1</v>
      </c>
      <c r="B1797" s="84">
        <f t="shared" si="270"/>
        <v>1</v>
      </c>
      <c r="C1797" s="84">
        <f t="shared" si="271"/>
        <v>1</v>
      </c>
      <c r="D1797" s="1"/>
      <c r="E1797" s="84">
        <f t="shared" si="274"/>
        <v>17.809999999999999</v>
      </c>
      <c r="F1797" s="84">
        <f t="shared" si="275"/>
        <v>0</v>
      </c>
      <c r="G1797" s="1"/>
      <c r="H1797" s="1"/>
      <c r="I1797" s="84">
        <f t="shared" si="276"/>
        <v>17.809999999999999</v>
      </c>
      <c r="J1797" s="84">
        <f t="shared" si="277"/>
        <v>316.2</v>
      </c>
      <c r="K1797" s="1"/>
      <c r="L1797" s="1"/>
      <c r="M1797" s="84">
        <f t="shared" si="278"/>
        <v>17.809999999999999</v>
      </c>
      <c r="N1797" s="84">
        <f t="shared" si="279"/>
        <v>121.62</v>
      </c>
      <c r="O1797" s="84">
        <f t="shared" si="272"/>
        <v>401.346</v>
      </c>
      <c r="P1797" s="1"/>
      <c r="Q1797" s="1"/>
    </row>
    <row r="1798" spans="1:17" x14ac:dyDescent="0.2">
      <c r="A1798" s="84">
        <f t="shared" si="273"/>
        <v>179.2</v>
      </c>
      <c r="B1798" s="84">
        <f t="shared" si="270"/>
        <v>1</v>
      </c>
      <c r="C1798" s="84">
        <f t="shared" si="271"/>
        <v>1</v>
      </c>
      <c r="D1798" s="1"/>
      <c r="E1798" s="84">
        <f t="shared" si="274"/>
        <v>17.82</v>
      </c>
      <c r="F1798" s="84">
        <f t="shared" si="275"/>
        <v>0</v>
      </c>
      <c r="G1798" s="1"/>
      <c r="H1798" s="1"/>
      <c r="I1798" s="84">
        <f t="shared" si="276"/>
        <v>17.82</v>
      </c>
      <c r="J1798" s="84">
        <f t="shared" si="277"/>
        <v>316.39999999999998</v>
      </c>
      <c r="K1798" s="1"/>
      <c r="L1798" s="1"/>
      <c r="M1798" s="84">
        <f t="shared" si="278"/>
        <v>17.82</v>
      </c>
      <c r="N1798" s="84">
        <f t="shared" si="279"/>
        <v>121.69</v>
      </c>
      <c r="O1798" s="84">
        <f t="shared" si="272"/>
        <v>401.577</v>
      </c>
      <c r="P1798" s="1"/>
      <c r="Q1798" s="1"/>
    </row>
    <row r="1799" spans="1:17" x14ac:dyDescent="0.2">
      <c r="A1799" s="84">
        <f t="shared" si="273"/>
        <v>179.3</v>
      </c>
      <c r="B1799" s="84">
        <f t="shared" si="270"/>
        <v>1</v>
      </c>
      <c r="C1799" s="84">
        <f t="shared" si="271"/>
        <v>1</v>
      </c>
      <c r="D1799" s="1"/>
      <c r="E1799" s="84">
        <f t="shared" si="274"/>
        <v>17.829999999999998</v>
      </c>
      <c r="F1799" s="84">
        <f t="shared" si="275"/>
        <v>0</v>
      </c>
      <c r="G1799" s="1"/>
      <c r="H1799" s="1"/>
      <c r="I1799" s="84">
        <f t="shared" si="276"/>
        <v>17.829999999999998</v>
      </c>
      <c r="J1799" s="84">
        <f t="shared" si="277"/>
        <v>316.60000000000002</v>
      </c>
      <c r="K1799" s="1"/>
      <c r="L1799" s="1"/>
      <c r="M1799" s="84">
        <f t="shared" si="278"/>
        <v>17.829999999999998</v>
      </c>
      <c r="N1799" s="84">
        <f t="shared" si="279"/>
        <v>121.77</v>
      </c>
      <c r="O1799" s="84">
        <f t="shared" si="272"/>
        <v>401.84100000000001</v>
      </c>
      <c r="P1799" s="1"/>
      <c r="Q1799" s="1"/>
    </row>
    <row r="1800" spans="1:17" x14ac:dyDescent="0.2">
      <c r="A1800" s="84">
        <f t="shared" si="273"/>
        <v>179.4</v>
      </c>
      <c r="B1800" s="84">
        <f t="shared" si="270"/>
        <v>1</v>
      </c>
      <c r="C1800" s="84">
        <f t="shared" si="271"/>
        <v>1</v>
      </c>
      <c r="D1800" s="1"/>
      <c r="E1800" s="84">
        <f t="shared" si="274"/>
        <v>17.84</v>
      </c>
      <c r="F1800" s="84">
        <f t="shared" si="275"/>
        <v>0</v>
      </c>
      <c r="G1800" s="1"/>
      <c r="H1800" s="1"/>
      <c r="I1800" s="84">
        <f t="shared" si="276"/>
        <v>17.84</v>
      </c>
      <c r="J1800" s="84">
        <f t="shared" si="277"/>
        <v>316.8</v>
      </c>
      <c r="K1800" s="1"/>
      <c r="L1800" s="1"/>
      <c r="M1800" s="84">
        <f t="shared" si="278"/>
        <v>17.84</v>
      </c>
      <c r="N1800" s="84">
        <f t="shared" si="279"/>
        <v>121.85</v>
      </c>
      <c r="O1800" s="84">
        <f t="shared" si="272"/>
        <v>402.10500000000002</v>
      </c>
      <c r="P1800" s="1"/>
      <c r="Q1800" s="1"/>
    </row>
    <row r="1801" spans="1:17" x14ac:dyDescent="0.2">
      <c r="A1801" s="84">
        <f t="shared" si="273"/>
        <v>179.5</v>
      </c>
      <c r="B1801" s="84">
        <f t="shared" si="270"/>
        <v>1</v>
      </c>
      <c r="C1801" s="84">
        <f t="shared" si="271"/>
        <v>1</v>
      </c>
      <c r="D1801" s="1"/>
      <c r="E1801" s="84">
        <f t="shared" si="274"/>
        <v>17.850000000000001</v>
      </c>
      <c r="F1801" s="84">
        <f t="shared" si="275"/>
        <v>0</v>
      </c>
      <c r="G1801" s="1"/>
      <c r="H1801" s="1"/>
      <c r="I1801" s="84">
        <f t="shared" si="276"/>
        <v>17.850000000000001</v>
      </c>
      <c r="J1801" s="84">
        <f t="shared" si="277"/>
        <v>317</v>
      </c>
      <c r="K1801" s="1"/>
      <c r="L1801" s="1"/>
      <c r="M1801" s="84">
        <f t="shared" si="278"/>
        <v>17.850000000000001</v>
      </c>
      <c r="N1801" s="84">
        <f t="shared" si="279"/>
        <v>121.92</v>
      </c>
      <c r="O1801" s="84">
        <f t="shared" si="272"/>
        <v>402.33600000000001</v>
      </c>
      <c r="P1801" s="1"/>
      <c r="Q1801" s="1"/>
    </row>
    <row r="1802" spans="1:17" x14ac:dyDescent="0.2">
      <c r="A1802" s="84">
        <f t="shared" si="273"/>
        <v>179.6</v>
      </c>
      <c r="B1802" s="84">
        <f t="shared" si="270"/>
        <v>1</v>
      </c>
      <c r="C1802" s="84">
        <f t="shared" si="271"/>
        <v>1</v>
      </c>
      <c r="D1802" s="1"/>
      <c r="E1802" s="84">
        <f t="shared" si="274"/>
        <v>17.86</v>
      </c>
      <c r="F1802" s="84">
        <f t="shared" si="275"/>
        <v>0</v>
      </c>
      <c r="G1802" s="1"/>
      <c r="H1802" s="1"/>
      <c r="I1802" s="84">
        <f t="shared" si="276"/>
        <v>17.86</v>
      </c>
      <c r="J1802" s="84">
        <f t="shared" si="277"/>
        <v>317.2</v>
      </c>
      <c r="K1802" s="1"/>
      <c r="L1802" s="1"/>
      <c r="M1802" s="84">
        <f t="shared" si="278"/>
        <v>17.86</v>
      </c>
      <c r="N1802" s="84">
        <f t="shared" si="279"/>
        <v>122</v>
      </c>
      <c r="O1802" s="84">
        <f t="shared" si="272"/>
        <v>402.6</v>
      </c>
      <c r="P1802" s="1"/>
      <c r="Q1802" s="1"/>
    </row>
    <row r="1803" spans="1:17" x14ac:dyDescent="0.2">
      <c r="A1803" s="84">
        <f t="shared" si="273"/>
        <v>179.7</v>
      </c>
      <c r="B1803" s="84">
        <f t="shared" si="270"/>
        <v>1</v>
      </c>
      <c r="C1803" s="84">
        <f t="shared" si="271"/>
        <v>1</v>
      </c>
      <c r="D1803" s="1"/>
      <c r="E1803" s="84">
        <f t="shared" si="274"/>
        <v>17.87</v>
      </c>
      <c r="F1803" s="84">
        <f t="shared" si="275"/>
        <v>0</v>
      </c>
      <c r="G1803" s="1"/>
      <c r="H1803" s="1"/>
      <c r="I1803" s="84">
        <f t="shared" si="276"/>
        <v>17.87</v>
      </c>
      <c r="J1803" s="84">
        <f t="shared" si="277"/>
        <v>317.39999999999998</v>
      </c>
      <c r="K1803" s="1"/>
      <c r="L1803" s="1"/>
      <c r="M1803" s="84">
        <f t="shared" si="278"/>
        <v>17.87</v>
      </c>
      <c r="N1803" s="84">
        <f t="shared" si="279"/>
        <v>122.08</v>
      </c>
      <c r="O1803" s="84">
        <f t="shared" si="272"/>
        <v>402.86399999999998</v>
      </c>
      <c r="P1803" s="1"/>
      <c r="Q1803" s="1"/>
    </row>
    <row r="1804" spans="1:17" x14ac:dyDescent="0.2">
      <c r="A1804" s="84">
        <f t="shared" si="273"/>
        <v>179.8</v>
      </c>
      <c r="B1804" s="84">
        <f t="shared" si="270"/>
        <v>1</v>
      </c>
      <c r="C1804" s="84">
        <f t="shared" si="271"/>
        <v>1</v>
      </c>
      <c r="D1804" s="1"/>
      <c r="E1804" s="84">
        <f t="shared" si="274"/>
        <v>17.88</v>
      </c>
      <c r="F1804" s="84">
        <f t="shared" si="275"/>
        <v>0</v>
      </c>
      <c r="G1804" s="1"/>
      <c r="H1804" s="1"/>
      <c r="I1804" s="84">
        <f t="shared" si="276"/>
        <v>17.88</v>
      </c>
      <c r="J1804" s="84">
        <f t="shared" si="277"/>
        <v>317.60000000000002</v>
      </c>
      <c r="K1804" s="1"/>
      <c r="L1804" s="1"/>
      <c r="M1804" s="84">
        <f t="shared" si="278"/>
        <v>17.88</v>
      </c>
      <c r="N1804" s="84">
        <f t="shared" si="279"/>
        <v>122.15</v>
      </c>
      <c r="O1804" s="84">
        <f t="shared" si="272"/>
        <v>403.09500000000003</v>
      </c>
      <c r="P1804" s="1"/>
      <c r="Q1804" s="1"/>
    </row>
    <row r="1805" spans="1:17" x14ac:dyDescent="0.2">
      <c r="A1805" s="84">
        <f t="shared" si="273"/>
        <v>179.9</v>
      </c>
      <c r="B1805" s="84">
        <f t="shared" si="270"/>
        <v>1</v>
      </c>
      <c r="C1805" s="84">
        <f t="shared" si="271"/>
        <v>1</v>
      </c>
      <c r="D1805" s="1"/>
      <c r="E1805" s="84">
        <f t="shared" si="274"/>
        <v>17.89</v>
      </c>
      <c r="F1805" s="84">
        <f t="shared" si="275"/>
        <v>0</v>
      </c>
      <c r="G1805" s="1"/>
      <c r="H1805" s="1"/>
      <c r="I1805" s="84">
        <f t="shared" si="276"/>
        <v>17.89</v>
      </c>
      <c r="J1805" s="84">
        <f t="shared" si="277"/>
        <v>317.8</v>
      </c>
      <c r="K1805" s="1"/>
      <c r="L1805" s="1"/>
      <c r="M1805" s="84">
        <f t="shared" si="278"/>
        <v>17.89</v>
      </c>
      <c r="N1805" s="84">
        <f t="shared" si="279"/>
        <v>122.23</v>
      </c>
      <c r="O1805" s="84">
        <f t="shared" si="272"/>
        <v>403.35899999999998</v>
      </c>
      <c r="P1805" s="1"/>
      <c r="Q1805" s="1"/>
    </row>
    <row r="1806" spans="1:17" x14ac:dyDescent="0.2">
      <c r="A1806" s="84">
        <f t="shared" si="273"/>
        <v>180</v>
      </c>
      <c r="B1806" s="84">
        <f t="shared" si="270"/>
        <v>1</v>
      </c>
      <c r="C1806" s="84">
        <f t="shared" si="271"/>
        <v>1</v>
      </c>
      <c r="D1806" s="1"/>
      <c r="E1806" s="84">
        <f t="shared" si="274"/>
        <v>17.899999999999999</v>
      </c>
      <c r="F1806" s="84">
        <f t="shared" si="275"/>
        <v>0</v>
      </c>
      <c r="G1806" s="1"/>
      <c r="H1806" s="1"/>
      <c r="I1806" s="84">
        <f t="shared" si="276"/>
        <v>17.899999999999999</v>
      </c>
      <c r="J1806" s="84">
        <f t="shared" si="277"/>
        <v>318</v>
      </c>
      <c r="K1806" s="1"/>
      <c r="L1806" s="1"/>
      <c r="M1806" s="84">
        <f t="shared" si="278"/>
        <v>17.899999999999999</v>
      </c>
      <c r="N1806" s="84">
        <f t="shared" si="279"/>
        <v>122.31</v>
      </c>
      <c r="O1806" s="84">
        <f t="shared" si="272"/>
        <v>403.62299999999999</v>
      </c>
      <c r="P1806" s="1"/>
      <c r="Q1806" s="1"/>
    </row>
    <row r="1807" spans="1:17" x14ac:dyDescent="0.2">
      <c r="A1807" s="84">
        <f t="shared" si="273"/>
        <v>180.1</v>
      </c>
      <c r="B1807" s="84">
        <f t="shared" si="270"/>
        <v>1</v>
      </c>
      <c r="C1807" s="84">
        <f t="shared" si="271"/>
        <v>1</v>
      </c>
      <c r="D1807" s="1"/>
      <c r="E1807" s="84">
        <f t="shared" si="274"/>
        <v>17.91</v>
      </c>
      <c r="F1807" s="84">
        <f t="shared" si="275"/>
        <v>0</v>
      </c>
      <c r="G1807" s="1"/>
      <c r="H1807" s="1"/>
      <c r="I1807" s="84">
        <f t="shared" si="276"/>
        <v>17.91</v>
      </c>
      <c r="J1807" s="84">
        <f t="shared" si="277"/>
        <v>318.2</v>
      </c>
      <c r="K1807" s="1"/>
      <c r="L1807" s="1"/>
      <c r="M1807" s="84">
        <f t="shared" si="278"/>
        <v>17.91</v>
      </c>
      <c r="N1807" s="84">
        <f t="shared" si="279"/>
        <v>122.38</v>
      </c>
      <c r="O1807" s="84">
        <f t="shared" si="272"/>
        <v>403.85399999999998</v>
      </c>
      <c r="P1807" s="1"/>
      <c r="Q1807" s="1"/>
    </row>
    <row r="1808" spans="1:17" x14ac:dyDescent="0.2">
      <c r="A1808" s="84">
        <f t="shared" si="273"/>
        <v>180.2</v>
      </c>
      <c r="B1808" s="84">
        <f t="shared" ref="B1808:B1871" si="280">ROUND(VLOOKUP($A1808,SINCLAIRTABELLE,$D$1),$B$10)</f>
        <v>1</v>
      </c>
      <c r="C1808" s="84">
        <f t="shared" ref="C1808:C1871" si="281">IF($B$3=$W$1,ROUND(VLOOKUP($A1808,SINCLAIRTABELLE,$E$1),$B$10),IF($B$3=$W$2,B1808,B1808+$B$4))</f>
        <v>1</v>
      </c>
      <c r="D1808" s="1"/>
      <c r="E1808" s="84">
        <f t="shared" si="274"/>
        <v>17.920000000000002</v>
      </c>
      <c r="F1808" s="84">
        <f t="shared" si="275"/>
        <v>0</v>
      </c>
      <c r="G1808" s="1"/>
      <c r="H1808" s="1"/>
      <c r="I1808" s="84">
        <f t="shared" si="276"/>
        <v>17.920000000000002</v>
      </c>
      <c r="J1808" s="84">
        <f t="shared" si="277"/>
        <v>318.39999999999998</v>
      </c>
      <c r="K1808" s="1"/>
      <c r="L1808" s="1"/>
      <c r="M1808" s="84">
        <f t="shared" si="278"/>
        <v>17.920000000000002</v>
      </c>
      <c r="N1808" s="84">
        <f t="shared" si="279"/>
        <v>122.46</v>
      </c>
      <c r="O1808" s="84">
        <f t="shared" ref="O1808:O1871" si="282">IF($N$4="Ja",ROUND(N1808*$O$2,$B$10),N1808)</f>
        <v>404.11799999999999</v>
      </c>
      <c r="P1808" s="1"/>
      <c r="Q1808" s="1"/>
    </row>
    <row r="1809" spans="1:17" x14ac:dyDescent="0.2">
      <c r="A1809" s="84">
        <f t="shared" si="273"/>
        <v>180.3</v>
      </c>
      <c r="B1809" s="84">
        <f t="shared" si="280"/>
        <v>1</v>
      </c>
      <c r="C1809" s="84">
        <f t="shared" si="281"/>
        <v>1</v>
      </c>
      <c r="D1809" s="1"/>
      <c r="E1809" s="84">
        <f t="shared" si="274"/>
        <v>17.93</v>
      </c>
      <c r="F1809" s="84">
        <f t="shared" si="275"/>
        <v>0</v>
      </c>
      <c r="G1809" s="1"/>
      <c r="H1809" s="1"/>
      <c r="I1809" s="84">
        <f t="shared" si="276"/>
        <v>17.93</v>
      </c>
      <c r="J1809" s="84">
        <f t="shared" si="277"/>
        <v>318.60000000000002</v>
      </c>
      <c r="K1809" s="1"/>
      <c r="L1809" s="1"/>
      <c r="M1809" s="84">
        <f t="shared" si="278"/>
        <v>17.93</v>
      </c>
      <c r="N1809" s="84">
        <f t="shared" si="279"/>
        <v>122.54</v>
      </c>
      <c r="O1809" s="84">
        <f t="shared" si="282"/>
        <v>404.38200000000001</v>
      </c>
      <c r="P1809" s="1"/>
      <c r="Q1809" s="1"/>
    </row>
    <row r="1810" spans="1:17" x14ac:dyDescent="0.2">
      <c r="A1810" s="84">
        <f t="shared" ref="A1810:A1873" si="283">ROUND(A1809+0.1,1)</f>
        <v>180.4</v>
      </c>
      <c r="B1810" s="84">
        <f t="shared" si="280"/>
        <v>1</v>
      </c>
      <c r="C1810" s="84">
        <f t="shared" si="281"/>
        <v>1</v>
      </c>
      <c r="D1810" s="1"/>
      <c r="E1810" s="84">
        <f t="shared" ref="E1810:E1873" si="284">ROUND(E1809+0.01,2)</f>
        <v>17.940000000000001</v>
      </c>
      <c r="F1810" s="84">
        <f t="shared" ref="F1810:F1873" si="285">ROUND(IF(E1810 &gt; $F$9,0,($F$9-E1810)*100*$F$11), $F$10)</f>
        <v>0</v>
      </c>
      <c r="G1810" s="1"/>
      <c r="H1810" s="1"/>
      <c r="I1810" s="84">
        <f t="shared" ref="I1810:I1873" si="286">ROUND(I1809+0.01,2)</f>
        <v>17.940000000000001</v>
      </c>
      <c r="J1810" s="84">
        <f t="shared" ref="J1810:J1873" si="287">ROUND(IF(I1810&lt;=$J$9,0,(I1810-$J$9)*100*$J$11),$J$10)</f>
        <v>318.8</v>
      </c>
      <c r="K1810" s="1"/>
      <c r="L1810" s="1"/>
      <c r="M1810" s="84">
        <f t="shared" ref="M1810:M1873" si="288">ROUND(M1809+0.01,2)</f>
        <v>17.940000000000001</v>
      </c>
      <c r="N1810" s="84">
        <f t="shared" ref="N1810:N1873" si="289">ROUND(IF(M1810&lt;=$N$9,0,(M1810-$N$9)*100*$N$11),$N$10)</f>
        <v>122.62</v>
      </c>
      <c r="O1810" s="84">
        <f t="shared" si="282"/>
        <v>404.64600000000002</v>
      </c>
      <c r="P1810" s="1"/>
      <c r="Q1810" s="1"/>
    </row>
    <row r="1811" spans="1:17" x14ac:dyDescent="0.2">
      <c r="A1811" s="84">
        <f t="shared" si="283"/>
        <v>180.5</v>
      </c>
      <c r="B1811" s="84">
        <f t="shared" si="280"/>
        <v>1</v>
      </c>
      <c r="C1811" s="84">
        <f t="shared" si="281"/>
        <v>1</v>
      </c>
      <c r="D1811" s="1"/>
      <c r="E1811" s="84">
        <f t="shared" si="284"/>
        <v>17.95</v>
      </c>
      <c r="F1811" s="84">
        <f t="shared" si="285"/>
        <v>0</v>
      </c>
      <c r="G1811" s="1"/>
      <c r="H1811" s="1"/>
      <c r="I1811" s="84">
        <f t="shared" si="286"/>
        <v>17.95</v>
      </c>
      <c r="J1811" s="84">
        <f t="shared" si="287"/>
        <v>319</v>
      </c>
      <c r="K1811" s="1"/>
      <c r="L1811" s="1"/>
      <c r="M1811" s="84">
        <f t="shared" si="288"/>
        <v>17.95</v>
      </c>
      <c r="N1811" s="84">
        <f t="shared" si="289"/>
        <v>122.69</v>
      </c>
      <c r="O1811" s="84">
        <f t="shared" si="282"/>
        <v>404.87700000000001</v>
      </c>
      <c r="P1811" s="1"/>
      <c r="Q1811" s="1"/>
    </row>
    <row r="1812" spans="1:17" x14ac:dyDescent="0.2">
      <c r="A1812" s="84">
        <f t="shared" si="283"/>
        <v>180.6</v>
      </c>
      <c r="B1812" s="84">
        <f t="shared" si="280"/>
        <v>1</v>
      </c>
      <c r="C1812" s="84">
        <f t="shared" si="281"/>
        <v>1</v>
      </c>
      <c r="D1812" s="1"/>
      <c r="E1812" s="84">
        <f t="shared" si="284"/>
        <v>17.96</v>
      </c>
      <c r="F1812" s="84">
        <f t="shared" si="285"/>
        <v>0</v>
      </c>
      <c r="G1812" s="1"/>
      <c r="H1812" s="1"/>
      <c r="I1812" s="84">
        <f t="shared" si="286"/>
        <v>17.96</v>
      </c>
      <c r="J1812" s="84">
        <f t="shared" si="287"/>
        <v>319.2</v>
      </c>
      <c r="K1812" s="1"/>
      <c r="L1812" s="1"/>
      <c r="M1812" s="84">
        <f t="shared" si="288"/>
        <v>17.96</v>
      </c>
      <c r="N1812" s="84">
        <f t="shared" si="289"/>
        <v>122.77</v>
      </c>
      <c r="O1812" s="84">
        <f t="shared" si="282"/>
        <v>405.14100000000002</v>
      </c>
      <c r="P1812" s="1"/>
      <c r="Q1812" s="1"/>
    </row>
    <row r="1813" spans="1:17" x14ac:dyDescent="0.2">
      <c r="A1813" s="84">
        <f t="shared" si="283"/>
        <v>180.7</v>
      </c>
      <c r="B1813" s="84">
        <f t="shared" si="280"/>
        <v>1</v>
      </c>
      <c r="C1813" s="84">
        <f t="shared" si="281"/>
        <v>1</v>
      </c>
      <c r="D1813" s="1"/>
      <c r="E1813" s="84">
        <f t="shared" si="284"/>
        <v>17.97</v>
      </c>
      <c r="F1813" s="84">
        <f t="shared" si="285"/>
        <v>0</v>
      </c>
      <c r="G1813" s="1"/>
      <c r="H1813" s="1"/>
      <c r="I1813" s="84">
        <f t="shared" si="286"/>
        <v>17.97</v>
      </c>
      <c r="J1813" s="84">
        <f t="shared" si="287"/>
        <v>319.39999999999998</v>
      </c>
      <c r="K1813" s="1"/>
      <c r="L1813" s="1"/>
      <c r="M1813" s="84">
        <f t="shared" si="288"/>
        <v>17.97</v>
      </c>
      <c r="N1813" s="84">
        <f t="shared" si="289"/>
        <v>122.85</v>
      </c>
      <c r="O1813" s="84">
        <f t="shared" si="282"/>
        <v>405.40499999999997</v>
      </c>
      <c r="P1813" s="1"/>
      <c r="Q1813" s="1"/>
    </row>
    <row r="1814" spans="1:17" x14ac:dyDescent="0.2">
      <c r="A1814" s="84">
        <f t="shared" si="283"/>
        <v>180.8</v>
      </c>
      <c r="B1814" s="84">
        <f t="shared" si="280"/>
        <v>1</v>
      </c>
      <c r="C1814" s="84">
        <f t="shared" si="281"/>
        <v>1</v>
      </c>
      <c r="D1814" s="1"/>
      <c r="E1814" s="84">
        <f t="shared" si="284"/>
        <v>17.98</v>
      </c>
      <c r="F1814" s="84">
        <f t="shared" si="285"/>
        <v>0</v>
      </c>
      <c r="G1814" s="1"/>
      <c r="H1814" s="1"/>
      <c r="I1814" s="84">
        <f t="shared" si="286"/>
        <v>17.98</v>
      </c>
      <c r="J1814" s="84">
        <f t="shared" si="287"/>
        <v>319.60000000000002</v>
      </c>
      <c r="K1814" s="1"/>
      <c r="L1814" s="1"/>
      <c r="M1814" s="84">
        <f t="shared" si="288"/>
        <v>17.98</v>
      </c>
      <c r="N1814" s="84">
        <f t="shared" si="289"/>
        <v>122.92</v>
      </c>
      <c r="O1814" s="84">
        <f t="shared" si="282"/>
        <v>405.63600000000002</v>
      </c>
      <c r="P1814" s="1"/>
      <c r="Q1814" s="1"/>
    </row>
    <row r="1815" spans="1:17" x14ac:dyDescent="0.2">
      <c r="A1815" s="84">
        <f t="shared" si="283"/>
        <v>180.9</v>
      </c>
      <c r="B1815" s="84">
        <f t="shared" si="280"/>
        <v>1</v>
      </c>
      <c r="C1815" s="84">
        <f t="shared" si="281"/>
        <v>1</v>
      </c>
      <c r="D1815" s="1"/>
      <c r="E1815" s="84">
        <f t="shared" si="284"/>
        <v>17.989999999999998</v>
      </c>
      <c r="F1815" s="84">
        <f t="shared" si="285"/>
        <v>0</v>
      </c>
      <c r="G1815" s="1"/>
      <c r="H1815" s="1"/>
      <c r="I1815" s="84">
        <f t="shared" si="286"/>
        <v>17.989999999999998</v>
      </c>
      <c r="J1815" s="84">
        <f t="shared" si="287"/>
        <v>319.8</v>
      </c>
      <c r="K1815" s="1"/>
      <c r="L1815" s="1"/>
      <c r="M1815" s="84">
        <f t="shared" si="288"/>
        <v>17.989999999999998</v>
      </c>
      <c r="N1815" s="84">
        <f t="shared" si="289"/>
        <v>123</v>
      </c>
      <c r="O1815" s="84">
        <f t="shared" si="282"/>
        <v>405.9</v>
      </c>
      <c r="P1815" s="1"/>
      <c r="Q1815" s="1"/>
    </row>
    <row r="1816" spans="1:17" x14ac:dyDescent="0.2">
      <c r="A1816" s="84">
        <f t="shared" si="283"/>
        <v>181</v>
      </c>
      <c r="B1816" s="84">
        <f t="shared" si="280"/>
        <v>1</v>
      </c>
      <c r="C1816" s="84">
        <f t="shared" si="281"/>
        <v>1</v>
      </c>
      <c r="D1816" s="1"/>
      <c r="E1816" s="84">
        <f t="shared" si="284"/>
        <v>18</v>
      </c>
      <c r="F1816" s="84">
        <f t="shared" si="285"/>
        <v>0</v>
      </c>
      <c r="G1816" s="1"/>
      <c r="H1816" s="1"/>
      <c r="I1816" s="84">
        <f t="shared" si="286"/>
        <v>18</v>
      </c>
      <c r="J1816" s="84">
        <f t="shared" si="287"/>
        <v>320</v>
      </c>
      <c r="K1816" s="1"/>
      <c r="L1816" s="1"/>
      <c r="M1816" s="84">
        <f t="shared" si="288"/>
        <v>18</v>
      </c>
      <c r="N1816" s="84">
        <f t="shared" si="289"/>
        <v>123.08</v>
      </c>
      <c r="O1816" s="84">
        <f t="shared" si="282"/>
        <v>406.16399999999999</v>
      </c>
      <c r="P1816" s="1"/>
      <c r="Q1816" s="1"/>
    </row>
    <row r="1817" spans="1:17" x14ac:dyDescent="0.2">
      <c r="A1817" s="84">
        <f t="shared" si="283"/>
        <v>181.1</v>
      </c>
      <c r="B1817" s="84">
        <f t="shared" si="280"/>
        <v>1</v>
      </c>
      <c r="C1817" s="84">
        <f t="shared" si="281"/>
        <v>1</v>
      </c>
      <c r="D1817" s="1"/>
      <c r="E1817" s="84">
        <f t="shared" si="284"/>
        <v>18.010000000000002</v>
      </c>
      <c r="F1817" s="84">
        <f t="shared" si="285"/>
        <v>0</v>
      </c>
      <c r="G1817" s="1"/>
      <c r="H1817" s="1"/>
      <c r="I1817" s="84">
        <f t="shared" si="286"/>
        <v>18.010000000000002</v>
      </c>
      <c r="J1817" s="84">
        <f t="shared" si="287"/>
        <v>320.2</v>
      </c>
      <c r="K1817" s="1"/>
      <c r="L1817" s="1"/>
      <c r="M1817" s="84">
        <f t="shared" si="288"/>
        <v>18.010000000000002</v>
      </c>
      <c r="N1817" s="84">
        <f t="shared" si="289"/>
        <v>123.15</v>
      </c>
      <c r="O1817" s="84">
        <f t="shared" si="282"/>
        <v>406.39499999999998</v>
      </c>
      <c r="P1817" s="1"/>
      <c r="Q1817" s="1"/>
    </row>
    <row r="1818" spans="1:17" x14ac:dyDescent="0.2">
      <c r="A1818" s="84">
        <f t="shared" si="283"/>
        <v>181.2</v>
      </c>
      <c r="B1818" s="84">
        <f t="shared" si="280"/>
        <v>1</v>
      </c>
      <c r="C1818" s="84">
        <f t="shared" si="281"/>
        <v>1</v>
      </c>
      <c r="D1818" s="1"/>
      <c r="E1818" s="84">
        <f t="shared" si="284"/>
        <v>18.02</v>
      </c>
      <c r="F1818" s="84">
        <f t="shared" si="285"/>
        <v>0</v>
      </c>
      <c r="G1818" s="1"/>
      <c r="H1818" s="1"/>
      <c r="I1818" s="84">
        <f t="shared" si="286"/>
        <v>18.02</v>
      </c>
      <c r="J1818" s="84">
        <f t="shared" si="287"/>
        <v>320.39999999999998</v>
      </c>
      <c r="K1818" s="1"/>
      <c r="L1818" s="1"/>
      <c r="M1818" s="84">
        <f t="shared" si="288"/>
        <v>18.02</v>
      </c>
      <c r="N1818" s="84">
        <f t="shared" si="289"/>
        <v>123.23</v>
      </c>
      <c r="O1818" s="84">
        <f t="shared" si="282"/>
        <v>406.65899999999999</v>
      </c>
      <c r="P1818" s="1"/>
      <c r="Q1818" s="1"/>
    </row>
    <row r="1819" spans="1:17" x14ac:dyDescent="0.2">
      <c r="A1819" s="84">
        <f t="shared" si="283"/>
        <v>181.3</v>
      </c>
      <c r="B1819" s="84">
        <f t="shared" si="280"/>
        <v>1</v>
      </c>
      <c r="C1819" s="84">
        <f t="shared" si="281"/>
        <v>1</v>
      </c>
      <c r="D1819" s="1"/>
      <c r="E1819" s="84">
        <f t="shared" si="284"/>
        <v>18.03</v>
      </c>
      <c r="F1819" s="84">
        <f t="shared" si="285"/>
        <v>0</v>
      </c>
      <c r="G1819" s="1"/>
      <c r="H1819" s="1"/>
      <c r="I1819" s="84">
        <f t="shared" si="286"/>
        <v>18.03</v>
      </c>
      <c r="J1819" s="84">
        <f t="shared" si="287"/>
        <v>320.60000000000002</v>
      </c>
      <c r="K1819" s="1"/>
      <c r="L1819" s="1"/>
      <c r="M1819" s="84">
        <f t="shared" si="288"/>
        <v>18.03</v>
      </c>
      <c r="N1819" s="84">
        <f t="shared" si="289"/>
        <v>123.31</v>
      </c>
      <c r="O1819" s="84">
        <f t="shared" si="282"/>
        <v>406.923</v>
      </c>
      <c r="P1819" s="1"/>
      <c r="Q1819" s="1"/>
    </row>
    <row r="1820" spans="1:17" x14ac:dyDescent="0.2">
      <c r="A1820" s="84">
        <f t="shared" si="283"/>
        <v>181.4</v>
      </c>
      <c r="B1820" s="84">
        <f t="shared" si="280"/>
        <v>1</v>
      </c>
      <c r="C1820" s="84">
        <f t="shared" si="281"/>
        <v>1</v>
      </c>
      <c r="D1820" s="1"/>
      <c r="E1820" s="84">
        <f t="shared" si="284"/>
        <v>18.04</v>
      </c>
      <c r="F1820" s="84">
        <f t="shared" si="285"/>
        <v>0</v>
      </c>
      <c r="G1820" s="1"/>
      <c r="H1820" s="1"/>
      <c r="I1820" s="84">
        <f t="shared" si="286"/>
        <v>18.04</v>
      </c>
      <c r="J1820" s="84">
        <f t="shared" si="287"/>
        <v>320.8</v>
      </c>
      <c r="K1820" s="1"/>
      <c r="L1820" s="1"/>
      <c r="M1820" s="84">
        <f t="shared" si="288"/>
        <v>18.04</v>
      </c>
      <c r="N1820" s="84">
        <f t="shared" si="289"/>
        <v>123.38</v>
      </c>
      <c r="O1820" s="84">
        <f t="shared" si="282"/>
        <v>407.154</v>
      </c>
      <c r="P1820" s="1"/>
      <c r="Q1820" s="1"/>
    </row>
    <row r="1821" spans="1:17" x14ac:dyDescent="0.2">
      <c r="A1821" s="84">
        <f t="shared" si="283"/>
        <v>181.5</v>
      </c>
      <c r="B1821" s="84">
        <f t="shared" si="280"/>
        <v>1</v>
      </c>
      <c r="C1821" s="84">
        <f t="shared" si="281"/>
        <v>1</v>
      </c>
      <c r="D1821" s="1"/>
      <c r="E1821" s="84">
        <f t="shared" si="284"/>
        <v>18.05</v>
      </c>
      <c r="F1821" s="84">
        <f t="shared" si="285"/>
        <v>0</v>
      </c>
      <c r="G1821" s="1"/>
      <c r="H1821" s="1"/>
      <c r="I1821" s="84">
        <f t="shared" si="286"/>
        <v>18.05</v>
      </c>
      <c r="J1821" s="84">
        <f t="shared" si="287"/>
        <v>321</v>
      </c>
      <c r="K1821" s="1"/>
      <c r="L1821" s="1"/>
      <c r="M1821" s="84">
        <f t="shared" si="288"/>
        <v>18.05</v>
      </c>
      <c r="N1821" s="84">
        <f t="shared" si="289"/>
        <v>123.46</v>
      </c>
      <c r="O1821" s="84">
        <f t="shared" si="282"/>
        <v>407.41800000000001</v>
      </c>
      <c r="P1821" s="1"/>
      <c r="Q1821" s="1"/>
    </row>
    <row r="1822" spans="1:17" x14ac:dyDescent="0.2">
      <c r="A1822" s="84">
        <f t="shared" si="283"/>
        <v>181.6</v>
      </c>
      <c r="B1822" s="84">
        <f t="shared" si="280"/>
        <v>1</v>
      </c>
      <c r="C1822" s="84">
        <f t="shared" si="281"/>
        <v>1</v>
      </c>
      <c r="D1822" s="1"/>
      <c r="E1822" s="84">
        <f t="shared" si="284"/>
        <v>18.059999999999999</v>
      </c>
      <c r="F1822" s="84">
        <f t="shared" si="285"/>
        <v>0</v>
      </c>
      <c r="G1822" s="1"/>
      <c r="H1822" s="1"/>
      <c r="I1822" s="84">
        <f t="shared" si="286"/>
        <v>18.059999999999999</v>
      </c>
      <c r="J1822" s="84">
        <f t="shared" si="287"/>
        <v>321.2</v>
      </c>
      <c r="K1822" s="1"/>
      <c r="L1822" s="1"/>
      <c r="M1822" s="84">
        <f t="shared" si="288"/>
        <v>18.059999999999999</v>
      </c>
      <c r="N1822" s="84">
        <f t="shared" si="289"/>
        <v>123.54</v>
      </c>
      <c r="O1822" s="84">
        <f t="shared" si="282"/>
        <v>407.68200000000002</v>
      </c>
      <c r="P1822" s="1"/>
      <c r="Q1822" s="1"/>
    </row>
    <row r="1823" spans="1:17" x14ac:dyDescent="0.2">
      <c r="A1823" s="84">
        <f t="shared" si="283"/>
        <v>181.7</v>
      </c>
      <c r="B1823" s="84">
        <f t="shared" si="280"/>
        <v>1</v>
      </c>
      <c r="C1823" s="84">
        <f t="shared" si="281"/>
        <v>1</v>
      </c>
      <c r="D1823" s="1"/>
      <c r="E1823" s="84">
        <f t="shared" si="284"/>
        <v>18.07</v>
      </c>
      <c r="F1823" s="84">
        <f t="shared" si="285"/>
        <v>0</v>
      </c>
      <c r="G1823" s="1"/>
      <c r="H1823" s="1"/>
      <c r="I1823" s="84">
        <f t="shared" si="286"/>
        <v>18.07</v>
      </c>
      <c r="J1823" s="84">
        <f t="shared" si="287"/>
        <v>321.39999999999998</v>
      </c>
      <c r="K1823" s="1"/>
      <c r="L1823" s="1"/>
      <c r="M1823" s="84">
        <f t="shared" si="288"/>
        <v>18.07</v>
      </c>
      <c r="N1823" s="84">
        <f t="shared" si="289"/>
        <v>123.62</v>
      </c>
      <c r="O1823" s="84">
        <f t="shared" si="282"/>
        <v>407.94600000000003</v>
      </c>
      <c r="P1823" s="1"/>
      <c r="Q1823" s="1"/>
    </row>
    <row r="1824" spans="1:17" x14ac:dyDescent="0.2">
      <c r="A1824" s="84">
        <f t="shared" si="283"/>
        <v>181.8</v>
      </c>
      <c r="B1824" s="84">
        <f t="shared" si="280"/>
        <v>1</v>
      </c>
      <c r="C1824" s="84">
        <f t="shared" si="281"/>
        <v>1</v>
      </c>
      <c r="D1824" s="1"/>
      <c r="E1824" s="84">
        <f t="shared" si="284"/>
        <v>18.079999999999998</v>
      </c>
      <c r="F1824" s="84">
        <f t="shared" si="285"/>
        <v>0</v>
      </c>
      <c r="G1824" s="1"/>
      <c r="H1824" s="1"/>
      <c r="I1824" s="84">
        <f t="shared" si="286"/>
        <v>18.079999999999998</v>
      </c>
      <c r="J1824" s="84">
        <f t="shared" si="287"/>
        <v>321.60000000000002</v>
      </c>
      <c r="K1824" s="1"/>
      <c r="L1824" s="1"/>
      <c r="M1824" s="84">
        <f t="shared" si="288"/>
        <v>18.079999999999998</v>
      </c>
      <c r="N1824" s="84">
        <f t="shared" si="289"/>
        <v>123.69</v>
      </c>
      <c r="O1824" s="84">
        <f t="shared" si="282"/>
        <v>408.17700000000002</v>
      </c>
      <c r="P1824" s="1"/>
      <c r="Q1824" s="1"/>
    </row>
    <row r="1825" spans="1:17" x14ac:dyDescent="0.2">
      <c r="A1825" s="84">
        <f t="shared" si="283"/>
        <v>181.9</v>
      </c>
      <c r="B1825" s="84">
        <f t="shared" si="280"/>
        <v>1</v>
      </c>
      <c r="C1825" s="84">
        <f t="shared" si="281"/>
        <v>1</v>
      </c>
      <c r="D1825" s="1"/>
      <c r="E1825" s="84">
        <f t="shared" si="284"/>
        <v>18.09</v>
      </c>
      <c r="F1825" s="84">
        <f t="shared" si="285"/>
        <v>0</v>
      </c>
      <c r="G1825" s="1"/>
      <c r="H1825" s="1"/>
      <c r="I1825" s="84">
        <f t="shared" si="286"/>
        <v>18.09</v>
      </c>
      <c r="J1825" s="84">
        <f t="shared" si="287"/>
        <v>321.8</v>
      </c>
      <c r="K1825" s="1"/>
      <c r="L1825" s="1"/>
      <c r="M1825" s="84">
        <f t="shared" si="288"/>
        <v>18.09</v>
      </c>
      <c r="N1825" s="84">
        <f t="shared" si="289"/>
        <v>123.77</v>
      </c>
      <c r="O1825" s="84">
        <f t="shared" si="282"/>
        <v>408.44099999999997</v>
      </c>
      <c r="P1825" s="1"/>
      <c r="Q1825" s="1"/>
    </row>
    <row r="1826" spans="1:17" x14ac:dyDescent="0.2">
      <c r="A1826" s="84">
        <f t="shared" si="283"/>
        <v>182</v>
      </c>
      <c r="B1826" s="84">
        <f t="shared" si="280"/>
        <v>1</v>
      </c>
      <c r="C1826" s="84">
        <f t="shared" si="281"/>
        <v>1</v>
      </c>
      <c r="D1826" s="1"/>
      <c r="E1826" s="84">
        <f t="shared" si="284"/>
        <v>18.100000000000001</v>
      </c>
      <c r="F1826" s="84">
        <f t="shared" si="285"/>
        <v>0</v>
      </c>
      <c r="G1826" s="1"/>
      <c r="H1826" s="1"/>
      <c r="I1826" s="84">
        <f t="shared" si="286"/>
        <v>18.100000000000001</v>
      </c>
      <c r="J1826" s="84">
        <f t="shared" si="287"/>
        <v>322</v>
      </c>
      <c r="K1826" s="1"/>
      <c r="L1826" s="1"/>
      <c r="M1826" s="84">
        <f t="shared" si="288"/>
        <v>18.100000000000001</v>
      </c>
      <c r="N1826" s="84">
        <f t="shared" si="289"/>
        <v>123.85</v>
      </c>
      <c r="O1826" s="84">
        <f t="shared" si="282"/>
        <v>408.70499999999998</v>
      </c>
      <c r="P1826" s="1"/>
      <c r="Q1826" s="1"/>
    </row>
    <row r="1827" spans="1:17" x14ac:dyDescent="0.2">
      <c r="A1827" s="84">
        <f t="shared" si="283"/>
        <v>182.1</v>
      </c>
      <c r="B1827" s="84">
        <f t="shared" si="280"/>
        <v>1</v>
      </c>
      <c r="C1827" s="84">
        <f t="shared" si="281"/>
        <v>1</v>
      </c>
      <c r="D1827" s="1"/>
      <c r="E1827" s="84">
        <f t="shared" si="284"/>
        <v>18.11</v>
      </c>
      <c r="F1827" s="84">
        <f t="shared" si="285"/>
        <v>0</v>
      </c>
      <c r="G1827" s="1"/>
      <c r="H1827" s="1"/>
      <c r="I1827" s="84">
        <f t="shared" si="286"/>
        <v>18.11</v>
      </c>
      <c r="J1827" s="84">
        <f t="shared" si="287"/>
        <v>322.2</v>
      </c>
      <c r="K1827" s="1"/>
      <c r="L1827" s="1"/>
      <c r="M1827" s="84">
        <f t="shared" si="288"/>
        <v>18.11</v>
      </c>
      <c r="N1827" s="84">
        <f t="shared" si="289"/>
        <v>123.92</v>
      </c>
      <c r="O1827" s="84">
        <f t="shared" si="282"/>
        <v>408.93599999999998</v>
      </c>
      <c r="P1827" s="1"/>
      <c r="Q1827" s="1"/>
    </row>
    <row r="1828" spans="1:17" x14ac:dyDescent="0.2">
      <c r="A1828" s="84">
        <f t="shared" si="283"/>
        <v>182.2</v>
      </c>
      <c r="B1828" s="84">
        <f t="shared" si="280"/>
        <v>1</v>
      </c>
      <c r="C1828" s="84">
        <f t="shared" si="281"/>
        <v>1</v>
      </c>
      <c r="D1828" s="1"/>
      <c r="E1828" s="84">
        <f t="shared" si="284"/>
        <v>18.12</v>
      </c>
      <c r="F1828" s="84">
        <f t="shared" si="285"/>
        <v>0</v>
      </c>
      <c r="G1828" s="1"/>
      <c r="H1828" s="1"/>
      <c r="I1828" s="84">
        <f t="shared" si="286"/>
        <v>18.12</v>
      </c>
      <c r="J1828" s="84">
        <f t="shared" si="287"/>
        <v>322.39999999999998</v>
      </c>
      <c r="K1828" s="1"/>
      <c r="L1828" s="1"/>
      <c r="M1828" s="84">
        <f t="shared" si="288"/>
        <v>18.12</v>
      </c>
      <c r="N1828" s="84">
        <f t="shared" si="289"/>
        <v>124</v>
      </c>
      <c r="O1828" s="84">
        <f t="shared" si="282"/>
        <v>409.2</v>
      </c>
      <c r="P1828" s="1"/>
      <c r="Q1828" s="1"/>
    </row>
    <row r="1829" spans="1:17" x14ac:dyDescent="0.2">
      <c r="A1829" s="84">
        <f t="shared" si="283"/>
        <v>182.3</v>
      </c>
      <c r="B1829" s="84">
        <f t="shared" si="280"/>
        <v>1</v>
      </c>
      <c r="C1829" s="84">
        <f t="shared" si="281"/>
        <v>1</v>
      </c>
      <c r="D1829" s="1"/>
      <c r="E1829" s="84">
        <f t="shared" si="284"/>
        <v>18.13</v>
      </c>
      <c r="F1829" s="84">
        <f t="shared" si="285"/>
        <v>0</v>
      </c>
      <c r="G1829" s="1"/>
      <c r="H1829" s="1"/>
      <c r="I1829" s="84">
        <f t="shared" si="286"/>
        <v>18.13</v>
      </c>
      <c r="J1829" s="84">
        <f t="shared" si="287"/>
        <v>322.60000000000002</v>
      </c>
      <c r="K1829" s="1"/>
      <c r="L1829" s="1"/>
      <c r="M1829" s="84">
        <f t="shared" si="288"/>
        <v>18.13</v>
      </c>
      <c r="N1829" s="84">
        <f t="shared" si="289"/>
        <v>124.08</v>
      </c>
      <c r="O1829" s="84">
        <f t="shared" si="282"/>
        <v>409.464</v>
      </c>
      <c r="P1829" s="1"/>
      <c r="Q1829" s="1"/>
    </row>
    <row r="1830" spans="1:17" x14ac:dyDescent="0.2">
      <c r="A1830" s="84">
        <f t="shared" si="283"/>
        <v>182.4</v>
      </c>
      <c r="B1830" s="84">
        <f t="shared" si="280"/>
        <v>1</v>
      </c>
      <c r="C1830" s="84">
        <f t="shared" si="281"/>
        <v>1</v>
      </c>
      <c r="D1830" s="1"/>
      <c r="E1830" s="84">
        <f t="shared" si="284"/>
        <v>18.14</v>
      </c>
      <c r="F1830" s="84">
        <f t="shared" si="285"/>
        <v>0</v>
      </c>
      <c r="G1830" s="1"/>
      <c r="H1830" s="1"/>
      <c r="I1830" s="84">
        <f t="shared" si="286"/>
        <v>18.14</v>
      </c>
      <c r="J1830" s="84">
        <f t="shared" si="287"/>
        <v>322.8</v>
      </c>
      <c r="K1830" s="1"/>
      <c r="L1830" s="1"/>
      <c r="M1830" s="84">
        <f t="shared" si="288"/>
        <v>18.14</v>
      </c>
      <c r="N1830" s="84">
        <f t="shared" si="289"/>
        <v>124.15</v>
      </c>
      <c r="O1830" s="84">
        <f t="shared" si="282"/>
        <v>409.69499999999999</v>
      </c>
      <c r="P1830" s="1"/>
      <c r="Q1830" s="1"/>
    </row>
    <row r="1831" spans="1:17" x14ac:dyDescent="0.2">
      <c r="A1831" s="84">
        <f t="shared" si="283"/>
        <v>182.5</v>
      </c>
      <c r="B1831" s="84">
        <f t="shared" si="280"/>
        <v>1</v>
      </c>
      <c r="C1831" s="84">
        <f t="shared" si="281"/>
        <v>1</v>
      </c>
      <c r="D1831" s="1"/>
      <c r="E1831" s="84">
        <f t="shared" si="284"/>
        <v>18.149999999999999</v>
      </c>
      <c r="F1831" s="84">
        <f t="shared" si="285"/>
        <v>0</v>
      </c>
      <c r="G1831" s="1"/>
      <c r="H1831" s="1"/>
      <c r="I1831" s="84">
        <f t="shared" si="286"/>
        <v>18.149999999999999</v>
      </c>
      <c r="J1831" s="84">
        <f t="shared" si="287"/>
        <v>323</v>
      </c>
      <c r="K1831" s="1"/>
      <c r="L1831" s="1"/>
      <c r="M1831" s="84">
        <f t="shared" si="288"/>
        <v>18.149999999999999</v>
      </c>
      <c r="N1831" s="84">
        <f t="shared" si="289"/>
        <v>124.23</v>
      </c>
      <c r="O1831" s="84">
        <f t="shared" si="282"/>
        <v>409.959</v>
      </c>
      <c r="P1831" s="1"/>
      <c r="Q1831" s="1"/>
    </row>
    <row r="1832" spans="1:17" x14ac:dyDescent="0.2">
      <c r="A1832" s="84">
        <f t="shared" si="283"/>
        <v>182.6</v>
      </c>
      <c r="B1832" s="84">
        <f t="shared" si="280"/>
        <v>1</v>
      </c>
      <c r="C1832" s="84">
        <f t="shared" si="281"/>
        <v>1</v>
      </c>
      <c r="D1832" s="1"/>
      <c r="E1832" s="84">
        <f t="shared" si="284"/>
        <v>18.16</v>
      </c>
      <c r="F1832" s="84">
        <f t="shared" si="285"/>
        <v>0</v>
      </c>
      <c r="G1832" s="1"/>
      <c r="H1832" s="1"/>
      <c r="I1832" s="84">
        <f t="shared" si="286"/>
        <v>18.16</v>
      </c>
      <c r="J1832" s="84">
        <f t="shared" si="287"/>
        <v>323.2</v>
      </c>
      <c r="K1832" s="1"/>
      <c r="L1832" s="1"/>
      <c r="M1832" s="84">
        <f t="shared" si="288"/>
        <v>18.16</v>
      </c>
      <c r="N1832" s="84">
        <f t="shared" si="289"/>
        <v>124.31</v>
      </c>
      <c r="O1832" s="84">
        <f t="shared" si="282"/>
        <v>410.22300000000001</v>
      </c>
      <c r="P1832" s="1"/>
      <c r="Q1832" s="1"/>
    </row>
    <row r="1833" spans="1:17" x14ac:dyDescent="0.2">
      <c r="A1833" s="84">
        <f t="shared" si="283"/>
        <v>182.7</v>
      </c>
      <c r="B1833" s="84">
        <f t="shared" si="280"/>
        <v>1</v>
      </c>
      <c r="C1833" s="84">
        <f t="shared" si="281"/>
        <v>1</v>
      </c>
      <c r="D1833" s="1"/>
      <c r="E1833" s="84">
        <f t="shared" si="284"/>
        <v>18.170000000000002</v>
      </c>
      <c r="F1833" s="84">
        <f t="shared" si="285"/>
        <v>0</v>
      </c>
      <c r="G1833" s="1"/>
      <c r="H1833" s="1"/>
      <c r="I1833" s="84">
        <f t="shared" si="286"/>
        <v>18.170000000000002</v>
      </c>
      <c r="J1833" s="84">
        <f t="shared" si="287"/>
        <v>323.39999999999998</v>
      </c>
      <c r="K1833" s="1"/>
      <c r="L1833" s="1"/>
      <c r="M1833" s="84">
        <f t="shared" si="288"/>
        <v>18.170000000000002</v>
      </c>
      <c r="N1833" s="84">
        <f t="shared" si="289"/>
        <v>124.38</v>
      </c>
      <c r="O1833" s="84">
        <f t="shared" si="282"/>
        <v>410.45400000000001</v>
      </c>
      <c r="P1833" s="1"/>
      <c r="Q1833" s="1"/>
    </row>
    <row r="1834" spans="1:17" x14ac:dyDescent="0.2">
      <c r="A1834" s="84">
        <f t="shared" si="283"/>
        <v>182.8</v>
      </c>
      <c r="B1834" s="84">
        <f t="shared" si="280"/>
        <v>1</v>
      </c>
      <c r="C1834" s="84">
        <f t="shared" si="281"/>
        <v>1</v>
      </c>
      <c r="D1834" s="1"/>
      <c r="E1834" s="84">
        <f t="shared" si="284"/>
        <v>18.18</v>
      </c>
      <c r="F1834" s="84">
        <f t="shared" si="285"/>
        <v>0</v>
      </c>
      <c r="G1834" s="1"/>
      <c r="H1834" s="1"/>
      <c r="I1834" s="84">
        <f t="shared" si="286"/>
        <v>18.18</v>
      </c>
      <c r="J1834" s="84">
        <f t="shared" si="287"/>
        <v>323.60000000000002</v>
      </c>
      <c r="K1834" s="1"/>
      <c r="L1834" s="1"/>
      <c r="M1834" s="84">
        <f t="shared" si="288"/>
        <v>18.18</v>
      </c>
      <c r="N1834" s="84">
        <f t="shared" si="289"/>
        <v>124.46</v>
      </c>
      <c r="O1834" s="84">
        <f t="shared" si="282"/>
        <v>410.71800000000002</v>
      </c>
      <c r="P1834" s="1"/>
      <c r="Q1834" s="1"/>
    </row>
    <row r="1835" spans="1:17" x14ac:dyDescent="0.2">
      <c r="A1835" s="84">
        <f t="shared" si="283"/>
        <v>182.9</v>
      </c>
      <c r="B1835" s="84">
        <f t="shared" si="280"/>
        <v>1</v>
      </c>
      <c r="C1835" s="84">
        <f t="shared" si="281"/>
        <v>1</v>
      </c>
      <c r="D1835" s="1"/>
      <c r="E1835" s="84">
        <f t="shared" si="284"/>
        <v>18.190000000000001</v>
      </c>
      <c r="F1835" s="84">
        <f t="shared" si="285"/>
        <v>0</v>
      </c>
      <c r="G1835" s="1"/>
      <c r="H1835" s="1"/>
      <c r="I1835" s="84">
        <f t="shared" si="286"/>
        <v>18.190000000000001</v>
      </c>
      <c r="J1835" s="84">
        <f t="shared" si="287"/>
        <v>323.8</v>
      </c>
      <c r="K1835" s="1"/>
      <c r="L1835" s="1"/>
      <c r="M1835" s="84">
        <f t="shared" si="288"/>
        <v>18.190000000000001</v>
      </c>
      <c r="N1835" s="84">
        <f t="shared" si="289"/>
        <v>124.54</v>
      </c>
      <c r="O1835" s="84">
        <f t="shared" si="282"/>
        <v>410.98200000000003</v>
      </c>
      <c r="P1835" s="1"/>
      <c r="Q1835" s="1"/>
    </row>
    <row r="1836" spans="1:17" x14ac:dyDescent="0.2">
      <c r="A1836" s="84">
        <f t="shared" si="283"/>
        <v>183</v>
      </c>
      <c r="B1836" s="84">
        <f t="shared" si="280"/>
        <v>1</v>
      </c>
      <c r="C1836" s="84">
        <f t="shared" si="281"/>
        <v>1</v>
      </c>
      <c r="D1836" s="1"/>
      <c r="E1836" s="84">
        <f t="shared" si="284"/>
        <v>18.2</v>
      </c>
      <c r="F1836" s="84">
        <f t="shared" si="285"/>
        <v>0</v>
      </c>
      <c r="G1836" s="1"/>
      <c r="H1836" s="1"/>
      <c r="I1836" s="84">
        <f t="shared" si="286"/>
        <v>18.2</v>
      </c>
      <c r="J1836" s="84">
        <f t="shared" si="287"/>
        <v>324</v>
      </c>
      <c r="K1836" s="1"/>
      <c r="L1836" s="1"/>
      <c r="M1836" s="84">
        <f t="shared" si="288"/>
        <v>18.2</v>
      </c>
      <c r="N1836" s="84">
        <f t="shared" si="289"/>
        <v>124.62</v>
      </c>
      <c r="O1836" s="84">
        <f t="shared" si="282"/>
        <v>411.24599999999998</v>
      </c>
      <c r="P1836" s="1"/>
      <c r="Q1836" s="1"/>
    </row>
    <row r="1837" spans="1:17" x14ac:dyDescent="0.2">
      <c r="A1837" s="84">
        <f t="shared" si="283"/>
        <v>183.1</v>
      </c>
      <c r="B1837" s="84">
        <f t="shared" si="280"/>
        <v>1</v>
      </c>
      <c r="C1837" s="84">
        <f t="shared" si="281"/>
        <v>1</v>
      </c>
      <c r="D1837" s="1"/>
      <c r="E1837" s="84">
        <f t="shared" si="284"/>
        <v>18.21</v>
      </c>
      <c r="F1837" s="84">
        <f t="shared" si="285"/>
        <v>0</v>
      </c>
      <c r="G1837" s="1"/>
      <c r="H1837" s="1"/>
      <c r="I1837" s="84">
        <f t="shared" si="286"/>
        <v>18.21</v>
      </c>
      <c r="J1837" s="84">
        <f t="shared" si="287"/>
        <v>324.2</v>
      </c>
      <c r="K1837" s="1"/>
      <c r="L1837" s="1"/>
      <c r="M1837" s="84">
        <f t="shared" si="288"/>
        <v>18.21</v>
      </c>
      <c r="N1837" s="84">
        <f t="shared" si="289"/>
        <v>124.69</v>
      </c>
      <c r="O1837" s="84">
        <f t="shared" si="282"/>
        <v>411.47699999999998</v>
      </c>
      <c r="P1837" s="1"/>
      <c r="Q1837" s="1"/>
    </row>
    <row r="1838" spans="1:17" x14ac:dyDescent="0.2">
      <c r="A1838" s="84">
        <f t="shared" si="283"/>
        <v>183.2</v>
      </c>
      <c r="B1838" s="84">
        <f t="shared" si="280"/>
        <v>1</v>
      </c>
      <c r="C1838" s="84">
        <f t="shared" si="281"/>
        <v>1</v>
      </c>
      <c r="D1838" s="1"/>
      <c r="E1838" s="84">
        <f t="shared" si="284"/>
        <v>18.22</v>
      </c>
      <c r="F1838" s="84">
        <f t="shared" si="285"/>
        <v>0</v>
      </c>
      <c r="G1838" s="1"/>
      <c r="H1838" s="1"/>
      <c r="I1838" s="84">
        <f t="shared" si="286"/>
        <v>18.22</v>
      </c>
      <c r="J1838" s="84">
        <f t="shared" si="287"/>
        <v>324.39999999999998</v>
      </c>
      <c r="K1838" s="1"/>
      <c r="L1838" s="1"/>
      <c r="M1838" s="84">
        <f t="shared" si="288"/>
        <v>18.22</v>
      </c>
      <c r="N1838" s="84">
        <f t="shared" si="289"/>
        <v>124.77</v>
      </c>
      <c r="O1838" s="84">
        <f t="shared" si="282"/>
        <v>411.74099999999999</v>
      </c>
      <c r="P1838" s="1"/>
      <c r="Q1838" s="1"/>
    </row>
    <row r="1839" spans="1:17" x14ac:dyDescent="0.2">
      <c r="A1839" s="84">
        <f t="shared" si="283"/>
        <v>183.3</v>
      </c>
      <c r="B1839" s="84">
        <f t="shared" si="280"/>
        <v>1</v>
      </c>
      <c r="C1839" s="84">
        <f t="shared" si="281"/>
        <v>1</v>
      </c>
      <c r="D1839" s="1"/>
      <c r="E1839" s="84">
        <f t="shared" si="284"/>
        <v>18.23</v>
      </c>
      <c r="F1839" s="84">
        <f t="shared" si="285"/>
        <v>0</v>
      </c>
      <c r="G1839" s="1"/>
      <c r="H1839" s="1"/>
      <c r="I1839" s="84">
        <f t="shared" si="286"/>
        <v>18.23</v>
      </c>
      <c r="J1839" s="84">
        <f t="shared" si="287"/>
        <v>324.60000000000002</v>
      </c>
      <c r="K1839" s="1"/>
      <c r="L1839" s="1"/>
      <c r="M1839" s="84">
        <f t="shared" si="288"/>
        <v>18.23</v>
      </c>
      <c r="N1839" s="84">
        <f t="shared" si="289"/>
        <v>124.85</v>
      </c>
      <c r="O1839" s="84">
        <f t="shared" si="282"/>
        <v>412.005</v>
      </c>
      <c r="P1839" s="1"/>
      <c r="Q1839" s="1"/>
    </row>
    <row r="1840" spans="1:17" x14ac:dyDescent="0.2">
      <c r="A1840" s="84">
        <f t="shared" si="283"/>
        <v>183.4</v>
      </c>
      <c r="B1840" s="84">
        <f t="shared" si="280"/>
        <v>1</v>
      </c>
      <c r="C1840" s="84">
        <f t="shared" si="281"/>
        <v>1</v>
      </c>
      <c r="D1840" s="1"/>
      <c r="E1840" s="84">
        <f t="shared" si="284"/>
        <v>18.239999999999998</v>
      </c>
      <c r="F1840" s="84">
        <f t="shared" si="285"/>
        <v>0</v>
      </c>
      <c r="G1840" s="1"/>
      <c r="H1840" s="1"/>
      <c r="I1840" s="84">
        <f t="shared" si="286"/>
        <v>18.239999999999998</v>
      </c>
      <c r="J1840" s="84">
        <f t="shared" si="287"/>
        <v>324.8</v>
      </c>
      <c r="K1840" s="1"/>
      <c r="L1840" s="1"/>
      <c r="M1840" s="84">
        <f t="shared" si="288"/>
        <v>18.239999999999998</v>
      </c>
      <c r="N1840" s="84">
        <f t="shared" si="289"/>
        <v>124.92</v>
      </c>
      <c r="O1840" s="84">
        <f t="shared" si="282"/>
        <v>412.23599999999999</v>
      </c>
      <c r="P1840" s="1"/>
      <c r="Q1840" s="1"/>
    </row>
    <row r="1841" spans="1:17" x14ac:dyDescent="0.2">
      <c r="A1841" s="84">
        <f t="shared" si="283"/>
        <v>183.5</v>
      </c>
      <c r="B1841" s="84">
        <f t="shared" si="280"/>
        <v>1</v>
      </c>
      <c r="C1841" s="84">
        <f t="shared" si="281"/>
        <v>1</v>
      </c>
      <c r="D1841" s="1"/>
      <c r="E1841" s="84">
        <f t="shared" si="284"/>
        <v>18.25</v>
      </c>
      <c r="F1841" s="84">
        <f t="shared" si="285"/>
        <v>0</v>
      </c>
      <c r="G1841" s="1"/>
      <c r="H1841" s="1"/>
      <c r="I1841" s="84">
        <f t="shared" si="286"/>
        <v>18.25</v>
      </c>
      <c r="J1841" s="84">
        <f t="shared" si="287"/>
        <v>325</v>
      </c>
      <c r="K1841" s="1"/>
      <c r="L1841" s="1"/>
      <c r="M1841" s="84">
        <f t="shared" si="288"/>
        <v>18.25</v>
      </c>
      <c r="N1841" s="84">
        <f t="shared" si="289"/>
        <v>125</v>
      </c>
      <c r="O1841" s="84">
        <f t="shared" si="282"/>
        <v>412.5</v>
      </c>
      <c r="P1841" s="1"/>
      <c r="Q1841" s="1"/>
    </row>
    <row r="1842" spans="1:17" x14ac:dyDescent="0.2">
      <c r="A1842" s="84">
        <f t="shared" si="283"/>
        <v>183.6</v>
      </c>
      <c r="B1842" s="84">
        <f t="shared" si="280"/>
        <v>1</v>
      </c>
      <c r="C1842" s="84">
        <f t="shared" si="281"/>
        <v>1</v>
      </c>
      <c r="D1842" s="1"/>
      <c r="E1842" s="84">
        <f t="shared" si="284"/>
        <v>18.260000000000002</v>
      </c>
      <c r="F1842" s="84">
        <f t="shared" si="285"/>
        <v>0</v>
      </c>
      <c r="G1842" s="1"/>
      <c r="H1842" s="1"/>
      <c r="I1842" s="84">
        <f t="shared" si="286"/>
        <v>18.260000000000002</v>
      </c>
      <c r="J1842" s="84">
        <f t="shared" si="287"/>
        <v>325.2</v>
      </c>
      <c r="K1842" s="1"/>
      <c r="L1842" s="1"/>
      <c r="M1842" s="84">
        <f t="shared" si="288"/>
        <v>18.260000000000002</v>
      </c>
      <c r="N1842" s="84">
        <f t="shared" si="289"/>
        <v>125.08</v>
      </c>
      <c r="O1842" s="84">
        <f t="shared" si="282"/>
        <v>412.76400000000001</v>
      </c>
      <c r="P1842" s="1"/>
      <c r="Q1842" s="1"/>
    </row>
    <row r="1843" spans="1:17" x14ac:dyDescent="0.2">
      <c r="A1843" s="84">
        <f t="shared" si="283"/>
        <v>183.7</v>
      </c>
      <c r="B1843" s="84">
        <f t="shared" si="280"/>
        <v>1</v>
      </c>
      <c r="C1843" s="84">
        <f t="shared" si="281"/>
        <v>1</v>
      </c>
      <c r="D1843" s="1"/>
      <c r="E1843" s="84">
        <f t="shared" si="284"/>
        <v>18.27</v>
      </c>
      <c r="F1843" s="84">
        <f t="shared" si="285"/>
        <v>0</v>
      </c>
      <c r="G1843" s="1"/>
      <c r="H1843" s="1"/>
      <c r="I1843" s="84">
        <f t="shared" si="286"/>
        <v>18.27</v>
      </c>
      <c r="J1843" s="84">
        <f t="shared" si="287"/>
        <v>325.39999999999998</v>
      </c>
      <c r="K1843" s="1"/>
      <c r="L1843" s="1"/>
      <c r="M1843" s="84">
        <f t="shared" si="288"/>
        <v>18.27</v>
      </c>
      <c r="N1843" s="84">
        <f t="shared" si="289"/>
        <v>125.15</v>
      </c>
      <c r="O1843" s="84">
        <f t="shared" si="282"/>
        <v>412.995</v>
      </c>
      <c r="P1843" s="1"/>
      <c r="Q1843" s="1"/>
    </row>
    <row r="1844" spans="1:17" x14ac:dyDescent="0.2">
      <c r="A1844" s="84">
        <f t="shared" si="283"/>
        <v>183.8</v>
      </c>
      <c r="B1844" s="84">
        <f t="shared" si="280"/>
        <v>1</v>
      </c>
      <c r="C1844" s="84">
        <f t="shared" si="281"/>
        <v>1</v>
      </c>
      <c r="D1844" s="1"/>
      <c r="E1844" s="84">
        <f t="shared" si="284"/>
        <v>18.28</v>
      </c>
      <c r="F1844" s="84">
        <f t="shared" si="285"/>
        <v>0</v>
      </c>
      <c r="G1844" s="1"/>
      <c r="H1844" s="1"/>
      <c r="I1844" s="84">
        <f t="shared" si="286"/>
        <v>18.28</v>
      </c>
      <c r="J1844" s="84">
        <f t="shared" si="287"/>
        <v>325.60000000000002</v>
      </c>
      <c r="K1844" s="1"/>
      <c r="L1844" s="1"/>
      <c r="M1844" s="84">
        <f t="shared" si="288"/>
        <v>18.28</v>
      </c>
      <c r="N1844" s="84">
        <f t="shared" si="289"/>
        <v>125.23</v>
      </c>
      <c r="O1844" s="84">
        <f t="shared" si="282"/>
        <v>413.25900000000001</v>
      </c>
      <c r="P1844" s="1"/>
      <c r="Q1844" s="1"/>
    </row>
    <row r="1845" spans="1:17" x14ac:dyDescent="0.2">
      <c r="A1845" s="84">
        <f t="shared" si="283"/>
        <v>183.9</v>
      </c>
      <c r="B1845" s="84">
        <f t="shared" si="280"/>
        <v>1</v>
      </c>
      <c r="C1845" s="84">
        <f t="shared" si="281"/>
        <v>1</v>
      </c>
      <c r="D1845" s="1"/>
      <c r="E1845" s="84">
        <f t="shared" si="284"/>
        <v>18.29</v>
      </c>
      <c r="F1845" s="84">
        <f t="shared" si="285"/>
        <v>0</v>
      </c>
      <c r="G1845" s="1"/>
      <c r="H1845" s="1"/>
      <c r="I1845" s="84">
        <f t="shared" si="286"/>
        <v>18.29</v>
      </c>
      <c r="J1845" s="84">
        <f t="shared" si="287"/>
        <v>325.8</v>
      </c>
      <c r="K1845" s="1"/>
      <c r="L1845" s="1"/>
      <c r="M1845" s="84">
        <f t="shared" si="288"/>
        <v>18.29</v>
      </c>
      <c r="N1845" s="84">
        <f t="shared" si="289"/>
        <v>125.31</v>
      </c>
      <c r="O1845" s="84">
        <f t="shared" si="282"/>
        <v>413.52300000000002</v>
      </c>
      <c r="P1845" s="1"/>
      <c r="Q1845" s="1"/>
    </row>
    <row r="1846" spans="1:17" x14ac:dyDescent="0.2">
      <c r="A1846" s="84">
        <f t="shared" si="283"/>
        <v>184</v>
      </c>
      <c r="B1846" s="84">
        <f t="shared" si="280"/>
        <v>1</v>
      </c>
      <c r="C1846" s="84">
        <f t="shared" si="281"/>
        <v>1</v>
      </c>
      <c r="D1846" s="1"/>
      <c r="E1846" s="84">
        <f t="shared" si="284"/>
        <v>18.3</v>
      </c>
      <c r="F1846" s="84">
        <f t="shared" si="285"/>
        <v>0</v>
      </c>
      <c r="G1846" s="1"/>
      <c r="H1846" s="1"/>
      <c r="I1846" s="84">
        <f t="shared" si="286"/>
        <v>18.3</v>
      </c>
      <c r="J1846" s="84">
        <f t="shared" si="287"/>
        <v>326</v>
      </c>
      <c r="K1846" s="1"/>
      <c r="L1846" s="1"/>
      <c r="M1846" s="84">
        <f t="shared" si="288"/>
        <v>18.3</v>
      </c>
      <c r="N1846" s="84">
        <f t="shared" si="289"/>
        <v>125.38</v>
      </c>
      <c r="O1846" s="84">
        <f t="shared" si="282"/>
        <v>413.75400000000002</v>
      </c>
      <c r="P1846" s="1"/>
      <c r="Q1846" s="1"/>
    </row>
    <row r="1847" spans="1:17" x14ac:dyDescent="0.2">
      <c r="A1847" s="84">
        <f t="shared" si="283"/>
        <v>184.1</v>
      </c>
      <c r="B1847" s="84">
        <f t="shared" si="280"/>
        <v>1</v>
      </c>
      <c r="C1847" s="84">
        <f t="shared" si="281"/>
        <v>1</v>
      </c>
      <c r="D1847" s="1"/>
      <c r="E1847" s="84">
        <f t="shared" si="284"/>
        <v>18.309999999999999</v>
      </c>
      <c r="F1847" s="84">
        <f t="shared" si="285"/>
        <v>0</v>
      </c>
      <c r="G1847" s="1"/>
      <c r="H1847" s="1"/>
      <c r="I1847" s="84">
        <f t="shared" si="286"/>
        <v>18.309999999999999</v>
      </c>
      <c r="J1847" s="84">
        <f t="shared" si="287"/>
        <v>326.2</v>
      </c>
      <c r="K1847" s="1"/>
      <c r="L1847" s="1"/>
      <c r="M1847" s="84">
        <f t="shared" si="288"/>
        <v>18.309999999999999</v>
      </c>
      <c r="N1847" s="84">
        <f t="shared" si="289"/>
        <v>125.46</v>
      </c>
      <c r="O1847" s="84">
        <f t="shared" si="282"/>
        <v>414.01799999999997</v>
      </c>
      <c r="P1847" s="1"/>
      <c r="Q1847" s="1"/>
    </row>
    <row r="1848" spans="1:17" x14ac:dyDescent="0.2">
      <c r="A1848" s="84">
        <f t="shared" si="283"/>
        <v>184.2</v>
      </c>
      <c r="B1848" s="84">
        <f t="shared" si="280"/>
        <v>1</v>
      </c>
      <c r="C1848" s="84">
        <f t="shared" si="281"/>
        <v>1</v>
      </c>
      <c r="D1848" s="1"/>
      <c r="E1848" s="84">
        <f t="shared" si="284"/>
        <v>18.32</v>
      </c>
      <c r="F1848" s="84">
        <f t="shared" si="285"/>
        <v>0</v>
      </c>
      <c r="G1848" s="1"/>
      <c r="H1848" s="1"/>
      <c r="I1848" s="84">
        <f t="shared" si="286"/>
        <v>18.32</v>
      </c>
      <c r="J1848" s="84">
        <f t="shared" si="287"/>
        <v>326.39999999999998</v>
      </c>
      <c r="K1848" s="1"/>
      <c r="L1848" s="1"/>
      <c r="M1848" s="84">
        <f t="shared" si="288"/>
        <v>18.32</v>
      </c>
      <c r="N1848" s="84">
        <f t="shared" si="289"/>
        <v>125.54</v>
      </c>
      <c r="O1848" s="84">
        <f t="shared" si="282"/>
        <v>414.28199999999998</v>
      </c>
      <c r="P1848" s="1"/>
      <c r="Q1848" s="1"/>
    </row>
    <row r="1849" spans="1:17" x14ac:dyDescent="0.2">
      <c r="A1849" s="84">
        <f t="shared" si="283"/>
        <v>184.3</v>
      </c>
      <c r="B1849" s="84">
        <f t="shared" si="280"/>
        <v>1</v>
      </c>
      <c r="C1849" s="84">
        <f t="shared" si="281"/>
        <v>1</v>
      </c>
      <c r="D1849" s="1"/>
      <c r="E1849" s="84">
        <f t="shared" si="284"/>
        <v>18.329999999999998</v>
      </c>
      <c r="F1849" s="84">
        <f t="shared" si="285"/>
        <v>0</v>
      </c>
      <c r="G1849" s="1"/>
      <c r="H1849" s="1"/>
      <c r="I1849" s="84">
        <f t="shared" si="286"/>
        <v>18.329999999999998</v>
      </c>
      <c r="J1849" s="84">
        <f t="shared" si="287"/>
        <v>326.60000000000002</v>
      </c>
      <c r="K1849" s="1"/>
      <c r="L1849" s="1"/>
      <c r="M1849" s="84">
        <f t="shared" si="288"/>
        <v>18.329999999999998</v>
      </c>
      <c r="N1849" s="84">
        <f t="shared" si="289"/>
        <v>125.62</v>
      </c>
      <c r="O1849" s="84">
        <f t="shared" si="282"/>
        <v>414.54599999999999</v>
      </c>
      <c r="P1849" s="1"/>
      <c r="Q1849" s="1"/>
    </row>
    <row r="1850" spans="1:17" x14ac:dyDescent="0.2">
      <c r="A1850" s="84">
        <f t="shared" si="283"/>
        <v>184.4</v>
      </c>
      <c r="B1850" s="84">
        <f t="shared" si="280"/>
        <v>1</v>
      </c>
      <c r="C1850" s="84">
        <f t="shared" si="281"/>
        <v>1</v>
      </c>
      <c r="D1850" s="1"/>
      <c r="E1850" s="84">
        <f t="shared" si="284"/>
        <v>18.34</v>
      </c>
      <c r="F1850" s="84">
        <f t="shared" si="285"/>
        <v>0</v>
      </c>
      <c r="G1850" s="1"/>
      <c r="H1850" s="1"/>
      <c r="I1850" s="84">
        <f t="shared" si="286"/>
        <v>18.34</v>
      </c>
      <c r="J1850" s="84">
        <f t="shared" si="287"/>
        <v>326.8</v>
      </c>
      <c r="K1850" s="1"/>
      <c r="L1850" s="1"/>
      <c r="M1850" s="84">
        <f t="shared" si="288"/>
        <v>18.34</v>
      </c>
      <c r="N1850" s="84">
        <f t="shared" si="289"/>
        <v>125.69</v>
      </c>
      <c r="O1850" s="84">
        <f t="shared" si="282"/>
        <v>414.77699999999999</v>
      </c>
      <c r="P1850" s="1"/>
      <c r="Q1850" s="1"/>
    </row>
    <row r="1851" spans="1:17" x14ac:dyDescent="0.2">
      <c r="A1851" s="84">
        <f t="shared" si="283"/>
        <v>184.5</v>
      </c>
      <c r="B1851" s="84">
        <f t="shared" si="280"/>
        <v>1</v>
      </c>
      <c r="C1851" s="84">
        <f t="shared" si="281"/>
        <v>1</v>
      </c>
      <c r="D1851" s="1"/>
      <c r="E1851" s="84">
        <f t="shared" si="284"/>
        <v>18.350000000000001</v>
      </c>
      <c r="F1851" s="84">
        <f t="shared" si="285"/>
        <v>0</v>
      </c>
      <c r="G1851" s="1"/>
      <c r="H1851" s="1"/>
      <c r="I1851" s="84">
        <f t="shared" si="286"/>
        <v>18.350000000000001</v>
      </c>
      <c r="J1851" s="84">
        <f t="shared" si="287"/>
        <v>327</v>
      </c>
      <c r="K1851" s="1"/>
      <c r="L1851" s="1"/>
      <c r="M1851" s="84">
        <f t="shared" si="288"/>
        <v>18.350000000000001</v>
      </c>
      <c r="N1851" s="84">
        <f t="shared" si="289"/>
        <v>125.77</v>
      </c>
      <c r="O1851" s="84">
        <f t="shared" si="282"/>
        <v>415.041</v>
      </c>
      <c r="P1851" s="1"/>
      <c r="Q1851" s="1"/>
    </row>
    <row r="1852" spans="1:17" x14ac:dyDescent="0.2">
      <c r="A1852" s="84">
        <f t="shared" si="283"/>
        <v>184.6</v>
      </c>
      <c r="B1852" s="84">
        <f t="shared" si="280"/>
        <v>1</v>
      </c>
      <c r="C1852" s="84">
        <f t="shared" si="281"/>
        <v>1</v>
      </c>
      <c r="D1852" s="1"/>
      <c r="E1852" s="84">
        <f t="shared" si="284"/>
        <v>18.36</v>
      </c>
      <c r="F1852" s="84">
        <f t="shared" si="285"/>
        <v>0</v>
      </c>
      <c r="G1852" s="1"/>
      <c r="H1852" s="1"/>
      <c r="I1852" s="84">
        <f t="shared" si="286"/>
        <v>18.36</v>
      </c>
      <c r="J1852" s="84">
        <f t="shared" si="287"/>
        <v>327.2</v>
      </c>
      <c r="K1852" s="1"/>
      <c r="L1852" s="1"/>
      <c r="M1852" s="84">
        <f t="shared" si="288"/>
        <v>18.36</v>
      </c>
      <c r="N1852" s="84">
        <f t="shared" si="289"/>
        <v>125.85</v>
      </c>
      <c r="O1852" s="84">
        <f t="shared" si="282"/>
        <v>415.30500000000001</v>
      </c>
      <c r="P1852" s="1"/>
      <c r="Q1852" s="1"/>
    </row>
    <row r="1853" spans="1:17" x14ac:dyDescent="0.2">
      <c r="A1853" s="84">
        <f t="shared" si="283"/>
        <v>184.7</v>
      </c>
      <c r="B1853" s="84">
        <f t="shared" si="280"/>
        <v>1</v>
      </c>
      <c r="C1853" s="84">
        <f t="shared" si="281"/>
        <v>1</v>
      </c>
      <c r="D1853" s="1"/>
      <c r="E1853" s="84">
        <f t="shared" si="284"/>
        <v>18.37</v>
      </c>
      <c r="F1853" s="84">
        <f t="shared" si="285"/>
        <v>0</v>
      </c>
      <c r="G1853" s="1"/>
      <c r="H1853" s="1"/>
      <c r="I1853" s="84">
        <f t="shared" si="286"/>
        <v>18.37</v>
      </c>
      <c r="J1853" s="84">
        <f t="shared" si="287"/>
        <v>327.39999999999998</v>
      </c>
      <c r="K1853" s="1"/>
      <c r="L1853" s="1"/>
      <c r="M1853" s="84">
        <f t="shared" si="288"/>
        <v>18.37</v>
      </c>
      <c r="N1853" s="84">
        <f t="shared" si="289"/>
        <v>125.92</v>
      </c>
      <c r="O1853" s="84">
        <f t="shared" si="282"/>
        <v>415.536</v>
      </c>
      <c r="P1853" s="1"/>
      <c r="Q1853" s="1"/>
    </row>
    <row r="1854" spans="1:17" x14ac:dyDescent="0.2">
      <c r="A1854" s="84">
        <f t="shared" si="283"/>
        <v>184.8</v>
      </c>
      <c r="B1854" s="84">
        <f t="shared" si="280"/>
        <v>1</v>
      </c>
      <c r="C1854" s="84">
        <f t="shared" si="281"/>
        <v>1</v>
      </c>
      <c r="D1854" s="1"/>
      <c r="E1854" s="84">
        <f t="shared" si="284"/>
        <v>18.38</v>
      </c>
      <c r="F1854" s="84">
        <f t="shared" si="285"/>
        <v>0</v>
      </c>
      <c r="G1854" s="1"/>
      <c r="H1854" s="1"/>
      <c r="I1854" s="84">
        <f t="shared" si="286"/>
        <v>18.38</v>
      </c>
      <c r="J1854" s="84">
        <f t="shared" si="287"/>
        <v>327.60000000000002</v>
      </c>
      <c r="K1854" s="1"/>
      <c r="L1854" s="1"/>
      <c r="M1854" s="84">
        <f t="shared" si="288"/>
        <v>18.38</v>
      </c>
      <c r="N1854" s="84">
        <f t="shared" si="289"/>
        <v>126</v>
      </c>
      <c r="O1854" s="84">
        <f t="shared" si="282"/>
        <v>415.8</v>
      </c>
      <c r="P1854" s="1"/>
      <c r="Q1854" s="1"/>
    </row>
    <row r="1855" spans="1:17" x14ac:dyDescent="0.2">
      <c r="A1855" s="84">
        <f t="shared" si="283"/>
        <v>184.9</v>
      </c>
      <c r="B1855" s="84">
        <f t="shared" si="280"/>
        <v>1</v>
      </c>
      <c r="C1855" s="84">
        <f t="shared" si="281"/>
        <v>1</v>
      </c>
      <c r="D1855" s="1"/>
      <c r="E1855" s="84">
        <f t="shared" si="284"/>
        <v>18.39</v>
      </c>
      <c r="F1855" s="84">
        <f t="shared" si="285"/>
        <v>0</v>
      </c>
      <c r="G1855" s="1"/>
      <c r="H1855" s="1"/>
      <c r="I1855" s="84">
        <f t="shared" si="286"/>
        <v>18.39</v>
      </c>
      <c r="J1855" s="84">
        <f t="shared" si="287"/>
        <v>327.8</v>
      </c>
      <c r="K1855" s="1"/>
      <c r="L1855" s="1"/>
      <c r="M1855" s="84">
        <f t="shared" si="288"/>
        <v>18.39</v>
      </c>
      <c r="N1855" s="84">
        <f t="shared" si="289"/>
        <v>126.08</v>
      </c>
      <c r="O1855" s="84">
        <f t="shared" si="282"/>
        <v>416.06400000000002</v>
      </c>
      <c r="P1855" s="1"/>
      <c r="Q1855" s="1"/>
    </row>
    <row r="1856" spans="1:17" x14ac:dyDescent="0.2">
      <c r="A1856" s="84">
        <f t="shared" si="283"/>
        <v>185</v>
      </c>
      <c r="B1856" s="84">
        <f t="shared" si="280"/>
        <v>1</v>
      </c>
      <c r="C1856" s="84">
        <f t="shared" si="281"/>
        <v>1</v>
      </c>
      <c r="D1856" s="1"/>
      <c r="E1856" s="84">
        <f t="shared" si="284"/>
        <v>18.399999999999999</v>
      </c>
      <c r="F1856" s="84">
        <f t="shared" si="285"/>
        <v>0</v>
      </c>
      <c r="G1856" s="1"/>
      <c r="H1856" s="1"/>
      <c r="I1856" s="84">
        <f t="shared" si="286"/>
        <v>18.399999999999999</v>
      </c>
      <c r="J1856" s="84">
        <f t="shared" si="287"/>
        <v>328</v>
      </c>
      <c r="K1856" s="1"/>
      <c r="L1856" s="1"/>
      <c r="M1856" s="84">
        <f t="shared" si="288"/>
        <v>18.399999999999999</v>
      </c>
      <c r="N1856" s="84">
        <f t="shared" si="289"/>
        <v>126.15</v>
      </c>
      <c r="O1856" s="84">
        <f t="shared" si="282"/>
        <v>416.29500000000002</v>
      </c>
      <c r="P1856" s="1"/>
      <c r="Q1856" s="1"/>
    </row>
    <row r="1857" spans="1:17" x14ac:dyDescent="0.2">
      <c r="A1857" s="84">
        <f t="shared" si="283"/>
        <v>185.1</v>
      </c>
      <c r="B1857" s="84">
        <f t="shared" si="280"/>
        <v>1</v>
      </c>
      <c r="C1857" s="84">
        <f t="shared" si="281"/>
        <v>1</v>
      </c>
      <c r="D1857" s="1"/>
      <c r="E1857" s="84">
        <f t="shared" si="284"/>
        <v>18.41</v>
      </c>
      <c r="F1857" s="84">
        <f t="shared" si="285"/>
        <v>0</v>
      </c>
      <c r="G1857" s="1"/>
      <c r="H1857" s="1"/>
      <c r="I1857" s="84">
        <f t="shared" si="286"/>
        <v>18.41</v>
      </c>
      <c r="J1857" s="84">
        <f t="shared" si="287"/>
        <v>328.2</v>
      </c>
      <c r="K1857" s="1"/>
      <c r="L1857" s="1"/>
      <c r="M1857" s="84">
        <f t="shared" si="288"/>
        <v>18.41</v>
      </c>
      <c r="N1857" s="84">
        <f t="shared" si="289"/>
        <v>126.23</v>
      </c>
      <c r="O1857" s="84">
        <f t="shared" si="282"/>
        <v>416.55900000000003</v>
      </c>
      <c r="P1857" s="1"/>
      <c r="Q1857" s="1"/>
    </row>
    <row r="1858" spans="1:17" x14ac:dyDescent="0.2">
      <c r="A1858" s="84">
        <f t="shared" si="283"/>
        <v>185.2</v>
      </c>
      <c r="B1858" s="84">
        <f t="shared" si="280"/>
        <v>1</v>
      </c>
      <c r="C1858" s="84">
        <f t="shared" si="281"/>
        <v>1</v>
      </c>
      <c r="D1858" s="1"/>
      <c r="E1858" s="84">
        <f t="shared" si="284"/>
        <v>18.420000000000002</v>
      </c>
      <c r="F1858" s="84">
        <f t="shared" si="285"/>
        <v>0</v>
      </c>
      <c r="G1858" s="1"/>
      <c r="H1858" s="1"/>
      <c r="I1858" s="84">
        <f t="shared" si="286"/>
        <v>18.420000000000002</v>
      </c>
      <c r="J1858" s="84">
        <f t="shared" si="287"/>
        <v>328.4</v>
      </c>
      <c r="K1858" s="1"/>
      <c r="L1858" s="1"/>
      <c r="M1858" s="84">
        <f t="shared" si="288"/>
        <v>18.420000000000002</v>
      </c>
      <c r="N1858" s="84">
        <f t="shared" si="289"/>
        <v>126.31</v>
      </c>
      <c r="O1858" s="84">
        <f t="shared" si="282"/>
        <v>416.82299999999998</v>
      </c>
      <c r="P1858" s="1"/>
      <c r="Q1858" s="1"/>
    </row>
    <row r="1859" spans="1:17" x14ac:dyDescent="0.2">
      <c r="A1859" s="84">
        <f t="shared" si="283"/>
        <v>185.3</v>
      </c>
      <c r="B1859" s="84">
        <f t="shared" si="280"/>
        <v>1</v>
      </c>
      <c r="C1859" s="84">
        <f t="shared" si="281"/>
        <v>1</v>
      </c>
      <c r="D1859" s="1"/>
      <c r="E1859" s="84">
        <f t="shared" si="284"/>
        <v>18.43</v>
      </c>
      <c r="F1859" s="84">
        <f t="shared" si="285"/>
        <v>0</v>
      </c>
      <c r="G1859" s="1"/>
      <c r="H1859" s="1"/>
      <c r="I1859" s="84">
        <f t="shared" si="286"/>
        <v>18.43</v>
      </c>
      <c r="J1859" s="84">
        <f t="shared" si="287"/>
        <v>328.6</v>
      </c>
      <c r="K1859" s="1"/>
      <c r="L1859" s="1"/>
      <c r="M1859" s="84">
        <f t="shared" si="288"/>
        <v>18.43</v>
      </c>
      <c r="N1859" s="84">
        <f t="shared" si="289"/>
        <v>126.38</v>
      </c>
      <c r="O1859" s="84">
        <f t="shared" si="282"/>
        <v>417.05399999999997</v>
      </c>
      <c r="P1859" s="1"/>
      <c r="Q1859" s="1"/>
    </row>
    <row r="1860" spans="1:17" x14ac:dyDescent="0.2">
      <c r="A1860" s="84">
        <f t="shared" si="283"/>
        <v>185.4</v>
      </c>
      <c r="B1860" s="84">
        <f t="shared" si="280"/>
        <v>1</v>
      </c>
      <c r="C1860" s="84">
        <f t="shared" si="281"/>
        <v>1</v>
      </c>
      <c r="D1860" s="1"/>
      <c r="E1860" s="84">
        <f t="shared" si="284"/>
        <v>18.440000000000001</v>
      </c>
      <c r="F1860" s="84">
        <f t="shared" si="285"/>
        <v>0</v>
      </c>
      <c r="G1860" s="1"/>
      <c r="H1860" s="1"/>
      <c r="I1860" s="84">
        <f t="shared" si="286"/>
        <v>18.440000000000001</v>
      </c>
      <c r="J1860" s="84">
        <f t="shared" si="287"/>
        <v>328.8</v>
      </c>
      <c r="K1860" s="1"/>
      <c r="L1860" s="1"/>
      <c r="M1860" s="84">
        <f t="shared" si="288"/>
        <v>18.440000000000001</v>
      </c>
      <c r="N1860" s="84">
        <f t="shared" si="289"/>
        <v>126.46</v>
      </c>
      <c r="O1860" s="84">
        <f t="shared" si="282"/>
        <v>417.31799999999998</v>
      </c>
      <c r="P1860" s="1"/>
      <c r="Q1860" s="1"/>
    </row>
    <row r="1861" spans="1:17" x14ac:dyDescent="0.2">
      <c r="A1861" s="84">
        <f t="shared" si="283"/>
        <v>185.5</v>
      </c>
      <c r="B1861" s="84">
        <f t="shared" si="280"/>
        <v>1</v>
      </c>
      <c r="C1861" s="84">
        <f t="shared" si="281"/>
        <v>1</v>
      </c>
      <c r="D1861" s="1"/>
      <c r="E1861" s="84">
        <f t="shared" si="284"/>
        <v>18.45</v>
      </c>
      <c r="F1861" s="84">
        <f t="shared" si="285"/>
        <v>0</v>
      </c>
      <c r="G1861" s="1"/>
      <c r="H1861" s="1"/>
      <c r="I1861" s="84">
        <f t="shared" si="286"/>
        <v>18.45</v>
      </c>
      <c r="J1861" s="84">
        <f t="shared" si="287"/>
        <v>329</v>
      </c>
      <c r="K1861" s="1"/>
      <c r="L1861" s="1"/>
      <c r="M1861" s="84">
        <f t="shared" si="288"/>
        <v>18.45</v>
      </c>
      <c r="N1861" s="84">
        <f t="shared" si="289"/>
        <v>126.54</v>
      </c>
      <c r="O1861" s="84">
        <f t="shared" si="282"/>
        <v>417.58199999999999</v>
      </c>
      <c r="P1861" s="1"/>
      <c r="Q1861" s="1"/>
    </row>
    <row r="1862" spans="1:17" x14ac:dyDescent="0.2">
      <c r="A1862" s="84">
        <f t="shared" si="283"/>
        <v>185.6</v>
      </c>
      <c r="B1862" s="84">
        <f t="shared" si="280"/>
        <v>1</v>
      </c>
      <c r="C1862" s="84">
        <f t="shared" si="281"/>
        <v>1</v>
      </c>
      <c r="D1862" s="1"/>
      <c r="E1862" s="84">
        <f t="shared" si="284"/>
        <v>18.46</v>
      </c>
      <c r="F1862" s="84">
        <f t="shared" si="285"/>
        <v>0</v>
      </c>
      <c r="G1862" s="1"/>
      <c r="H1862" s="1"/>
      <c r="I1862" s="84">
        <f t="shared" si="286"/>
        <v>18.46</v>
      </c>
      <c r="J1862" s="84">
        <f t="shared" si="287"/>
        <v>329.2</v>
      </c>
      <c r="K1862" s="1"/>
      <c r="L1862" s="1"/>
      <c r="M1862" s="84">
        <f t="shared" si="288"/>
        <v>18.46</v>
      </c>
      <c r="N1862" s="84">
        <f t="shared" si="289"/>
        <v>126.62</v>
      </c>
      <c r="O1862" s="84">
        <f t="shared" si="282"/>
        <v>417.846</v>
      </c>
      <c r="P1862" s="1"/>
      <c r="Q1862" s="1"/>
    </row>
    <row r="1863" spans="1:17" x14ac:dyDescent="0.2">
      <c r="A1863" s="84">
        <f t="shared" si="283"/>
        <v>185.7</v>
      </c>
      <c r="B1863" s="84">
        <f t="shared" si="280"/>
        <v>1</v>
      </c>
      <c r="C1863" s="84">
        <f t="shared" si="281"/>
        <v>1</v>
      </c>
      <c r="D1863" s="1"/>
      <c r="E1863" s="84">
        <f t="shared" si="284"/>
        <v>18.47</v>
      </c>
      <c r="F1863" s="84">
        <f t="shared" si="285"/>
        <v>0</v>
      </c>
      <c r="G1863" s="1"/>
      <c r="H1863" s="1"/>
      <c r="I1863" s="84">
        <f t="shared" si="286"/>
        <v>18.47</v>
      </c>
      <c r="J1863" s="84">
        <f t="shared" si="287"/>
        <v>329.4</v>
      </c>
      <c r="K1863" s="1"/>
      <c r="L1863" s="1"/>
      <c r="M1863" s="84">
        <f t="shared" si="288"/>
        <v>18.47</v>
      </c>
      <c r="N1863" s="84">
        <f t="shared" si="289"/>
        <v>126.69</v>
      </c>
      <c r="O1863" s="84">
        <f t="shared" si="282"/>
        <v>418.077</v>
      </c>
      <c r="P1863" s="1"/>
      <c r="Q1863" s="1"/>
    </row>
    <row r="1864" spans="1:17" x14ac:dyDescent="0.2">
      <c r="A1864" s="84">
        <f t="shared" si="283"/>
        <v>185.8</v>
      </c>
      <c r="B1864" s="84">
        <f t="shared" si="280"/>
        <v>1</v>
      </c>
      <c r="C1864" s="84">
        <f t="shared" si="281"/>
        <v>1</v>
      </c>
      <c r="D1864" s="1"/>
      <c r="E1864" s="84">
        <f t="shared" si="284"/>
        <v>18.48</v>
      </c>
      <c r="F1864" s="84">
        <f t="shared" si="285"/>
        <v>0</v>
      </c>
      <c r="G1864" s="1"/>
      <c r="H1864" s="1"/>
      <c r="I1864" s="84">
        <f t="shared" si="286"/>
        <v>18.48</v>
      </c>
      <c r="J1864" s="84">
        <f t="shared" si="287"/>
        <v>329.6</v>
      </c>
      <c r="K1864" s="1"/>
      <c r="L1864" s="1"/>
      <c r="M1864" s="84">
        <f t="shared" si="288"/>
        <v>18.48</v>
      </c>
      <c r="N1864" s="84">
        <f t="shared" si="289"/>
        <v>126.77</v>
      </c>
      <c r="O1864" s="84">
        <f t="shared" si="282"/>
        <v>418.34100000000001</v>
      </c>
      <c r="P1864" s="1"/>
      <c r="Q1864" s="1"/>
    </row>
    <row r="1865" spans="1:17" x14ac:dyDescent="0.2">
      <c r="A1865" s="84">
        <f t="shared" si="283"/>
        <v>185.9</v>
      </c>
      <c r="B1865" s="84">
        <f t="shared" si="280"/>
        <v>1</v>
      </c>
      <c r="C1865" s="84">
        <f t="shared" si="281"/>
        <v>1</v>
      </c>
      <c r="D1865" s="1"/>
      <c r="E1865" s="84">
        <f t="shared" si="284"/>
        <v>18.489999999999998</v>
      </c>
      <c r="F1865" s="84">
        <f t="shared" si="285"/>
        <v>0</v>
      </c>
      <c r="G1865" s="1"/>
      <c r="H1865" s="1"/>
      <c r="I1865" s="84">
        <f t="shared" si="286"/>
        <v>18.489999999999998</v>
      </c>
      <c r="J1865" s="84">
        <f t="shared" si="287"/>
        <v>329.8</v>
      </c>
      <c r="K1865" s="1"/>
      <c r="L1865" s="1"/>
      <c r="M1865" s="84">
        <f t="shared" si="288"/>
        <v>18.489999999999998</v>
      </c>
      <c r="N1865" s="84">
        <f t="shared" si="289"/>
        <v>126.85</v>
      </c>
      <c r="O1865" s="84">
        <f t="shared" si="282"/>
        <v>418.60500000000002</v>
      </c>
      <c r="P1865" s="1"/>
      <c r="Q1865" s="1"/>
    </row>
    <row r="1866" spans="1:17" x14ac:dyDescent="0.2">
      <c r="A1866" s="84">
        <f t="shared" si="283"/>
        <v>186</v>
      </c>
      <c r="B1866" s="84">
        <f t="shared" si="280"/>
        <v>1</v>
      </c>
      <c r="C1866" s="84">
        <f t="shared" si="281"/>
        <v>1</v>
      </c>
      <c r="D1866" s="1"/>
      <c r="E1866" s="84">
        <f t="shared" si="284"/>
        <v>18.5</v>
      </c>
      <c r="F1866" s="84">
        <f t="shared" si="285"/>
        <v>0</v>
      </c>
      <c r="G1866" s="1"/>
      <c r="H1866" s="1"/>
      <c r="I1866" s="84">
        <f t="shared" si="286"/>
        <v>18.5</v>
      </c>
      <c r="J1866" s="84">
        <f t="shared" si="287"/>
        <v>330</v>
      </c>
      <c r="K1866" s="1"/>
      <c r="L1866" s="1"/>
      <c r="M1866" s="84">
        <f t="shared" si="288"/>
        <v>18.5</v>
      </c>
      <c r="N1866" s="84">
        <f t="shared" si="289"/>
        <v>126.92</v>
      </c>
      <c r="O1866" s="84">
        <f t="shared" si="282"/>
        <v>418.83600000000001</v>
      </c>
      <c r="P1866" s="1"/>
      <c r="Q1866" s="1"/>
    </row>
    <row r="1867" spans="1:17" x14ac:dyDescent="0.2">
      <c r="A1867" s="84">
        <f t="shared" si="283"/>
        <v>186.1</v>
      </c>
      <c r="B1867" s="84">
        <f t="shared" si="280"/>
        <v>1</v>
      </c>
      <c r="C1867" s="84">
        <f t="shared" si="281"/>
        <v>1</v>
      </c>
      <c r="D1867" s="1"/>
      <c r="E1867" s="84">
        <f t="shared" si="284"/>
        <v>18.510000000000002</v>
      </c>
      <c r="F1867" s="84">
        <f t="shared" si="285"/>
        <v>0</v>
      </c>
      <c r="G1867" s="1"/>
      <c r="H1867" s="1"/>
      <c r="I1867" s="84">
        <f t="shared" si="286"/>
        <v>18.510000000000002</v>
      </c>
      <c r="J1867" s="84">
        <f t="shared" si="287"/>
        <v>330.2</v>
      </c>
      <c r="K1867" s="1"/>
      <c r="L1867" s="1"/>
      <c r="M1867" s="84">
        <f t="shared" si="288"/>
        <v>18.510000000000002</v>
      </c>
      <c r="N1867" s="84">
        <f t="shared" si="289"/>
        <v>127</v>
      </c>
      <c r="O1867" s="84">
        <f t="shared" si="282"/>
        <v>419.1</v>
      </c>
      <c r="P1867" s="1"/>
      <c r="Q1867" s="1"/>
    </row>
    <row r="1868" spans="1:17" x14ac:dyDescent="0.2">
      <c r="A1868" s="84">
        <f t="shared" si="283"/>
        <v>186.2</v>
      </c>
      <c r="B1868" s="84">
        <f t="shared" si="280"/>
        <v>1</v>
      </c>
      <c r="C1868" s="84">
        <f t="shared" si="281"/>
        <v>1</v>
      </c>
      <c r="D1868" s="1"/>
      <c r="E1868" s="84">
        <f t="shared" si="284"/>
        <v>18.52</v>
      </c>
      <c r="F1868" s="84">
        <f t="shared" si="285"/>
        <v>0</v>
      </c>
      <c r="G1868" s="1"/>
      <c r="H1868" s="1"/>
      <c r="I1868" s="84">
        <f t="shared" si="286"/>
        <v>18.52</v>
      </c>
      <c r="J1868" s="84">
        <f t="shared" si="287"/>
        <v>330.4</v>
      </c>
      <c r="K1868" s="1"/>
      <c r="L1868" s="1"/>
      <c r="M1868" s="84">
        <f t="shared" si="288"/>
        <v>18.52</v>
      </c>
      <c r="N1868" s="84">
        <f t="shared" si="289"/>
        <v>127.08</v>
      </c>
      <c r="O1868" s="84">
        <f t="shared" si="282"/>
        <v>419.36399999999998</v>
      </c>
      <c r="P1868" s="1"/>
      <c r="Q1868" s="1"/>
    </row>
    <row r="1869" spans="1:17" x14ac:dyDescent="0.2">
      <c r="A1869" s="84">
        <f t="shared" si="283"/>
        <v>186.3</v>
      </c>
      <c r="B1869" s="84">
        <f t="shared" si="280"/>
        <v>1</v>
      </c>
      <c r="C1869" s="84">
        <f t="shared" si="281"/>
        <v>1</v>
      </c>
      <c r="D1869" s="1"/>
      <c r="E1869" s="84">
        <f t="shared" si="284"/>
        <v>18.53</v>
      </c>
      <c r="F1869" s="84">
        <f t="shared" si="285"/>
        <v>0</v>
      </c>
      <c r="G1869" s="1"/>
      <c r="H1869" s="1"/>
      <c r="I1869" s="84">
        <f t="shared" si="286"/>
        <v>18.53</v>
      </c>
      <c r="J1869" s="84">
        <f t="shared" si="287"/>
        <v>330.6</v>
      </c>
      <c r="K1869" s="1"/>
      <c r="L1869" s="1"/>
      <c r="M1869" s="84">
        <f t="shared" si="288"/>
        <v>18.53</v>
      </c>
      <c r="N1869" s="84">
        <f t="shared" si="289"/>
        <v>127.15</v>
      </c>
      <c r="O1869" s="84">
        <f t="shared" si="282"/>
        <v>419.59500000000003</v>
      </c>
      <c r="P1869" s="1"/>
      <c r="Q1869" s="1"/>
    </row>
    <row r="1870" spans="1:17" x14ac:dyDescent="0.2">
      <c r="A1870" s="84">
        <f t="shared" si="283"/>
        <v>186.4</v>
      </c>
      <c r="B1870" s="84">
        <f t="shared" si="280"/>
        <v>1</v>
      </c>
      <c r="C1870" s="84">
        <f t="shared" si="281"/>
        <v>1</v>
      </c>
      <c r="D1870" s="1"/>
      <c r="E1870" s="84">
        <f t="shared" si="284"/>
        <v>18.54</v>
      </c>
      <c r="F1870" s="84">
        <f t="shared" si="285"/>
        <v>0</v>
      </c>
      <c r="G1870" s="1"/>
      <c r="H1870" s="1"/>
      <c r="I1870" s="84">
        <f t="shared" si="286"/>
        <v>18.54</v>
      </c>
      <c r="J1870" s="84">
        <f t="shared" si="287"/>
        <v>330.8</v>
      </c>
      <c r="K1870" s="1"/>
      <c r="L1870" s="1"/>
      <c r="M1870" s="84">
        <f t="shared" si="288"/>
        <v>18.54</v>
      </c>
      <c r="N1870" s="84">
        <f t="shared" si="289"/>
        <v>127.23</v>
      </c>
      <c r="O1870" s="84">
        <f t="shared" si="282"/>
        <v>419.85899999999998</v>
      </c>
      <c r="P1870" s="1"/>
      <c r="Q1870" s="1"/>
    </row>
    <row r="1871" spans="1:17" x14ac:dyDescent="0.2">
      <c r="A1871" s="84">
        <f t="shared" si="283"/>
        <v>186.5</v>
      </c>
      <c r="B1871" s="84">
        <f t="shared" si="280"/>
        <v>1</v>
      </c>
      <c r="C1871" s="84">
        <f t="shared" si="281"/>
        <v>1</v>
      </c>
      <c r="D1871" s="1"/>
      <c r="E1871" s="84">
        <f t="shared" si="284"/>
        <v>18.55</v>
      </c>
      <c r="F1871" s="84">
        <f t="shared" si="285"/>
        <v>0</v>
      </c>
      <c r="G1871" s="1"/>
      <c r="H1871" s="1"/>
      <c r="I1871" s="84">
        <f t="shared" si="286"/>
        <v>18.55</v>
      </c>
      <c r="J1871" s="84">
        <f t="shared" si="287"/>
        <v>331</v>
      </c>
      <c r="K1871" s="1"/>
      <c r="L1871" s="1"/>
      <c r="M1871" s="84">
        <f t="shared" si="288"/>
        <v>18.55</v>
      </c>
      <c r="N1871" s="84">
        <f t="shared" si="289"/>
        <v>127.31</v>
      </c>
      <c r="O1871" s="84">
        <f t="shared" si="282"/>
        <v>420.12299999999999</v>
      </c>
      <c r="P1871" s="1"/>
      <c r="Q1871" s="1"/>
    </row>
    <row r="1872" spans="1:17" x14ac:dyDescent="0.2">
      <c r="A1872" s="84">
        <f t="shared" si="283"/>
        <v>186.6</v>
      </c>
      <c r="B1872" s="84">
        <f t="shared" ref="B1872:B1935" si="290">ROUND(VLOOKUP($A1872,SINCLAIRTABELLE,$D$1),$B$10)</f>
        <v>1</v>
      </c>
      <c r="C1872" s="84">
        <f t="shared" ref="C1872:C1935" si="291">IF($B$3=$W$1,ROUND(VLOOKUP($A1872,SINCLAIRTABELLE,$E$1),$B$10),IF($B$3=$W$2,B1872,B1872+$B$4))</f>
        <v>1</v>
      </c>
      <c r="D1872" s="1"/>
      <c r="E1872" s="84">
        <f t="shared" si="284"/>
        <v>18.559999999999999</v>
      </c>
      <c r="F1872" s="84">
        <f t="shared" si="285"/>
        <v>0</v>
      </c>
      <c r="G1872" s="1"/>
      <c r="H1872" s="1"/>
      <c r="I1872" s="84">
        <f t="shared" si="286"/>
        <v>18.559999999999999</v>
      </c>
      <c r="J1872" s="84">
        <f t="shared" si="287"/>
        <v>331.2</v>
      </c>
      <c r="K1872" s="1"/>
      <c r="L1872" s="1"/>
      <c r="M1872" s="84">
        <f t="shared" si="288"/>
        <v>18.559999999999999</v>
      </c>
      <c r="N1872" s="84">
        <f t="shared" si="289"/>
        <v>127.38</v>
      </c>
      <c r="O1872" s="84">
        <f t="shared" ref="O1872:O1935" si="292">IF($N$4="Ja",ROUND(N1872*$O$2,$B$10),N1872)</f>
        <v>420.35399999999998</v>
      </c>
      <c r="P1872" s="1"/>
      <c r="Q1872" s="1"/>
    </row>
    <row r="1873" spans="1:17" x14ac:dyDescent="0.2">
      <c r="A1873" s="84">
        <f t="shared" si="283"/>
        <v>186.7</v>
      </c>
      <c r="B1873" s="84">
        <f t="shared" si="290"/>
        <v>1</v>
      </c>
      <c r="C1873" s="84">
        <f t="shared" si="291"/>
        <v>1</v>
      </c>
      <c r="D1873" s="1"/>
      <c r="E1873" s="84">
        <f t="shared" si="284"/>
        <v>18.57</v>
      </c>
      <c r="F1873" s="84">
        <f t="shared" si="285"/>
        <v>0</v>
      </c>
      <c r="G1873" s="1"/>
      <c r="H1873" s="1"/>
      <c r="I1873" s="84">
        <f t="shared" si="286"/>
        <v>18.57</v>
      </c>
      <c r="J1873" s="84">
        <f t="shared" si="287"/>
        <v>331.4</v>
      </c>
      <c r="K1873" s="1"/>
      <c r="L1873" s="1"/>
      <c r="M1873" s="84">
        <f t="shared" si="288"/>
        <v>18.57</v>
      </c>
      <c r="N1873" s="84">
        <f t="shared" si="289"/>
        <v>127.46</v>
      </c>
      <c r="O1873" s="84">
        <f t="shared" si="292"/>
        <v>420.61799999999999</v>
      </c>
      <c r="P1873" s="1"/>
      <c r="Q1873" s="1"/>
    </row>
    <row r="1874" spans="1:17" x14ac:dyDescent="0.2">
      <c r="A1874" s="84">
        <f t="shared" ref="A1874:A1937" si="293">ROUND(A1873+0.1,1)</f>
        <v>186.8</v>
      </c>
      <c r="B1874" s="84">
        <f t="shared" si="290"/>
        <v>1</v>
      </c>
      <c r="C1874" s="84">
        <f t="shared" si="291"/>
        <v>1</v>
      </c>
      <c r="D1874" s="1"/>
      <c r="E1874" s="84">
        <f t="shared" ref="E1874:E1937" si="294">ROUND(E1873+0.01,2)</f>
        <v>18.579999999999998</v>
      </c>
      <c r="F1874" s="84">
        <f t="shared" ref="F1874:F1937" si="295">ROUND(IF(E1874 &gt; $F$9,0,($F$9-E1874)*100*$F$11), $F$10)</f>
        <v>0</v>
      </c>
      <c r="G1874" s="1"/>
      <c r="H1874" s="1"/>
      <c r="I1874" s="84">
        <f t="shared" ref="I1874:I1937" si="296">ROUND(I1873+0.01,2)</f>
        <v>18.579999999999998</v>
      </c>
      <c r="J1874" s="84">
        <f t="shared" ref="J1874:J1937" si="297">ROUND(IF(I1874&lt;=$J$9,0,(I1874-$J$9)*100*$J$11),$J$10)</f>
        <v>331.6</v>
      </c>
      <c r="K1874" s="1"/>
      <c r="L1874" s="1"/>
      <c r="M1874" s="84">
        <f t="shared" ref="M1874:M1937" si="298">ROUND(M1873+0.01,2)</f>
        <v>18.579999999999998</v>
      </c>
      <c r="N1874" s="84">
        <f t="shared" ref="N1874:N1937" si="299">ROUND(IF(M1874&lt;=$N$9,0,(M1874-$N$9)*100*$N$11),$N$10)</f>
        <v>127.54</v>
      </c>
      <c r="O1874" s="84">
        <f t="shared" si="292"/>
        <v>420.88200000000001</v>
      </c>
      <c r="P1874" s="1"/>
      <c r="Q1874" s="1"/>
    </row>
    <row r="1875" spans="1:17" x14ac:dyDescent="0.2">
      <c r="A1875" s="84">
        <f t="shared" si="293"/>
        <v>186.9</v>
      </c>
      <c r="B1875" s="84">
        <f t="shared" si="290"/>
        <v>1</v>
      </c>
      <c r="C1875" s="84">
        <f t="shared" si="291"/>
        <v>1</v>
      </c>
      <c r="D1875" s="1"/>
      <c r="E1875" s="84">
        <f t="shared" si="294"/>
        <v>18.59</v>
      </c>
      <c r="F1875" s="84">
        <f t="shared" si="295"/>
        <v>0</v>
      </c>
      <c r="G1875" s="1"/>
      <c r="H1875" s="1"/>
      <c r="I1875" s="84">
        <f t="shared" si="296"/>
        <v>18.59</v>
      </c>
      <c r="J1875" s="84">
        <f t="shared" si="297"/>
        <v>331.8</v>
      </c>
      <c r="K1875" s="1"/>
      <c r="L1875" s="1"/>
      <c r="M1875" s="84">
        <f t="shared" si="298"/>
        <v>18.59</v>
      </c>
      <c r="N1875" s="84">
        <f t="shared" si="299"/>
        <v>127.62</v>
      </c>
      <c r="O1875" s="84">
        <f t="shared" si="292"/>
        <v>421.14600000000002</v>
      </c>
      <c r="P1875" s="1"/>
      <c r="Q1875" s="1"/>
    </row>
    <row r="1876" spans="1:17" x14ac:dyDescent="0.2">
      <c r="A1876" s="84">
        <f t="shared" si="293"/>
        <v>187</v>
      </c>
      <c r="B1876" s="84">
        <f t="shared" si="290"/>
        <v>1</v>
      </c>
      <c r="C1876" s="84">
        <f t="shared" si="291"/>
        <v>1</v>
      </c>
      <c r="D1876" s="1"/>
      <c r="E1876" s="84">
        <f t="shared" si="294"/>
        <v>18.600000000000001</v>
      </c>
      <c r="F1876" s="84">
        <f t="shared" si="295"/>
        <v>0</v>
      </c>
      <c r="G1876" s="1"/>
      <c r="H1876" s="1"/>
      <c r="I1876" s="84">
        <f t="shared" si="296"/>
        <v>18.600000000000001</v>
      </c>
      <c r="J1876" s="84">
        <f t="shared" si="297"/>
        <v>332</v>
      </c>
      <c r="K1876" s="1"/>
      <c r="L1876" s="1"/>
      <c r="M1876" s="84">
        <f t="shared" si="298"/>
        <v>18.600000000000001</v>
      </c>
      <c r="N1876" s="84">
        <f t="shared" si="299"/>
        <v>127.69</v>
      </c>
      <c r="O1876" s="84">
        <f t="shared" si="292"/>
        <v>421.37700000000001</v>
      </c>
      <c r="P1876" s="1"/>
      <c r="Q1876" s="1"/>
    </row>
    <row r="1877" spans="1:17" x14ac:dyDescent="0.2">
      <c r="A1877" s="84">
        <f t="shared" si="293"/>
        <v>187.1</v>
      </c>
      <c r="B1877" s="84">
        <f t="shared" si="290"/>
        <v>1</v>
      </c>
      <c r="C1877" s="84">
        <f t="shared" si="291"/>
        <v>1</v>
      </c>
      <c r="D1877" s="1"/>
      <c r="E1877" s="84">
        <f t="shared" si="294"/>
        <v>18.61</v>
      </c>
      <c r="F1877" s="84">
        <f t="shared" si="295"/>
        <v>0</v>
      </c>
      <c r="G1877" s="1"/>
      <c r="H1877" s="1"/>
      <c r="I1877" s="84">
        <f t="shared" si="296"/>
        <v>18.61</v>
      </c>
      <c r="J1877" s="84">
        <f t="shared" si="297"/>
        <v>332.2</v>
      </c>
      <c r="K1877" s="1"/>
      <c r="L1877" s="1"/>
      <c r="M1877" s="84">
        <f t="shared" si="298"/>
        <v>18.61</v>
      </c>
      <c r="N1877" s="84">
        <f t="shared" si="299"/>
        <v>127.77</v>
      </c>
      <c r="O1877" s="84">
        <f t="shared" si="292"/>
        <v>421.64100000000002</v>
      </c>
      <c r="P1877" s="1"/>
      <c r="Q1877" s="1"/>
    </row>
    <row r="1878" spans="1:17" x14ac:dyDescent="0.2">
      <c r="A1878" s="84">
        <f t="shared" si="293"/>
        <v>187.2</v>
      </c>
      <c r="B1878" s="84">
        <f t="shared" si="290"/>
        <v>1</v>
      </c>
      <c r="C1878" s="84">
        <f t="shared" si="291"/>
        <v>1</v>
      </c>
      <c r="D1878" s="1"/>
      <c r="E1878" s="84">
        <f t="shared" si="294"/>
        <v>18.62</v>
      </c>
      <c r="F1878" s="84">
        <f t="shared" si="295"/>
        <v>0</v>
      </c>
      <c r="G1878" s="1"/>
      <c r="H1878" s="1"/>
      <c r="I1878" s="84">
        <f t="shared" si="296"/>
        <v>18.62</v>
      </c>
      <c r="J1878" s="84">
        <f t="shared" si="297"/>
        <v>332.4</v>
      </c>
      <c r="K1878" s="1"/>
      <c r="L1878" s="1"/>
      <c r="M1878" s="84">
        <f t="shared" si="298"/>
        <v>18.62</v>
      </c>
      <c r="N1878" s="84">
        <f t="shared" si="299"/>
        <v>127.85</v>
      </c>
      <c r="O1878" s="84">
        <f t="shared" si="292"/>
        <v>421.90499999999997</v>
      </c>
      <c r="P1878" s="1"/>
      <c r="Q1878" s="1"/>
    </row>
    <row r="1879" spans="1:17" x14ac:dyDescent="0.2">
      <c r="A1879" s="84">
        <f t="shared" si="293"/>
        <v>187.3</v>
      </c>
      <c r="B1879" s="84">
        <f t="shared" si="290"/>
        <v>1</v>
      </c>
      <c r="C1879" s="84">
        <f t="shared" si="291"/>
        <v>1</v>
      </c>
      <c r="D1879" s="1"/>
      <c r="E1879" s="84">
        <f t="shared" si="294"/>
        <v>18.63</v>
      </c>
      <c r="F1879" s="84">
        <f t="shared" si="295"/>
        <v>0</v>
      </c>
      <c r="G1879" s="1"/>
      <c r="H1879" s="1"/>
      <c r="I1879" s="84">
        <f t="shared" si="296"/>
        <v>18.63</v>
      </c>
      <c r="J1879" s="84">
        <f t="shared" si="297"/>
        <v>332.6</v>
      </c>
      <c r="K1879" s="1"/>
      <c r="L1879" s="1"/>
      <c r="M1879" s="84">
        <f t="shared" si="298"/>
        <v>18.63</v>
      </c>
      <c r="N1879" s="84">
        <f t="shared" si="299"/>
        <v>127.92</v>
      </c>
      <c r="O1879" s="84">
        <f t="shared" si="292"/>
        <v>422.13600000000002</v>
      </c>
      <c r="P1879" s="1"/>
      <c r="Q1879" s="1"/>
    </row>
    <row r="1880" spans="1:17" x14ac:dyDescent="0.2">
      <c r="A1880" s="84">
        <f t="shared" si="293"/>
        <v>187.4</v>
      </c>
      <c r="B1880" s="84">
        <f t="shared" si="290"/>
        <v>1</v>
      </c>
      <c r="C1880" s="84">
        <f t="shared" si="291"/>
        <v>1</v>
      </c>
      <c r="D1880" s="1"/>
      <c r="E1880" s="84">
        <f t="shared" si="294"/>
        <v>18.64</v>
      </c>
      <c r="F1880" s="84">
        <f t="shared" si="295"/>
        <v>0</v>
      </c>
      <c r="G1880" s="1"/>
      <c r="H1880" s="1"/>
      <c r="I1880" s="84">
        <f t="shared" si="296"/>
        <v>18.64</v>
      </c>
      <c r="J1880" s="84">
        <f t="shared" si="297"/>
        <v>332.8</v>
      </c>
      <c r="K1880" s="1"/>
      <c r="L1880" s="1"/>
      <c r="M1880" s="84">
        <f t="shared" si="298"/>
        <v>18.64</v>
      </c>
      <c r="N1880" s="84">
        <f t="shared" si="299"/>
        <v>128</v>
      </c>
      <c r="O1880" s="84">
        <f t="shared" si="292"/>
        <v>422.4</v>
      </c>
      <c r="P1880" s="1"/>
      <c r="Q1880" s="1"/>
    </row>
    <row r="1881" spans="1:17" x14ac:dyDescent="0.2">
      <c r="A1881" s="84">
        <f t="shared" si="293"/>
        <v>187.5</v>
      </c>
      <c r="B1881" s="84">
        <f t="shared" si="290"/>
        <v>1</v>
      </c>
      <c r="C1881" s="84">
        <f t="shared" si="291"/>
        <v>1</v>
      </c>
      <c r="D1881" s="1"/>
      <c r="E1881" s="84">
        <f t="shared" si="294"/>
        <v>18.649999999999999</v>
      </c>
      <c r="F1881" s="84">
        <f t="shared" si="295"/>
        <v>0</v>
      </c>
      <c r="G1881" s="1"/>
      <c r="H1881" s="1"/>
      <c r="I1881" s="84">
        <f t="shared" si="296"/>
        <v>18.649999999999999</v>
      </c>
      <c r="J1881" s="84">
        <f t="shared" si="297"/>
        <v>333</v>
      </c>
      <c r="K1881" s="1"/>
      <c r="L1881" s="1"/>
      <c r="M1881" s="84">
        <f t="shared" si="298"/>
        <v>18.649999999999999</v>
      </c>
      <c r="N1881" s="84">
        <f t="shared" si="299"/>
        <v>128.08000000000001</v>
      </c>
      <c r="O1881" s="84">
        <f t="shared" si="292"/>
        <v>422.66399999999999</v>
      </c>
      <c r="P1881" s="1"/>
      <c r="Q1881" s="1"/>
    </row>
    <row r="1882" spans="1:17" x14ac:dyDescent="0.2">
      <c r="A1882" s="84">
        <f t="shared" si="293"/>
        <v>187.6</v>
      </c>
      <c r="B1882" s="84">
        <f t="shared" si="290"/>
        <v>1</v>
      </c>
      <c r="C1882" s="84">
        <f t="shared" si="291"/>
        <v>1</v>
      </c>
      <c r="D1882" s="1"/>
      <c r="E1882" s="84">
        <f t="shared" si="294"/>
        <v>18.66</v>
      </c>
      <c r="F1882" s="84">
        <f t="shared" si="295"/>
        <v>0</v>
      </c>
      <c r="G1882" s="1"/>
      <c r="H1882" s="1"/>
      <c r="I1882" s="84">
        <f t="shared" si="296"/>
        <v>18.66</v>
      </c>
      <c r="J1882" s="84">
        <f t="shared" si="297"/>
        <v>333.2</v>
      </c>
      <c r="K1882" s="1"/>
      <c r="L1882" s="1"/>
      <c r="M1882" s="84">
        <f t="shared" si="298"/>
        <v>18.66</v>
      </c>
      <c r="N1882" s="84">
        <f t="shared" si="299"/>
        <v>128.15</v>
      </c>
      <c r="O1882" s="84">
        <f t="shared" si="292"/>
        <v>422.89499999999998</v>
      </c>
      <c r="P1882" s="1"/>
      <c r="Q1882" s="1"/>
    </row>
    <row r="1883" spans="1:17" x14ac:dyDescent="0.2">
      <c r="A1883" s="84">
        <f t="shared" si="293"/>
        <v>187.7</v>
      </c>
      <c r="B1883" s="84">
        <f t="shared" si="290"/>
        <v>1</v>
      </c>
      <c r="C1883" s="84">
        <f t="shared" si="291"/>
        <v>1</v>
      </c>
      <c r="D1883" s="1"/>
      <c r="E1883" s="84">
        <f t="shared" si="294"/>
        <v>18.670000000000002</v>
      </c>
      <c r="F1883" s="84">
        <f t="shared" si="295"/>
        <v>0</v>
      </c>
      <c r="G1883" s="1"/>
      <c r="H1883" s="1"/>
      <c r="I1883" s="84">
        <f t="shared" si="296"/>
        <v>18.670000000000002</v>
      </c>
      <c r="J1883" s="84">
        <f t="shared" si="297"/>
        <v>333.4</v>
      </c>
      <c r="K1883" s="1"/>
      <c r="L1883" s="1"/>
      <c r="M1883" s="84">
        <f t="shared" si="298"/>
        <v>18.670000000000002</v>
      </c>
      <c r="N1883" s="84">
        <f t="shared" si="299"/>
        <v>128.22999999999999</v>
      </c>
      <c r="O1883" s="84">
        <f t="shared" si="292"/>
        <v>423.15899999999999</v>
      </c>
      <c r="P1883" s="1"/>
      <c r="Q1883" s="1"/>
    </row>
    <row r="1884" spans="1:17" x14ac:dyDescent="0.2">
      <c r="A1884" s="84">
        <f t="shared" si="293"/>
        <v>187.8</v>
      </c>
      <c r="B1884" s="84">
        <f t="shared" si="290"/>
        <v>1</v>
      </c>
      <c r="C1884" s="84">
        <f t="shared" si="291"/>
        <v>1</v>
      </c>
      <c r="D1884" s="1"/>
      <c r="E1884" s="84">
        <f t="shared" si="294"/>
        <v>18.68</v>
      </c>
      <c r="F1884" s="84">
        <f t="shared" si="295"/>
        <v>0</v>
      </c>
      <c r="G1884" s="1"/>
      <c r="H1884" s="1"/>
      <c r="I1884" s="84">
        <f t="shared" si="296"/>
        <v>18.68</v>
      </c>
      <c r="J1884" s="84">
        <f t="shared" si="297"/>
        <v>333.6</v>
      </c>
      <c r="K1884" s="1"/>
      <c r="L1884" s="1"/>
      <c r="M1884" s="84">
        <f t="shared" si="298"/>
        <v>18.68</v>
      </c>
      <c r="N1884" s="84">
        <f t="shared" si="299"/>
        <v>128.31</v>
      </c>
      <c r="O1884" s="84">
        <f t="shared" si="292"/>
        <v>423.423</v>
      </c>
      <c r="P1884" s="1"/>
      <c r="Q1884" s="1"/>
    </row>
    <row r="1885" spans="1:17" x14ac:dyDescent="0.2">
      <c r="A1885" s="84">
        <f t="shared" si="293"/>
        <v>187.9</v>
      </c>
      <c r="B1885" s="84">
        <f t="shared" si="290"/>
        <v>1</v>
      </c>
      <c r="C1885" s="84">
        <f t="shared" si="291"/>
        <v>1</v>
      </c>
      <c r="D1885" s="1"/>
      <c r="E1885" s="84">
        <f t="shared" si="294"/>
        <v>18.690000000000001</v>
      </c>
      <c r="F1885" s="84">
        <f t="shared" si="295"/>
        <v>0</v>
      </c>
      <c r="G1885" s="1"/>
      <c r="H1885" s="1"/>
      <c r="I1885" s="84">
        <f t="shared" si="296"/>
        <v>18.690000000000001</v>
      </c>
      <c r="J1885" s="84">
        <f t="shared" si="297"/>
        <v>333.8</v>
      </c>
      <c r="K1885" s="1"/>
      <c r="L1885" s="1"/>
      <c r="M1885" s="84">
        <f t="shared" si="298"/>
        <v>18.690000000000001</v>
      </c>
      <c r="N1885" s="84">
        <f t="shared" si="299"/>
        <v>128.38</v>
      </c>
      <c r="O1885" s="84">
        <f t="shared" si="292"/>
        <v>423.654</v>
      </c>
      <c r="P1885" s="1"/>
      <c r="Q1885" s="1"/>
    </row>
    <row r="1886" spans="1:17" x14ac:dyDescent="0.2">
      <c r="A1886" s="84">
        <f t="shared" si="293"/>
        <v>188</v>
      </c>
      <c r="B1886" s="84">
        <f t="shared" si="290"/>
        <v>1</v>
      </c>
      <c r="C1886" s="84">
        <f t="shared" si="291"/>
        <v>1</v>
      </c>
      <c r="D1886" s="1"/>
      <c r="E1886" s="84">
        <f t="shared" si="294"/>
        <v>18.7</v>
      </c>
      <c r="F1886" s="84">
        <f t="shared" si="295"/>
        <v>0</v>
      </c>
      <c r="G1886" s="1"/>
      <c r="H1886" s="1"/>
      <c r="I1886" s="84">
        <f t="shared" si="296"/>
        <v>18.7</v>
      </c>
      <c r="J1886" s="84">
        <f t="shared" si="297"/>
        <v>334</v>
      </c>
      <c r="K1886" s="1"/>
      <c r="L1886" s="1"/>
      <c r="M1886" s="84">
        <f t="shared" si="298"/>
        <v>18.7</v>
      </c>
      <c r="N1886" s="84">
        <f t="shared" si="299"/>
        <v>128.46</v>
      </c>
      <c r="O1886" s="84">
        <f t="shared" si="292"/>
        <v>423.91800000000001</v>
      </c>
      <c r="P1886" s="1"/>
      <c r="Q1886" s="1"/>
    </row>
    <row r="1887" spans="1:17" x14ac:dyDescent="0.2">
      <c r="A1887" s="84">
        <f t="shared" si="293"/>
        <v>188.1</v>
      </c>
      <c r="B1887" s="84">
        <f t="shared" si="290"/>
        <v>1</v>
      </c>
      <c r="C1887" s="84">
        <f t="shared" si="291"/>
        <v>1</v>
      </c>
      <c r="D1887" s="1"/>
      <c r="E1887" s="84">
        <f t="shared" si="294"/>
        <v>18.71</v>
      </c>
      <c r="F1887" s="84">
        <f t="shared" si="295"/>
        <v>0</v>
      </c>
      <c r="G1887" s="1"/>
      <c r="H1887" s="1"/>
      <c r="I1887" s="84">
        <f t="shared" si="296"/>
        <v>18.71</v>
      </c>
      <c r="J1887" s="84">
        <f t="shared" si="297"/>
        <v>334.2</v>
      </c>
      <c r="K1887" s="1"/>
      <c r="L1887" s="1"/>
      <c r="M1887" s="84">
        <f t="shared" si="298"/>
        <v>18.71</v>
      </c>
      <c r="N1887" s="84">
        <f t="shared" si="299"/>
        <v>128.54</v>
      </c>
      <c r="O1887" s="84">
        <f t="shared" si="292"/>
        <v>424.18200000000002</v>
      </c>
      <c r="P1887" s="1"/>
      <c r="Q1887" s="1"/>
    </row>
    <row r="1888" spans="1:17" x14ac:dyDescent="0.2">
      <c r="A1888" s="84">
        <f t="shared" si="293"/>
        <v>188.2</v>
      </c>
      <c r="B1888" s="84">
        <f t="shared" si="290"/>
        <v>1</v>
      </c>
      <c r="C1888" s="84">
        <f t="shared" si="291"/>
        <v>1</v>
      </c>
      <c r="D1888" s="1"/>
      <c r="E1888" s="84">
        <f t="shared" si="294"/>
        <v>18.72</v>
      </c>
      <c r="F1888" s="84">
        <f t="shared" si="295"/>
        <v>0</v>
      </c>
      <c r="G1888" s="1"/>
      <c r="H1888" s="1"/>
      <c r="I1888" s="84">
        <f t="shared" si="296"/>
        <v>18.72</v>
      </c>
      <c r="J1888" s="84">
        <f t="shared" si="297"/>
        <v>334.4</v>
      </c>
      <c r="K1888" s="1"/>
      <c r="L1888" s="1"/>
      <c r="M1888" s="84">
        <f t="shared" si="298"/>
        <v>18.72</v>
      </c>
      <c r="N1888" s="84">
        <f t="shared" si="299"/>
        <v>128.62</v>
      </c>
      <c r="O1888" s="84">
        <f t="shared" si="292"/>
        <v>424.44600000000003</v>
      </c>
      <c r="P1888" s="1"/>
      <c r="Q1888" s="1"/>
    </row>
    <row r="1889" spans="1:17" x14ac:dyDescent="0.2">
      <c r="A1889" s="84">
        <f t="shared" si="293"/>
        <v>188.3</v>
      </c>
      <c r="B1889" s="84">
        <f t="shared" si="290"/>
        <v>1</v>
      </c>
      <c r="C1889" s="84">
        <f t="shared" si="291"/>
        <v>1</v>
      </c>
      <c r="D1889" s="1"/>
      <c r="E1889" s="84">
        <f t="shared" si="294"/>
        <v>18.73</v>
      </c>
      <c r="F1889" s="84">
        <f t="shared" si="295"/>
        <v>0</v>
      </c>
      <c r="G1889" s="1"/>
      <c r="H1889" s="1"/>
      <c r="I1889" s="84">
        <f t="shared" si="296"/>
        <v>18.73</v>
      </c>
      <c r="J1889" s="84">
        <f t="shared" si="297"/>
        <v>334.6</v>
      </c>
      <c r="K1889" s="1"/>
      <c r="L1889" s="1"/>
      <c r="M1889" s="84">
        <f t="shared" si="298"/>
        <v>18.73</v>
      </c>
      <c r="N1889" s="84">
        <f t="shared" si="299"/>
        <v>128.69</v>
      </c>
      <c r="O1889" s="84">
        <f t="shared" si="292"/>
        <v>424.67700000000002</v>
      </c>
      <c r="P1889" s="1"/>
      <c r="Q1889" s="1"/>
    </row>
    <row r="1890" spans="1:17" x14ac:dyDescent="0.2">
      <c r="A1890" s="84">
        <f t="shared" si="293"/>
        <v>188.4</v>
      </c>
      <c r="B1890" s="84">
        <f t="shared" si="290"/>
        <v>1</v>
      </c>
      <c r="C1890" s="84">
        <f t="shared" si="291"/>
        <v>1</v>
      </c>
      <c r="D1890" s="1"/>
      <c r="E1890" s="84">
        <f t="shared" si="294"/>
        <v>18.739999999999998</v>
      </c>
      <c r="F1890" s="84">
        <f t="shared" si="295"/>
        <v>0</v>
      </c>
      <c r="G1890" s="1"/>
      <c r="H1890" s="1"/>
      <c r="I1890" s="84">
        <f t="shared" si="296"/>
        <v>18.739999999999998</v>
      </c>
      <c r="J1890" s="84">
        <f t="shared" si="297"/>
        <v>334.8</v>
      </c>
      <c r="K1890" s="1"/>
      <c r="L1890" s="1"/>
      <c r="M1890" s="84">
        <f t="shared" si="298"/>
        <v>18.739999999999998</v>
      </c>
      <c r="N1890" s="84">
        <f t="shared" si="299"/>
        <v>128.77000000000001</v>
      </c>
      <c r="O1890" s="84">
        <f t="shared" si="292"/>
        <v>424.94099999999997</v>
      </c>
      <c r="P1890" s="1"/>
      <c r="Q1890" s="1"/>
    </row>
    <row r="1891" spans="1:17" x14ac:dyDescent="0.2">
      <c r="A1891" s="84">
        <f t="shared" si="293"/>
        <v>188.5</v>
      </c>
      <c r="B1891" s="84">
        <f t="shared" si="290"/>
        <v>1</v>
      </c>
      <c r="C1891" s="84">
        <f t="shared" si="291"/>
        <v>1</v>
      </c>
      <c r="D1891" s="1"/>
      <c r="E1891" s="84">
        <f t="shared" si="294"/>
        <v>18.75</v>
      </c>
      <c r="F1891" s="84">
        <f t="shared" si="295"/>
        <v>0</v>
      </c>
      <c r="G1891" s="1"/>
      <c r="H1891" s="1"/>
      <c r="I1891" s="84">
        <f t="shared" si="296"/>
        <v>18.75</v>
      </c>
      <c r="J1891" s="84">
        <f t="shared" si="297"/>
        <v>335</v>
      </c>
      <c r="K1891" s="1"/>
      <c r="L1891" s="1"/>
      <c r="M1891" s="84">
        <f t="shared" si="298"/>
        <v>18.75</v>
      </c>
      <c r="N1891" s="84">
        <f t="shared" si="299"/>
        <v>128.85</v>
      </c>
      <c r="O1891" s="84">
        <f t="shared" si="292"/>
        <v>425.20499999999998</v>
      </c>
      <c r="P1891" s="1"/>
      <c r="Q1891" s="1"/>
    </row>
    <row r="1892" spans="1:17" x14ac:dyDescent="0.2">
      <c r="A1892" s="84">
        <f t="shared" si="293"/>
        <v>188.6</v>
      </c>
      <c r="B1892" s="84">
        <f t="shared" si="290"/>
        <v>1</v>
      </c>
      <c r="C1892" s="84">
        <f t="shared" si="291"/>
        <v>1</v>
      </c>
      <c r="D1892" s="1"/>
      <c r="E1892" s="84">
        <f t="shared" si="294"/>
        <v>18.760000000000002</v>
      </c>
      <c r="F1892" s="84">
        <f t="shared" si="295"/>
        <v>0</v>
      </c>
      <c r="G1892" s="1"/>
      <c r="H1892" s="1"/>
      <c r="I1892" s="84">
        <f t="shared" si="296"/>
        <v>18.760000000000002</v>
      </c>
      <c r="J1892" s="84">
        <f t="shared" si="297"/>
        <v>335.2</v>
      </c>
      <c r="K1892" s="1"/>
      <c r="L1892" s="1"/>
      <c r="M1892" s="84">
        <f t="shared" si="298"/>
        <v>18.760000000000002</v>
      </c>
      <c r="N1892" s="84">
        <f t="shared" si="299"/>
        <v>128.91999999999999</v>
      </c>
      <c r="O1892" s="84">
        <f t="shared" si="292"/>
        <v>425.43599999999998</v>
      </c>
      <c r="P1892" s="1"/>
      <c r="Q1892" s="1"/>
    </row>
    <row r="1893" spans="1:17" x14ac:dyDescent="0.2">
      <c r="A1893" s="84">
        <f t="shared" si="293"/>
        <v>188.7</v>
      </c>
      <c r="B1893" s="84">
        <f t="shared" si="290"/>
        <v>1</v>
      </c>
      <c r="C1893" s="84">
        <f t="shared" si="291"/>
        <v>1</v>
      </c>
      <c r="D1893" s="1"/>
      <c r="E1893" s="84">
        <f t="shared" si="294"/>
        <v>18.77</v>
      </c>
      <c r="F1893" s="84">
        <f t="shared" si="295"/>
        <v>0</v>
      </c>
      <c r="G1893" s="1"/>
      <c r="H1893" s="1"/>
      <c r="I1893" s="84">
        <f t="shared" si="296"/>
        <v>18.77</v>
      </c>
      <c r="J1893" s="84">
        <f t="shared" si="297"/>
        <v>335.4</v>
      </c>
      <c r="K1893" s="1"/>
      <c r="L1893" s="1"/>
      <c r="M1893" s="84">
        <f t="shared" si="298"/>
        <v>18.77</v>
      </c>
      <c r="N1893" s="84">
        <f t="shared" si="299"/>
        <v>129</v>
      </c>
      <c r="O1893" s="84">
        <f t="shared" si="292"/>
        <v>425.7</v>
      </c>
      <c r="P1893" s="1"/>
      <c r="Q1893" s="1"/>
    </row>
    <row r="1894" spans="1:17" x14ac:dyDescent="0.2">
      <c r="A1894" s="84">
        <f t="shared" si="293"/>
        <v>188.8</v>
      </c>
      <c r="B1894" s="84">
        <f t="shared" si="290"/>
        <v>1</v>
      </c>
      <c r="C1894" s="84">
        <f t="shared" si="291"/>
        <v>1</v>
      </c>
      <c r="D1894" s="1"/>
      <c r="E1894" s="84">
        <f t="shared" si="294"/>
        <v>18.78</v>
      </c>
      <c r="F1894" s="84">
        <f t="shared" si="295"/>
        <v>0</v>
      </c>
      <c r="G1894" s="1"/>
      <c r="H1894" s="1"/>
      <c r="I1894" s="84">
        <f t="shared" si="296"/>
        <v>18.78</v>
      </c>
      <c r="J1894" s="84">
        <f t="shared" si="297"/>
        <v>335.6</v>
      </c>
      <c r="K1894" s="1"/>
      <c r="L1894" s="1"/>
      <c r="M1894" s="84">
        <f t="shared" si="298"/>
        <v>18.78</v>
      </c>
      <c r="N1894" s="84">
        <f t="shared" si="299"/>
        <v>129.08000000000001</v>
      </c>
      <c r="O1894" s="84">
        <f t="shared" si="292"/>
        <v>425.964</v>
      </c>
      <c r="P1894" s="1"/>
      <c r="Q1894" s="1"/>
    </row>
    <row r="1895" spans="1:17" x14ac:dyDescent="0.2">
      <c r="A1895" s="84">
        <f t="shared" si="293"/>
        <v>188.9</v>
      </c>
      <c r="B1895" s="84">
        <f t="shared" si="290"/>
        <v>1</v>
      </c>
      <c r="C1895" s="84">
        <f t="shared" si="291"/>
        <v>1</v>
      </c>
      <c r="D1895" s="1"/>
      <c r="E1895" s="84">
        <f t="shared" si="294"/>
        <v>18.79</v>
      </c>
      <c r="F1895" s="84">
        <f t="shared" si="295"/>
        <v>0</v>
      </c>
      <c r="G1895" s="1"/>
      <c r="H1895" s="1"/>
      <c r="I1895" s="84">
        <f t="shared" si="296"/>
        <v>18.79</v>
      </c>
      <c r="J1895" s="84">
        <f t="shared" si="297"/>
        <v>335.8</v>
      </c>
      <c r="K1895" s="1"/>
      <c r="L1895" s="1"/>
      <c r="M1895" s="84">
        <f t="shared" si="298"/>
        <v>18.79</v>
      </c>
      <c r="N1895" s="84">
        <f t="shared" si="299"/>
        <v>129.15</v>
      </c>
      <c r="O1895" s="84">
        <f t="shared" si="292"/>
        <v>426.19499999999999</v>
      </c>
      <c r="P1895" s="1"/>
      <c r="Q1895" s="1"/>
    </row>
    <row r="1896" spans="1:17" x14ac:dyDescent="0.2">
      <c r="A1896" s="84">
        <f t="shared" si="293"/>
        <v>189</v>
      </c>
      <c r="B1896" s="84">
        <f t="shared" si="290"/>
        <v>1</v>
      </c>
      <c r="C1896" s="84">
        <f t="shared" si="291"/>
        <v>1</v>
      </c>
      <c r="D1896" s="1"/>
      <c r="E1896" s="84">
        <f t="shared" si="294"/>
        <v>18.8</v>
      </c>
      <c r="F1896" s="84">
        <f t="shared" si="295"/>
        <v>0</v>
      </c>
      <c r="G1896" s="1"/>
      <c r="H1896" s="1"/>
      <c r="I1896" s="84">
        <f t="shared" si="296"/>
        <v>18.8</v>
      </c>
      <c r="J1896" s="84">
        <f t="shared" si="297"/>
        <v>336</v>
      </c>
      <c r="K1896" s="1"/>
      <c r="L1896" s="1"/>
      <c r="M1896" s="84">
        <f t="shared" si="298"/>
        <v>18.8</v>
      </c>
      <c r="N1896" s="84">
        <f t="shared" si="299"/>
        <v>129.22999999999999</v>
      </c>
      <c r="O1896" s="84">
        <f t="shared" si="292"/>
        <v>426.459</v>
      </c>
      <c r="P1896" s="1"/>
      <c r="Q1896" s="1"/>
    </row>
    <row r="1897" spans="1:17" x14ac:dyDescent="0.2">
      <c r="A1897" s="84">
        <f t="shared" si="293"/>
        <v>189.1</v>
      </c>
      <c r="B1897" s="84">
        <f t="shared" si="290"/>
        <v>1</v>
      </c>
      <c r="C1897" s="84">
        <f t="shared" si="291"/>
        <v>1</v>
      </c>
      <c r="D1897" s="1"/>
      <c r="E1897" s="84">
        <f t="shared" si="294"/>
        <v>18.809999999999999</v>
      </c>
      <c r="F1897" s="84">
        <f t="shared" si="295"/>
        <v>0</v>
      </c>
      <c r="G1897" s="1"/>
      <c r="H1897" s="1"/>
      <c r="I1897" s="84">
        <f t="shared" si="296"/>
        <v>18.809999999999999</v>
      </c>
      <c r="J1897" s="84">
        <f t="shared" si="297"/>
        <v>336.2</v>
      </c>
      <c r="K1897" s="1"/>
      <c r="L1897" s="1"/>
      <c r="M1897" s="84">
        <f t="shared" si="298"/>
        <v>18.809999999999999</v>
      </c>
      <c r="N1897" s="84">
        <f t="shared" si="299"/>
        <v>129.31</v>
      </c>
      <c r="O1897" s="84">
        <f t="shared" si="292"/>
        <v>426.72300000000001</v>
      </c>
      <c r="P1897" s="1"/>
      <c r="Q1897" s="1"/>
    </row>
    <row r="1898" spans="1:17" x14ac:dyDescent="0.2">
      <c r="A1898" s="84">
        <f t="shared" si="293"/>
        <v>189.2</v>
      </c>
      <c r="B1898" s="84">
        <f t="shared" si="290"/>
        <v>1</v>
      </c>
      <c r="C1898" s="84">
        <f t="shared" si="291"/>
        <v>1</v>
      </c>
      <c r="D1898" s="1"/>
      <c r="E1898" s="84">
        <f t="shared" si="294"/>
        <v>18.82</v>
      </c>
      <c r="F1898" s="84">
        <f t="shared" si="295"/>
        <v>0</v>
      </c>
      <c r="G1898" s="1"/>
      <c r="H1898" s="1"/>
      <c r="I1898" s="84">
        <f t="shared" si="296"/>
        <v>18.82</v>
      </c>
      <c r="J1898" s="84">
        <f t="shared" si="297"/>
        <v>336.4</v>
      </c>
      <c r="K1898" s="1"/>
      <c r="L1898" s="1"/>
      <c r="M1898" s="84">
        <f t="shared" si="298"/>
        <v>18.82</v>
      </c>
      <c r="N1898" s="84">
        <f t="shared" si="299"/>
        <v>129.38</v>
      </c>
      <c r="O1898" s="84">
        <f t="shared" si="292"/>
        <v>426.95400000000001</v>
      </c>
      <c r="P1898" s="1"/>
      <c r="Q1898" s="1"/>
    </row>
    <row r="1899" spans="1:17" x14ac:dyDescent="0.2">
      <c r="A1899" s="84">
        <f t="shared" si="293"/>
        <v>189.3</v>
      </c>
      <c r="B1899" s="84">
        <f t="shared" si="290"/>
        <v>1</v>
      </c>
      <c r="C1899" s="84">
        <f t="shared" si="291"/>
        <v>1</v>
      </c>
      <c r="D1899" s="1"/>
      <c r="E1899" s="84">
        <f t="shared" si="294"/>
        <v>18.829999999999998</v>
      </c>
      <c r="F1899" s="84">
        <f t="shared" si="295"/>
        <v>0</v>
      </c>
      <c r="G1899" s="1"/>
      <c r="H1899" s="1"/>
      <c r="I1899" s="84">
        <f t="shared" si="296"/>
        <v>18.829999999999998</v>
      </c>
      <c r="J1899" s="84">
        <f t="shared" si="297"/>
        <v>336.6</v>
      </c>
      <c r="K1899" s="1"/>
      <c r="L1899" s="1"/>
      <c r="M1899" s="84">
        <f t="shared" si="298"/>
        <v>18.829999999999998</v>
      </c>
      <c r="N1899" s="84">
        <f t="shared" si="299"/>
        <v>129.46</v>
      </c>
      <c r="O1899" s="84">
        <f t="shared" si="292"/>
        <v>427.21800000000002</v>
      </c>
      <c r="P1899" s="1"/>
      <c r="Q1899" s="1"/>
    </row>
    <row r="1900" spans="1:17" x14ac:dyDescent="0.2">
      <c r="A1900" s="84">
        <f t="shared" si="293"/>
        <v>189.4</v>
      </c>
      <c r="B1900" s="84">
        <f t="shared" si="290"/>
        <v>1</v>
      </c>
      <c r="C1900" s="84">
        <f t="shared" si="291"/>
        <v>1</v>
      </c>
      <c r="D1900" s="1"/>
      <c r="E1900" s="84">
        <f t="shared" si="294"/>
        <v>18.84</v>
      </c>
      <c r="F1900" s="84">
        <f t="shared" si="295"/>
        <v>0</v>
      </c>
      <c r="G1900" s="1"/>
      <c r="H1900" s="1"/>
      <c r="I1900" s="84">
        <f t="shared" si="296"/>
        <v>18.84</v>
      </c>
      <c r="J1900" s="84">
        <f t="shared" si="297"/>
        <v>336.8</v>
      </c>
      <c r="K1900" s="1"/>
      <c r="L1900" s="1"/>
      <c r="M1900" s="84">
        <f t="shared" si="298"/>
        <v>18.84</v>
      </c>
      <c r="N1900" s="84">
        <f t="shared" si="299"/>
        <v>129.54</v>
      </c>
      <c r="O1900" s="84">
        <f t="shared" si="292"/>
        <v>427.48200000000003</v>
      </c>
      <c r="P1900" s="1"/>
      <c r="Q1900" s="1"/>
    </row>
    <row r="1901" spans="1:17" x14ac:dyDescent="0.2">
      <c r="A1901" s="84">
        <f t="shared" si="293"/>
        <v>189.5</v>
      </c>
      <c r="B1901" s="84">
        <f t="shared" si="290"/>
        <v>1</v>
      </c>
      <c r="C1901" s="84">
        <f t="shared" si="291"/>
        <v>1</v>
      </c>
      <c r="D1901" s="1"/>
      <c r="E1901" s="84">
        <f t="shared" si="294"/>
        <v>18.850000000000001</v>
      </c>
      <c r="F1901" s="84">
        <f t="shared" si="295"/>
        <v>0</v>
      </c>
      <c r="G1901" s="1"/>
      <c r="H1901" s="1"/>
      <c r="I1901" s="84">
        <f t="shared" si="296"/>
        <v>18.850000000000001</v>
      </c>
      <c r="J1901" s="84">
        <f t="shared" si="297"/>
        <v>337</v>
      </c>
      <c r="K1901" s="1"/>
      <c r="L1901" s="1"/>
      <c r="M1901" s="84">
        <f t="shared" si="298"/>
        <v>18.850000000000001</v>
      </c>
      <c r="N1901" s="84">
        <f t="shared" si="299"/>
        <v>129.62</v>
      </c>
      <c r="O1901" s="84">
        <f t="shared" si="292"/>
        <v>427.74599999999998</v>
      </c>
      <c r="P1901" s="1"/>
      <c r="Q1901" s="1"/>
    </row>
    <row r="1902" spans="1:17" x14ac:dyDescent="0.2">
      <c r="A1902" s="84">
        <f t="shared" si="293"/>
        <v>189.6</v>
      </c>
      <c r="B1902" s="84">
        <f t="shared" si="290"/>
        <v>1</v>
      </c>
      <c r="C1902" s="84">
        <f t="shared" si="291"/>
        <v>1</v>
      </c>
      <c r="D1902" s="1"/>
      <c r="E1902" s="84">
        <f t="shared" si="294"/>
        <v>18.86</v>
      </c>
      <c r="F1902" s="84">
        <f t="shared" si="295"/>
        <v>0</v>
      </c>
      <c r="G1902" s="1"/>
      <c r="H1902" s="1"/>
      <c r="I1902" s="84">
        <f t="shared" si="296"/>
        <v>18.86</v>
      </c>
      <c r="J1902" s="84">
        <f t="shared" si="297"/>
        <v>337.2</v>
      </c>
      <c r="K1902" s="1"/>
      <c r="L1902" s="1"/>
      <c r="M1902" s="84">
        <f t="shared" si="298"/>
        <v>18.86</v>
      </c>
      <c r="N1902" s="84">
        <f t="shared" si="299"/>
        <v>129.69</v>
      </c>
      <c r="O1902" s="84">
        <f t="shared" si="292"/>
        <v>427.97699999999998</v>
      </c>
      <c r="P1902" s="1"/>
      <c r="Q1902" s="1"/>
    </row>
    <row r="1903" spans="1:17" x14ac:dyDescent="0.2">
      <c r="A1903" s="84">
        <f t="shared" si="293"/>
        <v>189.7</v>
      </c>
      <c r="B1903" s="84">
        <f t="shared" si="290"/>
        <v>1</v>
      </c>
      <c r="C1903" s="84">
        <f t="shared" si="291"/>
        <v>1</v>
      </c>
      <c r="D1903" s="1"/>
      <c r="E1903" s="84">
        <f t="shared" si="294"/>
        <v>18.87</v>
      </c>
      <c r="F1903" s="84">
        <f t="shared" si="295"/>
        <v>0</v>
      </c>
      <c r="G1903" s="1"/>
      <c r="H1903" s="1"/>
      <c r="I1903" s="84">
        <f t="shared" si="296"/>
        <v>18.87</v>
      </c>
      <c r="J1903" s="84">
        <f t="shared" si="297"/>
        <v>337.4</v>
      </c>
      <c r="K1903" s="1"/>
      <c r="L1903" s="1"/>
      <c r="M1903" s="84">
        <f t="shared" si="298"/>
        <v>18.87</v>
      </c>
      <c r="N1903" s="84">
        <f t="shared" si="299"/>
        <v>129.77000000000001</v>
      </c>
      <c r="O1903" s="84">
        <f t="shared" si="292"/>
        <v>428.24099999999999</v>
      </c>
      <c r="P1903" s="1"/>
      <c r="Q1903" s="1"/>
    </row>
    <row r="1904" spans="1:17" x14ac:dyDescent="0.2">
      <c r="A1904" s="84">
        <f t="shared" si="293"/>
        <v>189.8</v>
      </c>
      <c r="B1904" s="84">
        <f t="shared" si="290"/>
        <v>1</v>
      </c>
      <c r="C1904" s="84">
        <f t="shared" si="291"/>
        <v>1</v>
      </c>
      <c r="D1904" s="1"/>
      <c r="E1904" s="84">
        <f t="shared" si="294"/>
        <v>18.88</v>
      </c>
      <c r="F1904" s="84">
        <f t="shared" si="295"/>
        <v>0</v>
      </c>
      <c r="G1904" s="1"/>
      <c r="H1904" s="1"/>
      <c r="I1904" s="84">
        <f t="shared" si="296"/>
        <v>18.88</v>
      </c>
      <c r="J1904" s="84">
        <f t="shared" si="297"/>
        <v>337.6</v>
      </c>
      <c r="K1904" s="1"/>
      <c r="L1904" s="1"/>
      <c r="M1904" s="84">
        <f t="shared" si="298"/>
        <v>18.88</v>
      </c>
      <c r="N1904" s="84">
        <f t="shared" si="299"/>
        <v>129.85</v>
      </c>
      <c r="O1904" s="84">
        <f t="shared" si="292"/>
        <v>428.505</v>
      </c>
      <c r="P1904" s="1"/>
      <c r="Q1904" s="1"/>
    </row>
    <row r="1905" spans="1:17" x14ac:dyDescent="0.2">
      <c r="A1905" s="84">
        <f t="shared" si="293"/>
        <v>189.9</v>
      </c>
      <c r="B1905" s="84">
        <f t="shared" si="290"/>
        <v>1</v>
      </c>
      <c r="C1905" s="84">
        <f t="shared" si="291"/>
        <v>1</v>
      </c>
      <c r="D1905" s="1"/>
      <c r="E1905" s="84">
        <f t="shared" si="294"/>
        <v>18.89</v>
      </c>
      <c r="F1905" s="84">
        <f t="shared" si="295"/>
        <v>0</v>
      </c>
      <c r="G1905" s="1"/>
      <c r="H1905" s="1"/>
      <c r="I1905" s="84">
        <f t="shared" si="296"/>
        <v>18.89</v>
      </c>
      <c r="J1905" s="84">
        <f t="shared" si="297"/>
        <v>337.8</v>
      </c>
      <c r="K1905" s="1"/>
      <c r="L1905" s="1"/>
      <c r="M1905" s="84">
        <f t="shared" si="298"/>
        <v>18.89</v>
      </c>
      <c r="N1905" s="84">
        <f t="shared" si="299"/>
        <v>129.91999999999999</v>
      </c>
      <c r="O1905" s="84">
        <f t="shared" si="292"/>
        <v>428.73599999999999</v>
      </c>
      <c r="P1905" s="1"/>
      <c r="Q1905" s="1"/>
    </row>
    <row r="1906" spans="1:17" x14ac:dyDescent="0.2">
      <c r="A1906" s="84">
        <f t="shared" si="293"/>
        <v>190</v>
      </c>
      <c r="B1906" s="84">
        <f t="shared" si="290"/>
        <v>1</v>
      </c>
      <c r="C1906" s="84">
        <f t="shared" si="291"/>
        <v>1</v>
      </c>
      <c r="D1906" s="1"/>
      <c r="E1906" s="84">
        <f t="shared" si="294"/>
        <v>18.899999999999999</v>
      </c>
      <c r="F1906" s="84">
        <f t="shared" si="295"/>
        <v>0</v>
      </c>
      <c r="G1906" s="1"/>
      <c r="H1906" s="1"/>
      <c r="I1906" s="84">
        <f t="shared" si="296"/>
        <v>18.899999999999999</v>
      </c>
      <c r="J1906" s="84">
        <f t="shared" si="297"/>
        <v>338</v>
      </c>
      <c r="K1906" s="1"/>
      <c r="L1906" s="1"/>
      <c r="M1906" s="84">
        <f t="shared" si="298"/>
        <v>18.899999999999999</v>
      </c>
      <c r="N1906" s="84">
        <f t="shared" si="299"/>
        <v>130</v>
      </c>
      <c r="O1906" s="84">
        <f t="shared" si="292"/>
        <v>429</v>
      </c>
      <c r="P1906" s="1"/>
      <c r="Q1906" s="1"/>
    </row>
    <row r="1907" spans="1:17" x14ac:dyDescent="0.2">
      <c r="A1907" s="84">
        <f t="shared" si="293"/>
        <v>190.1</v>
      </c>
      <c r="B1907" s="84">
        <f t="shared" si="290"/>
        <v>1</v>
      </c>
      <c r="C1907" s="84">
        <f t="shared" si="291"/>
        <v>1</v>
      </c>
      <c r="D1907" s="1"/>
      <c r="E1907" s="84">
        <f t="shared" si="294"/>
        <v>18.91</v>
      </c>
      <c r="F1907" s="84">
        <f t="shared" si="295"/>
        <v>0</v>
      </c>
      <c r="G1907" s="1"/>
      <c r="H1907" s="1"/>
      <c r="I1907" s="84">
        <f t="shared" si="296"/>
        <v>18.91</v>
      </c>
      <c r="J1907" s="84">
        <f t="shared" si="297"/>
        <v>338.2</v>
      </c>
      <c r="K1907" s="1"/>
      <c r="L1907" s="1"/>
      <c r="M1907" s="84">
        <f t="shared" si="298"/>
        <v>18.91</v>
      </c>
      <c r="N1907" s="84">
        <f t="shared" si="299"/>
        <v>130.08000000000001</v>
      </c>
      <c r="O1907" s="84">
        <f t="shared" si="292"/>
        <v>429.26400000000001</v>
      </c>
      <c r="P1907" s="1"/>
      <c r="Q1907" s="1"/>
    </row>
    <row r="1908" spans="1:17" x14ac:dyDescent="0.2">
      <c r="A1908" s="84">
        <f t="shared" si="293"/>
        <v>190.2</v>
      </c>
      <c r="B1908" s="84">
        <f t="shared" si="290"/>
        <v>1</v>
      </c>
      <c r="C1908" s="84">
        <f t="shared" si="291"/>
        <v>1</v>
      </c>
      <c r="D1908" s="1"/>
      <c r="E1908" s="84">
        <f t="shared" si="294"/>
        <v>18.920000000000002</v>
      </c>
      <c r="F1908" s="84">
        <f t="shared" si="295"/>
        <v>0</v>
      </c>
      <c r="G1908" s="1"/>
      <c r="H1908" s="1"/>
      <c r="I1908" s="84">
        <f t="shared" si="296"/>
        <v>18.920000000000002</v>
      </c>
      <c r="J1908" s="84">
        <f t="shared" si="297"/>
        <v>338.4</v>
      </c>
      <c r="K1908" s="1"/>
      <c r="L1908" s="1"/>
      <c r="M1908" s="84">
        <f t="shared" si="298"/>
        <v>18.920000000000002</v>
      </c>
      <c r="N1908" s="84">
        <f t="shared" si="299"/>
        <v>130.15</v>
      </c>
      <c r="O1908" s="84">
        <f t="shared" si="292"/>
        <v>429.495</v>
      </c>
      <c r="P1908" s="1"/>
      <c r="Q1908" s="1"/>
    </row>
    <row r="1909" spans="1:17" x14ac:dyDescent="0.2">
      <c r="A1909" s="84">
        <f t="shared" si="293"/>
        <v>190.3</v>
      </c>
      <c r="B1909" s="84">
        <f t="shared" si="290"/>
        <v>1</v>
      </c>
      <c r="C1909" s="84">
        <f t="shared" si="291"/>
        <v>1</v>
      </c>
      <c r="D1909" s="1"/>
      <c r="E1909" s="84">
        <f t="shared" si="294"/>
        <v>18.93</v>
      </c>
      <c r="F1909" s="84">
        <f t="shared" si="295"/>
        <v>0</v>
      </c>
      <c r="G1909" s="1"/>
      <c r="H1909" s="1"/>
      <c r="I1909" s="84">
        <f t="shared" si="296"/>
        <v>18.93</v>
      </c>
      <c r="J1909" s="84">
        <f t="shared" si="297"/>
        <v>338.6</v>
      </c>
      <c r="K1909" s="1"/>
      <c r="L1909" s="1"/>
      <c r="M1909" s="84">
        <f t="shared" si="298"/>
        <v>18.93</v>
      </c>
      <c r="N1909" s="84">
        <f t="shared" si="299"/>
        <v>130.22999999999999</v>
      </c>
      <c r="O1909" s="84">
        <f t="shared" si="292"/>
        <v>429.75900000000001</v>
      </c>
      <c r="P1909" s="1"/>
      <c r="Q1909" s="1"/>
    </row>
    <row r="1910" spans="1:17" x14ac:dyDescent="0.2">
      <c r="A1910" s="84">
        <f t="shared" si="293"/>
        <v>190.4</v>
      </c>
      <c r="B1910" s="84">
        <f t="shared" si="290"/>
        <v>1</v>
      </c>
      <c r="C1910" s="84">
        <f t="shared" si="291"/>
        <v>1</v>
      </c>
      <c r="D1910" s="1"/>
      <c r="E1910" s="84">
        <f t="shared" si="294"/>
        <v>18.940000000000001</v>
      </c>
      <c r="F1910" s="84">
        <f t="shared" si="295"/>
        <v>0</v>
      </c>
      <c r="G1910" s="1"/>
      <c r="H1910" s="1"/>
      <c r="I1910" s="84">
        <f t="shared" si="296"/>
        <v>18.940000000000001</v>
      </c>
      <c r="J1910" s="84">
        <f t="shared" si="297"/>
        <v>338.8</v>
      </c>
      <c r="K1910" s="1"/>
      <c r="L1910" s="1"/>
      <c r="M1910" s="84">
        <f t="shared" si="298"/>
        <v>18.940000000000001</v>
      </c>
      <c r="N1910" s="84">
        <f t="shared" si="299"/>
        <v>130.31</v>
      </c>
      <c r="O1910" s="84">
        <f t="shared" si="292"/>
        <v>430.02300000000002</v>
      </c>
      <c r="P1910" s="1"/>
      <c r="Q1910" s="1"/>
    </row>
    <row r="1911" spans="1:17" x14ac:dyDescent="0.2">
      <c r="A1911" s="84">
        <f t="shared" si="293"/>
        <v>190.5</v>
      </c>
      <c r="B1911" s="84">
        <f t="shared" si="290"/>
        <v>1</v>
      </c>
      <c r="C1911" s="84">
        <f t="shared" si="291"/>
        <v>1</v>
      </c>
      <c r="D1911" s="1"/>
      <c r="E1911" s="84">
        <f t="shared" si="294"/>
        <v>18.95</v>
      </c>
      <c r="F1911" s="84">
        <f t="shared" si="295"/>
        <v>0</v>
      </c>
      <c r="G1911" s="1"/>
      <c r="H1911" s="1"/>
      <c r="I1911" s="84">
        <f t="shared" si="296"/>
        <v>18.95</v>
      </c>
      <c r="J1911" s="84">
        <f t="shared" si="297"/>
        <v>339</v>
      </c>
      <c r="K1911" s="1"/>
      <c r="L1911" s="1"/>
      <c r="M1911" s="84">
        <f t="shared" si="298"/>
        <v>18.95</v>
      </c>
      <c r="N1911" s="84">
        <f t="shared" si="299"/>
        <v>130.38</v>
      </c>
      <c r="O1911" s="84">
        <f t="shared" si="292"/>
        <v>430.25400000000002</v>
      </c>
      <c r="P1911" s="1"/>
      <c r="Q1911" s="1"/>
    </row>
    <row r="1912" spans="1:17" x14ac:dyDescent="0.2">
      <c r="A1912" s="84">
        <f t="shared" si="293"/>
        <v>190.6</v>
      </c>
      <c r="B1912" s="84">
        <f t="shared" si="290"/>
        <v>1</v>
      </c>
      <c r="C1912" s="84">
        <f t="shared" si="291"/>
        <v>1</v>
      </c>
      <c r="D1912" s="1"/>
      <c r="E1912" s="84">
        <f t="shared" si="294"/>
        <v>18.96</v>
      </c>
      <c r="F1912" s="84">
        <f t="shared" si="295"/>
        <v>0</v>
      </c>
      <c r="G1912" s="1"/>
      <c r="H1912" s="1"/>
      <c r="I1912" s="84">
        <f t="shared" si="296"/>
        <v>18.96</v>
      </c>
      <c r="J1912" s="84">
        <f t="shared" si="297"/>
        <v>339.2</v>
      </c>
      <c r="K1912" s="1"/>
      <c r="L1912" s="1"/>
      <c r="M1912" s="84">
        <f t="shared" si="298"/>
        <v>18.96</v>
      </c>
      <c r="N1912" s="84">
        <f t="shared" si="299"/>
        <v>130.46</v>
      </c>
      <c r="O1912" s="84">
        <f t="shared" si="292"/>
        <v>430.51799999999997</v>
      </c>
      <c r="P1912" s="1"/>
      <c r="Q1912" s="1"/>
    </row>
    <row r="1913" spans="1:17" x14ac:dyDescent="0.2">
      <c r="A1913" s="84">
        <f t="shared" si="293"/>
        <v>190.7</v>
      </c>
      <c r="B1913" s="84">
        <f t="shared" si="290"/>
        <v>1</v>
      </c>
      <c r="C1913" s="84">
        <f t="shared" si="291"/>
        <v>1</v>
      </c>
      <c r="D1913" s="1"/>
      <c r="E1913" s="84">
        <f t="shared" si="294"/>
        <v>18.97</v>
      </c>
      <c r="F1913" s="84">
        <f t="shared" si="295"/>
        <v>0</v>
      </c>
      <c r="G1913" s="1"/>
      <c r="H1913" s="1"/>
      <c r="I1913" s="84">
        <f t="shared" si="296"/>
        <v>18.97</v>
      </c>
      <c r="J1913" s="84">
        <f t="shared" si="297"/>
        <v>339.4</v>
      </c>
      <c r="K1913" s="1"/>
      <c r="L1913" s="1"/>
      <c r="M1913" s="84">
        <f t="shared" si="298"/>
        <v>18.97</v>
      </c>
      <c r="N1913" s="84">
        <f t="shared" si="299"/>
        <v>130.54</v>
      </c>
      <c r="O1913" s="84">
        <f t="shared" si="292"/>
        <v>430.78199999999998</v>
      </c>
      <c r="P1913" s="1"/>
      <c r="Q1913" s="1"/>
    </row>
    <row r="1914" spans="1:17" x14ac:dyDescent="0.2">
      <c r="A1914" s="84">
        <f t="shared" si="293"/>
        <v>190.8</v>
      </c>
      <c r="B1914" s="84">
        <f t="shared" si="290"/>
        <v>1</v>
      </c>
      <c r="C1914" s="84">
        <f t="shared" si="291"/>
        <v>1</v>
      </c>
      <c r="D1914" s="1"/>
      <c r="E1914" s="84">
        <f t="shared" si="294"/>
        <v>18.98</v>
      </c>
      <c r="F1914" s="84">
        <f t="shared" si="295"/>
        <v>0</v>
      </c>
      <c r="G1914" s="1"/>
      <c r="H1914" s="1"/>
      <c r="I1914" s="84">
        <f t="shared" si="296"/>
        <v>18.98</v>
      </c>
      <c r="J1914" s="84">
        <f t="shared" si="297"/>
        <v>339.6</v>
      </c>
      <c r="K1914" s="1"/>
      <c r="L1914" s="1"/>
      <c r="M1914" s="84">
        <f t="shared" si="298"/>
        <v>18.98</v>
      </c>
      <c r="N1914" s="84">
        <f t="shared" si="299"/>
        <v>130.62</v>
      </c>
      <c r="O1914" s="84">
        <f t="shared" si="292"/>
        <v>431.04599999999999</v>
      </c>
      <c r="P1914" s="1"/>
      <c r="Q1914" s="1"/>
    </row>
    <row r="1915" spans="1:17" x14ac:dyDescent="0.2">
      <c r="A1915" s="84">
        <f t="shared" si="293"/>
        <v>190.9</v>
      </c>
      <c r="B1915" s="84">
        <f t="shared" si="290"/>
        <v>1</v>
      </c>
      <c r="C1915" s="84">
        <f t="shared" si="291"/>
        <v>1</v>
      </c>
      <c r="D1915" s="1"/>
      <c r="E1915" s="84">
        <f t="shared" si="294"/>
        <v>18.989999999999998</v>
      </c>
      <c r="F1915" s="84">
        <f t="shared" si="295"/>
        <v>0</v>
      </c>
      <c r="G1915" s="1"/>
      <c r="H1915" s="1"/>
      <c r="I1915" s="84">
        <f t="shared" si="296"/>
        <v>18.989999999999998</v>
      </c>
      <c r="J1915" s="84">
        <f t="shared" si="297"/>
        <v>339.8</v>
      </c>
      <c r="K1915" s="1"/>
      <c r="L1915" s="1"/>
      <c r="M1915" s="84">
        <f t="shared" si="298"/>
        <v>18.989999999999998</v>
      </c>
      <c r="N1915" s="84">
        <f t="shared" si="299"/>
        <v>130.69</v>
      </c>
      <c r="O1915" s="84">
        <f t="shared" si="292"/>
        <v>431.27699999999999</v>
      </c>
      <c r="P1915" s="1"/>
      <c r="Q1915" s="1"/>
    </row>
    <row r="1916" spans="1:17" x14ac:dyDescent="0.2">
      <c r="A1916" s="84">
        <f t="shared" si="293"/>
        <v>191</v>
      </c>
      <c r="B1916" s="84">
        <f t="shared" si="290"/>
        <v>1</v>
      </c>
      <c r="C1916" s="84">
        <f t="shared" si="291"/>
        <v>1</v>
      </c>
      <c r="D1916" s="1"/>
      <c r="E1916" s="84">
        <f t="shared" si="294"/>
        <v>19</v>
      </c>
      <c r="F1916" s="84">
        <f t="shared" si="295"/>
        <v>0</v>
      </c>
      <c r="G1916" s="1"/>
      <c r="H1916" s="1"/>
      <c r="I1916" s="84">
        <f t="shared" si="296"/>
        <v>19</v>
      </c>
      <c r="J1916" s="84">
        <f t="shared" si="297"/>
        <v>340</v>
      </c>
      <c r="K1916" s="1"/>
      <c r="L1916" s="1"/>
      <c r="M1916" s="84">
        <f t="shared" si="298"/>
        <v>19</v>
      </c>
      <c r="N1916" s="84">
        <f t="shared" si="299"/>
        <v>130.77000000000001</v>
      </c>
      <c r="O1916" s="84">
        <f t="shared" si="292"/>
        <v>431.541</v>
      </c>
      <c r="P1916" s="1"/>
      <c r="Q1916" s="1"/>
    </row>
    <row r="1917" spans="1:17" x14ac:dyDescent="0.2">
      <c r="A1917" s="84">
        <f t="shared" si="293"/>
        <v>191.1</v>
      </c>
      <c r="B1917" s="84">
        <f t="shared" si="290"/>
        <v>1</v>
      </c>
      <c r="C1917" s="84">
        <f t="shared" si="291"/>
        <v>1</v>
      </c>
      <c r="D1917" s="1"/>
      <c r="E1917" s="84">
        <f t="shared" si="294"/>
        <v>19.010000000000002</v>
      </c>
      <c r="F1917" s="84">
        <f t="shared" si="295"/>
        <v>0</v>
      </c>
      <c r="G1917" s="1"/>
      <c r="H1917" s="1"/>
      <c r="I1917" s="84">
        <f t="shared" si="296"/>
        <v>19.010000000000002</v>
      </c>
      <c r="J1917" s="84">
        <f t="shared" si="297"/>
        <v>340.2</v>
      </c>
      <c r="K1917" s="1"/>
      <c r="L1917" s="1"/>
      <c r="M1917" s="84">
        <f t="shared" si="298"/>
        <v>19.010000000000002</v>
      </c>
      <c r="N1917" s="84">
        <f t="shared" si="299"/>
        <v>130.85</v>
      </c>
      <c r="O1917" s="84">
        <f t="shared" si="292"/>
        <v>431.80500000000001</v>
      </c>
      <c r="P1917" s="1"/>
      <c r="Q1917" s="1"/>
    </row>
    <row r="1918" spans="1:17" x14ac:dyDescent="0.2">
      <c r="A1918" s="84">
        <f t="shared" si="293"/>
        <v>191.2</v>
      </c>
      <c r="B1918" s="84">
        <f t="shared" si="290"/>
        <v>1</v>
      </c>
      <c r="C1918" s="84">
        <f t="shared" si="291"/>
        <v>1</v>
      </c>
      <c r="D1918" s="1"/>
      <c r="E1918" s="84">
        <f t="shared" si="294"/>
        <v>19.02</v>
      </c>
      <c r="F1918" s="84">
        <f t="shared" si="295"/>
        <v>0</v>
      </c>
      <c r="G1918" s="1"/>
      <c r="H1918" s="1"/>
      <c r="I1918" s="84">
        <f t="shared" si="296"/>
        <v>19.02</v>
      </c>
      <c r="J1918" s="84">
        <f t="shared" si="297"/>
        <v>340.4</v>
      </c>
      <c r="K1918" s="1"/>
      <c r="L1918" s="1"/>
      <c r="M1918" s="84">
        <f t="shared" si="298"/>
        <v>19.02</v>
      </c>
      <c r="N1918" s="84">
        <f t="shared" si="299"/>
        <v>130.91999999999999</v>
      </c>
      <c r="O1918" s="84">
        <f t="shared" si="292"/>
        <v>432.036</v>
      </c>
      <c r="P1918" s="1"/>
      <c r="Q1918" s="1"/>
    </row>
    <row r="1919" spans="1:17" x14ac:dyDescent="0.2">
      <c r="A1919" s="84">
        <f t="shared" si="293"/>
        <v>191.3</v>
      </c>
      <c r="B1919" s="84">
        <f t="shared" si="290"/>
        <v>1</v>
      </c>
      <c r="C1919" s="84">
        <f t="shared" si="291"/>
        <v>1</v>
      </c>
      <c r="D1919" s="1"/>
      <c r="E1919" s="84">
        <f t="shared" si="294"/>
        <v>19.03</v>
      </c>
      <c r="F1919" s="84">
        <f t="shared" si="295"/>
        <v>0</v>
      </c>
      <c r="G1919" s="1"/>
      <c r="H1919" s="1"/>
      <c r="I1919" s="84">
        <f t="shared" si="296"/>
        <v>19.03</v>
      </c>
      <c r="J1919" s="84">
        <f t="shared" si="297"/>
        <v>340.6</v>
      </c>
      <c r="K1919" s="1"/>
      <c r="L1919" s="1"/>
      <c r="M1919" s="84">
        <f t="shared" si="298"/>
        <v>19.03</v>
      </c>
      <c r="N1919" s="84">
        <f t="shared" si="299"/>
        <v>131</v>
      </c>
      <c r="O1919" s="84">
        <f t="shared" si="292"/>
        <v>432.3</v>
      </c>
      <c r="P1919" s="1"/>
      <c r="Q1919" s="1"/>
    </row>
    <row r="1920" spans="1:17" x14ac:dyDescent="0.2">
      <c r="A1920" s="84">
        <f t="shared" si="293"/>
        <v>191.4</v>
      </c>
      <c r="B1920" s="84">
        <f t="shared" si="290"/>
        <v>1</v>
      </c>
      <c r="C1920" s="84">
        <f t="shared" si="291"/>
        <v>1</v>
      </c>
      <c r="D1920" s="1"/>
      <c r="E1920" s="84">
        <f t="shared" si="294"/>
        <v>19.04</v>
      </c>
      <c r="F1920" s="84">
        <f t="shared" si="295"/>
        <v>0</v>
      </c>
      <c r="G1920" s="1"/>
      <c r="H1920" s="1"/>
      <c r="I1920" s="84">
        <f t="shared" si="296"/>
        <v>19.04</v>
      </c>
      <c r="J1920" s="84">
        <f t="shared" si="297"/>
        <v>340.8</v>
      </c>
      <c r="K1920" s="1"/>
      <c r="L1920" s="1"/>
      <c r="M1920" s="84">
        <f t="shared" si="298"/>
        <v>19.04</v>
      </c>
      <c r="N1920" s="84">
        <f t="shared" si="299"/>
        <v>131.08000000000001</v>
      </c>
      <c r="O1920" s="84">
        <f t="shared" si="292"/>
        <v>432.56400000000002</v>
      </c>
      <c r="P1920" s="1"/>
      <c r="Q1920" s="1"/>
    </row>
    <row r="1921" spans="1:17" x14ac:dyDescent="0.2">
      <c r="A1921" s="84">
        <f t="shared" si="293"/>
        <v>191.5</v>
      </c>
      <c r="B1921" s="84">
        <f t="shared" si="290"/>
        <v>1</v>
      </c>
      <c r="C1921" s="84">
        <f t="shared" si="291"/>
        <v>1</v>
      </c>
      <c r="D1921" s="1"/>
      <c r="E1921" s="84">
        <f t="shared" si="294"/>
        <v>19.05</v>
      </c>
      <c r="F1921" s="84">
        <f t="shared" si="295"/>
        <v>0</v>
      </c>
      <c r="G1921" s="1"/>
      <c r="H1921" s="1"/>
      <c r="I1921" s="84">
        <f t="shared" si="296"/>
        <v>19.05</v>
      </c>
      <c r="J1921" s="84">
        <f t="shared" si="297"/>
        <v>341</v>
      </c>
      <c r="K1921" s="1"/>
      <c r="L1921" s="1"/>
      <c r="M1921" s="84">
        <f t="shared" si="298"/>
        <v>19.05</v>
      </c>
      <c r="N1921" s="84">
        <f t="shared" si="299"/>
        <v>131.15</v>
      </c>
      <c r="O1921" s="84">
        <f t="shared" si="292"/>
        <v>432.79500000000002</v>
      </c>
      <c r="P1921" s="1"/>
      <c r="Q1921" s="1"/>
    </row>
    <row r="1922" spans="1:17" x14ac:dyDescent="0.2">
      <c r="A1922" s="84">
        <f t="shared" si="293"/>
        <v>191.6</v>
      </c>
      <c r="B1922" s="84">
        <f t="shared" si="290"/>
        <v>1</v>
      </c>
      <c r="C1922" s="84">
        <f t="shared" si="291"/>
        <v>1</v>
      </c>
      <c r="D1922" s="1"/>
      <c r="E1922" s="84">
        <f t="shared" si="294"/>
        <v>19.059999999999999</v>
      </c>
      <c r="F1922" s="84">
        <f t="shared" si="295"/>
        <v>0</v>
      </c>
      <c r="G1922" s="1"/>
      <c r="H1922" s="1"/>
      <c r="I1922" s="84">
        <f t="shared" si="296"/>
        <v>19.059999999999999</v>
      </c>
      <c r="J1922" s="84">
        <f t="shared" si="297"/>
        <v>341.2</v>
      </c>
      <c r="K1922" s="1"/>
      <c r="L1922" s="1"/>
      <c r="M1922" s="84">
        <f t="shared" si="298"/>
        <v>19.059999999999999</v>
      </c>
      <c r="N1922" s="84">
        <f t="shared" si="299"/>
        <v>131.22999999999999</v>
      </c>
      <c r="O1922" s="84">
        <f t="shared" si="292"/>
        <v>433.05900000000003</v>
      </c>
      <c r="P1922" s="1"/>
      <c r="Q1922" s="1"/>
    </row>
    <row r="1923" spans="1:17" x14ac:dyDescent="0.2">
      <c r="A1923" s="84">
        <f t="shared" si="293"/>
        <v>191.7</v>
      </c>
      <c r="B1923" s="84">
        <f t="shared" si="290"/>
        <v>1</v>
      </c>
      <c r="C1923" s="84">
        <f t="shared" si="291"/>
        <v>1</v>
      </c>
      <c r="D1923" s="1"/>
      <c r="E1923" s="84">
        <f t="shared" si="294"/>
        <v>19.07</v>
      </c>
      <c r="F1923" s="84">
        <f t="shared" si="295"/>
        <v>0</v>
      </c>
      <c r="G1923" s="1"/>
      <c r="H1923" s="1"/>
      <c r="I1923" s="84">
        <f t="shared" si="296"/>
        <v>19.07</v>
      </c>
      <c r="J1923" s="84">
        <f t="shared" si="297"/>
        <v>341.4</v>
      </c>
      <c r="K1923" s="1"/>
      <c r="L1923" s="1"/>
      <c r="M1923" s="84">
        <f t="shared" si="298"/>
        <v>19.07</v>
      </c>
      <c r="N1923" s="84">
        <f t="shared" si="299"/>
        <v>131.31</v>
      </c>
      <c r="O1923" s="84">
        <f t="shared" si="292"/>
        <v>433.32299999999998</v>
      </c>
      <c r="P1923" s="1"/>
      <c r="Q1923" s="1"/>
    </row>
    <row r="1924" spans="1:17" x14ac:dyDescent="0.2">
      <c r="A1924" s="84">
        <f t="shared" si="293"/>
        <v>191.8</v>
      </c>
      <c r="B1924" s="84">
        <f t="shared" si="290"/>
        <v>1</v>
      </c>
      <c r="C1924" s="84">
        <f t="shared" si="291"/>
        <v>1</v>
      </c>
      <c r="D1924" s="1"/>
      <c r="E1924" s="84">
        <f t="shared" si="294"/>
        <v>19.079999999999998</v>
      </c>
      <c r="F1924" s="84">
        <f t="shared" si="295"/>
        <v>0</v>
      </c>
      <c r="G1924" s="1"/>
      <c r="H1924" s="1"/>
      <c r="I1924" s="84">
        <f t="shared" si="296"/>
        <v>19.079999999999998</v>
      </c>
      <c r="J1924" s="84">
        <f t="shared" si="297"/>
        <v>341.6</v>
      </c>
      <c r="K1924" s="1"/>
      <c r="L1924" s="1"/>
      <c r="M1924" s="84">
        <f t="shared" si="298"/>
        <v>19.079999999999998</v>
      </c>
      <c r="N1924" s="84">
        <f t="shared" si="299"/>
        <v>131.38</v>
      </c>
      <c r="O1924" s="84">
        <f t="shared" si="292"/>
        <v>433.55399999999997</v>
      </c>
      <c r="P1924" s="1"/>
      <c r="Q1924" s="1"/>
    </row>
    <row r="1925" spans="1:17" x14ac:dyDescent="0.2">
      <c r="A1925" s="84">
        <f t="shared" si="293"/>
        <v>191.9</v>
      </c>
      <c r="B1925" s="84">
        <f t="shared" si="290"/>
        <v>1</v>
      </c>
      <c r="C1925" s="84">
        <f t="shared" si="291"/>
        <v>1</v>
      </c>
      <c r="D1925" s="1"/>
      <c r="E1925" s="84">
        <f t="shared" si="294"/>
        <v>19.09</v>
      </c>
      <c r="F1925" s="84">
        <f t="shared" si="295"/>
        <v>0</v>
      </c>
      <c r="G1925" s="1"/>
      <c r="H1925" s="1"/>
      <c r="I1925" s="84">
        <f t="shared" si="296"/>
        <v>19.09</v>
      </c>
      <c r="J1925" s="84">
        <f t="shared" si="297"/>
        <v>341.8</v>
      </c>
      <c r="K1925" s="1"/>
      <c r="L1925" s="1"/>
      <c r="M1925" s="84">
        <f t="shared" si="298"/>
        <v>19.09</v>
      </c>
      <c r="N1925" s="84">
        <f t="shared" si="299"/>
        <v>131.46</v>
      </c>
      <c r="O1925" s="84">
        <f t="shared" si="292"/>
        <v>433.81799999999998</v>
      </c>
      <c r="P1925" s="1"/>
      <c r="Q1925" s="1"/>
    </row>
    <row r="1926" spans="1:17" x14ac:dyDescent="0.2">
      <c r="A1926" s="84">
        <f t="shared" si="293"/>
        <v>192</v>
      </c>
      <c r="B1926" s="84">
        <f t="shared" si="290"/>
        <v>1</v>
      </c>
      <c r="C1926" s="84">
        <f t="shared" si="291"/>
        <v>1</v>
      </c>
      <c r="D1926" s="1"/>
      <c r="E1926" s="84">
        <f t="shared" si="294"/>
        <v>19.100000000000001</v>
      </c>
      <c r="F1926" s="84">
        <f t="shared" si="295"/>
        <v>0</v>
      </c>
      <c r="G1926" s="1"/>
      <c r="H1926" s="1"/>
      <c r="I1926" s="84">
        <f t="shared" si="296"/>
        <v>19.100000000000001</v>
      </c>
      <c r="J1926" s="84">
        <f t="shared" si="297"/>
        <v>342</v>
      </c>
      <c r="K1926" s="1"/>
      <c r="L1926" s="1"/>
      <c r="M1926" s="84">
        <f t="shared" si="298"/>
        <v>19.100000000000001</v>
      </c>
      <c r="N1926" s="84">
        <f t="shared" si="299"/>
        <v>131.54</v>
      </c>
      <c r="O1926" s="84">
        <f t="shared" si="292"/>
        <v>434.08199999999999</v>
      </c>
      <c r="P1926" s="1"/>
      <c r="Q1926" s="1"/>
    </row>
    <row r="1927" spans="1:17" x14ac:dyDescent="0.2">
      <c r="A1927" s="84">
        <f t="shared" si="293"/>
        <v>192.1</v>
      </c>
      <c r="B1927" s="84">
        <f t="shared" si="290"/>
        <v>1</v>
      </c>
      <c r="C1927" s="84">
        <f t="shared" si="291"/>
        <v>1</v>
      </c>
      <c r="D1927" s="1"/>
      <c r="E1927" s="84">
        <f t="shared" si="294"/>
        <v>19.11</v>
      </c>
      <c r="F1927" s="84">
        <f t="shared" si="295"/>
        <v>0</v>
      </c>
      <c r="G1927" s="1"/>
      <c r="H1927" s="1"/>
      <c r="I1927" s="84">
        <f t="shared" si="296"/>
        <v>19.11</v>
      </c>
      <c r="J1927" s="84">
        <f t="shared" si="297"/>
        <v>342.2</v>
      </c>
      <c r="K1927" s="1"/>
      <c r="L1927" s="1"/>
      <c r="M1927" s="84">
        <f t="shared" si="298"/>
        <v>19.11</v>
      </c>
      <c r="N1927" s="84">
        <f t="shared" si="299"/>
        <v>131.62</v>
      </c>
      <c r="O1927" s="84">
        <f t="shared" si="292"/>
        <v>434.346</v>
      </c>
      <c r="P1927" s="1"/>
      <c r="Q1927" s="1"/>
    </row>
    <row r="1928" spans="1:17" x14ac:dyDescent="0.2">
      <c r="A1928" s="84">
        <f t="shared" si="293"/>
        <v>192.2</v>
      </c>
      <c r="B1928" s="84">
        <f t="shared" si="290"/>
        <v>1</v>
      </c>
      <c r="C1928" s="84">
        <f t="shared" si="291"/>
        <v>1</v>
      </c>
      <c r="D1928" s="1"/>
      <c r="E1928" s="84">
        <f t="shared" si="294"/>
        <v>19.12</v>
      </c>
      <c r="F1928" s="84">
        <f t="shared" si="295"/>
        <v>0</v>
      </c>
      <c r="G1928" s="1"/>
      <c r="H1928" s="1"/>
      <c r="I1928" s="84">
        <f t="shared" si="296"/>
        <v>19.12</v>
      </c>
      <c r="J1928" s="84">
        <f t="shared" si="297"/>
        <v>342.4</v>
      </c>
      <c r="K1928" s="1"/>
      <c r="L1928" s="1"/>
      <c r="M1928" s="84">
        <f t="shared" si="298"/>
        <v>19.12</v>
      </c>
      <c r="N1928" s="84">
        <f t="shared" si="299"/>
        <v>131.69</v>
      </c>
      <c r="O1928" s="84">
        <f t="shared" si="292"/>
        <v>434.577</v>
      </c>
      <c r="P1928" s="1"/>
      <c r="Q1928" s="1"/>
    </row>
    <row r="1929" spans="1:17" x14ac:dyDescent="0.2">
      <c r="A1929" s="84">
        <f t="shared" si="293"/>
        <v>192.3</v>
      </c>
      <c r="B1929" s="84">
        <f t="shared" si="290"/>
        <v>1</v>
      </c>
      <c r="C1929" s="84">
        <f t="shared" si="291"/>
        <v>1</v>
      </c>
      <c r="D1929" s="1"/>
      <c r="E1929" s="84">
        <f t="shared" si="294"/>
        <v>19.13</v>
      </c>
      <c r="F1929" s="84">
        <f t="shared" si="295"/>
        <v>0</v>
      </c>
      <c r="G1929" s="1"/>
      <c r="H1929" s="1"/>
      <c r="I1929" s="84">
        <f t="shared" si="296"/>
        <v>19.13</v>
      </c>
      <c r="J1929" s="84">
        <f t="shared" si="297"/>
        <v>342.6</v>
      </c>
      <c r="K1929" s="1"/>
      <c r="L1929" s="1"/>
      <c r="M1929" s="84">
        <f t="shared" si="298"/>
        <v>19.13</v>
      </c>
      <c r="N1929" s="84">
        <f t="shared" si="299"/>
        <v>131.77000000000001</v>
      </c>
      <c r="O1929" s="84">
        <f t="shared" si="292"/>
        <v>434.84100000000001</v>
      </c>
      <c r="P1929" s="1"/>
      <c r="Q1929" s="1"/>
    </row>
    <row r="1930" spans="1:17" x14ac:dyDescent="0.2">
      <c r="A1930" s="84">
        <f t="shared" si="293"/>
        <v>192.4</v>
      </c>
      <c r="B1930" s="84">
        <f t="shared" si="290"/>
        <v>1</v>
      </c>
      <c r="C1930" s="84">
        <f t="shared" si="291"/>
        <v>1</v>
      </c>
      <c r="D1930" s="1"/>
      <c r="E1930" s="84">
        <f t="shared" si="294"/>
        <v>19.14</v>
      </c>
      <c r="F1930" s="84">
        <f t="shared" si="295"/>
        <v>0</v>
      </c>
      <c r="G1930" s="1"/>
      <c r="H1930" s="1"/>
      <c r="I1930" s="84">
        <f t="shared" si="296"/>
        <v>19.14</v>
      </c>
      <c r="J1930" s="84">
        <f t="shared" si="297"/>
        <v>342.8</v>
      </c>
      <c r="K1930" s="1"/>
      <c r="L1930" s="1"/>
      <c r="M1930" s="84">
        <f t="shared" si="298"/>
        <v>19.14</v>
      </c>
      <c r="N1930" s="84">
        <f t="shared" si="299"/>
        <v>131.85</v>
      </c>
      <c r="O1930" s="84">
        <f t="shared" si="292"/>
        <v>435.10500000000002</v>
      </c>
      <c r="P1930" s="1"/>
      <c r="Q1930" s="1"/>
    </row>
    <row r="1931" spans="1:17" x14ac:dyDescent="0.2">
      <c r="A1931" s="84">
        <f t="shared" si="293"/>
        <v>192.5</v>
      </c>
      <c r="B1931" s="84">
        <f t="shared" si="290"/>
        <v>1</v>
      </c>
      <c r="C1931" s="84">
        <f t="shared" si="291"/>
        <v>1</v>
      </c>
      <c r="D1931" s="1"/>
      <c r="E1931" s="84">
        <f t="shared" si="294"/>
        <v>19.149999999999999</v>
      </c>
      <c r="F1931" s="84">
        <f t="shared" si="295"/>
        <v>0</v>
      </c>
      <c r="G1931" s="1"/>
      <c r="H1931" s="1"/>
      <c r="I1931" s="84">
        <f t="shared" si="296"/>
        <v>19.149999999999999</v>
      </c>
      <c r="J1931" s="84">
        <f t="shared" si="297"/>
        <v>343</v>
      </c>
      <c r="K1931" s="1"/>
      <c r="L1931" s="1"/>
      <c r="M1931" s="84">
        <f t="shared" si="298"/>
        <v>19.149999999999999</v>
      </c>
      <c r="N1931" s="84">
        <f t="shared" si="299"/>
        <v>131.91999999999999</v>
      </c>
      <c r="O1931" s="84">
        <f t="shared" si="292"/>
        <v>435.33600000000001</v>
      </c>
      <c r="P1931" s="1"/>
      <c r="Q1931" s="1"/>
    </row>
    <row r="1932" spans="1:17" x14ac:dyDescent="0.2">
      <c r="A1932" s="84">
        <f t="shared" si="293"/>
        <v>192.6</v>
      </c>
      <c r="B1932" s="84">
        <f t="shared" si="290"/>
        <v>1</v>
      </c>
      <c r="C1932" s="84">
        <f t="shared" si="291"/>
        <v>1</v>
      </c>
      <c r="D1932" s="1"/>
      <c r="E1932" s="84">
        <f t="shared" si="294"/>
        <v>19.16</v>
      </c>
      <c r="F1932" s="84">
        <f t="shared" si="295"/>
        <v>0</v>
      </c>
      <c r="G1932" s="1"/>
      <c r="H1932" s="1"/>
      <c r="I1932" s="84">
        <f t="shared" si="296"/>
        <v>19.16</v>
      </c>
      <c r="J1932" s="84">
        <f t="shared" si="297"/>
        <v>343.2</v>
      </c>
      <c r="K1932" s="1"/>
      <c r="L1932" s="1"/>
      <c r="M1932" s="84">
        <f t="shared" si="298"/>
        <v>19.16</v>
      </c>
      <c r="N1932" s="84">
        <f t="shared" si="299"/>
        <v>132</v>
      </c>
      <c r="O1932" s="84">
        <f t="shared" si="292"/>
        <v>435.6</v>
      </c>
      <c r="P1932" s="1"/>
      <c r="Q1932" s="1"/>
    </row>
    <row r="1933" spans="1:17" x14ac:dyDescent="0.2">
      <c r="A1933" s="84">
        <f t="shared" si="293"/>
        <v>192.7</v>
      </c>
      <c r="B1933" s="84">
        <f t="shared" si="290"/>
        <v>1</v>
      </c>
      <c r="C1933" s="84">
        <f t="shared" si="291"/>
        <v>1</v>
      </c>
      <c r="D1933" s="1"/>
      <c r="E1933" s="84">
        <f t="shared" si="294"/>
        <v>19.170000000000002</v>
      </c>
      <c r="F1933" s="84">
        <f t="shared" si="295"/>
        <v>0</v>
      </c>
      <c r="G1933" s="1"/>
      <c r="H1933" s="1"/>
      <c r="I1933" s="84">
        <f t="shared" si="296"/>
        <v>19.170000000000002</v>
      </c>
      <c r="J1933" s="84">
        <f t="shared" si="297"/>
        <v>343.4</v>
      </c>
      <c r="K1933" s="1"/>
      <c r="L1933" s="1"/>
      <c r="M1933" s="84">
        <f t="shared" si="298"/>
        <v>19.170000000000002</v>
      </c>
      <c r="N1933" s="84">
        <f t="shared" si="299"/>
        <v>132.08000000000001</v>
      </c>
      <c r="O1933" s="84">
        <f t="shared" si="292"/>
        <v>435.86399999999998</v>
      </c>
      <c r="P1933" s="1"/>
      <c r="Q1933" s="1"/>
    </row>
    <row r="1934" spans="1:17" x14ac:dyDescent="0.2">
      <c r="A1934" s="84">
        <f t="shared" si="293"/>
        <v>192.8</v>
      </c>
      <c r="B1934" s="84">
        <f t="shared" si="290"/>
        <v>1</v>
      </c>
      <c r="C1934" s="84">
        <f t="shared" si="291"/>
        <v>1</v>
      </c>
      <c r="D1934" s="1"/>
      <c r="E1934" s="84">
        <f t="shared" si="294"/>
        <v>19.18</v>
      </c>
      <c r="F1934" s="84">
        <f t="shared" si="295"/>
        <v>0</v>
      </c>
      <c r="G1934" s="1"/>
      <c r="H1934" s="1"/>
      <c r="I1934" s="84">
        <f t="shared" si="296"/>
        <v>19.18</v>
      </c>
      <c r="J1934" s="84">
        <f t="shared" si="297"/>
        <v>343.6</v>
      </c>
      <c r="K1934" s="1"/>
      <c r="L1934" s="1"/>
      <c r="M1934" s="84">
        <f t="shared" si="298"/>
        <v>19.18</v>
      </c>
      <c r="N1934" s="84">
        <f t="shared" si="299"/>
        <v>132.15</v>
      </c>
      <c r="O1934" s="84">
        <f t="shared" si="292"/>
        <v>436.09500000000003</v>
      </c>
      <c r="P1934" s="1"/>
      <c r="Q1934" s="1"/>
    </row>
    <row r="1935" spans="1:17" x14ac:dyDescent="0.2">
      <c r="A1935" s="84">
        <f t="shared" si="293"/>
        <v>192.9</v>
      </c>
      <c r="B1935" s="84">
        <f t="shared" si="290"/>
        <v>1</v>
      </c>
      <c r="C1935" s="84">
        <f t="shared" si="291"/>
        <v>1</v>
      </c>
      <c r="D1935" s="1"/>
      <c r="E1935" s="84">
        <f t="shared" si="294"/>
        <v>19.190000000000001</v>
      </c>
      <c r="F1935" s="84">
        <f t="shared" si="295"/>
        <v>0</v>
      </c>
      <c r="G1935" s="1"/>
      <c r="H1935" s="1"/>
      <c r="I1935" s="84">
        <f t="shared" si="296"/>
        <v>19.190000000000001</v>
      </c>
      <c r="J1935" s="84">
        <f t="shared" si="297"/>
        <v>343.8</v>
      </c>
      <c r="K1935" s="1"/>
      <c r="L1935" s="1"/>
      <c r="M1935" s="84">
        <f t="shared" si="298"/>
        <v>19.190000000000001</v>
      </c>
      <c r="N1935" s="84">
        <f t="shared" si="299"/>
        <v>132.22999999999999</v>
      </c>
      <c r="O1935" s="84">
        <f t="shared" si="292"/>
        <v>436.35899999999998</v>
      </c>
      <c r="P1935" s="1"/>
      <c r="Q1935" s="1"/>
    </row>
    <row r="1936" spans="1:17" x14ac:dyDescent="0.2">
      <c r="A1936" s="84">
        <f t="shared" si="293"/>
        <v>193</v>
      </c>
      <c r="B1936" s="84">
        <f t="shared" ref="B1936:B1999" si="300">ROUND(VLOOKUP($A1936,SINCLAIRTABELLE,$D$1),$B$10)</f>
        <v>1</v>
      </c>
      <c r="C1936" s="84">
        <f t="shared" ref="C1936:C1999" si="301">IF($B$3=$W$1,ROUND(VLOOKUP($A1936,SINCLAIRTABELLE,$E$1),$B$10),IF($B$3=$W$2,B1936,B1936+$B$4))</f>
        <v>1</v>
      </c>
      <c r="D1936" s="1"/>
      <c r="E1936" s="84">
        <f t="shared" si="294"/>
        <v>19.2</v>
      </c>
      <c r="F1936" s="84">
        <f t="shared" si="295"/>
        <v>0</v>
      </c>
      <c r="G1936" s="1"/>
      <c r="H1936" s="1"/>
      <c r="I1936" s="84">
        <f t="shared" si="296"/>
        <v>19.2</v>
      </c>
      <c r="J1936" s="84">
        <f t="shared" si="297"/>
        <v>344</v>
      </c>
      <c r="K1936" s="1"/>
      <c r="L1936" s="1"/>
      <c r="M1936" s="84">
        <f t="shared" si="298"/>
        <v>19.2</v>
      </c>
      <c r="N1936" s="84">
        <f t="shared" si="299"/>
        <v>132.31</v>
      </c>
      <c r="O1936" s="84">
        <f t="shared" ref="O1936:O1999" si="302">IF($N$4="Ja",ROUND(N1936*$O$2,$B$10),N1936)</f>
        <v>436.62299999999999</v>
      </c>
      <c r="P1936" s="1"/>
      <c r="Q1936" s="1"/>
    </row>
    <row r="1937" spans="1:17" x14ac:dyDescent="0.2">
      <c r="A1937" s="84">
        <f t="shared" si="293"/>
        <v>193.1</v>
      </c>
      <c r="B1937" s="84">
        <f t="shared" si="300"/>
        <v>1</v>
      </c>
      <c r="C1937" s="84">
        <f t="shared" si="301"/>
        <v>1</v>
      </c>
      <c r="D1937" s="1"/>
      <c r="E1937" s="84">
        <f t="shared" si="294"/>
        <v>19.21</v>
      </c>
      <c r="F1937" s="84">
        <f t="shared" si="295"/>
        <v>0</v>
      </c>
      <c r="G1937" s="1"/>
      <c r="H1937" s="1"/>
      <c r="I1937" s="84">
        <f t="shared" si="296"/>
        <v>19.21</v>
      </c>
      <c r="J1937" s="84">
        <f t="shared" si="297"/>
        <v>344.2</v>
      </c>
      <c r="K1937" s="1"/>
      <c r="L1937" s="1"/>
      <c r="M1937" s="84">
        <f t="shared" si="298"/>
        <v>19.21</v>
      </c>
      <c r="N1937" s="84">
        <f t="shared" si="299"/>
        <v>132.38</v>
      </c>
      <c r="O1937" s="84">
        <f t="shared" si="302"/>
        <v>436.85399999999998</v>
      </c>
      <c r="P1937" s="1"/>
      <c r="Q1937" s="1"/>
    </row>
    <row r="1938" spans="1:17" x14ac:dyDescent="0.2">
      <c r="A1938" s="84">
        <f t="shared" ref="A1938:A2001" si="303">ROUND(A1937+0.1,1)</f>
        <v>193.2</v>
      </c>
      <c r="B1938" s="84">
        <f t="shared" si="300"/>
        <v>1</v>
      </c>
      <c r="C1938" s="84">
        <f t="shared" si="301"/>
        <v>1</v>
      </c>
      <c r="D1938" s="1"/>
      <c r="E1938" s="84">
        <f t="shared" ref="E1938:E2001" si="304">ROUND(E1937+0.01,2)</f>
        <v>19.22</v>
      </c>
      <c r="F1938" s="84">
        <f t="shared" ref="F1938:F2001" si="305">ROUND(IF(E1938 &gt; $F$9,0,($F$9-E1938)*100*$F$11), $F$10)</f>
        <v>0</v>
      </c>
      <c r="G1938" s="1"/>
      <c r="H1938" s="1"/>
      <c r="I1938" s="84">
        <f t="shared" ref="I1938:I2001" si="306">ROUND(I1937+0.01,2)</f>
        <v>19.22</v>
      </c>
      <c r="J1938" s="84">
        <f t="shared" ref="J1938:J2001" si="307">ROUND(IF(I1938&lt;=$J$9,0,(I1938-$J$9)*100*$J$11),$J$10)</f>
        <v>344.4</v>
      </c>
      <c r="K1938" s="1"/>
      <c r="L1938" s="1"/>
      <c r="M1938" s="84">
        <f t="shared" ref="M1938:M2001" si="308">ROUND(M1937+0.01,2)</f>
        <v>19.22</v>
      </c>
      <c r="N1938" s="84">
        <f t="shared" ref="N1938:N2001" si="309">ROUND(IF(M1938&lt;=$N$9,0,(M1938-$N$9)*100*$N$11),$N$10)</f>
        <v>132.46</v>
      </c>
      <c r="O1938" s="84">
        <f t="shared" si="302"/>
        <v>437.11799999999999</v>
      </c>
      <c r="P1938" s="1"/>
      <c r="Q1938" s="1"/>
    </row>
    <row r="1939" spans="1:17" x14ac:dyDescent="0.2">
      <c r="A1939" s="84">
        <f t="shared" si="303"/>
        <v>193.3</v>
      </c>
      <c r="B1939" s="84">
        <f t="shared" si="300"/>
        <v>1</v>
      </c>
      <c r="C1939" s="84">
        <f t="shared" si="301"/>
        <v>1</v>
      </c>
      <c r="D1939" s="1"/>
      <c r="E1939" s="84">
        <f t="shared" si="304"/>
        <v>19.23</v>
      </c>
      <c r="F1939" s="84">
        <f t="shared" si="305"/>
        <v>0</v>
      </c>
      <c r="G1939" s="1"/>
      <c r="H1939" s="1"/>
      <c r="I1939" s="84">
        <f t="shared" si="306"/>
        <v>19.23</v>
      </c>
      <c r="J1939" s="84">
        <f t="shared" si="307"/>
        <v>344.6</v>
      </c>
      <c r="K1939" s="1"/>
      <c r="L1939" s="1"/>
      <c r="M1939" s="84">
        <f t="shared" si="308"/>
        <v>19.23</v>
      </c>
      <c r="N1939" s="84">
        <f t="shared" si="309"/>
        <v>132.54</v>
      </c>
      <c r="O1939" s="84">
        <f t="shared" si="302"/>
        <v>437.38200000000001</v>
      </c>
      <c r="P1939" s="1"/>
      <c r="Q1939" s="1"/>
    </row>
    <row r="1940" spans="1:17" x14ac:dyDescent="0.2">
      <c r="A1940" s="84">
        <f t="shared" si="303"/>
        <v>193.4</v>
      </c>
      <c r="B1940" s="84">
        <f t="shared" si="300"/>
        <v>1</v>
      </c>
      <c r="C1940" s="84">
        <f t="shared" si="301"/>
        <v>1</v>
      </c>
      <c r="D1940" s="1"/>
      <c r="E1940" s="84">
        <f t="shared" si="304"/>
        <v>19.239999999999998</v>
      </c>
      <c r="F1940" s="84">
        <f t="shared" si="305"/>
        <v>0</v>
      </c>
      <c r="G1940" s="1"/>
      <c r="H1940" s="1"/>
      <c r="I1940" s="84">
        <f t="shared" si="306"/>
        <v>19.239999999999998</v>
      </c>
      <c r="J1940" s="84">
        <f t="shared" si="307"/>
        <v>344.8</v>
      </c>
      <c r="K1940" s="1"/>
      <c r="L1940" s="1"/>
      <c r="M1940" s="84">
        <f t="shared" si="308"/>
        <v>19.239999999999998</v>
      </c>
      <c r="N1940" s="84">
        <f t="shared" si="309"/>
        <v>132.62</v>
      </c>
      <c r="O1940" s="84">
        <f t="shared" si="302"/>
        <v>437.64600000000002</v>
      </c>
      <c r="P1940" s="1"/>
      <c r="Q1940" s="1"/>
    </row>
    <row r="1941" spans="1:17" x14ac:dyDescent="0.2">
      <c r="A1941" s="84">
        <f t="shared" si="303"/>
        <v>193.5</v>
      </c>
      <c r="B1941" s="84">
        <f t="shared" si="300"/>
        <v>1</v>
      </c>
      <c r="C1941" s="84">
        <f t="shared" si="301"/>
        <v>1</v>
      </c>
      <c r="D1941" s="1"/>
      <c r="E1941" s="84">
        <f t="shared" si="304"/>
        <v>19.25</v>
      </c>
      <c r="F1941" s="84">
        <f t="shared" si="305"/>
        <v>0</v>
      </c>
      <c r="G1941" s="1"/>
      <c r="H1941" s="1"/>
      <c r="I1941" s="84">
        <f t="shared" si="306"/>
        <v>19.25</v>
      </c>
      <c r="J1941" s="84">
        <f t="shared" si="307"/>
        <v>345</v>
      </c>
      <c r="K1941" s="1"/>
      <c r="L1941" s="1"/>
      <c r="M1941" s="84">
        <f t="shared" si="308"/>
        <v>19.25</v>
      </c>
      <c r="N1941" s="84">
        <f t="shared" si="309"/>
        <v>132.69</v>
      </c>
      <c r="O1941" s="84">
        <f t="shared" si="302"/>
        <v>437.87700000000001</v>
      </c>
      <c r="P1941" s="1"/>
      <c r="Q1941" s="1"/>
    </row>
    <row r="1942" spans="1:17" x14ac:dyDescent="0.2">
      <c r="A1942" s="84">
        <f t="shared" si="303"/>
        <v>193.6</v>
      </c>
      <c r="B1942" s="84">
        <f t="shared" si="300"/>
        <v>1</v>
      </c>
      <c r="C1942" s="84">
        <f t="shared" si="301"/>
        <v>1</v>
      </c>
      <c r="D1942" s="1"/>
      <c r="E1942" s="84">
        <f t="shared" si="304"/>
        <v>19.260000000000002</v>
      </c>
      <c r="F1942" s="84">
        <f t="shared" si="305"/>
        <v>0</v>
      </c>
      <c r="G1942" s="1"/>
      <c r="H1942" s="1"/>
      <c r="I1942" s="84">
        <f t="shared" si="306"/>
        <v>19.260000000000002</v>
      </c>
      <c r="J1942" s="84">
        <f t="shared" si="307"/>
        <v>345.2</v>
      </c>
      <c r="K1942" s="1"/>
      <c r="L1942" s="1"/>
      <c r="M1942" s="84">
        <f t="shared" si="308"/>
        <v>19.260000000000002</v>
      </c>
      <c r="N1942" s="84">
        <f t="shared" si="309"/>
        <v>132.77000000000001</v>
      </c>
      <c r="O1942" s="84">
        <f t="shared" si="302"/>
        <v>438.14100000000002</v>
      </c>
      <c r="P1942" s="1"/>
      <c r="Q1942" s="1"/>
    </row>
    <row r="1943" spans="1:17" x14ac:dyDescent="0.2">
      <c r="A1943" s="84">
        <f t="shared" si="303"/>
        <v>193.7</v>
      </c>
      <c r="B1943" s="84">
        <f t="shared" si="300"/>
        <v>1</v>
      </c>
      <c r="C1943" s="84">
        <f t="shared" si="301"/>
        <v>1</v>
      </c>
      <c r="D1943" s="1"/>
      <c r="E1943" s="84">
        <f t="shared" si="304"/>
        <v>19.27</v>
      </c>
      <c r="F1943" s="84">
        <f t="shared" si="305"/>
        <v>0</v>
      </c>
      <c r="G1943" s="1"/>
      <c r="H1943" s="1"/>
      <c r="I1943" s="84">
        <f t="shared" si="306"/>
        <v>19.27</v>
      </c>
      <c r="J1943" s="84">
        <f t="shared" si="307"/>
        <v>345.4</v>
      </c>
      <c r="K1943" s="1"/>
      <c r="L1943" s="1"/>
      <c r="M1943" s="84">
        <f t="shared" si="308"/>
        <v>19.27</v>
      </c>
      <c r="N1943" s="84">
        <f t="shared" si="309"/>
        <v>132.85</v>
      </c>
      <c r="O1943" s="84">
        <f t="shared" si="302"/>
        <v>438.40499999999997</v>
      </c>
      <c r="P1943" s="1"/>
      <c r="Q1943" s="1"/>
    </row>
    <row r="1944" spans="1:17" x14ac:dyDescent="0.2">
      <c r="A1944" s="84">
        <f t="shared" si="303"/>
        <v>193.8</v>
      </c>
      <c r="B1944" s="84">
        <f t="shared" si="300"/>
        <v>1</v>
      </c>
      <c r="C1944" s="84">
        <f t="shared" si="301"/>
        <v>1</v>
      </c>
      <c r="D1944" s="1"/>
      <c r="E1944" s="84">
        <f t="shared" si="304"/>
        <v>19.28</v>
      </c>
      <c r="F1944" s="84">
        <f t="shared" si="305"/>
        <v>0</v>
      </c>
      <c r="G1944" s="1"/>
      <c r="H1944" s="1"/>
      <c r="I1944" s="84">
        <f t="shared" si="306"/>
        <v>19.28</v>
      </c>
      <c r="J1944" s="84">
        <f t="shared" si="307"/>
        <v>345.6</v>
      </c>
      <c r="K1944" s="1"/>
      <c r="L1944" s="1"/>
      <c r="M1944" s="84">
        <f t="shared" si="308"/>
        <v>19.28</v>
      </c>
      <c r="N1944" s="84">
        <f t="shared" si="309"/>
        <v>132.91999999999999</v>
      </c>
      <c r="O1944" s="84">
        <f t="shared" si="302"/>
        <v>438.63600000000002</v>
      </c>
      <c r="P1944" s="1"/>
      <c r="Q1944" s="1"/>
    </row>
    <row r="1945" spans="1:17" x14ac:dyDescent="0.2">
      <c r="A1945" s="84">
        <f t="shared" si="303"/>
        <v>193.9</v>
      </c>
      <c r="B1945" s="84">
        <f t="shared" si="300"/>
        <v>1</v>
      </c>
      <c r="C1945" s="84">
        <f t="shared" si="301"/>
        <v>1</v>
      </c>
      <c r="D1945" s="1"/>
      <c r="E1945" s="84">
        <f t="shared" si="304"/>
        <v>19.29</v>
      </c>
      <c r="F1945" s="84">
        <f t="shared" si="305"/>
        <v>0</v>
      </c>
      <c r="G1945" s="1"/>
      <c r="H1945" s="1"/>
      <c r="I1945" s="84">
        <f t="shared" si="306"/>
        <v>19.29</v>
      </c>
      <c r="J1945" s="84">
        <f t="shared" si="307"/>
        <v>345.8</v>
      </c>
      <c r="K1945" s="1"/>
      <c r="L1945" s="1"/>
      <c r="M1945" s="84">
        <f t="shared" si="308"/>
        <v>19.29</v>
      </c>
      <c r="N1945" s="84">
        <f t="shared" si="309"/>
        <v>133</v>
      </c>
      <c r="O1945" s="84">
        <f t="shared" si="302"/>
        <v>438.9</v>
      </c>
      <c r="P1945" s="1"/>
      <c r="Q1945" s="1"/>
    </row>
    <row r="1946" spans="1:17" x14ac:dyDescent="0.2">
      <c r="A1946" s="84">
        <f t="shared" si="303"/>
        <v>194</v>
      </c>
      <c r="B1946" s="84">
        <f t="shared" si="300"/>
        <v>1</v>
      </c>
      <c r="C1946" s="84">
        <f t="shared" si="301"/>
        <v>1</v>
      </c>
      <c r="D1946" s="1"/>
      <c r="E1946" s="84">
        <f t="shared" si="304"/>
        <v>19.3</v>
      </c>
      <c r="F1946" s="84">
        <f t="shared" si="305"/>
        <v>0</v>
      </c>
      <c r="G1946" s="1"/>
      <c r="H1946" s="1"/>
      <c r="I1946" s="84">
        <f t="shared" si="306"/>
        <v>19.3</v>
      </c>
      <c r="J1946" s="84">
        <f t="shared" si="307"/>
        <v>346</v>
      </c>
      <c r="K1946" s="1"/>
      <c r="L1946" s="1"/>
      <c r="M1946" s="84">
        <f t="shared" si="308"/>
        <v>19.3</v>
      </c>
      <c r="N1946" s="84">
        <f t="shared" si="309"/>
        <v>133.08000000000001</v>
      </c>
      <c r="O1946" s="84">
        <f t="shared" si="302"/>
        <v>439.16399999999999</v>
      </c>
      <c r="P1946" s="1"/>
      <c r="Q1946" s="1"/>
    </row>
    <row r="1947" spans="1:17" x14ac:dyDescent="0.2">
      <c r="A1947" s="84">
        <f t="shared" si="303"/>
        <v>194.1</v>
      </c>
      <c r="B1947" s="84">
        <f t="shared" si="300"/>
        <v>1</v>
      </c>
      <c r="C1947" s="84">
        <f t="shared" si="301"/>
        <v>1</v>
      </c>
      <c r="D1947" s="1"/>
      <c r="E1947" s="84">
        <f t="shared" si="304"/>
        <v>19.309999999999999</v>
      </c>
      <c r="F1947" s="84">
        <f t="shared" si="305"/>
        <v>0</v>
      </c>
      <c r="G1947" s="1"/>
      <c r="H1947" s="1"/>
      <c r="I1947" s="84">
        <f t="shared" si="306"/>
        <v>19.309999999999999</v>
      </c>
      <c r="J1947" s="84">
        <f t="shared" si="307"/>
        <v>346.2</v>
      </c>
      <c r="K1947" s="1"/>
      <c r="L1947" s="1"/>
      <c r="M1947" s="84">
        <f t="shared" si="308"/>
        <v>19.309999999999999</v>
      </c>
      <c r="N1947" s="84">
        <f t="shared" si="309"/>
        <v>133.15</v>
      </c>
      <c r="O1947" s="84">
        <f t="shared" si="302"/>
        <v>439.39499999999998</v>
      </c>
      <c r="P1947" s="1"/>
      <c r="Q1947" s="1"/>
    </row>
    <row r="1948" spans="1:17" x14ac:dyDescent="0.2">
      <c r="A1948" s="84">
        <f t="shared" si="303"/>
        <v>194.2</v>
      </c>
      <c r="B1948" s="84">
        <f t="shared" si="300"/>
        <v>1</v>
      </c>
      <c r="C1948" s="84">
        <f t="shared" si="301"/>
        <v>1</v>
      </c>
      <c r="D1948" s="1"/>
      <c r="E1948" s="84">
        <f t="shared" si="304"/>
        <v>19.32</v>
      </c>
      <c r="F1948" s="84">
        <f t="shared" si="305"/>
        <v>0</v>
      </c>
      <c r="G1948" s="1"/>
      <c r="H1948" s="1"/>
      <c r="I1948" s="84">
        <f t="shared" si="306"/>
        <v>19.32</v>
      </c>
      <c r="J1948" s="84">
        <f t="shared" si="307"/>
        <v>346.4</v>
      </c>
      <c r="K1948" s="1"/>
      <c r="L1948" s="1"/>
      <c r="M1948" s="84">
        <f t="shared" si="308"/>
        <v>19.32</v>
      </c>
      <c r="N1948" s="84">
        <f t="shared" si="309"/>
        <v>133.22999999999999</v>
      </c>
      <c r="O1948" s="84">
        <f t="shared" si="302"/>
        <v>439.65899999999999</v>
      </c>
      <c r="P1948" s="1"/>
      <c r="Q1948" s="1"/>
    </row>
    <row r="1949" spans="1:17" x14ac:dyDescent="0.2">
      <c r="A1949" s="84">
        <f t="shared" si="303"/>
        <v>194.3</v>
      </c>
      <c r="B1949" s="84">
        <f t="shared" si="300"/>
        <v>1</v>
      </c>
      <c r="C1949" s="84">
        <f t="shared" si="301"/>
        <v>1</v>
      </c>
      <c r="D1949" s="1"/>
      <c r="E1949" s="84">
        <f t="shared" si="304"/>
        <v>19.329999999999998</v>
      </c>
      <c r="F1949" s="84">
        <f t="shared" si="305"/>
        <v>0</v>
      </c>
      <c r="G1949" s="1"/>
      <c r="H1949" s="1"/>
      <c r="I1949" s="84">
        <f t="shared" si="306"/>
        <v>19.329999999999998</v>
      </c>
      <c r="J1949" s="84">
        <f t="shared" si="307"/>
        <v>346.6</v>
      </c>
      <c r="K1949" s="1"/>
      <c r="L1949" s="1"/>
      <c r="M1949" s="84">
        <f t="shared" si="308"/>
        <v>19.329999999999998</v>
      </c>
      <c r="N1949" s="84">
        <f t="shared" si="309"/>
        <v>133.31</v>
      </c>
      <c r="O1949" s="84">
        <f t="shared" si="302"/>
        <v>439.923</v>
      </c>
      <c r="P1949" s="1"/>
      <c r="Q1949" s="1"/>
    </row>
    <row r="1950" spans="1:17" x14ac:dyDescent="0.2">
      <c r="A1950" s="84">
        <f t="shared" si="303"/>
        <v>194.4</v>
      </c>
      <c r="B1950" s="84">
        <f t="shared" si="300"/>
        <v>1</v>
      </c>
      <c r="C1950" s="84">
        <f t="shared" si="301"/>
        <v>1</v>
      </c>
      <c r="D1950" s="1"/>
      <c r="E1950" s="84">
        <f t="shared" si="304"/>
        <v>19.34</v>
      </c>
      <c r="F1950" s="84">
        <f t="shared" si="305"/>
        <v>0</v>
      </c>
      <c r="G1950" s="1"/>
      <c r="H1950" s="1"/>
      <c r="I1950" s="84">
        <f t="shared" si="306"/>
        <v>19.34</v>
      </c>
      <c r="J1950" s="84">
        <f t="shared" si="307"/>
        <v>346.8</v>
      </c>
      <c r="K1950" s="1"/>
      <c r="L1950" s="1"/>
      <c r="M1950" s="84">
        <f t="shared" si="308"/>
        <v>19.34</v>
      </c>
      <c r="N1950" s="84">
        <f t="shared" si="309"/>
        <v>133.38</v>
      </c>
      <c r="O1950" s="84">
        <f t="shared" si="302"/>
        <v>440.154</v>
      </c>
      <c r="P1950" s="1"/>
      <c r="Q1950" s="1"/>
    </row>
    <row r="1951" spans="1:17" x14ac:dyDescent="0.2">
      <c r="A1951" s="84">
        <f t="shared" si="303"/>
        <v>194.5</v>
      </c>
      <c r="B1951" s="84">
        <f t="shared" si="300"/>
        <v>1</v>
      </c>
      <c r="C1951" s="84">
        <f t="shared" si="301"/>
        <v>1</v>
      </c>
      <c r="D1951" s="1"/>
      <c r="E1951" s="84">
        <f t="shared" si="304"/>
        <v>19.350000000000001</v>
      </c>
      <c r="F1951" s="84">
        <f t="shared" si="305"/>
        <v>0</v>
      </c>
      <c r="G1951" s="1"/>
      <c r="H1951" s="1"/>
      <c r="I1951" s="84">
        <f t="shared" si="306"/>
        <v>19.350000000000001</v>
      </c>
      <c r="J1951" s="84">
        <f t="shared" si="307"/>
        <v>347</v>
      </c>
      <c r="K1951" s="1"/>
      <c r="L1951" s="1"/>
      <c r="M1951" s="84">
        <f t="shared" si="308"/>
        <v>19.350000000000001</v>
      </c>
      <c r="N1951" s="84">
        <f t="shared" si="309"/>
        <v>133.46</v>
      </c>
      <c r="O1951" s="84">
        <f t="shared" si="302"/>
        <v>440.41800000000001</v>
      </c>
      <c r="P1951" s="1"/>
      <c r="Q1951" s="1"/>
    </row>
    <row r="1952" spans="1:17" x14ac:dyDescent="0.2">
      <c r="A1952" s="84">
        <f t="shared" si="303"/>
        <v>194.6</v>
      </c>
      <c r="B1952" s="84">
        <f t="shared" si="300"/>
        <v>1</v>
      </c>
      <c r="C1952" s="84">
        <f t="shared" si="301"/>
        <v>1</v>
      </c>
      <c r="D1952" s="1"/>
      <c r="E1952" s="84">
        <f t="shared" si="304"/>
        <v>19.36</v>
      </c>
      <c r="F1952" s="84">
        <f t="shared" si="305"/>
        <v>0</v>
      </c>
      <c r="G1952" s="1"/>
      <c r="H1952" s="1"/>
      <c r="I1952" s="84">
        <f t="shared" si="306"/>
        <v>19.36</v>
      </c>
      <c r="J1952" s="84">
        <f t="shared" si="307"/>
        <v>347.2</v>
      </c>
      <c r="K1952" s="1"/>
      <c r="L1952" s="1"/>
      <c r="M1952" s="84">
        <f t="shared" si="308"/>
        <v>19.36</v>
      </c>
      <c r="N1952" s="84">
        <f t="shared" si="309"/>
        <v>133.54</v>
      </c>
      <c r="O1952" s="84">
        <f t="shared" si="302"/>
        <v>440.68200000000002</v>
      </c>
      <c r="P1952" s="1"/>
      <c r="Q1952" s="1"/>
    </row>
    <row r="1953" spans="1:17" x14ac:dyDescent="0.2">
      <c r="A1953" s="84">
        <f t="shared" si="303"/>
        <v>194.7</v>
      </c>
      <c r="B1953" s="84">
        <f t="shared" si="300"/>
        <v>1</v>
      </c>
      <c r="C1953" s="84">
        <f t="shared" si="301"/>
        <v>1</v>
      </c>
      <c r="D1953" s="1"/>
      <c r="E1953" s="84">
        <f t="shared" si="304"/>
        <v>19.37</v>
      </c>
      <c r="F1953" s="84">
        <f t="shared" si="305"/>
        <v>0</v>
      </c>
      <c r="G1953" s="1"/>
      <c r="H1953" s="1"/>
      <c r="I1953" s="84">
        <f t="shared" si="306"/>
        <v>19.37</v>
      </c>
      <c r="J1953" s="84">
        <f t="shared" si="307"/>
        <v>347.4</v>
      </c>
      <c r="K1953" s="1"/>
      <c r="L1953" s="1"/>
      <c r="M1953" s="84">
        <f t="shared" si="308"/>
        <v>19.37</v>
      </c>
      <c r="N1953" s="84">
        <f t="shared" si="309"/>
        <v>133.62</v>
      </c>
      <c r="O1953" s="84">
        <f t="shared" si="302"/>
        <v>440.94600000000003</v>
      </c>
      <c r="P1953" s="1"/>
      <c r="Q1953" s="1"/>
    </row>
    <row r="1954" spans="1:17" x14ac:dyDescent="0.2">
      <c r="A1954" s="84">
        <f t="shared" si="303"/>
        <v>194.8</v>
      </c>
      <c r="B1954" s="84">
        <f t="shared" si="300"/>
        <v>1</v>
      </c>
      <c r="C1954" s="84">
        <f t="shared" si="301"/>
        <v>1</v>
      </c>
      <c r="D1954" s="1"/>
      <c r="E1954" s="84">
        <f t="shared" si="304"/>
        <v>19.38</v>
      </c>
      <c r="F1954" s="84">
        <f t="shared" si="305"/>
        <v>0</v>
      </c>
      <c r="G1954" s="1"/>
      <c r="H1954" s="1"/>
      <c r="I1954" s="84">
        <f t="shared" si="306"/>
        <v>19.38</v>
      </c>
      <c r="J1954" s="84">
        <f t="shared" si="307"/>
        <v>347.6</v>
      </c>
      <c r="K1954" s="1"/>
      <c r="L1954" s="1"/>
      <c r="M1954" s="84">
        <f t="shared" si="308"/>
        <v>19.38</v>
      </c>
      <c r="N1954" s="84">
        <f t="shared" si="309"/>
        <v>133.69</v>
      </c>
      <c r="O1954" s="84">
        <f t="shared" si="302"/>
        <v>441.17700000000002</v>
      </c>
      <c r="P1954" s="1"/>
      <c r="Q1954" s="1"/>
    </row>
    <row r="1955" spans="1:17" x14ac:dyDescent="0.2">
      <c r="A1955" s="84">
        <f t="shared" si="303"/>
        <v>194.9</v>
      </c>
      <c r="B1955" s="84">
        <f t="shared" si="300"/>
        <v>1</v>
      </c>
      <c r="C1955" s="84">
        <f t="shared" si="301"/>
        <v>1</v>
      </c>
      <c r="D1955" s="1"/>
      <c r="E1955" s="84">
        <f t="shared" si="304"/>
        <v>19.39</v>
      </c>
      <c r="F1955" s="84">
        <f t="shared" si="305"/>
        <v>0</v>
      </c>
      <c r="G1955" s="1"/>
      <c r="H1955" s="1"/>
      <c r="I1955" s="84">
        <f t="shared" si="306"/>
        <v>19.39</v>
      </c>
      <c r="J1955" s="84">
        <f t="shared" si="307"/>
        <v>347.8</v>
      </c>
      <c r="K1955" s="1"/>
      <c r="L1955" s="1"/>
      <c r="M1955" s="84">
        <f t="shared" si="308"/>
        <v>19.39</v>
      </c>
      <c r="N1955" s="84">
        <f t="shared" si="309"/>
        <v>133.77000000000001</v>
      </c>
      <c r="O1955" s="84">
        <f t="shared" si="302"/>
        <v>441.44099999999997</v>
      </c>
      <c r="P1955" s="1"/>
      <c r="Q1955" s="1"/>
    </row>
    <row r="1956" spans="1:17" x14ac:dyDescent="0.2">
      <c r="A1956" s="84">
        <f t="shared" si="303"/>
        <v>195</v>
      </c>
      <c r="B1956" s="84">
        <f t="shared" si="300"/>
        <v>1</v>
      </c>
      <c r="C1956" s="84">
        <f t="shared" si="301"/>
        <v>1</v>
      </c>
      <c r="D1956" s="1"/>
      <c r="E1956" s="84">
        <f t="shared" si="304"/>
        <v>19.399999999999999</v>
      </c>
      <c r="F1956" s="84">
        <f t="shared" si="305"/>
        <v>0</v>
      </c>
      <c r="G1956" s="1"/>
      <c r="H1956" s="1"/>
      <c r="I1956" s="84">
        <f t="shared" si="306"/>
        <v>19.399999999999999</v>
      </c>
      <c r="J1956" s="84">
        <f t="shared" si="307"/>
        <v>348</v>
      </c>
      <c r="K1956" s="1"/>
      <c r="L1956" s="1"/>
      <c r="M1956" s="84">
        <f t="shared" si="308"/>
        <v>19.399999999999999</v>
      </c>
      <c r="N1956" s="84">
        <f t="shared" si="309"/>
        <v>133.85</v>
      </c>
      <c r="O1956" s="84">
        <f t="shared" si="302"/>
        <v>441.70499999999998</v>
      </c>
      <c r="P1956" s="1"/>
      <c r="Q1956" s="1"/>
    </row>
    <row r="1957" spans="1:17" x14ac:dyDescent="0.2">
      <c r="A1957" s="84">
        <f t="shared" si="303"/>
        <v>195.1</v>
      </c>
      <c r="B1957" s="84">
        <f t="shared" si="300"/>
        <v>1</v>
      </c>
      <c r="C1957" s="84">
        <f t="shared" si="301"/>
        <v>1</v>
      </c>
      <c r="D1957" s="1"/>
      <c r="E1957" s="84">
        <f t="shared" si="304"/>
        <v>19.41</v>
      </c>
      <c r="F1957" s="84">
        <f t="shared" si="305"/>
        <v>0</v>
      </c>
      <c r="G1957" s="1"/>
      <c r="H1957" s="1"/>
      <c r="I1957" s="84">
        <f t="shared" si="306"/>
        <v>19.41</v>
      </c>
      <c r="J1957" s="84">
        <f t="shared" si="307"/>
        <v>348.2</v>
      </c>
      <c r="K1957" s="1"/>
      <c r="L1957" s="1"/>
      <c r="M1957" s="84">
        <f t="shared" si="308"/>
        <v>19.41</v>
      </c>
      <c r="N1957" s="84">
        <f t="shared" si="309"/>
        <v>133.91999999999999</v>
      </c>
      <c r="O1957" s="84">
        <f t="shared" si="302"/>
        <v>441.93599999999998</v>
      </c>
      <c r="P1957" s="1"/>
      <c r="Q1957" s="1"/>
    </row>
    <row r="1958" spans="1:17" x14ac:dyDescent="0.2">
      <c r="A1958" s="84">
        <f t="shared" si="303"/>
        <v>195.2</v>
      </c>
      <c r="B1958" s="84">
        <f t="shared" si="300"/>
        <v>1</v>
      </c>
      <c r="C1958" s="84">
        <f t="shared" si="301"/>
        <v>1</v>
      </c>
      <c r="D1958" s="1"/>
      <c r="E1958" s="84">
        <f t="shared" si="304"/>
        <v>19.420000000000002</v>
      </c>
      <c r="F1958" s="84">
        <f t="shared" si="305"/>
        <v>0</v>
      </c>
      <c r="G1958" s="1"/>
      <c r="H1958" s="1"/>
      <c r="I1958" s="84">
        <f t="shared" si="306"/>
        <v>19.420000000000002</v>
      </c>
      <c r="J1958" s="84">
        <f t="shared" si="307"/>
        <v>348.4</v>
      </c>
      <c r="K1958" s="1"/>
      <c r="L1958" s="1"/>
      <c r="M1958" s="84">
        <f t="shared" si="308"/>
        <v>19.420000000000002</v>
      </c>
      <c r="N1958" s="84">
        <f t="shared" si="309"/>
        <v>134</v>
      </c>
      <c r="O1958" s="84">
        <f t="shared" si="302"/>
        <v>442.2</v>
      </c>
      <c r="P1958" s="1"/>
      <c r="Q1958" s="1"/>
    </row>
    <row r="1959" spans="1:17" x14ac:dyDescent="0.2">
      <c r="A1959" s="84">
        <f t="shared" si="303"/>
        <v>195.3</v>
      </c>
      <c r="B1959" s="84">
        <f t="shared" si="300"/>
        <v>1</v>
      </c>
      <c r="C1959" s="84">
        <f t="shared" si="301"/>
        <v>1</v>
      </c>
      <c r="D1959" s="1"/>
      <c r="E1959" s="84">
        <f t="shared" si="304"/>
        <v>19.43</v>
      </c>
      <c r="F1959" s="84">
        <f t="shared" si="305"/>
        <v>0</v>
      </c>
      <c r="G1959" s="1"/>
      <c r="H1959" s="1"/>
      <c r="I1959" s="84">
        <f t="shared" si="306"/>
        <v>19.43</v>
      </c>
      <c r="J1959" s="84">
        <f t="shared" si="307"/>
        <v>348.6</v>
      </c>
      <c r="K1959" s="1"/>
      <c r="L1959" s="1"/>
      <c r="M1959" s="84">
        <f t="shared" si="308"/>
        <v>19.43</v>
      </c>
      <c r="N1959" s="84">
        <f t="shared" si="309"/>
        <v>134.08000000000001</v>
      </c>
      <c r="O1959" s="84">
        <f t="shared" si="302"/>
        <v>442.464</v>
      </c>
      <c r="P1959" s="1"/>
      <c r="Q1959" s="1"/>
    </row>
    <row r="1960" spans="1:17" x14ac:dyDescent="0.2">
      <c r="A1960" s="84">
        <f t="shared" si="303"/>
        <v>195.4</v>
      </c>
      <c r="B1960" s="84">
        <f t="shared" si="300"/>
        <v>1</v>
      </c>
      <c r="C1960" s="84">
        <f t="shared" si="301"/>
        <v>1</v>
      </c>
      <c r="D1960" s="1"/>
      <c r="E1960" s="84">
        <f t="shared" si="304"/>
        <v>19.440000000000001</v>
      </c>
      <c r="F1960" s="84">
        <f t="shared" si="305"/>
        <v>0</v>
      </c>
      <c r="G1960" s="1"/>
      <c r="H1960" s="1"/>
      <c r="I1960" s="84">
        <f t="shared" si="306"/>
        <v>19.440000000000001</v>
      </c>
      <c r="J1960" s="84">
        <f t="shared" si="307"/>
        <v>348.8</v>
      </c>
      <c r="K1960" s="1"/>
      <c r="L1960" s="1"/>
      <c r="M1960" s="84">
        <f t="shared" si="308"/>
        <v>19.440000000000001</v>
      </c>
      <c r="N1960" s="84">
        <f t="shared" si="309"/>
        <v>134.15</v>
      </c>
      <c r="O1960" s="84">
        <f t="shared" si="302"/>
        <v>442.69499999999999</v>
      </c>
      <c r="P1960" s="1"/>
      <c r="Q1960" s="1"/>
    </row>
    <row r="1961" spans="1:17" x14ac:dyDescent="0.2">
      <c r="A1961" s="84">
        <f t="shared" si="303"/>
        <v>195.5</v>
      </c>
      <c r="B1961" s="84">
        <f t="shared" si="300"/>
        <v>1</v>
      </c>
      <c r="C1961" s="84">
        <f t="shared" si="301"/>
        <v>1</v>
      </c>
      <c r="D1961" s="1"/>
      <c r="E1961" s="84">
        <f t="shared" si="304"/>
        <v>19.45</v>
      </c>
      <c r="F1961" s="84">
        <f t="shared" si="305"/>
        <v>0</v>
      </c>
      <c r="G1961" s="1"/>
      <c r="H1961" s="1"/>
      <c r="I1961" s="84">
        <f t="shared" si="306"/>
        <v>19.45</v>
      </c>
      <c r="J1961" s="84">
        <f t="shared" si="307"/>
        <v>349</v>
      </c>
      <c r="K1961" s="1"/>
      <c r="L1961" s="1"/>
      <c r="M1961" s="84">
        <f t="shared" si="308"/>
        <v>19.45</v>
      </c>
      <c r="N1961" s="84">
        <f t="shared" si="309"/>
        <v>134.22999999999999</v>
      </c>
      <c r="O1961" s="84">
        <f t="shared" si="302"/>
        <v>442.959</v>
      </c>
      <c r="P1961" s="1"/>
      <c r="Q1961" s="1"/>
    </row>
    <row r="1962" spans="1:17" x14ac:dyDescent="0.2">
      <c r="A1962" s="84">
        <f t="shared" si="303"/>
        <v>195.6</v>
      </c>
      <c r="B1962" s="84">
        <f t="shared" si="300"/>
        <v>1</v>
      </c>
      <c r="C1962" s="84">
        <f t="shared" si="301"/>
        <v>1</v>
      </c>
      <c r="D1962" s="1"/>
      <c r="E1962" s="84">
        <f t="shared" si="304"/>
        <v>19.46</v>
      </c>
      <c r="F1962" s="84">
        <f t="shared" si="305"/>
        <v>0</v>
      </c>
      <c r="G1962" s="1"/>
      <c r="H1962" s="1"/>
      <c r="I1962" s="84">
        <f t="shared" si="306"/>
        <v>19.46</v>
      </c>
      <c r="J1962" s="84">
        <f t="shared" si="307"/>
        <v>349.2</v>
      </c>
      <c r="K1962" s="1"/>
      <c r="L1962" s="1"/>
      <c r="M1962" s="84">
        <f t="shared" si="308"/>
        <v>19.46</v>
      </c>
      <c r="N1962" s="84">
        <f t="shared" si="309"/>
        <v>134.31</v>
      </c>
      <c r="O1962" s="84">
        <f t="shared" si="302"/>
        <v>443.22300000000001</v>
      </c>
      <c r="P1962" s="1"/>
      <c r="Q1962" s="1"/>
    </row>
    <row r="1963" spans="1:17" x14ac:dyDescent="0.2">
      <c r="A1963" s="84">
        <f t="shared" si="303"/>
        <v>195.7</v>
      </c>
      <c r="B1963" s="84">
        <f t="shared" si="300"/>
        <v>1</v>
      </c>
      <c r="C1963" s="84">
        <f t="shared" si="301"/>
        <v>1</v>
      </c>
      <c r="D1963" s="1"/>
      <c r="E1963" s="84">
        <f t="shared" si="304"/>
        <v>19.47</v>
      </c>
      <c r="F1963" s="84">
        <f t="shared" si="305"/>
        <v>0</v>
      </c>
      <c r="G1963" s="1"/>
      <c r="H1963" s="1"/>
      <c r="I1963" s="84">
        <f t="shared" si="306"/>
        <v>19.47</v>
      </c>
      <c r="J1963" s="84">
        <f t="shared" si="307"/>
        <v>349.4</v>
      </c>
      <c r="K1963" s="1"/>
      <c r="L1963" s="1"/>
      <c r="M1963" s="84">
        <f t="shared" si="308"/>
        <v>19.47</v>
      </c>
      <c r="N1963" s="84">
        <f t="shared" si="309"/>
        <v>134.38</v>
      </c>
      <c r="O1963" s="84">
        <f t="shared" si="302"/>
        <v>443.45400000000001</v>
      </c>
      <c r="P1963" s="1"/>
      <c r="Q1963" s="1"/>
    </row>
    <row r="1964" spans="1:17" x14ac:dyDescent="0.2">
      <c r="A1964" s="84">
        <f t="shared" si="303"/>
        <v>195.8</v>
      </c>
      <c r="B1964" s="84">
        <f t="shared" si="300"/>
        <v>1</v>
      </c>
      <c r="C1964" s="84">
        <f t="shared" si="301"/>
        <v>1</v>
      </c>
      <c r="D1964" s="1"/>
      <c r="E1964" s="84">
        <f t="shared" si="304"/>
        <v>19.48</v>
      </c>
      <c r="F1964" s="84">
        <f t="shared" si="305"/>
        <v>0</v>
      </c>
      <c r="G1964" s="1"/>
      <c r="H1964" s="1"/>
      <c r="I1964" s="84">
        <f t="shared" si="306"/>
        <v>19.48</v>
      </c>
      <c r="J1964" s="84">
        <f t="shared" si="307"/>
        <v>349.6</v>
      </c>
      <c r="K1964" s="1"/>
      <c r="L1964" s="1"/>
      <c r="M1964" s="84">
        <f t="shared" si="308"/>
        <v>19.48</v>
      </c>
      <c r="N1964" s="84">
        <f t="shared" si="309"/>
        <v>134.46</v>
      </c>
      <c r="O1964" s="84">
        <f t="shared" si="302"/>
        <v>443.71800000000002</v>
      </c>
      <c r="P1964" s="1"/>
      <c r="Q1964" s="1"/>
    </row>
    <row r="1965" spans="1:17" x14ac:dyDescent="0.2">
      <c r="A1965" s="84">
        <f t="shared" si="303"/>
        <v>195.9</v>
      </c>
      <c r="B1965" s="84">
        <f t="shared" si="300"/>
        <v>1</v>
      </c>
      <c r="C1965" s="84">
        <f t="shared" si="301"/>
        <v>1</v>
      </c>
      <c r="D1965" s="1"/>
      <c r="E1965" s="84">
        <f t="shared" si="304"/>
        <v>19.489999999999998</v>
      </c>
      <c r="F1965" s="84">
        <f t="shared" si="305"/>
        <v>0</v>
      </c>
      <c r="G1965" s="1"/>
      <c r="H1965" s="1"/>
      <c r="I1965" s="84">
        <f t="shared" si="306"/>
        <v>19.489999999999998</v>
      </c>
      <c r="J1965" s="84">
        <f t="shared" si="307"/>
        <v>349.8</v>
      </c>
      <c r="K1965" s="1"/>
      <c r="L1965" s="1"/>
      <c r="M1965" s="84">
        <f t="shared" si="308"/>
        <v>19.489999999999998</v>
      </c>
      <c r="N1965" s="84">
        <f t="shared" si="309"/>
        <v>134.54</v>
      </c>
      <c r="O1965" s="84">
        <f t="shared" si="302"/>
        <v>443.98200000000003</v>
      </c>
      <c r="P1965" s="1"/>
      <c r="Q1965" s="1"/>
    </row>
    <row r="1966" spans="1:17" x14ac:dyDescent="0.2">
      <c r="A1966" s="84">
        <f t="shared" si="303"/>
        <v>196</v>
      </c>
      <c r="B1966" s="84">
        <f t="shared" si="300"/>
        <v>1</v>
      </c>
      <c r="C1966" s="84">
        <f t="shared" si="301"/>
        <v>1</v>
      </c>
      <c r="D1966" s="1"/>
      <c r="E1966" s="84">
        <f t="shared" si="304"/>
        <v>19.5</v>
      </c>
      <c r="F1966" s="84">
        <f t="shared" si="305"/>
        <v>0</v>
      </c>
      <c r="G1966" s="1"/>
      <c r="H1966" s="1"/>
      <c r="I1966" s="84">
        <f t="shared" si="306"/>
        <v>19.5</v>
      </c>
      <c r="J1966" s="84">
        <f t="shared" si="307"/>
        <v>350</v>
      </c>
      <c r="K1966" s="1"/>
      <c r="L1966" s="1"/>
      <c r="M1966" s="84">
        <f t="shared" si="308"/>
        <v>19.5</v>
      </c>
      <c r="N1966" s="84">
        <f t="shared" si="309"/>
        <v>134.62</v>
      </c>
      <c r="O1966" s="84">
        <f t="shared" si="302"/>
        <v>444.24599999999998</v>
      </c>
      <c r="P1966" s="1"/>
      <c r="Q1966" s="1"/>
    </row>
    <row r="1967" spans="1:17" x14ac:dyDescent="0.2">
      <c r="A1967" s="84">
        <f t="shared" si="303"/>
        <v>196.1</v>
      </c>
      <c r="B1967" s="84">
        <f t="shared" si="300"/>
        <v>1</v>
      </c>
      <c r="C1967" s="84">
        <f t="shared" si="301"/>
        <v>1</v>
      </c>
      <c r="D1967" s="1"/>
      <c r="E1967" s="84">
        <f t="shared" si="304"/>
        <v>19.510000000000002</v>
      </c>
      <c r="F1967" s="84">
        <f t="shared" si="305"/>
        <v>0</v>
      </c>
      <c r="G1967" s="1"/>
      <c r="H1967" s="1"/>
      <c r="I1967" s="84">
        <f t="shared" si="306"/>
        <v>19.510000000000002</v>
      </c>
      <c r="J1967" s="84">
        <f t="shared" si="307"/>
        <v>350.2</v>
      </c>
      <c r="K1967" s="1"/>
      <c r="L1967" s="1"/>
      <c r="M1967" s="84">
        <f t="shared" si="308"/>
        <v>19.510000000000002</v>
      </c>
      <c r="N1967" s="84">
        <f t="shared" si="309"/>
        <v>134.69</v>
      </c>
      <c r="O1967" s="84">
        <f t="shared" si="302"/>
        <v>444.47699999999998</v>
      </c>
      <c r="P1967" s="1"/>
      <c r="Q1967" s="1"/>
    </row>
    <row r="1968" spans="1:17" x14ac:dyDescent="0.2">
      <c r="A1968" s="84">
        <f t="shared" si="303"/>
        <v>196.2</v>
      </c>
      <c r="B1968" s="84">
        <f t="shared" si="300"/>
        <v>1</v>
      </c>
      <c r="C1968" s="84">
        <f t="shared" si="301"/>
        <v>1</v>
      </c>
      <c r="D1968" s="1"/>
      <c r="E1968" s="84">
        <f t="shared" si="304"/>
        <v>19.52</v>
      </c>
      <c r="F1968" s="84">
        <f t="shared" si="305"/>
        <v>0</v>
      </c>
      <c r="G1968" s="1"/>
      <c r="H1968" s="1"/>
      <c r="I1968" s="84">
        <f t="shared" si="306"/>
        <v>19.52</v>
      </c>
      <c r="J1968" s="84">
        <f t="shared" si="307"/>
        <v>350.4</v>
      </c>
      <c r="K1968" s="1"/>
      <c r="L1968" s="1"/>
      <c r="M1968" s="84">
        <f t="shared" si="308"/>
        <v>19.52</v>
      </c>
      <c r="N1968" s="84">
        <f t="shared" si="309"/>
        <v>134.77000000000001</v>
      </c>
      <c r="O1968" s="84">
        <f t="shared" si="302"/>
        <v>444.74099999999999</v>
      </c>
      <c r="P1968" s="1"/>
      <c r="Q1968" s="1"/>
    </row>
    <row r="1969" spans="1:17" x14ac:dyDescent="0.2">
      <c r="A1969" s="84">
        <f t="shared" si="303"/>
        <v>196.3</v>
      </c>
      <c r="B1969" s="84">
        <f t="shared" si="300"/>
        <v>1</v>
      </c>
      <c r="C1969" s="84">
        <f t="shared" si="301"/>
        <v>1</v>
      </c>
      <c r="D1969" s="1"/>
      <c r="E1969" s="84">
        <f t="shared" si="304"/>
        <v>19.53</v>
      </c>
      <c r="F1969" s="84">
        <f t="shared" si="305"/>
        <v>0</v>
      </c>
      <c r="G1969" s="1"/>
      <c r="H1969" s="1"/>
      <c r="I1969" s="84">
        <f t="shared" si="306"/>
        <v>19.53</v>
      </c>
      <c r="J1969" s="84">
        <f t="shared" si="307"/>
        <v>350.6</v>
      </c>
      <c r="K1969" s="1"/>
      <c r="L1969" s="1"/>
      <c r="M1969" s="84">
        <f t="shared" si="308"/>
        <v>19.53</v>
      </c>
      <c r="N1969" s="84">
        <f t="shared" si="309"/>
        <v>134.85</v>
      </c>
      <c r="O1969" s="84">
        <f t="shared" si="302"/>
        <v>445.005</v>
      </c>
      <c r="P1969" s="1"/>
      <c r="Q1969" s="1"/>
    </row>
    <row r="1970" spans="1:17" x14ac:dyDescent="0.2">
      <c r="A1970" s="84">
        <f t="shared" si="303"/>
        <v>196.4</v>
      </c>
      <c r="B1970" s="84">
        <f t="shared" si="300"/>
        <v>1</v>
      </c>
      <c r="C1970" s="84">
        <f t="shared" si="301"/>
        <v>1</v>
      </c>
      <c r="D1970" s="1"/>
      <c r="E1970" s="84">
        <f t="shared" si="304"/>
        <v>19.54</v>
      </c>
      <c r="F1970" s="84">
        <f t="shared" si="305"/>
        <v>0</v>
      </c>
      <c r="G1970" s="1"/>
      <c r="H1970" s="1"/>
      <c r="I1970" s="84">
        <f t="shared" si="306"/>
        <v>19.54</v>
      </c>
      <c r="J1970" s="84">
        <f t="shared" si="307"/>
        <v>350.8</v>
      </c>
      <c r="K1970" s="1"/>
      <c r="L1970" s="1"/>
      <c r="M1970" s="84">
        <f t="shared" si="308"/>
        <v>19.54</v>
      </c>
      <c r="N1970" s="84">
        <f t="shared" si="309"/>
        <v>134.91999999999999</v>
      </c>
      <c r="O1970" s="84">
        <f t="shared" si="302"/>
        <v>445.23599999999999</v>
      </c>
      <c r="P1970" s="1"/>
      <c r="Q1970" s="1"/>
    </row>
    <row r="1971" spans="1:17" x14ac:dyDescent="0.2">
      <c r="A1971" s="84">
        <f t="shared" si="303"/>
        <v>196.5</v>
      </c>
      <c r="B1971" s="84">
        <f t="shared" si="300"/>
        <v>1</v>
      </c>
      <c r="C1971" s="84">
        <f t="shared" si="301"/>
        <v>1</v>
      </c>
      <c r="D1971" s="1"/>
      <c r="E1971" s="84">
        <f t="shared" si="304"/>
        <v>19.55</v>
      </c>
      <c r="F1971" s="84">
        <f t="shared" si="305"/>
        <v>0</v>
      </c>
      <c r="G1971" s="1"/>
      <c r="H1971" s="1"/>
      <c r="I1971" s="84">
        <f t="shared" si="306"/>
        <v>19.55</v>
      </c>
      <c r="J1971" s="84">
        <f t="shared" si="307"/>
        <v>351</v>
      </c>
      <c r="K1971" s="1"/>
      <c r="L1971" s="1"/>
      <c r="M1971" s="84">
        <f t="shared" si="308"/>
        <v>19.55</v>
      </c>
      <c r="N1971" s="84">
        <f t="shared" si="309"/>
        <v>135</v>
      </c>
      <c r="O1971" s="84">
        <f t="shared" si="302"/>
        <v>445.5</v>
      </c>
      <c r="P1971" s="1"/>
      <c r="Q1971" s="1"/>
    </row>
    <row r="1972" spans="1:17" x14ac:dyDescent="0.2">
      <c r="A1972" s="84">
        <f t="shared" si="303"/>
        <v>196.6</v>
      </c>
      <c r="B1972" s="84">
        <f t="shared" si="300"/>
        <v>1</v>
      </c>
      <c r="C1972" s="84">
        <f t="shared" si="301"/>
        <v>1</v>
      </c>
      <c r="D1972" s="1"/>
      <c r="E1972" s="84">
        <f t="shared" si="304"/>
        <v>19.559999999999999</v>
      </c>
      <c r="F1972" s="84">
        <f t="shared" si="305"/>
        <v>0</v>
      </c>
      <c r="G1972" s="1"/>
      <c r="H1972" s="1"/>
      <c r="I1972" s="84">
        <f t="shared" si="306"/>
        <v>19.559999999999999</v>
      </c>
      <c r="J1972" s="84">
        <f t="shared" si="307"/>
        <v>351.2</v>
      </c>
      <c r="K1972" s="1"/>
      <c r="L1972" s="1"/>
      <c r="M1972" s="84">
        <f t="shared" si="308"/>
        <v>19.559999999999999</v>
      </c>
      <c r="N1972" s="84">
        <f t="shared" si="309"/>
        <v>135.08000000000001</v>
      </c>
      <c r="O1972" s="84">
        <f t="shared" si="302"/>
        <v>445.76400000000001</v>
      </c>
      <c r="P1972" s="1"/>
      <c r="Q1972" s="1"/>
    </row>
    <row r="1973" spans="1:17" x14ac:dyDescent="0.2">
      <c r="A1973" s="84">
        <f t="shared" si="303"/>
        <v>196.7</v>
      </c>
      <c r="B1973" s="84">
        <f t="shared" si="300"/>
        <v>1</v>
      </c>
      <c r="C1973" s="84">
        <f t="shared" si="301"/>
        <v>1</v>
      </c>
      <c r="D1973" s="1"/>
      <c r="E1973" s="84">
        <f t="shared" si="304"/>
        <v>19.57</v>
      </c>
      <c r="F1973" s="84">
        <f t="shared" si="305"/>
        <v>0</v>
      </c>
      <c r="G1973" s="1"/>
      <c r="H1973" s="1"/>
      <c r="I1973" s="84">
        <f t="shared" si="306"/>
        <v>19.57</v>
      </c>
      <c r="J1973" s="84">
        <f t="shared" si="307"/>
        <v>351.4</v>
      </c>
      <c r="K1973" s="1"/>
      <c r="L1973" s="1"/>
      <c r="M1973" s="84">
        <f t="shared" si="308"/>
        <v>19.57</v>
      </c>
      <c r="N1973" s="84">
        <f t="shared" si="309"/>
        <v>135.15</v>
      </c>
      <c r="O1973" s="84">
        <f t="shared" si="302"/>
        <v>445.995</v>
      </c>
      <c r="P1973" s="1"/>
      <c r="Q1973" s="1"/>
    </row>
    <row r="1974" spans="1:17" x14ac:dyDescent="0.2">
      <c r="A1974" s="84">
        <f t="shared" si="303"/>
        <v>196.8</v>
      </c>
      <c r="B1974" s="84">
        <f t="shared" si="300"/>
        <v>1</v>
      </c>
      <c r="C1974" s="84">
        <f t="shared" si="301"/>
        <v>1</v>
      </c>
      <c r="D1974" s="1"/>
      <c r="E1974" s="84">
        <f t="shared" si="304"/>
        <v>19.579999999999998</v>
      </c>
      <c r="F1974" s="84">
        <f t="shared" si="305"/>
        <v>0</v>
      </c>
      <c r="G1974" s="1"/>
      <c r="H1974" s="1"/>
      <c r="I1974" s="84">
        <f t="shared" si="306"/>
        <v>19.579999999999998</v>
      </c>
      <c r="J1974" s="84">
        <f t="shared" si="307"/>
        <v>351.6</v>
      </c>
      <c r="K1974" s="1"/>
      <c r="L1974" s="1"/>
      <c r="M1974" s="84">
        <f t="shared" si="308"/>
        <v>19.579999999999998</v>
      </c>
      <c r="N1974" s="84">
        <f t="shared" si="309"/>
        <v>135.22999999999999</v>
      </c>
      <c r="O1974" s="84">
        <f t="shared" si="302"/>
        <v>446.25900000000001</v>
      </c>
      <c r="P1974" s="1"/>
      <c r="Q1974" s="1"/>
    </row>
    <row r="1975" spans="1:17" x14ac:dyDescent="0.2">
      <c r="A1975" s="84">
        <f t="shared" si="303"/>
        <v>196.9</v>
      </c>
      <c r="B1975" s="84">
        <f t="shared" si="300"/>
        <v>1</v>
      </c>
      <c r="C1975" s="84">
        <f t="shared" si="301"/>
        <v>1</v>
      </c>
      <c r="D1975" s="1"/>
      <c r="E1975" s="84">
        <f t="shared" si="304"/>
        <v>19.59</v>
      </c>
      <c r="F1975" s="84">
        <f t="shared" si="305"/>
        <v>0</v>
      </c>
      <c r="G1975" s="1"/>
      <c r="H1975" s="1"/>
      <c r="I1975" s="84">
        <f t="shared" si="306"/>
        <v>19.59</v>
      </c>
      <c r="J1975" s="84">
        <f t="shared" si="307"/>
        <v>351.8</v>
      </c>
      <c r="K1975" s="1"/>
      <c r="L1975" s="1"/>
      <c r="M1975" s="84">
        <f t="shared" si="308"/>
        <v>19.59</v>
      </c>
      <c r="N1975" s="84">
        <f t="shared" si="309"/>
        <v>135.31</v>
      </c>
      <c r="O1975" s="84">
        <f t="shared" si="302"/>
        <v>446.52300000000002</v>
      </c>
      <c r="P1975" s="1"/>
      <c r="Q1975" s="1"/>
    </row>
    <row r="1976" spans="1:17" x14ac:dyDescent="0.2">
      <c r="A1976" s="84">
        <f t="shared" si="303"/>
        <v>197</v>
      </c>
      <c r="B1976" s="84">
        <f t="shared" si="300"/>
        <v>1</v>
      </c>
      <c r="C1976" s="84">
        <f t="shared" si="301"/>
        <v>1</v>
      </c>
      <c r="D1976" s="1"/>
      <c r="E1976" s="84">
        <f t="shared" si="304"/>
        <v>19.600000000000001</v>
      </c>
      <c r="F1976" s="84">
        <f t="shared" si="305"/>
        <v>0</v>
      </c>
      <c r="G1976" s="1"/>
      <c r="H1976" s="1"/>
      <c r="I1976" s="84">
        <f t="shared" si="306"/>
        <v>19.600000000000001</v>
      </c>
      <c r="J1976" s="84">
        <f t="shared" si="307"/>
        <v>352</v>
      </c>
      <c r="K1976" s="1"/>
      <c r="L1976" s="1"/>
      <c r="M1976" s="84">
        <f t="shared" si="308"/>
        <v>19.600000000000001</v>
      </c>
      <c r="N1976" s="84">
        <f t="shared" si="309"/>
        <v>135.38</v>
      </c>
      <c r="O1976" s="84">
        <f t="shared" si="302"/>
        <v>446.75400000000002</v>
      </c>
      <c r="P1976" s="1"/>
      <c r="Q1976" s="1"/>
    </row>
    <row r="1977" spans="1:17" x14ac:dyDescent="0.2">
      <c r="A1977" s="84">
        <f t="shared" si="303"/>
        <v>197.1</v>
      </c>
      <c r="B1977" s="84">
        <f t="shared" si="300"/>
        <v>1</v>
      </c>
      <c r="C1977" s="84">
        <f t="shared" si="301"/>
        <v>1</v>
      </c>
      <c r="D1977" s="1"/>
      <c r="E1977" s="84">
        <f t="shared" si="304"/>
        <v>19.61</v>
      </c>
      <c r="F1977" s="84">
        <f t="shared" si="305"/>
        <v>0</v>
      </c>
      <c r="G1977" s="1"/>
      <c r="H1977" s="1"/>
      <c r="I1977" s="84">
        <f t="shared" si="306"/>
        <v>19.61</v>
      </c>
      <c r="J1977" s="84">
        <f t="shared" si="307"/>
        <v>352.2</v>
      </c>
      <c r="K1977" s="1"/>
      <c r="L1977" s="1"/>
      <c r="M1977" s="84">
        <f t="shared" si="308"/>
        <v>19.61</v>
      </c>
      <c r="N1977" s="84">
        <f t="shared" si="309"/>
        <v>135.46</v>
      </c>
      <c r="O1977" s="84">
        <f t="shared" si="302"/>
        <v>447.01799999999997</v>
      </c>
      <c r="P1977" s="1"/>
      <c r="Q1977" s="1"/>
    </row>
    <row r="1978" spans="1:17" x14ac:dyDescent="0.2">
      <c r="A1978" s="84">
        <f t="shared" si="303"/>
        <v>197.2</v>
      </c>
      <c r="B1978" s="84">
        <f t="shared" si="300"/>
        <v>1</v>
      </c>
      <c r="C1978" s="84">
        <f t="shared" si="301"/>
        <v>1</v>
      </c>
      <c r="D1978" s="1"/>
      <c r="E1978" s="84">
        <f t="shared" si="304"/>
        <v>19.62</v>
      </c>
      <c r="F1978" s="84">
        <f t="shared" si="305"/>
        <v>0</v>
      </c>
      <c r="G1978" s="1"/>
      <c r="H1978" s="1"/>
      <c r="I1978" s="84">
        <f t="shared" si="306"/>
        <v>19.62</v>
      </c>
      <c r="J1978" s="84">
        <f t="shared" si="307"/>
        <v>352.4</v>
      </c>
      <c r="K1978" s="1"/>
      <c r="L1978" s="1"/>
      <c r="M1978" s="84">
        <f t="shared" si="308"/>
        <v>19.62</v>
      </c>
      <c r="N1978" s="84">
        <f t="shared" si="309"/>
        <v>135.54</v>
      </c>
      <c r="O1978" s="84">
        <f t="shared" si="302"/>
        <v>447.28199999999998</v>
      </c>
      <c r="P1978" s="1"/>
      <c r="Q1978" s="1"/>
    </row>
    <row r="1979" spans="1:17" x14ac:dyDescent="0.2">
      <c r="A1979" s="84">
        <f t="shared" si="303"/>
        <v>197.3</v>
      </c>
      <c r="B1979" s="84">
        <f t="shared" si="300"/>
        <v>1</v>
      </c>
      <c r="C1979" s="84">
        <f t="shared" si="301"/>
        <v>1</v>
      </c>
      <c r="D1979" s="1"/>
      <c r="E1979" s="84">
        <f t="shared" si="304"/>
        <v>19.63</v>
      </c>
      <c r="F1979" s="84">
        <f t="shared" si="305"/>
        <v>0</v>
      </c>
      <c r="G1979" s="1"/>
      <c r="H1979" s="1"/>
      <c r="I1979" s="84">
        <f t="shared" si="306"/>
        <v>19.63</v>
      </c>
      <c r="J1979" s="84">
        <f t="shared" si="307"/>
        <v>352.6</v>
      </c>
      <c r="K1979" s="1"/>
      <c r="L1979" s="1"/>
      <c r="M1979" s="84">
        <f t="shared" si="308"/>
        <v>19.63</v>
      </c>
      <c r="N1979" s="84">
        <f t="shared" si="309"/>
        <v>135.62</v>
      </c>
      <c r="O1979" s="84">
        <f t="shared" si="302"/>
        <v>447.54599999999999</v>
      </c>
      <c r="P1979" s="1"/>
      <c r="Q1979" s="1"/>
    </row>
    <row r="1980" spans="1:17" x14ac:dyDescent="0.2">
      <c r="A1980" s="84">
        <f t="shared" si="303"/>
        <v>197.4</v>
      </c>
      <c r="B1980" s="84">
        <f t="shared" si="300"/>
        <v>1</v>
      </c>
      <c r="C1980" s="84">
        <f t="shared" si="301"/>
        <v>1</v>
      </c>
      <c r="D1980" s="1"/>
      <c r="E1980" s="84">
        <f t="shared" si="304"/>
        <v>19.64</v>
      </c>
      <c r="F1980" s="84">
        <f t="shared" si="305"/>
        <v>0</v>
      </c>
      <c r="G1980" s="1"/>
      <c r="H1980" s="1"/>
      <c r="I1980" s="84">
        <f t="shared" si="306"/>
        <v>19.64</v>
      </c>
      <c r="J1980" s="84">
        <f t="shared" si="307"/>
        <v>352.8</v>
      </c>
      <c r="K1980" s="1"/>
      <c r="L1980" s="1"/>
      <c r="M1980" s="84">
        <f t="shared" si="308"/>
        <v>19.64</v>
      </c>
      <c r="N1980" s="84">
        <f t="shared" si="309"/>
        <v>135.69</v>
      </c>
      <c r="O1980" s="84">
        <f t="shared" si="302"/>
        <v>447.77699999999999</v>
      </c>
      <c r="P1980" s="1"/>
      <c r="Q1980" s="1"/>
    </row>
    <row r="1981" spans="1:17" x14ac:dyDescent="0.2">
      <c r="A1981" s="84">
        <f t="shared" si="303"/>
        <v>197.5</v>
      </c>
      <c r="B1981" s="84">
        <f t="shared" si="300"/>
        <v>1</v>
      </c>
      <c r="C1981" s="84">
        <f t="shared" si="301"/>
        <v>1</v>
      </c>
      <c r="D1981" s="1"/>
      <c r="E1981" s="84">
        <f t="shared" si="304"/>
        <v>19.649999999999999</v>
      </c>
      <c r="F1981" s="84">
        <f t="shared" si="305"/>
        <v>0</v>
      </c>
      <c r="G1981" s="1"/>
      <c r="H1981" s="1"/>
      <c r="I1981" s="84">
        <f t="shared" si="306"/>
        <v>19.649999999999999</v>
      </c>
      <c r="J1981" s="84">
        <f t="shared" si="307"/>
        <v>353</v>
      </c>
      <c r="K1981" s="1"/>
      <c r="L1981" s="1"/>
      <c r="M1981" s="84">
        <f t="shared" si="308"/>
        <v>19.649999999999999</v>
      </c>
      <c r="N1981" s="84">
        <f t="shared" si="309"/>
        <v>135.77000000000001</v>
      </c>
      <c r="O1981" s="84">
        <f t="shared" si="302"/>
        <v>448.041</v>
      </c>
      <c r="P1981" s="1"/>
      <c r="Q1981" s="1"/>
    </row>
    <row r="1982" spans="1:17" x14ac:dyDescent="0.2">
      <c r="A1982" s="84">
        <f t="shared" si="303"/>
        <v>197.6</v>
      </c>
      <c r="B1982" s="84">
        <f t="shared" si="300"/>
        <v>1</v>
      </c>
      <c r="C1982" s="84">
        <f t="shared" si="301"/>
        <v>1</v>
      </c>
      <c r="D1982" s="1"/>
      <c r="E1982" s="84">
        <f t="shared" si="304"/>
        <v>19.66</v>
      </c>
      <c r="F1982" s="84">
        <f t="shared" si="305"/>
        <v>0</v>
      </c>
      <c r="G1982" s="1"/>
      <c r="H1982" s="1"/>
      <c r="I1982" s="84">
        <f t="shared" si="306"/>
        <v>19.66</v>
      </c>
      <c r="J1982" s="84">
        <f t="shared" si="307"/>
        <v>353.2</v>
      </c>
      <c r="K1982" s="1"/>
      <c r="L1982" s="1"/>
      <c r="M1982" s="84">
        <f t="shared" si="308"/>
        <v>19.66</v>
      </c>
      <c r="N1982" s="84">
        <f t="shared" si="309"/>
        <v>135.85</v>
      </c>
      <c r="O1982" s="84">
        <f t="shared" si="302"/>
        <v>448.30500000000001</v>
      </c>
      <c r="P1982" s="1"/>
      <c r="Q1982" s="1"/>
    </row>
    <row r="1983" spans="1:17" x14ac:dyDescent="0.2">
      <c r="A1983" s="84">
        <f t="shared" si="303"/>
        <v>197.7</v>
      </c>
      <c r="B1983" s="84">
        <f t="shared" si="300"/>
        <v>1</v>
      </c>
      <c r="C1983" s="84">
        <f t="shared" si="301"/>
        <v>1</v>
      </c>
      <c r="D1983" s="1"/>
      <c r="E1983" s="84">
        <f t="shared" si="304"/>
        <v>19.670000000000002</v>
      </c>
      <c r="F1983" s="84">
        <f t="shared" si="305"/>
        <v>0</v>
      </c>
      <c r="G1983" s="1"/>
      <c r="H1983" s="1"/>
      <c r="I1983" s="84">
        <f t="shared" si="306"/>
        <v>19.670000000000002</v>
      </c>
      <c r="J1983" s="84">
        <f t="shared" si="307"/>
        <v>353.4</v>
      </c>
      <c r="K1983" s="1"/>
      <c r="L1983" s="1"/>
      <c r="M1983" s="84">
        <f t="shared" si="308"/>
        <v>19.670000000000002</v>
      </c>
      <c r="N1983" s="84">
        <f t="shared" si="309"/>
        <v>135.91999999999999</v>
      </c>
      <c r="O1983" s="84">
        <f t="shared" si="302"/>
        <v>448.536</v>
      </c>
      <c r="P1983" s="1"/>
      <c r="Q1983" s="1"/>
    </row>
    <row r="1984" spans="1:17" x14ac:dyDescent="0.2">
      <c r="A1984" s="84">
        <f t="shared" si="303"/>
        <v>197.8</v>
      </c>
      <c r="B1984" s="84">
        <f t="shared" si="300"/>
        <v>1</v>
      </c>
      <c r="C1984" s="84">
        <f t="shared" si="301"/>
        <v>1</v>
      </c>
      <c r="D1984" s="1"/>
      <c r="E1984" s="84">
        <f t="shared" si="304"/>
        <v>19.68</v>
      </c>
      <c r="F1984" s="84">
        <f t="shared" si="305"/>
        <v>0</v>
      </c>
      <c r="G1984" s="1"/>
      <c r="H1984" s="1"/>
      <c r="I1984" s="84">
        <f t="shared" si="306"/>
        <v>19.68</v>
      </c>
      <c r="J1984" s="84">
        <f t="shared" si="307"/>
        <v>353.6</v>
      </c>
      <c r="K1984" s="1"/>
      <c r="L1984" s="1"/>
      <c r="M1984" s="84">
        <f t="shared" si="308"/>
        <v>19.68</v>
      </c>
      <c r="N1984" s="84">
        <f t="shared" si="309"/>
        <v>136</v>
      </c>
      <c r="O1984" s="84">
        <f t="shared" si="302"/>
        <v>448.8</v>
      </c>
      <c r="P1984" s="1"/>
      <c r="Q1984" s="1"/>
    </row>
    <row r="1985" spans="1:17" x14ac:dyDescent="0.2">
      <c r="A1985" s="84">
        <f t="shared" si="303"/>
        <v>197.9</v>
      </c>
      <c r="B1985" s="84">
        <f t="shared" si="300"/>
        <v>1</v>
      </c>
      <c r="C1985" s="84">
        <f t="shared" si="301"/>
        <v>1</v>
      </c>
      <c r="D1985" s="1"/>
      <c r="E1985" s="84">
        <f t="shared" si="304"/>
        <v>19.690000000000001</v>
      </c>
      <c r="F1985" s="84">
        <f t="shared" si="305"/>
        <v>0</v>
      </c>
      <c r="G1985" s="1"/>
      <c r="H1985" s="1"/>
      <c r="I1985" s="84">
        <f t="shared" si="306"/>
        <v>19.690000000000001</v>
      </c>
      <c r="J1985" s="84">
        <f t="shared" si="307"/>
        <v>353.8</v>
      </c>
      <c r="K1985" s="1"/>
      <c r="L1985" s="1"/>
      <c r="M1985" s="84">
        <f t="shared" si="308"/>
        <v>19.690000000000001</v>
      </c>
      <c r="N1985" s="84">
        <f t="shared" si="309"/>
        <v>136.08000000000001</v>
      </c>
      <c r="O1985" s="84">
        <f t="shared" si="302"/>
        <v>449.06400000000002</v>
      </c>
      <c r="P1985" s="1"/>
      <c r="Q1985" s="1"/>
    </row>
    <row r="1986" spans="1:17" x14ac:dyDescent="0.2">
      <c r="A1986" s="84">
        <f t="shared" si="303"/>
        <v>198</v>
      </c>
      <c r="B1986" s="84">
        <f t="shared" si="300"/>
        <v>1</v>
      </c>
      <c r="C1986" s="84">
        <f t="shared" si="301"/>
        <v>1</v>
      </c>
      <c r="D1986" s="1"/>
      <c r="E1986" s="84">
        <f t="shared" si="304"/>
        <v>19.7</v>
      </c>
      <c r="F1986" s="84">
        <f t="shared" si="305"/>
        <v>0</v>
      </c>
      <c r="G1986" s="1"/>
      <c r="H1986" s="1"/>
      <c r="I1986" s="84">
        <f t="shared" si="306"/>
        <v>19.7</v>
      </c>
      <c r="J1986" s="84">
        <f t="shared" si="307"/>
        <v>354</v>
      </c>
      <c r="K1986" s="1"/>
      <c r="L1986" s="1"/>
      <c r="M1986" s="84">
        <f t="shared" si="308"/>
        <v>19.7</v>
      </c>
      <c r="N1986" s="84">
        <f t="shared" si="309"/>
        <v>136.15</v>
      </c>
      <c r="O1986" s="84">
        <f t="shared" si="302"/>
        <v>449.29500000000002</v>
      </c>
      <c r="P1986" s="1"/>
      <c r="Q1986" s="1"/>
    </row>
    <row r="1987" spans="1:17" x14ac:dyDescent="0.2">
      <c r="A1987" s="84">
        <f t="shared" si="303"/>
        <v>198.1</v>
      </c>
      <c r="B1987" s="84">
        <f t="shared" si="300"/>
        <v>1</v>
      </c>
      <c r="C1987" s="84">
        <f t="shared" si="301"/>
        <v>1</v>
      </c>
      <c r="D1987" s="1"/>
      <c r="E1987" s="84">
        <f t="shared" si="304"/>
        <v>19.71</v>
      </c>
      <c r="F1987" s="84">
        <f t="shared" si="305"/>
        <v>0</v>
      </c>
      <c r="G1987" s="1"/>
      <c r="H1987" s="1"/>
      <c r="I1987" s="84">
        <f t="shared" si="306"/>
        <v>19.71</v>
      </c>
      <c r="J1987" s="84">
        <f t="shared" si="307"/>
        <v>354.2</v>
      </c>
      <c r="K1987" s="1"/>
      <c r="L1987" s="1"/>
      <c r="M1987" s="84">
        <f t="shared" si="308"/>
        <v>19.71</v>
      </c>
      <c r="N1987" s="84">
        <f t="shared" si="309"/>
        <v>136.22999999999999</v>
      </c>
      <c r="O1987" s="84">
        <f t="shared" si="302"/>
        <v>449.55900000000003</v>
      </c>
      <c r="P1987" s="1"/>
      <c r="Q1987" s="1"/>
    </row>
    <row r="1988" spans="1:17" x14ac:dyDescent="0.2">
      <c r="A1988" s="84">
        <f t="shared" si="303"/>
        <v>198.2</v>
      </c>
      <c r="B1988" s="84">
        <f t="shared" si="300"/>
        <v>1</v>
      </c>
      <c r="C1988" s="84">
        <f t="shared" si="301"/>
        <v>1</v>
      </c>
      <c r="D1988" s="1"/>
      <c r="E1988" s="84">
        <f t="shared" si="304"/>
        <v>19.72</v>
      </c>
      <c r="F1988" s="84">
        <f t="shared" si="305"/>
        <v>0</v>
      </c>
      <c r="G1988" s="1"/>
      <c r="H1988" s="1"/>
      <c r="I1988" s="84">
        <f t="shared" si="306"/>
        <v>19.72</v>
      </c>
      <c r="J1988" s="84">
        <f t="shared" si="307"/>
        <v>354.4</v>
      </c>
      <c r="K1988" s="1"/>
      <c r="L1988" s="1"/>
      <c r="M1988" s="84">
        <f t="shared" si="308"/>
        <v>19.72</v>
      </c>
      <c r="N1988" s="84">
        <f t="shared" si="309"/>
        <v>136.31</v>
      </c>
      <c r="O1988" s="84">
        <f t="shared" si="302"/>
        <v>449.82299999999998</v>
      </c>
      <c r="P1988" s="1"/>
      <c r="Q1988" s="1"/>
    </row>
    <row r="1989" spans="1:17" x14ac:dyDescent="0.2">
      <c r="A1989" s="84">
        <f t="shared" si="303"/>
        <v>198.3</v>
      </c>
      <c r="B1989" s="84">
        <f t="shared" si="300"/>
        <v>1</v>
      </c>
      <c r="C1989" s="84">
        <f t="shared" si="301"/>
        <v>1</v>
      </c>
      <c r="D1989" s="1"/>
      <c r="E1989" s="84">
        <f t="shared" si="304"/>
        <v>19.73</v>
      </c>
      <c r="F1989" s="84">
        <f t="shared" si="305"/>
        <v>0</v>
      </c>
      <c r="G1989" s="1"/>
      <c r="H1989" s="1"/>
      <c r="I1989" s="84">
        <f t="shared" si="306"/>
        <v>19.73</v>
      </c>
      <c r="J1989" s="84">
        <f t="shared" si="307"/>
        <v>354.6</v>
      </c>
      <c r="K1989" s="1"/>
      <c r="L1989" s="1"/>
      <c r="M1989" s="84">
        <f t="shared" si="308"/>
        <v>19.73</v>
      </c>
      <c r="N1989" s="84">
        <f t="shared" si="309"/>
        <v>136.38</v>
      </c>
      <c r="O1989" s="84">
        <f t="shared" si="302"/>
        <v>450.05399999999997</v>
      </c>
      <c r="P1989" s="1"/>
      <c r="Q1989" s="1"/>
    </row>
    <row r="1990" spans="1:17" x14ac:dyDescent="0.2">
      <c r="A1990" s="84">
        <f t="shared" si="303"/>
        <v>198.4</v>
      </c>
      <c r="B1990" s="84">
        <f t="shared" si="300"/>
        <v>1</v>
      </c>
      <c r="C1990" s="84">
        <f t="shared" si="301"/>
        <v>1</v>
      </c>
      <c r="D1990" s="1"/>
      <c r="E1990" s="84">
        <f t="shared" si="304"/>
        <v>19.739999999999998</v>
      </c>
      <c r="F1990" s="84">
        <f t="shared" si="305"/>
        <v>0</v>
      </c>
      <c r="G1990" s="1"/>
      <c r="H1990" s="1"/>
      <c r="I1990" s="84">
        <f t="shared" si="306"/>
        <v>19.739999999999998</v>
      </c>
      <c r="J1990" s="84">
        <f t="shared" si="307"/>
        <v>354.8</v>
      </c>
      <c r="K1990" s="1"/>
      <c r="L1990" s="1"/>
      <c r="M1990" s="84">
        <f t="shared" si="308"/>
        <v>19.739999999999998</v>
      </c>
      <c r="N1990" s="84">
        <f t="shared" si="309"/>
        <v>136.46</v>
      </c>
      <c r="O1990" s="84">
        <f t="shared" si="302"/>
        <v>450.31799999999998</v>
      </c>
      <c r="P1990" s="1"/>
      <c r="Q1990" s="1"/>
    </row>
    <row r="1991" spans="1:17" x14ac:dyDescent="0.2">
      <c r="A1991" s="84">
        <f t="shared" si="303"/>
        <v>198.5</v>
      </c>
      <c r="B1991" s="84">
        <f t="shared" si="300"/>
        <v>1</v>
      </c>
      <c r="C1991" s="84">
        <f t="shared" si="301"/>
        <v>1</v>
      </c>
      <c r="D1991" s="1"/>
      <c r="E1991" s="84">
        <f t="shared" si="304"/>
        <v>19.75</v>
      </c>
      <c r="F1991" s="84">
        <f t="shared" si="305"/>
        <v>0</v>
      </c>
      <c r="G1991" s="1"/>
      <c r="H1991" s="1"/>
      <c r="I1991" s="84">
        <f t="shared" si="306"/>
        <v>19.75</v>
      </c>
      <c r="J1991" s="84">
        <f t="shared" si="307"/>
        <v>355</v>
      </c>
      <c r="K1991" s="1"/>
      <c r="L1991" s="1"/>
      <c r="M1991" s="84">
        <f t="shared" si="308"/>
        <v>19.75</v>
      </c>
      <c r="N1991" s="84">
        <f t="shared" si="309"/>
        <v>136.54</v>
      </c>
      <c r="O1991" s="84">
        <f t="shared" si="302"/>
        <v>450.58199999999999</v>
      </c>
      <c r="P1991" s="1"/>
      <c r="Q1991" s="1"/>
    </row>
    <row r="1992" spans="1:17" x14ac:dyDescent="0.2">
      <c r="A1992" s="84">
        <f t="shared" si="303"/>
        <v>198.6</v>
      </c>
      <c r="B1992" s="84">
        <f t="shared" si="300"/>
        <v>1</v>
      </c>
      <c r="C1992" s="84">
        <f t="shared" si="301"/>
        <v>1</v>
      </c>
      <c r="D1992" s="1"/>
      <c r="E1992" s="84">
        <f t="shared" si="304"/>
        <v>19.760000000000002</v>
      </c>
      <c r="F1992" s="84">
        <f t="shared" si="305"/>
        <v>0</v>
      </c>
      <c r="G1992" s="1"/>
      <c r="H1992" s="1"/>
      <c r="I1992" s="84">
        <f t="shared" si="306"/>
        <v>19.760000000000002</v>
      </c>
      <c r="J1992" s="84">
        <f t="shared" si="307"/>
        <v>355.2</v>
      </c>
      <c r="K1992" s="1"/>
      <c r="L1992" s="1"/>
      <c r="M1992" s="84">
        <f t="shared" si="308"/>
        <v>19.760000000000002</v>
      </c>
      <c r="N1992" s="84">
        <f t="shared" si="309"/>
        <v>136.62</v>
      </c>
      <c r="O1992" s="84">
        <f t="shared" si="302"/>
        <v>450.846</v>
      </c>
      <c r="P1992" s="1"/>
      <c r="Q1992" s="1"/>
    </row>
    <row r="1993" spans="1:17" x14ac:dyDescent="0.2">
      <c r="A1993" s="84">
        <f t="shared" si="303"/>
        <v>198.7</v>
      </c>
      <c r="B1993" s="84">
        <f t="shared" si="300"/>
        <v>1</v>
      </c>
      <c r="C1993" s="84">
        <f t="shared" si="301"/>
        <v>1</v>
      </c>
      <c r="D1993" s="1"/>
      <c r="E1993" s="84">
        <f t="shared" si="304"/>
        <v>19.77</v>
      </c>
      <c r="F1993" s="84">
        <f t="shared" si="305"/>
        <v>0</v>
      </c>
      <c r="G1993" s="1"/>
      <c r="H1993" s="1"/>
      <c r="I1993" s="84">
        <f t="shared" si="306"/>
        <v>19.77</v>
      </c>
      <c r="J1993" s="84">
        <f t="shared" si="307"/>
        <v>355.4</v>
      </c>
      <c r="K1993" s="1"/>
      <c r="L1993" s="1"/>
      <c r="M1993" s="84">
        <f t="shared" si="308"/>
        <v>19.77</v>
      </c>
      <c r="N1993" s="84">
        <f t="shared" si="309"/>
        <v>136.69</v>
      </c>
      <c r="O1993" s="84">
        <f t="shared" si="302"/>
        <v>451.077</v>
      </c>
      <c r="P1993" s="1"/>
      <c r="Q1993" s="1"/>
    </row>
    <row r="1994" spans="1:17" x14ac:dyDescent="0.2">
      <c r="A1994" s="84">
        <f t="shared" si="303"/>
        <v>198.8</v>
      </c>
      <c r="B1994" s="84">
        <f t="shared" si="300"/>
        <v>1</v>
      </c>
      <c r="C1994" s="84">
        <f t="shared" si="301"/>
        <v>1</v>
      </c>
      <c r="D1994" s="1"/>
      <c r="E1994" s="84">
        <f t="shared" si="304"/>
        <v>19.78</v>
      </c>
      <c r="F1994" s="84">
        <f t="shared" si="305"/>
        <v>0</v>
      </c>
      <c r="G1994" s="1"/>
      <c r="H1994" s="1"/>
      <c r="I1994" s="84">
        <f t="shared" si="306"/>
        <v>19.78</v>
      </c>
      <c r="J1994" s="84">
        <f t="shared" si="307"/>
        <v>355.6</v>
      </c>
      <c r="K1994" s="1"/>
      <c r="L1994" s="1"/>
      <c r="M1994" s="84">
        <f t="shared" si="308"/>
        <v>19.78</v>
      </c>
      <c r="N1994" s="84">
        <f t="shared" si="309"/>
        <v>136.77000000000001</v>
      </c>
      <c r="O1994" s="84">
        <f t="shared" si="302"/>
        <v>451.34100000000001</v>
      </c>
      <c r="P1994" s="1"/>
      <c r="Q1994" s="1"/>
    </row>
    <row r="1995" spans="1:17" x14ac:dyDescent="0.2">
      <c r="A1995" s="84">
        <f t="shared" si="303"/>
        <v>198.9</v>
      </c>
      <c r="B1995" s="84">
        <f t="shared" si="300"/>
        <v>1</v>
      </c>
      <c r="C1995" s="84">
        <f t="shared" si="301"/>
        <v>1</v>
      </c>
      <c r="D1995" s="1"/>
      <c r="E1995" s="84">
        <f t="shared" si="304"/>
        <v>19.79</v>
      </c>
      <c r="F1995" s="84">
        <f t="shared" si="305"/>
        <v>0</v>
      </c>
      <c r="G1995" s="1"/>
      <c r="H1995" s="1"/>
      <c r="I1995" s="84">
        <f t="shared" si="306"/>
        <v>19.79</v>
      </c>
      <c r="J1995" s="84">
        <f t="shared" si="307"/>
        <v>355.8</v>
      </c>
      <c r="K1995" s="1"/>
      <c r="L1995" s="1"/>
      <c r="M1995" s="84">
        <f t="shared" si="308"/>
        <v>19.79</v>
      </c>
      <c r="N1995" s="84">
        <f t="shared" si="309"/>
        <v>136.85</v>
      </c>
      <c r="O1995" s="84">
        <f t="shared" si="302"/>
        <v>451.60500000000002</v>
      </c>
      <c r="P1995" s="1"/>
      <c r="Q1995" s="1"/>
    </row>
    <row r="1996" spans="1:17" x14ac:dyDescent="0.2">
      <c r="A1996" s="84">
        <f t="shared" si="303"/>
        <v>199</v>
      </c>
      <c r="B1996" s="84">
        <f t="shared" si="300"/>
        <v>1</v>
      </c>
      <c r="C1996" s="84">
        <f t="shared" si="301"/>
        <v>1</v>
      </c>
      <c r="D1996" s="1"/>
      <c r="E1996" s="84">
        <f t="shared" si="304"/>
        <v>19.8</v>
      </c>
      <c r="F1996" s="84">
        <f t="shared" si="305"/>
        <v>0</v>
      </c>
      <c r="G1996" s="1"/>
      <c r="H1996" s="1"/>
      <c r="I1996" s="84">
        <f t="shared" si="306"/>
        <v>19.8</v>
      </c>
      <c r="J1996" s="84">
        <f t="shared" si="307"/>
        <v>356</v>
      </c>
      <c r="K1996" s="1"/>
      <c r="L1996" s="1"/>
      <c r="M1996" s="84">
        <f t="shared" si="308"/>
        <v>19.8</v>
      </c>
      <c r="N1996" s="84">
        <f t="shared" si="309"/>
        <v>136.91999999999999</v>
      </c>
      <c r="O1996" s="84">
        <f t="shared" si="302"/>
        <v>451.83600000000001</v>
      </c>
      <c r="P1996" s="1"/>
      <c r="Q1996" s="1"/>
    </row>
    <row r="1997" spans="1:17" x14ac:dyDescent="0.2">
      <c r="A1997" s="84">
        <f t="shared" si="303"/>
        <v>199.1</v>
      </c>
      <c r="B1997" s="84">
        <f t="shared" si="300"/>
        <v>1</v>
      </c>
      <c r="C1997" s="84">
        <f t="shared" si="301"/>
        <v>1</v>
      </c>
      <c r="D1997" s="1"/>
      <c r="E1997" s="84">
        <f t="shared" si="304"/>
        <v>19.809999999999999</v>
      </c>
      <c r="F1997" s="84">
        <f t="shared" si="305"/>
        <v>0</v>
      </c>
      <c r="G1997" s="1"/>
      <c r="H1997" s="1"/>
      <c r="I1997" s="84">
        <f t="shared" si="306"/>
        <v>19.809999999999999</v>
      </c>
      <c r="J1997" s="84">
        <f t="shared" si="307"/>
        <v>356.2</v>
      </c>
      <c r="K1997" s="1"/>
      <c r="L1997" s="1"/>
      <c r="M1997" s="84">
        <f t="shared" si="308"/>
        <v>19.809999999999999</v>
      </c>
      <c r="N1997" s="84">
        <f t="shared" si="309"/>
        <v>137</v>
      </c>
      <c r="O1997" s="84">
        <f t="shared" si="302"/>
        <v>452.1</v>
      </c>
      <c r="P1997" s="1"/>
      <c r="Q1997" s="1"/>
    </row>
    <row r="1998" spans="1:17" x14ac:dyDescent="0.2">
      <c r="A1998" s="84">
        <f t="shared" si="303"/>
        <v>199.2</v>
      </c>
      <c r="B1998" s="84">
        <f t="shared" si="300"/>
        <v>1</v>
      </c>
      <c r="C1998" s="84">
        <f t="shared" si="301"/>
        <v>1</v>
      </c>
      <c r="D1998" s="1"/>
      <c r="E1998" s="84">
        <f t="shared" si="304"/>
        <v>19.82</v>
      </c>
      <c r="F1998" s="84">
        <f t="shared" si="305"/>
        <v>0</v>
      </c>
      <c r="G1998" s="1"/>
      <c r="H1998" s="1"/>
      <c r="I1998" s="84">
        <f t="shared" si="306"/>
        <v>19.82</v>
      </c>
      <c r="J1998" s="84">
        <f t="shared" si="307"/>
        <v>356.4</v>
      </c>
      <c r="K1998" s="1"/>
      <c r="L1998" s="1"/>
      <c r="M1998" s="84">
        <f t="shared" si="308"/>
        <v>19.82</v>
      </c>
      <c r="N1998" s="84">
        <f t="shared" si="309"/>
        <v>137.08000000000001</v>
      </c>
      <c r="O1998" s="84">
        <f t="shared" si="302"/>
        <v>452.36399999999998</v>
      </c>
      <c r="P1998" s="1"/>
      <c r="Q1998" s="1"/>
    </row>
    <row r="1999" spans="1:17" x14ac:dyDescent="0.2">
      <c r="A1999" s="84">
        <f t="shared" si="303"/>
        <v>199.3</v>
      </c>
      <c r="B1999" s="84">
        <f t="shared" si="300"/>
        <v>1</v>
      </c>
      <c r="C1999" s="84">
        <f t="shared" si="301"/>
        <v>1</v>
      </c>
      <c r="D1999" s="1"/>
      <c r="E1999" s="84">
        <f t="shared" si="304"/>
        <v>19.829999999999998</v>
      </c>
      <c r="F1999" s="84">
        <f t="shared" si="305"/>
        <v>0</v>
      </c>
      <c r="G1999" s="1"/>
      <c r="H1999" s="1"/>
      <c r="I1999" s="84">
        <f t="shared" si="306"/>
        <v>19.829999999999998</v>
      </c>
      <c r="J1999" s="84">
        <f t="shared" si="307"/>
        <v>356.6</v>
      </c>
      <c r="K1999" s="1"/>
      <c r="L1999" s="1"/>
      <c r="M1999" s="84">
        <f t="shared" si="308"/>
        <v>19.829999999999998</v>
      </c>
      <c r="N1999" s="84">
        <f t="shared" si="309"/>
        <v>137.15</v>
      </c>
      <c r="O1999" s="84">
        <f t="shared" si="302"/>
        <v>452.59500000000003</v>
      </c>
      <c r="P1999" s="1"/>
      <c r="Q1999" s="1"/>
    </row>
    <row r="2000" spans="1:17" x14ac:dyDescent="0.2">
      <c r="A2000" s="84">
        <f t="shared" si="303"/>
        <v>199.4</v>
      </c>
      <c r="B2000" s="84">
        <f t="shared" ref="B2000:B2007" si="310">ROUND(VLOOKUP($A2000,SINCLAIRTABELLE,$D$1),$B$10)</f>
        <v>1</v>
      </c>
      <c r="C2000" s="84">
        <f t="shared" ref="C2000:C2007" si="311">IF($B$3=$W$1,ROUND(VLOOKUP($A2000,SINCLAIRTABELLE,$E$1),$B$10),IF($B$3=$W$2,B2000,B2000+$B$4))</f>
        <v>1</v>
      </c>
      <c r="D2000" s="1"/>
      <c r="E2000" s="84">
        <f t="shared" si="304"/>
        <v>19.84</v>
      </c>
      <c r="F2000" s="84">
        <f t="shared" si="305"/>
        <v>0</v>
      </c>
      <c r="G2000" s="1"/>
      <c r="H2000" s="1"/>
      <c r="I2000" s="84">
        <f t="shared" si="306"/>
        <v>19.84</v>
      </c>
      <c r="J2000" s="84">
        <f t="shared" si="307"/>
        <v>356.8</v>
      </c>
      <c r="K2000" s="1"/>
      <c r="L2000" s="1"/>
      <c r="M2000" s="84">
        <f t="shared" si="308"/>
        <v>19.84</v>
      </c>
      <c r="N2000" s="84">
        <f t="shared" si="309"/>
        <v>137.22999999999999</v>
      </c>
      <c r="O2000" s="84">
        <f t="shared" ref="O2000:O2016" si="312">IF($N$4="Ja",ROUND(N2000*$O$2,$B$10),N2000)</f>
        <v>452.85899999999998</v>
      </c>
      <c r="P2000" s="1"/>
      <c r="Q2000" s="1"/>
    </row>
    <row r="2001" spans="1:17" x14ac:dyDescent="0.2">
      <c r="A2001" s="84">
        <f t="shared" si="303"/>
        <v>199.5</v>
      </c>
      <c r="B2001" s="84">
        <f t="shared" si="310"/>
        <v>1</v>
      </c>
      <c r="C2001" s="84">
        <f t="shared" si="311"/>
        <v>1</v>
      </c>
      <c r="D2001" s="1"/>
      <c r="E2001" s="84">
        <f t="shared" si="304"/>
        <v>19.850000000000001</v>
      </c>
      <c r="F2001" s="84">
        <f t="shared" si="305"/>
        <v>0</v>
      </c>
      <c r="G2001" s="1"/>
      <c r="H2001" s="1"/>
      <c r="I2001" s="84">
        <f t="shared" si="306"/>
        <v>19.850000000000001</v>
      </c>
      <c r="J2001" s="84">
        <f t="shared" si="307"/>
        <v>357</v>
      </c>
      <c r="K2001" s="1"/>
      <c r="L2001" s="1"/>
      <c r="M2001" s="84">
        <f t="shared" si="308"/>
        <v>19.850000000000001</v>
      </c>
      <c r="N2001" s="84">
        <f t="shared" si="309"/>
        <v>137.31</v>
      </c>
      <c r="O2001" s="84">
        <f t="shared" si="312"/>
        <v>453.12299999999999</v>
      </c>
      <c r="P2001" s="1"/>
      <c r="Q2001" s="1"/>
    </row>
    <row r="2002" spans="1:17" x14ac:dyDescent="0.2">
      <c r="A2002" s="84">
        <f t="shared" ref="A2002:A2007" si="313">ROUND(A2001+0.1,1)</f>
        <v>199.6</v>
      </c>
      <c r="B2002" s="84">
        <f t="shared" si="310"/>
        <v>1</v>
      </c>
      <c r="C2002" s="84">
        <f t="shared" si="311"/>
        <v>1</v>
      </c>
      <c r="D2002" s="1"/>
      <c r="E2002" s="84">
        <f t="shared" ref="E2002:E2007" si="314">ROUND(E2001+0.01,2)</f>
        <v>19.86</v>
      </c>
      <c r="F2002" s="84">
        <f t="shared" ref="F2002:F2007" si="315">ROUND(IF(E2002 &gt; $F$9,0,($F$9-E2002)*100*$F$11), $F$10)</f>
        <v>0</v>
      </c>
      <c r="G2002" s="1"/>
      <c r="H2002" s="1"/>
      <c r="I2002" s="84">
        <f t="shared" ref="I2002:I2016" si="316">ROUND(I2001+0.01,2)</f>
        <v>19.86</v>
      </c>
      <c r="J2002" s="84">
        <f t="shared" ref="J2002:J2016" si="317">ROUND(IF(I2002&lt;=$J$9,0,(I2002-$J$9)*100*$J$11),$J$10)</f>
        <v>357.2</v>
      </c>
      <c r="K2002" s="1"/>
      <c r="L2002" s="1"/>
      <c r="M2002" s="84">
        <f t="shared" ref="M2002:M2016" si="318">ROUND(M2001+0.01,2)</f>
        <v>19.86</v>
      </c>
      <c r="N2002" s="84">
        <f t="shared" ref="N2002:N2016" si="319">ROUND(IF(M2002&lt;=$N$9,0,(M2002-$N$9)*100*$N$11),$N$10)</f>
        <v>137.38</v>
      </c>
      <c r="O2002" s="84">
        <f t="shared" si="312"/>
        <v>453.35399999999998</v>
      </c>
      <c r="P2002" s="1"/>
      <c r="Q2002" s="1"/>
    </row>
    <row r="2003" spans="1:17" x14ac:dyDescent="0.2">
      <c r="A2003" s="84">
        <f t="shared" si="313"/>
        <v>199.7</v>
      </c>
      <c r="B2003" s="84">
        <f t="shared" si="310"/>
        <v>1</v>
      </c>
      <c r="C2003" s="84">
        <f t="shared" si="311"/>
        <v>1</v>
      </c>
      <c r="D2003" s="1"/>
      <c r="E2003" s="84">
        <f t="shared" si="314"/>
        <v>19.87</v>
      </c>
      <c r="F2003" s="84">
        <f t="shared" si="315"/>
        <v>0</v>
      </c>
      <c r="G2003" s="1"/>
      <c r="H2003" s="1"/>
      <c r="I2003" s="84">
        <f t="shared" si="316"/>
        <v>19.87</v>
      </c>
      <c r="J2003" s="84">
        <f t="shared" si="317"/>
        <v>357.4</v>
      </c>
      <c r="K2003" s="1"/>
      <c r="L2003" s="1"/>
      <c r="M2003" s="84">
        <f t="shared" si="318"/>
        <v>19.87</v>
      </c>
      <c r="N2003" s="84">
        <f t="shared" si="319"/>
        <v>137.46</v>
      </c>
      <c r="O2003" s="84">
        <f t="shared" si="312"/>
        <v>453.61799999999999</v>
      </c>
      <c r="P2003" s="1"/>
      <c r="Q2003" s="1"/>
    </row>
    <row r="2004" spans="1:17" x14ac:dyDescent="0.2">
      <c r="A2004" s="84">
        <f t="shared" si="313"/>
        <v>199.8</v>
      </c>
      <c r="B2004" s="84">
        <f t="shared" si="310"/>
        <v>1</v>
      </c>
      <c r="C2004" s="84">
        <f t="shared" si="311"/>
        <v>1</v>
      </c>
      <c r="D2004" s="1"/>
      <c r="E2004" s="84">
        <f t="shared" si="314"/>
        <v>19.88</v>
      </c>
      <c r="F2004" s="84">
        <f t="shared" si="315"/>
        <v>0</v>
      </c>
      <c r="G2004" s="1"/>
      <c r="H2004" s="1"/>
      <c r="I2004" s="84">
        <f t="shared" si="316"/>
        <v>19.88</v>
      </c>
      <c r="J2004" s="84">
        <f t="shared" si="317"/>
        <v>357.6</v>
      </c>
      <c r="K2004" s="1"/>
      <c r="L2004" s="1"/>
      <c r="M2004" s="84">
        <f t="shared" si="318"/>
        <v>19.88</v>
      </c>
      <c r="N2004" s="84">
        <f t="shared" si="319"/>
        <v>137.54</v>
      </c>
      <c r="O2004" s="84">
        <f t="shared" si="312"/>
        <v>453.88200000000001</v>
      </c>
      <c r="P2004" s="1"/>
      <c r="Q2004" s="1"/>
    </row>
    <row r="2005" spans="1:17" x14ac:dyDescent="0.2">
      <c r="A2005" s="84">
        <f t="shared" si="313"/>
        <v>199.9</v>
      </c>
      <c r="B2005" s="84">
        <f t="shared" si="310"/>
        <v>1</v>
      </c>
      <c r="C2005" s="84">
        <f t="shared" si="311"/>
        <v>1</v>
      </c>
      <c r="D2005" s="1"/>
      <c r="E2005" s="84">
        <f t="shared" si="314"/>
        <v>19.89</v>
      </c>
      <c r="F2005" s="84">
        <f t="shared" si="315"/>
        <v>0</v>
      </c>
      <c r="G2005" s="1"/>
      <c r="H2005" s="1"/>
      <c r="I2005" s="84">
        <f t="shared" si="316"/>
        <v>19.89</v>
      </c>
      <c r="J2005" s="84">
        <f t="shared" si="317"/>
        <v>357.8</v>
      </c>
      <c r="K2005" s="1"/>
      <c r="L2005" s="1"/>
      <c r="M2005" s="84">
        <f t="shared" si="318"/>
        <v>19.89</v>
      </c>
      <c r="N2005" s="84">
        <f t="shared" si="319"/>
        <v>137.62</v>
      </c>
      <c r="O2005" s="84">
        <f t="shared" si="312"/>
        <v>454.14600000000002</v>
      </c>
      <c r="P2005" s="1"/>
      <c r="Q2005" s="1"/>
    </row>
    <row r="2006" spans="1:17" x14ac:dyDescent="0.2">
      <c r="A2006" s="84">
        <f t="shared" si="313"/>
        <v>200</v>
      </c>
      <c r="B2006" s="84">
        <f t="shared" si="310"/>
        <v>1</v>
      </c>
      <c r="C2006" s="84">
        <f t="shared" si="311"/>
        <v>1</v>
      </c>
      <c r="D2006" s="1"/>
      <c r="E2006" s="84">
        <f t="shared" si="314"/>
        <v>19.899999999999999</v>
      </c>
      <c r="F2006" s="84">
        <f t="shared" si="315"/>
        <v>0</v>
      </c>
      <c r="G2006" s="1"/>
      <c r="H2006" s="1"/>
      <c r="I2006" s="84">
        <f t="shared" si="316"/>
        <v>19.899999999999999</v>
      </c>
      <c r="J2006" s="84">
        <f t="shared" si="317"/>
        <v>358</v>
      </c>
      <c r="K2006" s="1"/>
      <c r="L2006" s="1"/>
      <c r="M2006" s="84">
        <f t="shared" si="318"/>
        <v>19.899999999999999</v>
      </c>
      <c r="N2006" s="84">
        <f t="shared" si="319"/>
        <v>137.69</v>
      </c>
      <c r="O2006" s="84">
        <f t="shared" si="312"/>
        <v>454.37700000000001</v>
      </c>
      <c r="P2006" s="1"/>
      <c r="Q2006" s="1"/>
    </row>
    <row r="2007" spans="1:17" x14ac:dyDescent="0.2">
      <c r="A2007" s="84">
        <f t="shared" si="313"/>
        <v>200.1</v>
      </c>
      <c r="B2007" s="84">
        <f t="shared" si="310"/>
        <v>1</v>
      </c>
      <c r="C2007" s="84">
        <f t="shared" si="311"/>
        <v>1</v>
      </c>
      <c r="D2007" s="1"/>
      <c r="E2007" s="84">
        <f t="shared" si="314"/>
        <v>19.91</v>
      </c>
      <c r="F2007" s="84">
        <f t="shared" si="315"/>
        <v>0</v>
      </c>
      <c r="G2007" s="1"/>
      <c r="H2007" s="1"/>
      <c r="I2007" s="84">
        <f t="shared" si="316"/>
        <v>19.91</v>
      </c>
      <c r="J2007" s="84">
        <f t="shared" si="317"/>
        <v>358.2</v>
      </c>
      <c r="K2007" s="1"/>
      <c r="L2007" s="1"/>
      <c r="M2007" s="84">
        <f t="shared" si="318"/>
        <v>19.91</v>
      </c>
      <c r="N2007" s="84">
        <f t="shared" si="319"/>
        <v>137.77000000000001</v>
      </c>
      <c r="O2007" s="84">
        <f t="shared" si="312"/>
        <v>454.64100000000002</v>
      </c>
      <c r="P2007" s="1"/>
      <c r="Q2007" s="1"/>
    </row>
    <row r="2008" spans="1:17" x14ac:dyDescent="0.2">
      <c r="I2008" s="84">
        <f t="shared" si="316"/>
        <v>19.920000000000002</v>
      </c>
      <c r="J2008" s="84">
        <f t="shared" si="317"/>
        <v>358.4</v>
      </c>
      <c r="M2008" s="84">
        <f t="shared" si="318"/>
        <v>19.920000000000002</v>
      </c>
      <c r="N2008" s="84">
        <f t="shared" si="319"/>
        <v>137.85</v>
      </c>
      <c r="O2008" s="84">
        <f t="shared" si="312"/>
        <v>454.90499999999997</v>
      </c>
    </row>
    <row r="2009" spans="1:17" x14ac:dyDescent="0.2">
      <c r="I2009" s="84">
        <f t="shared" si="316"/>
        <v>19.93</v>
      </c>
      <c r="J2009" s="84">
        <f t="shared" si="317"/>
        <v>358.6</v>
      </c>
      <c r="M2009" s="84">
        <f t="shared" si="318"/>
        <v>19.93</v>
      </c>
      <c r="N2009" s="84">
        <f t="shared" si="319"/>
        <v>137.91999999999999</v>
      </c>
      <c r="O2009" s="84">
        <f t="shared" si="312"/>
        <v>455.13600000000002</v>
      </c>
    </row>
    <row r="2010" spans="1:17" x14ac:dyDescent="0.2">
      <c r="I2010" s="84">
        <f t="shared" si="316"/>
        <v>19.940000000000001</v>
      </c>
      <c r="J2010" s="84">
        <f t="shared" si="317"/>
        <v>358.8</v>
      </c>
      <c r="M2010" s="84">
        <f t="shared" si="318"/>
        <v>19.940000000000001</v>
      </c>
      <c r="N2010" s="84">
        <f t="shared" si="319"/>
        <v>138</v>
      </c>
      <c r="O2010" s="84">
        <f t="shared" si="312"/>
        <v>455.4</v>
      </c>
    </row>
    <row r="2011" spans="1:17" x14ac:dyDescent="0.2">
      <c r="I2011" s="84">
        <f t="shared" si="316"/>
        <v>19.95</v>
      </c>
      <c r="J2011" s="84">
        <f t="shared" si="317"/>
        <v>359</v>
      </c>
      <c r="M2011" s="84">
        <f t="shared" si="318"/>
        <v>19.95</v>
      </c>
      <c r="N2011" s="84">
        <f t="shared" si="319"/>
        <v>138.08000000000001</v>
      </c>
      <c r="O2011" s="84">
        <f t="shared" si="312"/>
        <v>455.66399999999999</v>
      </c>
    </row>
    <row r="2012" spans="1:17" x14ac:dyDescent="0.2">
      <c r="I2012" s="84">
        <f t="shared" si="316"/>
        <v>19.96</v>
      </c>
      <c r="J2012" s="84">
        <f t="shared" si="317"/>
        <v>359.2</v>
      </c>
      <c r="M2012" s="84">
        <f t="shared" si="318"/>
        <v>19.96</v>
      </c>
      <c r="N2012" s="84">
        <f t="shared" si="319"/>
        <v>138.15</v>
      </c>
      <c r="O2012" s="84">
        <f t="shared" si="312"/>
        <v>455.89499999999998</v>
      </c>
    </row>
    <row r="2013" spans="1:17" x14ac:dyDescent="0.2">
      <c r="I2013" s="84">
        <f t="shared" si="316"/>
        <v>19.97</v>
      </c>
      <c r="J2013" s="84">
        <f t="shared" si="317"/>
        <v>359.4</v>
      </c>
      <c r="M2013" s="84">
        <f t="shared" si="318"/>
        <v>19.97</v>
      </c>
      <c r="N2013" s="84">
        <f t="shared" si="319"/>
        <v>138.22999999999999</v>
      </c>
      <c r="O2013" s="84">
        <f t="shared" si="312"/>
        <v>456.15899999999999</v>
      </c>
    </row>
    <row r="2014" spans="1:17" x14ac:dyDescent="0.2">
      <c r="I2014" s="84">
        <f t="shared" si="316"/>
        <v>19.98</v>
      </c>
      <c r="J2014" s="84">
        <f t="shared" si="317"/>
        <v>359.6</v>
      </c>
      <c r="M2014" s="84">
        <f t="shared" si="318"/>
        <v>19.98</v>
      </c>
      <c r="N2014" s="84">
        <f t="shared" si="319"/>
        <v>138.31</v>
      </c>
      <c r="O2014" s="84">
        <f t="shared" si="312"/>
        <v>456.423</v>
      </c>
    </row>
    <row r="2015" spans="1:17" x14ac:dyDescent="0.2">
      <c r="I2015" s="84">
        <f t="shared" si="316"/>
        <v>19.989999999999998</v>
      </c>
      <c r="J2015" s="84">
        <f t="shared" si="317"/>
        <v>359.8</v>
      </c>
      <c r="M2015" s="84">
        <f t="shared" si="318"/>
        <v>19.989999999999998</v>
      </c>
      <c r="N2015" s="84">
        <f t="shared" si="319"/>
        <v>138.38</v>
      </c>
      <c r="O2015" s="84">
        <f t="shared" si="312"/>
        <v>456.654</v>
      </c>
    </row>
    <row r="2016" spans="1:17" x14ac:dyDescent="0.2">
      <c r="I2016" s="84">
        <f t="shared" si="316"/>
        <v>20</v>
      </c>
      <c r="J2016" s="84">
        <f t="shared" si="317"/>
        <v>360</v>
      </c>
      <c r="M2016" s="84">
        <f t="shared" si="318"/>
        <v>20</v>
      </c>
      <c r="N2016" s="84">
        <f t="shared" si="319"/>
        <v>138.46</v>
      </c>
      <c r="O2016" s="84">
        <f t="shared" si="312"/>
        <v>456.91800000000001</v>
      </c>
    </row>
  </sheetData>
  <mergeCells count="4">
    <mergeCell ref="A14:C14"/>
    <mergeCell ref="E14:F14"/>
    <mergeCell ref="I14:J14"/>
    <mergeCell ref="M14:N14"/>
  </mergeCells>
  <dataValidations count="3">
    <dataValidation type="list" showInputMessage="1" showErrorMessage="1" promptTitle="Wertungstyp für Mädchen" prompt="Hier können Sie festlegen, ob Mädchen nach der Damentabelle, der Herrentabelle, oder der Herrentabelle mit Aufschlag gewertet werden." sqref="B3">
      <formula1>Damenwertungstyp</formula1>
    </dataValidation>
    <dataValidation type="list" allowBlank="1" showInputMessage="1" showErrorMessage="1" sqref="N4">
      <formula1>$X$1:$X$2</formula1>
    </dataValidation>
    <dataValidation type="list" allowBlank="1" showInputMessage="1" showErrorMessage="1" sqref="N1">
      <formula1>$Y$1:$Y$2</formula1>
    </dataValidation>
  </dataValidations>
  <pageMargins left="0.7" right="0.7" top="0.78740157499999996" bottom="0.78740157499999996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993"/>
  <sheetViews>
    <sheetView workbookViewId="0">
      <selection activeCell="C15" sqref="C15"/>
    </sheetView>
  </sheetViews>
  <sheetFormatPr baseColWidth="10" defaultRowHeight="12.75" x14ac:dyDescent="0.2"/>
  <cols>
    <col min="1" max="1" width="10.140625" bestFit="1" customWidth="1"/>
    <col min="2" max="11" width="12.42578125" customWidth="1"/>
    <col min="13" max="13" width="26" customWidth="1"/>
    <col min="14" max="14" width="29.140625" customWidth="1"/>
    <col min="16" max="16" width="12.7109375" customWidth="1"/>
    <col min="17" max="17" width="8.140625" style="5" customWidth="1"/>
    <col min="24" max="30" width="11.42578125" style="5"/>
  </cols>
  <sheetData>
    <row r="1" spans="1:30" ht="30" x14ac:dyDescent="0.4">
      <c r="A1" s="361" t="s">
        <v>157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3"/>
      <c r="P1" s="3"/>
      <c r="Q1" s="364" t="s">
        <v>158</v>
      </c>
      <c r="R1" s="365"/>
      <c r="S1" s="365"/>
      <c r="T1" s="365"/>
      <c r="U1" s="365"/>
      <c r="V1" s="365"/>
      <c r="W1" s="366"/>
      <c r="X1" s="364" t="s">
        <v>159</v>
      </c>
      <c r="Y1" s="368"/>
      <c r="Z1" s="368"/>
      <c r="AA1" s="368"/>
      <c r="AB1" s="368"/>
      <c r="AC1" s="368"/>
      <c r="AD1" s="369"/>
    </row>
    <row r="2" spans="1:30" ht="16.5" customHeight="1" x14ac:dyDescent="0.4">
      <c r="A2" s="4"/>
      <c r="O2" t="s">
        <v>160</v>
      </c>
      <c r="P2" s="2" t="s">
        <v>161</v>
      </c>
      <c r="Q2" s="5" t="s">
        <v>162</v>
      </c>
      <c r="R2" t="s">
        <v>163</v>
      </c>
      <c r="S2" t="s">
        <v>164</v>
      </c>
      <c r="T2" t="s">
        <v>165</v>
      </c>
      <c r="U2" t="s">
        <v>166</v>
      </c>
      <c r="V2" t="s">
        <v>167</v>
      </c>
      <c r="W2" t="s">
        <v>168</v>
      </c>
      <c r="X2" s="5" t="s">
        <v>162</v>
      </c>
      <c r="Y2" s="5" t="s">
        <v>163</v>
      </c>
      <c r="Z2" s="5" t="s">
        <v>164</v>
      </c>
      <c r="AA2" s="5" t="s">
        <v>165</v>
      </c>
      <c r="AB2" s="5" t="s">
        <v>166</v>
      </c>
      <c r="AC2" s="5" t="s">
        <v>167</v>
      </c>
      <c r="AD2" s="5" t="s">
        <v>168</v>
      </c>
    </row>
    <row r="3" spans="1:30" x14ac:dyDescent="0.2">
      <c r="A3" s="367" t="s">
        <v>169</v>
      </c>
      <c r="B3" s="367"/>
      <c r="C3" s="350" t="s">
        <v>158</v>
      </c>
      <c r="D3" s="353"/>
      <c r="E3" s="351"/>
      <c r="F3" s="352"/>
      <c r="G3" s="350" t="s">
        <v>159</v>
      </c>
      <c r="H3" s="351"/>
      <c r="I3" s="351"/>
      <c r="J3" s="352"/>
      <c r="K3" s="360" t="s">
        <v>170</v>
      </c>
      <c r="L3" s="352"/>
      <c r="O3" s="6">
        <f t="shared" ref="O3:O66" si="0">P3-0.01</f>
        <v>0.99</v>
      </c>
      <c r="P3" s="6">
        <v>1</v>
      </c>
      <c r="Q3" s="5">
        <f>IF($P3&gt;=$D$5,1,10^($C$5*LOG(MAX($P3,$E$5)/$D$5)^2))</f>
        <v>2.807580207860767</v>
      </c>
      <c r="R3" s="5">
        <f>IF($P3&gt;=$D$6,1,10^($C$6*LOG(MAX($P3,$E$6)/$D$6)^2))</f>
        <v>2.807580207860767</v>
      </c>
      <c r="S3" s="5">
        <f>IF($P3&gt;=$D$7,1,10^($C$7*LOG(MAX($P3,$E$7)/$D$7)^2))</f>
        <v>2.7472629272139986</v>
      </c>
      <c r="T3" s="5">
        <f>IF($P3&gt;=$D$8,1,10^($C$8*LOG(MAX($P3,$E$8)/$D$8)^2))</f>
        <v>3.6062674487478095</v>
      </c>
      <c r="U3" s="5">
        <f>IF($P3&gt;=$D$9,1,10^($C$9*LOG(MAX($P3,$E$9)/$D$9)^2))</f>
        <v>3.6062674487478095</v>
      </c>
      <c r="V3" s="5">
        <f>IF($P3&gt;=$D$10,1,10^($C$10*LOG(MAX($P3,$E$10)/$D$10)^2))</f>
        <v>3.6062674487478095</v>
      </c>
      <c r="W3" s="5">
        <f>IF($P3&gt;=$D$11,1,10^($C$11*LOG(MAX($P3,$E$11)/$D$11)^2))</f>
        <v>3.6062674487478095</v>
      </c>
      <c r="X3" s="5">
        <f>IF($P3&gt;=$H5,1,10^($G$5*LOG(MAX($P3,$I$5)/$H$5)^2))</f>
        <v>3.3629911489693285</v>
      </c>
      <c r="Y3" s="5">
        <f>IF($P3&gt;=$H$6,1,10^($G$6*LOG(MAX($P3,$I$6)/$H$6)^2))</f>
        <v>3.3629911489693285</v>
      </c>
      <c r="Z3" s="5">
        <f>IF($P3&gt;=$H$7,1,10^($G$7*LOG(MAX($P3,$I$7)/$H$7)^2))</f>
        <v>2.8273452141209665</v>
      </c>
      <c r="AA3" s="5">
        <f>IF(P3&gt;=$H$8,1,10^($G$8*LOG(MAX($P3,$I$8)/$H$8)^2))</f>
        <v>3.3000029800943933</v>
      </c>
      <c r="AB3" s="5">
        <f>IF($P3&gt;=$H$9,1,10^($G$9*LOG(MAX($P3,$I$9)/$H$9)^2))</f>
        <v>3.3000029800943933</v>
      </c>
      <c r="AC3" s="5">
        <f>IF($P3&gt;=$H$10,1,10^($G$10*LOG(MAX($P3,$I$10)/$H$10)^2))</f>
        <v>3.3000029800943933</v>
      </c>
      <c r="AD3" s="5">
        <f>IF($P3&gt;=$H$11,1,10^($G$11*LOG(MAX($P3,$I$11)/$H$11)^2))</f>
        <v>3.3000029800943933</v>
      </c>
    </row>
    <row r="4" spans="1:30" x14ac:dyDescent="0.2">
      <c r="A4" s="7" t="s">
        <v>171</v>
      </c>
      <c r="B4" s="7" t="s">
        <v>172</v>
      </c>
      <c r="C4" s="7" t="s">
        <v>173</v>
      </c>
      <c r="D4" s="7" t="s">
        <v>174</v>
      </c>
      <c r="E4" s="7" t="s">
        <v>175</v>
      </c>
      <c r="F4" s="7" t="s">
        <v>176</v>
      </c>
      <c r="G4" s="7" t="s">
        <v>173</v>
      </c>
      <c r="H4" s="7" t="s">
        <v>174</v>
      </c>
      <c r="I4" s="7" t="s">
        <v>175</v>
      </c>
      <c r="J4" s="7" t="s">
        <v>176</v>
      </c>
      <c r="K4" s="7" t="s">
        <v>171</v>
      </c>
      <c r="L4" s="7" t="s">
        <v>172</v>
      </c>
      <c r="O4" s="6">
        <f t="shared" si="0"/>
        <v>1.0900000000000001</v>
      </c>
      <c r="P4" s="6">
        <f t="shared" ref="P4:P67" si="1">P3+0.1</f>
        <v>1.1000000000000001</v>
      </c>
      <c r="Q4" s="5">
        <f t="shared" ref="Q4:Q67" si="2">IF($P4&gt;=$D$5,1,10^($C$5*LOG(MAX($P4,$E$5)/$D$5)^2))</f>
        <v>2.807580207860767</v>
      </c>
      <c r="R4" s="5">
        <f t="shared" ref="R4:R67" si="3">IF($P4&gt;=$D$6,1,10^($C$6*LOG(MAX($P4,$E$6)/$D$6)^2))</f>
        <v>2.807580207860767</v>
      </c>
      <c r="S4" s="5">
        <f t="shared" ref="S4:S67" si="4">IF($P4&gt;=$D$7,1,10^($C$7*LOG(MAX($P4,$E$7)/$D$7)^2))</f>
        <v>2.7472629272139986</v>
      </c>
      <c r="T4" s="5">
        <f t="shared" ref="T4:T67" si="5">IF($P4&gt;=$D$8,1,10^($C$8*LOG(MAX($P4,$E$8)/$D$8)^2))</f>
        <v>3.6062674487478095</v>
      </c>
      <c r="U4" s="5">
        <f t="shared" ref="U4:U67" si="6">IF($P4&gt;=$D$9,1,10^($C$9*LOG(MAX($P4,$E$9)/$D$9)^2))</f>
        <v>3.6062674487478095</v>
      </c>
      <c r="V4" s="5">
        <f t="shared" ref="V4:V67" si="7">IF($P4&gt;=$D$10,1,10^($C$10*LOG(MAX($P4,$E$10)/$D$10)^2))</f>
        <v>3.6062674487478095</v>
      </c>
      <c r="W4" s="5">
        <f t="shared" ref="W4:W67" si="8">IF($P4&gt;=$D$11,1,10^($C$11*LOG(MAX($P4,$E$11)/$D$11)^2))</f>
        <v>3.6062674487478095</v>
      </c>
      <c r="X4" s="5">
        <f t="shared" ref="X4:X67" si="9">IF($P4&gt;=$H6,1,10^($G$5*LOG(MAX($P4,$I$5)/$H$5)^2))</f>
        <v>3.3629911489693285</v>
      </c>
      <c r="Y4" s="5">
        <f t="shared" ref="Y4:Y67" si="10">IF($P4&gt;=$H$6,1,10^($G$6*LOG(MAX($P4,$I$6)/$H$6)^2))</f>
        <v>3.3629911489693285</v>
      </c>
      <c r="Z4" s="5">
        <f t="shared" ref="Z4:Z67" si="11">IF($P4&gt;=$H$7,1,10^($G$7*LOG(MAX($P4,$I$7)/$H$7)^2))</f>
        <v>2.8273452141209665</v>
      </c>
      <c r="AA4" s="5">
        <f t="shared" ref="AA4:AA67" si="12">IF(P4&gt;=$H$8,1,10^($G$8*LOG(MAX($P4,$I$8)/$H$8)^2))</f>
        <v>3.3000029800943933</v>
      </c>
      <c r="AB4" s="5">
        <f t="shared" ref="AB4:AB67" si="13">IF($P4&gt;=$H$9,1,10^($G$9*LOG(MAX($P4,$I$9)/$H$9)^2))</f>
        <v>3.3000029800943933</v>
      </c>
      <c r="AC4" s="5">
        <f t="shared" ref="AC4:AC67" si="14">IF($P4&gt;=$H$10,1,10^($G$10*LOG(MAX($P4,$I$10)/$H$10)^2))</f>
        <v>3.3000029800943933</v>
      </c>
      <c r="AD4" s="5">
        <f t="shared" ref="AD4:AD67" si="15">IF($P4&gt;=$H$11,1,10^($G$11*LOG(MAX($P4,$I$11)/$H$11)^2))</f>
        <v>3.3000029800943933</v>
      </c>
    </row>
    <row r="5" spans="1:30" x14ac:dyDescent="0.2">
      <c r="A5" s="8">
        <v>1</v>
      </c>
      <c r="B5" s="8">
        <v>36891</v>
      </c>
      <c r="C5" s="9">
        <v>0.93857381299999998</v>
      </c>
      <c r="D5" s="9">
        <v>157.14099999999999</v>
      </c>
      <c r="E5" s="9">
        <v>32</v>
      </c>
      <c r="F5" s="9">
        <v>3</v>
      </c>
      <c r="G5" s="9">
        <v>0.93857381299999998</v>
      </c>
      <c r="H5" s="9">
        <v>157.14099999999999</v>
      </c>
      <c r="I5" s="9">
        <v>28</v>
      </c>
      <c r="J5" s="9">
        <v>10</v>
      </c>
      <c r="K5" s="10" t="s">
        <v>177</v>
      </c>
      <c r="L5" s="10" t="s">
        <v>178</v>
      </c>
      <c r="O5" s="6">
        <f t="shared" si="0"/>
        <v>1.1900000000000002</v>
      </c>
      <c r="P5" s="6">
        <f t="shared" si="1"/>
        <v>1.2000000000000002</v>
      </c>
      <c r="Q5" s="5">
        <f t="shared" si="2"/>
        <v>2.807580207860767</v>
      </c>
      <c r="R5" s="5">
        <f t="shared" si="3"/>
        <v>2.807580207860767</v>
      </c>
      <c r="S5" s="5">
        <f t="shared" si="4"/>
        <v>2.7472629272139986</v>
      </c>
      <c r="T5" s="5">
        <f t="shared" si="5"/>
        <v>3.6062674487478095</v>
      </c>
      <c r="U5" s="5">
        <f t="shared" si="6"/>
        <v>3.6062674487478095</v>
      </c>
      <c r="V5" s="5">
        <f t="shared" si="7"/>
        <v>3.6062674487478095</v>
      </c>
      <c r="W5" s="5">
        <f t="shared" si="8"/>
        <v>3.6062674487478095</v>
      </c>
      <c r="X5" s="5">
        <f t="shared" si="9"/>
        <v>3.3629911489693285</v>
      </c>
      <c r="Y5" s="5">
        <f t="shared" si="10"/>
        <v>3.3629911489693285</v>
      </c>
      <c r="Z5" s="5">
        <f t="shared" si="11"/>
        <v>2.8273452141209665</v>
      </c>
      <c r="AA5" s="5">
        <f t="shared" si="12"/>
        <v>3.3000029800943933</v>
      </c>
      <c r="AB5" s="5">
        <f t="shared" si="13"/>
        <v>3.3000029800943933</v>
      </c>
      <c r="AC5" s="5">
        <f t="shared" si="14"/>
        <v>3.3000029800943933</v>
      </c>
      <c r="AD5" s="5">
        <f t="shared" si="15"/>
        <v>3.3000029800943933</v>
      </c>
    </row>
    <row r="6" spans="1:30" x14ac:dyDescent="0.2">
      <c r="A6" s="11">
        <v>36892</v>
      </c>
      <c r="B6" s="11">
        <v>38352</v>
      </c>
      <c r="C6" s="12">
        <v>0.93857381299999998</v>
      </c>
      <c r="D6" s="12">
        <v>157.14099999999999</v>
      </c>
      <c r="E6" s="12">
        <v>32</v>
      </c>
      <c r="F6" s="12">
        <v>4</v>
      </c>
      <c r="G6" s="12">
        <v>0.93857381299999998</v>
      </c>
      <c r="H6" s="12">
        <v>157.14099999999999</v>
      </c>
      <c r="I6" s="12">
        <v>28</v>
      </c>
      <c r="J6" s="12">
        <v>11</v>
      </c>
      <c r="K6" s="13" t="s">
        <v>179</v>
      </c>
      <c r="L6" s="13" t="s">
        <v>180</v>
      </c>
      <c r="O6" s="6">
        <f t="shared" si="0"/>
        <v>1.2900000000000003</v>
      </c>
      <c r="P6" s="6">
        <f t="shared" si="1"/>
        <v>1.3000000000000003</v>
      </c>
      <c r="Q6" s="5">
        <f t="shared" si="2"/>
        <v>2.807580207860767</v>
      </c>
      <c r="R6" s="5">
        <f t="shared" si="3"/>
        <v>2.807580207860767</v>
      </c>
      <c r="S6" s="5">
        <f t="shared" si="4"/>
        <v>2.7472629272139986</v>
      </c>
      <c r="T6" s="5">
        <f t="shared" si="5"/>
        <v>3.6062674487478095</v>
      </c>
      <c r="U6" s="5">
        <f t="shared" si="6"/>
        <v>3.6062674487478095</v>
      </c>
      <c r="V6" s="5">
        <f t="shared" si="7"/>
        <v>3.6062674487478095</v>
      </c>
      <c r="W6" s="5">
        <f t="shared" si="8"/>
        <v>3.6062674487478095</v>
      </c>
      <c r="X6" s="5">
        <f t="shared" si="9"/>
        <v>3.3629911489693285</v>
      </c>
      <c r="Y6" s="5">
        <f t="shared" si="10"/>
        <v>3.3629911489693285</v>
      </c>
      <c r="Z6" s="5">
        <f t="shared" si="11"/>
        <v>2.8273452141209665</v>
      </c>
      <c r="AA6" s="5">
        <f t="shared" si="12"/>
        <v>3.3000029800943933</v>
      </c>
      <c r="AB6" s="5">
        <f t="shared" si="13"/>
        <v>3.3000029800943933</v>
      </c>
      <c r="AC6" s="5">
        <f t="shared" si="14"/>
        <v>3.3000029800943933</v>
      </c>
      <c r="AD6" s="5">
        <f t="shared" si="15"/>
        <v>3.3000029800943933</v>
      </c>
    </row>
    <row r="7" spans="1:30" x14ac:dyDescent="0.2">
      <c r="A7" s="8">
        <v>38353</v>
      </c>
      <c r="B7" s="8">
        <v>39813</v>
      </c>
      <c r="C7" s="14">
        <v>0.84571697599999995</v>
      </c>
      <c r="D7" s="14">
        <v>168.09100000000001</v>
      </c>
      <c r="E7" s="14">
        <v>32</v>
      </c>
      <c r="F7" s="14">
        <v>5</v>
      </c>
      <c r="G7" s="14">
        <v>1.316081431</v>
      </c>
      <c r="H7" s="14">
        <v>107.84399999999999</v>
      </c>
      <c r="I7" s="14">
        <v>28</v>
      </c>
      <c r="J7" s="14">
        <v>12</v>
      </c>
      <c r="K7" s="10" t="s">
        <v>181</v>
      </c>
      <c r="L7" s="10" t="s">
        <v>182</v>
      </c>
      <c r="O7" s="6">
        <f t="shared" si="0"/>
        <v>1.3900000000000003</v>
      </c>
      <c r="P7" s="6">
        <f t="shared" si="1"/>
        <v>1.4000000000000004</v>
      </c>
      <c r="Q7" s="5">
        <f t="shared" si="2"/>
        <v>2.807580207860767</v>
      </c>
      <c r="R7" s="5">
        <f t="shared" si="3"/>
        <v>2.807580207860767</v>
      </c>
      <c r="S7" s="5">
        <f t="shared" si="4"/>
        <v>2.7472629272139986</v>
      </c>
      <c r="T7" s="5">
        <f t="shared" si="5"/>
        <v>3.6062674487478095</v>
      </c>
      <c r="U7" s="5">
        <f t="shared" si="6"/>
        <v>3.6062674487478095</v>
      </c>
      <c r="V7" s="5">
        <f t="shared" si="7"/>
        <v>3.6062674487478095</v>
      </c>
      <c r="W7" s="5">
        <f t="shared" si="8"/>
        <v>3.6062674487478095</v>
      </c>
      <c r="X7" s="5">
        <f t="shared" si="9"/>
        <v>3.3629911489693285</v>
      </c>
      <c r="Y7" s="5">
        <f t="shared" si="10"/>
        <v>3.3629911489693285</v>
      </c>
      <c r="Z7" s="5">
        <f t="shared" si="11"/>
        <v>2.8273452141209665</v>
      </c>
      <c r="AA7" s="5">
        <f t="shared" si="12"/>
        <v>3.3000029800943933</v>
      </c>
      <c r="AB7" s="5">
        <f t="shared" si="13"/>
        <v>3.3000029800943933</v>
      </c>
      <c r="AC7" s="5">
        <f t="shared" si="14"/>
        <v>3.3000029800943933</v>
      </c>
      <c r="AD7" s="5">
        <f t="shared" si="15"/>
        <v>3.3000029800943933</v>
      </c>
    </row>
    <row r="8" spans="1:30" x14ac:dyDescent="0.2">
      <c r="A8" s="11">
        <v>39814</v>
      </c>
      <c r="B8" s="11">
        <v>41274</v>
      </c>
      <c r="C8" s="12">
        <v>0.78478065399999997</v>
      </c>
      <c r="D8" s="12">
        <v>173.96100000000001</v>
      </c>
      <c r="E8" s="12">
        <v>25</v>
      </c>
      <c r="F8" s="12">
        <v>6</v>
      </c>
      <c r="G8" s="12">
        <v>1.056683941</v>
      </c>
      <c r="H8" s="12">
        <v>125.441</v>
      </c>
      <c r="I8" s="12">
        <v>25</v>
      </c>
      <c r="J8" s="12">
        <v>13</v>
      </c>
      <c r="K8" s="13" t="s">
        <v>183</v>
      </c>
      <c r="L8" s="13" t="s">
        <v>184</v>
      </c>
      <c r="O8" s="6">
        <f t="shared" si="0"/>
        <v>1.4900000000000004</v>
      </c>
      <c r="P8" s="6">
        <f t="shared" si="1"/>
        <v>1.5000000000000004</v>
      </c>
      <c r="Q8" s="5">
        <f t="shared" si="2"/>
        <v>2.807580207860767</v>
      </c>
      <c r="R8" s="5">
        <f t="shared" si="3"/>
        <v>2.807580207860767</v>
      </c>
      <c r="S8" s="5">
        <f t="shared" si="4"/>
        <v>2.7472629272139986</v>
      </c>
      <c r="T8" s="5">
        <f t="shared" si="5"/>
        <v>3.6062674487478095</v>
      </c>
      <c r="U8" s="5">
        <f t="shared" si="6"/>
        <v>3.6062674487478095</v>
      </c>
      <c r="V8" s="5">
        <f t="shared" si="7"/>
        <v>3.6062674487478095</v>
      </c>
      <c r="W8" s="5">
        <f t="shared" si="8"/>
        <v>3.6062674487478095</v>
      </c>
      <c r="X8" s="5">
        <f t="shared" si="9"/>
        <v>3.3629911489693285</v>
      </c>
      <c r="Y8" s="5">
        <f t="shared" si="10"/>
        <v>3.3629911489693285</v>
      </c>
      <c r="Z8" s="5">
        <f t="shared" si="11"/>
        <v>2.8273452141209665</v>
      </c>
      <c r="AA8" s="5">
        <f t="shared" si="12"/>
        <v>3.3000029800943933</v>
      </c>
      <c r="AB8" s="5">
        <f t="shared" si="13"/>
        <v>3.3000029800943933</v>
      </c>
      <c r="AC8" s="5">
        <f t="shared" si="14"/>
        <v>3.3000029800943933</v>
      </c>
      <c r="AD8" s="5">
        <f t="shared" si="15"/>
        <v>3.3000029800943933</v>
      </c>
    </row>
    <row r="9" spans="1:30" x14ac:dyDescent="0.2">
      <c r="A9" s="8">
        <v>72686</v>
      </c>
      <c r="B9" s="8">
        <v>73050</v>
      </c>
      <c r="C9" s="9">
        <v>0.78478065399999997</v>
      </c>
      <c r="D9" s="9">
        <v>173.96100000000001</v>
      </c>
      <c r="E9" s="9">
        <v>25</v>
      </c>
      <c r="F9" s="9">
        <v>7</v>
      </c>
      <c r="G9" s="9">
        <v>1.056683941</v>
      </c>
      <c r="H9" s="9">
        <v>125.441</v>
      </c>
      <c r="I9" s="9">
        <v>25</v>
      </c>
      <c r="J9" s="9">
        <v>14</v>
      </c>
      <c r="K9" s="10" t="s">
        <v>185</v>
      </c>
      <c r="L9" s="10" t="s">
        <v>186</v>
      </c>
      <c r="O9" s="6">
        <f t="shared" si="0"/>
        <v>1.5900000000000005</v>
      </c>
      <c r="P9" s="6">
        <f t="shared" si="1"/>
        <v>1.6000000000000005</v>
      </c>
      <c r="Q9" s="5">
        <f t="shared" si="2"/>
        <v>2.807580207860767</v>
      </c>
      <c r="R9" s="5">
        <f t="shared" si="3"/>
        <v>2.807580207860767</v>
      </c>
      <c r="S9" s="5">
        <f t="shared" si="4"/>
        <v>2.7472629272139986</v>
      </c>
      <c r="T9" s="5">
        <f t="shared" si="5"/>
        <v>3.6062674487478095</v>
      </c>
      <c r="U9" s="5">
        <f t="shared" si="6"/>
        <v>3.6062674487478095</v>
      </c>
      <c r="V9" s="5">
        <f t="shared" si="7"/>
        <v>3.6062674487478095</v>
      </c>
      <c r="W9" s="5">
        <f t="shared" si="8"/>
        <v>3.6062674487478095</v>
      </c>
      <c r="X9" s="5">
        <f t="shared" si="9"/>
        <v>3.3629911489693285</v>
      </c>
      <c r="Y9" s="5">
        <f t="shared" si="10"/>
        <v>3.3629911489693285</v>
      </c>
      <c r="Z9" s="5">
        <f t="shared" si="11"/>
        <v>2.8273452141209665</v>
      </c>
      <c r="AA9" s="5">
        <f t="shared" si="12"/>
        <v>3.3000029800943933</v>
      </c>
      <c r="AB9" s="5">
        <f t="shared" si="13"/>
        <v>3.3000029800943933</v>
      </c>
      <c r="AC9" s="5">
        <f t="shared" si="14"/>
        <v>3.3000029800943933</v>
      </c>
      <c r="AD9" s="5">
        <f t="shared" si="15"/>
        <v>3.3000029800943933</v>
      </c>
    </row>
    <row r="10" spans="1:30" x14ac:dyDescent="0.2">
      <c r="A10" s="11">
        <v>72686</v>
      </c>
      <c r="B10" s="11">
        <v>41274</v>
      </c>
      <c r="C10" s="12">
        <v>0.78478065399999997</v>
      </c>
      <c r="D10" s="12">
        <v>173.96100000000001</v>
      </c>
      <c r="E10" s="12">
        <v>25</v>
      </c>
      <c r="F10" s="12">
        <v>8</v>
      </c>
      <c r="G10" s="12">
        <v>1.056683941</v>
      </c>
      <c r="H10" s="12">
        <v>125.441</v>
      </c>
      <c r="I10" s="12">
        <v>25</v>
      </c>
      <c r="J10" s="12">
        <v>15</v>
      </c>
      <c r="K10" s="13" t="s">
        <v>185</v>
      </c>
      <c r="L10" s="13" t="s">
        <v>186</v>
      </c>
      <c r="O10" s="6">
        <f t="shared" si="0"/>
        <v>1.6900000000000006</v>
      </c>
      <c r="P10" s="6">
        <f t="shared" si="1"/>
        <v>1.7000000000000006</v>
      </c>
      <c r="Q10" s="5">
        <f t="shared" si="2"/>
        <v>2.807580207860767</v>
      </c>
      <c r="R10" s="5">
        <f t="shared" si="3"/>
        <v>2.807580207860767</v>
      </c>
      <c r="S10" s="5">
        <f t="shared" si="4"/>
        <v>2.7472629272139986</v>
      </c>
      <c r="T10" s="5">
        <f t="shared" si="5"/>
        <v>3.6062674487478095</v>
      </c>
      <c r="U10" s="5">
        <f t="shared" si="6"/>
        <v>3.6062674487478095</v>
      </c>
      <c r="V10" s="5">
        <f t="shared" si="7"/>
        <v>3.6062674487478095</v>
      </c>
      <c r="W10" s="5">
        <f t="shared" si="8"/>
        <v>3.6062674487478095</v>
      </c>
      <c r="X10" s="5">
        <f t="shared" si="9"/>
        <v>1</v>
      </c>
      <c r="Y10" s="5">
        <f t="shared" si="10"/>
        <v>3.3629911489693285</v>
      </c>
      <c r="Z10" s="5">
        <f t="shared" si="11"/>
        <v>2.8273452141209665</v>
      </c>
      <c r="AA10" s="5">
        <f t="shared" si="12"/>
        <v>3.3000029800943933</v>
      </c>
      <c r="AB10" s="5">
        <f t="shared" si="13"/>
        <v>3.3000029800943933</v>
      </c>
      <c r="AC10" s="5">
        <f t="shared" si="14"/>
        <v>3.3000029800943933</v>
      </c>
      <c r="AD10" s="5">
        <f t="shared" si="15"/>
        <v>3.3000029800943933</v>
      </c>
    </row>
    <row r="11" spans="1:30" x14ac:dyDescent="0.2">
      <c r="A11" s="8">
        <v>72686</v>
      </c>
      <c r="B11" s="8">
        <v>73050</v>
      </c>
      <c r="C11" s="9">
        <v>0.78478065399999997</v>
      </c>
      <c r="D11" s="9">
        <v>173.96100000000001</v>
      </c>
      <c r="E11" s="9">
        <v>25</v>
      </c>
      <c r="F11" s="9">
        <v>9</v>
      </c>
      <c r="G11" s="9">
        <v>1.056683941</v>
      </c>
      <c r="H11" s="9">
        <v>125.441</v>
      </c>
      <c r="I11" s="9">
        <v>25</v>
      </c>
      <c r="J11" s="9">
        <v>16</v>
      </c>
      <c r="K11" s="10" t="s">
        <v>185</v>
      </c>
      <c r="L11" s="10" t="s">
        <v>186</v>
      </c>
      <c r="O11" s="6">
        <f t="shared" si="0"/>
        <v>1.7900000000000007</v>
      </c>
      <c r="P11" s="6">
        <f t="shared" si="1"/>
        <v>1.8000000000000007</v>
      </c>
      <c r="Q11" s="5">
        <f t="shared" si="2"/>
        <v>2.807580207860767</v>
      </c>
      <c r="R11" s="5">
        <f t="shared" si="3"/>
        <v>2.807580207860767</v>
      </c>
      <c r="S11" s="5">
        <f t="shared" si="4"/>
        <v>2.7472629272139986</v>
      </c>
      <c r="T11" s="5">
        <f t="shared" si="5"/>
        <v>3.6062674487478095</v>
      </c>
      <c r="U11" s="5">
        <f t="shared" si="6"/>
        <v>3.6062674487478095</v>
      </c>
      <c r="V11" s="5">
        <f t="shared" si="7"/>
        <v>3.6062674487478095</v>
      </c>
      <c r="W11" s="5">
        <f t="shared" si="8"/>
        <v>3.6062674487478095</v>
      </c>
      <c r="X11" s="5">
        <f t="shared" si="9"/>
        <v>1</v>
      </c>
      <c r="Y11" s="5">
        <f t="shared" si="10"/>
        <v>3.3629911489693285</v>
      </c>
      <c r="Z11" s="5">
        <f t="shared" si="11"/>
        <v>2.8273452141209665</v>
      </c>
      <c r="AA11" s="5">
        <f t="shared" si="12"/>
        <v>3.3000029800943933</v>
      </c>
      <c r="AB11" s="5">
        <f t="shared" si="13"/>
        <v>3.3000029800943933</v>
      </c>
      <c r="AC11" s="5">
        <f t="shared" si="14"/>
        <v>3.3000029800943933</v>
      </c>
      <c r="AD11" s="5">
        <f t="shared" si="15"/>
        <v>3.3000029800943933</v>
      </c>
    </row>
    <row r="12" spans="1:30" x14ac:dyDescent="0.2">
      <c r="O12" s="6">
        <f t="shared" si="0"/>
        <v>1.8900000000000008</v>
      </c>
      <c r="P12" s="6">
        <f t="shared" si="1"/>
        <v>1.9000000000000008</v>
      </c>
      <c r="Q12" s="5">
        <f t="shared" si="2"/>
        <v>2.807580207860767</v>
      </c>
      <c r="R12" s="5">
        <f t="shared" si="3"/>
        <v>2.807580207860767</v>
      </c>
      <c r="S12" s="5">
        <f t="shared" si="4"/>
        <v>2.7472629272139986</v>
      </c>
      <c r="T12" s="5">
        <f t="shared" si="5"/>
        <v>3.6062674487478095</v>
      </c>
      <c r="U12" s="5">
        <f t="shared" si="6"/>
        <v>3.6062674487478095</v>
      </c>
      <c r="V12" s="5">
        <f t="shared" si="7"/>
        <v>3.6062674487478095</v>
      </c>
      <c r="W12" s="5">
        <f t="shared" si="8"/>
        <v>3.6062674487478095</v>
      </c>
      <c r="X12" s="5">
        <f t="shared" si="9"/>
        <v>1</v>
      </c>
      <c r="Y12" s="5">
        <f t="shared" si="10"/>
        <v>3.3629911489693285</v>
      </c>
      <c r="Z12" s="5">
        <f t="shared" si="11"/>
        <v>2.8273452141209665</v>
      </c>
      <c r="AA12" s="5">
        <f t="shared" si="12"/>
        <v>3.3000029800943933</v>
      </c>
      <c r="AB12" s="5">
        <f t="shared" si="13"/>
        <v>3.3000029800943933</v>
      </c>
      <c r="AC12" s="5">
        <f t="shared" si="14"/>
        <v>3.3000029800943933</v>
      </c>
      <c r="AD12" s="5">
        <f t="shared" si="15"/>
        <v>3.3000029800943933</v>
      </c>
    </row>
    <row r="13" spans="1:30" x14ac:dyDescent="0.2">
      <c r="A13" s="330" t="s">
        <v>187</v>
      </c>
      <c r="B13" s="357"/>
      <c r="C13" s="15">
        <v>40178</v>
      </c>
      <c r="E13" s="356" t="s">
        <v>188</v>
      </c>
      <c r="F13" s="356"/>
      <c r="G13" s="16">
        <v>50</v>
      </c>
      <c r="I13" s="356" t="s">
        <v>189</v>
      </c>
      <c r="J13" s="356"/>
      <c r="K13" s="16">
        <v>118</v>
      </c>
      <c r="O13" s="6">
        <f t="shared" si="0"/>
        <v>1.9900000000000009</v>
      </c>
      <c r="P13" s="6">
        <f t="shared" si="1"/>
        <v>2.0000000000000009</v>
      </c>
      <c r="Q13" s="5">
        <f t="shared" si="2"/>
        <v>2.807580207860767</v>
      </c>
      <c r="R13" s="5">
        <f t="shared" si="3"/>
        <v>2.807580207860767</v>
      </c>
      <c r="S13" s="5">
        <f t="shared" si="4"/>
        <v>2.7472629272139986</v>
      </c>
      <c r="T13" s="5">
        <f t="shared" si="5"/>
        <v>3.6062674487478095</v>
      </c>
      <c r="U13" s="5">
        <f t="shared" si="6"/>
        <v>3.6062674487478095</v>
      </c>
      <c r="V13" s="5">
        <f t="shared" si="7"/>
        <v>3.6062674487478095</v>
      </c>
      <c r="W13" s="5">
        <f t="shared" si="8"/>
        <v>3.6062674487478095</v>
      </c>
      <c r="X13" s="5">
        <f t="shared" si="9"/>
        <v>1</v>
      </c>
      <c r="Y13" s="5">
        <f t="shared" si="10"/>
        <v>3.3629911489693285</v>
      </c>
      <c r="Z13" s="5">
        <f t="shared" si="11"/>
        <v>2.8273452141209665</v>
      </c>
      <c r="AA13" s="5">
        <f t="shared" si="12"/>
        <v>3.3000029800943933</v>
      </c>
      <c r="AB13" s="5">
        <f t="shared" si="13"/>
        <v>3.3000029800943933</v>
      </c>
      <c r="AC13" s="5">
        <f t="shared" si="14"/>
        <v>3.3000029800943933</v>
      </c>
      <c r="AD13" s="5">
        <f t="shared" si="15"/>
        <v>3.3000029800943933</v>
      </c>
    </row>
    <row r="14" spans="1:30" x14ac:dyDescent="0.2">
      <c r="A14" s="330" t="s">
        <v>190</v>
      </c>
      <c r="B14" s="357"/>
      <c r="C14" s="16">
        <v>25</v>
      </c>
      <c r="E14" s="358" t="s">
        <v>191</v>
      </c>
      <c r="F14" s="359"/>
      <c r="G14" s="17">
        <f>VLOOKUP(G13,SINCLAIRTABELLE,$A$16)</f>
        <v>1.698633787455563</v>
      </c>
      <c r="I14" s="356" t="s">
        <v>192</v>
      </c>
      <c r="J14" s="356"/>
      <c r="K14" s="18">
        <f>$K$13*$G$14</f>
        <v>200.43878691975644</v>
      </c>
      <c r="O14" s="6">
        <f t="shared" si="0"/>
        <v>2.0900000000000012</v>
      </c>
      <c r="P14" s="6">
        <f t="shared" si="1"/>
        <v>2.100000000000001</v>
      </c>
      <c r="Q14" s="5">
        <f t="shared" si="2"/>
        <v>2.807580207860767</v>
      </c>
      <c r="R14" s="5">
        <f t="shared" si="3"/>
        <v>2.807580207860767</v>
      </c>
      <c r="S14" s="5">
        <f t="shared" si="4"/>
        <v>2.7472629272139986</v>
      </c>
      <c r="T14" s="5">
        <f t="shared" si="5"/>
        <v>3.6062674487478095</v>
      </c>
      <c r="U14" s="5">
        <f t="shared" si="6"/>
        <v>3.6062674487478095</v>
      </c>
      <c r="V14" s="5">
        <f t="shared" si="7"/>
        <v>3.6062674487478095</v>
      </c>
      <c r="W14" s="5">
        <f t="shared" si="8"/>
        <v>3.6062674487478095</v>
      </c>
      <c r="X14" s="5">
        <f t="shared" si="9"/>
        <v>1</v>
      </c>
      <c r="Y14" s="5">
        <f t="shared" si="10"/>
        <v>3.3629911489693285</v>
      </c>
      <c r="Z14" s="5">
        <f t="shared" si="11"/>
        <v>2.8273452141209665</v>
      </c>
      <c r="AA14" s="5">
        <f t="shared" si="12"/>
        <v>3.3000029800943933</v>
      </c>
      <c r="AB14" s="5">
        <f t="shared" si="13"/>
        <v>3.3000029800943933</v>
      </c>
      <c r="AC14" s="5">
        <f t="shared" si="14"/>
        <v>3.3000029800943933</v>
      </c>
      <c r="AD14" s="5">
        <f t="shared" si="15"/>
        <v>3.3000029800943933</v>
      </c>
    </row>
    <row r="15" spans="1:30" x14ac:dyDescent="0.2">
      <c r="A15" s="330" t="s">
        <v>193</v>
      </c>
      <c r="B15" s="357"/>
      <c r="C15" s="19" t="s">
        <v>194</v>
      </c>
      <c r="O15" s="6">
        <f t="shared" si="0"/>
        <v>2.1900000000000013</v>
      </c>
      <c r="P15" s="6">
        <f t="shared" si="1"/>
        <v>2.2000000000000011</v>
      </c>
      <c r="Q15" s="5">
        <f t="shared" si="2"/>
        <v>2.807580207860767</v>
      </c>
      <c r="R15" s="5">
        <f t="shared" si="3"/>
        <v>2.807580207860767</v>
      </c>
      <c r="S15" s="5">
        <f t="shared" si="4"/>
        <v>2.7472629272139986</v>
      </c>
      <c r="T15" s="5">
        <f t="shared" si="5"/>
        <v>3.6062674487478095</v>
      </c>
      <c r="U15" s="5">
        <f t="shared" si="6"/>
        <v>3.6062674487478095</v>
      </c>
      <c r="V15" s="5">
        <f t="shared" si="7"/>
        <v>3.6062674487478095</v>
      </c>
      <c r="W15" s="5">
        <f t="shared" si="8"/>
        <v>3.6062674487478095</v>
      </c>
      <c r="X15" s="5">
        <f t="shared" si="9"/>
        <v>1</v>
      </c>
      <c r="Y15" s="5">
        <f t="shared" si="10"/>
        <v>3.3629911489693285</v>
      </c>
      <c r="Z15" s="5">
        <f t="shared" si="11"/>
        <v>2.8273452141209665</v>
      </c>
      <c r="AA15" s="5">
        <f t="shared" si="12"/>
        <v>3.3000029800943933</v>
      </c>
      <c r="AB15" s="5">
        <f t="shared" si="13"/>
        <v>3.3000029800943933</v>
      </c>
      <c r="AC15" s="5">
        <f t="shared" si="14"/>
        <v>3.3000029800943933</v>
      </c>
      <c r="AD15" s="5">
        <f t="shared" si="15"/>
        <v>3.3000029800943933</v>
      </c>
    </row>
    <row r="16" spans="1:30" x14ac:dyDescent="0.2">
      <c r="A16" s="20">
        <f>IF($C$15="M",VLOOKUP($C$13,SFGUELTIGAB,6),VLOOKUP($C$13,SFGUELTIGAB,10))</f>
        <v>6</v>
      </c>
      <c r="G16" s="28"/>
      <c r="O16" s="6">
        <f t="shared" si="0"/>
        <v>2.2900000000000014</v>
      </c>
      <c r="P16" s="6">
        <f t="shared" si="1"/>
        <v>2.3000000000000012</v>
      </c>
      <c r="Q16" s="5">
        <f t="shared" si="2"/>
        <v>2.807580207860767</v>
      </c>
      <c r="R16" s="5">
        <f t="shared" si="3"/>
        <v>2.807580207860767</v>
      </c>
      <c r="S16" s="5">
        <f t="shared" si="4"/>
        <v>2.7472629272139986</v>
      </c>
      <c r="T16" s="5">
        <f t="shared" si="5"/>
        <v>3.6062674487478095</v>
      </c>
      <c r="U16" s="5">
        <f t="shared" si="6"/>
        <v>3.6062674487478095</v>
      </c>
      <c r="V16" s="5">
        <f t="shared" si="7"/>
        <v>3.6062674487478095</v>
      </c>
      <c r="W16" s="5">
        <f t="shared" si="8"/>
        <v>3.6062674487478095</v>
      </c>
      <c r="X16" s="5">
        <f t="shared" si="9"/>
        <v>3.3629911489693285</v>
      </c>
      <c r="Y16" s="5">
        <f t="shared" si="10"/>
        <v>3.3629911489693285</v>
      </c>
      <c r="Z16" s="5">
        <f t="shared" si="11"/>
        <v>2.8273452141209665</v>
      </c>
      <c r="AA16" s="5">
        <f t="shared" si="12"/>
        <v>3.3000029800943933</v>
      </c>
      <c r="AB16" s="5">
        <f t="shared" si="13"/>
        <v>3.3000029800943933</v>
      </c>
      <c r="AC16" s="5">
        <f t="shared" si="14"/>
        <v>3.3000029800943933</v>
      </c>
      <c r="AD16" s="5">
        <f t="shared" si="15"/>
        <v>3.3000029800943933</v>
      </c>
    </row>
    <row r="17" spans="1:30" x14ac:dyDescent="0.2">
      <c r="A17" s="383"/>
      <c r="B17" s="332"/>
      <c r="C17" s="332"/>
      <c r="D17" s="332"/>
      <c r="E17" s="332"/>
      <c r="F17" s="332"/>
      <c r="G17" s="332"/>
      <c r="H17" s="332"/>
      <c r="I17" s="332"/>
      <c r="J17" s="332"/>
      <c r="K17" s="333"/>
      <c r="O17" s="6">
        <f t="shared" si="0"/>
        <v>2.3900000000000015</v>
      </c>
      <c r="P17" s="6">
        <f t="shared" si="1"/>
        <v>2.4000000000000012</v>
      </c>
      <c r="Q17" s="5">
        <f t="shared" si="2"/>
        <v>2.807580207860767</v>
      </c>
      <c r="R17" s="5">
        <f t="shared" si="3"/>
        <v>2.807580207860767</v>
      </c>
      <c r="S17" s="5">
        <f t="shared" si="4"/>
        <v>2.7472629272139986</v>
      </c>
      <c r="T17" s="5">
        <f t="shared" si="5"/>
        <v>3.6062674487478095</v>
      </c>
      <c r="U17" s="5">
        <f t="shared" si="6"/>
        <v>3.6062674487478095</v>
      </c>
      <c r="V17" s="5">
        <f t="shared" si="7"/>
        <v>3.6062674487478095</v>
      </c>
      <c r="W17" s="5">
        <f t="shared" si="8"/>
        <v>3.6062674487478095</v>
      </c>
      <c r="X17" s="5">
        <f t="shared" si="9"/>
        <v>1</v>
      </c>
      <c r="Y17" s="5">
        <f t="shared" si="10"/>
        <v>3.3629911489693285</v>
      </c>
      <c r="Z17" s="5">
        <f t="shared" si="11"/>
        <v>2.8273452141209665</v>
      </c>
      <c r="AA17" s="5">
        <f t="shared" si="12"/>
        <v>3.3000029800943933</v>
      </c>
      <c r="AB17" s="5">
        <f t="shared" si="13"/>
        <v>3.3000029800943933</v>
      </c>
      <c r="AC17" s="5">
        <f t="shared" si="14"/>
        <v>3.3000029800943933</v>
      </c>
      <c r="AD17" s="5">
        <f t="shared" si="15"/>
        <v>3.3000029800943933</v>
      </c>
    </row>
    <row r="18" spans="1:30" x14ac:dyDescent="0.2">
      <c r="A18" s="354"/>
      <c r="B18" s="370" t="str">
        <f>CONCATENATE("Sinclairtabelle ", IF(C15="M","Männer", IF(C15="F","Frauen","???")))</f>
        <v>Sinclairtabelle Männer</v>
      </c>
      <c r="C18" s="370"/>
      <c r="D18" s="371"/>
      <c r="E18" s="377" t="s">
        <v>195</v>
      </c>
      <c r="F18" s="377"/>
      <c r="G18" s="378"/>
      <c r="H18" s="374" t="str">
        <f>CONCATENATE(CONCATENATE((VLOOKUP(C13,SFGUELTIGAB,11))," - "),VLOOKUP(C13,SFGUELTIGAB,12))</f>
        <v>01.01.2009 - 31.12.2012</v>
      </c>
      <c r="I18" s="375"/>
      <c r="J18" s="375"/>
      <c r="K18" s="381"/>
      <c r="O18" s="6">
        <f t="shared" si="0"/>
        <v>2.4900000000000015</v>
      </c>
      <c r="P18" s="6">
        <f t="shared" si="1"/>
        <v>2.5000000000000013</v>
      </c>
      <c r="Q18" s="5">
        <f t="shared" si="2"/>
        <v>2.807580207860767</v>
      </c>
      <c r="R18" s="5">
        <f t="shared" si="3"/>
        <v>2.807580207860767</v>
      </c>
      <c r="S18" s="5">
        <f t="shared" si="4"/>
        <v>2.7472629272139986</v>
      </c>
      <c r="T18" s="5">
        <f t="shared" si="5"/>
        <v>3.6062674487478095</v>
      </c>
      <c r="U18" s="5">
        <f t="shared" si="6"/>
        <v>3.6062674487478095</v>
      </c>
      <c r="V18" s="5">
        <f t="shared" si="7"/>
        <v>3.6062674487478095</v>
      </c>
      <c r="W18" s="5">
        <f t="shared" si="8"/>
        <v>3.6062674487478095</v>
      </c>
      <c r="X18" s="5">
        <f t="shared" si="9"/>
        <v>1</v>
      </c>
      <c r="Y18" s="5">
        <f t="shared" si="10"/>
        <v>3.3629911489693285</v>
      </c>
      <c r="Z18" s="5">
        <f t="shared" si="11"/>
        <v>2.8273452141209665</v>
      </c>
      <c r="AA18" s="5">
        <f t="shared" si="12"/>
        <v>3.3000029800943933</v>
      </c>
      <c r="AB18" s="5">
        <f t="shared" si="13"/>
        <v>3.3000029800943933</v>
      </c>
      <c r="AC18" s="5">
        <f t="shared" si="14"/>
        <v>3.3000029800943933</v>
      </c>
      <c r="AD18" s="5">
        <f t="shared" si="15"/>
        <v>3.3000029800943933</v>
      </c>
    </row>
    <row r="19" spans="1:30" x14ac:dyDescent="0.2">
      <c r="A19" s="355"/>
      <c r="B19" s="372"/>
      <c r="C19" s="372"/>
      <c r="D19" s="373"/>
      <c r="E19" s="379"/>
      <c r="F19" s="379"/>
      <c r="G19" s="380"/>
      <c r="H19" s="376"/>
      <c r="I19" s="376"/>
      <c r="J19" s="376"/>
      <c r="K19" s="382"/>
      <c r="O19" s="6">
        <f t="shared" si="0"/>
        <v>2.5900000000000016</v>
      </c>
      <c r="P19" s="6">
        <f t="shared" si="1"/>
        <v>2.6000000000000014</v>
      </c>
      <c r="Q19" s="5">
        <f t="shared" si="2"/>
        <v>2.807580207860767</v>
      </c>
      <c r="R19" s="5">
        <f t="shared" si="3"/>
        <v>2.807580207860767</v>
      </c>
      <c r="S19" s="5">
        <f t="shared" si="4"/>
        <v>2.7472629272139986</v>
      </c>
      <c r="T19" s="5">
        <f t="shared" si="5"/>
        <v>3.6062674487478095</v>
      </c>
      <c r="U19" s="5">
        <f t="shared" si="6"/>
        <v>3.6062674487478095</v>
      </c>
      <c r="V19" s="5">
        <f t="shared" si="7"/>
        <v>3.6062674487478095</v>
      </c>
      <c r="W19" s="5">
        <f t="shared" si="8"/>
        <v>3.6062674487478095</v>
      </c>
      <c r="X19" s="5">
        <f t="shared" si="9"/>
        <v>3.3629911489693285</v>
      </c>
      <c r="Y19" s="5">
        <f t="shared" si="10"/>
        <v>3.3629911489693285</v>
      </c>
      <c r="Z19" s="5">
        <f t="shared" si="11"/>
        <v>2.8273452141209665</v>
      </c>
      <c r="AA19" s="5">
        <f t="shared" si="12"/>
        <v>3.3000029800943933</v>
      </c>
      <c r="AB19" s="5">
        <f t="shared" si="13"/>
        <v>3.3000029800943933</v>
      </c>
      <c r="AC19" s="5">
        <f t="shared" si="14"/>
        <v>3.3000029800943933</v>
      </c>
      <c r="AD19" s="5">
        <f t="shared" si="15"/>
        <v>3.3000029800943933</v>
      </c>
    </row>
    <row r="20" spans="1:30" x14ac:dyDescent="0.2">
      <c r="A20" s="21"/>
      <c r="B20" s="22">
        <v>0</v>
      </c>
      <c r="C20" s="22">
        <v>0.1</v>
      </c>
      <c r="D20" s="22">
        <v>0.2</v>
      </c>
      <c r="E20" s="22">
        <v>0.3</v>
      </c>
      <c r="F20" s="22">
        <v>0.4</v>
      </c>
      <c r="G20" s="22">
        <v>0.5</v>
      </c>
      <c r="H20" s="22">
        <v>0.6</v>
      </c>
      <c r="I20" s="22">
        <v>0.7</v>
      </c>
      <c r="J20" s="22">
        <v>0.8</v>
      </c>
      <c r="K20" s="22">
        <v>0.9</v>
      </c>
      <c r="O20" s="6">
        <f t="shared" si="0"/>
        <v>2.6900000000000017</v>
      </c>
      <c r="P20" s="6">
        <f t="shared" si="1"/>
        <v>2.7000000000000015</v>
      </c>
      <c r="Q20" s="5">
        <f t="shared" si="2"/>
        <v>2.807580207860767</v>
      </c>
      <c r="R20" s="5">
        <f t="shared" si="3"/>
        <v>2.807580207860767</v>
      </c>
      <c r="S20" s="5">
        <f t="shared" si="4"/>
        <v>2.7472629272139986</v>
      </c>
      <c r="T20" s="5">
        <f t="shared" si="5"/>
        <v>3.6062674487478095</v>
      </c>
      <c r="U20" s="5">
        <f t="shared" si="6"/>
        <v>3.6062674487478095</v>
      </c>
      <c r="V20" s="5">
        <f t="shared" si="7"/>
        <v>3.6062674487478095</v>
      </c>
      <c r="W20" s="5">
        <f t="shared" si="8"/>
        <v>3.6062674487478095</v>
      </c>
      <c r="X20" s="5">
        <f t="shared" si="9"/>
        <v>3.3629911489693285</v>
      </c>
      <c r="Y20" s="5">
        <f t="shared" si="10"/>
        <v>3.3629911489693285</v>
      </c>
      <c r="Z20" s="5">
        <f t="shared" si="11"/>
        <v>2.8273452141209665</v>
      </c>
      <c r="AA20" s="5">
        <f t="shared" si="12"/>
        <v>3.3000029800943933</v>
      </c>
      <c r="AB20" s="5">
        <f t="shared" si="13"/>
        <v>3.3000029800943933</v>
      </c>
      <c r="AC20" s="5">
        <f t="shared" si="14"/>
        <v>3.3000029800943933</v>
      </c>
      <c r="AD20" s="5">
        <f t="shared" si="15"/>
        <v>3.3000029800943933</v>
      </c>
    </row>
    <row r="21" spans="1:30" x14ac:dyDescent="0.2">
      <c r="A21" s="22">
        <f>$C$14</f>
        <v>25</v>
      </c>
      <c r="B21" s="23">
        <f t="shared" ref="B21:K21" si="16">VLOOKUP($A21+B$20,SINCLAIRTABELLE,$A$16)</f>
        <v>3.6062674487477917</v>
      </c>
      <c r="C21" s="23">
        <f t="shared" si="16"/>
        <v>3.5872998042954731</v>
      </c>
      <c r="D21" s="23">
        <f t="shared" si="16"/>
        <v>3.5685452813081566</v>
      </c>
      <c r="E21" s="23">
        <f t="shared" si="16"/>
        <v>3.5500005323832862</v>
      </c>
      <c r="F21" s="23">
        <f t="shared" si="16"/>
        <v>3.5316622772321833</v>
      </c>
      <c r="G21" s="23">
        <f t="shared" si="16"/>
        <v>3.5135273010520667</v>
      </c>
      <c r="H21" s="23">
        <f t="shared" si="16"/>
        <v>3.4955924529442521</v>
      </c>
      <c r="I21" s="23">
        <f t="shared" si="16"/>
        <v>3.4778546443770373</v>
      </c>
      <c r="J21" s="23">
        <f t="shared" si="16"/>
        <v>3.460310847691817</v>
      </c>
      <c r="K21" s="23">
        <f t="shared" si="16"/>
        <v>3.4429580946510794</v>
      </c>
      <c r="O21" s="6">
        <f t="shared" si="0"/>
        <v>2.7900000000000018</v>
      </c>
      <c r="P21" s="6">
        <f t="shared" si="1"/>
        <v>2.8000000000000016</v>
      </c>
      <c r="Q21" s="5">
        <f t="shared" si="2"/>
        <v>2.807580207860767</v>
      </c>
      <c r="R21" s="5">
        <f t="shared" si="3"/>
        <v>2.807580207860767</v>
      </c>
      <c r="S21" s="5">
        <f t="shared" si="4"/>
        <v>2.7472629272139986</v>
      </c>
      <c r="T21" s="5">
        <f t="shared" si="5"/>
        <v>3.6062674487478095</v>
      </c>
      <c r="U21" s="5">
        <f t="shared" si="6"/>
        <v>3.6062674487478095</v>
      </c>
      <c r="V21" s="5">
        <f t="shared" si="7"/>
        <v>3.6062674487478095</v>
      </c>
      <c r="W21" s="5">
        <f t="shared" si="8"/>
        <v>3.6062674487478095</v>
      </c>
      <c r="X21" s="5">
        <f t="shared" si="9"/>
        <v>3.3629911489693285</v>
      </c>
      <c r="Y21" s="5">
        <f t="shared" si="10"/>
        <v>3.3629911489693285</v>
      </c>
      <c r="Z21" s="5">
        <f t="shared" si="11"/>
        <v>2.8273452141209665</v>
      </c>
      <c r="AA21" s="5">
        <f t="shared" si="12"/>
        <v>3.3000029800943933</v>
      </c>
      <c r="AB21" s="5">
        <f t="shared" si="13"/>
        <v>3.3000029800943933</v>
      </c>
      <c r="AC21" s="5">
        <f t="shared" si="14"/>
        <v>3.3000029800943933</v>
      </c>
      <c r="AD21" s="5">
        <f t="shared" si="15"/>
        <v>3.3000029800943933</v>
      </c>
    </row>
    <row r="22" spans="1:30" x14ac:dyDescent="0.2">
      <c r="A22" s="22">
        <f t="shared" ref="A22:A85" si="17">A21+1</f>
        <v>26</v>
      </c>
      <c r="B22" s="24">
        <f t="shared" ref="B22:K31" si="18">VLOOKUP($A22+B$20+0.01,SINCLAIRTABELLE,$A$16)</f>
        <v>3.4257934750268895</v>
      </c>
      <c r="C22" s="24">
        <f t="shared" si="18"/>
        <v>3.4088141352286101</v>
      </c>
      <c r="D22" s="24">
        <f t="shared" si="18"/>
        <v>3.3920172769685948</v>
      </c>
      <c r="E22" s="24">
        <f t="shared" si="18"/>
        <v>3.3754001559646531</v>
      </c>
      <c r="F22" s="24">
        <f t="shared" si="18"/>
        <v>3.358960080678147</v>
      </c>
      <c r="G22" s="24">
        <f t="shared" si="18"/>
        <v>3.3426944110865806</v>
      </c>
      <c r="H22" s="24">
        <f t="shared" si="18"/>
        <v>3.3266005574896034</v>
      </c>
      <c r="I22" s="24">
        <f t="shared" si="18"/>
        <v>3.3106759793474203</v>
      </c>
      <c r="J22" s="24">
        <f t="shared" si="18"/>
        <v>3.2949181841505588</v>
      </c>
      <c r="K22" s="24">
        <f t="shared" si="18"/>
        <v>3.2793247263200613</v>
      </c>
      <c r="O22" s="6">
        <f t="shared" si="0"/>
        <v>2.8900000000000019</v>
      </c>
      <c r="P22" s="6">
        <f t="shared" si="1"/>
        <v>2.9000000000000017</v>
      </c>
      <c r="Q22" s="5">
        <f t="shared" si="2"/>
        <v>2.807580207860767</v>
      </c>
      <c r="R22" s="5">
        <f t="shared" si="3"/>
        <v>2.807580207860767</v>
      </c>
      <c r="S22" s="5">
        <f t="shared" si="4"/>
        <v>2.7472629272139986</v>
      </c>
      <c r="T22" s="5">
        <f t="shared" si="5"/>
        <v>3.6062674487478095</v>
      </c>
      <c r="U22" s="5">
        <f t="shared" si="6"/>
        <v>3.6062674487478095</v>
      </c>
      <c r="V22" s="5">
        <f t="shared" si="7"/>
        <v>3.6062674487478095</v>
      </c>
      <c r="W22" s="5">
        <f t="shared" si="8"/>
        <v>3.6062674487478095</v>
      </c>
      <c r="X22" s="5">
        <f t="shared" si="9"/>
        <v>3.3629911489693285</v>
      </c>
      <c r="Y22" s="5">
        <f t="shared" si="10"/>
        <v>3.3629911489693285</v>
      </c>
      <c r="Z22" s="5">
        <f t="shared" si="11"/>
        <v>2.8273452141209665</v>
      </c>
      <c r="AA22" s="5">
        <f t="shared" si="12"/>
        <v>3.3000029800943933</v>
      </c>
      <c r="AB22" s="5">
        <f t="shared" si="13"/>
        <v>3.3000029800943933</v>
      </c>
      <c r="AC22" s="5">
        <f t="shared" si="14"/>
        <v>3.3000029800943933</v>
      </c>
      <c r="AD22" s="5">
        <f t="shared" si="15"/>
        <v>3.3000029800943933</v>
      </c>
    </row>
    <row r="23" spans="1:30" x14ac:dyDescent="0.2">
      <c r="A23" s="22">
        <f t="shared" si="17"/>
        <v>27</v>
      </c>
      <c r="B23" s="23">
        <f t="shared" si="18"/>
        <v>3.2638932061371433</v>
      </c>
      <c r="C23" s="23">
        <f t="shared" si="18"/>
        <v>3.24862126870143</v>
      </c>
      <c r="D23" s="23">
        <f t="shared" si="18"/>
        <v>3.2335066029168966</v>
      </c>
      <c r="E23" s="23">
        <f t="shared" si="18"/>
        <v>3.2185469405046607</v>
      </c>
      <c r="F23" s="23">
        <f t="shared" si="18"/>
        <v>3.2037400550418234</v>
      </c>
      <c r="G23" s="23">
        <f t="shared" si="18"/>
        <v>3.1890837610255707</v>
      </c>
      <c r="H23" s="23">
        <f t="shared" si="18"/>
        <v>3.1745759129617768</v>
      </c>
      <c r="I23" s="23">
        <f t="shared" si="18"/>
        <v>3.1602144044773759</v>
      </c>
      <c r="J23" s="23">
        <f t="shared" si="18"/>
        <v>3.1459971674557905</v>
      </c>
      <c r="K23" s="23">
        <f t="shared" si="18"/>
        <v>3.1319221711947383</v>
      </c>
      <c r="O23" s="6">
        <f t="shared" si="0"/>
        <v>2.990000000000002</v>
      </c>
      <c r="P23" s="6">
        <f t="shared" si="1"/>
        <v>3.0000000000000018</v>
      </c>
      <c r="Q23" s="5">
        <f t="shared" si="2"/>
        <v>2.807580207860767</v>
      </c>
      <c r="R23" s="5">
        <f t="shared" si="3"/>
        <v>2.807580207860767</v>
      </c>
      <c r="S23" s="5">
        <f t="shared" si="4"/>
        <v>2.7472629272139986</v>
      </c>
      <c r="T23" s="5">
        <f t="shared" si="5"/>
        <v>3.6062674487478095</v>
      </c>
      <c r="U23" s="5">
        <f t="shared" si="6"/>
        <v>3.6062674487478095</v>
      </c>
      <c r="V23" s="5">
        <f t="shared" si="7"/>
        <v>3.6062674487478095</v>
      </c>
      <c r="W23" s="5">
        <f t="shared" si="8"/>
        <v>3.6062674487478095</v>
      </c>
      <c r="X23" s="5">
        <f t="shared" si="9"/>
        <v>1</v>
      </c>
      <c r="Y23" s="5">
        <f t="shared" si="10"/>
        <v>3.3629911489693285</v>
      </c>
      <c r="Z23" s="5">
        <f t="shared" si="11"/>
        <v>2.8273452141209665</v>
      </c>
      <c r="AA23" s="5">
        <f t="shared" si="12"/>
        <v>3.3000029800943933</v>
      </c>
      <c r="AB23" s="5">
        <f t="shared" si="13"/>
        <v>3.3000029800943933</v>
      </c>
      <c r="AC23" s="5">
        <f t="shared" si="14"/>
        <v>3.3000029800943933</v>
      </c>
      <c r="AD23" s="5">
        <f t="shared" si="15"/>
        <v>3.3000029800943933</v>
      </c>
    </row>
    <row r="24" spans="1:30" x14ac:dyDescent="0.2">
      <c r="A24" s="22">
        <f t="shared" si="17"/>
        <v>28</v>
      </c>
      <c r="B24" s="24">
        <f t="shared" si="18"/>
        <v>3.1179874215857466</v>
      </c>
      <c r="C24" s="24">
        <f t="shared" si="18"/>
        <v>3.1041909603147411</v>
      </c>
      <c r="D24" s="24">
        <f t="shared" si="18"/>
        <v>3.0905308640830933</v>
      </c>
      <c r="E24" s="24">
        <f t="shared" si="18"/>
        <v>3.0770052438485149</v>
      </c>
      <c r="F24" s="24">
        <f t="shared" si="18"/>
        <v>3.0636122440852245</v>
      </c>
      <c r="G24" s="24">
        <f t="shared" si="18"/>
        <v>3.0503500420628544</v>
      </c>
      <c r="H24" s="24">
        <f t="shared" si="18"/>
        <v>3.0372168471435006</v>
      </c>
      <c r="I24" s="24">
        <f t="shared" si="18"/>
        <v>3.0242109000964446</v>
      </c>
      <c r="J24" s="24">
        <f t="shared" si="18"/>
        <v>3.0113304724300138</v>
      </c>
      <c r="K24" s="24">
        <f t="shared" si="18"/>
        <v>2.9985738657400955</v>
      </c>
      <c r="O24" s="6">
        <f t="shared" si="0"/>
        <v>3.0900000000000021</v>
      </c>
      <c r="P24" s="6">
        <f t="shared" si="1"/>
        <v>3.1000000000000019</v>
      </c>
      <c r="Q24" s="5">
        <f t="shared" si="2"/>
        <v>2.807580207860767</v>
      </c>
      <c r="R24" s="5">
        <f t="shared" si="3"/>
        <v>2.807580207860767</v>
      </c>
      <c r="S24" s="5">
        <f t="shared" si="4"/>
        <v>2.7472629272139986</v>
      </c>
      <c r="T24" s="5">
        <f t="shared" si="5"/>
        <v>3.6062674487478095</v>
      </c>
      <c r="U24" s="5">
        <f t="shared" si="6"/>
        <v>3.6062674487478095</v>
      </c>
      <c r="V24" s="5">
        <f t="shared" si="7"/>
        <v>3.6062674487478095</v>
      </c>
      <c r="W24" s="5">
        <f t="shared" si="8"/>
        <v>3.6062674487478095</v>
      </c>
      <c r="X24" s="5">
        <f t="shared" si="9"/>
        <v>1</v>
      </c>
      <c r="Y24" s="5">
        <f t="shared" si="10"/>
        <v>3.3629911489693285</v>
      </c>
      <c r="Z24" s="5">
        <f t="shared" si="11"/>
        <v>2.8273452141209665</v>
      </c>
      <c r="AA24" s="5">
        <f t="shared" si="12"/>
        <v>3.3000029800943933</v>
      </c>
      <c r="AB24" s="5">
        <f t="shared" si="13"/>
        <v>3.3000029800943933</v>
      </c>
      <c r="AC24" s="5">
        <f t="shared" si="14"/>
        <v>3.3000029800943933</v>
      </c>
      <c r="AD24" s="5">
        <f t="shared" si="15"/>
        <v>3.3000029800943933</v>
      </c>
    </row>
    <row r="25" spans="1:30" x14ac:dyDescent="0.2">
      <c r="A25" s="22">
        <f t="shared" si="17"/>
        <v>29</v>
      </c>
      <c r="B25" s="23">
        <f t="shared" si="18"/>
        <v>2.985939411074825</v>
      </c>
      <c r="C25" s="23">
        <f t="shared" si="18"/>
        <v>2.9734254683150017</v>
      </c>
      <c r="D25" s="23">
        <f t="shared" si="18"/>
        <v>2.9610304255697684</v>
      </c>
      <c r="E25" s="23">
        <f t="shared" si="18"/>
        <v>2.9487526985871457</v>
      </c>
      <c r="F25" s="23">
        <f t="shared" si="18"/>
        <v>2.9365907301789798</v>
      </c>
      <c r="G25" s="23">
        <f t="shared" si="18"/>
        <v>2.9245429896599253</v>
      </c>
      <c r="H25" s="23">
        <f t="shared" si="18"/>
        <v>2.9126079723000489</v>
      </c>
      <c r="I25" s="23">
        <f t="shared" si="18"/>
        <v>2.9007841987906895</v>
      </c>
      <c r="J25" s="23">
        <f t="shared" si="18"/>
        <v>2.8890702147232052</v>
      </c>
      <c r="K25" s="23">
        <f t="shared" si="18"/>
        <v>2.8774645900802418</v>
      </c>
      <c r="O25" s="6">
        <f t="shared" si="0"/>
        <v>3.1900000000000022</v>
      </c>
      <c r="P25" s="6">
        <f t="shared" si="1"/>
        <v>3.200000000000002</v>
      </c>
      <c r="Q25" s="5">
        <f t="shared" si="2"/>
        <v>2.807580207860767</v>
      </c>
      <c r="R25" s="5">
        <f t="shared" si="3"/>
        <v>2.807580207860767</v>
      </c>
      <c r="S25" s="5">
        <f t="shared" si="4"/>
        <v>2.7472629272139986</v>
      </c>
      <c r="T25" s="5">
        <f t="shared" si="5"/>
        <v>3.6062674487478095</v>
      </c>
      <c r="U25" s="5">
        <f t="shared" si="6"/>
        <v>3.6062674487478095</v>
      </c>
      <c r="V25" s="5">
        <f t="shared" si="7"/>
        <v>3.6062674487478095</v>
      </c>
      <c r="W25" s="5">
        <f t="shared" si="8"/>
        <v>3.6062674487478095</v>
      </c>
      <c r="X25" s="5">
        <f t="shared" si="9"/>
        <v>1</v>
      </c>
      <c r="Y25" s="5">
        <f t="shared" si="10"/>
        <v>3.3629911489693285</v>
      </c>
      <c r="Z25" s="5">
        <f t="shared" si="11"/>
        <v>2.8273452141209665</v>
      </c>
      <c r="AA25" s="5">
        <f t="shared" si="12"/>
        <v>3.3000029800943933</v>
      </c>
      <c r="AB25" s="5">
        <f t="shared" si="13"/>
        <v>3.3000029800943933</v>
      </c>
      <c r="AC25" s="5">
        <f t="shared" si="14"/>
        <v>3.3000029800943933</v>
      </c>
      <c r="AD25" s="5">
        <f t="shared" si="15"/>
        <v>3.3000029800943933</v>
      </c>
    </row>
    <row r="26" spans="1:30" x14ac:dyDescent="0.2">
      <c r="A26" s="22">
        <f t="shared" si="17"/>
        <v>30</v>
      </c>
      <c r="B26" s="24">
        <f t="shared" si="18"/>
        <v>2.8659659187391973</v>
      </c>
      <c r="C26" s="24">
        <f t="shared" si="18"/>
        <v>2.8545728179875258</v>
      </c>
      <c r="D26" s="24">
        <f t="shared" si="18"/>
        <v>2.8432839280495772</v>
      </c>
      <c r="E26" s="24">
        <f t="shared" si="18"/>
        <v>2.832097911624643</v>
      </c>
      <c r="F26" s="24">
        <f t="shared" si="18"/>
        <v>2.8210134534359184</v>
      </c>
      <c r="G26" s="24">
        <f t="shared" si="18"/>
        <v>2.8100292597900691</v>
      </c>
      <c r="H26" s="24">
        <f t="shared" si="18"/>
        <v>2.7991440581471365</v>
      </c>
      <c r="I26" s="24">
        <f t="shared" si="18"/>
        <v>2.7883565967004893</v>
      </c>
      <c r="J26" s="24">
        <f t="shared" si="18"/>
        <v>2.7776656439665506</v>
      </c>
      <c r="K26" s="24">
        <f t="shared" si="18"/>
        <v>2.7670699883840606</v>
      </c>
      <c r="O26" s="6">
        <f t="shared" si="0"/>
        <v>3.2900000000000023</v>
      </c>
      <c r="P26" s="6">
        <f t="shared" si="1"/>
        <v>3.300000000000002</v>
      </c>
      <c r="Q26" s="5">
        <f t="shared" si="2"/>
        <v>2.807580207860767</v>
      </c>
      <c r="R26" s="5">
        <f t="shared" si="3"/>
        <v>2.807580207860767</v>
      </c>
      <c r="S26" s="5">
        <f t="shared" si="4"/>
        <v>2.7472629272139986</v>
      </c>
      <c r="T26" s="5">
        <f t="shared" si="5"/>
        <v>3.6062674487478095</v>
      </c>
      <c r="U26" s="5">
        <f t="shared" si="6"/>
        <v>3.6062674487478095</v>
      </c>
      <c r="V26" s="5">
        <f t="shared" si="7"/>
        <v>3.6062674487478095</v>
      </c>
      <c r="W26" s="5">
        <f t="shared" si="8"/>
        <v>3.6062674487478095</v>
      </c>
      <c r="X26" s="5">
        <f t="shared" si="9"/>
        <v>1</v>
      </c>
      <c r="Y26" s="5">
        <f t="shared" si="10"/>
        <v>3.3629911489693285</v>
      </c>
      <c r="Z26" s="5">
        <f t="shared" si="11"/>
        <v>2.8273452141209665</v>
      </c>
      <c r="AA26" s="5">
        <f t="shared" si="12"/>
        <v>3.3000029800943933</v>
      </c>
      <c r="AB26" s="5">
        <f t="shared" si="13"/>
        <v>3.3000029800943933</v>
      </c>
      <c r="AC26" s="5">
        <f t="shared" si="14"/>
        <v>3.3000029800943933</v>
      </c>
      <c r="AD26" s="5">
        <f t="shared" si="15"/>
        <v>3.3000029800943933</v>
      </c>
    </row>
    <row r="27" spans="1:30" x14ac:dyDescent="0.2">
      <c r="A27" s="22">
        <f t="shared" si="17"/>
        <v>31</v>
      </c>
      <c r="B27" s="23">
        <f t="shared" si="18"/>
        <v>2.7565684379225965</v>
      </c>
      <c r="C27" s="23">
        <f t="shared" si="18"/>
        <v>2.7461598197001211</v>
      </c>
      <c r="D27" s="23">
        <f t="shared" si="18"/>
        <v>2.7358429796093064</v>
      </c>
      <c r="E27" s="23">
        <f t="shared" si="18"/>
        <v>2.7256167819524308</v>
      </c>
      <c r="F27" s="23">
        <f t="shared" si="18"/>
        <v>2.7154801090845813</v>
      </c>
      <c r="G27" s="23">
        <f t="shared" si="18"/>
        <v>2.7054318610649903</v>
      </c>
      <c r="H27" s="23">
        <f t="shared" si="18"/>
        <v>2.6954709553162539</v>
      </c>
      <c r="I27" s="23">
        <f t="shared" si="18"/>
        <v>2.6855963262912637</v>
      </c>
      <c r="J27" s="23">
        <f t="shared" si="18"/>
        <v>2.6758069251476204</v>
      </c>
      <c r="K27" s="23">
        <f t="shared" si="18"/>
        <v>2.6661017194293608</v>
      </c>
      <c r="O27" s="6">
        <f t="shared" si="0"/>
        <v>3.3900000000000023</v>
      </c>
      <c r="P27" s="6">
        <f t="shared" si="1"/>
        <v>3.4000000000000021</v>
      </c>
      <c r="Q27" s="5">
        <f t="shared" si="2"/>
        <v>2.807580207860767</v>
      </c>
      <c r="R27" s="5">
        <f t="shared" si="3"/>
        <v>2.807580207860767</v>
      </c>
      <c r="S27" s="5">
        <f t="shared" si="4"/>
        <v>2.7472629272139986</v>
      </c>
      <c r="T27" s="5">
        <f t="shared" si="5"/>
        <v>3.6062674487478095</v>
      </c>
      <c r="U27" s="5">
        <f t="shared" si="6"/>
        <v>3.6062674487478095</v>
      </c>
      <c r="V27" s="5">
        <f t="shared" si="7"/>
        <v>3.6062674487478095</v>
      </c>
      <c r="W27" s="5">
        <f t="shared" si="8"/>
        <v>3.6062674487478095</v>
      </c>
      <c r="X27" s="5">
        <f t="shared" si="9"/>
        <v>1</v>
      </c>
      <c r="Y27" s="5">
        <f t="shared" si="10"/>
        <v>3.3629911489693285</v>
      </c>
      <c r="Z27" s="5">
        <f t="shared" si="11"/>
        <v>2.8273452141209665</v>
      </c>
      <c r="AA27" s="5">
        <f t="shared" si="12"/>
        <v>3.3000029800943933</v>
      </c>
      <c r="AB27" s="5">
        <f t="shared" si="13"/>
        <v>3.3000029800943933</v>
      </c>
      <c r="AC27" s="5">
        <f t="shared" si="14"/>
        <v>3.3000029800943933</v>
      </c>
      <c r="AD27" s="5">
        <f t="shared" si="15"/>
        <v>3.3000029800943933</v>
      </c>
    </row>
    <row r="28" spans="1:30" x14ac:dyDescent="0.2">
      <c r="A28" s="22">
        <f t="shared" si="17"/>
        <v>32</v>
      </c>
      <c r="B28" s="24">
        <f t="shared" si="18"/>
        <v>2.6564796927557959</v>
      </c>
      <c r="C28" s="24">
        <f t="shared" si="18"/>
        <v>2.6469398445172829</v>
      </c>
      <c r="D28" s="24">
        <f t="shared" si="18"/>
        <v>2.6374811895777581</v>
      </c>
      <c r="E28" s="24">
        <f t="shared" si="18"/>
        <v>2.6281027579838501</v>
      </c>
      <c r="F28" s="24">
        <f t="shared" si="18"/>
        <v>2.6188035946804122</v>
      </c>
      <c r="G28" s="24">
        <f t="shared" si="18"/>
        <v>2.6095827592323091</v>
      </c>
      <c r="H28" s="24">
        <f t="shared" si="18"/>
        <v>2.6004393255523084</v>
      </c>
      <c r="I28" s="24">
        <f t="shared" si="18"/>
        <v>2.591372381634907</v>
      </c>
      <c r="J28" s="24">
        <f t="shared" si="18"/>
        <v>2.5823810292959579</v>
      </c>
      <c r="K28" s="24">
        <f t="shared" si="18"/>
        <v>2.5734643839179574</v>
      </c>
      <c r="O28" s="6">
        <f t="shared" si="0"/>
        <v>3.4900000000000024</v>
      </c>
      <c r="P28" s="6">
        <f t="shared" si="1"/>
        <v>3.5000000000000022</v>
      </c>
      <c r="Q28" s="5">
        <f t="shared" si="2"/>
        <v>2.807580207860767</v>
      </c>
      <c r="R28" s="5">
        <f t="shared" si="3"/>
        <v>2.807580207860767</v>
      </c>
      <c r="S28" s="5">
        <f t="shared" si="4"/>
        <v>2.7472629272139986</v>
      </c>
      <c r="T28" s="5">
        <f t="shared" si="5"/>
        <v>3.6062674487478095</v>
      </c>
      <c r="U28" s="5">
        <f t="shared" si="6"/>
        <v>3.6062674487478095</v>
      </c>
      <c r="V28" s="5">
        <f t="shared" si="7"/>
        <v>3.6062674487478095</v>
      </c>
      <c r="W28" s="5">
        <f t="shared" si="8"/>
        <v>3.6062674487478095</v>
      </c>
      <c r="X28" s="5">
        <f t="shared" si="9"/>
        <v>1</v>
      </c>
      <c r="Y28" s="5">
        <f t="shared" si="10"/>
        <v>3.3629911489693285</v>
      </c>
      <c r="Z28" s="5">
        <f t="shared" si="11"/>
        <v>2.8273452141209665</v>
      </c>
      <c r="AA28" s="5">
        <f t="shared" si="12"/>
        <v>3.3000029800943933</v>
      </c>
      <c r="AB28" s="5">
        <f t="shared" si="13"/>
        <v>3.3000029800943933</v>
      </c>
      <c r="AC28" s="5">
        <f t="shared" si="14"/>
        <v>3.3000029800943933</v>
      </c>
      <c r="AD28" s="5">
        <f t="shared" si="15"/>
        <v>3.3000029800943933</v>
      </c>
    </row>
    <row r="29" spans="1:30" x14ac:dyDescent="0.2">
      <c r="A29" s="22">
        <f t="shared" si="17"/>
        <v>33</v>
      </c>
      <c r="B29" s="23">
        <f t="shared" si="18"/>
        <v>2.5646215742008258</v>
      </c>
      <c r="C29" s="23">
        <f t="shared" si="18"/>
        <v>2.5558517419180795</v>
      </c>
      <c r="D29" s="23">
        <f t="shared" si="18"/>
        <v>2.5471540416782319</v>
      </c>
      <c r="E29" s="23">
        <f t="shared" si="18"/>
        <v>2.5385276406913171</v>
      </c>
      <c r="F29" s="23">
        <f t="shared" si="18"/>
        <v>2.5299717185403887</v>
      </c>
      <c r="G29" s="23">
        <f t="shared" si="18"/>
        <v>2.5214854669579019</v>
      </c>
      <c r="H29" s="23">
        <f t="shared" si="18"/>
        <v>2.5130680896068185</v>
      </c>
      <c r="I29" s="23">
        <f t="shared" si="18"/>
        <v>2.5047188018663649</v>
      </c>
      <c r="J29" s="23">
        <f t="shared" si="18"/>
        <v>2.4964368306222906</v>
      </c>
      <c r="K29" s="23">
        <f t="shared" si="18"/>
        <v>2.4882214140615511</v>
      </c>
      <c r="O29" s="6">
        <f t="shared" si="0"/>
        <v>3.5900000000000025</v>
      </c>
      <c r="P29" s="6">
        <f t="shared" si="1"/>
        <v>3.6000000000000023</v>
      </c>
      <c r="Q29" s="5">
        <f t="shared" si="2"/>
        <v>2.807580207860767</v>
      </c>
      <c r="R29" s="5">
        <f t="shared" si="3"/>
        <v>2.807580207860767</v>
      </c>
      <c r="S29" s="5">
        <f t="shared" si="4"/>
        <v>2.7472629272139986</v>
      </c>
      <c r="T29" s="5">
        <f t="shared" si="5"/>
        <v>3.6062674487478095</v>
      </c>
      <c r="U29" s="5">
        <f t="shared" si="6"/>
        <v>3.6062674487478095</v>
      </c>
      <c r="V29" s="5">
        <f t="shared" si="7"/>
        <v>3.6062674487478095</v>
      </c>
      <c r="W29" s="5">
        <f t="shared" si="8"/>
        <v>3.6062674487478095</v>
      </c>
      <c r="X29" s="5">
        <f t="shared" si="9"/>
        <v>1</v>
      </c>
      <c r="Y29" s="5">
        <f t="shared" si="10"/>
        <v>3.3629911489693285</v>
      </c>
      <c r="Z29" s="5">
        <f t="shared" si="11"/>
        <v>2.8273452141209665</v>
      </c>
      <c r="AA29" s="5">
        <f t="shared" si="12"/>
        <v>3.3000029800943933</v>
      </c>
      <c r="AB29" s="5">
        <f t="shared" si="13"/>
        <v>3.3000029800943933</v>
      </c>
      <c r="AC29" s="5">
        <f t="shared" si="14"/>
        <v>3.3000029800943933</v>
      </c>
      <c r="AD29" s="5">
        <f t="shared" si="15"/>
        <v>3.3000029800943933</v>
      </c>
    </row>
    <row r="30" spans="1:30" x14ac:dyDescent="0.2">
      <c r="A30" s="22">
        <f t="shared" si="17"/>
        <v>34</v>
      </c>
      <c r="B30" s="24">
        <f t="shared" si="18"/>
        <v>2.480071801471281</v>
      </c>
      <c r="C30" s="24">
        <f t="shared" si="18"/>
        <v>2.4719872530419762</v>
      </c>
      <c r="D30" s="24">
        <f t="shared" si="18"/>
        <v>2.4639670396747704</v>
      </c>
      <c r="E30" s="24">
        <f t="shared" si="18"/>
        <v>2.456010442792715</v>
      </c>
      <c r="F30" s="24">
        <f t="shared" si="18"/>
        <v>2.4481167541559636</v>
      </c>
      <c r="G30" s="24">
        <f t="shared" si="18"/>
        <v>2.4402852756807722</v>
      </c>
      <c r="H30" s="24">
        <f t="shared" si="18"/>
        <v>2.4325153192622189</v>
      </c>
      <c r="I30" s="24">
        <f t="shared" si="18"/>
        <v>2.4248062066005618</v>
      </c>
      <c r="J30" s="24">
        <f t="shared" si="18"/>
        <v>2.4171572690311494</v>
      </c>
      <c r="K30" s="24">
        <f t="shared" si="18"/>
        <v>2.4095678473577888</v>
      </c>
      <c r="O30" s="6">
        <f t="shared" si="0"/>
        <v>3.6900000000000026</v>
      </c>
      <c r="P30" s="6">
        <f t="shared" si="1"/>
        <v>3.7000000000000024</v>
      </c>
      <c r="Q30" s="5">
        <f t="shared" si="2"/>
        <v>2.807580207860767</v>
      </c>
      <c r="R30" s="5">
        <f t="shared" si="3"/>
        <v>2.807580207860767</v>
      </c>
      <c r="S30" s="5">
        <f t="shared" si="4"/>
        <v>2.7472629272139986</v>
      </c>
      <c r="T30" s="5">
        <f t="shared" si="5"/>
        <v>3.6062674487478095</v>
      </c>
      <c r="U30" s="5">
        <f t="shared" si="6"/>
        <v>3.6062674487478095</v>
      </c>
      <c r="V30" s="5">
        <f t="shared" si="7"/>
        <v>3.6062674487478095</v>
      </c>
      <c r="W30" s="5">
        <f t="shared" si="8"/>
        <v>3.6062674487478095</v>
      </c>
      <c r="X30" s="5">
        <f t="shared" si="9"/>
        <v>1</v>
      </c>
      <c r="Y30" s="5">
        <f t="shared" si="10"/>
        <v>3.3629911489693285</v>
      </c>
      <c r="Z30" s="5">
        <f t="shared" si="11"/>
        <v>2.8273452141209665</v>
      </c>
      <c r="AA30" s="5">
        <f t="shared" si="12"/>
        <v>3.3000029800943933</v>
      </c>
      <c r="AB30" s="5">
        <f t="shared" si="13"/>
        <v>3.3000029800943933</v>
      </c>
      <c r="AC30" s="5">
        <f t="shared" si="14"/>
        <v>3.3000029800943933</v>
      </c>
      <c r="AD30" s="5">
        <f t="shared" si="15"/>
        <v>3.3000029800943933</v>
      </c>
    </row>
    <row r="31" spans="1:30" x14ac:dyDescent="0.2">
      <c r="A31" s="22">
        <f t="shared" si="17"/>
        <v>35</v>
      </c>
      <c r="B31" s="23">
        <f t="shared" si="18"/>
        <v>2.4020372916895134</v>
      </c>
      <c r="C31" s="23">
        <f t="shared" si="18"/>
        <v>2.3945649612806408</v>
      </c>
      <c r="D31" s="23">
        <f t="shared" si="18"/>
        <v>2.3871502243740768</v>
      </c>
      <c r="E31" s="23">
        <f t="shared" si="18"/>
        <v>2.3797924580477634</v>
      </c>
      <c r="F31" s="23">
        <f t="shared" si="18"/>
        <v>2.3724910480642163</v>
      </c>
      <c r="G31" s="23">
        <f t="shared" si="18"/>
        <v>2.3652453887230664</v>
      </c>
      <c r="H31" s="23">
        <f t="shared" si="18"/>
        <v>2.3580548827165551</v>
      </c>
      <c r="I31" s="23">
        <f t="shared" si="18"/>
        <v>2.3509189409878903</v>
      </c>
      <c r="J31" s="23">
        <f t="shared" si="18"/>
        <v>2.3438369825924239</v>
      </c>
      <c r="K31" s="23">
        <f t="shared" si="18"/>
        <v>2.3368084345615681</v>
      </c>
      <c r="O31" s="6">
        <f t="shared" si="0"/>
        <v>3.7900000000000027</v>
      </c>
      <c r="P31" s="6">
        <f t="shared" si="1"/>
        <v>3.8000000000000025</v>
      </c>
      <c r="Q31" s="5">
        <f t="shared" si="2"/>
        <v>2.807580207860767</v>
      </c>
      <c r="R31" s="5">
        <f t="shared" si="3"/>
        <v>2.807580207860767</v>
      </c>
      <c r="S31" s="5">
        <f t="shared" si="4"/>
        <v>2.7472629272139986</v>
      </c>
      <c r="T31" s="5">
        <f t="shared" si="5"/>
        <v>3.6062674487478095</v>
      </c>
      <c r="U31" s="5">
        <f t="shared" si="6"/>
        <v>3.6062674487478095</v>
      </c>
      <c r="V31" s="5">
        <f t="shared" si="7"/>
        <v>3.6062674487478095</v>
      </c>
      <c r="W31" s="5">
        <f t="shared" si="8"/>
        <v>3.6062674487478095</v>
      </c>
      <c r="X31" s="5">
        <f t="shared" si="9"/>
        <v>1</v>
      </c>
      <c r="Y31" s="5">
        <f t="shared" si="10"/>
        <v>3.3629911489693285</v>
      </c>
      <c r="Z31" s="5">
        <f t="shared" si="11"/>
        <v>2.8273452141209665</v>
      </c>
      <c r="AA31" s="5">
        <f t="shared" si="12"/>
        <v>3.3000029800943933</v>
      </c>
      <c r="AB31" s="5">
        <f t="shared" si="13"/>
        <v>3.3000029800943933</v>
      </c>
      <c r="AC31" s="5">
        <f t="shared" si="14"/>
        <v>3.3000029800943933</v>
      </c>
      <c r="AD31" s="5">
        <f t="shared" si="15"/>
        <v>3.3000029800943933</v>
      </c>
    </row>
    <row r="32" spans="1:30" x14ac:dyDescent="0.2">
      <c r="A32" s="22">
        <f t="shared" si="17"/>
        <v>36</v>
      </c>
      <c r="B32" s="24">
        <f t="shared" ref="B32:K41" si="19">VLOOKUP($A32+B$20+0.01,SINCLAIRTABELLE,$A$16)</f>
        <v>2.3298327317693994</v>
      </c>
      <c r="C32" s="24">
        <f t="shared" si="19"/>
        <v>2.3229093168018817</v>
      </c>
      <c r="D32" s="24">
        <f t="shared" si="19"/>
        <v>2.3160376398286506</v>
      </c>
      <c r="E32" s="24">
        <f t="shared" si="19"/>
        <v>2.3092171584773129</v>
      </c>
      <c r="F32" s="24">
        <f t="shared" si="19"/>
        <v>2.3024473377101859</v>
      </c>
      <c r="G32" s="24">
        <f t="shared" si="19"/>
        <v>2.295727649703438</v>
      </c>
      <c r="H32" s="24">
        <f t="shared" si="19"/>
        <v>2.2890575737285648</v>
      </c>
      <c r="I32" s="24">
        <f t="shared" si="19"/>
        <v>2.2824365960361606</v>
      </c>
      <c r="J32" s="24">
        <f t="shared" si="19"/>
        <v>2.2758642097419277</v>
      </c>
      <c r="K32" s="24">
        <f t="shared" si="19"/>
        <v>2.2693399147148696</v>
      </c>
      <c r="O32" s="6">
        <f t="shared" si="0"/>
        <v>3.8900000000000028</v>
      </c>
      <c r="P32" s="6">
        <f t="shared" si="1"/>
        <v>3.9000000000000026</v>
      </c>
      <c r="Q32" s="5">
        <f t="shared" si="2"/>
        <v>2.807580207860767</v>
      </c>
      <c r="R32" s="5">
        <f t="shared" si="3"/>
        <v>2.807580207860767</v>
      </c>
      <c r="S32" s="5">
        <f t="shared" si="4"/>
        <v>2.7472629272139986</v>
      </c>
      <c r="T32" s="5">
        <f t="shared" si="5"/>
        <v>3.6062674487478095</v>
      </c>
      <c r="U32" s="5">
        <f t="shared" si="6"/>
        <v>3.6062674487478095</v>
      </c>
      <c r="V32" s="5">
        <f t="shared" si="7"/>
        <v>3.6062674487478095</v>
      </c>
      <c r="W32" s="5">
        <f t="shared" si="8"/>
        <v>3.6062674487478095</v>
      </c>
      <c r="X32" s="5">
        <f t="shared" si="9"/>
        <v>1</v>
      </c>
      <c r="Y32" s="5">
        <f t="shared" si="10"/>
        <v>3.3629911489693285</v>
      </c>
      <c r="Z32" s="5">
        <f t="shared" si="11"/>
        <v>2.8273452141209665</v>
      </c>
      <c r="AA32" s="5">
        <f t="shared" si="12"/>
        <v>3.3000029800943933</v>
      </c>
      <c r="AB32" s="5">
        <f t="shared" si="13"/>
        <v>3.3000029800943933</v>
      </c>
      <c r="AC32" s="5">
        <f t="shared" si="14"/>
        <v>3.3000029800943933</v>
      </c>
      <c r="AD32" s="5">
        <f t="shared" si="15"/>
        <v>3.3000029800943933</v>
      </c>
    </row>
    <row r="33" spans="1:30" x14ac:dyDescent="0.2">
      <c r="A33" s="22">
        <f t="shared" si="17"/>
        <v>37</v>
      </c>
      <c r="B33" s="23">
        <f t="shared" si="19"/>
        <v>2.2628632174676335</v>
      </c>
      <c r="C33" s="23">
        <f t="shared" si="19"/>
        <v>2.2564336310489392</v>
      </c>
      <c r="D33" s="23">
        <f t="shared" si="19"/>
        <v>2.2500506749380618</v>
      </c>
      <c r="E33" s="23">
        <f t="shared" si="19"/>
        <v>2.2437138749413124</v>
      </c>
      <c r="F33" s="23">
        <f t="shared" si="19"/>
        <v>2.2374227630904873</v>
      </c>
      <c r="G33" s="23">
        <f t="shared" si="19"/>
        <v>2.2311768775432217</v>
      </c>
      <c r="H33" s="23">
        <f t="shared" si="19"/>
        <v>2.2249757624852311</v>
      </c>
      <c r="I33" s="23">
        <f t="shared" si="19"/>
        <v>2.2188189680343822</v>
      </c>
      <c r="J33" s="23">
        <f t="shared" si="19"/>
        <v>2.212706050146557</v>
      </c>
      <c r="K33" s="23">
        <f t="shared" si="19"/>
        <v>2.2066365705232807</v>
      </c>
      <c r="O33" s="6">
        <f t="shared" si="0"/>
        <v>3.9900000000000029</v>
      </c>
      <c r="P33" s="6">
        <f t="shared" si="1"/>
        <v>4.0000000000000027</v>
      </c>
      <c r="Q33" s="5">
        <f t="shared" si="2"/>
        <v>2.807580207860767</v>
      </c>
      <c r="R33" s="5">
        <f t="shared" si="3"/>
        <v>2.807580207860767</v>
      </c>
      <c r="S33" s="5">
        <f t="shared" si="4"/>
        <v>2.7472629272139986</v>
      </c>
      <c r="T33" s="5">
        <f t="shared" si="5"/>
        <v>3.6062674487478095</v>
      </c>
      <c r="U33" s="5">
        <f t="shared" si="6"/>
        <v>3.6062674487478095</v>
      </c>
      <c r="V33" s="5">
        <f t="shared" si="7"/>
        <v>3.6062674487478095</v>
      </c>
      <c r="W33" s="5">
        <f t="shared" si="8"/>
        <v>3.6062674487478095</v>
      </c>
      <c r="X33" s="5">
        <f t="shared" si="9"/>
        <v>1</v>
      </c>
      <c r="Y33" s="5">
        <f t="shared" si="10"/>
        <v>3.3629911489693285</v>
      </c>
      <c r="Z33" s="5">
        <f t="shared" si="11"/>
        <v>2.8273452141209665</v>
      </c>
      <c r="AA33" s="5">
        <f t="shared" si="12"/>
        <v>3.3000029800943933</v>
      </c>
      <c r="AB33" s="5">
        <f t="shared" si="13"/>
        <v>3.3000029800943933</v>
      </c>
      <c r="AC33" s="5">
        <f t="shared" si="14"/>
        <v>3.3000029800943933</v>
      </c>
      <c r="AD33" s="5">
        <f t="shared" si="15"/>
        <v>3.3000029800943933</v>
      </c>
    </row>
    <row r="34" spans="1:30" x14ac:dyDescent="0.2">
      <c r="A34" s="22">
        <f t="shared" si="17"/>
        <v>38</v>
      </c>
      <c r="B34" s="24">
        <f t="shared" si="19"/>
        <v>2.2006100965210647</v>
      </c>
      <c r="C34" s="24">
        <f t="shared" si="19"/>
        <v>2.1946262010624311</v>
      </c>
      <c r="D34" s="24">
        <f t="shared" si="19"/>
        <v>2.1886844625485873</v>
      </c>
      <c r="E34" s="24">
        <f t="shared" si="19"/>
        <v>2.1827844647737091</v>
      </c>
      <c r="F34" s="24">
        <f t="shared" si="19"/>
        <v>2.1769257968408087</v>
      </c>
      <c r="G34" s="24">
        <f t="shared" si="19"/>
        <v>2.1711080530791365</v>
      </c>
      <c r="H34" s="24">
        <f t="shared" si="19"/>
        <v>2.165330832963102</v>
      </c>
      <c r="I34" s="24">
        <f t="shared" si="19"/>
        <v>2.1595937410326735</v>
      </c>
      <c r="J34" s="24">
        <f t="shared" si="19"/>
        <v>2.1538963868152257</v>
      </c>
      <c r="K34" s="24">
        <f t="shared" si="19"/>
        <v>2.1482383847488071</v>
      </c>
      <c r="O34" s="6">
        <f t="shared" si="0"/>
        <v>4.0900000000000025</v>
      </c>
      <c r="P34" s="6">
        <f t="shared" si="1"/>
        <v>4.1000000000000023</v>
      </c>
      <c r="Q34" s="5">
        <f t="shared" si="2"/>
        <v>2.807580207860767</v>
      </c>
      <c r="R34" s="5">
        <f t="shared" si="3"/>
        <v>2.807580207860767</v>
      </c>
      <c r="S34" s="5">
        <f t="shared" si="4"/>
        <v>2.7472629272139986</v>
      </c>
      <c r="T34" s="5">
        <f t="shared" si="5"/>
        <v>3.6062674487478095</v>
      </c>
      <c r="U34" s="5">
        <f t="shared" si="6"/>
        <v>3.6062674487478095</v>
      </c>
      <c r="V34" s="5">
        <f t="shared" si="7"/>
        <v>3.6062674487478095</v>
      </c>
      <c r="W34" s="5">
        <f t="shared" si="8"/>
        <v>3.6062674487478095</v>
      </c>
      <c r="X34" s="5">
        <f t="shared" si="9"/>
        <v>1</v>
      </c>
      <c r="Y34" s="5">
        <f t="shared" si="10"/>
        <v>3.3629911489693285</v>
      </c>
      <c r="Z34" s="5">
        <f t="shared" si="11"/>
        <v>2.8273452141209665</v>
      </c>
      <c r="AA34" s="5">
        <f t="shared" si="12"/>
        <v>3.3000029800943933</v>
      </c>
      <c r="AB34" s="5">
        <f t="shared" si="13"/>
        <v>3.3000029800943933</v>
      </c>
      <c r="AC34" s="5">
        <f t="shared" si="14"/>
        <v>3.3000029800943933</v>
      </c>
      <c r="AD34" s="5">
        <f t="shared" si="15"/>
        <v>3.3000029800943933</v>
      </c>
    </row>
    <row r="35" spans="1:30" x14ac:dyDescent="0.2">
      <c r="A35" s="22">
        <f t="shared" si="17"/>
        <v>39</v>
      </c>
      <c r="B35" s="23">
        <f t="shared" si="19"/>
        <v>2.1426193541067966</v>
      </c>
      <c r="C35" s="23">
        <f t="shared" si="19"/>
        <v>2.1370389189239187</v>
      </c>
      <c r="D35" s="23">
        <f t="shared" si="19"/>
        <v>2.1314967079235956</v>
      </c>
      <c r="E35" s="23">
        <f t="shared" si="19"/>
        <v>2.1259923544465966</v>
      </c>
      <c r="F35" s="23">
        <f t="shared" si="19"/>
        <v>2.1205254963809712</v>
      </c>
      <c r="G35" s="23">
        <f t="shared" si="19"/>
        <v>2.1150957760932334</v>
      </c>
      <c r="H35" s="23">
        <f t="shared" si="19"/>
        <v>2.1097028403607672</v>
      </c>
      <c r="I35" s="23">
        <f t="shared" si="19"/>
        <v>2.1043463403054385</v>
      </c>
      <c r="J35" s="23">
        <f t="shared" si="19"/>
        <v>2.0990259313283777</v>
      </c>
      <c r="K35" s="23">
        <f t="shared" si="19"/>
        <v>2.0937412730459219</v>
      </c>
      <c r="O35" s="6">
        <f t="shared" si="0"/>
        <v>4.1900000000000022</v>
      </c>
      <c r="P35" s="6">
        <f t="shared" si="1"/>
        <v>4.200000000000002</v>
      </c>
      <c r="Q35" s="5">
        <f t="shared" si="2"/>
        <v>2.807580207860767</v>
      </c>
      <c r="R35" s="5">
        <f t="shared" si="3"/>
        <v>2.807580207860767</v>
      </c>
      <c r="S35" s="5">
        <f t="shared" si="4"/>
        <v>2.7472629272139986</v>
      </c>
      <c r="T35" s="5">
        <f t="shared" si="5"/>
        <v>3.6062674487478095</v>
      </c>
      <c r="U35" s="5">
        <f t="shared" si="6"/>
        <v>3.6062674487478095</v>
      </c>
      <c r="V35" s="5">
        <f t="shared" si="7"/>
        <v>3.6062674487478095</v>
      </c>
      <c r="W35" s="5">
        <f t="shared" si="8"/>
        <v>3.6062674487478095</v>
      </c>
      <c r="X35" s="5">
        <f t="shared" si="9"/>
        <v>1</v>
      </c>
      <c r="Y35" s="5">
        <f t="shared" si="10"/>
        <v>3.3629911489693285</v>
      </c>
      <c r="Z35" s="5">
        <f t="shared" si="11"/>
        <v>2.8273452141209665</v>
      </c>
      <c r="AA35" s="5">
        <f t="shared" si="12"/>
        <v>3.3000029800943933</v>
      </c>
      <c r="AB35" s="5">
        <f t="shared" si="13"/>
        <v>3.3000029800943933</v>
      </c>
      <c r="AC35" s="5">
        <f t="shared" si="14"/>
        <v>3.3000029800943933</v>
      </c>
      <c r="AD35" s="5">
        <f t="shared" si="15"/>
        <v>3.3000029800943933</v>
      </c>
    </row>
    <row r="36" spans="1:30" x14ac:dyDescent="0.2">
      <c r="A36" s="22">
        <f t="shared" si="17"/>
        <v>40</v>
      </c>
      <c r="B36" s="24">
        <f t="shared" si="19"/>
        <v>2.0884920292266775</v>
      </c>
      <c r="C36" s="24">
        <f t="shared" si="19"/>
        <v>2.0832778677296937</v>
      </c>
      <c r="D36" s="24">
        <f t="shared" si="19"/>
        <v>2.0780984604437229</v>
      </c>
      <c r="E36" s="24">
        <f t="shared" si="19"/>
        <v>2.0729534832275336</v>
      </c>
      <c r="F36" s="24">
        <f t="shared" si="19"/>
        <v>2.0678426158512746</v>
      </c>
      <c r="G36" s="24">
        <f t="shared" si="19"/>
        <v>2.0627655419388522</v>
      </c>
      <c r="H36" s="24">
        <f t="shared" si="19"/>
        <v>2.0577219489113077</v>
      </c>
      <c r="I36" s="24">
        <f t="shared" si="19"/>
        <v>2.0527115279311769</v>
      </c>
      <c r="J36" s="24">
        <f t="shared" si="19"/>
        <v>2.0477339738478091</v>
      </c>
      <c r="K36" s="24">
        <f t="shared" si="19"/>
        <v>2.0427889851436216</v>
      </c>
      <c r="O36" s="6">
        <f t="shared" si="0"/>
        <v>4.2900000000000018</v>
      </c>
      <c r="P36" s="6">
        <f t="shared" si="1"/>
        <v>4.3000000000000016</v>
      </c>
      <c r="Q36" s="5">
        <f t="shared" si="2"/>
        <v>2.807580207860767</v>
      </c>
      <c r="R36" s="5">
        <f t="shared" si="3"/>
        <v>2.807580207860767</v>
      </c>
      <c r="S36" s="5">
        <f t="shared" si="4"/>
        <v>2.7472629272139986</v>
      </c>
      <c r="T36" s="5">
        <f t="shared" si="5"/>
        <v>3.6062674487478095</v>
      </c>
      <c r="U36" s="5">
        <f t="shared" si="6"/>
        <v>3.6062674487478095</v>
      </c>
      <c r="V36" s="5">
        <f t="shared" si="7"/>
        <v>3.6062674487478095</v>
      </c>
      <c r="W36" s="5">
        <f t="shared" si="8"/>
        <v>3.6062674487478095</v>
      </c>
      <c r="X36" s="5">
        <f t="shared" si="9"/>
        <v>1</v>
      </c>
      <c r="Y36" s="5">
        <f t="shared" si="10"/>
        <v>3.3629911489693285</v>
      </c>
      <c r="Z36" s="5">
        <f t="shared" si="11"/>
        <v>2.8273452141209665</v>
      </c>
      <c r="AA36" s="5">
        <f t="shared" si="12"/>
        <v>3.3000029800943933</v>
      </c>
      <c r="AB36" s="5">
        <f t="shared" si="13"/>
        <v>3.3000029800943933</v>
      </c>
      <c r="AC36" s="5">
        <f t="shared" si="14"/>
        <v>3.3000029800943933</v>
      </c>
      <c r="AD36" s="5">
        <f t="shared" si="15"/>
        <v>3.3000029800943933</v>
      </c>
    </row>
    <row r="37" spans="1:30" x14ac:dyDescent="0.2">
      <c r="A37" s="22">
        <f t="shared" si="17"/>
        <v>41</v>
      </c>
      <c r="B37" s="23">
        <f t="shared" si="19"/>
        <v>2.03787626388129</v>
      </c>
      <c r="C37" s="23">
        <f t="shared" si="19"/>
        <v>2.0329955156518249</v>
      </c>
      <c r="D37" s="23">
        <f t="shared" si="19"/>
        <v>2.0281464495235504</v>
      </c>
      <c r="E37" s="23">
        <f t="shared" si="19"/>
        <v>2.0233287779919427</v>
      </c>
      <c r="F37" s="23">
        <f t="shared" si="19"/>
        <v>2.0185422169303253</v>
      </c>
      <c r="G37" s="23">
        <f t="shared" si="19"/>
        <v>2.0137864855413965</v>
      </c>
      <c r="H37" s="23">
        <f t="shared" si="19"/>
        <v>2.0090613063095799</v>
      </c>
      <c r="I37" s="23">
        <f t="shared" si="19"/>
        <v>2.0043664049541743</v>
      </c>
      <c r="J37" s="23">
        <f t="shared" si="19"/>
        <v>1.9997015103832934</v>
      </c>
      <c r="K37" s="23">
        <f t="shared" si="19"/>
        <v>1.9950663546485772</v>
      </c>
      <c r="O37" s="6">
        <f t="shared" si="0"/>
        <v>4.3900000000000015</v>
      </c>
      <c r="P37" s="6">
        <f t="shared" si="1"/>
        <v>4.4000000000000012</v>
      </c>
      <c r="Q37" s="5">
        <f t="shared" si="2"/>
        <v>2.807580207860767</v>
      </c>
      <c r="R37" s="5">
        <f t="shared" si="3"/>
        <v>2.807580207860767</v>
      </c>
      <c r="S37" s="5">
        <f t="shared" si="4"/>
        <v>2.7472629272139986</v>
      </c>
      <c r="T37" s="5">
        <f t="shared" si="5"/>
        <v>3.6062674487478095</v>
      </c>
      <c r="U37" s="5">
        <f t="shared" si="6"/>
        <v>3.6062674487478095</v>
      </c>
      <c r="V37" s="5">
        <f t="shared" si="7"/>
        <v>3.6062674487478095</v>
      </c>
      <c r="W37" s="5">
        <f t="shared" si="8"/>
        <v>3.6062674487478095</v>
      </c>
      <c r="X37" s="5">
        <f t="shared" si="9"/>
        <v>1</v>
      </c>
      <c r="Y37" s="5">
        <f t="shared" si="10"/>
        <v>3.3629911489693285</v>
      </c>
      <c r="Z37" s="5">
        <f t="shared" si="11"/>
        <v>2.8273452141209665</v>
      </c>
      <c r="AA37" s="5">
        <f t="shared" si="12"/>
        <v>3.3000029800943933</v>
      </c>
      <c r="AB37" s="5">
        <f t="shared" si="13"/>
        <v>3.3000029800943933</v>
      </c>
      <c r="AC37" s="5">
        <f t="shared" si="14"/>
        <v>3.3000029800943933</v>
      </c>
      <c r="AD37" s="5">
        <f t="shared" si="15"/>
        <v>3.3000029800943933</v>
      </c>
    </row>
    <row r="38" spans="1:30" x14ac:dyDescent="0.2">
      <c r="A38" s="22">
        <f t="shared" si="17"/>
        <v>42</v>
      </c>
      <c r="B38" s="24">
        <f t="shared" si="19"/>
        <v>1.9904606729006626</v>
      </c>
      <c r="C38" s="24">
        <f t="shared" si="19"/>
        <v>1.9858842033453969</v>
      </c>
      <c r="D38" s="24">
        <f t="shared" si="19"/>
        <v>1.9813366872007754</v>
      </c>
      <c r="E38" s="24">
        <f t="shared" si="19"/>
        <v>1.9768178686546023</v>
      </c>
      <c r="F38" s="24">
        <f t="shared" si="19"/>
        <v>1.9723274948228446</v>
      </c>
      <c r="G38" s="24">
        <f t="shared" si="19"/>
        <v>1.967865315708681</v>
      </c>
      <c r="H38" s="24">
        <f t="shared" si="19"/>
        <v>1.9634310841622198</v>
      </c>
      <c r="I38" s="24">
        <f t="shared" si="19"/>
        <v>1.9590245558408828</v>
      </c>
      <c r="J38" s="24">
        <f t="shared" si="19"/>
        <v>1.9546454891704359</v>
      </c>
      <c r="K38" s="24">
        <f t="shared" si="19"/>
        <v>1.9502936453066608</v>
      </c>
      <c r="O38" s="6">
        <f t="shared" si="0"/>
        <v>4.4900000000000011</v>
      </c>
      <c r="P38" s="6">
        <f t="shared" si="1"/>
        <v>4.5000000000000009</v>
      </c>
      <c r="Q38" s="5">
        <f t="shared" si="2"/>
        <v>2.807580207860767</v>
      </c>
      <c r="R38" s="5">
        <f t="shared" si="3"/>
        <v>2.807580207860767</v>
      </c>
      <c r="S38" s="5">
        <f t="shared" si="4"/>
        <v>2.7472629272139986</v>
      </c>
      <c r="T38" s="5">
        <f t="shared" si="5"/>
        <v>3.6062674487478095</v>
      </c>
      <c r="U38" s="5">
        <f t="shared" si="6"/>
        <v>3.6062674487478095</v>
      </c>
      <c r="V38" s="5">
        <f t="shared" si="7"/>
        <v>3.6062674487478095</v>
      </c>
      <c r="W38" s="5">
        <f t="shared" si="8"/>
        <v>3.6062674487478095</v>
      </c>
      <c r="X38" s="5">
        <f t="shared" si="9"/>
        <v>1</v>
      </c>
      <c r="Y38" s="5">
        <f t="shared" si="10"/>
        <v>3.3629911489693285</v>
      </c>
      <c r="Z38" s="5">
        <f t="shared" si="11"/>
        <v>2.8273452141209665</v>
      </c>
      <c r="AA38" s="5">
        <f t="shared" si="12"/>
        <v>3.3000029800943933</v>
      </c>
      <c r="AB38" s="5">
        <f t="shared" si="13"/>
        <v>3.3000029800943933</v>
      </c>
      <c r="AC38" s="5">
        <f t="shared" si="14"/>
        <v>3.3000029800943933</v>
      </c>
      <c r="AD38" s="5">
        <f t="shared" si="15"/>
        <v>3.3000029800943933</v>
      </c>
    </row>
    <row r="39" spans="1:30" x14ac:dyDescent="0.2">
      <c r="A39" s="22">
        <f t="shared" si="17"/>
        <v>43</v>
      </c>
      <c r="B39" s="23">
        <f t="shared" si="19"/>
        <v>1.9459687880976482</v>
      </c>
      <c r="C39" s="23">
        <f t="shared" si="19"/>
        <v>1.941670684046706</v>
      </c>
      <c r="D39" s="23">
        <f t="shared" si="19"/>
        <v>1.937399102275871</v>
      </c>
      <c r="E39" s="23">
        <f t="shared" si="19"/>
        <v>1.9331538144900109</v>
      </c>
      <c r="F39" s="23">
        <f t="shared" si="19"/>
        <v>1.9289345949415031</v>
      </c>
      <c r="G39" s="23">
        <f t="shared" si="19"/>
        <v>1.9247412203954883</v>
      </c>
      <c r="H39" s="23">
        <f t="shared" si="19"/>
        <v>1.9205734700956798</v>
      </c>
      <c r="I39" s="23">
        <f t="shared" si="19"/>
        <v>1.9164311257307176</v>
      </c>
      <c r="J39" s="23">
        <f t="shared" si="19"/>
        <v>1.9123139714010686</v>
      </c>
      <c r="K39" s="23">
        <f t="shared" si="19"/>
        <v>1.9082217935864474</v>
      </c>
      <c r="O39" s="6">
        <f t="shared" si="0"/>
        <v>4.5900000000000007</v>
      </c>
      <c r="P39" s="6">
        <f t="shared" si="1"/>
        <v>4.6000000000000005</v>
      </c>
      <c r="Q39" s="5">
        <f t="shared" si="2"/>
        <v>2.807580207860767</v>
      </c>
      <c r="R39" s="5">
        <f t="shared" si="3"/>
        <v>2.807580207860767</v>
      </c>
      <c r="S39" s="5">
        <f t="shared" si="4"/>
        <v>2.7472629272139986</v>
      </c>
      <c r="T39" s="5">
        <f t="shared" si="5"/>
        <v>3.6062674487478095</v>
      </c>
      <c r="U39" s="5">
        <f t="shared" si="6"/>
        <v>3.6062674487478095</v>
      </c>
      <c r="V39" s="5">
        <f t="shared" si="7"/>
        <v>3.6062674487478095</v>
      </c>
      <c r="W39" s="5">
        <f t="shared" si="8"/>
        <v>3.6062674487478095</v>
      </c>
      <c r="X39" s="5">
        <f t="shared" si="9"/>
        <v>1</v>
      </c>
      <c r="Y39" s="5">
        <f t="shared" si="10"/>
        <v>3.3629911489693285</v>
      </c>
      <c r="Z39" s="5">
        <f t="shared" si="11"/>
        <v>2.8273452141209665</v>
      </c>
      <c r="AA39" s="5">
        <f t="shared" si="12"/>
        <v>3.3000029800943933</v>
      </c>
      <c r="AB39" s="5">
        <f t="shared" si="13"/>
        <v>3.3000029800943933</v>
      </c>
      <c r="AC39" s="5">
        <f t="shared" si="14"/>
        <v>3.3000029800943933</v>
      </c>
      <c r="AD39" s="5">
        <f t="shared" si="15"/>
        <v>3.3000029800943933</v>
      </c>
    </row>
    <row r="40" spans="1:30" x14ac:dyDescent="0.2">
      <c r="A40" s="22">
        <f t="shared" si="17"/>
        <v>44</v>
      </c>
      <c r="B40" s="24">
        <f t="shared" si="19"/>
        <v>1.9041543811137613</v>
      </c>
      <c r="C40" s="24">
        <f t="shared" si="19"/>
        <v>1.9001115251255609</v>
      </c>
      <c r="D40" s="24">
        <f t="shared" si="19"/>
        <v>1.8960930190489915</v>
      </c>
      <c r="E40" s="24">
        <f t="shared" si="19"/>
        <v>1.8920986585652366</v>
      </c>
      <c r="F40" s="24">
        <f t="shared" si="19"/>
        <v>1.8881282415794427</v>
      </c>
      <c r="G40" s="24">
        <f t="shared" si="19"/>
        <v>1.8841815681911143</v>
      </c>
      <c r="H40" s="24">
        <f t="shared" si="19"/>
        <v>1.8802584406649772</v>
      </c>
      <c r="I40" s="24">
        <f t="shared" si="19"/>
        <v>1.8763586634022957</v>
      </c>
      <c r="J40" s="24">
        <f t="shared" si="19"/>
        <v>1.8724820429126405</v>
      </c>
      <c r="K40" s="24">
        <f t="shared" si="19"/>
        <v>1.8686283877860936</v>
      </c>
      <c r="O40" s="6">
        <f t="shared" si="0"/>
        <v>4.6900000000000004</v>
      </c>
      <c r="P40" s="6">
        <f t="shared" si="1"/>
        <v>4.7</v>
      </c>
      <c r="Q40" s="5">
        <f t="shared" si="2"/>
        <v>2.807580207860767</v>
      </c>
      <c r="R40" s="5">
        <f t="shared" si="3"/>
        <v>2.807580207860767</v>
      </c>
      <c r="S40" s="5">
        <f t="shared" si="4"/>
        <v>2.7472629272139986</v>
      </c>
      <c r="T40" s="5">
        <f t="shared" si="5"/>
        <v>3.6062674487478095</v>
      </c>
      <c r="U40" s="5">
        <f t="shared" si="6"/>
        <v>3.6062674487478095</v>
      </c>
      <c r="V40" s="5">
        <f t="shared" si="7"/>
        <v>3.6062674487478095</v>
      </c>
      <c r="W40" s="5">
        <f t="shared" si="8"/>
        <v>3.6062674487478095</v>
      </c>
      <c r="X40" s="5">
        <f t="shared" si="9"/>
        <v>1</v>
      </c>
      <c r="Y40" s="5">
        <f t="shared" si="10"/>
        <v>3.3629911489693285</v>
      </c>
      <c r="Z40" s="5">
        <f t="shared" si="11"/>
        <v>2.8273452141209665</v>
      </c>
      <c r="AA40" s="5">
        <f t="shared" si="12"/>
        <v>3.3000029800943933</v>
      </c>
      <c r="AB40" s="5">
        <f t="shared" si="13"/>
        <v>3.3000029800943933</v>
      </c>
      <c r="AC40" s="5">
        <f t="shared" si="14"/>
        <v>3.3000029800943933</v>
      </c>
      <c r="AD40" s="5">
        <f t="shared" si="15"/>
        <v>3.3000029800943933</v>
      </c>
    </row>
    <row r="41" spans="1:30" x14ac:dyDescent="0.2">
      <c r="A41" s="22">
        <f t="shared" si="17"/>
        <v>45</v>
      </c>
      <c r="B41" s="23">
        <f t="shared" si="19"/>
        <v>1.8647975086658835</v>
      </c>
      <c r="C41" s="23">
        <f t="shared" si="19"/>
        <v>1.8609892182214511</v>
      </c>
      <c r="D41" s="23">
        <f t="shared" si="19"/>
        <v>1.857203331121926</v>
      </c>
      <c r="E41" s="23">
        <f t="shared" si="19"/>
        <v>1.8534396640100181</v>
      </c>
      <c r="F41" s="23">
        <f t="shared" si="19"/>
        <v>1.8496980354763026</v>
      </c>
      <c r="G41" s="23">
        <f t="shared" si="19"/>
        <v>1.8459782660339106</v>
      </c>
      <c r="H41" s="23">
        <f t="shared" si="19"/>
        <v>1.8422801780935973</v>
      </c>
      <c r="I41" s="23">
        <f t="shared" si="19"/>
        <v>1.8386035959392013</v>
      </c>
      <c r="J41" s="23">
        <f t="shared" si="19"/>
        <v>1.8349483457034697</v>
      </c>
      <c r="K41" s="23">
        <f t="shared" si="19"/>
        <v>1.8313142553442554</v>
      </c>
      <c r="O41" s="6">
        <f t="shared" si="0"/>
        <v>4.79</v>
      </c>
      <c r="P41" s="6">
        <f t="shared" si="1"/>
        <v>4.8</v>
      </c>
      <c r="Q41" s="5">
        <f t="shared" si="2"/>
        <v>2.807580207860767</v>
      </c>
      <c r="R41" s="5">
        <f t="shared" si="3"/>
        <v>2.807580207860767</v>
      </c>
      <c r="S41" s="5">
        <f t="shared" si="4"/>
        <v>2.7472629272139986</v>
      </c>
      <c r="T41" s="5">
        <f t="shared" si="5"/>
        <v>3.6062674487478095</v>
      </c>
      <c r="U41" s="5">
        <f t="shared" si="6"/>
        <v>3.6062674487478095</v>
      </c>
      <c r="V41" s="5">
        <f t="shared" si="7"/>
        <v>3.6062674487478095</v>
      </c>
      <c r="W41" s="5">
        <f t="shared" si="8"/>
        <v>3.6062674487478095</v>
      </c>
      <c r="X41" s="5">
        <f t="shared" si="9"/>
        <v>1</v>
      </c>
      <c r="Y41" s="5">
        <f t="shared" si="10"/>
        <v>3.3629911489693285</v>
      </c>
      <c r="Z41" s="5">
        <f t="shared" si="11"/>
        <v>2.8273452141209665</v>
      </c>
      <c r="AA41" s="5">
        <f t="shared" si="12"/>
        <v>3.3000029800943933</v>
      </c>
      <c r="AB41" s="5">
        <f t="shared" si="13"/>
        <v>3.3000029800943933</v>
      </c>
      <c r="AC41" s="5">
        <f t="shared" si="14"/>
        <v>3.3000029800943933</v>
      </c>
      <c r="AD41" s="5">
        <f t="shared" si="15"/>
        <v>3.3000029800943933</v>
      </c>
    </row>
    <row r="42" spans="1:30" x14ac:dyDescent="0.2">
      <c r="A42" s="22">
        <f t="shared" si="17"/>
        <v>46</v>
      </c>
      <c r="B42" s="24">
        <f t="shared" ref="B42:K51" si="20">VLOOKUP($A42+B$20+0.01,SINCLAIRTABELLE,$A$16)</f>
        <v>1.8277011546210775</v>
      </c>
      <c r="C42" s="24">
        <f t="shared" si="20"/>
        <v>1.8241088750720287</v>
      </c>
      <c r="D42" s="24">
        <f t="shared" si="20"/>
        <v>1.820537249991045</v>
      </c>
      <c r="E42" s="24">
        <f t="shared" si="20"/>
        <v>1.8169861144055051</v>
      </c>
      <c r="F42" s="24">
        <f t="shared" si="20"/>
        <v>1.8134553050541731</v>
      </c>
      <c r="G42" s="24">
        <f t="shared" si="20"/>
        <v>1.8099446603654743</v>
      </c>
      <c r="H42" s="24">
        <f t="shared" si="20"/>
        <v>1.8064540204360893</v>
      </c>
      <c r="I42" s="24">
        <f t="shared" si="20"/>
        <v>1.8029832270098751</v>
      </c>
      <c r="J42" s="24">
        <f t="shared" si="20"/>
        <v>1.7995321234570965</v>
      </c>
      <c r="K42" s="24">
        <f t="shared" si="20"/>
        <v>1.7961005547539681</v>
      </c>
      <c r="O42" s="6">
        <f t="shared" si="0"/>
        <v>4.8899999999999997</v>
      </c>
      <c r="P42" s="6">
        <f t="shared" si="1"/>
        <v>4.8999999999999995</v>
      </c>
      <c r="Q42" s="5">
        <f t="shared" si="2"/>
        <v>2.807580207860767</v>
      </c>
      <c r="R42" s="5">
        <f t="shared" si="3"/>
        <v>2.807580207860767</v>
      </c>
      <c r="S42" s="5">
        <f t="shared" si="4"/>
        <v>2.7472629272139986</v>
      </c>
      <c r="T42" s="5">
        <f t="shared" si="5"/>
        <v>3.6062674487478095</v>
      </c>
      <c r="U42" s="5">
        <f t="shared" si="6"/>
        <v>3.6062674487478095</v>
      </c>
      <c r="V42" s="5">
        <f t="shared" si="7"/>
        <v>3.6062674487478095</v>
      </c>
      <c r="W42" s="5">
        <f t="shared" si="8"/>
        <v>3.6062674487478095</v>
      </c>
      <c r="X42" s="5">
        <f t="shared" si="9"/>
        <v>1</v>
      </c>
      <c r="Y42" s="5">
        <f t="shared" si="10"/>
        <v>3.3629911489693285</v>
      </c>
      <c r="Z42" s="5">
        <f t="shared" si="11"/>
        <v>2.8273452141209665</v>
      </c>
      <c r="AA42" s="5">
        <f t="shared" si="12"/>
        <v>3.3000029800943933</v>
      </c>
      <c r="AB42" s="5">
        <f t="shared" si="13"/>
        <v>3.3000029800943933</v>
      </c>
      <c r="AC42" s="5">
        <f t="shared" si="14"/>
        <v>3.3000029800943933</v>
      </c>
      <c r="AD42" s="5">
        <f t="shared" si="15"/>
        <v>3.3000029800943933</v>
      </c>
    </row>
    <row r="43" spans="1:30" x14ac:dyDescent="0.2">
      <c r="A43" s="22">
        <f t="shared" si="17"/>
        <v>47</v>
      </c>
      <c r="B43" s="23">
        <f t="shared" si="20"/>
        <v>1.7926883674624963</v>
      </c>
      <c r="C43" s="23">
        <f t="shared" si="20"/>
        <v>1.7892954097106268</v>
      </c>
      <c r="D43" s="23">
        <f t="shared" si="20"/>
        <v>1.7859215311726775</v>
      </c>
      <c r="E43" s="23">
        <f t="shared" si="20"/>
        <v>1.7825665830500659</v>
      </c>
      <c r="F43" s="23">
        <f t="shared" si="20"/>
        <v>1.7792304180523166</v>
      </c>
      <c r="G43" s="23">
        <f t="shared" si="20"/>
        <v>1.775912890378347</v>
      </c>
      <c r="H43" s="23">
        <f t="shared" si="20"/>
        <v>1.7726138556980309</v>
      </c>
      <c r="I43" s="23">
        <f t="shared" si="20"/>
        <v>1.7693331711340274</v>
      </c>
      <c r="J43" s="23">
        <f t="shared" si="20"/>
        <v>1.7660706952438767</v>
      </c>
      <c r="K43" s="23">
        <f t="shared" si="20"/>
        <v>1.7628262880023549</v>
      </c>
      <c r="O43" s="6">
        <f t="shared" si="0"/>
        <v>4.9899999999999993</v>
      </c>
      <c r="P43" s="6">
        <f t="shared" si="1"/>
        <v>4.9999999999999991</v>
      </c>
      <c r="Q43" s="5">
        <f t="shared" si="2"/>
        <v>2.807580207860767</v>
      </c>
      <c r="R43" s="5">
        <f t="shared" si="3"/>
        <v>2.807580207860767</v>
      </c>
      <c r="S43" s="5">
        <f t="shared" si="4"/>
        <v>2.7472629272139986</v>
      </c>
      <c r="T43" s="5">
        <f t="shared" si="5"/>
        <v>3.6062674487478095</v>
      </c>
      <c r="U43" s="5">
        <f t="shared" si="6"/>
        <v>3.6062674487478095</v>
      </c>
      <c r="V43" s="5">
        <f t="shared" si="7"/>
        <v>3.6062674487478095</v>
      </c>
      <c r="W43" s="5">
        <f t="shared" si="8"/>
        <v>3.6062674487478095</v>
      </c>
      <c r="X43" s="5">
        <f t="shared" si="9"/>
        <v>1</v>
      </c>
      <c r="Y43" s="5">
        <f t="shared" si="10"/>
        <v>3.3629911489693285</v>
      </c>
      <c r="Z43" s="5">
        <f t="shared" si="11"/>
        <v>2.8273452141209665</v>
      </c>
      <c r="AA43" s="5">
        <f t="shared" si="12"/>
        <v>3.3000029800943933</v>
      </c>
      <c r="AB43" s="5">
        <f t="shared" si="13"/>
        <v>3.3000029800943933</v>
      </c>
      <c r="AC43" s="5">
        <f t="shared" si="14"/>
        <v>3.3000029800943933</v>
      </c>
      <c r="AD43" s="5">
        <f t="shared" si="15"/>
        <v>3.3000029800943933</v>
      </c>
    </row>
    <row r="44" spans="1:30" x14ac:dyDescent="0.2">
      <c r="A44" s="22">
        <f t="shared" si="17"/>
        <v>48</v>
      </c>
      <c r="B44" s="24">
        <f t="shared" si="20"/>
        <v>1.759599810784086</v>
      </c>
      <c r="C44" s="24">
        <f t="shared" si="20"/>
        <v>1.7563911263464065</v>
      </c>
      <c r="D44" s="24">
        <f t="shared" si="20"/>
        <v>1.753200098812475</v>
      </c>
      <c r="E44" s="24">
        <f t="shared" si="20"/>
        <v>1.7500265936546247</v>
      </c>
      <c r="F44" s="24">
        <f t="shared" si="20"/>
        <v>1.7468704776779629</v>
      </c>
      <c r="G44" s="24">
        <f t="shared" si="20"/>
        <v>1.7437316190041949</v>
      </c>
      <c r="H44" s="24">
        <f t="shared" si="20"/>
        <v>1.7406098870556868</v>
      </c>
      <c r="I44" s="24">
        <f t="shared" si="20"/>
        <v>1.7375051525397549</v>
      </c>
      <c r="J44" s="24">
        <f t="shared" si="20"/>
        <v>1.7344172874331765</v>
      </c>
      <c r="K44" s="24">
        <f t="shared" si="20"/>
        <v>1.7313461649669235</v>
      </c>
      <c r="O44" s="6">
        <f t="shared" si="0"/>
        <v>5.089999999999999</v>
      </c>
      <c r="P44" s="6">
        <f t="shared" si="1"/>
        <v>5.0999999999999988</v>
      </c>
      <c r="Q44" s="5">
        <f t="shared" si="2"/>
        <v>2.807580207860767</v>
      </c>
      <c r="R44" s="5">
        <f t="shared" si="3"/>
        <v>2.807580207860767</v>
      </c>
      <c r="S44" s="5">
        <f t="shared" si="4"/>
        <v>2.7472629272139986</v>
      </c>
      <c r="T44" s="5">
        <f t="shared" si="5"/>
        <v>3.6062674487478095</v>
      </c>
      <c r="U44" s="5">
        <f t="shared" si="6"/>
        <v>3.6062674487478095</v>
      </c>
      <c r="V44" s="5">
        <f t="shared" si="7"/>
        <v>3.6062674487478095</v>
      </c>
      <c r="W44" s="5">
        <f t="shared" si="8"/>
        <v>3.6062674487478095</v>
      </c>
      <c r="X44" s="5">
        <f t="shared" si="9"/>
        <v>1</v>
      </c>
      <c r="Y44" s="5">
        <f t="shared" si="10"/>
        <v>3.3629911489693285</v>
      </c>
      <c r="Z44" s="5">
        <f t="shared" si="11"/>
        <v>2.8273452141209665</v>
      </c>
      <c r="AA44" s="5">
        <f t="shared" si="12"/>
        <v>3.3000029800943933</v>
      </c>
      <c r="AB44" s="5">
        <f t="shared" si="13"/>
        <v>3.3000029800943933</v>
      </c>
      <c r="AC44" s="5">
        <f t="shared" si="14"/>
        <v>3.3000029800943933</v>
      </c>
      <c r="AD44" s="5">
        <f t="shared" si="15"/>
        <v>3.3000029800943933</v>
      </c>
    </row>
    <row r="45" spans="1:30" x14ac:dyDescent="0.2">
      <c r="A45" s="22">
        <f t="shared" si="17"/>
        <v>49</v>
      </c>
      <c r="B45" s="23">
        <f t="shared" si="20"/>
        <v>1.7282916596111142</v>
      </c>
      <c r="C45" s="23">
        <f t="shared" si="20"/>
        <v>1.7252536470601718</v>
      </c>
      <c r="D45" s="23">
        <f t="shared" si="20"/>
        <v>1.7222320042182</v>
      </c>
      <c r="E45" s="23">
        <f t="shared" si="20"/>
        <v>1.7192266091845618</v>
      </c>
      <c r="F45" s="23">
        <f t="shared" si="20"/>
        <v>1.7162373412396605</v>
      </c>
      <c r="G45" s="23">
        <f t="shared" si="20"/>
        <v>1.7132640808309205</v>
      </c>
      <c r="H45" s="23">
        <f t="shared" si="20"/>
        <v>1.7103067095589657</v>
      </c>
      <c r="I45" s="23">
        <f t="shared" si="20"/>
        <v>1.7073651101639922</v>
      </c>
      <c r="J45" s="23">
        <f t="shared" si="20"/>
        <v>1.7044391665123266</v>
      </c>
      <c r="K45" s="23">
        <f t="shared" si="20"/>
        <v>1.7015287635831766</v>
      </c>
      <c r="O45" s="6">
        <f t="shared" si="0"/>
        <v>5.1899999999999986</v>
      </c>
      <c r="P45" s="6">
        <f t="shared" si="1"/>
        <v>5.1999999999999984</v>
      </c>
      <c r="Q45" s="5">
        <f t="shared" si="2"/>
        <v>2.807580207860767</v>
      </c>
      <c r="R45" s="5">
        <f t="shared" si="3"/>
        <v>2.807580207860767</v>
      </c>
      <c r="S45" s="5">
        <f t="shared" si="4"/>
        <v>2.7472629272139986</v>
      </c>
      <c r="T45" s="5">
        <f t="shared" si="5"/>
        <v>3.6062674487478095</v>
      </c>
      <c r="U45" s="5">
        <f t="shared" si="6"/>
        <v>3.6062674487478095</v>
      </c>
      <c r="V45" s="5">
        <f t="shared" si="7"/>
        <v>3.6062674487478095</v>
      </c>
      <c r="W45" s="5">
        <f t="shared" si="8"/>
        <v>3.6062674487478095</v>
      </c>
      <c r="X45" s="5">
        <f t="shared" si="9"/>
        <v>1</v>
      </c>
      <c r="Y45" s="5">
        <f t="shared" si="10"/>
        <v>3.3629911489693285</v>
      </c>
      <c r="Z45" s="5">
        <f t="shared" si="11"/>
        <v>2.8273452141209665</v>
      </c>
      <c r="AA45" s="5">
        <f t="shared" si="12"/>
        <v>3.3000029800943933</v>
      </c>
      <c r="AB45" s="5">
        <f t="shared" si="13"/>
        <v>3.3000029800943933</v>
      </c>
      <c r="AC45" s="5">
        <f t="shared" si="14"/>
        <v>3.3000029800943933</v>
      </c>
      <c r="AD45" s="5">
        <f t="shared" si="15"/>
        <v>3.3000029800943933</v>
      </c>
    </row>
    <row r="46" spans="1:30" x14ac:dyDescent="0.2">
      <c r="A46" s="22">
        <f t="shared" si="17"/>
        <v>50</v>
      </c>
      <c r="B46" s="24">
        <f t="shared" si="20"/>
        <v>1.698633787455563</v>
      </c>
      <c r="C46" s="24">
        <f t="shared" si="20"/>
        <v>1.6957541252954329</v>
      </c>
      <c r="D46" s="24">
        <f t="shared" si="20"/>
        <v>1.6928896653429524</v>
      </c>
      <c r="E46" s="24">
        <f t="shared" si="20"/>
        <v>1.6900402968999726</v>
      </c>
      <c r="F46" s="24">
        <f t="shared" si="20"/>
        <v>1.6872059103176715</v>
      </c>
      <c r="G46" s="24">
        <f t="shared" si="20"/>
        <v>1.6843863969843629</v>
      </c>
      <c r="H46" s="24">
        <f t="shared" si="20"/>
        <v>1.6815816493134725</v>
      </c>
      <c r="I46" s="24">
        <f t="shared" si="20"/>
        <v>1.6787915607316817</v>
      </c>
      <c r="J46" s="24">
        <f t="shared" si="20"/>
        <v>1.6760160256672303</v>
      </c>
      <c r="K46" s="24">
        <f t="shared" si="20"/>
        <v>1.6732549395383789</v>
      </c>
      <c r="O46" s="6">
        <f t="shared" si="0"/>
        <v>5.2899999999999983</v>
      </c>
      <c r="P46" s="6">
        <f t="shared" si="1"/>
        <v>5.299999999999998</v>
      </c>
      <c r="Q46" s="5">
        <f t="shared" si="2"/>
        <v>2.807580207860767</v>
      </c>
      <c r="R46" s="5">
        <f t="shared" si="3"/>
        <v>2.807580207860767</v>
      </c>
      <c r="S46" s="5">
        <f t="shared" si="4"/>
        <v>2.7472629272139986</v>
      </c>
      <c r="T46" s="5">
        <f t="shared" si="5"/>
        <v>3.6062674487478095</v>
      </c>
      <c r="U46" s="5">
        <f t="shared" si="6"/>
        <v>3.6062674487478095</v>
      </c>
      <c r="V46" s="5">
        <f t="shared" si="7"/>
        <v>3.6062674487478095</v>
      </c>
      <c r="W46" s="5">
        <f t="shared" si="8"/>
        <v>3.6062674487478095</v>
      </c>
      <c r="X46" s="5">
        <f t="shared" si="9"/>
        <v>1</v>
      </c>
      <c r="Y46" s="5">
        <f t="shared" si="10"/>
        <v>3.3629911489693285</v>
      </c>
      <c r="Z46" s="5">
        <f t="shared" si="11"/>
        <v>2.8273452141209665</v>
      </c>
      <c r="AA46" s="5">
        <f t="shared" si="12"/>
        <v>3.3000029800943933</v>
      </c>
      <c r="AB46" s="5">
        <f t="shared" si="13"/>
        <v>3.3000029800943933</v>
      </c>
      <c r="AC46" s="5">
        <f t="shared" si="14"/>
        <v>3.3000029800943933</v>
      </c>
      <c r="AD46" s="5">
        <f t="shared" si="15"/>
        <v>3.3000029800943933</v>
      </c>
    </row>
    <row r="47" spans="1:30" x14ac:dyDescent="0.2">
      <c r="A47" s="22">
        <f t="shared" si="17"/>
        <v>51</v>
      </c>
      <c r="B47" s="23">
        <f t="shared" si="20"/>
        <v>1.6705081987420307</v>
      </c>
      <c r="C47" s="23">
        <f t="shared" si="20"/>
        <v>1.6677757006425038</v>
      </c>
      <c r="D47" s="23">
        <f t="shared" si="20"/>
        <v>1.6650573435604608</v>
      </c>
      <c r="E47" s="23">
        <f t="shared" si="20"/>
        <v>1.6623530267619824</v>
      </c>
      <c r="F47" s="23">
        <f t="shared" si="20"/>
        <v>1.6596626504477916</v>
      </c>
      <c r="G47" s="23">
        <f t="shared" si="20"/>
        <v>1.6569861157426244</v>
      </c>
      <c r="H47" s="23">
        <f t="shared" si="20"/>
        <v>1.6543233246847395</v>
      </c>
      <c r="I47" s="23">
        <f t="shared" si="20"/>
        <v>1.6516741802155701</v>
      </c>
      <c r="J47" s="23">
        <f t="shared" si="20"/>
        <v>1.6490385861695172</v>
      </c>
      <c r="K47" s="23">
        <f t="shared" si="20"/>
        <v>1.6464164472638732</v>
      </c>
      <c r="O47" s="6">
        <f t="shared" si="0"/>
        <v>5.3899999999999979</v>
      </c>
      <c r="P47" s="6">
        <f t="shared" si="1"/>
        <v>5.3999999999999977</v>
      </c>
      <c r="Q47" s="5">
        <f t="shared" si="2"/>
        <v>2.807580207860767</v>
      </c>
      <c r="R47" s="5">
        <f t="shared" si="3"/>
        <v>2.807580207860767</v>
      </c>
      <c r="S47" s="5">
        <f t="shared" si="4"/>
        <v>2.7472629272139986</v>
      </c>
      <c r="T47" s="5">
        <f t="shared" si="5"/>
        <v>3.6062674487478095</v>
      </c>
      <c r="U47" s="5">
        <f t="shared" si="6"/>
        <v>3.6062674487478095</v>
      </c>
      <c r="V47" s="5">
        <f t="shared" si="7"/>
        <v>3.6062674487478095</v>
      </c>
      <c r="W47" s="5">
        <f t="shared" si="8"/>
        <v>3.6062674487478095</v>
      </c>
      <c r="X47" s="5">
        <f t="shared" si="9"/>
        <v>1</v>
      </c>
      <c r="Y47" s="5">
        <f t="shared" si="10"/>
        <v>3.3629911489693285</v>
      </c>
      <c r="Z47" s="5">
        <f t="shared" si="11"/>
        <v>2.8273452141209665</v>
      </c>
      <c r="AA47" s="5">
        <f t="shared" si="12"/>
        <v>3.3000029800943933</v>
      </c>
      <c r="AB47" s="5">
        <f t="shared" si="13"/>
        <v>3.3000029800943933</v>
      </c>
      <c r="AC47" s="5">
        <f t="shared" si="14"/>
        <v>3.3000029800943933</v>
      </c>
      <c r="AD47" s="5">
        <f t="shared" si="15"/>
        <v>3.3000029800943933</v>
      </c>
    </row>
    <row r="48" spans="1:30" x14ac:dyDescent="0.2">
      <c r="A48" s="22">
        <f t="shared" si="17"/>
        <v>52</v>
      </c>
      <c r="B48" s="24">
        <f t="shared" si="20"/>
        <v>1.6438076690888856</v>
      </c>
      <c r="C48" s="24">
        <f t="shared" si="20"/>
        <v>1.64121215809795</v>
      </c>
      <c r="D48" s="24">
        <f t="shared" si="20"/>
        <v>1.6386298215979325</v>
      </c>
      <c r="E48" s="24">
        <f t="shared" si="20"/>
        <v>1.6360605677396218</v>
      </c>
      <c r="F48" s="24">
        <f t="shared" si="20"/>
        <v>1.6335043055083074</v>
      </c>
      <c r="G48" s="24">
        <f t="shared" si="20"/>
        <v>1.6309609447144824</v>
      </c>
      <c r="H48" s="24">
        <f t="shared" si="20"/>
        <v>1.6284303959846658</v>
      </c>
      <c r="I48" s="24">
        <f t="shared" si="20"/>
        <v>1.6259125707523505</v>
      </c>
      <c r="J48" s="24">
        <f t="shared" si="20"/>
        <v>1.6234073812490633</v>
      </c>
      <c r="K48" s="24">
        <f t="shared" si="20"/>
        <v>1.62091474049555</v>
      </c>
      <c r="O48" s="6">
        <f t="shared" si="0"/>
        <v>5.4899999999999975</v>
      </c>
      <c r="P48" s="6">
        <f t="shared" si="1"/>
        <v>5.4999999999999973</v>
      </c>
      <c r="Q48" s="5">
        <f t="shared" si="2"/>
        <v>2.807580207860767</v>
      </c>
      <c r="R48" s="5">
        <f t="shared" si="3"/>
        <v>2.807580207860767</v>
      </c>
      <c r="S48" s="5">
        <f t="shared" si="4"/>
        <v>2.7472629272139986</v>
      </c>
      <c r="T48" s="5">
        <f t="shared" si="5"/>
        <v>3.6062674487478095</v>
      </c>
      <c r="U48" s="5">
        <f t="shared" si="6"/>
        <v>3.6062674487478095</v>
      </c>
      <c r="V48" s="5">
        <f t="shared" si="7"/>
        <v>3.6062674487478095</v>
      </c>
      <c r="W48" s="5">
        <f t="shared" si="8"/>
        <v>3.6062674487478095</v>
      </c>
      <c r="X48" s="5">
        <f t="shared" si="9"/>
        <v>1</v>
      </c>
      <c r="Y48" s="5">
        <f t="shared" si="10"/>
        <v>3.3629911489693285</v>
      </c>
      <c r="Z48" s="5">
        <f t="shared" si="11"/>
        <v>2.8273452141209665</v>
      </c>
      <c r="AA48" s="5">
        <f t="shared" si="12"/>
        <v>3.3000029800943933</v>
      </c>
      <c r="AB48" s="5">
        <f t="shared" si="13"/>
        <v>3.3000029800943933</v>
      </c>
      <c r="AC48" s="5">
        <f t="shared" si="14"/>
        <v>3.3000029800943933</v>
      </c>
      <c r="AD48" s="5">
        <f t="shared" si="15"/>
        <v>3.3000029800943933</v>
      </c>
    </row>
    <row r="49" spans="1:30" x14ac:dyDescent="0.2">
      <c r="A49" s="22">
        <f t="shared" si="17"/>
        <v>53</v>
      </c>
      <c r="B49" s="23">
        <f t="shared" si="20"/>
        <v>1.618434562293068</v>
      </c>
      <c r="C49" s="23">
        <f t="shared" si="20"/>
        <v>1.6159667612147961</v>
      </c>
      <c r="D49" s="23">
        <f t="shared" si="20"/>
        <v>1.6135112525973569</v>
      </c>
      <c r="E49" s="23">
        <f t="shared" si="20"/>
        <v>1.6110679525324463</v>
      </c>
      <c r="F49" s="23">
        <f t="shared" si="20"/>
        <v>1.6086367778585728</v>
      </c>
      <c r="G49" s="23">
        <f t="shared" si="20"/>
        <v>1.6062176461529054</v>
      </c>
      <c r="H49" s="23">
        <f t="shared" si="20"/>
        <v>1.6038104757232237</v>
      </c>
      <c r="I49" s="23">
        <f t="shared" si="20"/>
        <v>1.601415185599973</v>
      </c>
      <c r="J49" s="23">
        <f t="shared" si="20"/>
        <v>1.5990316955284218</v>
      </c>
      <c r="K49" s="23">
        <f t="shared" si="20"/>
        <v>1.5966599259609195</v>
      </c>
      <c r="O49" s="6">
        <f t="shared" si="0"/>
        <v>5.5899999999999972</v>
      </c>
      <c r="P49" s="6">
        <f t="shared" si="1"/>
        <v>5.599999999999997</v>
      </c>
      <c r="Q49" s="5">
        <f t="shared" si="2"/>
        <v>2.807580207860767</v>
      </c>
      <c r="R49" s="5">
        <f t="shared" si="3"/>
        <v>2.807580207860767</v>
      </c>
      <c r="S49" s="5">
        <f t="shared" si="4"/>
        <v>2.7472629272139986</v>
      </c>
      <c r="T49" s="5">
        <f t="shared" si="5"/>
        <v>3.6062674487478095</v>
      </c>
      <c r="U49" s="5">
        <f t="shared" si="6"/>
        <v>3.6062674487478095</v>
      </c>
      <c r="V49" s="5">
        <f t="shared" si="7"/>
        <v>3.6062674487478095</v>
      </c>
      <c r="W49" s="5">
        <f t="shared" si="8"/>
        <v>3.6062674487478095</v>
      </c>
      <c r="X49" s="5">
        <f t="shared" si="9"/>
        <v>1</v>
      </c>
      <c r="Y49" s="5">
        <f t="shared" si="10"/>
        <v>3.3629911489693285</v>
      </c>
      <c r="Z49" s="5">
        <f t="shared" si="11"/>
        <v>2.8273452141209665</v>
      </c>
      <c r="AA49" s="5">
        <f t="shared" si="12"/>
        <v>3.3000029800943933</v>
      </c>
      <c r="AB49" s="5">
        <f t="shared" si="13"/>
        <v>3.3000029800943933</v>
      </c>
      <c r="AC49" s="5">
        <f t="shared" si="14"/>
        <v>3.3000029800943933</v>
      </c>
      <c r="AD49" s="5">
        <f t="shared" si="15"/>
        <v>3.3000029800943933</v>
      </c>
    </row>
    <row r="50" spans="1:30" x14ac:dyDescent="0.2">
      <c r="A50" s="22">
        <f t="shared" si="17"/>
        <v>54</v>
      </c>
      <c r="B50" s="24">
        <f t="shared" si="20"/>
        <v>1.594299798049253</v>
      </c>
      <c r="C50" s="24">
        <f t="shared" si="20"/>
        <v>1.591951233637102</v>
      </c>
      <c r="D50" s="24">
        <f t="shared" si="20"/>
        <v>1.5896141552525873</v>
      </c>
      <c r="E50" s="24">
        <f t="shared" si="20"/>
        <v>1.5872884861009193</v>
      </c>
      <c r="F50" s="24">
        <f t="shared" si="20"/>
        <v>1.5849741500571359</v>
      </c>
      <c r="G50" s="24">
        <f t="shared" si="20"/>
        <v>1.5826710716589321</v>
      </c>
      <c r="H50" s="24">
        <f t="shared" si="20"/>
        <v>1.5803791760995822</v>
      </c>
      <c r="I50" s="24">
        <f t="shared" si="20"/>
        <v>1.5780983892209526</v>
      </c>
      <c r="J50" s="24">
        <f t="shared" si="20"/>
        <v>1.5758286375065975</v>
      </c>
      <c r="K50" s="24">
        <f t="shared" si="20"/>
        <v>1.5735698480749483</v>
      </c>
      <c r="O50" s="6">
        <f t="shared" si="0"/>
        <v>5.6899999999999968</v>
      </c>
      <c r="P50" s="6">
        <f t="shared" si="1"/>
        <v>5.6999999999999966</v>
      </c>
      <c r="Q50" s="5">
        <f t="shared" si="2"/>
        <v>2.807580207860767</v>
      </c>
      <c r="R50" s="5">
        <f t="shared" si="3"/>
        <v>2.807580207860767</v>
      </c>
      <c r="S50" s="5">
        <f t="shared" si="4"/>
        <v>2.7472629272139986</v>
      </c>
      <c r="T50" s="5">
        <f t="shared" si="5"/>
        <v>3.6062674487478095</v>
      </c>
      <c r="U50" s="5">
        <f t="shared" si="6"/>
        <v>3.6062674487478095</v>
      </c>
      <c r="V50" s="5">
        <f t="shared" si="7"/>
        <v>3.6062674487478095</v>
      </c>
      <c r="W50" s="5">
        <f t="shared" si="8"/>
        <v>3.6062674487478095</v>
      </c>
      <c r="X50" s="5">
        <f t="shared" si="9"/>
        <v>1</v>
      </c>
      <c r="Y50" s="5">
        <f t="shared" si="10"/>
        <v>3.3629911489693285</v>
      </c>
      <c r="Z50" s="5">
        <f t="shared" si="11"/>
        <v>2.8273452141209665</v>
      </c>
      <c r="AA50" s="5">
        <f t="shared" si="12"/>
        <v>3.3000029800943933</v>
      </c>
      <c r="AB50" s="5">
        <f t="shared" si="13"/>
        <v>3.3000029800943933</v>
      </c>
      <c r="AC50" s="5">
        <f t="shared" si="14"/>
        <v>3.3000029800943933</v>
      </c>
      <c r="AD50" s="5">
        <f t="shared" si="15"/>
        <v>3.3000029800943933</v>
      </c>
    </row>
    <row r="51" spans="1:30" x14ac:dyDescent="0.2">
      <c r="A51" s="22">
        <f t="shared" si="17"/>
        <v>55</v>
      </c>
      <c r="B51" s="23">
        <f t="shared" si="20"/>
        <v>1.5713219486725813</v>
      </c>
      <c r="C51" s="23">
        <f t="shared" si="20"/>
        <v>1.5690848676675773</v>
      </c>
      <c r="D51" s="23">
        <f t="shared" si="20"/>
        <v>1.5668585340429564</v>
      </c>
      <c r="E51" s="23">
        <f t="shared" si="20"/>
        <v>1.5646428773902024</v>
      </c>
      <c r="F51" s="23">
        <f t="shared" si="20"/>
        <v>1.5624378279028601</v>
      </c>
      <c r="G51" s="23">
        <f t="shared" si="20"/>
        <v>1.5602433163702201</v>
      </c>
      <c r="H51" s="23">
        <f t="shared" si="20"/>
        <v>1.5580592741710755</v>
      </c>
      <c r="I51" s="23">
        <f t="shared" si="20"/>
        <v>1.5558856332675588</v>
      </c>
      <c r="J51" s="23">
        <f t="shared" si="20"/>
        <v>1.5537223261990567</v>
      </c>
      <c r="K51" s="23">
        <f t="shared" si="20"/>
        <v>1.5515692860761943</v>
      </c>
      <c r="O51" s="6">
        <f t="shared" si="0"/>
        <v>5.7899999999999965</v>
      </c>
      <c r="P51" s="6">
        <f t="shared" si="1"/>
        <v>5.7999999999999963</v>
      </c>
      <c r="Q51" s="5">
        <f t="shared" si="2"/>
        <v>2.807580207860767</v>
      </c>
      <c r="R51" s="5">
        <f t="shared" si="3"/>
        <v>2.807580207860767</v>
      </c>
      <c r="S51" s="5">
        <f t="shared" si="4"/>
        <v>2.7472629272139986</v>
      </c>
      <c r="T51" s="5">
        <f t="shared" si="5"/>
        <v>3.6062674487478095</v>
      </c>
      <c r="U51" s="5">
        <f t="shared" si="6"/>
        <v>3.6062674487478095</v>
      </c>
      <c r="V51" s="5">
        <f t="shared" si="7"/>
        <v>3.6062674487478095</v>
      </c>
      <c r="W51" s="5">
        <f t="shared" si="8"/>
        <v>3.6062674487478095</v>
      </c>
      <c r="X51" s="5">
        <f t="shared" si="9"/>
        <v>1</v>
      </c>
      <c r="Y51" s="5">
        <f t="shared" si="10"/>
        <v>3.3629911489693285</v>
      </c>
      <c r="Z51" s="5">
        <f t="shared" si="11"/>
        <v>2.8273452141209665</v>
      </c>
      <c r="AA51" s="5">
        <f t="shared" si="12"/>
        <v>3.3000029800943933</v>
      </c>
      <c r="AB51" s="5">
        <f t="shared" si="13"/>
        <v>3.3000029800943933</v>
      </c>
      <c r="AC51" s="5">
        <f t="shared" si="14"/>
        <v>3.3000029800943933</v>
      </c>
      <c r="AD51" s="5">
        <f t="shared" si="15"/>
        <v>3.3000029800943933</v>
      </c>
    </row>
    <row r="52" spans="1:30" x14ac:dyDescent="0.2">
      <c r="A52" s="22">
        <f t="shared" si="17"/>
        <v>56</v>
      </c>
      <c r="B52" s="24">
        <f t="shared" ref="B52:K61" si="21">VLOOKUP($A52+B$20+0.01,SINCLAIRTABELLE,$A$16)</f>
        <v>1.5494264465749006</v>
      </c>
      <c r="C52" s="24">
        <f t="shared" si="21"/>
        <v>1.547293741930541</v>
      </c>
      <c r="D52" s="24">
        <f t="shared" si="21"/>
        <v>1.5451711069321259</v>
      </c>
      <c r="E52" s="24">
        <f t="shared" si="21"/>
        <v>1.5430584769165863</v>
      </c>
      <c r="F52" s="24">
        <f t="shared" si="21"/>
        <v>1.5409557877631237</v>
      </c>
      <c r="G52" s="24">
        <f t="shared" si="21"/>
        <v>1.5388629758876253</v>
      </c>
      <c r="H52" s="24">
        <f t="shared" si="21"/>
        <v>1.536779978237149</v>
      </c>
      <c r="I52" s="24">
        <f t="shared" si="21"/>
        <v>1.534706732284475</v>
      </c>
      <c r="J52" s="24">
        <f t="shared" si="21"/>
        <v>1.5326431760227239</v>
      </c>
      <c r="K52" s="24">
        <f t="shared" si="21"/>
        <v>1.5305892479600391</v>
      </c>
      <c r="O52" s="6">
        <f t="shared" si="0"/>
        <v>5.8899999999999961</v>
      </c>
      <c r="P52" s="6">
        <f t="shared" si="1"/>
        <v>5.8999999999999959</v>
      </c>
      <c r="Q52" s="5">
        <f t="shared" si="2"/>
        <v>2.807580207860767</v>
      </c>
      <c r="R52" s="5">
        <f t="shared" si="3"/>
        <v>2.807580207860767</v>
      </c>
      <c r="S52" s="5">
        <f t="shared" si="4"/>
        <v>2.7472629272139986</v>
      </c>
      <c r="T52" s="5">
        <f t="shared" si="5"/>
        <v>3.6062674487478095</v>
      </c>
      <c r="U52" s="5">
        <f t="shared" si="6"/>
        <v>3.6062674487478095</v>
      </c>
      <c r="V52" s="5">
        <f t="shared" si="7"/>
        <v>3.6062674487478095</v>
      </c>
      <c r="W52" s="5">
        <f t="shared" si="8"/>
        <v>3.6062674487478095</v>
      </c>
      <c r="X52" s="5">
        <f t="shared" si="9"/>
        <v>1</v>
      </c>
      <c r="Y52" s="5">
        <f t="shared" si="10"/>
        <v>3.3629911489693285</v>
      </c>
      <c r="Z52" s="5">
        <f t="shared" si="11"/>
        <v>2.8273452141209665</v>
      </c>
      <c r="AA52" s="5">
        <f t="shared" si="12"/>
        <v>3.3000029800943933</v>
      </c>
      <c r="AB52" s="5">
        <f t="shared" si="13"/>
        <v>3.3000029800943933</v>
      </c>
      <c r="AC52" s="5">
        <f t="shared" si="14"/>
        <v>3.3000029800943933</v>
      </c>
      <c r="AD52" s="5">
        <f t="shared" si="15"/>
        <v>3.3000029800943933</v>
      </c>
    </row>
    <row r="53" spans="1:30" x14ac:dyDescent="0.2">
      <c r="A53" s="22">
        <f t="shared" si="17"/>
        <v>57</v>
      </c>
      <c r="B53" s="23">
        <f t="shared" si="21"/>
        <v>1.5285448871143343</v>
      </c>
      <c r="C53" s="23">
        <f t="shared" si="21"/>
        <v>1.5265100330081038</v>
      </c>
      <c r="D53" s="23">
        <f t="shared" si="21"/>
        <v>1.5244846256632947</v>
      </c>
      <c r="E53" s="23">
        <f t="shared" si="21"/>
        <v>1.5224686055962433</v>
      </c>
      <c r="F53" s="23">
        <f t="shared" si="21"/>
        <v>1.5204619138126692</v>
      </c>
      <c r="G53" s="23">
        <f t="shared" si="21"/>
        <v>1.5184644918027301</v>
      </c>
      <c r="H53" s="23">
        <f t="shared" si="21"/>
        <v>1.5164762815361374</v>
      </c>
      <c r="I53" s="23">
        <f t="shared" si="21"/>
        <v>1.5144972254573279</v>
      </c>
      <c r="J53" s="23">
        <f t="shared" si="21"/>
        <v>1.5125272664806944</v>
      </c>
      <c r="K53" s="23">
        <f t="shared" si="21"/>
        <v>1.5105663479858722</v>
      </c>
      <c r="O53" s="6">
        <f t="shared" si="0"/>
        <v>5.9899999999999958</v>
      </c>
      <c r="P53" s="6">
        <f t="shared" si="1"/>
        <v>5.9999999999999956</v>
      </c>
      <c r="Q53" s="5">
        <f t="shared" si="2"/>
        <v>2.807580207860767</v>
      </c>
      <c r="R53" s="5">
        <f t="shared" si="3"/>
        <v>2.807580207860767</v>
      </c>
      <c r="S53" s="5">
        <f t="shared" si="4"/>
        <v>2.7472629272139986</v>
      </c>
      <c r="T53" s="5">
        <f t="shared" si="5"/>
        <v>3.6062674487478095</v>
      </c>
      <c r="U53" s="5">
        <f t="shared" si="6"/>
        <v>3.6062674487478095</v>
      </c>
      <c r="V53" s="5">
        <f t="shared" si="7"/>
        <v>3.6062674487478095</v>
      </c>
      <c r="W53" s="5">
        <f t="shared" si="8"/>
        <v>3.6062674487478095</v>
      </c>
      <c r="X53" s="5">
        <f t="shared" si="9"/>
        <v>1</v>
      </c>
      <c r="Y53" s="5">
        <f t="shared" si="10"/>
        <v>3.3629911489693285</v>
      </c>
      <c r="Z53" s="5">
        <f t="shared" si="11"/>
        <v>2.8273452141209665</v>
      </c>
      <c r="AA53" s="5">
        <f t="shared" si="12"/>
        <v>3.3000029800943933</v>
      </c>
      <c r="AB53" s="5">
        <f t="shared" si="13"/>
        <v>3.3000029800943933</v>
      </c>
      <c r="AC53" s="5">
        <f t="shared" si="14"/>
        <v>3.3000029800943933</v>
      </c>
      <c r="AD53" s="5">
        <f t="shared" si="15"/>
        <v>3.3000029800943933</v>
      </c>
    </row>
    <row r="54" spans="1:30" x14ac:dyDescent="0.2">
      <c r="A54" s="22">
        <f t="shared" si="17"/>
        <v>58</v>
      </c>
      <c r="B54" s="24">
        <f t="shared" si="21"/>
        <v>1.5086144138130817</v>
      </c>
      <c r="C54" s="24">
        <f t="shared" si="21"/>
        <v>1.5066714082585271</v>
      </c>
      <c r="D54" s="24">
        <f t="shared" si="21"/>
        <v>1.5047372760698472</v>
      </c>
      <c r="E54" s="24">
        <f t="shared" si="21"/>
        <v>1.5028119624416225</v>
      </c>
      <c r="F54" s="24">
        <f t="shared" si="21"/>
        <v>1.5008954130109331</v>
      </c>
      <c r="G54" s="24">
        <f t="shared" si="21"/>
        <v>1.4989875738529708</v>
      </c>
      <c r="H54" s="24">
        <f t="shared" si="21"/>
        <v>1.4970883914767006</v>
      </c>
      <c r="I54" s="24">
        <f t="shared" si="21"/>
        <v>1.4951978128205747</v>
      </c>
      <c r="J54" s="24">
        <f t="shared" si="21"/>
        <v>1.493315785248295</v>
      </c>
      <c r="K54" s="24">
        <f t="shared" si="21"/>
        <v>1.4914422565446277</v>
      </c>
      <c r="O54" s="6">
        <f t="shared" si="0"/>
        <v>6.0899999999999954</v>
      </c>
      <c r="P54" s="6">
        <f t="shared" si="1"/>
        <v>6.0999999999999952</v>
      </c>
      <c r="Q54" s="5">
        <f t="shared" si="2"/>
        <v>2.807580207860767</v>
      </c>
      <c r="R54" s="5">
        <f t="shared" si="3"/>
        <v>2.807580207860767</v>
      </c>
      <c r="S54" s="5">
        <f t="shared" si="4"/>
        <v>2.7472629272139986</v>
      </c>
      <c r="T54" s="5">
        <f t="shared" si="5"/>
        <v>3.6062674487478095</v>
      </c>
      <c r="U54" s="5">
        <f t="shared" si="6"/>
        <v>3.6062674487478095</v>
      </c>
      <c r="V54" s="5">
        <f t="shared" si="7"/>
        <v>3.6062674487478095</v>
      </c>
      <c r="W54" s="5">
        <f t="shared" si="8"/>
        <v>3.6062674487478095</v>
      </c>
      <c r="X54" s="5">
        <f t="shared" si="9"/>
        <v>1</v>
      </c>
      <c r="Y54" s="5">
        <f t="shared" si="10"/>
        <v>3.3629911489693285</v>
      </c>
      <c r="Z54" s="5">
        <f t="shared" si="11"/>
        <v>2.8273452141209665</v>
      </c>
      <c r="AA54" s="5">
        <f t="shared" si="12"/>
        <v>3.3000029800943933</v>
      </c>
      <c r="AB54" s="5">
        <f t="shared" si="13"/>
        <v>3.3000029800943933</v>
      </c>
      <c r="AC54" s="5">
        <f t="shared" si="14"/>
        <v>3.3000029800943933</v>
      </c>
      <c r="AD54" s="5">
        <f t="shared" si="15"/>
        <v>3.3000029800943933</v>
      </c>
    </row>
    <row r="55" spans="1:30" x14ac:dyDescent="0.2">
      <c r="A55" s="22">
        <f t="shared" si="17"/>
        <v>59</v>
      </c>
      <c r="B55" s="23">
        <f t="shared" si="21"/>
        <v>1.4895771749112625</v>
      </c>
      <c r="C55" s="23">
        <f t="shared" si="21"/>
        <v>1.4877204889627249</v>
      </c>
      <c r="D55" s="23">
        <f t="shared" si="21"/>
        <v>1.4858721477223313</v>
      </c>
      <c r="E55" s="23">
        <f t="shared" si="21"/>
        <v>1.4840321006181951</v>
      </c>
      <c r="F55" s="23">
        <f t="shared" si="21"/>
        <v>1.4822002974792747</v>
      </c>
      <c r="G55" s="23">
        <f t="shared" si="21"/>
        <v>1.4803766885314718</v>
      </c>
      <c r="H55" s="23">
        <f t="shared" si="21"/>
        <v>1.4785612243937696</v>
      </c>
      <c r="I55" s="23">
        <f t="shared" si="21"/>
        <v>1.4767538560744213</v>
      </c>
      <c r="J55" s="23">
        <f t="shared" si="21"/>
        <v>1.474954534967176</v>
      </c>
      <c r="K55" s="23">
        <f t="shared" si="21"/>
        <v>1.4731632128475534</v>
      </c>
      <c r="O55" s="6">
        <f t="shared" si="0"/>
        <v>6.1899999999999951</v>
      </c>
      <c r="P55" s="6">
        <f t="shared" si="1"/>
        <v>6.1999999999999948</v>
      </c>
      <c r="Q55" s="5">
        <f t="shared" si="2"/>
        <v>2.807580207860767</v>
      </c>
      <c r="R55" s="5">
        <f t="shared" si="3"/>
        <v>2.807580207860767</v>
      </c>
      <c r="S55" s="5">
        <f t="shared" si="4"/>
        <v>2.7472629272139986</v>
      </c>
      <c r="T55" s="5">
        <f t="shared" si="5"/>
        <v>3.6062674487478095</v>
      </c>
      <c r="U55" s="5">
        <f t="shared" si="6"/>
        <v>3.6062674487478095</v>
      </c>
      <c r="V55" s="5">
        <f t="shared" si="7"/>
        <v>3.6062674487478095</v>
      </c>
      <c r="W55" s="5">
        <f t="shared" si="8"/>
        <v>3.6062674487478095</v>
      </c>
      <c r="X55" s="5">
        <f t="shared" si="9"/>
        <v>1</v>
      </c>
      <c r="Y55" s="5">
        <f t="shared" si="10"/>
        <v>3.3629911489693285</v>
      </c>
      <c r="Z55" s="5">
        <f t="shared" si="11"/>
        <v>2.8273452141209665</v>
      </c>
      <c r="AA55" s="5">
        <f t="shared" si="12"/>
        <v>3.3000029800943933</v>
      </c>
      <c r="AB55" s="5">
        <f t="shared" si="13"/>
        <v>3.3000029800943933</v>
      </c>
      <c r="AC55" s="5">
        <f t="shared" si="14"/>
        <v>3.3000029800943933</v>
      </c>
      <c r="AD55" s="5">
        <f t="shared" si="15"/>
        <v>3.3000029800943933</v>
      </c>
    </row>
    <row r="56" spans="1:30" x14ac:dyDescent="0.2">
      <c r="A56" s="22">
        <f t="shared" si="17"/>
        <v>60</v>
      </c>
      <c r="B56" s="24">
        <f t="shared" si="21"/>
        <v>1.471379841869157</v>
      </c>
      <c r="C56" s="24">
        <f t="shared" si="21"/>
        <v>1.4696043745600329</v>
      </c>
      <c r="D56" s="24">
        <f t="shared" si="21"/>
        <v>1.4678367638190666</v>
      </c>
      <c r="E56" s="24">
        <f t="shared" si="21"/>
        <v>1.4660769629124231</v>
      </c>
      <c r="F56" s="24">
        <f t="shared" si="21"/>
        <v>1.4643249254700286</v>
      </c>
      <c r="G56" s="24">
        <f t="shared" si="21"/>
        <v>1.4625806054820876</v>
      </c>
      <c r="H56" s="24">
        <f t="shared" si="21"/>
        <v>1.4608439572956449</v>
      </c>
      <c r="I56" s="24">
        <f t="shared" si="21"/>
        <v>1.4591149356111814</v>
      </c>
      <c r="J56" s="24">
        <f t="shared" si="21"/>
        <v>1.4573934954792531</v>
      </c>
      <c r="K56" s="24">
        <f t="shared" si="21"/>
        <v>1.4556795922971637</v>
      </c>
      <c r="O56" s="6">
        <f t="shared" si="0"/>
        <v>6.2899999999999947</v>
      </c>
      <c r="P56" s="6">
        <f t="shared" si="1"/>
        <v>6.2999999999999945</v>
      </c>
      <c r="Q56" s="5">
        <f t="shared" si="2"/>
        <v>2.807580207860767</v>
      </c>
      <c r="R56" s="5">
        <f t="shared" si="3"/>
        <v>2.807580207860767</v>
      </c>
      <c r="S56" s="5">
        <f t="shared" si="4"/>
        <v>2.7472629272139986</v>
      </c>
      <c r="T56" s="5">
        <f t="shared" si="5"/>
        <v>3.6062674487478095</v>
      </c>
      <c r="U56" s="5">
        <f t="shared" si="6"/>
        <v>3.6062674487478095</v>
      </c>
      <c r="V56" s="5">
        <f t="shared" si="7"/>
        <v>3.6062674487478095</v>
      </c>
      <c r="W56" s="5">
        <f t="shared" si="8"/>
        <v>3.6062674487478095</v>
      </c>
      <c r="X56" s="5">
        <f t="shared" si="9"/>
        <v>1</v>
      </c>
      <c r="Y56" s="5">
        <f t="shared" si="10"/>
        <v>3.3629911489693285</v>
      </c>
      <c r="Z56" s="5">
        <f t="shared" si="11"/>
        <v>2.8273452141209665</v>
      </c>
      <c r="AA56" s="5">
        <f t="shared" si="12"/>
        <v>3.3000029800943933</v>
      </c>
      <c r="AB56" s="5">
        <f t="shared" si="13"/>
        <v>3.3000029800943933</v>
      </c>
      <c r="AC56" s="5">
        <f t="shared" si="14"/>
        <v>3.3000029800943933</v>
      </c>
      <c r="AD56" s="5">
        <f t="shared" si="15"/>
        <v>3.3000029800943933</v>
      </c>
    </row>
    <row r="57" spans="1:30" x14ac:dyDescent="0.2">
      <c r="A57" s="22">
        <f t="shared" si="17"/>
        <v>61</v>
      </c>
      <c r="B57" s="23">
        <f t="shared" si="21"/>
        <v>1.4539731818056776</v>
      </c>
      <c r="C57" s="23">
        <f t="shared" si="21"/>
        <v>1.4522742200857683</v>
      </c>
      <c r="D57" s="23">
        <f t="shared" si="21"/>
        <v>1.4505826635554033</v>
      </c>
      <c r="E57" s="23">
        <f t="shared" si="21"/>
        <v>1.448898468966366</v>
      </c>
      <c r="F57" s="23">
        <f t="shared" si="21"/>
        <v>1.4472215934011117</v>
      </c>
      <c r="G57" s="23">
        <f t="shared" si="21"/>
        <v>1.4455519942696593</v>
      </c>
      <c r="H57" s="23">
        <f t="shared" si="21"/>
        <v>1.4438896293065187</v>
      </c>
      <c r="I57" s="23">
        <f t="shared" si="21"/>
        <v>1.442234456567649</v>
      </c>
      <c r="J57" s="23">
        <f t="shared" si="21"/>
        <v>1.440586434427455</v>
      </c>
      <c r="K57" s="23">
        <f t="shared" si="21"/>
        <v>1.4389455215758133</v>
      </c>
      <c r="O57" s="6">
        <f t="shared" si="0"/>
        <v>6.3899999999999944</v>
      </c>
      <c r="P57" s="6">
        <f t="shared" si="1"/>
        <v>6.3999999999999941</v>
      </c>
      <c r="Q57" s="5">
        <f t="shared" si="2"/>
        <v>2.807580207860767</v>
      </c>
      <c r="R57" s="5">
        <f t="shared" si="3"/>
        <v>2.807580207860767</v>
      </c>
      <c r="S57" s="5">
        <f t="shared" si="4"/>
        <v>2.7472629272139986</v>
      </c>
      <c r="T57" s="5">
        <f t="shared" si="5"/>
        <v>3.6062674487478095</v>
      </c>
      <c r="U57" s="5">
        <f t="shared" si="6"/>
        <v>3.6062674487478095</v>
      </c>
      <c r="V57" s="5">
        <f t="shared" si="7"/>
        <v>3.6062674487478095</v>
      </c>
      <c r="W57" s="5">
        <f t="shared" si="8"/>
        <v>3.6062674487478095</v>
      </c>
      <c r="X57" s="5">
        <f t="shared" si="9"/>
        <v>1</v>
      </c>
      <c r="Y57" s="5">
        <f t="shared" si="10"/>
        <v>3.3629911489693285</v>
      </c>
      <c r="Z57" s="5">
        <f t="shared" si="11"/>
        <v>2.8273452141209665</v>
      </c>
      <c r="AA57" s="5">
        <f t="shared" si="12"/>
        <v>3.3000029800943933</v>
      </c>
      <c r="AB57" s="5">
        <f t="shared" si="13"/>
        <v>3.3000029800943933</v>
      </c>
      <c r="AC57" s="5">
        <f t="shared" si="14"/>
        <v>3.3000029800943933</v>
      </c>
      <c r="AD57" s="5">
        <f t="shared" si="15"/>
        <v>3.3000029800943933</v>
      </c>
    </row>
    <row r="58" spans="1:30" x14ac:dyDescent="0.2">
      <c r="A58" s="22">
        <f t="shared" si="17"/>
        <v>62</v>
      </c>
      <c r="B58" s="24">
        <f t="shared" si="21"/>
        <v>1.4373116770151326</v>
      </c>
      <c r="C58" s="24">
        <f t="shared" si="21"/>
        <v>1.4356848600574466</v>
      </c>
      <c r="D58" s="24">
        <f t="shared" si="21"/>
        <v>1.4340650303215381</v>
      </c>
      <c r="E58" s="24">
        <f t="shared" si="21"/>
        <v>1.4324521477300969</v>
      </c>
      <c r="F58" s="24">
        <f t="shared" si="21"/>
        <v>1.4308461725069055</v>
      </c>
      <c r="G58" s="24">
        <f t="shared" si="21"/>
        <v>1.4292470651740581</v>
      </c>
      <c r="H58" s="24">
        <f t="shared" si="21"/>
        <v>1.4276547865492097</v>
      </c>
      <c r="I58" s="24">
        <f t="shared" si="21"/>
        <v>1.4260692977428544</v>
      </c>
      <c r="J58" s="24">
        <f t="shared" si="21"/>
        <v>1.4244905601556337</v>
      </c>
      <c r="K58" s="24">
        <f t="shared" si="21"/>
        <v>1.422918535475675</v>
      </c>
      <c r="O58" s="6">
        <f t="shared" si="0"/>
        <v>6.489999999999994</v>
      </c>
      <c r="P58" s="6">
        <f t="shared" si="1"/>
        <v>6.4999999999999938</v>
      </c>
      <c r="Q58" s="5">
        <f t="shared" si="2"/>
        <v>2.807580207860767</v>
      </c>
      <c r="R58" s="5">
        <f t="shared" si="3"/>
        <v>2.807580207860767</v>
      </c>
      <c r="S58" s="5">
        <f t="shared" si="4"/>
        <v>2.7472629272139986</v>
      </c>
      <c r="T58" s="5">
        <f t="shared" si="5"/>
        <v>3.6062674487478095</v>
      </c>
      <c r="U58" s="5">
        <f t="shared" si="6"/>
        <v>3.6062674487478095</v>
      </c>
      <c r="V58" s="5">
        <f t="shared" si="7"/>
        <v>3.6062674487478095</v>
      </c>
      <c r="W58" s="5">
        <f t="shared" si="8"/>
        <v>3.6062674487478095</v>
      </c>
      <c r="X58" s="5">
        <f t="shared" si="9"/>
        <v>1</v>
      </c>
      <c r="Y58" s="5">
        <f t="shared" si="10"/>
        <v>3.3629911489693285</v>
      </c>
      <c r="Z58" s="5">
        <f t="shared" si="11"/>
        <v>2.8273452141209665</v>
      </c>
      <c r="AA58" s="5">
        <f t="shared" si="12"/>
        <v>3.3000029800943933</v>
      </c>
      <c r="AB58" s="5">
        <f t="shared" si="13"/>
        <v>3.3000029800943933</v>
      </c>
      <c r="AC58" s="5">
        <f t="shared" si="14"/>
        <v>3.3000029800943933</v>
      </c>
      <c r="AD58" s="5">
        <f t="shared" si="15"/>
        <v>3.3000029800943933</v>
      </c>
    </row>
    <row r="59" spans="1:30" x14ac:dyDescent="0.2">
      <c r="A59" s="22">
        <f t="shared" si="17"/>
        <v>63</v>
      </c>
      <c r="B59" s="23">
        <f t="shared" si="21"/>
        <v>1.4213531856759576</v>
      </c>
      <c r="C59" s="23">
        <f t="shared" si="21"/>
        <v>1.419794473011708</v>
      </c>
      <c r="D59" s="23">
        <f t="shared" si="21"/>
        <v>1.4182423600178233</v>
      </c>
      <c r="E59" s="23">
        <f t="shared" si="21"/>
        <v>1.416696809506323</v>
      </c>
      <c r="F59" s="23">
        <f t="shared" si="21"/>
        <v>1.415157784563827</v>
      </c>
      <c r="G59" s="23">
        <f t="shared" si="21"/>
        <v>1.4136252485490621</v>
      </c>
      <c r="H59" s="23">
        <f t="shared" si="21"/>
        <v>1.412099165090394</v>
      </c>
      <c r="I59" s="23">
        <f t="shared" si="21"/>
        <v>1.4105794980833883</v>
      </c>
      <c r="J59" s="23">
        <f t="shared" si="21"/>
        <v>1.4090662116883925</v>
      </c>
      <c r="K59" s="23">
        <f t="shared" si="21"/>
        <v>1.4075592703281519</v>
      </c>
      <c r="O59" s="6">
        <f t="shared" si="0"/>
        <v>6.5899999999999936</v>
      </c>
      <c r="P59" s="6">
        <f t="shared" si="1"/>
        <v>6.5999999999999934</v>
      </c>
      <c r="Q59" s="5">
        <f t="shared" si="2"/>
        <v>2.807580207860767</v>
      </c>
      <c r="R59" s="5">
        <f t="shared" si="3"/>
        <v>2.807580207860767</v>
      </c>
      <c r="S59" s="5">
        <f t="shared" si="4"/>
        <v>2.7472629272139986</v>
      </c>
      <c r="T59" s="5">
        <f t="shared" si="5"/>
        <v>3.6062674487478095</v>
      </c>
      <c r="U59" s="5">
        <f t="shared" si="6"/>
        <v>3.6062674487478095</v>
      </c>
      <c r="V59" s="5">
        <f t="shared" si="7"/>
        <v>3.6062674487478095</v>
      </c>
      <c r="W59" s="5">
        <f t="shared" si="8"/>
        <v>3.6062674487478095</v>
      </c>
      <c r="X59" s="5">
        <f t="shared" si="9"/>
        <v>1</v>
      </c>
      <c r="Y59" s="5">
        <f t="shared" si="10"/>
        <v>3.3629911489693285</v>
      </c>
      <c r="Z59" s="5">
        <f t="shared" si="11"/>
        <v>2.8273452141209665</v>
      </c>
      <c r="AA59" s="5">
        <f t="shared" si="12"/>
        <v>3.3000029800943933</v>
      </c>
      <c r="AB59" s="5">
        <f t="shared" si="13"/>
        <v>3.3000029800943933</v>
      </c>
      <c r="AC59" s="5">
        <f t="shared" si="14"/>
        <v>3.3000029800943933</v>
      </c>
      <c r="AD59" s="5">
        <f t="shared" si="15"/>
        <v>3.3000029800943933</v>
      </c>
    </row>
    <row r="60" spans="1:30" x14ac:dyDescent="0.2">
      <c r="A60" s="22">
        <f t="shared" si="17"/>
        <v>64</v>
      </c>
      <c r="B60" s="24">
        <f t="shared" si="21"/>
        <v>1.4060586386854417</v>
      </c>
      <c r="C60" s="24">
        <f t="shared" si="21"/>
        <v>1.4045642817007331</v>
      </c>
      <c r="D60" s="24">
        <f t="shared" si="21"/>
        <v>1.4030761645698766</v>
      </c>
      <c r="E60" s="24">
        <f t="shared" si="21"/>
        <v>1.4015942527418159</v>
      </c>
      <c r="F60" s="24">
        <f t="shared" si="21"/>
        <v>1.4001185119163224</v>
      </c>
      <c r="G60" s="24">
        <f t="shared" si="21"/>
        <v>1.3986489080417552</v>
      </c>
      <c r="H60" s="24">
        <f t="shared" si="21"/>
        <v>1.3971854073128456</v>
      </c>
      <c r="I60" s="24">
        <f t="shared" si="21"/>
        <v>1.3957279761685015</v>
      </c>
      <c r="J60" s="24">
        <f t="shared" si="21"/>
        <v>1.39427658128964</v>
      </c>
      <c r="K60" s="24">
        <f t="shared" si="21"/>
        <v>1.3928311895970387</v>
      </c>
      <c r="O60" s="6">
        <f t="shared" si="0"/>
        <v>6.6899999999999933</v>
      </c>
      <c r="P60" s="6">
        <f t="shared" si="1"/>
        <v>6.6999999999999931</v>
      </c>
      <c r="Q60" s="5">
        <f t="shared" si="2"/>
        <v>2.807580207860767</v>
      </c>
      <c r="R60" s="5">
        <f t="shared" si="3"/>
        <v>2.807580207860767</v>
      </c>
      <c r="S60" s="5">
        <f t="shared" si="4"/>
        <v>2.7472629272139986</v>
      </c>
      <c r="T60" s="5">
        <f t="shared" si="5"/>
        <v>3.6062674487478095</v>
      </c>
      <c r="U60" s="5">
        <f t="shared" si="6"/>
        <v>3.6062674487478095</v>
      </c>
      <c r="V60" s="5">
        <f t="shared" si="7"/>
        <v>3.6062674487478095</v>
      </c>
      <c r="W60" s="5">
        <f t="shared" si="8"/>
        <v>3.6062674487478095</v>
      </c>
      <c r="X60" s="5">
        <f t="shared" si="9"/>
        <v>1</v>
      </c>
      <c r="Y60" s="5">
        <f t="shared" si="10"/>
        <v>3.3629911489693285</v>
      </c>
      <c r="Z60" s="5">
        <f t="shared" si="11"/>
        <v>2.8273452141209665</v>
      </c>
      <c r="AA60" s="5">
        <f t="shared" si="12"/>
        <v>3.3000029800943933</v>
      </c>
      <c r="AB60" s="5">
        <f t="shared" si="13"/>
        <v>3.3000029800943933</v>
      </c>
      <c r="AC60" s="5">
        <f t="shared" si="14"/>
        <v>3.3000029800943933</v>
      </c>
      <c r="AD60" s="5">
        <f t="shared" si="15"/>
        <v>3.3000029800943933</v>
      </c>
    </row>
    <row r="61" spans="1:30" x14ac:dyDescent="0.2">
      <c r="A61" s="22">
        <f t="shared" si="17"/>
        <v>65</v>
      </c>
      <c r="B61" s="23">
        <f t="shared" si="21"/>
        <v>1.3913917682492107</v>
      </c>
      <c r="C61" s="23">
        <f t="shared" si="21"/>
        <v>1.3899582846403042</v>
      </c>
      <c r="D61" s="23">
        <f t="shared" si="21"/>
        <v>1.3885307063980199</v>
      </c>
      <c r="E61" s="23">
        <f t="shared" si="21"/>
        <v>1.3871090013815537</v>
      </c>
      <c r="F61" s="23">
        <f t="shared" si="21"/>
        <v>1.3856931376795592</v>
      </c>
      <c r="G61" s="23">
        <f t="shared" si="21"/>
        <v>1.3842830836081326</v>
      </c>
      <c r="H61" s="23">
        <f t="shared" si="21"/>
        <v>1.3828788077088168</v>
      </c>
      <c r="I61" s="23">
        <f t="shared" si="21"/>
        <v>1.3814802787466269</v>
      </c>
      <c r="J61" s="23">
        <f t="shared" si="21"/>
        <v>1.380087465708099</v>
      </c>
      <c r="K61" s="23">
        <f t="shared" si="21"/>
        <v>1.3787003377993536</v>
      </c>
      <c r="O61" s="6">
        <f t="shared" si="0"/>
        <v>6.7899999999999929</v>
      </c>
      <c r="P61" s="6">
        <f t="shared" si="1"/>
        <v>6.7999999999999927</v>
      </c>
      <c r="Q61" s="5">
        <f t="shared" si="2"/>
        <v>2.807580207860767</v>
      </c>
      <c r="R61" s="5">
        <f t="shared" si="3"/>
        <v>2.807580207860767</v>
      </c>
      <c r="S61" s="5">
        <f t="shared" si="4"/>
        <v>2.7472629272139986</v>
      </c>
      <c r="T61" s="5">
        <f t="shared" si="5"/>
        <v>3.6062674487478095</v>
      </c>
      <c r="U61" s="5">
        <f t="shared" si="6"/>
        <v>3.6062674487478095</v>
      </c>
      <c r="V61" s="5">
        <f t="shared" si="7"/>
        <v>3.6062674487478095</v>
      </c>
      <c r="W61" s="5">
        <f t="shared" si="8"/>
        <v>3.6062674487478095</v>
      </c>
      <c r="X61" s="5">
        <f t="shared" si="9"/>
        <v>1</v>
      </c>
      <c r="Y61" s="5">
        <f t="shared" si="10"/>
        <v>3.3629911489693285</v>
      </c>
      <c r="Z61" s="5">
        <f t="shared" si="11"/>
        <v>2.8273452141209665</v>
      </c>
      <c r="AA61" s="5">
        <f t="shared" si="12"/>
        <v>3.3000029800943933</v>
      </c>
      <c r="AB61" s="5">
        <f t="shared" si="13"/>
        <v>3.3000029800943933</v>
      </c>
      <c r="AC61" s="5">
        <f t="shared" si="14"/>
        <v>3.3000029800943933</v>
      </c>
      <c r="AD61" s="5">
        <f t="shared" si="15"/>
        <v>3.3000029800943933</v>
      </c>
    </row>
    <row r="62" spans="1:30" x14ac:dyDescent="0.2">
      <c r="A62" s="22">
        <f t="shared" si="17"/>
        <v>66</v>
      </c>
      <c r="B62" s="24">
        <f t="shared" ref="B62:K71" si="22">VLOOKUP($A62+B$20+0.01,SINCLAIRTABELLE,$A$16)</f>
        <v>1.3773188644441845</v>
      </c>
      <c r="C62" s="24">
        <f t="shared" si="22"/>
        <v>1.3759430152821635</v>
      </c>
      <c r="D62" s="24">
        <f t="shared" si="22"/>
        <v>1.3745727601667677</v>
      </c>
      <c r="E62" s="24">
        <f t="shared" si="22"/>
        <v>1.3732080691635229</v>
      </c>
      <c r="F62" s="24">
        <f t="shared" si="22"/>
        <v>1.3718489125481699</v>
      </c>
      <c r="G62" s="24">
        <f t="shared" si="22"/>
        <v>1.3704952608048453</v>
      </c>
      <c r="H62" s="24">
        <f t="shared" si="22"/>
        <v>1.3691470846242848</v>
      </c>
      <c r="I62" s="24">
        <f t="shared" si="22"/>
        <v>1.367804354902042</v>
      </c>
      <c r="J62" s="24">
        <f t="shared" si="22"/>
        <v>1.3664670427367274</v>
      </c>
      <c r="K62" s="24">
        <f t="shared" si="22"/>
        <v>1.3651351194282637</v>
      </c>
      <c r="O62" s="6">
        <f t="shared" si="0"/>
        <v>6.8899999999999926</v>
      </c>
      <c r="P62" s="6">
        <f t="shared" si="1"/>
        <v>6.8999999999999924</v>
      </c>
      <c r="Q62" s="5">
        <f t="shared" si="2"/>
        <v>2.807580207860767</v>
      </c>
      <c r="R62" s="5">
        <f t="shared" si="3"/>
        <v>2.807580207860767</v>
      </c>
      <c r="S62" s="5">
        <f t="shared" si="4"/>
        <v>2.7472629272139986</v>
      </c>
      <c r="T62" s="5">
        <f t="shared" si="5"/>
        <v>3.6062674487478095</v>
      </c>
      <c r="U62" s="5">
        <f t="shared" si="6"/>
        <v>3.6062674487478095</v>
      </c>
      <c r="V62" s="5">
        <f t="shared" si="7"/>
        <v>3.6062674487478095</v>
      </c>
      <c r="W62" s="5">
        <f t="shared" si="8"/>
        <v>3.6062674487478095</v>
      </c>
      <c r="X62" s="5">
        <f t="shared" si="9"/>
        <v>1</v>
      </c>
      <c r="Y62" s="5">
        <f t="shared" si="10"/>
        <v>3.3629911489693285</v>
      </c>
      <c r="Z62" s="5">
        <f t="shared" si="11"/>
        <v>2.8273452141209665</v>
      </c>
      <c r="AA62" s="5">
        <f t="shared" si="12"/>
        <v>3.3000029800943933</v>
      </c>
      <c r="AB62" s="5">
        <f t="shared" si="13"/>
        <v>3.3000029800943933</v>
      </c>
      <c r="AC62" s="5">
        <f t="shared" si="14"/>
        <v>3.3000029800943933</v>
      </c>
      <c r="AD62" s="5">
        <f t="shared" si="15"/>
        <v>3.3000029800943933</v>
      </c>
    </row>
    <row r="63" spans="1:30" x14ac:dyDescent="0.2">
      <c r="A63" s="22">
        <f t="shared" si="17"/>
        <v>67</v>
      </c>
      <c r="B63" s="23">
        <f t="shared" si="22"/>
        <v>1.3638085564761608</v>
      </c>
      <c r="C63" s="23">
        <f t="shared" si="22"/>
        <v>1.3624873255778056</v>
      </c>
      <c r="D63" s="23">
        <f t="shared" si="22"/>
        <v>1.3611713986267726</v>
      </c>
      <c r="E63" s="23">
        <f t="shared" si="22"/>
        <v>1.359860747711148</v>
      </c>
      <c r="F63" s="23">
        <f t="shared" si="22"/>
        <v>1.3585553451118737</v>
      </c>
      <c r="G63" s="23">
        <f t="shared" si="22"/>
        <v>1.3572551633011058</v>
      </c>
      <c r="H63" s="23">
        <f t="shared" si="22"/>
        <v>1.3559601749405921</v>
      </c>
      <c r="I63" s="23">
        <f t="shared" si="22"/>
        <v>1.3546703528800628</v>
      </c>
      <c r="J63" s="23">
        <f t="shared" si="22"/>
        <v>1.3533856701556402</v>
      </c>
      <c r="K63" s="23">
        <f t="shared" si="22"/>
        <v>1.3521060999882626</v>
      </c>
      <c r="O63" s="6">
        <f t="shared" si="0"/>
        <v>6.9899999999999922</v>
      </c>
      <c r="P63" s="6">
        <f t="shared" si="1"/>
        <v>6.999999999999992</v>
      </c>
      <c r="Q63" s="5">
        <f t="shared" si="2"/>
        <v>2.807580207860767</v>
      </c>
      <c r="R63" s="5">
        <f t="shared" si="3"/>
        <v>2.807580207860767</v>
      </c>
      <c r="S63" s="5">
        <f t="shared" si="4"/>
        <v>2.7472629272139986</v>
      </c>
      <c r="T63" s="5">
        <f t="shared" si="5"/>
        <v>3.6062674487478095</v>
      </c>
      <c r="U63" s="5">
        <f t="shared" si="6"/>
        <v>3.6062674487478095</v>
      </c>
      <c r="V63" s="5">
        <f t="shared" si="7"/>
        <v>3.6062674487478095</v>
      </c>
      <c r="W63" s="5">
        <f t="shared" si="8"/>
        <v>3.6062674487478095</v>
      </c>
      <c r="X63" s="5">
        <f t="shared" si="9"/>
        <v>1</v>
      </c>
      <c r="Y63" s="5">
        <f t="shared" si="10"/>
        <v>3.3629911489693285</v>
      </c>
      <c r="Z63" s="5">
        <f t="shared" si="11"/>
        <v>2.8273452141209665</v>
      </c>
      <c r="AA63" s="5">
        <f t="shared" si="12"/>
        <v>3.3000029800943933</v>
      </c>
      <c r="AB63" s="5">
        <f t="shared" si="13"/>
        <v>3.3000029800943933</v>
      </c>
      <c r="AC63" s="5">
        <f t="shared" si="14"/>
        <v>3.3000029800943933</v>
      </c>
      <c r="AD63" s="5">
        <f t="shared" si="15"/>
        <v>3.3000029800943933</v>
      </c>
    </row>
    <row r="64" spans="1:30" x14ac:dyDescent="0.2">
      <c r="A64" s="22">
        <f t="shared" si="17"/>
        <v>68</v>
      </c>
      <c r="B64" s="24">
        <f t="shared" si="22"/>
        <v>1.350831615782125</v>
      </c>
      <c r="C64" s="24">
        <f t="shared" si="22"/>
        <v>1.3495621911231348</v>
      </c>
      <c r="D64" s="24">
        <f t="shared" si="22"/>
        <v>1.3482977997773831</v>
      </c>
      <c r="E64" s="24">
        <f t="shared" si="22"/>
        <v>1.3470384156896307</v>
      </c>
      <c r="F64" s="24">
        <f t="shared" si="22"/>
        <v>1.3457840129818113</v>
      </c>
      <c r="G64" s="24">
        <f t="shared" si="22"/>
        <v>1.3445345659515462</v>
      </c>
      <c r="H64" s="24">
        <f t="shared" si="22"/>
        <v>1.3432900490706761</v>
      </c>
      <c r="I64" s="24">
        <f t="shared" si="22"/>
        <v>1.3420504369838078</v>
      </c>
      <c r="J64" s="24">
        <f t="shared" si="22"/>
        <v>1.3408157045068727</v>
      </c>
      <c r="K64" s="24">
        <f t="shared" si="22"/>
        <v>1.3395858266257028</v>
      </c>
      <c r="O64" s="6">
        <f t="shared" si="0"/>
        <v>7.0899999999999919</v>
      </c>
      <c r="P64" s="6">
        <f t="shared" si="1"/>
        <v>7.0999999999999917</v>
      </c>
      <c r="Q64" s="5">
        <f t="shared" si="2"/>
        <v>2.807580207860767</v>
      </c>
      <c r="R64" s="5">
        <f t="shared" si="3"/>
        <v>2.807580207860767</v>
      </c>
      <c r="S64" s="5">
        <f t="shared" si="4"/>
        <v>2.7472629272139986</v>
      </c>
      <c r="T64" s="5">
        <f t="shared" si="5"/>
        <v>3.6062674487478095</v>
      </c>
      <c r="U64" s="5">
        <f t="shared" si="6"/>
        <v>3.6062674487478095</v>
      </c>
      <c r="V64" s="5">
        <f t="shared" si="7"/>
        <v>3.6062674487478095</v>
      </c>
      <c r="W64" s="5">
        <f t="shared" si="8"/>
        <v>3.6062674487478095</v>
      </c>
      <c r="X64" s="5">
        <f t="shared" si="9"/>
        <v>1</v>
      </c>
      <c r="Y64" s="5">
        <f t="shared" si="10"/>
        <v>3.3629911489693285</v>
      </c>
      <c r="Z64" s="5">
        <f t="shared" si="11"/>
        <v>2.8273452141209665</v>
      </c>
      <c r="AA64" s="5">
        <f t="shared" si="12"/>
        <v>3.3000029800943933</v>
      </c>
      <c r="AB64" s="5">
        <f t="shared" si="13"/>
        <v>3.3000029800943933</v>
      </c>
      <c r="AC64" s="5">
        <f t="shared" si="14"/>
        <v>3.3000029800943933</v>
      </c>
      <c r="AD64" s="5">
        <f t="shared" si="15"/>
        <v>3.3000029800943933</v>
      </c>
    </row>
    <row r="65" spans="1:30" x14ac:dyDescent="0.2">
      <c r="A65" s="22">
        <f t="shared" si="17"/>
        <v>69</v>
      </c>
      <c r="B65" s="23">
        <f t="shared" si="22"/>
        <v>1.3383607784946181</v>
      </c>
      <c r="C65" s="23">
        <f t="shared" si="22"/>
        <v>1.3371405354350292</v>
      </c>
      <c r="D65" s="23">
        <f t="shared" si="22"/>
        <v>1.3359250729340537</v>
      </c>
      <c r="E65" s="23">
        <f t="shared" si="22"/>
        <v>1.3347143666431449</v>
      </c>
      <c r="F65" s="23">
        <f t="shared" si="22"/>
        <v>1.3335083923767366</v>
      </c>
      <c r="G65" s="23">
        <f t="shared" si="22"/>
        <v>1.3323071261108983</v>
      </c>
      <c r="H65" s="23">
        <f t="shared" si="22"/>
        <v>1.3311105439820039</v>
      </c>
      <c r="I65" s="23">
        <f t="shared" si="22"/>
        <v>1.329918622285416</v>
      </c>
      <c r="J65" s="23">
        <f t="shared" si="22"/>
        <v>1.3287313374741807</v>
      </c>
      <c r="K65" s="23">
        <f t="shared" si="22"/>
        <v>1.3275486661577345</v>
      </c>
      <c r="O65" s="6">
        <f t="shared" si="0"/>
        <v>7.1899999999999915</v>
      </c>
      <c r="P65" s="6">
        <f t="shared" si="1"/>
        <v>7.1999999999999913</v>
      </c>
      <c r="Q65" s="5">
        <f t="shared" si="2"/>
        <v>2.807580207860767</v>
      </c>
      <c r="R65" s="5">
        <f t="shared" si="3"/>
        <v>2.807580207860767</v>
      </c>
      <c r="S65" s="5">
        <f t="shared" si="4"/>
        <v>2.7472629272139986</v>
      </c>
      <c r="T65" s="5">
        <f t="shared" si="5"/>
        <v>3.6062674487478095</v>
      </c>
      <c r="U65" s="5">
        <f t="shared" si="6"/>
        <v>3.6062674487478095</v>
      </c>
      <c r="V65" s="5">
        <f t="shared" si="7"/>
        <v>3.6062674487478095</v>
      </c>
      <c r="W65" s="5">
        <f t="shared" si="8"/>
        <v>3.6062674487478095</v>
      </c>
      <c r="X65" s="5">
        <f t="shared" si="9"/>
        <v>1</v>
      </c>
      <c r="Y65" s="5">
        <f t="shared" si="10"/>
        <v>3.3629911489693285</v>
      </c>
      <c r="Z65" s="5">
        <f t="shared" si="11"/>
        <v>2.8273452141209665</v>
      </c>
      <c r="AA65" s="5">
        <f t="shared" si="12"/>
        <v>3.3000029800943933</v>
      </c>
      <c r="AB65" s="5">
        <f t="shared" si="13"/>
        <v>3.3000029800943933</v>
      </c>
      <c r="AC65" s="5">
        <f t="shared" si="14"/>
        <v>3.3000029800943933</v>
      </c>
      <c r="AD65" s="5">
        <f t="shared" si="15"/>
        <v>3.3000029800943933</v>
      </c>
    </row>
    <row r="66" spans="1:30" x14ac:dyDescent="0.2">
      <c r="A66" s="22">
        <f t="shared" si="17"/>
        <v>70</v>
      </c>
      <c r="B66" s="24">
        <f t="shared" si="22"/>
        <v>1.3263705851006264</v>
      </c>
      <c r="C66" s="24">
        <f t="shared" si="22"/>
        <v>1.3251970712212493</v>
      </c>
      <c r="D66" s="24">
        <f t="shared" si="22"/>
        <v>1.3240281015905873</v>
      </c>
      <c r="E66" s="24">
        <f t="shared" si="22"/>
        <v>1.3228636534309706</v>
      </c>
      <c r="F66" s="24">
        <f t="shared" si="22"/>
        <v>1.3217037041148467</v>
      </c>
      <c r="G66" s="24">
        <f t="shared" si="22"/>
        <v>1.3205482311635617</v>
      </c>
      <c r="H66" s="24">
        <f t="shared" si="22"/>
        <v>1.3193972122461515</v>
      </c>
      <c r="I66" s="24">
        <f t="shared" si="22"/>
        <v>1.3182506251781481</v>
      </c>
      <c r="J66" s="24">
        <f t="shared" si="22"/>
        <v>1.3171084479203949</v>
      </c>
      <c r="K66" s="24">
        <f t="shared" si="22"/>
        <v>1.3159706585778743</v>
      </c>
      <c r="O66" s="6">
        <f t="shared" si="0"/>
        <v>7.2899999999999912</v>
      </c>
      <c r="P66" s="6">
        <f t="shared" si="1"/>
        <v>7.2999999999999909</v>
      </c>
      <c r="Q66" s="5">
        <f t="shared" si="2"/>
        <v>2.807580207860767</v>
      </c>
      <c r="R66" s="5">
        <f t="shared" si="3"/>
        <v>2.807580207860767</v>
      </c>
      <c r="S66" s="5">
        <f t="shared" si="4"/>
        <v>2.7472629272139986</v>
      </c>
      <c r="T66" s="5">
        <f t="shared" si="5"/>
        <v>3.6062674487478095</v>
      </c>
      <c r="U66" s="5">
        <f t="shared" si="6"/>
        <v>3.6062674487478095</v>
      </c>
      <c r="V66" s="5">
        <f t="shared" si="7"/>
        <v>3.6062674487478095</v>
      </c>
      <c r="W66" s="5">
        <f t="shared" si="8"/>
        <v>3.6062674487478095</v>
      </c>
      <c r="X66" s="5">
        <f t="shared" si="9"/>
        <v>1</v>
      </c>
      <c r="Y66" s="5">
        <f t="shared" si="10"/>
        <v>3.3629911489693285</v>
      </c>
      <c r="Z66" s="5">
        <f t="shared" si="11"/>
        <v>2.8273452141209665</v>
      </c>
      <c r="AA66" s="5">
        <f t="shared" si="12"/>
        <v>3.3000029800943933</v>
      </c>
      <c r="AB66" s="5">
        <f t="shared" si="13"/>
        <v>3.3000029800943933</v>
      </c>
      <c r="AC66" s="5">
        <f t="shared" si="14"/>
        <v>3.3000029800943933</v>
      </c>
      <c r="AD66" s="5">
        <f t="shared" si="15"/>
        <v>3.3000029800943933</v>
      </c>
    </row>
    <row r="67" spans="1:30" x14ac:dyDescent="0.2">
      <c r="A67" s="22">
        <f t="shared" si="17"/>
        <v>71</v>
      </c>
      <c r="B67" s="23">
        <f t="shared" si="22"/>
        <v>1.314837235398546</v>
      </c>
      <c r="C67" s="23">
        <f t="shared" si="22"/>
        <v>1.3137081567721971</v>
      </c>
      <c r="D67" s="23">
        <f t="shared" si="22"/>
        <v>1.3125834012293021</v>
      </c>
      <c r="E67" s="23">
        <f t="shared" si="22"/>
        <v>1.3114629474398958</v>
      </c>
      <c r="F67" s="23">
        <f t="shared" si="22"/>
        <v>1.3103467742124535</v>
      </c>
      <c r="G67" s="23">
        <f t="shared" si="22"/>
        <v>1.3092348604927857</v>
      </c>
      <c r="H67" s="23">
        <f t="shared" si="22"/>
        <v>1.3081271853629406</v>
      </c>
      <c r="I67" s="23">
        <f t="shared" si="22"/>
        <v>1.3070237280401176</v>
      </c>
      <c r="J67" s="23">
        <f t="shared" si="22"/>
        <v>1.3059244678755919</v>
      </c>
      <c r="K67" s="23">
        <f t="shared" si="22"/>
        <v>1.3048293843536487</v>
      </c>
      <c r="O67" s="6">
        <f t="shared" ref="O67:O130" si="23">P67-0.01</f>
        <v>7.3899999999999908</v>
      </c>
      <c r="P67" s="6">
        <f t="shared" si="1"/>
        <v>7.3999999999999906</v>
      </c>
      <c r="Q67" s="5">
        <f t="shared" si="2"/>
        <v>2.807580207860767</v>
      </c>
      <c r="R67" s="5">
        <f t="shared" si="3"/>
        <v>2.807580207860767</v>
      </c>
      <c r="S67" s="5">
        <f t="shared" si="4"/>
        <v>2.7472629272139986</v>
      </c>
      <c r="T67" s="5">
        <f t="shared" si="5"/>
        <v>3.6062674487478095</v>
      </c>
      <c r="U67" s="5">
        <f t="shared" si="6"/>
        <v>3.6062674487478095</v>
      </c>
      <c r="V67" s="5">
        <f t="shared" si="7"/>
        <v>3.6062674487478095</v>
      </c>
      <c r="W67" s="5">
        <f t="shared" si="8"/>
        <v>3.6062674487478095</v>
      </c>
      <c r="X67" s="5">
        <f t="shared" si="9"/>
        <v>1</v>
      </c>
      <c r="Y67" s="5">
        <f t="shared" si="10"/>
        <v>3.3629911489693285</v>
      </c>
      <c r="Z67" s="5">
        <f t="shared" si="11"/>
        <v>2.8273452141209665</v>
      </c>
      <c r="AA67" s="5">
        <f t="shared" si="12"/>
        <v>3.3000029800943933</v>
      </c>
      <c r="AB67" s="5">
        <f t="shared" si="13"/>
        <v>3.3000029800943933</v>
      </c>
      <c r="AC67" s="5">
        <f t="shared" si="14"/>
        <v>3.3000029800943933</v>
      </c>
      <c r="AD67" s="5">
        <f t="shared" si="15"/>
        <v>3.3000029800943933</v>
      </c>
    </row>
    <row r="68" spans="1:30" x14ac:dyDescent="0.2">
      <c r="A68" s="22">
        <f t="shared" si="17"/>
        <v>72</v>
      </c>
      <c r="B68" s="24">
        <f t="shared" si="22"/>
        <v>1.3037384570905273</v>
      </c>
      <c r="C68" s="24">
        <f t="shared" si="22"/>
        <v>1.302651665833374</v>
      </c>
      <c r="D68" s="24">
        <f t="shared" si="22"/>
        <v>1.3015689904592085</v>
      </c>
      <c r="E68" s="24">
        <f t="shared" si="22"/>
        <v>1.3004904109738957</v>
      </c>
      <c r="F68" s="24">
        <f t="shared" si="22"/>
        <v>1.2994159075111298</v>
      </c>
      <c r="G68" s="24">
        <f t="shared" si="22"/>
        <v>1.2983454603314268</v>
      </c>
      <c r="H68" s="24">
        <f t="shared" si="22"/>
        <v>1.2972790498211266</v>
      </c>
      <c r="I68" s="24">
        <f t="shared" si="22"/>
        <v>1.2962166564914057</v>
      </c>
      <c r="J68" s="24">
        <f t="shared" si="22"/>
        <v>1.2951582609772967</v>
      </c>
      <c r="K68" s="24">
        <f t="shared" si="22"/>
        <v>1.2941038440367185</v>
      </c>
      <c r="O68" s="6">
        <f t="shared" si="23"/>
        <v>7.4899999999999904</v>
      </c>
      <c r="P68" s="6">
        <f t="shared" ref="P68:P131" si="24">P67+0.1</f>
        <v>7.4999999999999902</v>
      </c>
      <c r="Q68" s="5">
        <f t="shared" ref="Q68:Q131" si="25">IF($P68&gt;=$D$5,1,10^($C$5*LOG(MAX($P68,$E$5)/$D$5)^2))</f>
        <v>2.807580207860767</v>
      </c>
      <c r="R68" s="5">
        <f t="shared" ref="R68:R131" si="26">IF($P68&gt;=$D$6,1,10^($C$6*LOG(MAX($P68,$E$6)/$D$6)^2))</f>
        <v>2.807580207860767</v>
      </c>
      <c r="S68" s="5">
        <f t="shared" ref="S68:S131" si="27">IF($P68&gt;=$D$7,1,10^($C$7*LOG(MAX($P68,$E$7)/$D$7)^2))</f>
        <v>2.7472629272139986</v>
      </c>
      <c r="T68" s="5">
        <f t="shared" ref="T68:T131" si="28">IF($P68&gt;=$D$8,1,10^($C$8*LOG(MAX($P68,$E$8)/$D$8)^2))</f>
        <v>3.6062674487478095</v>
      </c>
      <c r="U68" s="5">
        <f t="shared" ref="U68:U131" si="29">IF($P68&gt;=$D$9,1,10^($C$9*LOG(MAX($P68,$E$9)/$D$9)^2))</f>
        <v>3.6062674487478095</v>
      </c>
      <c r="V68" s="5">
        <f t="shared" ref="V68:V131" si="30">IF($P68&gt;=$D$10,1,10^($C$10*LOG(MAX($P68,$E$10)/$D$10)^2))</f>
        <v>3.6062674487478095</v>
      </c>
      <c r="W68" s="5">
        <f t="shared" ref="W68:W131" si="31">IF($P68&gt;=$D$11,1,10^($C$11*LOG(MAX($P68,$E$11)/$D$11)^2))</f>
        <v>3.6062674487478095</v>
      </c>
      <c r="X68" s="5">
        <f t="shared" ref="X68:X131" si="32">IF($P68&gt;=$H70,1,10^($G$5*LOG(MAX($P68,$I$5)/$H$5)^2))</f>
        <v>1</v>
      </c>
      <c r="Y68" s="5">
        <f t="shared" ref="Y68:Y131" si="33">IF($P68&gt;=$H$6,1,10^($G$6*LOG(MAX($P68,$I$6)/$H$6)^2))</f>
        <v>3.3629911489693285</v>
      </c>
      <c r="Z68" s="5">
        <f t="shared" ref="Z68:Z131" si="34">IF($P68&gt;=$H$7,1,10^($G$7*LOG(MAX($P68,$I$7)/$H$7)^2))</f>
        <v>2.8273452141209665</v>
      </c>
      <c r="AA68" s="5">
        <f t="shared" ref="AA68:AA131" si="35">IF(P68&gt;=$H$8,1,10^($G$8*LOG(MAX($P68,$I$8)/$H$8)^2))</f>
        <v>3.3000029800943933</v>
      </c>
      <c r="AB68" s="5">
        <f t="shared" ref="AB68:AB131" si="36">IF($P68&gt;=$H$9,1,10^($G$9*LOG(MAX($P68,$I$9)/$H$9)^2))</f>
        <v>3.3000029800943933</v>
      </c>
      <c r="AC68" s="5">
        <f t="shared" ref="AC68:AC131" si="37">IF($P68&gt;=$H$10,1,10^($G$10*LOG(MAX($P68,$I$10)/$H$10)^2))</f>
        <v>3.3000029800943933</v>
      </c>
      <c r="AD68" s="5">
        <f t="shared" ref="AD68:AD131" si="38">IF($P68&gt;=$H$11,1,10^($G$11*LOG(MAX($P68,$I$11)/$H$11)^2))</f>
        <v>3.3000029800943933</v>
      </c>
    </row>
    <row r="69" spans="1:30" x14ac:dyDescent="0.2">
      <c r="A69" s="22">
        <f t="shared" si="17"/>
        <v>73</v>
      </c>
      <c r="B69" s="23">
        <f t="shared" si="22"/>
        <v>1.2930533865495153</v>
      </c>
      <c r="C69" s="23">
        <f t="shared" si="22"/>
        <v>1.2920068695165041</v>
      </c>
      <c r="D69" s="23">
        <f t="shared" si="22"/>
        <v>1.2909642740585323</v>
      </c>
      <c r="E69" s="23">
        <f t="shared" si="22"/>
        <v>1.2899255814155419</v>
      </c>
      <c r="F69" s="23">
        <f t="shared" si="22"/>
        <v>1.2888907729456438</v>
      </c>
      <c r="G69" s="23">
        <f t="shared" si="22"/>
        <v>1.2878598301242008</v>
      </c>
      <c r="H69" s="23">
        <f t="shared" si="22"/>
        <v>1.2868327345429178</v>
      </c>
      <c r="I69" s="23">
        <f t="shared" si="22"/>
        <v>1.2858094679089418</v>
      </c>
      <c r="J69" s="23">
        <f t="shared" si="22"/>
        <v>1.2847900120439688</v>
      </c>
      <c r="K69" s="23">
        <f t="shared" si="22"/>
        <v>1.2837743488833608</v>
      </c>
      <c r="O69" s="6">
        <f t="shared" si="23"/>
        <v>7.5899999999999901</v>
      </c>
      <c r="P69" s="6">
        <f t="shared" si="24"/>
        <v>7.5999999999999899</v>
      </c>
      <c r="Q69" s="5">
        <f t="shared" si="25"/>
        <v>2.807580207860767</v>
      </c>
      <c r="R69" s="5">
        <f t="shared" si="26"/>
        <v>2.807580207860767</v>
      </c>
      <c r="S69" s="5">
        <f t="shared" si="27"/>
        <v>2.7472629272139986</v>
      </c>
      <c r="T69" s="5">
        <f t="shared" si="28"/>
        <v>3.6062674487478095</v>
      </c>
      <c r="U69" s="5">
        <f t="shared" si="29"/>
        <v>3.6062674487478095</v>
      </c>
      <c r="V69" s="5">
        <f t="shared" si="30"/>
        <v>3.6062674487478095</v>
      </c>
      <c r="W69" s="5">
        <f t="shared" si="31"/>
        <v>3.6062674487478095</v>
      </c>
      <c r="X69" s="5">
        <f t="shared" si="32"/>
        <v>1</v>
      </c>
      <c r="Y69" s="5">
        <f t="shared" si="33"/>
        <v>3.3629911489693285</v>
      </c>
      <c r="Z69" s="5">
        <f t="shared" si="34"/>
        <v>2.8273452141209665</v>
      </c>
      <c r="AA69" s="5">
        <f t="shared" si="35"/>
        <v>3.3000029800943933</v>
      </c>
      <c r="AB69" s="5">
        <f t="shared" si="36"/>
        <v>3.3000029800943933</v>
      </c>
      <c r="AC69" s="5">
        <f t="shared" si="37"/>
        <v>3.3000029800943933</v>
      </c>
      <c r="AD69" s="5">
        <f t="shared" si="38"/>
        <v>3.3000029800943933</v>
      </c>
    </row>
    <row r="70" spans="1:30" x14ac:dyDescent="0.2">
      <c r="A70" s="22">
        <f t="shared" si="17"/>
        <v>74</v>
      </c>
      <c r="B70" s="24">
        <f t="shared" si="22"/>
        <v>1.2827624604752679</v>
      </c>
      <c r="C70" s="24">
        <f t="shared" si="22"/>
        <v>1.2817543289797617</v>
      </c>
      <c r="D70" s="24">
        <f t="shared" si="22"/>
        <v>1.2807499366679744</v>
      </c>
      <c r="E70" s="24">
        <f t="shared" si="22"/>
        <v>1.2797492659212464</v>
      </c>
      <c r="F70" s="24">
        <f t="shared" si="22"/>
        <v>1.2787522992302824</v>
      </c>
      <c r="G70" s="24">
        <f t="shared" si="22"/>
        <v>1.2777590191943131</v>
      </c>
      <c r="H70" s="24">
        <f t="shared" si="22"/>
        <v>1.2767694085202677</v>
      </c>
      <c r="I70" s="24">
        <f t="shared" si="22"/>
        <v>1.2757834500219507</v>
      </c>
      <c r="J70" s="24">
        <f t="shared" si="22"/>
        <v>1.2748011266192276</v>
      </c>
      <c r="K70" s="24">
        <f t="shared" si="22"/>
        <v>1.2738224213372189</v>
      </c>
      <c r="O70" s="6">
        <f t="shared" si="23"/>
        <v>7.6899999999999897</v>
      </c>
      <c r="P70" s="6">
        <f t="shared" si="24"/>
        <v>7.6999999999999895</v>
      </c>
      <c r="Q70" s="5">
        <f t="shared" si="25"/>
        <v>2.807580207860767</v>
      </c>
      <c r="R70" s="5">
        <f t="shared" si="26"/>
        <v>2.807580207860767</v>
      </c>
      <c r="S70" s="5">
        <f t="shared" si="27"/>
        <v>2.7472629272139986</v>
      </c>
      <c r="T70" s="5">
        <f t="shared" si="28"/>
        <v>3.6062674487478095</v>
      </c>
      <c r="U70" s="5">
        <f t="shared" si="29"/>
        <v>3.6062674487478095</v>
      </c>
      <c r="V70" s="5">
        <f t="shared" si="30"/>
        <v>3.6062674487478095</v>
      </c>
      <c r="W70" s="5">
        <f t="shared" si="31"/>
        <v>3.6062674487478095</v>
      </c>
      <c r="X70" s="5">
        <f t="shared" si="32"/>
        <v>1</v>
      </c>
      <c r="Y70" s="5">
        <f t="shared" si="33"/>
        <v>3.3629911489693285</v>
      </c>
      <c r="Z70" s="5">
        <f t="shared" si="34"/>
        <v>2.8273452141209665</v>
      </c>
      <c r="AA70" s="5">
        <f t="shared" si="35"/>
        <v>3.3000029800943933</v>
      </c>
      <c r="AB70" s="5">
        <f t="shared" si="36"/>
        <v>3.3000029800943933</v>
      </c>
      <c r="AC70" s="5">
        <f t="shared" si="37"/>
        <v>3.3000029800943933</v>
      </c>
      <c r="AD70" s="5">
        <f t="shared" si="38"/>
        <v>3.3000029800943933</v>
      </c>
    </row>
    <row r="71" spans="1:30" x14ac:dyDescent="0.2">
      <c r="A71" s="22">
        <f t="shared" si="17"/>
        <v>75</v>
      </c>
      <c r="B71" s="23">
        <f t="shared" si="22"/>
        <v>1.2728473173055002</v>
      </c>
      <c r="C71" s="23">
        <f t="shared" si="22"/>
        <v>1.2718757977573079</v>
      </c>
      <c r="D71" s="23">
        <f t="shared" si="22"/>
        <v>1.2709078460287562</v>
      </c>
      <c r="E71" s="23">
        <f t="shared" si="22"/>
        <v>1.2699434455580574</v>
      </c>
      <c r="F71" s="23">
        <f t="shared" si="22"/>
        <v>1.2689825798847514</v>
      </c>
      <c r="G71" s="23">
        <f t="shared" si="22"/>
        <v>1.2680252326489401</v>
      </c>
      <c r="H71" s="23">
        <f t="shared" si="22"/>
        <v>1.2670713875905313</v>
      </c>
      <c r="I71" s="23">
        <f t="shared" si="22"/>
        <v>1.2661210285484863</v>
      </c>
      <c r="J71" s="23">
        <f t="shared" si="22"/>
        <v>1.2651741394600777</v>
      </c>
      <c r="K71" s="23">
        <f t="shared" si="22"/>
        <v>1.2642307043601499</v>
      </c>
      <c r="O71" s="6">
        <f t="shared" si="23"/>
        <v>7.7899999999999894</v>
      </c>
      <c r="P71" s="6">
        <f t="shared" si="24"/>
        <v>7.7999999999999892</v>
      </c>
      <c r="Q71" s="5">
        <f t="shared" si="25"/>
        <v>2.807580207860767</v>
      </c>
      <c r="R71" s="5">
        <f t="shared" si="26"/>
        <v>2.807580207860767</v>
      </c>
      <c r="S71" s="5">
        <f t="shared" si="27"/>
        <v>2.7472629272139986</v>
      </c>
      <c r="T71" s="5">
        <f t="shared" si="28"/>
        <v>3.6062674487478095</v>
      </c>
      <c r="U71" s="5">
        <f t="shared" si="29"/>
        <v>3.6062674487478095</v>
      </c>
      <c r="V71" s="5">
        <f t="shared" si="30"/>
        <v>3.6062674487478095</v>
      </c>
      <c r="W71" s="5">
        <f t="shared" si="31"/>
        <v>3.6062674487478095</v>
      </c>
      <c r="X71" s="5">
        <f t="shared" si="32"/>
        <v>1</v>
      </c>
      <c r="Y71" s="5">
        <f t="shared" si="33"/>
        <v>3.3629911489693285</v>
      </c>
      <c r="Z71" s="5">
        <f t="shared" si="34"/>
        <v>2.8273452141209665</v>
      </c>
      <c r="AA71" s="5">
        <f t="shared" si="35"/>
        <v>3.3000029800943933</v>
      </c>
      <c r="AB71" s="5">
        <f t="shared" si="36"/>
        <v>3.3000029800943933</v>
      </c>
      <c r="AC71" s="5">
        <f t="shared" si="37"/>
        <v>3.3000029800943933</v>
      </c>
      <c r="AD71" s="5">
        <f t="shared" si="38"/>
        <v>3.3000029800943933</v>
      </c>
    </row>
    <row r="72" spans="1:30" x14ac:dyDescent="0.2">
      <c r="A72" s="22">
        <f t="shared" si="17"/>
        <v>76</v>
      </c>
      <c r="B72" s="24">
        <f t="shared" ref="B72:K81" si="39">VLOOKUP($A72+B$20+0.01,SINCLAIRTABELLE,$A$16)</f>
        <v>1.2632907073803898</v>
      </c>
      <c r="C72" s="24">
        <f t="shared" si="39"/>
        <v>1.2623541327486012</v>
      </c>
      <c r="D72" s="24">
        <f t="shared" si="39"/>
        <v>1.2614209647879879</v>
      </c>
      <c r="E72" s="24">
        <f t="shared" si="39"/>
        <v>1.2604911879164411</v>
      </c>
      <c r="F72" s="24">
        <f t="shared" si="39"/>
        <v>1.2595647866458353</v>
      </c>
      <c r="G72" s="24">
        <f t="shared" si="39"/>
        <v>1.258641745581327</v>
      </c>
      <c r="H72" s="24">
        <f t="shared" si="39"/>
        <v>1.2577220494206645</v>
      </c>
      <c r="I72" s="24">
        <f t="shared" si="39"/>
        <v>1.2568056829534995</v>
      </c>
      <c r="J72" s="24">
        <f t="shared" si="39"/>
        <v>1.2558926310607064</v>
      </c>
      <c r="K72" s="24">
        <f t="shared" si="39"/>
        <v>1.2549828787137076</v>
      </c>
      <c r="O72" s="6">
        <f t="shared" si="23"/>
        <v>7.889999999999989</v>
      </c>
      <c r="P72" s="6">
        <f t="shared" si="24"/>
        <v>7.8999999999999888</v>
      </c>
      <c r="Q72" s="5">
        <f t="shared" si="25"/>
        <v>2.807580207860767</v>
      </c>
      <c r="R72" s="5">
        <f t="shared" si="26"/>
        <v>2.807580207860767</v>
      </c>
      <c r="S72" s="5">
        <f t="shared" si="27"/>
        <v>2.7472629272139986</v>
      </c>
      <c r="T72" s="5">
        <f t="shared" si="28"/>
        <v>3.6062674487478095</v>
      </c>
      <c r="U72" s="5">
        <f t="shared" si="29"/>
        <v>3.6062674487478095</v>
      </c>
      <c r="V72" s="5">
        <f t="shared" si="30"/>
        <v>3.6062674487478095</v>
      </c>
      <c r="W72" s="5">
        <f t="shared" si="31"/>
        <v>3.6062674487478095</v>
      </c>
      <c r="X72" s="5">
        <f t="shared" si="32"/>
        <v>1</v>
      </c>
      <c r="Y72" s="5">
        <f t="shared" si="33"/>
        <v>3.3629911489693285</v>
      </c>
      <c r="Z72" s="5">
        <f t="shared" si="34"/>
        <v>2.8273452141209665</v>
      </c>
      <c r="AA72" s="5">
        <f t="shared" si="35"/>
        <v>3.3000029800943933</v>
      </c>
      <c r="AB72" s="5">
        <f t="shared" si="36"/>
        <v>3.3000029800943933</v>
      </c>
      <c r="AC72" s="5">
        <f t="shared" si="37"/>
        <v>3.3000029800943933</v>
      </c>
      <c r="AD72" s="5">
        <f t="shared" si="38"/>
        <v>3.3000029800943933</v>
      </c>
    </row>
    <row r="73" spans="1:30" x14ac:dyDescent="0.2">
      <c r="A73" s="22">
        <f t="shared" si="17"/>
        <v>77</v>
      </c>
      <c r="B73" s="23">
        <f t="shared" si="39"/>
        <v>1.2540764109738056</v>
      </c>
      <c r="C73" s="23">
        <f t="shared" si="39"/>
        <v>1.2531732129915185</v>
      </c>
      <c r="D73" s="23">
        <f t="shared" si="39"/>
        <v>1.2522732700059236</v>
      </c>
      <c r="E73" s="23">
        <f t="shared" si="39"/>
        <v>1.251376567344006</v>
      </c>
      <c r="F73" s="23">
        <f t="shared" si="39"/>
        <v>1.2504830904200126</v>
      </c>
      <c r="G73" s="23">
        <f t="shared" si="39"/>
        <v>1.249592824734812</v>
      </c>
      <c r="H73" s="23">
        <f t="shared" si="39"/>
        <v>1.2487057558752608</v>
      </c>
      <c r="I73" s="23">
        <f t="shared" si="39"/>
        <v>1.2478218695135723</v>
      </c>
      <c r="J73" s="23">
        <f t="shared" si="39"/>
        <v>1.2469411514066957</v>
      </c>
      <c r="K73" s="23">
        <f t="shared" si="39"/>
        <v>1.2460635873956958</v>
      </c>
      <c r="O73" s="6">
        <f t="shared" si="23"/>
        <v>7.9899999999999887</v>
      </c>
      <c r="P73" s="6">
        <f t="shared" si="24"/>
        <v>7.9999999999999885</v>
      </c>
      <c r="Q73" s="5">
        <f t="shared" si="25"/>
        <v>2.807580207860767</v>
      </c>
      <c r="R73" s="5">
        <f t="shared" si="26"/>
        <v>2.807580207860767</v>
      </c>
      <c r="S73" s="5">
        <f t="shared" si="27"/>
        <v>2.7472629272139986</v>
      </c>
      <c r="T73" s="5">
        <f t="shared" si="28"/>
        <v>3.6062674487478095</v>
      </c>
      <c r="U73" s="5">
        <f t="shared" si="29"/>
        <v>3.6062674487478095</v>
      </c>
      <c r="V73" s="5">
        <f t="shared" si="30"/>
        <v>3.6062674487478095</v>
      </c>
      <c r="W73" s="5">
        <f t="shared" si="31"/>
        <v>3.6062674487478095</v>
      </c>
      <c r="X73" s="5">
        <f t="shared" si="32"/>
        <v>1</v>
      </c>
      <c r="Y73" s="5">
        <f t="shared" si="33"/>
        <v>3.3629911489693285</v>
      </c>
      <c r="Z73" s="5">
        <f t="shared" si="34"/>
        <v>2.8273452141209665</v>
      </c>
      <c r="AA73" s="5">
        <f t="shared" si="35"/>
        <v>3.3000029800943933</v>
      </c>
      <c r="AB73" s="5">
        <f t="shared" si="36"/>
        <v>3.3000029800943933</v>
      </c>
      <c r="AC73" s="5">
        <f t="shared" si="37"/>
        <v>3.3000029800943933</v>
      </c>
      <c r="AD73" s="5">
        <f t="shared" si="38"/>
        <v>3.3000029800943933</v>
      </c>
    </row>
    <row r="74" spans="1:30" x14ac:dyDescent="0.2">
      <c r="A74" s="22">
        <f t="shared" si="17"/>
        <v>78</v>
      </c>
      <c r="B74" s="24">
        <f t="shared" si="39"/>
        <v>1.2451891634051417</v>
      </c>
      <c r="C74" s="24">
        <f t="shared" si="39"/>
        <v>1.2443178654424978</v>
      </c>
      <c r="D74" s="24">
        <f t="shared" si="39"/>
        <v>1.2434496795975227</v>
      </c>
      <c r="E74" s="24">
        <f t="shared" si="39"/>
        <v>1.2425845920416718</v>
      </c>
      <c r="F74" s="24">
        <f t="shared" si="39"/>
        <v>1.241722589027505</v>
      </c>
      <c r="G74" s="24">
        <f t="shared" si="39"/>
        <v>1.2408636568881004</v>
      </c>
      <c r="H74" s="24">
        <f t="shared" si="39"/>
        <v>1.2400077820364717</v>
      </c>
      <c r="I74" s="24">
        <f t="shared" si="39"/>
        <v>1.2391549509649922</v>
      </c>
      <c r="J74" s="24">
        <f t="shared" si="39"/>
        <v>1.2383051502448226</v>
      </c>
      <c r="K74" s="24">
        <f t="shared" si="39"/>
        <v>1.237458366525344</v>
      </c>
      <c r="O74" s="6">
        <f t="shared" si="23"/>
        <v>8.0899999999999892</v>
      </c>
      <c r="P74" s="6">
        <f t="shared" si="24"/>
        <v>8.099999999999989</v>
      </c>
      <c r="Q74" s="5">
        <f t="shared" si="25"/>
        <v>2.807580207860767</v>
      </c>
      <c r="R74" s="5">
        <f t="shared" si="26"/>
        <v>2.807580207860767</v>
      </c>
      <c r="S74" s="5">
        <f t="shared" si="27"/>
        <v>2.7472629272139986</v>
      </c>
      <c r="T74" s="5">
        <f t="shared" si="28"/>
        <v>3.6062674487478095</v>
      </c>
      <c r="U74" s="5">
        <f t="shared" si="29"/>
        <v>3.6062674487478095</v>
      </c>
      <c r="V74" s="5">
        <f t="shared" si="30"/>
        <v>3.6062674487478095</v>
      </c>
      <c r="W74" s="5">
        <f t="shared" si="31"/>
        <v>3.6062674487478095</v>
      </c>
      <c r="X74" s="5">
        <f t="shared" si="32"/>
        <v>1</v>
      </c>
      <c r="Y74" s="5">
        <f t="shared" si="33"/>
        <v>3.3629911489693285</v>
      </c>
      <c r="Z74" s="5">
        <f t="shared" si="34"/>
        <v>2.8273452141209665</v>
      </c>
      <c r="AA74" s="5">
        <f t="shared" si="35"/>
        <v>3.3000029800943933</v>
      </c>
      <c r="AB74" s="5">
        <f t="shared" si="36"/>
        <v>3.3000029800943933</v>
      </c>
      <c r="AC74" s="5">
        <f t="shared" si="37"/>
        <v>3.3000029800943933</v>
      </c>
      <c r="AD74" s="5">
        <f t="shared" si="38"/>
        <v>3.3000029800943933</v>
      </c>
    </row>
    <row r="75" spans="1:30" x14ac:dyDescent="0.2">
      <c r="A75" s="22">
        <f t="shared" si="17"/>
        <v>79</v>
      </c>
      <c r="B75" s="23">
        <f t="shared" si="39"/>
        <v>1.2366145865335956</v>
      </c>
      <c r="C75" s="23">
        <f t="shared" si="39"/>
        <v>1.2357737970737175</v>
      </c>
      <c r="D75" s="23">
        <f t="shared" si="39"/>
        <v>1.2349359850263983</v>
      </c>
      <c r="E75" s="23">
        <f t="shared" si="39"/>
        <v>1.2341011373483266</v>
      </c>
      <c r="F75" s="23">
        <f t="shared" si="39"/>
        <v>1.2332692410716484</v>
      </c>
      <c r="G75" s="23">
        <f t="shared" si="39"/>
        <v>1.2324402833034283</v>
      </c>
      <c r="H75" s="23">
        <f t="shared" si="39"/>
        <v>1.2316142512251147</v>
      </c>
      <c r="I75" s="23">
        <f t="shared" si="39"/>
        <v>1.2307911320920115</v>
      </c>
      <c r="J75" s="23">
        <f t="shared" si="39"/>
        <v>1.2299709132327523</v>
      </c>
      <c r="K75" s="23">
        <f t="shared" si="39"/>
        <v>1.2291535820487796</v>
      </c>
      <c r="O75" s="6">
        <f t="shared" si="23"/>
        <v>8.1899999999999888</v>
      </c>
      <c r="P75" s="6">
        <f t="shared" si="24"/>
        <v>8.1999999999999886</v>
      </c>
      <c r="Q75" s="5">
        <f t="shared" si="25"/>
        <v>2.807580207860767</v>
      </c>
      <c r="R75" s="5">
        <f t="shared" si="26"/>
        <v>2.807580207860767</v>
      </c>
      <c r="S75" s="5">
        <f t="shared" si="27"/>
        <v>2.7472629272139986</v>
      </c>
      <c r="T75" s="5">
        <f t="shared" si="28"/>
        <v>3.6062674487478095</v>
      </c>
      <c r="U75" s="5">
        <f t="shared" si="29"/>
        <v>3.6062674487478095</v>
      </c>
      <c r="V75" s="5">
        <f t="shared" si="30"/>
        <v>3.6062674487478095</v>
      </c>
      <c r="W75" s="5">
        <f t="shared" si="31"/>
        <v>3.6062674487478095</v>
      </c>
      <c r="X75" s="5">
        <f t="shared" si="32"/>
        <v>1</v>
      </c>
      <c r="Y75" s="5">
        <f t="shared" si="33"/>
        <v>3.3629911489693285</v>
      </c>
      <c r="Z75" s="5">
        <f t="shared" si="34"/>
        <v>2.8273452141209665</v>
      </c>
      <c r="AA75" s="5">
        <f t="shared" si="35"/>
        <v>3.3000029800943933</v>
      </c>
      <c r="AB75" s="5">
        <f t="shared" si="36"/>
        <v>3.3000029800943933</v>
      </c>
      <c r="AC75" s="5">
        <f t="shared" si="37"/>
        <v>3.3000029800943933</v>
      </c>
      <c r="AD75" s="5">
        <f t="shared" si="38"/>
        <v>3.3000029800943933</v>
      </c>
    </row>
    <row r="76" spans="1:30" x14ac:dyDescent="0.2">
      <c r="A76" s="22">
        <f t="shared" si="17"/>
        <v>80</v>
      </c>
      <c r="B76" s="24">
        <f t="shared" si="39"/>
        <v>1.2283391260138288</v>
      </c>
      <c r="C76" s="24">
        <f t="shared" si="39"/>
        <v>1.2275275326734159</v>
      </c>
      <c r="D76" s="24">
        <f t="shared" si="39"/>
        <v>1.226718789644331</v>
      </c>
      <c r="E76" s="24">
        <f t="shared" si="39"/>
        <v>1.2259128846141338</v>
      </c>
      <c r="F76" s="24">
        <f t="shared" si="39"/>
        <v>1.2251098053406546</v>
      </c>
      <c r="G76" s="24">
        <f t="shared" si="39"/>
        <v>1.2243095396515</v>
      </c>
      <c r="H76" s="24">
        <f t="shared" si="39"/>
        <v>1.2235120754435616</v>
      </c>
      <c r="I76" s="24">
        <f t="shared" si="39"/>
        <v>1.2227174006825288</v>
      </c>
      <c r="J76" s="24">
        <f t="shared" si="39"/>
        <v>1.2219255034024077</v>
      </c>
      <c r="K76" s="24">
        <f t="shared" si="39"/>
        <v>1.2211363717050403</v>
      </c>
      <c r="O76" s="6">
        <f t="shared" si="23"/>
        <v>8.2899999999999885</v>
      </c>
      <c r="P76" s="6">
        <f t="shared" si="24"/>
        <v>8.2999999999999883</v>
      </c>
      <c r="Q76" s="5">
        <f t="shared" si="25"/>
        <v>2.807580207860767</v>
      </c>
      <c r="R76" s="5">
        <f t="shared" si="26"/>
        <v>2.807580207860767</v>
      </c>
      <c r="S76" s="5">
        <f t="shared" si="27"/>
        <v>2.7472629272139986</v>
      </c>
      <c r="T76" s="5">
        <f t="shared" si="28"/>
        <v>3.6062674487478095</v>
      </c>
      <c r="U76" s="5">
        <f t="shared" si="29"/>
        <v>3.6062674487478095</v>
      </c>
      <c r="V76" s="5">
        <f t="shared" si="30"/>
        <v>3.6062674487478095</v>
      </c>
      <c r="W76" s="5">
        <f t="shared" si="31"/>
        <v>3.6062674487478095</v>
      </c>
      <c r="X76" s="5">
        <f t="shared" si="32"/>
        <v>1</v>
      </c>
      <c r="Y76" s="5">
        <f t="shared" si="33"/>
        <v>3.3629911489693285</v>
      </c>
      <c r="Z76" s="5">
        <f t="shared" si="34"/>
        <v>2.8273452141209665</v>
      </c>
      <c r="AA76" s="5">
        <f t="shared" si="35"/>
        <v>3.3000029800943933</v>
      </c>
      <c r="AB76" s="5">
        <f t="shared" si="36"/>
        <v>3.3000029800943933</v>
      </c>
      <c r="AC76" s="5">
        <f t="shared" si="37"/>
        <v>3.3000029800943933</v>
      </c>
      <c r="AD76" s="5">
        <f t="shared" si="38"/>
        <v>3.3000029800943933</v>
      </c>
    </row>
    <row r="77" spans="1:30" x14ac:dyDescent="0.2">
      <c r="A77" s="22">
        <f t="shared" si="17"/>
        <v>81</v>
      </c>
      <c r="B77" s="23">
        <f t="shared" si="39"/>
        <v>1.2203499937596325</v>
      </c>
      <c r="C77" s="23">
        <f t="shared" si="39"/>
        <v>1.2195663578022804</v>
      </c>
      <c r="D77" s="23">
        <f t="shared" si="39"/>
        <v>1.2187854521355059</v>
      </c>
      <c r="E77" s="23">
        <f t="shared" si="39"/>
        <v>1.2180072651277929</v>
      </c>
      <c r="F77" s="23">
        <f t="shared" si="39"/>
        <v>1.2172317852131276</v>
      </c>
      <c r="G77" s="23">
        <f t="shared" si="39"/>
        <v>1.216459000890544</v>
      </c>
      <c r="H77" s="23">
        <f t="shared" si="39"/>
        <v>1.2156889007236722</v>
      </c>
      <c r="I77" s="23">
        <f t="shared" si="39"/>
        <v>1.2149214733402907</v>
      </c>
      <c r="J77" s="23">
        <f t="shared" si="39"/>
        <v>1.2141567074318811</v>
      </c>
      <c r="K77" s="23">
        <f t="shared" si="39"/>
        <v>1.2133945917531894</v>
      </c>
      <c r="O77" s="6">
        <f t="shared" si="23"/>
        <v>8.3899999999999881</v>
      </c>
      <c r="P77" s="6">
        <f t="shared" si="24"/>
        <v>8.3999999999999879</v>
      </c>
      <c r="Q77" s="5">
        <f t="shared" si="25"/>
        <v>2.807580207860767</v>
      </c>
      <c r="R77" s="5">
        <f t="shared" si="26"/>
        <v>2.807580207860767</v>
      </c>
      <c r="S77" s="5">
        <f t="shared" si="27"/>
        <v>2.7472629272139986</v>
      </c>
      <c r="T77" s="5">
        <f t="shared" si="28"/>
        <v>3.6062674487478095</v>
      </c>
      <c r="U77" s="5">
        <f t="shared" si="29"/>
        <v>3.6062674487478095</v>
      </c>
      <c r="V77" s="5">
        <f t="shared" si="30"/>
        <v>3.6062674487478095</v>
      </c>
      <c r="W77" s="5">
        <f t="shared" si="31"/>
        <v>3.6062674487478095</v>
      </c>
      <c r="X77" s="5">
        <f t="shared" si="32"/>
        <v>1</v>
      </c>
      <c r="Y77" s="5">
        <f t="shared" si="33"/>
        <v>3.3629911489693285</v>
      </c>
      <c r="Z77" s="5">
        <f t="shared" si="34"/>
        <v>2.8273452141209665</v>
      </c>
      <c r="AA77" s="5">
        <f t="shared" si="35"/>
        <v>3.3000029800943933</v>
      </c>
      <c r="AB77" s="5">
        <f t="shared" si="36"/>
        <v>3.3000029800943933</v>
      </c>
      <c r="AC77" s="5">
        <f t="shared" si="37"/>
        <v>3.3000029800943933</v>
      </c>
      <c r="AD77" s="5">
        <f t="shared" si="38"/>
        <v>3.3000029800943933</v>
      </c>
    </row>
    <row r="78" spans="1:30" x14ac:dyDescent="0.2">
      <c r="A78" s="22">
        <f t="shared" si="17"/>
        <v>82</v>
      </c>
      <c r="B78" s="24">
        <f t="shared" si="39"/>
        <v>1.2126351151217882</v>
      </c>
      <c r="C78" s="24">
        <f t="shared" si="39"/>
        <v>1.2118782664176426</v>
      </c>
      <c r="D78" s="24">
        <f t="shared" si="39"/>
        <v>1.2111240345826824</v>
      </c>
      <c r="E78" s="24">
        <f t="shared" si="39"/>
        <v>1.2103724086203738</v>
      </c>
      <c r="F78" s="24">
        <f t="shared" si="39"/>
        <v>1.2096233775952983</v>
      </c>
      <c r="G78" s="24">
        <f t="shared" si="39"/>
        <v>1.2088769306327318</v>
      </c>
      <c r="H78" s="24">
        <f t="shared" si="39"/>
        <v>1.2081330569182309</v>
      </c>
      <c r="I78" s="24">
        <f t="shared" si="39"/>
        <v>1.2073917456972181</v>
      </c>
      <c r="J78" s="24">
        <f t="shared" si="39"/>
        <v>1.2066529862745738</v>
      </c>
      <c r="K78" s="24">
        <f t="shared" si="39"/>
        <v>1.2059167680142306</v>
      </c>
      <c r="O78" s="6">
        <f t="shared" si="23"/>
        <v>8.4899999999999878</v>
      </c>
      <c r="P78" s="6">
        <f t="shared" si="24"/>
        <v>8.4999999999999876</v>
      </c>
      <c r="Q78" s="5">
        <f t="shared" si="25"/>
        <v>2.807580207860767</v>
      </c>
      <c r="R78" s="5">
        <f t="shared" si="26"/>
        <v>2.807580207860767</v>
      </c>
      <c r="S78" s="5">
        <f t="shared" si="27"/>
        <v>2.7472629272139986</v>
      </c>
      <c r="T78" s="5">
        <f t="shared" si="28"/>
        <v>3.6062674487478095</v>
      </c>
      <c r="U78" s="5">
        <f t="shared" si="29"/>
        <v>3.6062674487478095</v>
      </c>
      <c r="V78" s="5">
        <f t="shared" si="30"/>
        <v>3.6062674487478095</v>
      </c>
      <c r="W78" s="5">
        <f t="shared" si="31"/>
        <v>3.6062674487478095</v>
      </c>
      <c r="X78" s="5">
        <f t="shared" si="32"/>
        <v>1</v>
      </c>
      <c r="Y78" s="5">
        <f t="shared" si="33"/>
        <v>3.3629911489693285</v>
      </c>
      <c r="Z78" s="5">
        <f t="shared" si="34"/>
        <v>2.8273452141209665</v>
      </c>
      <c r="AA78" s="5">
        <f t="shared" si="35"/>
        <v>3.3000029800943933</v>
      </c>
      <c r="AB78" s="5">
        <f t="shared" si="36"/>
        <v>3.3000029800943933</v>
      </c>
      <c r="AC78" s="5">
        <f t="shared" si="37"/>
        <v>3.3000029800943933</v>
      </c>
      <c r="AD78" s="5">
        <f t="shared" si="38"/>
        <v>3.3000029800943933</v>
      </c>
    </row>
    <row r="79" spans="1:30" x14ac:dyDescent="0.2">
      <c r="A79" s="22">
        <f t="shared" si="17"/>
        <v>83</v>
      </c>
      <c r="B79" s="23">
        <f t="shared" si="39"/>
        <v>1.2051830803387706</v>
      </c>
      <c r="C79" s="23">
        <f t="shared" si="39"/>
        <v>1.2044519127290252</v>
      </c>
      <c r="D79" s="23">
        <f t="shared" si="39"/>
        <v>1.2037232547236807</v>
      </c>
      <c r="E79" s="23">
        <f t="shared" si="39"/>
        <v>1.2029970959188843</v>
      </c>
      <c r="F79" s="23">
        <f t="shared" si="39"/>
        <v>1.2022734259678547</v>
      </c>
      <c r="G79" s="23">
        <f t="shared" si="39"/>
        <v>1.2015522345804952</v>
      </c>
      <c r="H79" s="23">
        <f t="shared" si="39"/>
        <v>1.2008335115230113</v>
      </c>
      <c r="I79" s="23">
        <f t="shared" si="39"/>
        <v>1.2001172466175289</v>
      </c>
      <c r="J79" s="23">
        <f t="shared" si="39"/>
        <v>1.1994034297417184</v>
      </c>
      <c r="K79" s="23">
        <f t="shared" si="39"/>
        <v>1.1986920508284193</v>
      </c>
      <c r="O79" s="6">
        <f t="shared" si="23"/>
        <v>8.5899999999999874</v>
      </c>
      <c r="P79" s="6">
        <f t="shared" si="24"/>
        <v>8.5999999999999872</v>
      </c>
      <c r="Q79" s="5">
        <f t="shared" si="25"/>
        <v>2.807580207860767</v>
      </c>
      <c r="R79" s="5">
        <f t="shared" si="26"/>
        <v>2.807580207860767</v>
      </c>
      <c r="S79" s="5">
        <f t="shared" si="27"/>
        <v>2.7472629272139986</v>
      </c>
      <c r="T79" s="5">
        <f t="shared" si="28"/>
        <v>3.6062674487478095</v>
      </c>
      <c r="U79" s="5">
        <f t="shared" si="29"/>
        <v>3.6062674487478095</v>
      </c>
      <c r="V79" s="5">
        <f t="shared" si="30"/>
        <v>3.6062674487478095</v>
      </c>
      <c r="W79" s="5">
        <f t="shared" si="31"/>
        <v>3.6062674487478095</v>
      </c>
      <c r="X79" s="5">
        <f t="shared" si="32"/>
        <v>1</v>
      </c>
      <c r="Y79" s="5">
        <f t="shared" si="33"/>
        <v>3.3629911489693285</v>
      </c>
      <c r="Z79" s="5">
        <f t="shared" si="34"/>
        <v>2.8273452141209665</v>
      </c>
      <c r="AA79" s="5">
        <f t="shared" si="35"/>
        <v>3.3000029800943933</v>
      </c>
      <c r="AB79" s="5">
        <f t="shared" si="36"/>
        <v>3.3000029800943933</v>
      </c>
      <c r="AC79" s="5">
        <f t="shared" si="37"/>
        <v>3.3000029800943933</v>
      </c>
      <c r="AD79" s="5">
        <f t="shared" si="38"/>
        <v>3.3000029800943933</v>
      </c>
    </row>
    <row r="80" spans="1:30" x14ac:dyDescent="0.2">
      <c r="A80" s="22">
        <f t="shared" si="17"/>
        <v>84</v>
      </c>
      <c r="B80" s="24">
        <f t="shared" si="39"/>
        <v>1.1979830998652696</v>
      </c>
      <c r="C80" s="24">
        <f t="shared" si="39"/>
        <v>1.1972765668943373</v>
      </c>
      <c r="D80" s="24">
        <f t="shared" si="39"/>
        <v>1.1965724420117547</v>
      </c>
      <c r="E80" s="24">
        <f t="shared" si="39"/>
        <v>1.195870715367356</v>
      </c>
      <c r="F80" s="24">
        <f t="shared" si="39"/>
        <v>1.1951713771643186</v>
      </c>
      <c r="G80" s="24">
        <f t="shared" si="39"/>
        <v>1.1944744176588054</v>
      </c>
      <c r="H80" s="24">
        <f t="shared" si="39"/>
        <v>1.1937798271596107</v>
      </c>
      <c r="I80" s="24">
        <f t="shared" si="39"/>
        <v>1.1930875960278107</v>
      </c>
      <c r="J80" s="24">
        <f t="shared" si="39"/>
        <v>1.1923977146764126</v>
      </c>
      <c r="K80" s="24">
        <f t="shared" si="39"/>
        <v>1.1917101735700122</v>
      </c>
      <c r="O80" s="6">
        <f t="shared" si="23"/>
        <v>8.6899999999999871</v>
      </c>
      <c r="P80" s="6">
        <f t="shared" si="24"/>
        <v>8.6999999999999869</v>
      </c>
      <c r="Q80" s="5">
        <f t="shared" si="25"/>
        <v>2.807580207860767</v>
      </c>
      <c r="R80" s="5">
        <f t="shared" si="26"/>
        <v>2.807580207860767</v>
      </c>
      <c r="S80" s="5">
        <f t="shared" si="27"/>
        <v>2.7472629272139986</v>
      </c>
      <c r="T80" s="5">
        <f t="shared" si="28"/>
        <v>3.6062674487478095</v>
      </c>
      <c r="U80" s="5">
        <f t="shared" si="29"/>
        <v>3.6062674487478095</v>
      </c>
      <c r="V80" s="5">
        <f t="shared" si="30"/>
        <v>3.6062674487478095</v>
      </c>
      <c r="W80" s="5">
        <f t="shared" si="31"/>
        <v>3.6062674487478095</v>
      </c>
      <c r="X80" s="5">
        <f t="shared" si="32"/>
        <v>1</v>
      </c>
      <c r="Y80" s="5">
        <f t="shared" si="33"/>
        <v>3.3629911489693285</v>
      </c>
      <c r="Z80" s="5">
        <f t="shared" si="34"/>
        <v>2.8273452141209665</v>
      </c>
      <c r="AA80" s="5">
        <f t="shared" si="35"/>
        <v>3.3000029800943933</v>
      </c>
      <c r="AB80" s="5">
        <f t="shared" si="36"/>
        <v>3.3000029800943933</v>
      </c>
      <c r="AC80" s="5">
        <f t="shared" si="37"/>
        <v>3.3000029800943933</v>
      </c>
      <c r="AD80" s="5">
        <f t="shared" si="38"/>
        <v>3.3000029800943933</v>
      </c>
    </row>
    <row r="81" spans="1:30" x14ac:dyDescent="0.2">
      <c r="A81" s="22">
        <f t="shared" si="17"/>
        <v>85</v>
      </c>
      <c r="B81" s="23">
        <f t="shared" si="39"/>
        <v>1.1910249632244483</v>
      </c>
      <c r="C81" s="23">
        <f t="shared" si="39"/>
        <v>1.1903420742064643</v>
      </c>
      <c r="D81" s="23">
        <f t="shared" si="39"/>
        <v>1.1896614971333701</v>
      </c>
      <c r="E81" s="23">
        <f t="shared" si="39"/>
        <v>1.1889832226727075</v>
      </c>
      <c r="F81" s="23">
        <f t="shared" si="39"/>
        <v>1.188307241541918</v>
      </c>
      <c r="G81" s="23">
        <f t="shared" si="39"/>
        <v>1.1876335445080133</v>
      </c>
      <c r="H81" s="23">
        <f t="shared" si="39"/>
        <v>1.1869621223872482</v>
      </c>
      <c r="I81" s="23">
        <f t="shared" si="39"/>
        <v>1.1862929660447969</v>
      </c>
      <c r="J81" s="23">
        <f t="shared" si="39"/>
        <v>1.18562606639443</v>
      </c>
      <c r="K81" s="23">
        <f t="shared" si="39"/>
        <v>1.1849614143981964</v>
      </c>
      <c r="O81" s="6">
        <f t="shared" si="23"/>
        <v>8.7899999999999867</v>
      </c>
      <c r="P81" s="6">
        <f t="shared" si="24"/>
        <v>8.7999999999999865</v>
      </c>
      <c r="Q81" s="5">
        <f t="shared" si="25"/>
        <v>2.807580207860767</v>
      </c>
      <c r="R81" s="5">
        <f t="shared" si="26"/>
        <v>2.807580207860767</v>
      </c>
      <c r="S81" s="5">
        <f t="shared" si="27"/>
        <v>2.7472629272139986</v>
      </c>
      <c r="T81" s="5">
        <f t="shared" si="28"/>
        <v>3.6062674487478095</v>
      </c>
      <c r="U81" s="5">
        <f t="shared" si="29"/>
        <v>3.6062674487478095</v>
      </c>
      <c r="V81" s="5">
        <f t="shared" si="30"/>
        <v>3.6062674487478095</v>
      </c>
      <c r="W81" s="5">
        <f t="shared" si="31"/>
        <v>3.6062674487478095</v>
      </c>
      <c r="X81" s="5">
        <f t="shared" si="32"/>
        <v>1</v>
      </c>
      <c r="Y81" s="5">
        <f t="shared" si="33"/>
        <v>3.3629911489693285</v>
      </c>
      <c r="Z81" s="5">
        <f t="shared" si="34"/>
        <v>2.8273452141209665</v>
      </c>
      <c r="AA81" s="5">
        <f t="shared" si="35"/>
        <v>3.3000029800943933</v>
      </c>
      <c r="AB81" s="5">
        <f t="shared" si="36"/>
        <v>3.3000029800943933</v>
      </c>
      <c r="AC81" s="5">
        <f t="shared" si="37"/>
        <v>3.3000029800943933</v>
      </c>
      <c r="AD81" s="5">
        <f t="shared" si="38"/>
        <v>3.3000029800943933</v>
      </c>
    </row>
    <row r="82" spans="1:30" x14ac:dyDescent="0.2">
      <c r="A82" s="22">
        <f t="shared" si="17"/>
        <v>86</v>
      </c>
      <c r="B82" s="24">
        <f t="shared" ref="B82:K91" si="40">VLOOKUP($A82+B$20+0.01,SINCLAIRTABELLE,$A$16)</f>
        <v>1.1842990010661052</v>
      </c>
      <c r="C82" s="24">
        <f t="shared" si="40"/>
        <v>1.1836388174558126</v>
      </c>
      <c r="D82" s="24">
        <f t="shared" si="40"/>
        <v>1.1829808546723093</v>
      </c>
      <c r="E82" s="24">
        <f t="shared" si="40"/>
        <v>1.182325103867611</v>
      </c>
      <c r="F82" s="24">
        <f t="shared" si="40"/>
        <v>1.1816715562404516</v>
      </c>
      <c r="G82" s="24">
        <f t="shared" si="40"/>
        <v>1.1810202030359778</v>
      </c>
      <c r="H82" s="24">
        <f t="shared" si="40"/>
        <v>1.180371035545448</v>
      </c>
      <c r="I82" s="24">
        <f t="shared" si="40"/>
        <v>1.179724045105931</v>
      </c>
      <c r="J82" s="24">
        <f t="shared" si="40"/>
        <v>1.1790792231000093</v>
      </c>
      <c r="K82" s="24">
        <f t="shared" si="40"/>
        <v>1.1784365609554832</v>
      </c>
      <c r="O82" s="6">
        <f t="shared" si="23"/>
        <v>8.8899999999999864</v>
      </c>
      <c r="P82" s="6">
        <f t="shared" si="24"/>
        <v>8.8999999999999861</v>
      </c>
      <c r="Q82" s="5">
        <f t="shared" si="25"/>
        <v>2.807580207860767</v>
      </c>
      <c r="R82" s="5">
        <f t="shared" si="26"/>
        <v>2.807580207860767</v>
      </c>
      <c r="S82" s="5">
        <f t="shared" si="27"/>
        <v>2.7472629272139986</v>
      </c>
      <c r="T82" s="5">
        <f t="shared" si="28"/>
        <v>3.6062674487478095</v>
      </c>
      <c r="U82" s="5">
        <f t="shared" si="29"/>
        <v>3.6062674487478095</v>
      </c>
      <c r="V82" s="5">
        <f t="shared" si="30"/>
        <v>3.6062674487478095</v>
      </c>
      <c r="W82" s="5">
        <f t="shared" si="31"/>
        <v>3.6062674487478095</v>
      </c>
      <c r="X82" s="5">
        <f t="shared" si="32"/>
        <v>1</v>
      </c>
      <c r="Y82" s="5">
        <f t="shared" si="33"/>
        <v>3.3629911489693285</v>
      </c>
      <c r="Z82" s="5">
        <f t="shared" si="34"/>
        <v>2.8273452141209665</v>
      </c>
      <c r="AA82" s="5">
        <f t="shared" si="35"/>
        <v>3.3000029800943933</v>
      </c>
      <c r="AB82" s="5">
        <f t="shared" si="36"/>
        <v>3.3000029800943933</v>
      </c>
      <c r="AC82" s="5">
        <f t="shared" si="37"/>
        <v>3.3000029800943933</v>
      </c>
      <c r="AD82" s="5">
        <f t="shared" si="38"/>
        <v>3.3000029800943933</v>
      </c>
    </row>
    <row r="83" spans="1:30" x14ac:dyDescent="0.2">
      <c r="A83" s="22">
        <f t="shared" si="17"/>
        <v>87</v>
      </c>
      <c r="B83" s="23">
        <f t="shared" si="40"/>
        <v>1.1777960501450775</v>
      </c>
      <c r="C83" s="23">
        <f t="shared" si="40"/>
        <v>1.1771576821861516</v>
      </c>
      <c r="D83" s="23">
        <f t="shared" si="40"/>
        <v>1.1765214486404092</v>
      </c>
      <c r="E83" s="23">
        <f t="shared" si="40"/>
        <v>1.1758873411136144</v>
      </c>
      <c r="F83" s="23">
        <f t="shared" si="40"/>
        <v>1.1752553512553046</v>
      </c>
      <c r="G83" s="23">
        <f t="shared" si="40"/>
        <v>1.1746254707585106</v>
      </c>
      <c r="H83" s="23">
        <f t="shared" si="40"/>
        <v>1.1739976913594765</v>
      </c>
      <c r="I83" s="23">
        <f t="shared" si="40"/>
        <v>1.1733720048373808</v>
      </c>
      <c r="J83" s="23">
        <f t="shared" si="40"/>
        <v>1.1727484030140616</v>
      </c>
      <c r="K83" s="23">
        <f t="shared" si="40"/>
        <v>1.1721268777537432</v>
      </c>
      <c r="O83" s="6">
        <f t="shared" si="23"/>
        <v>8.989999999999986</v>
      </c>
      <c r="P83" s="6">
        <f t="shared" si="24"/>
        <v>8.9999999999999858</v>
      </c>
      <c r="Q83" s="5">
        <f t="shared" si="25"/>
        <v>2.807580207860767</v>
      </c>
      <c r="R83" s="5">
        <f t="shared" si="26"/>
        <v>2.807580207860767</v>
      </c>
      <c r="S83" s="5">
        <f t="shared" si="27"/>
        <v>2.7472629272139986</v>
      </c>
      <c r="T83" s="5">
        <f t="shared" si="28"/>
        <v>3.6062674487478095</v>
      </c>
      <c r="U83" s="5">
        <f t="shared" si="29"/>
        <v>3.6062674487478095</v>
      </c>
      <c r="V83" s="5">
        <f t="shared" si="30"/>
        <v>3.6062674487478095</v>
      </c>
      <c r="W83" s="5">
        <f t="shared" si="31"/>
        <v>3.6062674487478095</v>
      </c>
      <c r="X83" s="5">
        <f t="shared" si="32"/>
        <v>1</v>
      </c>
      <c r="Y83" s="5">
        <f t="shared" si="33"/>
        <v>3.3629911489693285</v>
      </c>
      <c r="Z83" s="5">
        <f t="shared" si="34"/>
        <v>2.8273452141209665</v>
      </c>
      <c r="AA83" s="5">
        <f t="shared" si="35"/>
        <v>3.3000029800943933</v>
      </c>
      <c r="AB83" s="5">
        <f t="shared" si="36"/>
        <v>3.3000029800943933</v>
      </c>
      <c r="AC83" s="5">
        <f t="shared" si="37"/>
        <v>3.3000029800943933</v>
      </c>
      <c r="AD83" s="5">
        <f t="shared" si="38"/>
        <v>3.3000029800943933</v>
      </c>
    </row>
    <row r="84" spans="1:30" x14ac:dyDescent="0.2">
      <c r="A84" s="22">
        <f t="shared" si="17"/>
        <v>88</v>
      </c>
      <c r="B84" s="24">
        <f t="shared" si="40"/>
        <v>1.1715074209627649</v>
      </c>
      <c r="C84" s="24">
        <f t="shared" si="40"/>
        <v>1.170890024589311</v>
      </c>
      <c r="D84" s="24">
        <f t="shared" si="40"/>
        <v>1.1702746806231434</v>
      </c>
      <c r="E84" s="24">
        <f t="shared" si="40"/>
        <v>1.1696613810953373</v>
      </c>
      <c r="F84" s="24">
        <f t="shared" si="40"/>
        <v>1.1690501180780168</v>
      </c>
      <c r="G84" s="24">
        <f t="shared" si="40"/>
        <v>1.1684408836840949</v>
      </c>
      <c r="H84" s="24">
        <f t="shared" si="40"/>
        <v>1.1678336700670127</v>
      </c>
      <c r="I84" s="24">
        <f t="shared" si="40"/>
        <v>1.1672284694204831</v>
      </c>
      <c r="J84" s="24">
        <f t="shared" si="40"/>
        <v>1.1666252739782352</v>
      </c>
      <c r="K84" s="24">
        <f t="shared" si="40"/>
        <v>1.1660240760137608</v>
      </c>
      <c r="O84" s="6">
        <f t="shared" si="23"/>
        <v>9.0899999999999856</v>
      </c>
      <c r="P84" s="6">
        <f t="shared" si="24"/>
        <v>9.0999999999999854</v>
      </c>
      <c r="Q84" s="5">
        <f t="shared" si="25"/>
        <v>2.807580207860767</v>
      </c>
      <c r="R84" s="5">
        <f t="shared" si="26"/>
        <v>2.807580207860767</v>
      </c>
      <c r="S84" s="5">
        <f t="shared" si="27"/>
        <v>2.7472629272139986</v>
      </c>
      <c r="T84" s="5">
        <f t="shared" si="28"/>
        <v>3.6062674487478095</v>
      </c>
      <c r="U84" s="5">
        <f t="shared" si="29"/>
        <v>3.6062674487478095</v>
      </c>
      <c r="V84" s="5">
        <f t="shared" si="30"/>
        <v>3.6062674487478095</v>
      </c>
      <c r="W84" s="5">
        <f t="shared" si="31"/>
        <v>3.6062674487478095</v>
      </c>
      <c r="X84" s="5">
        <f t="shared" si="32"/>
        <v>1</v>
      </c>
      <c r="Y84" s="5">
        <f t="shared" si="33"/>
        <v>3.3629911489693285</v>
      </c>
      <c r="Z84" s="5">
        <f t="shared" si="34"/>
        <v>2.8273452141209665</v>
      </c>
      <c r="AA84" s="5">
        <f t="shared" si="35"/>
        <v>3.3000029800943933</v>
      </c>
      <c r="AB84" s="5">
        <f t="shared" si="36"/>
        <v>3.3000029800943933</v>
      </c>
      <c r="AC84" s="5">
        <f t="shared" si="37"/>
        <v>3.3000029800943933</v>
      </c>
      <c r="AD84" s="5">
        <f t="shared" si="38"/>
        <v>3.3000029800943933</v>
      </c>
    </row>
    <row r="85" spans="1:30" x14ac:dyDescent="0.2">
      <c r="A85" s="22">
        <f t="shared" si="17"/>
        <v>89</v>
      </c>
      <c r="B85" s="23">
        <f t="shared" si="40"/>
        <v>1.1654248678400632</v>
      </c>
      <c r="C85" s="23">
        <f t="shared" si="40"/>
        <v>1.1648276418094061</v>
      </c>
      <c r="D85" s="23">
        <f t="shared" si="40"/>
        <v>1.1642323903130682</v>
      </c>
      <c r="E85" s="23">
        <f t="shared" si="40"/>
        <v>1.1636391057810949</v>
      </c>
      <c r="F85" s="23">
        <f t="shared" si="40"/>
        <v>1.1630477806820556</v>
      </c>
      <c r="G85" s="23">
        <f t="shared" si="40"/>
        <v>1.1624584075228008</v>
      </c>
      <c r="H85" s="23">
        <f t="shared" si="40"/>
        <v>1.1618709788482227</v>
      </c>
      <c r="I85" s="23">
        <f t="shared" si="40"/>
        <v>1.1612854872410148</v>
      </c>
      <c r="J85" s="23">
        <f t="shared" si="40"/>
        <v>1.1607019253214361</v>
      </c>
      <c r="K85" s="23">
        <f t="shared" si="40"/>
        <v>1.1601202857470769</v>
      </c>
      <c r="O85" s="6">
        <f t="shared" si="23"/>
        <v>9.1899999999999853</v>
      </c>
      <c r="P85" s="6">
        <f t="shared" si="24"/>
        <v>9.1999999999999851</v>
      </c>
      <c r="Q85" s="5">
        <f t="shared" si="25"/>
        <v>2.807580207860767</v>
      </c>
      <c r="R85" s="5">
        <f t="shared" si="26"/>
        <v>2.807580207860767</v>
      </c>
      <c r="S85" s="5">
        <f t="shared" si="27"/>
        <v>2.7472629272139986</v>
      </c>
      <c r="T85" s="5">
        <f t="shared" si="28"/>
        <v>3.6062674487478095</v>
      </c>
      <c r="U85" s="5">
        <f t="shared" si="29"/>
        <v>3.6062674487478095</v>
      </c>
      <c r="V85" s="5">
        <f t="shared" si="30"/>
        <v>3.6062674487478095</v>
      </c>
      <c r="W85" s="5">
        <f t="shared" si="31"/>
        <v>3.6062674487478095</v>
      </c>
      <c r="X85" s="5">
        <f t="shared" si="32"/>
        <v>1</v>
      </c>
      <c r="Y85" s="5">
        <f t="shared" si="33"/>
        <v>3.3629911489693285</v>
      </c>
      <c r="Z85" s="5">
        <f t="shared" si="34"/>
        <v>2.8273452141209665</v>
      </c>
      <c r="AA85" s="5">
        <f t="shared" si="35"/>
        <v>3.3000029800943933</v>
      </c>
      <c r="AB85" s="5">
        <f t="shared" si="36"/>
        <v>3.3000029800943933</v>
      </c>
      <c r="AC85" s="5">
        <f t="shared" si="37"/>
        <v>3.3000029800943933</v>
      </c>
      <c r="AD85" s="5">
        <f t="shared" si="38"/>
        <v>3.3000029800943933</v>
      </c>
    </row>
    <row r="86" spans="1:30" x14ac:dyDescent="0.2">
      <c r="A86" s="22">
        <f t="shared" ref="A86:A119" si="41">A85+1</f>
        <v>90</v>
      </c>
      <c r="B86" s="24">
        <f t="shared" si="40"/>
        <v>1.1595405612126228</v>
      </c>
      <c r="C86" s="24">
        <f t="shared" si="40"/>
        <v>1.158962744449626</v>
      </c>
      <c r="D86" s="24">
        <f t="shared" si="40"/>
        <v>1.158386828226273</v>
      </c>
      <c r="E86" s="24">
        <f t="shared" si="40"/>
        <v>1.1578128053471581</v>
      </c>
      <c r="F86" s="24">
        <f t="shared" si="40"/>
        <v>1.1572406686530559</v>
      </c>
      <c r="G86" s="24">
        <f t="shared" si="40"/>
        <v>1.1566704110206969</v>
      </c>
      <c r="H86" s="24">
        <f t="shared" si="40"/>
        <v>1.1561020253625438</v>
      </c>
      <c r="I86" s="24">
        <f t="shared" si="40"/>
        <v>1.1555355046265712</v>
      </c>
      <c r="J86" s="24">
        <f t="shared" si="40"/>
        <v>1.1549708417960438</v>
      </c>
      <c r="K86" s="24">
        <f t="shared" si="40"/>
        <v>1.1544080298892996</v>
      </c>
      <c r="O86" s="6">
        <f t="shared" si="23"/>
        <v>9.2899999999999849</v>
      </c>
      <c r="P86" s="6">
        <f t="shared" si="24"/>
        <v>9.2999999999999847</v>
      </c>
      <c r="Q86" s="5">
        <f t="shared" si="25"/>
        <v>2.807580207860767</v>
      </c>
      <c r="R86" s="5">
        <f t="shared" si="26"/>
        <v>2.807580207860767</v>
      </c>
      <c r="S86" s="5">
        <f t="shared" si="27"/>
        <v>2.7472629272139986</v>
      </c>
      <c r="T86" s="5">
        <f t="shared" si="28"/>
        <v>3.6062674487478095</v>
      </c>
      <c r="U86" s="5">
        <f t="shared" si="29"/>
        <v>3.6062674487478095</v>
      </c>
      <c r="V86" s="5">
        <f t="shared" si="30"/>
        <v>3.6062674487478095</v>
      </c>
      <c r="W86" s="5">
        <f t="shared" si="31"/>
        <v>3.6062674487478095</v>
      </c>
      <c r="X86" s="5">
        <f t="shared" si="32"/>
        <v>1</v>
      </c>
      <c r="Y86" s="5">
        <f t="shared" si="33"/>
        <v>3.3629911489693285</v>
      </c>
      <c r="Z86" s="5">
        <f t="shared" si="34"/>
        <v>2.8273452141209665</v>
      </c>
      <c r="AA86" s="5">
        <f t="shared" si="35"/>
        <v>3.3000029800943933</v>
      </c>
      <c r="AB86" s="5">
        <f t="shared" si="36"/>
        <v>3.3000029800943933</v>
      </c>
      <c r="AC86" s="5">
        <f t="shared" si="37"/>
        <v>3.3000029800943933</v>
      </c>
      <c r="AD86" s="5">
        <f t="shared" si="38"/>
        <v>3.3000029800943933</v>
      </c>
    </row>
    <row r="87" spans="1:30" x14ac:dyDescent="0.2">
      <c r="A87" s="22">
        <f t="shared" si="41"/>
        <v>91</v>
      </c>
      <c r="B87" s="23">
        <f t="shared" si="40"/>
        <v>1.1538470619595329</v>
      </c>
      <c r="C87" s="23">
        <f t="shared" si="40"/>
        <v>1.1532879310945785</v>
      </c>
      <c r="D87" s="23">
        <f t="shared" si="40"/>
        <v>1.1527306304166995</v>
      </c>
      <c r="E87" s="23">
        <f t="shared" si="40"/>
        <v>1.1521751530823743</v>
      </c>
      <c r="F87" s="23">
        <f t="shared" si="40"/>
        <v>1.1516214922820858</v>
      </c>
      <c r="G87" s="23">
        <f t="shared" si="40"/>
        <v>1.1510696412401142</v>
      </c>
      <c r="H87" s="23">
        <f t="shared" si="40"/>
        <v>1.1505195932143286</v>
      </c>
      <c r="I87" s="23">
        <f t="shared" si="40"/>
        <v>1.1499713414959807</v>
      </c>
      <c r="J87" s="23">
        <f t="shared" si="40"/>
        <v>1.1494248794095012</v>
      </c>
      <c r="K87" s="23">
        <f t="shared" si="40"/>
        <v>1.1488802003122975</v>
      </c>
      <c r="O87" s="6">
        <f t="shared" si="23"/>
        <v>9.3899999999999846</v>
      </c>
      <c r="P87" s="6">
        <f t="shared" si="24"/>
        <v>9.3999999999999844</v>
      </c>
      <c r="Q87" s="5">
        <f t="shared" si="25"/>
        <v>2.807580207860767</v>
      </c>
      <c r="R87" s="5">
        <f t="shared" si="26"/>
        <v>2.807580207860767</v>
      </c>
      <c r="S87" s="5">
        <f t="shared" si="27"/>
        <v>2.7472629272139986</v>
      </c>
      <c r="T87" s="5">
        <f t="shared" si="28"/>
        <v>3.6062674487478095</v>
      </c>
      <c r="U87" s="5">
        <f t="shared" si="29"/>
        <v>3.6062674487478095</v>
      </c>
      <c r="V87" s="5">
        <f t="shared" si="30"/>
        <v>3.6062674487478095</v>
      </c>
      <c r="W87" s="5">
        <f t="shared" si="31"/>
        <v>3.6062674487478095</v>
      </c>
      <c r="X87" s="5">
        <f t="shared" si="32"/>
        <v>1</v>
      </c>
      <c r="Y87" s="5">
        <f t="shared" si="33"/>
        <v>3.3629911489693285</v>
      </c>
      <c r="Z87" s="5">
        <f t="shared" si="34"/>
        <v>2.8273452141209665</v>
      </c>
      <c r="AA87" s="5">
        <f t="shared" si="35"/>
        <v>3.3000029800943933</v>
      </c>
      <c r="AB87" s="5">
        <f t="shared" si="36"/>
        <v>3.3000029800943933</v>
      </c>
      <c r="AC87" s="5">
        <f t="shared" si="37"/>
        <v>3.3000029800943933</v>
      </c>
      <c r="AD87" s="5">
        <f t="shared" si="38"/>
        <v>3.3000029800943933</v>
      </c>
    </row>
    <row r="88" spans="1:30" x14ac:dyDescent="0.2">
      <c r="A88" s="22">
        <f t="shared" si="41"/>
        <v>92</v>
      </c>
      <c r="B88" s="24">
        <f t="shared" si="40"/>
        <v>1.1483372975945507</v>
      </c>
      <c r="C88" s="24">
        <f t="shared" si="40"/>
        <v>1.1477961646790171</v>
      </c>
      <c r="D88" s="24">
        <f t="shared" si="40"/>
        <v>1.1472567950208294</v>
      </c>
      <c r="E88" s="24">
        <f t="shared" si="40"/>
        <v>1.1467191821072993</v>
      </c>
      <c r="F88" s="24">
        <f t="shared" si="40"/>
        <v>1.1461833194577224</v>
      </c>
      <c r="G88" s="24">
        <f t="shared" si="40"/>
        <v>1.145649200623184</v>
      </c>
      <c r="H88" s="24">
        <f t="shared" si="40"/>
        <v>1.1451168191863654</v>
      </c>
      <c r="I88" s="24">
        <f t="shared" si="40"/>
        <v>1.1445861687613541</v>
      </c>
      <c r="J88" s="24">
        <f t="shared" si="40"/>
        <v>1.1440572429934524</v>
      </c>
      <c r="K88" s="24">
        <f t="shared" si="40"/>
        <v>1.1435300355589892</v>
      </c>
      <c r="O88" s="6">
        <f t="shared" si="23"/>
        <v>9.4899999999999842</v>
      </c>
      <c r="P88" s="6">
        <f t="shared" si="24"/>
        <v>9.499999999999984</v>
      </c>
      <c r="Q88" s="5">
        <f t="shared" si="25"/>
        <v>2.807580207860767</v>
      </c>
      <c r="R88" s="5">
        <f t="shared" si="26"/>
        <v>2.807580207860767</v>
      </c>
      <c r="S88" s="5">
        <f t="shared" si="27"/>
        <v>2.7472629272139986</v>
      </c>
      <c r="T88" s="5">
        <f t="shared" si="28"/>
        <v>3.6062674487478095</v>
      </c>
      <c r="U88" s="5">
        <f t="shared" si="29"/>
        <v>3.6062674487478095</v>
      </c>
      <c r="V88" s="5">
        <f t="shared" si="30"/>
        <v>3.6062674487478095</v>
      </c>
      <c r="W88" s="5">
        <f t="shared" si="31"/>
        <v>3.6062674487478095</v>
      </c>
      <c r="X88" s="5">
        <f t="shared" si="32"/>
        <v>1</v>
      </c>
      <c r="Y88" s="5">
        <f t="shared" si="33"/>
        <v>3.3629911489693285</v>
      </c>
      <c r="Z88" s="5">
        <f t="shared" si="34"/>
        <v>2.8273452141209665</v>
      </c>
      <c r="AA88" s="5">
        <f t="shared" si="35"/>
        <v>3.3000029800943933</v>
      </c>
      <c r="AB88" s="5">
        <f t="shared" si="36"/>
        <v>3.3000029800943933</v>
      </c>
      <c r="AC88" s="5">
        <f t="shared" si="37"/>
        <v>3.3000029800943933</v>
      </c>
      <c r="AD88" s="5">
        <f t="shared" si="38"/>
        <v>3.3000029800943933</v>
      </c>
    </row>
    <row r="89" spans="1:30" x14ac:dyDescent="0.2">
      <c r="A89" s="22">
        <f t="shared" si="41"/>
        <v>93</v>
      </c>
      <c r="B89" s="23">
        <f t="shared" si="40"/>
        <v>1.1430045401651336</v>
      </c>
      <c r="C89" s="23">
        <f t="shared" si="40"/>
        <v>1.1424807505497072</v>
      </c>
      <c r="D89" s="23">
        <f t="shared" si="40"/>
        <v>1.1419586604810013</v>
      </c>
      <c r="E89" s="23">
        <f t="shared" si="40"/>
        <v>1.1414382637575922</v>
      </c>
      <c r="F89" s="23">
        <f t="shared" si="40"/>
        <v>1.14091955420816</v>
      </c>
      <c r="G89" s="23">
        <f t="shared" si="40"/>
        <v>1.1404025256913077</v>
      </c>
      <c r="H89" s="23">
        <f t="shared" si="40"/>
        <v>1.1398871720953818</v>
      </c>
      <c r="I89" s="23">
        <f t="shared" si="40"/>
        <v>1.1393734873382946</v>
      </c>
      <c r="J89" s="23">
        <f t="shared" si="40"/>
        <v>1.1388614653673466</v>
      </c>
      <c r="K89" s="23">
        <f t="shared" si="40"/>
        <v>1.1383511001590509</v>
      </c>
      <c r="O89" s="6">
        <f t="shared" si="23"/>
        <v>9.5899999999999839</v>
      </c>
      <c r="P89" s="6">
        <f t="shared" si="24"/>
        <v>9.5999999999999837</v>
      </c>
      <c r="Q89" s="5">
        <f t="shared" si="25"/>
        <v>2.807580207860767</v>
      </c>
      <c r="R89" s="5">
        <f t="shared" si="26"/>
        <v>2.807580207860767</v>
      </c>
      <c r="S89" s="5">
        <f t="shared" si="27"/>
        <v>2.7472629272139986</v>
      </c>
      <c r="T89" s="5">
        <f t="shared" si="28"/>
        <v>3.6062674487478095</v>
      </c>
      <c r="U89" s="5">
        <f t="shared" si="29"/>
        <v>3.6062674487478095</v>
      </c>
      <c r="V89" s="5">
        <f t="shared" si="30"/>
        <v>3.6062674487478095</v>
      </c>
      <c r="W89" s="5">
        <f t="shared" si="31"/>
        <v>3.6062674487478095</v>
      </c>
      <c r="X89" s="5">
        <f t="shared" si="32"/>
        <v>1</v>
      </c>
      <c r="Y89" s="5">
        <f t="shared" si="33"/>
        <v>3.3629911489693285</v>
      </c>
      <c r="Z89" s="5">
        <f t="shared" si="34"/>
        <v>2.8273452141209665</v>
      </c>
      <c r="AA89" s="5">
        <f t="shared" si="35"/>
        <v>3.3000029800943933</v>
      </c>
      <c r="AB89" s="5">
        <f t="shared" si="36"/>
        <v>3.3000029800943933</v>
      </c>
      <c r="AC89" s="5">
        <f t="shared" si="37"/>
        <v>3.3000029800943933</v>
      </c>
      <c r="AD89" s="5">
        <f t="shared" si="38"/>
        <v>3.3000029800943933</v>
      </c>
    </row>
    <row r="90" spans="1:30" x14ac:dyDescent="0.2">
      <c r="A90" s="22">
        <f t="shared" si="41"/>
        <v>94</v>
      </c>
      <c r="B90" s="24">
        <f t="shared" si="40"/>
        <v>1.1378423857189606</v>
      </c>
      <c r="C90" s="24">
        <f t="shared" si="40"/>
        <v>1.1373353160814927</v>
      </c>
      <c r="D90" s="24">
        <f t="shared" si="40"/>
        <v>1.1368298853097594</v>
      </c>
      <c r="E90" s="24">
        <f t="shared" si="40"/>
        <v>1.1363260874953949</v>
      </c>
      <c r="F90" s="24">
        <f t="shared" si="40"/>
        <v>1.1358239167583875</v>
      </c>
      <c r="G90" s="24">
        <f t="shared" si="40"/>
        <v>1.135323367246911</v>
      </c>
      <c r="H90" s="24">
        <f t="shared" si="40"/>
        <v>1.1348244331371569</v>
      </c>
      <c r="I90" s="24">
        <f t="shared" si="40"/>
        <v>1.1343271086331694</v>
      </c>
      <c r="J90" s="24">
        <f t="shared" si="40"/>
        <v>1.133831387966681</v>
      </c>
      <c r="K90" s="24">
        <f t="shared" si="40"/>
        <v>1.1333372653969471</v>
      </c>
      <c r="O90" s="6">
        <f t="shared" si="23"/>
        <v>9.6899999999999835</v>
      </c>
      <c r="P90" s="6">
        <f t="shared" si="24"/>
        <v>9.6999999999999833</v>
      </c>
      <c r="Q90" s="5">
        <f t="shared" si="25"/>
        <v>2.807580207860767</v>
      </c>
      <c r="R90" s="5">
        <f t="shared" si="26"/>
        <v>2.807580207860767</v>
      </c>
      <c r="S90" s="5">
        <f t="shared" si="27"/>
        <v>2.7472629272139986</v>
      </c>
      <c r="T90" s="5">
        <f t="shared" si="28"/>
        <v>3.6062674487478095</v>
      </c>
      <c r="U90" s="5">
        <f t="shared" si="29"/>
        <v>3.6062674487478095</v>
      </c>
      <c r="V90" s="5">
        <f t="shared" si="30"/>
        <v>3.6062674487478095</v>
      </c>
      <c r="W90" s="5">
        <f t="shared" si="31"/>
        <v>3.6062674487478095</v>
      </c>
      <c r="X90" s="5">
        <f t="shared" si="32"/>
        <v>1</v>
      </c>
      <c r="Y90" s="5">
        <f t="shared" si="33"/>
        <v>3.3629911489693285</v>
      </c>
      <c r="Z90" s="5">
        <f t="shared" si="34"/>
        <v>2.8273452141209665</v>
      </c>
      <c r="AA90" s="5">
        <f t="shared" si="35"/>
        <v>3.3000029800943933</v>
      </c>
      <c r="AB90" s="5">
        <f t="shared" si="36"/>
        <v>3.3000029800943933</v>
      </c>
      <c r="AC90" s="5">
        <f t="shared" si="37"/>
        <v>3.3000029800943933</v>
      </c>
      <c r="AD90" s="5">
        <f t="shared" si="38"/>
        <v>3.3000029800943933</v>
      </c>
    </row>
    <row r="91" spans="1:30" x14ac:dyDescent="0.2">
      <c r="A91" s="22">
        <f t="shared" si="41"/>
        <v>95</v>
      </c>
      <c r="B91" s="23">
        <f t="shared" si="40"/>
        <v>1.1328447352105857</v>
      </c>
      <c r="C91" s="23">
        <f t="shared" si="40"/>
        <v>1.1323537917214153</v>
      </c>
      <c r="D91" s="23">
        <f t="shared" si="40"/>
        <v>1.131864429270294</v>
      </c>
      <c r="E91" s="23">
        <f t="shared" si="40"/>
        <v>1.1313766422249616</v>
      </c>
      <c r="F91" s="23">
        <f t="shared" si="40"/>
        <v>1.1308904249798815</v>
      </c>
      <c r="G91" s="23">
        <f t="shared" si="40"/>
        <v>1.1304057719560834</v>
      </c>
      <c r="H91" s="23">
        <f t="shared" si="40"/>
        <v>1.1299226776010076</v>
      </c>
      <c r="I91" s="23">
        <f t="shared" si="40"/>
        <v>1.1294411363883512</v>
      </c>
      <c r="J91" s="23">
        <f t="shared" si="40"/>
        <v>1.1289611428179136</v>
      </c>
      <c r="K91" s="23">
        <f t="shared" si="40"/>
        <v>1.1284826914154447</v>
      </c>
      <c r="O91" s="6">
        <f t="shared" si="23"/>
        <v>9.7899999999999832</v>
      </c>
      <c r="P91" s="6">
        <f t="shared" si="24"/>
        <v>9.7999999999999829</v>
      </c>
      <c r="Q91" s="5">
        <f t="shared" si="25"/>
        <v>2.807580207860767</v>
      </c>
      <c r="R91" s="5">
        <f t="shared" si="26"/>
        <v>2.807580207860767</v>
      </c>
      <c r="S91" s="5">
        <f t="shared" si="27"/>
        <v>2.7472629272139986</v>
      </c>
      <c r="T91" s="5">
        <f t="shared" si="28"/>
        <v>3.6062674487478095</v>
      </c>
      <c r="U91" s="5">
        <f t="shared" si="29"/>
        <v>3.6062674487478095</v>
      </c>
      <c r="V91" s="5">
        <f t="shared" si="30"/>
        <v>3.6062674487478095</v>
      </c>
      <c r="W91" s="5">
        <f t="shared" si="31"/>
        <v>3.6062674487478095</v>
      </c>
      <c r="X91" s="5">
        <f t="shared" si="32"/>
        <v>1</v>
      </c>
      <c r="Y91" s="5">
        <f t="shared" si="33"/>
        <v>3.3629911489693285</v>
      </c>
      <c r="Z91" s="5">
        <f t="shared" si="34"/>
        <v>2.8273452141209665</v>
      </c>
      <c r="AA91" s="5">
        <f t="shared" si="35"/>
        <v>3.3000029800943933</v>
      </c>
      <c r="AB91" s="5">
        <f t="shared" si="36"/>
        <v>3.3000029800943933</v>
      </c>
      <c r="AC91" s="5">
        <f t="shared" si="37"/>
        <v>3.3000029800943933</v>
      </c>
      <c r="AD91" s="5">
        <f t="shared" si="38"/>
        <v>3.3000029800943933</v>
      </c>
    </row>
    <row r="92" spans="1:30" x14ac:dyDescent="0.2">
      <c r="A92" s="22">
        <f t="shared" si="41"/>
        <v>96</v>
      </c>
      <c r="B92" s="24">
        <f t="shared" ref="B92:K101" si="42">VLOOKUP($A92+B$20+0.01,SINCLAIRTABELLE,$A$16)</f>
        <v>1.1280057767324927</v>
      </c>
      <c r="C92" s="24">
        <f t="shared" si="42"/>
        <v>1.1275303933462548</v>
      </c>
      <c r="D92" s="24">
        <f t="shared" si="42"/>
        <v>1.1270565358594264</v>
      </c>
      <c r="E92" s="24">
        <f t="shared" si="42"/>
        <v>1.1265841989000551</v>
      </c>
      <c r="F92" s="24">
        <f t="shared" si="42"/>
        <v>1.1261133771213905</v>
      </c>
      <c r="G92" s="24">
        <f t="shared" si="42"/>
        <v>1.1256440652017405</v>
      </c>
      <c r="H92" s="24">
        <f t="shared" si="42"/>
        <v>1.1251762578443247</v>
      </c>
      <c r="I92" s="24">
        <f t="shared" si="42"/>
        <v>1.12470994977713</v>
      </c>
      <c r="J92" s="24">
        <f t="shared" si="42"/>
        <v>1.124245135752769</v>
      </c>
      <c r="K92" s="24">
        <f t="shared" si="42"/>
        <v>1.1237818105483355</v>
      </c>
      <c r="O92" s="6">
        <f t="shared" si="23"/>
        <v>9.8899999999999828</v>
      </c>
      <c r="P92" s="6">
        <f t="shared" si="24"/>
        <v>9.8999999999999826</v>
      </c>
      <c r="Q92" s="5">
        <f t="shared" si="25"/>
        <v>2.807580207860767</v>
      </c>
      <c r="R92" s="5">
        <f t="shared" si="26"/>
        <v>2.807580207860767</v>
      </c>
      <c r="S92" s="5">
        <f t="shared" si="27"/>
        <v>2.7472629272139986</v>
      </c>
      <c r="T92" s="5">
        <f t="shared" si="28"/>
        <v>3.6062674487478095</v>
      </c>
      <c r="U92" s="5">
        <f t="shared" si="29"/>
        <v>3.6062674487478095</v>
      </c>
      <c r="V92" s="5">
        <f t="shared" si="30"/>
        <v>3.6062674487478095</v>
      </c>
      <c r="W92" s="5">
        <f t="shared" si="31"/>
        <v>3.6062674487478095</v>
      </c>
      <c r="X92" s="5">
        <f t="shared" si="32"/>
        <v>1</v>
      </c>
      <c r="Y92" s="5">
        <f t="shared" si="33"/>
        <v>3.3629911489693285</v>
      </c>
      <c r="Z92" s="5">
        <f t="shared" si="34"/>
        <v>2.8273452141209665</v>
      </c>
      <c r="AA92" s="5">
        <f t="shared" si="35"/>
        <v>3.3000029800943933</v>
      </c>
      <c r="AB92" s="5">
        <f t="shared" si="36"/>
        <v>3.3000029800943933</v>
      </c>
      <c r="AC92" s="5">
        <f t="shared" si="37"/>
        <v>3.3000029800943933</v>
      </c>
      <c r="AD92" s="5">
        <f t="shared" si="38"/>
        <v>3.3000029800943933</v>
      </c>
    </row>
    <row r="93" spans="1:30" x14ac:dyDescent="0.2">
      <c r="A93" s="22">
        <f t="shared" si="41"/>
        <v>97</v>
      </c>
      <c r="B93" s="23">
        <f t="shared" si="42"/>
        <v>1.1233199689652646</v>
      </c>
      <c r="C93" s="23">
        <f t="shared" si="42"/>
        <v>1.1228596058291922</v>
      </c>
      <c r="D93" s="23">
        <f t="shared" si="42"/>
        <v>1.1224007159898155</v>
      </c>
      <c r="E93" s="23">
        <f t="shared" si="42"/>
        <v>1.1219432943207546</v>
      </c>
      <c r="F93" s="23">
        <f t="shared" si="42"/>
        <v>1.1214873357194151</v>
      </c>
      <c r="G93" s="23">
        <f t="shared" si="42"/>
        <v>1.1210328351068513</v>
      </c>
      <c r="H93" s="23">
        <f t="shared" si="42"/>
        <v>1.1205797874276313</v>
      </c>
      <c r="I93" s="23">
        <f t="shared" si="42"/>
        <v>1.1201281876497016</v>
      </c>
      <c r="J93" s="23">
        <f t="shared" si="42"/>
        <v>1.119678030764254</v>
      </c>
      <c r="K93" s="23">
        <f t="shared" si="42"/>
        <v>1.119229311785592</v>
      </c>
      <c r="O93" s="6">
        <f t="shared" si="23"/>
        <v>9.9899999999999824</v>
      </c>
      <c r="P93" s="6">
        <f t="shared" si="24"/>
        <v>9.9999999999999822</v>
      </c>
      <c r="Q93" s="5">
        <f t="shared" si="25"/>
        <v>2.807580207860767</v>
      </c>
      <c r="R93" s="5">
        <f t="shared" si="26"/>
        <v>2.807580207860767</v>
      </c>
      <c r="S93" s="5">
        <f t="shared" si="27"/>
        <v>2.7472629272139986</v>
      </c>
      <c r="T93" s="5">
        <f t="shared" si="28"/>
        <v>3.6062674487478095</v>
      </c>
      <c r="U93" s="5">
        <f t="shared" si="29"/>
        <v>3.6062674487478095</v>
      </c>
      <c r="V93" s="5">
        <f t="shared" si="30"/>
        <v>3.6062674487478095</v>
      </c>
      <c r="W93" s="5">
        <f t="shared" si="31"/>
        <v>3.6062674487478095</v>
      </c>
      <c r="X93" s="5">
        <f t="shared" si="32"/>
        <v>1</v>
      </c>
      <c r="Y93" s="5">
        <f t="shared" si="33"/>
        <v>3.3629911489693285</v>
      </c>
      <c r="Z93" s="5">
        <f t="shared" si="34"/>
        <v>2.8273452141209665</v>
      </c>
      <c r="AA93" s="5">
        <f t="shared" si="35"/>
        <v>3.3000029800943933</v>
      </c>
      <c r="AB93" s="5">
        <f t="shared" si="36"/>
        <v>3.3000029800943933</v>
      </c>
      <c r="AC93" s="5">
        <f t="shared" si="37"/>
        <v>3.3000029800943933</v>
      </c>
      <c r="AD93" s="5">
        <f t="shared" si="38"/>
        <v>3.3000029800943933</v>
      </c>
    </row>
    <row r="94" spans="1:30" x14ac:dyDescent="0.2">
      <c r="A94" s="22">
        <f t="shared" si="41"/>
        <v>98</v>
      </c>
      <c r="B94" s="24">
        <f t="shared" si="42"/>
        <v>1.1187820257509997</v>
      </c>
      <c r="C94" s="24">
        <f t="shared" si="42"/>
        <v>1.1183361677206103</v>
      </c>
      <c r="D94" s="24">
        <f t="shared" si="42"/>
        <v>1.1178917327772762</v>
      </c>
      <c r="E94" s="24">
        <f t="shared" si="42"/>
        <v>1.1174487160264388</v>
      </c>
      <c r="F94" s="24">
        <f t="shared" si="42"/>
        <v>1.1170071125960022</v>
      </c>
      <c r="G94" s="24">
        <f t="shared" si="42"/>
        <v>1.1165669176362036</v>
      </c>
      <c r="H94" s="24">
        <f t="shared" si="42"/>
        <v>1.1161281263194875</v>
      </c>
      <c r="I94" s="24">
        <f t="shared" si="42"/>
        <v>1.1156907338403801</v>
      </c>
      <c r="J94" s="24">
        <f t="shared" si="42"/>
        <v>1.1152547354153635</v>
      </c>
      <c r="K94" s="24">
        <f t="shared" si="42"/>
        <v>1.1148201262827528</v>
      </c>
      <c r="O94" s="6">
        <f t="shared" si="23"/>
        <v>10.089999999999982</v>
      </c>
      <c r="P94" s="6">
        <f t="shared" si="24"/>
        <v>10.099999999999982</v>
      </c>
      <c r="Q94" s="5">
        <f t="shared" si="25"/>
        <v>2.807580207860767</v>
      </c>
      <c r="R94" s="5">
        <f t="shared" si="26"/>
        <v>2.807580207860767</v>
      </c>
      <c r="S94" s="5">
        <f t="shared" si="27"/>
        <v>2.7472629272139986</v>
      </c>
      <c r="T94" s="5">
        <f t="shared" si="28"/>
        <v>3.6062674487478095</v>
      </c>
      <c r="U94" s="5">
        <f t="shared" si="29"/>
        <v>3.6062674487478095</v>
      </c>
      <c r="V94" s="5">
        <f t="shared" si="30"/>
        <v>3.6062674487478095</v>
      </c>
      <c r="W94" s="5">
        <f t="shared" si="31"/>
        <v>3.6062674487478095</v>
      </c>
      <c r="X94" s="5">
        <f t="shared" si="32"/>
        <v>1</v>
      </c>
      <c r="Y94" s="5">
        <f t="shared" si="33"/>
        <v>3.3629911489693285</v>
      </c>
      <c r="Z94" s="5">
        <f t="shared" si="34"/>
        <v>2.8273452141209665</v>
      </c>
      <c r="AA94" s="5">
        <f t="shared" si="35"/>
        <v>3.3000029800943933</v>
      </c>
      <c r="AB94" s="5">
        <f t="shared" si="36"/>
        <v>3.3000029800943933</v>
      </c>
      <c r="AC94" s="5">
        <f t="shared" si="37"/>
        <v>3.3000029800943933</v>
      </c>
      <c r="AD94" s="5">
        <f t="shared" si="38"/>
        <v>3.3000029800943933</v>
      </c>
    </row>
    <row r="95" spans="1:30" x14ac:dyDescent="0.2">
      <c r="A95" s="22">
        <f t="shared" si="41"/>
        <v>99</v>
      </c>
      <c r="B95" s="23">
        <f t="shared" si="42"/>
        <v>1.114386901702572</v>
      </c>
      <c r="C95" s="23">
        <f t="shared" si="42"/>
        <v>1.1139550569564318</v>
      </c>
      <c r="D95" s="23">
        <f t="shared" si="42"/>
        <v>1.1135245873474078</v>
      </c>
      <c r="E95" s="23">
        <f t="shared" si="42"/>
        <v>1.1130954881999195</v>
      </c>
      <c r="F95" s="23">
        <f t="shared" si="42"/>
        <v>1.1126677548596111</v>
      </c>
      <c r="G95" s="23">
        <f t="shared" si="42"/>
        <v>1.112241382693232</v>
      </c>
      <c r="H95" s="23">
        <f t="shared" si="42"/>
        <v>1.1118163670885173</v>
      </c>
      <c r="I95" s="23">
        <f t="shared" si="42"/>
        <v>1.1113927034540716</v>
      </c>
      <c r="J95" s="23">
        <f t="shared" si="42"/>
        <v>1.110970387219252</v>
      </c>
      <c r="K95" s="23">
        <f t="shared" si="42"/>
        <v>1.1105494138340508</v>
      </c>
      <c r="O95" s="6">
        <f t="shared" si="23"/>
        <v>10.189999999999982</v>
      </c>
      <c r="P95" s="6">
        <f t="shared" si="24"/>
        <v>10.199999999999982</v>
      </c>
      <c r="Q95" s="5">
        <f t="shared" si="25"/>
        <v>2.807580207860767</v>
      </c>
      <c r="R95" s="5">
        <f t="shared" si="26"/>
        <v>2.807580207860767</v>
      </c>
      <c r="S95" s="5">
        <f t="shared" si="27"/>
        <v>2.7472629272139986</v>
      </c>
      <c r="T95" s="5">
        <f t="shared" si="28"/>
        <v>3.6062674487478095</v>
      </c>
      <c r="U95" s="5">
        <f t="shared" si="29"/>
        <v>3.6062674487478095</v>
      </c>
      <c r="V95" s="5">
        <f t="shared" si="30"/>
        <v>3.6062674487478095</v>
      </c>
      <c r="W95" s="5">
        <f t="shared" si="31"/>
        <v>3.6062674487478095</v>
      </c>
      <c r="X95" s="5">
        <f t="shared" si="32"/>
        <v>1</v>
      </c>
      <c r="Y95" s="5">
        <f t="shared" si="33"/>
        <v>3.3629911489693285</v>
      </c>
      <c r="Z95" s="5">
        <f t="shared" si="34"/>
        <v>2.8273452141209665</v>
      </c>
      <c r="AA95" s="5">
        <f t="shared" si="35"/>
        <v>3.3000029800943933</v>
      </c>
      <c r="AB95" s="5">
        <f t="shared" si="36"/>
        <v>3.3000029800943933</v>
      </c>
      <c r="AC95" s="5">
        <f t="shared" si="37"/>
        <v>3.3000029800943933</v>
      </c>
      <c r="AD95" s="5">
        <f t="shared" si="38"/>
        <v>3.3000029800943933</v>
      </c>
    </row>
    <row r="96" spans="1:30" x14ac:dyDescent="0.2">
      <c r="A96" s="22">
        <f t="shared" si="41"/>
        <v>100</v>
      </c>
      <c r="B96" s="24">
        <f t="shared" si="42"/>
        <v>1.1101297787689821</v>
      </c>
      <c r="C96" s="24">
        <f t="shared" si="42"/>
        <v>1.1097114775149657</v>
      </c>
      <c r="D96" s="24">
        <f t="shared" si="42"/>
        <v>1.1092945055832137</v>
      </c>
      <c r="E96" s="24">
        <f t="shared" si="42"/>
        <v>1.1088788585051186</v>
      </c>
      <c r="F96" s="24">
        <f t="shared" si="42"/>
        <v>1.1084645318321393</v>
      </c>
      <c r="G96" s="24">
        <f t="shared" si="42"/>
        <v>1.1080515211356912</v>
      </c>
      <c r="H96" s="24">
        <f t="shared" si="42"/>
        <v>1.107639822007034</v>
      </c>
      <c r="I96" s="24">
        <f t="shared" si="42"/>
        <v>1.1072294300571632</v>
      </c>
      <c r="J96" s="24">
        <f t="shared" si="42"/>
        <v>1.1068203409166992</v>
      </c>
      <c r="K96" s="24">
        <f t="shared" si="42"/>
        <v>1.10641255023578</v>
      </c>
      <c r="O96" s="6">
        <f t="shared" si="23"/>
        <v>10.289999999999981</v>
      </c>
      <c r="P96" s="6">
        <f t="shared" si="24"/>
        <v>10.299999999999981</v>
      </c>
      <c r="Q96" s="5">
        <f t="shared" si="25"/>
        <v>2.807580207860767</v>
      </c>
      <c r="R96" s="5">
        <f t="shared" si="26"/>
        <v>2.807580207860767</v>
      </c>
      <c r="S96" s="5">
        <f t="shared" si="27"/>
        <v>2.7472629272139986</v>
      </c>
      <c r="T96" s="5">
        <f t="shared" si="28"/>
        <v>3.6062674487478095</v>
      </c>
      <c r="U96" s="5">
        <f t="shared" si="29"/>
        <v>3.6062674487478095</v>
      </c>
      <c r="V96" s="5">
        <f t="shared" si="30"/>
        <v>3.6062674487478095</v>
      </c>
      <c r="W96" s="5">
        <f t="shared" si="31"/>
        <v>3.6062674487478095</v>
      </c>
      <c r="X96" s="5">
        <f t="shared" si="32"/>
        <v>1</v>
      </c>
      <c r="Y96" s="5">
        <f t="shared" si="33"/>
        <v>3.3629911489693285</v>
      </c>
      <c r="Z96" s="5">
        <f t="shared" si="34"/>
        <v>2.8273452141209665</v>
      </c>
      <c r="AA96" s="5">
        <f t="shared" si="35"/>
        <v>3.3000029800943933</v>
      </c>
      <c r="AB96" s="5">
        <f t="shared" si="36"/>
        <v>3.3000029800943933</v>
      </c>
      <c r="AC96" s="5">
        <f t="shared" si="37"/>
        <v>3.3000029800943933</v>
      </c>
      <c r="AD96" s="5">
        <f t="shared" si="38"/>
        <v>3.3000029800943933</v>
      </c>
    </row>
    <row r="97" spans="1:30" x14ac:dyDescent="0.2">
      <c r="A97" s="22">
        <f t="shared" si="41"/>
        <v>101</v>
      </c>
      <c r="B97" s="23">
        <f t="shared" si="42"/>
        <v>1.106006053683952</v>
      </c>
      <c r="C97" s="23">
        <f t="shared" si="42"/>
        <v>1.1056008469500651</v>
      </c>
      <c r="D97" s="23">
        <f t="shared" si="42"/>
        <v>1.105196925742163</v>
      </c>
      <c r="E97" s="23">
        <f t="shared" si="42"/>
        <v>1.1047942857873805</v>
      </c>
      <c r="F97" s="23">
        <f t="shared" si="42"/>
        <v>1.1043929228318365</v>
      </c>
      <c r="G97" s="23">
        <f t="shared" si="42"/>
        <v>1.1039928326405304</v>
      </c>
      <c r="H97" s="23">
        <f t="shared" si="42"/>
        <v>1.1035940109972382</v>
      </c>
      <c r="I97" s="23">
        <f t="shared" si="42"/>
        <v>1.1031964537044092</v>
      </c>
      <c r="J97" s="23">
        <f t="shared" si="42"/>
        <v>1.1028001565830647</v>
      </c>
      <c r="K97" s="23">
        <f t="shared" si="42"/>
        <v>1.1024051154726948</v>
      </c>
      <c r="O97" s="6">
        <f t="shared" si="23"/>
        <v>10.389999999999981</v>
      </c>
      <c r="P97" s="6">
        <f t="shared" si="24"/>
        <v>10.399999999999981</v>
      </c>
      <c r="Q97" s="5">
        <f t="shared" si="25"/>
        <v>2.807580207860767</v>
      </c>
      <c r="R97" s="5">
        <f t="shared" si="26"/>
        <v>2.807580207860767</v>
      </c>
      <c r="S97" s="5">
        <f t="shared" si="27"/>
        <v>2.7472629272139986</v>
      </c>
      <c r="T97" s="5">
        <f t="shared" si="28"/>
        <v>3.6062674487478095</v>
      </c>
      <c r="U97" s="5">
        <f t="shared" si="29"/>
        <v>3.6062674487478095</v>
      </c>
      <c r="V97" s="5">
        <f t="shared" si="30"/>
        <v>3.6062674487478095</v>
      </c>
      <c r="W97" s="5">
        <f t="shared" si="31"/>
        <v>3.6062674487478095</v>
      </c>
      <c r="X97" s="5">
        <f t="shared" si="32"/>
        <v>1</v>
      </c>
      <c r="Y97" s="5">
        <f t="shared" si="33"/>
        <v>3.3629911489693285</v>
      </c>
      <c r="Z97" s="5">
        <f t="shared" si="34"/>
        <v>2.8273452141209665</v>
      </c>
      <c r="AA97" s="5">
        <f t="shared" si="35"/>
        <v>3.3000029800943933</v>
      </c>
      <c r="AB97" s="5">
        <f t="shared" si="36"/>
        <v>3.3000029800943933</v>
      </c>
      <c r="AC97" s="5">
        <f t="shared" si="37"/>
        <v>3.3000029800943933</v>
      </c>
      <c r="AD97" s="5">
        <f t="shared" si="38"/>
        <v>3.3000029800943933</v>
      </c>
    </row>
    <row r="98" spans="1:30" x14ac:dyDescent="0.2">
      <c r="A98" s="22">
        <f t="shared" si="41"/>
        <v>102</v>
      </c>
      <c r="B98" s="24">
        <f t="shared" si="42"/>
        <v>1.1020113262311588</v>
      </c>
      <c r="C98" s="24">
        <f t="shared" si="42"/>
        <v>1.1016187847345835</v>
      </c>
      <c r="D98" s="24">
        <f t="shared" si="42"/>
        <v>1.1012274868772647</v>
      </c>
      <c r="E98" s="24">
        <f t="shared" si="42"/>
        <v>1.1008374285715672</v>
      </c>
      <c r="F98" s="24">
        <f t="shared" si="42"/>
        <v>1.1004486057478273</v>
      </c>
      <c r="G98" s="24">
        <f t="shared" si="42"/>
        <v>1.1000610143542542</v>
      </c>
      <c r="H98" s="24">
        <f t="shared" si="42"/>
        <v>1.0996746503568329</v>
      </c>
      <c r="I98" s="24">
        <f t="shared" si="42"/>
        <v>1.0992895097392286</v>
      </c>
      <c r="J98" s="24">
        <f t="shared" si="42"/>
        <v>1.0989055885026893</v>
      </c>
      <c r="K98" s="24">
        <f t="shared" si="42"/>
        <v>1.0985228826659523</v>
      </c>
      <c r="O98" s="6">
        <f t="shared" si="23"/>
        <v>10.489999999999981</v>
      </c>
      <c r="P98" s="6">
        <f t="shared" si="24"/>
        <v>10.49999999999998</v>
      </c>
      <c r="Q98" s="5">
        <f t="shared" si="25"/>
        <v>2.807580207860767</v>
      </c>
      <c r="R98" s="5">
        <f t="shared" si="26"/>
        <v>2.807580207860767</v>
      </c>
      <c r="S98" s="5">
        <f t="shared" si="27"/>
        <v>2.7472629272139986</v>
      </c>
      <c r="T98" s="5">
        <f t="shared" si="28"/>
        <v>3.6062674487478095</v>
      </c>
      <c r="U98" s="5">
        <f t="shared" si="29"/>
        <v>3.6062674487478095</v>
      </c>
      <c r="V98" s="5">
        <f t="shared" si="30"/>
        <v>3.6062674487478095</v>
      </c>
      <c r="W98" s="5">
        <f t="shared" si="31"/>
        <v>3.6062674487478095</v>
      </c>
      <c r="X98" s="5">
        <f t="shared" si="32"/>
        <v>1</v>
      </c>
      <c r="Y98" s="5">
        <f t="shared" si="33"/>
        <v>3.3629911489693285</v>
      </c>
      <c r="Z98" s="5">
        <f t="shared" si="34"/>
        <v>2.8273452141209665</v>
      </c>
      <c r="AA98" s="5">
        <f t="shared" si="35"/>
        <v>3.3000029800943933</v>
      </c>
      <c r="AB98" s="5">
        <f t="shared" si="36"/>
        <v>3.3000029800943933</v>
      </c>
      <c r="AC98" s="5">
        <f t="shared" si="37"/>
        <v>3.3000029800943933</v>
      </c>
      <c r="AD98" s="5">
        <f t="shared" si="38"/>
        <v>3.3000029800943933</v>
      </c>
    </row>
    <row r="99" spans="1:30" x14ac:dyDescent="0.2">
      <c r="A99" s="22">
        <f t="shared" si="41"/>
        <v>103</v>
      </c>
      <c r="B99" s="23">
        <f t="shared" si="42"/>
        <v>1.0981413882651476</v>
      </c>
      <c r="C99" s="23">
        <f t="shared" si="42"/>
        <v>1.0977611013537059</v>
      </c>
      <c r="D99" s="23">
        <f t="shared" si="42"/>
        <v>1.0973820180022629</v>
      </c>
      <c r="E99" s="23">
        <f t="shared" si="42"/>
        <v>1.0970041342985684</v>
      </c>
      <c r="F99" s="23">
        <f t="shared" si="42"/>
        <v>1.0966274463473935</v>
      </c>
      <c r="G99" s="23">
        <f t="shared" si="42"/>
        <v>1.096251950270438</v>
      </c>
      <c r="H99" s="23">
        <f t="shared" si="42"/>
        <v>1.0958776422062406</v>
      </c>
      <c r="I99" s="23">
        <f t="shared" si="42"/>
        <v>1.0955045183100875</v>
      </c>
      <c r="J99" s="23">
        <f t="shared" si="42"/>
        <v>1.0951325747539233</v>
      </c>
      <c r="K99" s="23">
        <f t="shared" si="42"/>
        <v>1.0947618077262606</v>
      </c>
      <c r="O99" s="6">
        <f t="shared" si="23"/>
        <v>10.58999999999998</v>
      </c>
      <c r="P99" s="6">
        <f t="shared" si="24"/>
        <v>10.59999999999998</v>
      </c>
      <c r="Q99" s="5">
        <f t="shared" si="25"/>
        <v>2.807580207860767</v>
      </c>
      <c r="R99" s="5">
        <f t="shared" si="26"/>
        <v>2.807580207860767</v>
      </c>
      <c r="S99" s="5">
        <f t="shared" si="27"/>
        <v>2.7472629272139986</v>
      </c>
      <c r="T99" s="5">
        <f t="shared" si="28"/>
        <v>3.6062674487478095</v>
      </c>
      <c r="U99" s="5">
        <f t="shared" si="29"/>
        <v>3.6062674487478095</v>
      </c>
      <c r="V99" s="5">
        <f t="shared" si="30"/>
        <v>3.6062674487478095</v>
      </c>
      <c r="W99" s="5">
        <f t="shared" si="31"/>
        <v>3.6062674487478095</v>
      </c>
      <c r="X99" s="5">
        <f t="shared" si="32"/>
        <v>1</v>
      </c>
      <c r="Y99" s="5">
        <f t="shared" si="33"/>
        <v>3.3629911489693285</v>
      </c>
      <c r="Z99" s="5">
        <f t="shared" si="34"/>
        <v>2.8273452141209665</v>
      </c>
      <c r="AA99" s="5">
        <f t="shared" si="35"/>
        <v>3.3000029800943933</v>
      </c>
      <c r="AB99" s="5">
        <f t="shared" si="36"/>
        <v>3.3000029800943933</v>
      </c>
      <c r="AC99" s="5">
        <f t="shared" si="37"/>
        <v>3.3000029800943933</v>
      </c>
      <c r="AD99" s="5">
        <f t="shared" si="38"/>
        <v>3.3000029800943933</v>
      </c>
    </row>
    <row r="100" spans="1:30" x14ac:dyDescent="0.2">
      <c r="A100" s="22">
        <f t="shared" si="41"/>
        <v>104</v>
      </c>
      <c r="B100" s="24">
        <f t="shared" si="42"/>
        <v>1.0943922134320925</v>
      </c>
      <c r="C100" s="24">
        <f t="shared" si="42"/>
        <v>1.0940237880928032</v>
      </c>
      <c r="D100" s="24">
        <f t="shared" si="42"/>
        <v>1.0936565279460813</v>
      </c>
      <c r="E100" s="24">
        <f t="shared" si="42"/>
        <v>1.0932904292458321</v>
      </c>
      <c r="F100" s="24">
        <f t="shared" si="42"/>
        <v>1.0929254882620911</v>
      </c>
      <c r="G100" s="24">
        <f t="shared" si="42"/>
        <v>1.092561701280939</v>
      </c>
      <c r="H100" s="24">
        <f t="shared" si="42"/>
        <v>1.0921990646044146</v>
      </c>
      <c r="I100" s="24">
        <f t="shared" si="42"/>
        <v>1.0918375745504312</v>
      </c>
      <c r="J100" s="24">
        <f t="shared" si="42"/>
        <v>1.0914772274526918</v>
      </c>
      <c r="K100" s="24">
        <f t="shared" si="42"/>
        <v>1.0911180196606054</v>
      </c>
      <c r="O100" s="6">
        <f t="shared" si="23"/>
        <v>10.68999999999998</v>
      </c>
      <c r="P100" s="6">
        <f t="shared" si="24"/>
        <v>10.69999999999998</v>
      </c>
      <c r="Q100" s="5">
        <f t="shared" si="25"/>
        <v>2.807580207860767</v>
      </c>
      <c r="R100" s="5">
        <f t="shared" si="26"/>
        <v>2.807580207860767</v>
      </c>
      <c r="S100" s="5">
        <f t="shared" si="27"/>
        <v>2.7472629272139986</v>
      </c>
      <c r="T100" s="5">
        <f t="shared" si="28"/>
        <v>3.6062674487478095</v>
      </c>
      <c r="U100" s="5">
        <f t="shared" si="29"/>
        <v>3.6062674487478095</v>
      </c>
      <c r="V100" s="5">
        <f t="shared" si="30"/>
        <v>3.6062674487478095</v>
      </c>
      <c r="W100" s="5">
        <f t="shared" si="31"/>
        <v>3.6062674487478095</v>
      </c>
      <c r="X100" s="5">
        <f t="shared" si="32"/>
        <v>1</v>
      </c>
      <c r="Y100" s="5">
        <f t="shared" si="33"/>
        <v>3.3629911489693285</v>
      </c>
      <c r="Z100" s="5">
        <f t="shared" si="34"/>
        <v>2.8273452141209665</v>
      </c>
      <c r="AA100" s="5">
        <f t="shared" si="35"/>
        <v>3.3000029800943933</v>
      </c>
      <c r="AB100" s="5">
        <f t="shared" si="36"/>
        <v>3.3000029800943933</v>
      </c>
      <c r="AC100" s="5">
        <f t="shared" si="37"/>
        <v>3.3000029800943933</v>
      </c>
      <c r="AD100" s="5">
        <f t="shared" si="38"/>
        <v>3.3000029800943933</v>
      </c>
    </row>
    <row r="101" spans="1:30" x14ac:dyDescent="0.2">
      <c r="A101" s="22">
        <f t="shared" si="41"/>
        <v>105</v>
      </c>
      <c r="B101" s="23">
        <f t="shared" si="42"/>
        <v>1.0907599475392034</v>
      </c>
      <c r="C101" s="23">
        <f t="shared" si="42"/>
        <v>1.0904030074690574</v>
      </c>
      <c r="D101" s="23">
        <f t="shared" si="42"/>
        <v>1.0900471958461961</v>
      </c>
      <c r="E101" s="23">
        <f t="shared" si="42"/>
        <v>1.0896925090820246</v>
      </c>
      <c r="F101" s="23">
        <f t="shared" si="42"/>
        <v>1.0893389436032426</v>
      </c>
      <c r="G101" s="23">
        <f t="shared" si="42"/>
        <v>1.0889864958517637</v>
      </c>
      <c r="H101" s="23">
        <f t="shared" si="42"/>
        <v>1.0886351622846351</v>
      </c>
      <c r="I101" s="23">
        <f t="shared" si="42"/>
        <v>1.0882849393739582</v>
      </c>
      <c r="J101" s="23">
        <f t="shared" si="42"/>
        <v>1.0879358236068095</v>
      </c>
      <c r="K101" s="23">
        <f t="shared" si="42"/>
        <v>1.0875878114851616</v>
      </c>
      <c r="O101" s="6">
        <f t="shared" si="23"/>
        <v>10.78999999999998</v>
      </c>
      <c r="P101" s="6">
        <f t="shared" si="24"/>
        <v>10.799999999999979</v>
      </c>
      <c r="Q101" s="5">
        <f t="shared" si="25"/>
        <v>2.807580207860767</v>
      </c>
      <c r="R101" s="5">
        <f t="shared" si="26"/>
        <v>2.807580207860767</v>
      </c>
      <c r="S101" s="5">
        <f t="shared" si="27"/>
        <v>2.7472629272139986</v>
      </c>
      <c r="T101" s="5">
        <f t="shared" si="28"/>
        <v>3.6062674487478095</v>
      </c>
      <c r="U101" s="5">
        <f t="shared" si="29"/>
        <v>3.6062674487478095</v>
      </c>
      <c r="V101" s="5">
        <f t="shared" si="30"/>
        <v>3.6062674487478095</v>
      </c>
      <c r="W101" s="5">
        <f t="shared" si="31"/>
        <v>3.6062674487478095</v>
      </c>
      <c r="X101" s="5">
        <f t="shared" si="32"/>
        <v>1</v>
      </c>
      <c r="Y101" s="5">
        <f t="shared" si="33"/>
        <v>3.3629911489693285</v>
      </c>
      <c r="Z101" s="5">
        <f t="shared" si="34"/>
        <v>2.8273452141209665</v>
      </c>
      <c r="AA101" s="5">
        <f t="shared" si="35"/>
        <v>3.3000029800943933</v>
      </c>
      <c r="AB101" s="5">
        <f t="shared" si="36"/>
        <v>3.3000029800943933</v>
      </c>
      <c r="AC101" s="5">
        <f t="shared" si="37"/>
        <v>3.3000029800943933</v>
      </c>
      <c r="AD101" s="5">
        <f t="shared" si="38"/>
        <v>3.3000029800943933</v>
      </c>
    </row>
    <row r="102" spans="1:30" x14ac:dyDescent="0.2">
      <c r="A102" s="22">
        <f t="shared" si="41"/>
        <v>106</v>
      </c>
      <c r="B102" s="24">
        <f t="shared" ref="B102:K111" si="43">VLOOKUP($A102+B$20+0.01,SINCLAIRTABELLE,$A$16)</f>
        <v>1.0872408995258049</v>
      </c>
      <c r="C102" s="24">
        <f t="shared" si="43"/>
        <v>1.0868950842602707</v>
      </c>
      <c r="D102" s="24">
        <f t="shared" si="43"/>
        <v>1.0865503622347525</v>
      </c>
      <c r="E102" s="24">
        <f t="shared" si="43"/>
        <v>1.0862067300100309</v>
      </c>
      <c r="F102" s="24">
        <f t="shared" si="43"/>
        <v>1.0858641841613961</v>
      </c>
      <c r="G102" s="24">
        <f t="shared" si="43"/>
        <v>1.0855227212785725</v>
      </c>
      <c r="H102" s="24">
        <f t="shared" si="43"/>
        <v>1.0851823379656438</v>
      </c>
      <c r="I102" s="24">
        <f t="shared" si="43"/>
        <v>1.0848430308409776</v>
      </c>
      <c r="J102" s="24">
        <f t="shared" si="43"/>
        <v>1.084504796537151</v>
      </c>
      <c r="K102" s="24">
        <f t="shared" si="43"/>
        <v>1.0841676317008773</v>
      </c>
      <c r="O102" s="6">
        <f t="shared" si="23"/>
        <v>10.889999999999979</v>
      </c>
      <c r="P102" s="6">
        <f t="shared" si="24"/>
        <v>10.899999999999979</v>
      </c>
      <c r="Q102" s="5">
        <f t="shared" si="25"/>
        <v>2.807580207860767</v>
      </c>
      <c r="R102" s="5">
        <f t="shared" si="26"/>
        <v>2.807580207860767</v>
      </c>
      <c r="S102" s="5">
        <f t="shared" si="27"/>
        <v>2.7472629272139986</v>
      </c>
      <c r="T102" s="5">
        <f t="shared" si="28"/>
        <v>3.6062674487478095</v>
      </c>
      <c r="U102" s="5">
        <f t="shared" si="29"/>
        <v>3.6062674487478095</v>
      </c>
      <c r="V102" s="5">
        <f t="shared" si="30"/>
        <v>3.6062674487478095</v>
      </c>
      <c r="W102" s="5">
        <f t="shared" si="31"/>
        <v>3.6062674487478095</v>
      </c>
      <c r="X102" s="5">
        <f t="shared" si="32"/>
        <v>1</v>
      </c>
      <c r="Y102" s="5">
        <f t="shared" si="33"/>
        <v>3.3629911489693285</v>
      </c>
      <c r="Z102" s="5">
        <f t="shared" si="34"/>
        <v>2.8273452141209665</v>
      </c>
      <c r="AA102" s="5">
        <f t="shared" si="35"/>
        <v>3.3000029800943933</v>
      </c>
      <c r="AB102" s="5">
        <f t="shared" si="36"/>
        <v>3.3000029800943933</v>
      </c>
      <c r="AC102" s="5">
        <f t="shared" si="37"/>
        <v>3.3000029800943933</v>
      </c>
      <c r="AD102" s="5">
        <f t="shared" si="38"/>
        <v>3.3000029800943933</v>
      </c>
    </row>
    <row r="103" spans="1:30" x14ac:dyDescent="0.2">
      <c r="A103" s="22">
        <f t="shared" si="41"/>
        <v>107</v>
      </c>
      <c r="B103" s="23">
        <f t="shared" si="43"/>
        <v>1.0838315329929313</v>
      </c>
      <c r="C103" s="23">
        <f t="shared" si="43"/>
        <v>1.083496497088078</v>
      </c>
      <c r="D103" s="23">
        <f t="shared" si="43"/>
        <v>1.0831625206749986</v>
      </c>
      <c r="E103" s="23">
        <f t="shared" si="43"/>
        <v>1.0828296004562188</v>
      </c>
      <c r="F103" s="23">
        <f t="shared" si="43"/>
        <v>1.0824977331480374</v>
      </c>
      <c r="G103" s="23">
        <f t="shared" si="43"/>
        <v>1.082166915480455</v>
      </c>
      <c r="H103" s="23">
        <f t="shared" si="43"/>
        <v>1.0818371441971024</v>
      </c>
      <c r="I103" s="23">
        <f t="shared" si="43"/>
        <v>1.0815084160551722</v>
      </c>
      <c r="J103" s="23">
        <f t="shared" si="43"/>
        <v>1.0811807278253462</v>
      </c>
      <c r="K103" s="23">
        <f t="shared" si="43"/>
        <v>1.080854076291728</v>
      </c>
      <c r="O103" s="6">
        <f t="shared" si="23"/>
        <v>10.989999999999979</v>
      </c>
      <c r="P103" s="6">
        <f t="shared" si="24"/>
        <v>10.999999999999979</v>
      </c>
      <c r="Q103" s="5">
        <f t="shared" si="25"/>
        <v>2.807580207860767</v>
      </c>
      <c r="R103" s="5">
        <f t="shared" si="26"/>
        <v>2.807580207860767</v>
      </c>
      <c r="S103" s="5">
        <f t="shared" si="27"/>
        <v>2.7472629272139986</v>
      </c>
      <c r="T103" s="5">
        <f t="shared" si="28"/>
        <v>3.6062674487478095</v>
      </c>
      <c r="U103" s="5">
        <f t="shared" si="29"/>
        <v>3.6062674487478095</v>
      </c>
      <c r="V103" s="5">
        <f t="shared" si="30"/>
        <v>3.6062674487478095</v>
      </c>
      <c r="W103" s="5">
        <f t="shared" si="31"/>
        <v>3.6062674487478095</v>
      </c>
      <c r="X103" s="5">
        <f t="shared" si="32"/>
        <v>1</v>
      </c>
      <c r="Y103" s="5">
        <f t="shared" si="33"/>
        <v>3.3629911489693285</v>
      </c>
      <c r="Z103" s="5">
        <f t="shared" si="34"/>
        <v>2.8273452141209665</v>
      </c>
      <c r="AA103" s="5">
        <f t="shared" si="35"/>
        <v>3.3000029800943933</v>
      </c>
      <c r="AB103" s="5">
        <f t="shared" si="36"/>
        <v>3.3000029800943933</v>
      </c>
      <c r="AC103" s="5">
        <f t="shared" si="37"/>
        <v>3.3000029800943933</v>
      </c>
      <c r="AD103" s="5">
        <f t="shared" si="38"/>
        <v>3.3000029800943933</v>
      </c>
    </row>
    <row r="104" spans="1:30" x14ac:dyDescent="0.2">
      <c r="A104" s="22">
        <f t="shared" si="41"/>
        <v>108</v>
      </c>
      <c r="B104" s="24">
        <f t="shared" si="43"/>
        <v>1.0805284582517736</v>
      </c>
      <c r="C104" s="24">
        <f t="shared" si="43"/>
        <v>1.0802038705162216</v>
      </c>
      <c r="D104" s="24">
        <f t="shared" si="43"/>
        <v>1.0798803099090264</v>
      </c>
      <c r="E104" s="24">
        <f t="shared" si="43"/>
        <v>1.0795577732672894</v>
      </c>
      <c r="F104" s="24">
        <f t="shared" si="43"/>
        <v>1.0792362574411918</v>
      </c>
      <c r="G104" s="24">
        <f t="shared" si="43"/>
        <v>1.0789157592939285</v>
      </c>
      <c r="H104" s="24">
        <f t="shared" si="43"/>
        <v>1.0785962757016399</v>
      </c>
      <c r="I104" s="24">
        <f t="shared" si="43"/>
        <v>1.0782778035533471</v>
      </c>
      <c r="J104" s="24">
        <f t="shared" si="43"/>
        <v>1.0779603397508861</v>
      </c>
      <c r="K104" s="24">
        <f t="shared" si="43"/>
        <v>1.0776438812088411</v>
      </c>
      <c r="O104" s="6">
        <f t="shared" si="23"/>
        <v>11.089999999999979</v>
      </c>
      <c r="P104" s="6">
        <f t="shared" si="24"/>
        <v>11.099999999999978</v>
      </c>
      <c r="Q104" s="5">
        <f t="shared" si="25"/>
        <v>2.807580207860767</v>
      </c>
      <c r="R104" s="5">
        <f t="shared" si="26"/>
        <v>2.807580207860767</v>
      </c>
      <c r="S104" s="5">
        <f t="shared" si="27"/>
        <v>2.7472629272139986</v>
      </c>
      <c r="T104" s="5">
        <f t="shared" si="28"/>
        <v>3.6062674487478095</v>
      </c>
      <c r="U104" s="5">
        <f t="shared" si="29"/>
        <v>3.6062674487478095</v>
      </c>
      <c r="V104" s="5">
        <f t="shared" si="30"/>
        <v>3.6062674487478095</v>
      </c>
      <c r="W104" s="5">
        <f t="shared" si="31"/>
        <v>3.6062674487478095</v>
      </c>
      <c r="X104" s="5">
        <f t="shared" si="32"/>
        <v>1</v>
      </c>
      <c r="Y104" s="5">
        <f t="shared" si="33"/>
        <v>3.3629911489693285</v>
      </c>
      <c r="Z104" s="5">
        <f t="shared" si="34"/>
        <v>2.8273452141209665</v>
      </c>
      <c r="AA104" s="5">
        <f t="shared" si="35"/>
        <v>3.3000029800943933</v>
      </c>
      <c r="AB104" s="5">
        <f t="shared" si="36"/>
        <v>3.3000029800943933</v>
      </c>
      <c r="AC104" s="5">
        <f t="shared" si="37"/>
        <v>3.3000029800943933</v>
      </c>
      <c r="AD104" s="5">
        <f t="shared" si="38"/>
        <v>3.3000029800943933</v>
      </c>
    </row>
    <row r="105" spans="1:30" x14ac:dyDescent="0.2">
      <c r="A105" s="22">
        <f t="shared" si="41"/>
        <v>109</v>
      </c>
      <c r="B105" s="23">
        <f t="shared" si="43"/>
        <v>1.077328424854481</v>
      </c>
      <c r="C105" s="23">
        <f t="shared" si="43"/>
        <v>1.0770139676276942</v>
      </c>
      <c r="D105" s="23">
        <f t="shared" si="43"/>
        <v>1.0767005064809241</v>
      </c>
      <c r="E105" s="23">
        <f t="shared" si="43"/>
        <v>1.0763880383791062</v>
      </c>
      <c r="F105" s="23">
        <f t="shared" si="43"/>
        <v>1.0760765602996039</v>
      </c>
      <c r="G105" s="23">
        <f t="shared" si="43"/>
        <v>1.0757660692321458</v>
      </c>
      <c r="H105" s="23">
        <f t="shared" si="43"/>
        <v>1.0754565621787626</v>
      </c>
      <c r="I105" s="23">
        <f t="shared" si="43"/>
        <v>1.075148036153726</v>
      </c>
      <c r="J105" s="23">
        <f t="shared" si="43"/>
        <v>1.0748404881834854</v>
      </c>
      <c r="K105" s="23">
        <f t="shared" si="43"/>
        <v>1.0745339153066074</v>
      </c>
      <c r="O105" s="6">
        <f t="shared" si="23"/>
        <v>11.189999999999978</v>
      </c>
      <c r="P105" s="6">
        <f t="shared" si="24"/>
        <v>11.199999999999978</v>
      </c>
      <c r="Q105" s="5">
        <f t="shared" si="25"/>
        <v>2.807580207860767</v>
      </c>
      <c r="R105" s="5">
        <f t="shared" si="26"/>
        <v>2.807580207860767</v>
      </c>
      <c r="S105" s="5">
        <f t="shared" si="27"/>
        <v>2.7472629272139986</v>
      </c>
      <c r="T105" s="5">
        <f t="shared" si="28"/>
        <v>3.6062674487478095</v>
      </c>
      <c r="U105" s="5">
        <f t="shared" si="29"/>
        <v>3.6062674487478095</v>
      </c>
      <c r="V105" s="5">
        <f t="shared" si="30"/>
        <v>3.6062674487478095</v>
      </c>
      <c r="W105" s="5">
        <f t="shared" si="31"/>
        <v>3.6062674487478095</v>
      </c>
      <c r="X105" s="5">
        <f t="shared" si="32"/>
        <v>1</v>
      </c>
      <c r="Y105" s="5">
        <f t="shared" si="33"/>
        <v>3.3629911489693285</v>
      </c>
      <c r="Z105" s="5">
        <f t="shared" si="34"/>
        <v>2.8273452141209665</v>
      </c>
      <c r="AA105" s="5">
        <f t="shared" si="35"/>
        <v>3.3000029800943933</v>
      </c>
      <c r="AB105" s="5">
        <f t="shared" si="36"/>
        <v>3.3000029800943933</v>
      </c>
      <c r="AC105" s="5">
        <f t="shared" si="37"/>
        <v>3.3000029800943933</v>
      </c>
      <c r="AD105" s="5">
        <f t="shared" si="38"/>
        <v>3.3000029800943933</v>
      </c>
    </row>
    <row r="106" spans="1:30" x14ac:dyDescent="0.2">
      <c r="A106" s="22">
        <f t="shared" si="41"/>
        <v>110</v>
      </c>
      <c r="B106" s="24">
        <f t="shared" si="43"/>
        <v>1.0742283145737137</v>
      </c>
      <c r="C106" s="24">
        <f t="shared" si="43"/>
        <v>1.0739236830474217</v>
      </c>
      <c r="D106" s="24">
        <f t="shared" si="43"/>
        <v>1.0736200178022823</v>
      </c>
      <c r="E106" s="24">
        <f t="shared" si="43"/>
        <v>1.0733173159247218</v>
      </c>
      <c r="F106" s="24">
        <f t="shared" si="43"/>
        <v>1.0730155745129801</v>
      </c>
      <c r="G106" s="24">
        <f t="shared" si="43"/>
        <v>1.0727147906770538</v>
      </c>
      <c r="H106" s="24">
        <f t="shared" si="43"/>
        <v>1.0724149615386347</v>
      </c>
      <c r="I106" s="24">
        <f t="shared" si="43"/>
        <v>1.0721160842310529</v>
      </c>
      <c r="J106" s="24">
        <f t="shared" si="43"/>
        <v>1.0718181558992179</v>
      </c>
      <c r="K106" s="24">
        <f t="shared" si="43"/>
        <v>1.0715211736995609</v>
      </c>
      <c r="O106" s="6">
        <f t="shared" si="23"/>
        <v>11.289999999999978</v>
      </c>
      <c r="P106" s="6">
        <f t="shared" si="24"/>
        <v>11.299999999999978</v>
      </c>
      <c r="Q106" s="5">
        <f t="shared" si="25"/>
        <v>2.807580207860767</v>
      </c>
      <c r="R106" s="5">
        <f t="shared" si="26"/>
        <v>2.807580207860767</v>
      </c>
      <c r="S106" s="5">
        <f t="shared" si="27"/>
        <v>2.7472629272139986</v>
      </c>
      <c r="T106" s="5">
        <f t="shared" si="28"/>
        <v>3.6062674487478095</v>
      </c>
      <c r="U106" s="5">
        <f t="shared" si="29"/>
        <v>3.6062674487478095</v>
      </c>
      <c r="V106" s="5">
        <f t="shared" si="30"/>
        <v>3.6062674487478095</v>
      </c>
      <c r="W106" s="5">
        <f t="shared" si="31"/>
        <v>3.6062674487478095</v>
      </c>
      <c r="X106" s="5">
        <f t="shared" si="32"/>
        <v>1</v>
      </c>
      <c r="Y106" s="5">
        <f t="shared" si="33"/>
        <v>3.3629911489693285</v>
      </c>
      <c r="Z106" s="5">
        <f t="shared" si="34"/>
        <v>2.8273452141209665</v>
      </c>
      <c r="AA106" s="5">
        <f t="shared" si="35"/>
        <v>3.3000029800943933</v>
      </c>
      <c r="AB106" s="5">
        <f t="shared" si="36"/>
        <v>3.3000029800943933</v>
      </c>
      <c r="AC106" s="5">
        <f t="shared" si="37"/>
        <v>3.3000029800943933</v>
      </c>
      <c r="AD106" s="5">
        <f t="shared" si="38"/>
        <v>3.3000029800943933</v>
      </c>
    </row>
    <row r="107" spans="1:30" x14ac:dyDescent="0.2">
      <c r="A107" s="22">
        <f t="shared" si="41"/>
        <v>111</v>
      </c>
      <c r="B107" s="23">
        <f t="shared" si="43"/>
        <v>1.0712251347999768</v>
      </c>
      <c r="C107" s="23">
        <f t="shared" si="43"/>
        <v>1.0709300363797671</v>
      </c>
      <c r="D107" s="23">
        <f t="shared" si="43"/>
        <v>1.0706358756295835</v>
      </c>
      <c r="E107" s="23">
        <f t="shared" si="43"/>
        <v>1.0703426497513706</v>
      </c>
      <c r="F107" s="23">
        <f t="shared" si="43"/>
        <v>1.0700503559583103</v>
      </c>
      <c r="G107" s="23">
        <f t="shared" si="43"/>
        <v>1.0697589914747654</v>
      </c>
      <c r="H107" s="23">
        <f t="shared" si="43"/>
        <v>1.0694685535362241</v>
      </c>
      <c r="I107" s="23">
        <f t="shared" si="43"/>
        <v>1.0691790393892453</v>
      </c>
      <c r="J107" s="23">
        <f t="shared" si="43"/>
        <v>1.0688904462914028</v>
      </c>
      <c r="K107" s="23">
        <f t="shared" si="43"/>
        <v>1.0686027715112318</v>
      </c>
      <c r="O107" s="6">
        <f t="shared" si="23"/>
        <v>11.389999999999977</v>
      </c>
      <c r="P107" s="6">
        <f t="shared" si="24"/>
        <v>11.399999999999977</v>
      </c>
      <c r="Q107" s="5">
        <f t="shared" si="25"/>
        <v>2.807580207860767</v>
      </c>
      <c r="R107" s="5">
        <f t="shared" si="26"/>
        <v>2.807580207860767</v>
      </c>
      <c r="S107" s="5">
        <f t="shared" si="27"/>
        <v>2.7472629272139986</v>
      </c>
      <c r="T107" s="5">
        <f t="shared" si="28"/>
        <v>3.6062674487478095</v>
      </c>
      <c r="U107" s="5">
        <f t="shared" si="29"/>
        <v>3.6062674487478095</v>
      </c>
      <c r="V107" s="5">
        <f t="shared" si="30"/>
        <v>3.6062674487478095</v>
      </c>
      <c r="W107" s="5">
        <f t="shared" si="31"/>
        <v>3.6062674487478095</v>
      </c>
      <c r="X107" s="5">
        <f t="shared" si="32"/>
        <v>1</v>
      </c>
      <c r="Y107" s="5">
        <f t="shared" si="33"/>
        <v>3.3629911489693285</v>
      </c>
      <c r="Z107" s="5">
        <f t="shared" si="34"/>
        <v>2.8273452141209665</v>
      </c>
      <c r="AA107" s="5">
        <f t="shared" si="35"/>
        <v>3.3000029800943933</v>
      </c>
      <c r="AB107" s="5">
        <f t="shared" si="36"/>
        <v>3.3000029800943933</v>
      </c>
      <c r="AC107" s="5">
        <f t="shared" si="37"/>
        <v>3.3000029800943933</v>
      </c>
      <c r="AD107" s="5">
        <f t="shared" si="38"/>
        <v>3.3000029800943933</v>
      </c>
    </row>
    <row r="108" spans="1:30" x14ac:dyDescent="0.2">
      <c r="A108" s="22">
        <f t="shared" si="41"/>
        <v>112</v>
      </c>
      <c r="B108" s="24">
        <f t="shared" si="43"/>
        <v>1.0683160123281734</v>
      </c>
      <c r="C108" s="24">
        <f t="shared" si="43"/>
        <v>1.0680301660325218</v>
      </c>
      <c r="D108" s="24">
        <f t="shared" si="43"/>
        <v>1.0677452299253696</v>
      </c>
      <c r="E108" s="24">
        <f t="shared" si="43"/>
        <v>1.0674612013185558</v>
      </c>
      <c r="F108" s="24">
        <f t="shared" si="43"/>
        <v>1.0671780775346114</v>
      </c>
      <c r="G108" s="24">
        <f t="shared" si="43"/>
        <v>1.0668958559067079</v>
      </c>
      <c r="H108" s="24">
        <f t="shared" si="43"/>
        <v>1.0666145337786039</v>
      </c>
      <c r="I108" s="24">
        <f t="shared" si="43"/>
        <v>1.0663341085045936</v>
      </c>
      <c r="J108" s="24">
        <f t="shared" si="43"/>
        <v>1.0660545774494556</v>
      </c>
      <c r="K108" s="24">
        <f t="shared" si="43"/>
        <v>1.0657759379883998</v>
      </c>
      <c r="O108" s="6">
        <f t="shared" si="23"/>
        <v>11.489999999999977</v>
      </c>
      <c r="P108" s="6">
        <f t="shared" si="24"/>
        <v>11.499999999999977</v>
      </c>
      <c r="Q108" s="5">
        <f t="shared" si="25"/>
        <v>2.807580207860767</v>
      </c>
      <c r="R108" s="5">
        <f t="shared" si="26"/>
        <v>2.807580207860767</v>
      </c>
      <c r="S108" s="5">
        <f t="shared" si="27"/>
        <v>2.7472629272139986</v>
      </c>
      <c r="T108" s="5">
        <f t="shared" si="28"/>
        <v>3.6062674487478095</v>
      </c>
      <c r="U108" s="5">
        <f t="shared" si="29"/>
        <v>3.6062674487478095</v>
      </c>
      <c r="V108" s="5">
        <f t="shared" si="30"/>
        <v>3.6062674487478095</v>
      </c>
      <c r="W108" s="5">
        <f t="shared" si="31"/>
        <v>3.6062674487478095</v>
      </c>
      <c r="X108" s="5">
        <f t="shared" si="32"/>
        <v>1</v>
      </c>
      <c r="Y108" s="5">
        <f t="shared" si="33"/>
        <v>3.3629911489693285</v>
      </c>
      <c r="Z108" s="5">
        <f t="shared" si="34"/>
        <v>2.8273452141209665</v>
      </c>
      <c r="AA108" s="5">
        <f t="shared" si="35"/>
        <v>3.3000029800943933</v>
      </c>
      <c r="AB108" s="5">
        <f t="shared" si="36"/>
        <v>3.3000029800943933</v>
      </c>
      <c r="AC108" s="5">
        <f t="shared" si="37"/>
        <v>3.3000029800943933</v>
      </c>
      <c r="AD108" s="5">
        <f t="shared" si="38"/>
        <v>3.3000029800943933</v>
      </c>
    </row>
    <row r="109" spans="1:30" x14ac:dyDescent="0.2">
      <c r="A109" s="22">
        <f t="shared" si="41"/>
        <v>113</v>
      </c>
      <c r="B109" s="23">
        <f t="shared" si="43"/>
        <v>1.0654981875070177</v>
      </c>
      <c r="C109" s="23">
        <f t="shared" si="43"/>
        <v>1.0652213234012313</v>
      </c>
      <c r="D109" s="23">
        <f t="shared" si="43"/>
        <v>1.064945343077242</v>
      </c>
      <c r="E109" s="23">
        <f t="shared" si="43"/>
        <v>1.0646702439514808</v>
      </c>
      <c r="F109" s="23">
        <f t="shared" si="43"/>
        <v>1.0643960234505578</v>
      </c>
      <c r="G109" s="23">
        <f t="shared" si="43"/>
        <v>1.0641226790112133</v>
      </c>
      <c r="H109" s="23">
        <f t="shared" si="43"/>
        <v>1.0638502080802676</v>
      </c>
      <c r="I109" s="23">
        <f t="shared" si="43"/>
        <v>1.0635786081145726</v>
      </c>
      <c r="J109" s="23">
        <f t="shared" si="43"/>
        <v>1.0633078765809625</v>
      </c>
      <c r="K109" s="23">
        <f t="shared" si="43"/>
        <v>1.0630380109562048</v>
      </c>
      <c r="O109" s="6">
        <f t="shared" si="23"/>
        <v>11.589999999999977</v>
      </c>
      <c r="P109" s="6">
        <f t="shared" si="24"/>
        <v>11.599999999999977</v>
      </c>
      <c r="Q109" s="5">
        <f t="shared" si="25"/>
        <v>2.807580207860767</v>
      </c>
      <c r="R109" s="5">
        <f t="shared" si="26"/>
        <v>2.807580207860767</v>
      </c>
      <c r="S109" s="5">
        <f t="shared" si="27"/>
        <v>2.7472629272139986</v>
      </c>
      <c r="T109" s="5">
        <f t="shared" si="28"/>
        <v>3.6062674487478095</v>
      </c>
      <c r="U109" s="5">
        <f t="shared" si="29"/>
        <v>3.6062674487478095</v>
      </c>
      <c r="V109" s="5">
        <f t="shared" si="30"/>
        <v>3.6062674487478095</v>
      </c>
      <c r="W109" s="5">
        <f t="shared" si="31"/>
        <v>3.6062674487478095</v>
      </c>
      <c r="X109" s="5">
        <f t="shared" si="32"/>
        <v>1</v>
      </c>
      <c r="Y109" s="5">
        <f t="shared" si="33"/>
        <v>3.3629911489693285</v>
      </c>
      <c r="Z109" s="5">
        <f t="shared" si="34"/>
        <v>2.8273452141209665</v>
      </c>
      <c r="AA109" s="5">
        <f t="shared" si="35"/>
        <v>3.3000029800943933</v>
      </c>
      <c r="AB109" s="5">
        <f t="shared" si="36"/>
        <v>3.3000029800943933</v>
      </c>
      <c r="AC109" s="5">
        <f t="shared" si="37"/>
        <v>3.3000029800943933</v>
      </c>
      <c r="AD109" s="5">
        <f t="shared" si="38"/>
        <v>3.3000029800943933</v>
      </c>
    </row>
    <row r="110" spans="1:30" x14ac:dyDescent="0.2">
      <c r="A110" s="22">
        <f t="shared" si="41"/>
        <v>114</v>
      </c>
      <c r="B110" s="24">
        <f t="shared" si="43"/>
        <v>1.0627690087269537</v>
      </c>
      <c r="C110" s="24">
        <f t="shared" si="43"/>
        <v>1.0625008673897003</v>
      </c>
      <c r="D110" s="24">
        <f t="shared" si="43"/>
        <v>1.0622335844507258</v>
      </c>
      <c r="E110" s="24">
        <f t="shared" si="43"/>
        <v>1.0619671574260536</v>
      </c>
      <c r="F110" s="24">
        <f t="shared" si="43"/>
        <v>1.0617015838414032</v>
      </c>
      <c r="G110" s="24">
        <f t="shared" si="43"/>
        <v>1.0614368612321416</v>
      </c>
      <c r="H110" s="24">
        <f t="shared" si="43"/>
        <v>1.0611729871432385</v>
      </c>
      <c r="I110" s="24">
        <f t="shared" si="43"/>
        <v>1.0609099591292186</v>
      </c>
      <c r="J110" s="24">
        <f t="shared" si="43"/>
        <v>1.0606477747541159</v>
      </c>
      <c r="K110" s="24">
        <f t="shared" si="43"/>
        <v>1.0603864315914284</v>
      </c>
      <c r="O110" s="6">
        <f t="shared" si="23"/>
        <v>11.689999999999976</v>
      </c>
      <c r="P110" s="6">
        <f t="shared" si="24"/>
        <v>11.699999999999976</v>
      </c>
      <c r="Q110" s="5">
        <f t="shared" si="25"/>
        <v>2.807580207860767</v>
      </c>
      <c r="R110" s="5">
        <f t="shared" si="26"/>
        <v>2.807580207860767</v>
      </c>
      <c r="S110" s="5">
        <f t="shared" si="27"/>
        <v>2.7472629272139986</v>
      </c>
      <c r="T110" s="5">
        <f t="shared" si="28"/>
        <v>3.6062674487478095</v>
      </c>
      <c r="U110" s="5">
        <f t="shared" si="29"/>
        <v>3.6062674487478095</v>
      </c>
      <c r="V110" s="5">
        <f t="shared" si="30"/>
        <v>3.6062674487478095</v>
      </c>
      <c r="W110" s="5">
        <f t="shared" si="31"/>
        <v>3.6062674487478095</v>
      </c>
      <c r="X110" s="5">
        <f t="shared" si="32"/>
        <v>1</v>
      </c>
      <c r="Y110" s="5">
        <f t="shared" si="33"/>
        <v>3.3629911489693285</v>
      </c>
      <c r="Z110" s="5">
        <f t="shared" si="34"/>
        <v>2.8273452141209665</v>
      </c>
      <c r="AA110" s="5">
        <f t="shared" si="35"/>
        <v>3.3000029800943933</v>
      </c>
      <c r="AB110" s="5">
        <f t="shared" si="36"/>
        <v>3.3000029800943933</v>
      </c>
      <c r="AC110" s="5">
        <f t="shared" si="37"/>
        <v>3.3000029800943933</v>
      </c>
      <c r="AD110" s="5">
        <f t="shared" si="38"/>
        <v>3.3000029800943933</v>
      </c>
    </row>
    <row r="111" spans="1:30" x14ac:dyDescent="0.2">
      <c r="A111" s="22">
        <f t="shared" si="41"/>
        <v>115</v>
      </c>
      <c r="B111" s="23">
        <f t="shared" si="43"/>
        <v>1.0601259272240722</v>
      </c>
      <c r="C111" s="23">
        <f t="shared" si="43"/>
        <v>1.0598662592443353</v>
      </c>
      <c r="D111" s="23">
        <f t="shared" si="43"/>
        <v>1.0596074252538346</v>
      </c>
      <c r="E111" s="23">
        <f t="shared" si="43"/>
        <v>1.0593494228634688</v>
      </c>
      <c r="F111" s="23">
        <f t="shared" si="43"/>
        <v>1.0590922496933761</v>
      </c>
      <c r="G111" s="23">
        <f t="shared" si="43"/>
        <v>1.0588359033728882</v>
      </c>
      <c r="H111" s="23">
        <f t="shared" si="43"/>
        <v>1.0585803815404873</v>
      </c>
      <c r="I111" s="23">
        <f t="shared" si="43"/>
        <v>1.0583256818437612</v>
      </c>
      <c r="J111" s="23">
        <f t="shared" si="43"/>
        <v>1.0580718019393618</v>
      </c>
      <c r="K111" s="23">
        <f t="shared" si="43"/>
        <v>1.0578187394929597</v>
      </c>
      <c r="O111" s="6">
        <f t="shared" si="23"/>
        <v>11.789999999999976</v>
      </c>
      <c r="P111" s="6">
        <f t="shared" si="24"/>
        <v>11.799999999999976</v>
      </c>
      <c r="Q111" s="5">
        <f t="shared" si="25"/>
        <v>2.807580207860767</v>
      </c>
      <c r="R111" s="5">
        <f t="shared" si="26"/>
        <v>2.807580207860767</v>
      </c>
      <c r="S111" s="5">
        <f t="shared" si="27"/>
        <v>2.7472629272139986</v>
      </c>
      <c r="T111" s="5">
        <f t="shared" si="28"/>
        <v>3.6062674487478095</v>
      </c>
      <c r="U111" s="5">
        <f t="shared" si="29"/>
        <v>3.6062674487478095</v>
      </c>
      <c r="V111" s="5">
        <f t="shared" si="30"/>
        <v>3.6062674487478095</v>
      </c>
      <c r="W111" s="5">
        <f t="shared" si="31"/>
        <v>3.6062674487478095</v>
      </c>
      <c r="X111" s="5">
        <f t="shared" si="32"/>
        <v>1</v>
      </c>
      <c r="Y111" s="5">
        <f t="shared" si="33"/>
        <v>3.3629911489693285</v>
      </c>
      <c r="Z111" s="5">
        <f t="shared" si="34"/>
        <v>2.8273452141209665</v>
      </c>
      <c r="AA111" s="5">
        <f t="shared" si="35"/>
        <v>3.3000029800943933</v>
      </c>
      <c r="AB111" s="5">
        <f t="shared" si="36"/>
        <v>3.3000029800943933</v>
      </c>
      <c r="AC111" s="5">
        <f t="shared" si="37"/>
        <v>3.3000029800943933</v>
      </c>
      <c r="AD111" s="5">
        <f t="shared" si="38"/>
        <v>3.3000029800943933</v>
      </c>
    </row>
    <row r="112" spans="1:30" x14ac:dyDescent="0.2">
      <c r="A112" s="22">
        <f t="shared" si="41"/>
        <v>116</v>
      </c>
      <c r="B112" s="24">
        <f t="shared" ref="B112:K119" si="44">VLOOKUP($A112+B$20+0.01,SINCLAIRTABELLE,$A$16)</f>
        <v>1.0575664921792023</v>
      </c>
      <c r="C112" s="24">
        <f t="shared" si="44"/>
        <v>1.0573150576816712</v>
      </c>
      <c r="D112" s="24">
        <f t="shared" si="44"/>
        <v>1.0570644336928388</v>
      </c>
      <c r="E112" s="24">
        <f t="shared" si="44"/>
        <v>1.0568146179140268</v>
      </c>
      <c r="F112" s="24">
        <f t="shared" si="44"/>
        <v>1.0565656080553638</v>
      </c>
      <c r="G112" s="24">
        <f t="shared" si="44"/>
        <v>1.0563174018357433</v>
      </c>
      <c r="H112" s="24">
        <f t="shared" si="44"/>
        <v>1.0560699969827829</v>
      </c>
      <c r="I112" s="24">
        <f t="shared" si="44"/>
        <v>1.0558233912327821</v>
      </c>
      <c r="J112" s="24">
        <f t="shared" si="44"/>
        <v>1.0555775823306812</v>
      </c>
      <c r="K112" s="24">
        <f t="shared" si="44"/>
        <v>1.0553325680300216</v>
      </c>
      <c r="O112" s="6">
        <f t="shared" si="23"/>
        <v>11.889999999999976</v>
      </c>
      <c r="P112" s="6">
        <f t="shared" si="24"/>
        <v>11.899999999999975</v>
      </c>
      <c r="Q112" s="5">
        <f t="shared" si="25"/>
        <v>2.807580207860767</v>
      </c>
      <c r="R112" s="5">
        <f t="shared" si="26"/>
        <v>2.807580207860767</v>
      </c>
      <c r="S112" s="5">
        <f t="shared" si="27"/>
        <v>2.7472629272139986</v>
      </c>
      <c r="T112" s="5">
        <f t="shared" si="28"/>
        <v>3.6062674487478095</v>
      </c>
      <c r="U112" s="5">
        <f t="shared" si="29"/>
        <v>3.6062674487478095</v>
      </c>
      <c r="V112" s="5">
        <f t="shared" si="30"/>
        <v>3.6062674487478095</v>
      </c>
      <c r="W112" s="5">
        <f t="shared" si="31"/>
        <v>3.6062674487478095</v>
      </c>
      <c r="X112" s="5">
        <f t="shared" si="32"/>
        <v>1</v>
      </c>
      <c r="Y112" s="5">
        <f t="shared" si="33"/>
        <v>3.3629911489693285</v>
      </c>
      <c r="Z112" s="5">
        <f t="shared" si="34"/>
        <v>2.8273452141209665</v>
      </c>
      <c r="AA112" s="5">
        <f t="shared" si="35"/>
        <v>3.3000029800943933</v>
      </c>
      <c r="AB112" s="5">
        <f t="shared" si="36"/>
        <v>3.3000029800943933</v>
      </c>
      <c r="AC112" s="5">
        <f t="shared" si="37"/>
        <v>3.3000029800943933</v>
      </c>
      <c r="AD112" s="5">
        <f t="shared" si="38"/>
        <v>3.3000029800943933</v>
      </c>
    </row>
    <row r="113" spans="1:30" x14ac:dyDescent="0.2">
      <c r="A113" s="22">
        <f t="shared" si="41"/>
        <v>117</v>
      </c>
      <c r="B113" s="23">
        <f t="shared" si="44"/>
        <v>1.0550883460929033</v>
      </c>
      <c r="C113" s="23">
        <f t="shared" si="44"/>
        <v>1.0548449142899463</v>
      </c>
      <c r="D113" s="23">
        <f t="shared" si="44"/>
        <v>1.0546022704002491</v>
      </c>
      <c r="E113" s="23">
        <f t="shared" si="44"/>
        <v>1.0543604122113495</v>
      </c>
      <c r="F113" s="23">
        <f t="shared" si="44"/>
        <v>1.0541193375191844</v>
      </c>
      <c r="G113" s="23">
        <f t="shared" si="44"/>
        <v>1.0538790441280508</v>
      </c>
      <c r="H113" s="23">
        <f t="shared" si="44"/>
        <v>1.0536395298505661</v>
      </c>
      <c r="I113" s="23">
        <f t="shared" si="44"/>
        <v>1.0534007925076285</v>
      </c>
      <c r="J113" s="23">
        <f t="shared" si="44"/>
        <v>1.0531628299283797</v>
      </c>
      <c r="K113" s="23">
        <f t="shared" si="44"/>
        <v>1.052925639950165</v>
      </c>
      <c r="O113" s="6">
        <f t="shared" si="23"/>
        <v>11.989999999999975</v>
      </c>
      <c r="P113" s="6">
        <f t="shared" si="24"/>
        <v>11.999999999999975</v>
      </c>
      <c r="Q113" s="5">
        <f t="shared" si="25"/>
        <v>2.807580207860767</v>
      </c>
      <c r="R113" s="5">
        <f t="shared" si="26"/>
        <v>2.807580207860767</v>
      </c>
      <c r="S113" s="5">
        <f t="shared" si="27"/>
        <v>2.7472629272139986</v>
      </c>
      <c r="T113" s="5">
        <f t="shared" si="28"/>
        <v>3.6062674487478095</v>
      </c>
      <c r="U113" s="5">
        <f t="shared" si="29"/>
        <v>3.6062674487478095</v>
      </c>
      <c r="V113" s="5">
        <f t="shared" si="30"/>
        <v>3.6062674487478095</v>
      </c>
      <c r="W113" s="5">
        <f t="shared" si="31"/>
        <v>3.6062674487478095</v>
      </c>
      <c r="X113" s="5">
        <f t="shared" si="32"/>
        <v>1</v>
      </c>
      <c r="Y113" s="5">
        <f t="shared" si="33"/>
        <v>3.3629911489693285</v>
      </c>
      <c r="Z113" s="5">
        <f t="shared" si="34"/>
        <v>2.8273452141209665</v>
      </c>
      <c r="AA113" s="5">
        <f t="shared" si="35"/>
        <v>3.3000029800943933</v>
      </c>
      <c r="AB113" s="5">
        <f t="shared" si="36"/>
        <v>3.3000029800943933</v>
      </c>
      <c r="AC113" s="5">
        <f t="shared" si="37"/>
        <v>3.3000029800943933</v>
      </c>
      <c r="AD113" s="5">
        <f t="shared" si="38"/>
        <v>3.3000029800943933</v>
      </c>
    </row>
    <row r="114" spans="1:30" x14ac:dyDescent="0.2">
      <c r="A114" s="22">
        <f t="shared" si="41"/>
        <v>118</v>
      </c>
      <c r="B114" s="24">
        <f t="shared" si="44"/>
        <v>1.0526892204184948</v>
      </c>
      <c r="C114" s="24">
        <f t="shared" si="44"/>
        <v>1.0524535691870069</v>
      </c>
      <c r="D114" s="24">
        <f t="shared" si="44"/>
        <v>1.052218684117429</v>
      </c>
      <c r="E114" s="24">
        <f t="shared" si="44"/>
        <v>1.0519845630795399</v>
      </c>
      <c r="F114" s="24">
        <f t="shared" si="44"/>
        <v>1.0517512039511323</v>
      </c>
      <c r="G114" s="24">
        <f t="shared" si="44"/>
        <v>1.0515186046179752</v>
      </c>
      <c r="H114" s="24">
        <f t="shared" si="44"/>
        <v>1.0512867629737779</v>
      </c>
      <c r="I114" s="24">
        <f t="shared" si="44"/>
        <v>1.0510556769201511</v>
      </c>
      <c r="J114" s="24">
        <f t="shared" si="44"/>
        <v>1.050825344366572</v>
      </c>
      <c r="K114" s="24">
        <f t="shared" si="44"/>
        <v>1.0505957632303469</v>
      </c>
      <c r="O114" s="6">
        <f t="shared" si="23"/>
        <v>12.089999999999975</v>
      </c>
      <c r="P114" s="6">
        <f t="shared" si="24"/>
        <v>12.099999999999975</v>
      </c>
      <c r="Q114" s="5">
        <f t="shared" si="25"/>
        <v>2.807580207860767</v>
      </c>
      <c r="R114" s="5">
        <f t="shared" si="26"/>
        <v>2.807580207860767</v>
      </c>
      <c r="S114" s="5">
        <f t="shared" si="27"/>
        <v>2.7472629272139986</v>
      </c>
      <c r="T114" s="5">
        <f t="shared" si="28"/>
        <v>3.6062674487478095</v>
      </c>
      <c r="U114" s="5">
        <f t="shared" si="29"/>
        <v>3.6062674487478095</v>
      </c>
      <c r="V114" s="5">
        <f t="shared" si="30"/>
        <v>3.6062674487478095</v>
      </c>
      <c r="W114" s="5">
        <f t="shared" si="31"/>
        <v>3.6062674487478095</v>
      </c>
      <c r="X114" s="5">
        <f t="shared" si="32"/>
        <v>1</v>
      </c>
      <c r="Y114" s="5">
        <f t="shared" si="33"/>
        <v>3.3629911489693285</v>
      </c>
      <c r="Z114" s="5">
        <f t="shared" si="34"/>
        <v>2.8273452141209665</v>
      </c>
      <c r="AA114" s="5">
        <f t="shared" si="35"/>
        <v>3.3000029800943933</v>
      </c>
      <c r="AB114" s="5">
        <f t="shared" si="36"/>
        <v>3.3000029800943933</v>
      </c>
      <c r="AC114" s="5">
        <f t="shared" si="37"/>
        <v>3.3000029800943933</v>
      </c>
      <c r="AD114" s="5">
        <f t="shared" si="38"/>
        <v>3.3000029800943933</v>
      </c>
    </row>
    <row r="115" spans="1:30" x14ac:dyDescent="0.2">
      <c r="A115" s="22">
        <f t="shared" si="41"/>
        <v>119</v>
      </c>
      <c r="B115" s="23">
        <f t="shared" si="44"/>
        <v>1.0503669314365744</v>
      </c>
      <c r="C115" s="23">
        <f t="shared" si="44"/>
        <v>1.0501388469181108</v>
      </c>
      <c r="D115" s="23">
        <f t="shared" si="44"/>
        <v>1.0499115076155319</v>
      </c>
      <c r="E115" s="23">
        <f t="shared" si="44"/>
        <v>1.0496849114770994</v>
      </c>
      <c r="F115" s="23">
        <f t="shared" si="44"/>
        <v>1.0494590564587247</v>
      </c>
      <c r="G115" s="23">
        <f t="shared" si="44"/>
        <v>1.0492339405239324</v>
      </c>
      <c r="H115" s="23">
        <f t="shared" si="44"/>
        <v>1.0490095616438269</v>
      </c>
      <c r="I115" s="23">
        <f t="shared" si="44"/>
        <v>1.048785917797056</v>
      </c>
      <c r="J115" s="23">
        <f t="shared" si="44"/>
        <v>1.0485630069697776</v>
      </c>
      <c r="K115" s="23">
        <f t="shared" si="44"/>
        <v>1.0483408271556234</v>
      </c>
      <c r="O115" s="6">
        <f t="shared" si="23"/>
        <v>12.189999999999975</v>
      </c>
      <c r="P115" s="6">
        <f t="shared" si="24"/>
        <v>12.199999999999974</v>
      </c>
      <c r="Q115" s="5">
        <f t="shared" si="25"/>
        <v>2.807580207860767</v>
      </c>
      <c r="R115" s="5">
        <f t="shared" si="26"/>
        <v>2.807580207860767</v>
      </c>
      <c r="S115" s="5">
        <f t="shared" si="27"/>
        <v>2.7472629272139986</v>
      </c>
      <c r="T115" s="5">
        <f t="shared" si="28"/>
        <v>3.6062674487478095</v>
      </c>
      <c r="U115" s="5">
        <f t="shared" si="29"/>
        <v>3.6062674487478095</v>
      </c>
      <c r="V115" s="5">
        <f t="shared" si="30"/>
        <v>3.6062674487478095</v>
      </c>
      <c r="W115" s="5">
        <f t="shared" si="31"/>
        <v>3.6062674487478095</v>
      </c>
      <c r="X115" s="5">
        <f t="shared" si="32"/>
        <v>1</v>
      </c>
      <c r="Y115" s="5">
        <f t="shared" si="33"/>
        <v>3.3629911489693285</v>
      </c>
      <c r="Z115" s="5">
        <f t="shared" si="34"/>
        <v>2.8273452141209665</v>
      </c>
      <c r="AA115" s="5">
        <f t="shared" si="35"/>
        <v>3.3000029800943933</v>
      </c>
      <c r="AB115" s="5">
        <f t="shared" si="36"/>
        <v>3.3000029800943933</v>
      </c>
      <c r="AC115" s="5">
        <f t="shared" si="37"/>
        <v>3.3000029800943933</v>
      </c>
      <c r="AD115" s="5">
        <f t="shared" si="38"/>
        <v>3.3000029800943933</v>
      </c>
    </row>
    <row r="116" spans="1:30" x14ac:dyDescent="0.2">
      <c r="A116" s="22">
        <f t="shared" si="41"/>
        <v>120</v>
      </c>
      <c r="B116" s="24">
        <f t="shared" si="44"/>
        <v>1.0481193763556658</v>
      </c>
      <c r="C116" s="24">
        <f t="shared" si="44"/>
        <v>1.0478986525783833</v>
      </c>
      <c r="D116" s="24">
        <f t="shared" si="44"/>
        <v>1.0476786538396268</v>
      </c>
      <c r="E116" s="24">
        <f t="shared" si="44"/>
        <v>1.0474593781625845</v>
      </c>
      <c r="F116" s="24">
        <f t="shared" si="44"/>
        <v>1.0472408235777504</v>
      </c>
      <c r="G116" s="24">
        <f t="shared" si="44"/>
        <v>1.0470229881228887</v>
      </c>
      <c r="H116" s="24">
        <f t="shared" si="44"/>
        <v>1.0468058698430023</v>
      </c>
      <c r="I116" s="24">
        <f t="shared" si="44"/>
        <v>1.0465894667902982</v>
      </c>
      <c r="J116" s="24">
        <f t="shared" si="44"/>
        <v>1.0463737770241557</v>
      </c>
      <c r="K116" s="24">
        <f t="shared" si="44"/>
        <v>1.046158798611093</v>
      </c>
      <c r="O116" s="6">
        <f t="shared" si="23"/>
        <v>12.289999999999974</v>
      </c>
      <c r="P116" s="6">
        <f t="shared" si="24"/>
        <v>12.299999999999974</v>
      </c>
      <c r="Q116" s="5">
        <f t="shared" si="25"/>
        <v>2.807580207860767</v>
      </c>
      <c r="R116" s="5">
        <f t="shared" si="26"/>
        <v>2.807580207860767</v>
      </c>
      <c r="S116" s="5">
        <f t="shared" si="27"/>
        <v>2.7472629272139986</v>
      </c>
      <c r="T116" s="5">
        <f t="shared" si="28"/>
        <v>3.6062674487478095</v>
      </c>
      <c r="U116" s="5">
        <f t="shared" si="29"/>
        <v>3.6062674487478095</v>
      </c>
      <c r="V116" s="5">
        <f t="shared" si="30"/>
        <v>3.6062674487478095</v>
      </c>
      <c r="W116" s="5">
        <f t="shared" si="31"/>
        <v>3.6062674487478095</v>
      </c>
      <c r="X116" s="5">
        <f t="shared" si="32"/>
        <v>1</v>
      </c>
      <c r="Y116" s="5">
        <f t="shared" si="33"/>
        <v>3.3629911489693285</v>
      </c>
      <c r="Z116" s="5">
        <f t="shared" si="34"/>
        <v>2.8273452141209665</v>
      </c>
      <c r="AA116" s="5">
        <f t="shared" si="35"/>
        <v>3.3000029800943933</v>
      </c>
      <c r="AB116" s="5">
        <f t="shared" si="36"/>
        <v>3.3000029800943933</v>
      </c>
      <c r="AC116" s="5">
        <f t="shared" si="37"/>
        <v>3.3000029800943933</v>
      </c>
      <c r="AD116" s="5">
        <f t="shared" si="38"/>
        <v>3.3000029800943933</v>
      </c>
    </row>
    <row r="117" spans="1:30" x14ac:dyDescent="0.2">
      <c r="A117" s="22">
        <f t="shared" si="41"/>
        <v>121</v>
      </c>
      <c r="B117" s="23">
        <f t="shared" si="44"/>
        <v>1.0459445296247354</v>
      </c>
      <c r="C117" s="23">
        <f t="shared" si="44"/>
        <v>1.0457309681457818</v>
      </c>
      <c r="D117" s="23">
        <f t="shared" si="44"/>
        <v>1.0455181122619734</v>
      </c>
      <c r="E117" s="23">
        <f t="shared" si="44"/>
        <v>1.0453059600680616</v>
      </c>
      <c r="F117" s="23">
        <f t="shared" si="44"/>
        <v>1.0450945096657758</v>
      </c>
      <c r="G117" s="23">
        <f t="shared" si="44"/>
        <v>1.0448837591637914</v>
      </c>
      <c r="H117" s="23">
        <f t="shared" si="44"/>
        <v>1.0446737066776994</v>
      </c>
      <c r="I117" s="23">
        <f t="shared" si="44"/>
        <v>1.0444643503299742</v>
      </c>
      <c r="J117" s="23">
        <f t="shared" si="44"/>
        <v>1.0442556882499425</v>
      </c>
      <c r="K117" s="23">
        <f t="shared" si="44"/>
        <v>1.0440477185737527</v>
      </c>
      <c r="O117" s="6">
        <f t="shared" si="23"/>
        <v>12.389999999999974</v>
      </c>
      <c r="P117" s="6">
        <f t="shared" si="24"/>
        <v>12.399999999999974</v>
      </c>
      <c r="Q117" s="5">
        <f t="shared" si="25"/>
        <v>2.807580207860767</v>
      </c>
      <c r="R117" s="5">
        <f t="shared" si="26"/>
        <v>2.807580207860767</v>
      </c>
      <c r="S117" s="5">
        <f t="shared" si="27"/>
        <v>2.7472629272139986</v>
      </c>
      <c r="T117" s="5">
        <f t="shared" si="28"/>
        <v>3.6062674487478095</v>
      </c>
      <c r="U117" s="5">
        <f t="shared" si="29"/>
        <v>3.6062674487478095</v>
      </c>
      <c r="V117" s="5">
        <f t="shared" si="30"/>
        <v>3.6062674487478095</v>
      </c>
      <c r="W117" s="5">
        <f t="shared" si="31"/>
        <v>3.6062674487478095</v>
      </c>
      <c r="X117" s="5">
        <f t="shared" si="32"/>
        <v>1</v>
      </c>
      <c r="Y117" s="5">
        <f t="shared" si="33"/>
        <v>3.3629911489693285</v>
      </c>
      <c r="Z117" s="5">
        <f t="shared" si="34"/>
        <v>2.8273452141209665</v>
      </c>
      <c r="AA117" s="5">
        <f t="shared" si="35"/>
        <v>3.3000029800943933</v>
      </c>
      <c r="AB117" s="5">
        <f t="shared" si="36"/>
        <v>3.3000029800943933</v>
      </c>
      <c r="AC117" s="5">
        <f t="shared" si="37"/>
        <v>3.3000029800943933</v>
      </c>
      <c r="AD117" s="5">
        <f t="shared" si="38"/>
        <v>3.3000029800943933</v>
      </c>
    </row>
    <row r="118" spans="1:30" x14ac:dyDescent="0.2">
      <c r="A118" s="22">
        <f t="shared" si="41"/>
        <v>122</v>
      </c>
      <c r="B118" s="24">
        <f t="shared" si="44"/>
        <v>1.0438404394443435</v>
      </c>
      <c r="C118" s="24">
        <f t="shared" si="44"/>
        <v>1.0436338490114139</v>
      </c>
      <c r="D118" s="24">
        <f t="shared" si="44"/>
        <v>1.0434279454313919</v>
      </c>
      <c r="E118" s="24">
        <f t="shared" si="44"/>
        <v>1.043222726867405</v>
      </c>
      <c r="F118" s="24">
        <f t="shared" si="44"/>
        <v>1.0430181914892491</v>
      </c>
      <c r="G118" s="24">
        <f t="shared" si="44"/>
        <v>1.0428143374733598</v>
      </c>
      <c r="H118" s="24">
        <f t="shared" si="44"/>
        <v>1.042611163002781</v>
      </c>
      <c r="I118" s="24">
        <f t="shared" si="44"/>
        <v>1.0424086662671364</v>
      </c>
      <c r="J118" s="24">
        <f t="shared" si="44"/>
        <v>1.0422068454625992</v>
      </c>
      <c r="K118" s="24">
        <f t="shared" si="44"/>
        <v>1.0420056987918633</v>
      </c>
      <c r="O118" s="6">
        <f t="shared" si="23"/>
        <v>12.489999999999974</v>
      </c>
      <c r="P118" s="6">
        <f t="shared" si="24"/>
        <v>12.499999999999973</v>
      </c>
      <c r="Q118" s="5">
        <f t="shared" si="25"/>
        <v>2.807580207860767</v>
      </c>
      <c r="R118" s="5">
        <f t="shared" si="26"/>
        <v>2.807580207860767</v>
      </c>
      <c r="S118" s="5">
        <f t="shared" si="27"/>
        <v>2.7472629272139986</v>
      </c>
      <c r="T118" s="5">
        <f t="shared" si="28"/>
        <v>3.6062674487478095</v>
      </c>
      <c r="U118" s="5">
        <f t="shared" si="29"/>
        <v>3.6062674487478095</v>
      </c>
      <c r="V118" s="5">
        <f t="shared" si="30"/>
        <v>3.6062674487478095</v>
      </c>
      <c r="W118" s="5">
        <f t="shared" si="31"/>
        <v>3.6062674487478095</v>
      </c>
      <c r="X118" s="5">
        <f t="shared" si="32"/>
        <v>1</v>
      </c>
      <c r="Y118" s="5">
        <f t="shared" si="33"/>
        <v>3.3629911489693285</v>
      </c>
      <c r="Z118" s="5">
        <f t="shared" si="34"/>
        <v>2.8273452141209665</v>
      </c>
      <c r="AA118" s="5">
        <f t="shared" si="35"/>
        <v>3.3000029800943933</v>
      </c>
      <c r="AB118" s="5">
        <f t="shared" si="36"/>
        <v>3.3000029800943933</v>
      </c>
      <c r="AC118" s="5">
        <f t="shared" si="37"/>
        <v>3.3000029800943933</v>
      </c>
      <c r="AD118" s="5">
        <f t="shared" si="38"/>
        <v>3.3000029800943933</v>
      </c>
    </row>
    <row r="119" spans="1:30" x14ac:dyDescent="0.2">
      <c r="A119" s="22">
        <f t="shared" si="41"/>
        <v>123</v>
      </c>
      <c r="B119" s="23">
        <f t="shared" si="44"/>
        <v>1.0418052244641138</v>
      </c>
      <c r="C119" s="23">
        <f t="shared" si="44"/>
        <v>1.0416054206949976</v>
      </c>
      <c r="D119" s="23">
        <f t="shared" si="44"/>
        <v>1.0414062857065955</v>
      </c>
      <c r="E119" s="23">
        <f t="shared" si="44"/>
        <v>1.0412078177273922</v>
      </c>
      <c r="F119" s="23">
        <f t="shared" si="44"/>
        <v>1.0410100149922488</v>
      </c>
      <c r="G119" s="23">
        <f t="shared" si="44"/>
        <v>1.0408128757423734</v>
      </c>
      <c r="H119" s="23">
        <f t="shared" si="44"/>
        <v>1.0406163982252934</v>
      </c>
      <c r="I119" s="23">
        <f t="shared" si="44"/>
        <v>1.0404205806948272</v>
      </c>
      <c r="J119" s="23">
        <f t="shared" si="44"/>
        <v>1.0402254214110565</v>
      </c>
      <c r="K119" s="23">
        <f t="shared" si="44"/>
        <v>1.0400309186402976</v>
      </c>
      <c r="O119" s="6">
        <f t="shared" si="23"/>
        <v>12.589999999999973</v>
      </c>
      <c r="P119" s="6">
        <f t="shared" si="24"/>
        <v>12.599999999999973</v>
      </c>
      <c r="Q119" s="5">
        <f t="shared" si="25"/>
        <v>2.807580207860767</v>
      </c>
      <c r="R119" s="5">
        <f t="shared" si="26"/>
        <v>2.807580207860767</v>
      </c>
      <c r="S119" s="5">
        <f t="shared" si="27"/>
        <v>2.7472629272139986</v>
      </c>
      <c r="T119" s="5">
        <f t="shared" si="28"/>
        <v>3.6062674487478095</v>
      </c>
      <c r="U119" s="5">
        <f t="shared" si="29"/>
        <v>3.6062674487478095</v>
      </c>
      <c r="V119" s="5">
        <f t="shared" si="30"/>
        <v>3.6062674487478095</v>
      </c>
      <c r="W119" s="5">
        <f t="shared" si="31"/>
        <v>3.6062674487478095</v>
      </c>
      <c r="X119" s="5">
        <f t="shared" si="32"/>
        <v>1</v>
      </c>
      <c r="Y119" s="5">
        <f t="shared" si="33"/>
        <v>3.3629911489693285</v>
      </c>
      <c r="Z119" s="5">
        <f t="shared" si="34"/>
        <v>2.8273452141209665</v>
      </c>
      <c r="AA119" s="5">
        <f t="shared" si="35"/>
        <v>3.3000029800943933</v>
      </c>
      <c r="AB119" s="5">
        <f t="shared" si="36"/>
        <v>3.3000029800943933</v>
      </c>
      <c r="AC119" s="5">
        <f t="shared" si="37"/>
        <v>3.3000029800943933</v>
      </c>
      <c r="AD119" s="5">
        <f t="shared" si="38"/>
        <v>3.3000029800943933</v>
      </c>
    </row>
    <row r="120" spans="1:30" x14ac:dyDescent="0.2">
      <c r="O120" s="6">
        <f t="shared" si="23"/>
        <v>12.689999999999973</v>
      </c>
      <c r="P120" s="6">
        <f t="shared" si="24"/>
        <v>12.699999999999973</v>
      </c>
      <c r="Q120" s="5">
        <f t="shared" si="25"/>
        <v>2.807580207860767</v>
      </c>
      <c r="R120" s="5">
        <f t="shared" si="26"/>
        <v>2.807580207860767</v>
      </c>
      <c r="S120" s="5">
        <f t="shared" si="27"/>
        <v>2.7472629272139986</v>
      </c>
      <c r="T120" s="5">
        <f t="shared" si="28"/>
        <v>3.6062674487478095</v>
      </c>
      <c r="U120" s="5">
        <f t="shared" si="29"/>
        <v>3.6062674487478095</v>
      </c>
      <c r="V120" s="5">
        <f t="shared" si="30"/>
        <v>3.6062674487478095</v>
      </c>
      <c r="W120" s="5">
        <f t="shared" si="31"/>
        <v>3.6062674487478095</v>
      </c>
      <c r="X120" s="5">
        <f t="shared" si="32"/>
        <v>1</v>
      </c>
      <c r="Y120" s="5">
        <f t="shared" si="33"/>
        <v>3.3629911489693285</v>
      </c>
      <c r="Z120" s="5">
        <f t="shared" si="34"/>
        <v>2.8273452141209665</v>
      </c>
      <c r="AA120" s="5">
        <f t="shared" si="35"/>
        <v>3.3000029800943933</v>
      </c>
      <c r="AB120" s="5">
        <f t="shared" si="36"/>
        <v>3.3000029800943933</v>
      </c>
      <c r="AC120" s="5">
        <f t="shared" si="37"/>
        <v>3.3000029800943933</v>
      </c>
      <c r="AD120" s="5">
        <f t="shared" si="38"/>
        <v>3.3000029800943933</v>
      </c>
    </row>
    <row r="121" spans="1:30" x14ac:dyDescent="0.2">
      <c r="O121" s="6">
        <f t="shared" si="23"/>
        <v>12.789999999999973</v>
      </c>
      <c r="P121" s="6">
        <f t="shared" si="24"/>
        <v>12.799999999999972</v>
      </c>
      <c r="Q121" s="5">
        <f t="shared" si="25"/>
        <v>2.807580207860767</v>
      </c>
      <c r="R121" s="5">
        <f t="shared" si="26"/>
        <v>2.807580207860767</v>
      </c>
      <c r="S121" s="5">
        <f t="shared" si="27"/>
        <v>2.7472629272139986</v>
      </c>
      <c r="T121" s="5">
        <f t="shared" si="28"/>
        <v>3.6062674487478095</v>
      </c>
      <c r="U121" s="5">
        <f t="shared" si="29"/>
        <v>3.6062674487478095</v>
      </c>
      <c r="V121" s="5">
        <f t="shared" si="30"/>
        <v>3.6062674487478095</v>
      </c>
      <c r="W121" s="5">
        <f t="shared" si="31"/>
        <v>3.6062674487478095</v>
      </c>
      <c r="X121" s="5">
        <f t="shared" si="32"/>
        <v>1</v>
      </c>
      <c r="Y121" s="5">
        <f t="shared" si="33"/>
        <v>3.3629911489693285</v>
      </c>
      <c r="Z121" s="5">
        <f t="shared" si="34"/>
        <v>2.8273452141209665</v>
      </c>
      <c r="AA121" s="5">
        <f t="shared" si="35"/>
        <v>3.3000029800943933</v>
      </c>
      <c r="AB121" s="5">
        <f t="shared" si="36"/>
        <v>3.3000029800943933</v>
      </c>
      <c r="AC121" s="5">
        <f t="shared" si="37"/>
        <v>3.3000029800943933</v>
      </c>
      <c r="AD121" s="5">
        <f t="shared" si="38"/>
        <v>3.3000029800943933</v>
      </c>
    </row>
    <row r="122" spans="1:30" x14ac:dyDescent="0.2">
      <c r="O122" s="6">
        <f t="shared" si="23"/>
        <v>12.889999999999972</v>
      </c>
      <c r="P122" s="6">
        <f t="shared" si="24"/>
        <v>12.899999999999972</v>
      </c>
      <c r="Q122" s="5">
        <f t="shared" si="25"/>
        <v>2.807580207860767</v>
      </c>
      <c r="R122" s="5">
        <f t="shared" si="26"/>
        <v>2.807580207860767</v>
      </c>
      <c r="S122" s="5">
        <f t="shared" si="27"/>
        <v>2.7472629272139986</v>
      </c>
      <c r="T122" s="5">
        <f t="shared" si="28"/>
        <v>3.6062674487478095</v>
      </c>
      <c r="U122" s="5">
        <f t="shared" si="29"/>
        <v>3.6062674487478095</v>
      </c>
      <c r="V122" s="5">
        <f t="shared" si="30"/>
        <v>3.6062674487478095</v>
      </c>
      <c r="W122" s="5">
        <f t="shared" si="31"/>
        <v>3.6062674487478095</v>
      </c>
      <c r="X122" s="5">
        <f t="shared" si="32"/>
        <v>1</v>
      </c>
      <c r="Y122" s="5">
        <f t="shared" si="33"/>
        <v>3.3629911489693285</v>
      </c>
      <c r="Z122" s="5">
        <f t="shared" si="34"/>
        <v>2.8273452141209665</v>
      </c>
      <c r="AA122" s="5">
        <f t="shared" si="35"/>
        <v>3.3000029800943933</v>
      </c>
      <c r="AB122" s="5">
        <f t="shared" si="36"/>
        <v>3.3000029800943933</v>
      </c>
      <c r="AC122" s="5">
        <f t="shared" si="37"/>
        <v>3.3000029800943933</v>
      </c>
      <c r="AD122" s="5">
        <f t="shared" si="38"/>
        <v>3.3000029800943933</v>
      </c>
    </row>
    <row r="123" spans="1:30" x14ac:dyDescent="0.2">
      <c r="O123" s="6">
        <f t="shared" si="23"/>
        <v>12.989999999999972</v>
      </c>
      <c r="P123" s="6">
        <f t="shared" si="24"/>
        <v>12.999999999999972</v>
      </c>
      <c r="Q123" s="5">
        <f t="shared" si="25"/>
        <v>2.807580207860767</v>
      </c>
      <c r="R123" s="5">
        <f t="shared" si="26"/>
        <v>2.807580207860767</v>
      </c>
      <c r="S123" s="5">
        <f t="shared" si="27"/>
        <v>2.7472629272139986</v>
      </c>
      <c r="T123" s="5">
        <f t="shared" si="28"/>
        <v>3.6062674487478095</v>
      </c>
      <c r="U123" s="5">
        <f t="shared" si="29"/>
        <v>3.6062674487478095</v>
      </c>
      <c r="V123" s="5">
        <f t="shared" si="30"/>
        <v>3.6062674487478095</v>
      </c>
      <c r="W123" s="5">
        <f t="shared" si="31"/>
        <v>3.6062674487478095</v>
      </c>
      <c r="X123" s="5">
        <f t="shared" si="32"/>
        <v>1</v>
      </c>
      <c r="Y123" s="5">
        <f t="shared" si="33"/>
        <v>3.3629911489693285</v>
      </c>
      <c r="Z123" s="5">
        <f t="shared" si="34"/>
        <v>2.8273452141209665</v>
      </c>
      <c r="AA123" s="5">
        <f t="shared" si="35"/>
        <v>3.3000029800943933</v>
      </c>
      <c r="AB123" s="5">
        <f t="shared" si="36"/>
        <v>3.3000029800943933</v>
      </c>
      <c r="AC123" s="5">
        <f t="shared" si="37"/>
        <v>3.3000029800943933</v>
      </c>
      <c r="AD123" s="5">
        <f t="shared" si="38"/>
        <v>3.3000029800943933</v>
      </c>
    </row>
    <row r="124" spans="1:30" x14ac:dyDescent="0.2">
      <c r="O124" s="6">
        <f t="shared" si="23"/>
        <v>13.089999999999971</v>
      </c>
      <c r="P124" s="6">
        <f t="shared" si="24"/>
        <v>13.099999999999971</v>
      </c>
      <c r="Q124" s="5">
        <f t="shared" si="25"/>
        <v>2.807580207860767</v>
      </c>
      <c r="R124" s="5">
        <f t="shared" si="26"/>
        <v>2.807580207860767</v>
      </c>
      <c r="S124" s="5">
        <f t="shared" si="27"/>
        <v>2.7472629272139986</v>
      </c>
      <c r="T124" s="5">
        <f t="shared" si="28"/>
        <v>3.6062674487478095</v>
      </c>
      <c r="U124" s="5">
        <f t="shared" si="29"/>
        <v>3.6062674487478095</v>
      </c>
      <c r="V124" s="5">
        <f t="shared" si="30"/>
        <v>3.6062674487478095</v>
      </c>
      <c r="W124" s="5">
        <f t="shared" si="31"/>
        <v>3.6062674487478095</v>
      </c>
      <c r="X124" s="5">
        <f t="shared" si="32"/>
        <v>1</v>
      </c>
      <c r="Y124" s="5">
        <f t="shared" si="33"/>
        <v>3.3629911489693285</v>
      </c>
      <c r="Z124" s="5">
        <f t="shared" si="34"/>
        <v>2.8273452141209665</v>
      </c>
      <c r="AA124" s="5">
        <f t="shared" si="35"/>
        <v>3.3000029800943933</v>
      </c>
      <c r="AB124" s="5">
        <f t="shared" si="36"/>
        <v>3.3000029800943933</v>
      </c>
      <c r="AC124" s="5">
        <f t="shared" si="37"/>
        <v>3.3000029800943933</v>
      </c>
      <c r="AD124" s="5">
        <f t="shared" si="38"/>
        <v>3.3000029800943933</v>
      </c>
    </row>
    <row r="125" spans="1:30" x14ac:dyDescent="0.2">
      <c r="O125" s="6">
        <f t="shared" si="23"/>
        <v>13.189999999999971</v>
      </c>
      <c r="P125" s="6">
        <f t="shared" si="24"/>
        <v>13.199999999999971</v>
      </c>
      <c r="Q125" s="5">
        <f t="shared" si="25"/>
        <v>2.807580207860767</v>
      </c>
      <c r="R125" s="5">
        <f t="shared" si="26"/>
        <v>2.807580207860767</v>
      </c>
      <c r="S125" s="5">
        <f t="shared" si="27"/>
        <v>2.7472629272139986</v>
      </c>
      <c r="T125" s="5">
        <f t="shared" si="28"/>
        <v>3.6062674487478095</v>
      </c>
      <c r="U125" s="5">
        <f t="shared" si="29"/>
        <v>3.6062674487478095</v>
      </c>
      <c r="V125" s="5">
        <f t="shared" si="30"/>
        <v>3.6062674487478095</v>
      </c>
      <c r="W125" s="5">
        <f t="shared" si="31"/>
        <v>3.6062674487478095</v>
      </c>
      <c r="X125" s="5">
        <f t="shared" si="32"/>
        <v>1</v>
      </c>
      <c r="Y125" s="5">
        <f t="shared" si="33"/>
        <v>3.3629911489693285</v>
      </c>
      <c r="Z125" s="5">
        <f t="shared" si="34"/>
        <v>2.8273452141209665</v>
      </c>
      <c r="AA125" s="5">
        <f t="shared" si="35"/>
        <v>3.3000029800943933</v>
      </c>
      <c r="AB125" s="5">
        <f t="shared" si="36"/>
        <v>3.3000029800943933</v>
      </c>
      <c r="AC125" s="5">
        <f t="shared" si="37"/>
        <v>3.3000029800943933</v>
      </c>
      <c r="AD125" s="5">
        <f t="shared" si="38"/>
        <v>3.3000029800943933</v>
      </c>
    </row>
    <row r="126" spans="1:30" x14ac:dyDescent="0.2">
      <c r="O126" s="6">
        <f t="shared" si="23"/>
        <v>13.289999999999971</v>
      </c>
      <c r="P126" s="6">
        <f t="shared" si="24"/>
        <v>13.299999999999971</v>
      </c>
      <c r="Q126" s="5">
        <f t="shared" si="25"/>
        <v>2.807580207860767</v>
      </c>
      <c r="R126" s="5">
        <f t="shared" si="26"/>
        <v>2.807580207860767</v>
      </c>
      <c r="S126" s="5">
        <f t="shared" si="27"/>
        <v>2.7472629272139986</v>
      </c>
      <c r="T126" s="5">
        <f t="shared" si="28"/>
        <v>3.6062674487478095</v>
      </c>
      <c r="U126" s="5">
        <f t="shared" si="29"/>
        <v>3.6062674487478095</v>
      </c>
      <c r="V126" s="5">
        <f t="shared" si="30"/>
        <v>3.6062674487478095</v>
      </c>
      <c r="W126" s="5">
        <f t="shared" si="31"/>
        <v>3.6062674487478095</v>
      </c>
      <c r="X126" s="5">
        <f t="shared" si="32"/>
        <v>1</v>
      </c>
      <c r="Y126" s="5">
        <f t="shared" si="33"/>
        <v>3.3629911489693285</v>
      </c>
      <c r="Z126" s="5">
        <f t="shared" si="34"/>
        <v>2.8273452141209665</v>
      </c>
      <c r="AA126" s="5">
        <f t="shared" si="35"/>
        <v>3.3000029800943933</v>
      </c>
      <c r="AB126" s="5">
        <f t="shared" si="36"/>
        <v>3.3000029800943933</v>
      </c>
      <c r="AC126" s="5">
        <f t="shared" si="37"/>
        <v>3.3000029800943933</v>
      </c>
      <c r="AD126" s="5">
        <f t="shared" si="38"/>
        <v>3.3000029800943933</v>
      </c>
    </row>
    <row r="127" spans="1:30" x14ac:dyDescent="0.2">
      <c r="O127" s="6">
        <f t="shared" si="23"/>
        <v>13.38999999999997</v>
      </c>
      <c r="P127" s="6">
        <f t="shared" si="24"/>
        <v>13.39999999999997</v>
      </c>
      <c r="Q127" s="5">
        <f t="shared" si="25"/>
        <v>2.807580207860767</v>
      </c>
      <c r="R127" s="5">
        <f t="shared" si="26"/>
        <v>2.807580207860767</v>
      </c>
      <c r="S127" s="5">
        <f t="shared" si="27"/>
        <v>2.7472629272139986</v>
      </c>
      <c r="T127" s="5">
        <f t="shared" si="28"/>
        <v>3.6062674487478095</v>
      </c>
      <c r="U127" s="5">
        <f t="shared" si="29"/>
        <v>3.6062674487478095</v>
      </c>
      <c r="V127" s="5">
        <f t="shared" si="30"/>
        <v>3.6062674487478095</v>
      </c>
      <c r="W127" s="5">
        <f t="shared" si="31"/>
        <v>3.6062674487478095</v>
      </c>
      <c r="X127" s="5">
        <f t="shared" si="32"/>
        <v>1</v>
      </c>
      <c r="Y127" s="5">
        <f t="shared" si="33"/>
        <v>3.3629911489693285</v>
      </c>
      <c r="Z127" s="5">
        <f t="shared" si="34"/>
        <v>2.8273452141209665</v>
      </c>
      <c r="AA127" s="5">
        <f t="shared" si="35"/>
        <v>3.3000029800943933</v>
      </c>
      <c r="AB127" s="5">
        <f t="shared" si="36"/>
        <v>3.3000029800943933</v>
      </c>
      <c r="AC127" s="5">
        <f t="shared" si="37"/>
        <v>3.3000029800943933</v>
      </c>
      <c r="AD127" s="5">
        <f t="shared" si="38"/>
        <v>3.3000029800943933</v>
      </c>
    </row>
    <row r="128" spans="1:30" x14ac:dyDescent="0.2">
      <c r="O128" s="6">
        <f t="shared" si="23"/>
        <v>13.48999999999997</v>
      </c>
      <c r="P128" s="6">
        <f t="shared" si="24"/>
        <v>13.49999999999997</v>
      </c>
      <c r="Q128" s="5">
        <f t="shared" si="25"/>
        <v>2.807580207860767</v>
      </c>
      <c r="R128" s="5">
        <f t="shared" si="26"/>
        <v>2.807580207860767</v>
      </c>
      <c r="S128" s="5">
        <f t="shared" si="27"/>
        <v>2.7472629272139986</v>
      </c>
      <c r="T128" s="5">
        <f t="shared" si="28"/>
        <v>3.6062674487478095</v>
      </c>
      <c r="U128" s="5">
        <f t="shared" si="29"/>
        <v>3.6062674487478095</v>
      </c>
      <c r="V128" s="5">
        <f t="shared" si="30"/>
        <v>3.6062674487478095</v>
      </c>
      <c r="W128" s="5">
        <f t="shared" si="31"/>
        <v>3.6062674487478095</v>
      </c>
      <c r="X128" s="5">
        <f t="shared" si="32"/>
        <v>1</v>
      </c>
      <c r="Y128" s="5">
        <f t="shared" si="33"/>
        <v>3.3629911489693285</v>
      </c>
      <c r="Z128" s="5">
        <f t="shared" si="34"/>
        <v>2.8273452141209665</v>
      </c>
      <c r="AA128" s="5">
        <f t="shared" si="35"/>
        <v>3.3000029800943933</v>
      </c>
      <c r="AB128" s="5">
        <f t="shared" si="36"/>
        <v>3.3000029800943933</v>
      </c>
      <c r="AC128" s="5">
        <f t="shared" si="37"/>
        <v>3.3000029800943933</v>
      </c>
      <c r="AD128" s="5">
        <f t="shared" si="38"/>
        <v>3.3000029800943933</v>
      </c>
    </row>
    <row r="129" spans="15:30" x14ac:dyDescent="0.2">
      <c r="O129" s="6">
        <f t="shared" si="23"/>
        <v>13.58999999999997</v>
      </c>
      <c r="P129" s="6">
        <f t="shared" si="24"/>
        <v>13.599999999999969</v>
      </c>
      <c r="Q129" s="5">
        <f t="shared" si="25"/>
        <v>2.807580207860767</v>
      </c>
      <c r="R129" s="5">
        <f t="shared" si="26"/>
        <v>2.807580207860767</v>
      </c>
      <c r="S129" s="5">
        <f t="shared" si="27"/>
        <v>2.7472629272139986</v>
      </c>
      <c r="T129" s="5">
        <f t="shared" si="28"/>
        <v>3.6062674487478095</v>
      </c>
      <c r="U129" s="5">
        <f t="shared" si="29"/>
        <v>3.6062674487478095</v>
      </c>
      <c r="V129" s="5">
        <f t="shared" si="30"/>
        <v>3.6062674487478095</v>
      </c>
      <c r="W129" s="5">
        <f t="shared" si="31"/>
        <v>3.6062674487478095</v>
      </c>
      <c r="X129" s="5">
        <f t="shared" si="32"/>
        <v>1</v>
      </c>
      <c r="Y129" s="5">
        <f t="shared" si="33"/>
        <v>3.3629911489693285</v>
      </c>
      <c r="Z129" s="5">
        <f t="shared" si="34"/>
        <v>2.8273452141209665</v>
      </c>
      <c r="AA129" s="5">
        <f t="shared" si="35"/>
        <v>3.3000029800943933</v>
      </c>
      <c r="AB129" s="5">
        <f t="shared" si="36"/>
        <v>3.3000029800943933</v>
      </c>
      <c r="AC129" s="5">
        <f t="shared" si="37"/>
        <v>3.3000029800943933</v>
      </c>
      <c r="AD129" s="5">
        <f t="shared" si="38"/>
        <v>3.3000029800943933</v>
      </c>
    </row>
    <row r="130" spans="15:30" x14ac:dyDescent="0.2">
      <c r="O130" s="6">
        <f t="shared" si="23"/>
        <v>13.689999999999969</v>
      </c>
      <c r="P130" s="6">
        <f t="shared" si="24"/>
        <v>13.699999999999969</v>
      </c>
      <c r="Q130" s="5">
        <f t="shared" si="25"/>
        <v>2.807580207860767</v>
      </c>
      <c r="R130" s="5">
        <f t="shared" si="26"/>
        <v>2.807580207860767</v>
      </c>
      <c r="S130" s="5">
        <f t="shared" si="27"/>
        <v>2.7472629272139986</v>
      </c>
      <c r="T130" s="5">
        <f t="shared" si="28"/>
        <v>3.6062674487478095</v>
      </c>
      <c r="U130" s="5">
        <f t="shared" si="29"/>
        <v>3.6062674487478095</v>
      </c>
      <c r="V130" s="5">
        <f t="shared" si="30"/>
        <v>3.6062674487478095</v>
      </c>
      <c r="W130" s="5">
        <f t="shared" si="31"/>
        <v>3.6062674487478095</v>
      </c>
      <c r="X130" s="5">
        <f t="shared" si="32"/>
        <v>1</v>
      </c>
      <c r="Y130" s="5">
        <f t="shared" si="33"/>
        <v>3.3629911489693285</v>
      </c>
      <c r="Z130" s="5">
        <f t="shared" si="34"/>
        <v>2.8273452141209665</v>
      </c>
      <c r="AA130" s="5">
        <f t="shared" si="35"/>
        <v>3.3000029800943933</v>
      </c>
      <c r="AB130" s="5">
        <f t="shared" si="36"/>
        <v>3.3000029800943933</v>
      </c>
      <c r="AC130" s="5">
        <f t="shared" si="37"/>
        <v>3.3000029800943933</v>
      </c>
      <c r="AD130" s="5">
        <f t="shared" si="38"/>
        <v>3.3000029800943933</v>
      </c>
    </row>
    <row r="131" spans="15:30" x14ac:dyDescent="0.2">
      <c r="O131" s="6">
        <f t="shared" ref="O131:O194" si="45">P131-0.01</f>
        <v>13.789999999999969</v>
      </c>
      <c r="P131" s="6">
        <f t="shared" si="24"/>
        <v>13.799999999999969</v>
      </c>
      <c r="Q131" s="5">
        <f t="shared" si="25"/>
        <v>2.807580207860767</v>
      </c>
      <c r="R131" s="5">
        <f t="shared" si="26"/>
        <v>2.807580207860767</v>
      </c>
      <c r="S131" s="5">
        <f t="shared" si="27"/>
        <v>2.7472629272139986</v>
      </c>
      <c r="T131" s="5">
        <f t="shared" si="28"/>
        <v>3.6062674487478095</v>
      </c>
      <c r="U131" s="5">
        <f t="shared" si="29"/>
        <v>3.6062674487478095</v>
      </c>
      <c r="V131" s="5">
        <f t="shared" si="30"/>
        <v>3.6062674487478095</v>
      </c>
      <c r="W131" s="5">
        <f t="shared" si="31"/>
        <v>3.6062674487478095</v>
      </c>
      <c r="X131" s="5">
        <f t="shared" si="32"/>
        <v>1</v>
      </c>
      <c r="Y131" s="5">
        <f t="shared" si="33"/>
        <v>3.3629911489693285</v>
      </c>
      <c r="Z131" s="5">
        <f t="shared" si="34"/>
        <v>2.8273452141209665</v>
      </c>
      <c r="AA131" s="5">
        <f t="shared" si="35"/>
        <v>3.3000029800943933</v>
      </c>
      <c r="AB131" s="5">
        <f t="shared" si="36"/>
        <v>3.3000029800943933</v>
      </c>
      <c r="AC131" s="5">
        <f t="shared" si="37"/>
        <v>3.3000029800943933</v>
      </c>
      <c r="AD131" s="5">
        <f t="shared" si="38"/>
        <v>3.3000029800943933</v>
      </c>
    </row>
    <row r="132" spans="15:30" x14ac:dyDescent="0.2">
      <c r="O132" s="6">
        <f t="shared" si="45"/>
        <v>13.889999999999969</v>
      </c>
      <c r="P132" s="6">
        <f t="shared" ref="P132:P195" si="46">P131+0.1</f>
        <v>13.899999999999968</v>
      </c>
      <c r="Q132" s="5">
        <f t="shared" ref="Q132:Q195" si="47">IF($P132&gt;=$D$5,1,10^($C$5*LOG(MAX($P132,$E$5)/$D$5)^2))</f>
        <v>2.807580207860767</v>
      </c>
      <c r="R132" s="5">
        <f t="shared" ref="R132:R195" si="48">IF($P132&gt;=$D$6,1,10^($C$6*LOG(MAX($P132,$E$6)/$D$6)^2))</f>
        <v>2.807580207860767</v>
      </c>
      <c r="S132" s="5">
        <f t="shared" ref="S132:S195" si="49">IF($P132&gt;=$D$7,1,10^($C$7*LOG(MAX($P132,$E$7)/$D$7)^2))</f>
        <v>2.7472629272139986</v>
      </c>
      <c r="T132" s="5">
        <f t="shared" ref="T132:T195" si="50">IF($P132&gt;=$D$8,1,10^($C$8*LOG(MAX($P132,$E$8)/$D$8)^2))</f>
        <v>3.6062674487478095</v>
      </c>
      <c r="U132" s="5">
        <f t="shared" ref="U132:U195" si="51">IF($P132&gt;=$D$9,1,10^($C$9*LOG(MAX($P132,$E$9)/$D$9)^2))</f>
        <v>3.6062674487478095</v>
      </c>
      <c r="V132" s="5">
        <f t="shared" ref="V132:V195" si="52">IF($P132&gt;=$D$10,1,10^($C$10*LOG(MAX($P132,$E$10)/$D$10)^2))</f>
        <v>3.6062674487478095</v>
      </c>
      <c r="W132" s="5">
        <f t="shared" ref="W132:W195" si="53">IF($P132&gt;=$D$11,1,10^($C$11*LOG(MAX($P132,$E$11)/$D$11)^2))</f>
        <v>3.6062674487478095</v>
      </c>
      <c r="X132" s="5">
        <f t="shared" ref="X132:X195" si="54">IF($P132&gt;=$H134,1,10^($G$5*LOG(MAX($P132,$I$5)/$H$5)^2))</f>
        <v>1</v>
      </c>
      <c r="Y132" s="5">
        <f t="shared" ref="Y132:Y195" si="55">IF($P132&gt;=$H$6,1,10^($G$6*LOG(MAX($P132,$I$6)/$H$6)^2))</f>
        <v>3.3629911489693285</v>
      </c>
      <c r="Z132" s="5">
        <f t="shared" ref="Z132:Z195" si="56">IF($P132&gt;=$H$7,1,10^($G$7*LOG(MAX($P132,$I$7)/$H$7)^2))</f>
        <v>2.8273452141209665</v>
      </c>
      <c r="AA132" s="5">
        <f t="shared" ref="AA132:AA195" si="57">IF(P132&gt;=$H$8,1,10^($G$8*LOG(MAX($P132,$I$8)/$H$8)^2))</f>
        <v>3.3000029800943933</v>
      </c>
      <c r="AB132" s="5">
        <f t="shared" ref="AB132:AB195" si="58">IF($P132&gt;=$H$9,1,10^($G$9*LOG(MAX($P132,$I$9)/$H$9)^2))</f>
        <v>3.3000029800943933</v>
      </c>
      <c r="AC132" s="5">
        <f t="shared" ref="AC132:AC195" si="59">IF($P132&gt;=$H$10,1,10^($G$10*LOG(MAX($P132,$I$10)/$H$10)^2))</f>
        <v>3.3000029800943933</v>
      </c>
      <c r="AD132" s="5">
        <f t="shared" ref="AD132:AD195" si="60">IF($P132&gt;=$H$11,1,10^($G$11*LOG(MAX($P132,$I$11)/$H$11)^2))</f>
        <v>3.3000029800943933</v>
      </c>
    </row>
    <row r="133" spans="15:30" x14ac:dyDescent="0.2">
      <c r="O133" s="6">
        <f t="shared" si="45"/>
        <v>13.989999999999968</v>
      </c>
      <c r="P133" s="6">
        <f t="shared" si="46"/>
        <v>13.999999999999968</v>
      </c>
      <c r="Q133" s="5">
        <f t="shared" si="47"/>
        <v>2.807580207860767</v>
      </c>
      <c r="R133" s="5">
        <f t="shared" si="48"/>
        <v>2.807580207860767</v>
      </c>
      <c r="S133" s="5">
        <f t="shared" si="49"/>
        <v>2.7472629272139986</v>
      </c>
      <c r="T133" s="5">
        <f t="shared" si="50"/>
        <v>3.6062674487478095</v>
      </c>
      <c r="U133" s="5">
        <f t="shared" si="51"/>
        <v>3.6062674487478095</v>
      </c>
      <c r="V133" s="5">
        <f t="shared" si="52"/>
        <v>3.6062674487478095</v>
      </c>
      <c r="W133" s="5">
        <f t="shared" si="53"/>
        <v>3.6062674487478095</v>
      </c>
      <c r="X133" s="5">
        <f t="shared" si="54"/>
        <v>1</v>
      </c>
      <c r="Y133" s="5">
        <f t="shared" si="55"/>
        <v>3.3629911489693285</v>
      </c>
      <c r="Z133" s="5">
        <f t="shared" si="56"/>
        <v>2.8273452141209665</v>
      </c>
      <c r="AA133" s="5">
        <f t="shared" si="57"/>
        <v>3.3000029800943933</v>
      </c>
      <c r="AB133" s="5">
        <f t="shared" si="58"/>
        <v>3.3000029800943933</v>
      </c>
      <c r="AC133" s="5">
        <f t="shared" si="59"/>
        <v>3.3000029800943933</v>
      </c>
      <c r="AD133" s="5">
        <f t="shared" si="60"/>
        <v>3.3000029800943933</v>
      </c>
    </row>
    <row r="134" spans="15:30" x14ac:dyDescent="0.2">
      <c r="O134" s="6">
        <f t="shared" si="45"/>
        <v>14.089999999999968</v>
      </c>
      <c r="P134" s="6">
        <f t="shared" si="46"/>
        <v>14.099999999999968</v>
      </c>
      <c r="Q134" s="5">
        <f t="shared" si="47"/>
        <v>2.807580207860767</v>
      </c>
      <c r="R134" s="5">
        <f t="shared" si="48"/>
        <v>2.807580207860767</v>
      </c>
      <c r="S134" s="5">
        <f t="shared" si="49"/>
        <v>2.7472629272139986</v>
      </c>
      <c r="T134" s="5">
        <f t="shared" si="50"/>
        <v>3.6062674487478095</v>
      </c>
      <c r="U134" s="5">
        <f t="shared" si="51"/>
        <v>3.6062674487478095</v>
      </c>
      <c r="V134" s="5">
        <f t="shared" si="52"/>
        <v>3.6062674487478095</v>
      </c>
      <c r="W134" s="5">
        <f t="shared" si="53"/>
        <v>3.6062674487478095</v>
      </c>
      <c r="X134" s="5">
        <f t="shared" si="54"/>
        <v>1</v>
      </c>
      <c r="Y134" s="5">
        <f t="shared" si="55"/>
        <v>3.3629911489693285</v>
      </c>
      <c r="Z134" s="5">
        <f t="shared" si="56"/>
        <v>2.8273452141209665</v>
      </c>
      <c r="AA134" s="5">
        <f t="shared" si="57"/>
        <v>3.3000029800943933</v>
      </c>
      <c r="AB134" s="5">
        <f t="shared" si="58"/>
        <v>3.3000029800943933</v>
      </c>
      <c r="AC134" s="5">
        <f t="shared" si="59"/>
        <v>3.3000029800943933</v>
      </c>
      <c r="AD134" s="5">
        <f t="shared" si="60"/>
        <v>3.3000029800943933</v>
      </c>
    </row>
    <row r="135" spans="15:30" x14ac:dyDescent="0.2">
      <c r="O135" s="6">
        <f t="shared" si="45"/>
        <v>14.189999999999968</v>
      </c>
      <c r="P135" s="6">
        <f t="shared" si="46"/>
        <v>14.199999999999967</v>
      </c>
      <c r="Q135" s="5">
        <f t="shared" si="47"/>
        <v>2.807580207860767</v>
      </c>
      <c r="R135" s="5">
        <f t="shared" si="48"/>
        <v>2.807580207860767</v>
      </c>
      <c r="S135" s="5">
        <f t="shared" si="49"/>
        <v>2.7472629272139986</v>
      </c>
      <c r="T135" s="5">
        <f t="shared" si="50"/>
        <v>3.6062674487478095</v>
      </c>
      <c r="U135" s="5">
        <f t="shared" si="51"/>
        <v>3.6062674487478095</v>
      </c>
      <c r="V135" s="5">
        <f t="shared" si="52"/>
        <v>3.6062674487478095</v>
      </c>
      <c r="W135" s="5">
        <f t="shared" si="53"/>
        <v>3.6062674487478095</v>
      </c>
      <c r="X135" s="5">
        <f t="shared" si="54"/>
        <v>1</v>
      </c>
      <c r="Y135" s="5">
        <f t="shared" si="55"/>
        <v>3.3629911489693285</v>
      </c>
      <c r="Z135" s="5">
        <f t="shared" si="56"/>
        <v>2.8273452141209665</v>
      </c>
      <c r="AA135" s="5">
        <f t="shared" si="57"/>
        <v>3.3000029800943933</v>
      </c>
      <c r="AB135" s="5">
        <f t="shared" si="58"/>
        <v>3.3000029800943933</v>
      </c>
      <c r="AC135" s="5">
        <f t="shared" si="59"/>
        <v>3.3000029800943933</v>
      </c>
      <c r="AD135" s="5">
        <f t="shared" si="60"/>
        <v>3.3000029800943933</v>
      </c>
    </row>
    <row r="136" spans="15:30" x14ac:dyDescent="0.2">
      <c r="O136" s="6">
        <f t="shared" si="45"/>
        <v>14.289999999999967</v>
      </c>
      <c r="P136" s="6">
        <f t="shared" si="46"/>
        <v>14.299999999999967</v>
      </c>
      <c r="Q136" s="5">
        <f t="shared" si="47"/>
        <v>2.807580207860767</v>
      </c>
      <c r="R136" s="5">
        <f t="shared" si="48"/>
        <v>2.807580207860767</v>
      </c>
      <c r="S136" s="5">
        <f t="shared" si="49"/>
        <v>2.7472629272139986</v>
      </c>
      <c r="T136" s="5">
        <f t="shared" si="50"/>
        <v>3.6062674487478095</v>
      </c>
      <c r="U136" s="5">
        <f t="shared" si="51"/>
        <v>3.6062674487478095</v>
      </c>
      <c r="V136" s="5">
        <f t="shared" si="52"/>
        <v>3.6062674487478095</v>
      </c>
      <c r="W136" s="5">
        <f t="shared" si="53"/>
        <v>3.6062674487478095</v>
      </c>
      <c r="X136" s="5">
        <f t="shared" si="54"/>
        <v>1</v>
      </c>
      <c r="Y136" s="5">
        <f t="shared" si="55"/>
        <v>3.3629911489693285</v>
      </c>
      <c r="Z136" s="5">
        <f t="shared" si="56"/>
        <v>2.8273452141209665</v>
      </c>
      <c r="AA136" s="5">
        <f t="shared" si="57"/>
        <v>3.3000029800943933</v>
      </c>
      <c r="AB136" s="5">
        <f t="shared" si="58"/>
        <v>3.3000029800943933</v>
      </c>
      <c r="AC136" s="5">
        <f t="shared" si="59"/>
        <v>3.3000029800943933</v>
      </c>
      <c r="AD136" s="5">
        <f t="shared" si="60"/>
        <v>3.3000029800943933</v>
      </c>
    </row>
    <row r="137" spans="15:30" x14ac:dyDescent="0.2">
      <c r="O137" s="6">
        <f t="shared" si="45"/>
        <v>14.389999999999967</v>
      </c>
      <c r="P137" s="6">
        <f t="shared" si="46"/>
        <v>14.399999999999967</v>
      </c>
      <c r="Q137" s="5">
        <f t="shared" si="47"/>
        <v>2.807580207860767</v>
      </c>
      <c r="R137" s="5">
        <f t="shared" si="48"/>
        <v>2.807580207860767</v>
      </c>
      <c r="S137" s="5">
        <f t="shared" si="49"/>
        <v>2.7472629272139986</v>
      </c>
      <c r="T137" s="5">
        <f t="shared" si="50"/>
        <v>3.6062674487478095</v>
      </c>
      <c r="U137" s="5">
        <f t="shared" si="51"/>
        <v>3.6062674487478095</v>
      </c>
      <c r="V137" s="5">
        <f t="shared" si="52"/>
        <v>3.6062674487478095</v>
      </c>
      <c r="W137" s="5">
        <f t="shared" si="53"/>
        <v>3.6062674487478095</v>
      </c>
      <c r="X137" s="5">
        <f t="shared" si="54"/>
        <v>1</v>
      </c>
      <c r="Y137" s="5">
        <f t="shared" si="55"/>
        <v>3.3629911489693285</v>
      </c>
      <c r="Z137" s="5">
        <f t="shared" si="56"/>
        <v>2.8273452141209665</v>
      </c>
      <c r="AA137" s="5">
        <f t="shared" si="57"/>
        <v>3.3000029800943933</v>
      </c>
      <c r="AB137" s="5">
        <f t="shared" si="58"/>
        <v>3.3000029800943933</v>
      </c>
      <c r="AC137" s="5">
        <f t="shared" si="59"/>
        <v>3.3000029800943933</v>
      </c>
      <c r="AD137" s="5">
        <f t="shared" si="60"/>
        <v>3.3000029800943933</v>
      </c>
    </row>
    <row r="138" spans="15:30" x14ac:dyDescent="0.2">
      <c r="O138" s="6">
        <f t="shared" si="45"/>
        <v>14.489999999999966</v>
      </c>
      <c r="P138" s="6">
        <f t="shared" si="46"/>
        <v>14.499999999999966</v>
      </c>
      <c r="Q138" s="5">
        <f t="shared" si="47"/>
        <v>2.807580207860767</v>
      </c>
      <c r="R138" s="5">
        <f t="shared" si="48"/>
        <v>2.807580207860767</v>
      </c>
      <c r="S138" s="5">
        <f t="shared" si="49"/>
        <v>2.7472629272139986</v>
      </c>
      <c r="T138" s="5">
        <f t="shared" si="50"/>
        <v>3.6062674487478095</v>
      </c>
      <c r="U138" s="5">
        <f t="shared" si="51"/>
        <v>3.6062674487478095</v>
      </c>
      <c r="V138" s="5">
        <f t="shared" si="52"/>
        <v>3.6062674487478095</v>
      </c>
      <c r="W138" s="5">
        <f t="shared" si="53"/>
        <v>3.6062674487478095</v>
      </c>
      <c r="X138" s="5">
        <f t="shared" si="54"/>
        <v>1</v>
      </c>
      <c r="Y138" s="5">
        <f t="shared" si="55"/>
        <v>3.3629911489693285</v>
      </c>
      <c r="Z138" s="5">
        <f t="shared" si="56"/>
        <v>2.8273452141209665</v>
      </c>
      <c r="AA138" s="5">
        <f t="shared" si="57"/>
        <v>3.3000029800943933</v>
      </c>
      <c r="AB138" s="5">
        <f t="shared" si="58"/>
        <v>3.3000029800943933</v>
      </c>
      <c r="AC138" s="5">
        <f t="shared" si="59"/>
        <v>3.3000029800943933</v>
      </c>
      <c r="AD138" s="5">
        <f t="shared" si="60"/>
        <v>3.3000029800943933</v>
      </c>
    </row>
    <row r="139" spans="15:30" x14ac:dyDescent="0.2">
      <c r="O139" s="6">
        <f t="shared" si="45"/>
        <v>14.589999999999966</v>
      </c>
      <c r="P139" s="6">
        <f t="shared" si="46"/>
        <v>14.599999999999966</v>
      </c>
      <c r="Q139" s="5">
        <f t="shared" si="47"/>
        <v>2.807580207860767</v>
      </c>
      <c r="R139" s="5">
        <f t="shared" si="48"/>
        <v>2.807580207860767</v>
      </c>
      <c r="S139" s="5">
        <f t="shared" si="49"/>
        <v>2.7472629272139986</v>
      </c>
      <c r="T139" s="5">
        <f t="shared" si="50"/>
        <v>3.6062674487478095</v>
      </c>
      <c r="U139" s="5">
        <f t="shared" si="51"/>
        <v>3.6062674487478095</v>
      </c>
      <c r="V139" s="5">
        <f t="shared" si="52"/>
        <v>3.6062674487478095</v>
      </c>
      <c r="W139" s="5">
        <f t="shared" si="53"/>
        <v>3.6062674487478095</v>
      </c>
      <c r="X139" s="5">
        <f t="shared" si="54"/>
        <v>1</v>
      </c>
      <c r="Y139" s="5">
        <f t="shared" si="55"/>
        <v>3.3629911489693285</v>
      </c>
      <c r="Z139" s="5">
        <f t="shared" si="56"/>
        <v>2.8273452141209665</v>
      </c>
      <c r="AA139" s="5">
        <f t="shared" si="57"/>
        <v>3.3000029800943933</v>
      </c>
      <c r="AB139" s="5">
        <f t="shared" si="58"/>
        <v>3.3000029800943933</v>
      </c>
      <c r="AC139" s="5">
        <f t="shared" si="59"/>
        <v>3.3000029800943933</v>
      </c>
      <c r="AD139" s="5">
        <f t="shared" si="60"/>
        <v>3.3000029800943933</v>
      </c>
    </row>
    <row r="140" spans="15:30" x14ac:dyDescent="0.2">
      <c r="O140" s="6">
        <f t="shared" si="45"/>
        <v>14.689999999999966</v>
      </c>
      <c r="P140" s="6">
        <f t="shared" si="46"/>
        <v>14.699999999999966</v>
      </c>
      <c r="Q140" s="5">
        <f t="shared" si="47"/>
        <v>2.807580207860767</v>
      </c>
      <c r="R140" s="5">
        <f t="shared" si="48"/>
        <v>2.807580207860767</v>
      </c>
      <c r="S140" s="5">
        <f t="shared" si="49"/>
        <v>2.7472629272139986</v>
      </c>
      <c r="T140" s="5">
        <f t="shared" si="50"/>
        <v>3.6062674487478095</v>
      </c>
      <c r="U140" s="5">
        <f t="shared" si="51"/>
        <v>3.6062674487478095</v>
      </c>
      <c r="V140" s="5">
        <f t="shared" si="52"/>
        <v>3.6062674487478095</v>
      </c>
      <c r="W140" s="5">
        <f t="shared" si="53"/>
        <v>3.6062674487478095</v>
      </c>
      <c r="X140" s="5">
        <f t="shared" si="54"/>
        <v>1</v>
      </c>
      <c r="Y140" s="5">
        <f t="shared" si="55"/>
        <v>3.3629911489693285</v>
      </c>
      <c r="Z140" s="5">
        <f t="shared" si="56"/>
        <v>2.8273452141209665</v>
      </c>
      <c r="AA140" s="5">
        <f t="shared" si="57"/>
        <v>3.3000029800943933</v>
      </c>
      <c r="AB140" s="5">
        <f t="shared" si="58"/>
        <v>3.3000029800943933</v>
      </c>
      <c r="AC140" s="5">
        <f t="shared" si="59"/>
        <v>3.3000029800943933</v>
      </c>
      <c r="AD140" s="5">
        <f t="shared" si="60"/>
        <v>3.3000029800943933</v>
      </c>
    </row>
    <row r="141" spans="15:30" x14ac:dyDescent="0.2">
      <c r="O141" s="6">
        <f t="shared" si="45"/>
        <v>14.789999999999965</v>
      </c>
      <c r="P141" s="6">
        <f t="shared" si="46"/>
        <v>14.799999999999965</v>
      </c>
      <c r="Q141" s="5">
        <f t="shared" si="47"/>
        <v>2.807580207860767</v>
      </c>
      <c r="R141" s="5">
        <f t="shared" si="48"/>
        <v>2.807580207860767</v>
      </c>
      <c r="S141" s="5">
        <f t="shared" si="49"/>
        <v>2.7472629272139986</v>
      </c>
      <c r="T141" s="5">
        <f t="shared" si="50"/>
        <v>3.6062674487478095</v>
      </c>
      <c r="U141" s="5">
        <f t="shared" si="51"/>
        <v>3.6062674487478095</v>
      </c>
      <c r="V141" s="5">
        <f t="shared" si="52"/>
        <v>3.6062674487478095</v>
      </c>
      <c r="W141" s="5">
        <f t="shared" si="53"/>
        <v>3.6062674487478095</v>
      </c>
      <c r="X141" s="5">
        <f t="shared" si="54"/>
        <v>1</v>
      </c>
      <c r="Y141" s="5">
        <f t="shared" si="55"/>
        <v>3.3629911489693285</v>
      </c>
      <c r="Z141" s="5">
        <f t="shared" si="56"/>
        <v>2.8273452141209665</v>
      </c>
      <c r="AA141" s="5">
        <f t="shared" si="57"/>
        <v>3.3000029800943933</v>
      </c>
      <c r="AB141" s="5">
        <f t="shared" si="58"/>
        <v>3.3000029800943933</v>
      </c>
      <c r="AC141" s="5">
        <f t="shared" si="59"/>
        <v>3.3000029800943933</v>
      </c>
      <c r="AD141" s="5">
        <f t="shared" si="60"/>
        <v>3.3000029800943933</v>
      </c>
    </row>
    <row r="142" spans="15:30" x14ac:dyDescent="0.2">
      <c r="O142" s="6">
        <f t="shared" si="45"/>
        <v>14.889999999999965</v>
      </c>
      <c r="P142" s="6">
        <f t="shared" si="46"/>
        <v>14.899999999999965</v>
      </c>
      <c r="Q142" s="5">
        <f t="shared" si="47"/>
        <v>2.807580207860767</v>
      </c>
      <c r="R142" s="5">
        <f t="shared" si="48"/>
        <v>2.807580207860767</v>
      </c>
      <c r="S142" s="5">
        <f t="shared" si="49"/>
        <v>2.7472629272139986</v>
      </c>
      <c r="T142" s="5">
        <f t="shared" si="50"/>
        <v>3.6062674487478095</v>
      </c>
      <c r="U142" s="5">
        <f t="shared" si="51"/>
        <v>3.6062674487478095</v>
      </c>
      <c r="V142" s="5">
        <f t="shared" si="52"/>
        <v>3.6062674487478095</v>
      </c>
      <c r="W142" s="5">
        <f t="shared" si="53"/>
        <v>3.6062674487478095</v>
      </c>
      <c r="X142" s="5">
        <f t="shared" si="54"/>
        <v>1</v>
      </c>
      <c r="Y142" s="5">
        <f t="shared" si="55"/>
        <v>3.3629911489693285</v>
      </c>
      <c r="Z142" s="5">
        <f t="shared" si="56"/>
        <v>2.8273452141209665</v>
      </c>
      <c r="AA142" s="5">
        <f t="shared" si="57"/>
        <v>3.3000029800943933</v>
      </c>
      <c r="AB142" s="5">
        <f t="shared" si="58"/>
        <v>3.3000029800943933</v>
      </c>
      <c r="AC142" s="5">
        <f t="shared" si="59"/>
        <v>3.3000029800943933</v>
      </c>
      <c r="AD142" s="5">
        <f t="shared" si="60"/>
        <v>3.3000029800943933</v>
      </c>
    </row>
    <row r="143" spans="15:30" x14ac:dyDescent="0.2">
      <c r="O143" s="6">
        <f t="shared" si="45"/>
        <v>14.989999999999965</v>
      </c>
      <c r="P143" s="6">
        <f t="shared" si="46"/>
        <v>14.999999999999964</v>
      </c>
      <c r="Q143" s="5">
        <f t="shared" si="47"/>
        <v>2.807580207860767</v>
      </c>
      <c r="R143" s="5">
        <f t="shared" si="48"/>
        <v>2.807580207860767</v>
      </c>
      <c r="S143" s="5">
        <f t="shared" si="49"/>
        <v>2.7472629272139986</v>
      </c>
      <c r="T143" s="5">
        <f t="shared" si="50"/>
        <v>3.6062674487478095</v>
      </c>
      <c r="U143" s="5">
        <f t="shared" si="51"/>
        <v>3.6062674487478095</v>
      </c>
      <c r="V143" s="5">
        <f t="shared" si="52"/>
        <v>3.6062674487478095</v>
      </c>
      <c r="W143" s="5">
        <f t="shared" si="53"/>
        <v>3.6062674487478095</v>
      </c>
      <c r="X143" s="5">
        <f t="shared" si="54"/>
        <v>1</v>
      </c>
      <c r="Y143" s="5">
        <f t="shared" si="55"/>
        <v>3.3629911489693285</v>
      </c>
      <c r="Z143" s="5">
        <f t="shared" si="56"/>
        <v>2.8273452141209665</v>
      </c>
      <c r="AA143" s="5">
        <f t="shared" si="57"/>
        <v>3.3000029800943933</v>
      </c>
      <c r="AB143" s="5">
        <f t="shared" si="58"/>
        <v>3.3000029800943933</v>
      </c>
      <c r="AC143" s="5">
        <f t="shared" si="59"/>
        <v>3.3000029800943933</v>
      </c>
      <c r="AD143" s="5">
        <f t="shared" si="60"/>
        <v>3.3000029800943933</v>
      </c>
    </row>
    <row r="144" spans="15:30" x14ac:dyDescent="0.2">
      <c r="O144" s="6">
        <f t="shared" si="45"/>
        <v>15.089999999999964</v>
      </c>
      <c r="P144" s="6">
        <f t="shared" si="46"/>
        <v>15.099999999999964</v>
      </c>
      <c r="Q144" s="5">
        <f t="shared" si="47"/>
        <v>2.807580207860767</v>
      </c>
      <c r="R144" s="5">
        <f t="shared" si="48"/>
        <v>2.807580207860767</v>
      </c>
      <c r="S144" s="5">
        <f t="shared" si="49"/>
        <v>2.7472629272139986</v>
      </c>
      <c r="T144" s="5">
        <f t="shared" si="50"/>
        <v>3.6062674487478095</v>
      </c>
      <c r="U144" s="5">
        <f t="shared" si="51"/>
        <v>3.6062674487478095</v>
      </c>
      <c r="V144" s="5">
        <f t="shared" si="52"/>
        <v>3.6062674487478095</v>
      </c>
      <c r="W144" s="5">
        <f t="shared" si="53"/>
        <v>3.6062674487478095</v>
      </c>
      <c r="X144" s="5">
        <f t="shared" si="54"/>
        <v>1</v>
      </c>
      <c r="Y144" s="5">
        <f t="shared" si="55"/>
        <v>3.3629911489693285</v>
      </c>
      <c r="Z144" s="5">
        <f t="shared" si="56"/>
        <v>2.8273452141209665</v>
      </c>
      <c r="AA144" s="5">
        <f t="shared" si="57"/>
        <v>3.3000029800943933</v>
      </c>
      <c r="AB144" s="5">
        <f t="shared" si="58"/>
        <v>3.3000029800943933</v>
      </c>
      <c r="AC144" s="5">
        <f t="shared" si="59"/>
        <v>3.3000029800943933</v>
      </c>
      <c r="AD144" s="5">
        <f t="shared" si="60"/>
        <v>3.3000029800943933</v>
      </c>
    </row>
    <row r="145" spans="15:30" x14ac:dyDescent="0.2">
      <c r="O145" s="6">
        <f t="shared" si="45"/>
        <v>15.189999999999964</v>
      </c>
      <c r="P145" s="6">
        <f t="shared" si="46"/>
        <v>15.199999999999964</v>
      </c>
      <c r="Q145" s="5">
        <f t="shared" si="47"/>
        <v>2.807580207860767</v>
      </c>
      <c r="R145" s="5">
        <f t="shared" si="48"/>
        <v>2.807580207860767</v>
      </c>
      <c r="S145" s="5">
        <f t="shared" si="49"/>
        <v>2.7472629272139986</v>
      </c>
      <c r="T145" s="5">
        <f t="shared" si="50"/>
        <v>3.6062674487478095</v>
      </c>
      <c r="U145" s="5">
        <f t="shared" si="51"/>
        <v>3.6062674487478095</v>
      </c>
      <c r="V145" s="5">
        <f t="shared" si="52"/>
        <v>3.6062674487478095</v>
      </c>
      <c r="W145" s="5">
        <f t="shared" si="53"/>
        <v>3.6062674487478095</v>
      </c>
      <c r="X145" s="5">
        <f t="shared" si="54"/>
        <v>1</v>
      </c>
      <c r="Y145" s="5">
        <f t="shared" si="55"/>
        <v>3.3629911489693285</v>
      </c>
      <c r="Z145" s="5">
        <f t="shared" si="56"/>
        <v>2.8273452141209665</v>
      </c>
      <c r="AA145" s="5">
        <f t="shared" si="57"/>
        <v>3.3000029800943933</v>
      </c>
      <c r="AB145" s="5">
        <f t="shared" si="58"/>
        <v>3.3000029800943933</v>
      </c>
      <c r="AC145" s="5">
        <f t="shared" si="59"/>
        <v>3.3000029800943933</v>
      </c>
      <c r="AD145" s="5">
        <f t="shared" si="60"/>
        <v>3.3000029800943933</v>
      </c>
    </row>
    <row r="146" spans="15:30" x14ac:dyDescent="0.2">
      <c r="O146" s="6">
        <f t="shared" si="45"/>
        <v>15.289999999999964</v>
      </c>
      <c r="P146" s="6">
        <f t="shared" si="46"/>
        <v>15.299999999999963</v>
      </c>
      <c r="Q146" s="5">
        <f t="shared" si="47"/>
        <v>2.807580207860767</v>
      </c>
      <c r="R146" s="5">
        <f t="shared" si="48"/>
        <v>2.807580207860767</v>
      </c>
      <c r="S146" s="5">
        <f t="shared" si="49"/>
        <v>2.7472629272139986</v>
      </c>
      <c r="T146" s="5">
        <f t="shared" si="50"/>
        <v>3.6062674487478095</v>
      </c>
      <c r="U146" s="5">
        <f t="shared" si="51"/>
        <v>3.6062674487478095</v>
      </c>
      <c r="V146" s="5">
        <f t="shared" si="52"/>
        <v>3.6062674487478095</v>
      </c>
      <c r="W146" s="5">
        <f t="shared" si="53"/>
        <v>3.6062674487478095</v>
      </c>
      <c r="X146" s="5">
        <f t="shared" si="54"/>
        <v>1</v>
      </c>
      <c r="Y146" s="5">
        <f t="shared" si="55"/>
        <v>3.3629911489693285</v>
      </c>
      <c r="Z146" s="5">
        <f t="shared" si="56"/>
        <v>2.8273452141209665</v>
      </c>
      <c r="AA146" s="5">
        <f t="shared" si="57"/>
        <v>3.3000029800943933</v>
      </c>
      <c r="AB146" s="5">
        <f t="shared" si="58"/>
        <v>3.3000029800943933</v>
      </c>
      <c r="AC146" s="5">
        <f t="shared" si="59"/>
        <v>3.3000029800943933</v>
      </c>
      <c r="AD146" s="5">
        <f t="shared" si="60"/>
        <v>3.3000029800943933</v>
      </c>
    </row>
    <row r="147" spans="15:30" x14ac:dyDescent="0.2">
      <c r="O147" s="6">
        <f t="shared" si="45"/>
        <v>15.389999999999963</v>
      </c>
      <c r="P147" s="6">
        <f t="shared" si="46"/>
        <v>15.399999999999963</v>
      </c>
      <c r="Q147" s="5">
        <f t="shared" si="47"/>
        <v>2.807580207860767</v>
      </c>
      <c r="R147" s="5">
        <f t="shared" si="48"/>
        <v>2.807580207860767</v>
      </c>
      <c r="S147" s="5">
        <f t="shared" si="49"/>
        <v>2.7472629272139986</v>
      </c>
      <c r="T147" s="5">
        <f t="shared" si="50"/>
        <v>3.6062674487478095</v>
      </c>
      <c r="U147" s="5">
        <f t="shared" si="51"/>
        <v>3.6062674487478095</v>
      </c>
      <c r="V147" s="5">
        <f t="shared" si="52"/>
        <v>3.6062674487478095</v>
      </c>
      <c r="W147" s="5">
        <f t="shared" si="53"/>
        <v>3.6062674487478095</v>
      </c>
      <c r="X147" s="5">
        <f t="shared" si="54"/>
        <v>1</v>
      </c>
      <c r="Y147" s="5">
        <f t="shared" si="55"/>
        <v>3.3629911489693285</v>
      </c>
      <c r="Z147" s="5">
        <f t="shared" si="56"/>
        <v>2.8273452141209665</v>
      </c>
      <c r="AA147" s="5">
        <f t="shared" si="57"/>
        <v>3.3000029800943933</v>
      </c>
      <c r="AB147" s="5">
        <f t="shared" si="58"/>
        <v>3.3000029800943933</v>
      </c>
      <c r="AC147" s="5">
        <f t="shared" si="59"/>
        <v>3.3000029800943933</v>
      </c>
      <c r="AD147" s="5">
        <f t="shared" si="60"/>
        <v>3.3000029800943933</v>
      </c>
    </row>
    <row r="148" spans="15:30" x14ac:dyDescent="0.2">
      <c r="O148" s="6">
        <f t="shared" si="45"/>
        <v>15.489999999999963</v>
      </c>
      <c r="P148" s="6">
        <f t="shared" si="46"/>
        <v>15.499999999999963</v>
      </c>
      <c r="Q148" s="5">
        <f t="shared" si="47"/>
        <v>2.807580207860767</v>
      </c>
      <c r="R148" s="5">
        <f t="shared" si="48"/>
        <v>2.807580207860767</v>
      </c>
      <c r="S148" s="5">
        <f t="shared" si="49"/>
        <v>2.7472629272139986</v>
      </c>
      <c r="T148" s="5">
        <f t="shared" si="50"/>
        <v>3.6062674487478095</v>
      </c>
      <c r="U148" s="5">
        <f t="shared" si="51"/>
        <v>3.6062674487478095</v>
      </c>
      <c r="V148" s="5">
        <f t="shared" si="52"/>
        <v>3.6062674487478095</v>
      </c>
      <c r="W148" s="5">
        <f t="shared" si="53"/>
        <v>3.6062674487478095</v>
      </c>
      <c r="X148" s="5">
        <f t="shared" si="54"/>
        <v>1</v>
      </c>
      <c r="Y148" s="5">
        <f t="shared" si="55"/>
        <v>3.3629911489693285</v>
      </c>
      <c r="Z148" s="5">
        <f t="shared" si="56"/>
        <v>2.8273452141209665</v>
      </c>
      <c r="AA148" s="5">
        <f t="shared" si="57"/>
        <v>3.3000029800943933</v>
      </c>
      <c r="AB148" s="5">
        <f t="shared" si="58"/>
        <v>3.3000029800943933</v>
      </c>
      <c r="AC148" s="5">
        <f t="shared" si="59"/>
        <v>3.3000029800943933</v>
      </c>
      <c r="AD148" s="5">
        <f t="shared" si="60"/>
        <v>3.3000029800943933</v>
      </c>
    </row>
    <row r="149" spans="15:30" x14ac:dyDescent="0.2">
      <c r="O149" s="6">
        <f t="shared" si="45"/>
        <v>15.589999999999963</v>
      </c>
      <c r="P149" s="6">
        <f t="shared" si="46"/>
        <v>15.599999999999962</v>
      </c>
      <c r="Q149" s="5">
        <f t="shared" si="47"/>
        <v>2.807580207860767</v>
      </c>
      <c r="R149" s="5">
        <f t="shared" si="48"/>
        <v>2.807580207860767</v>
      </c>
      <c r="S149" s="5">
        <f t="shared" si="49"/>
        <v>2.7472629272139986</v>
      </c>
      <c r="T149" s="5">
        <f t="shared" si="50"/>
        <v>3.6062674487478095</v>
      </c>
      <c r="U149" s="5">
        <f t="shared" si="51"/>
        <v>3.6062674487478095</v>
      </c>
      <c r="V149" s="5">
        <f t="shared" si="52"/>
        <v>3.6062674487478095</v>
      </c>
      <c r="W149" s="5">
        <f t="shared" si="53"/>
        <v>3.6062674487478095</v>
      </c>
      <c r="X149" s="5">
        <f t="shared" si="54"/>
        <v>1</v>
      </c>
      <c r="Y149" s="5">
        <f t="shared" si="55"/>
        <v>3.3629911489693285</v>
      </c>
      <c r="Z149" s="5">
        <f t="shared" si="56"/>
        <v>2.8273452141209665</v>
      </c>
      <c r="AA149" s="5">
        <f t="shared" si="57"/>
        <v>3.3000029800943933</v>
      </c>
      <c r="AB149" s="5">
        <f t="shared" si="58"/>
        <v>3.3000029800943933</v>
      </c>
      <c r="AC149" s="5">
        <f t="shared" si="59"/>
        <v>3.3000029800943933</v>
      </c>
      <c r="AD149" s="5">
        <f t="shared" si="60"/>
        <v>3.3000029800943933</v>
      </c>
    </row>
    <row r="150" spans="15:30" x14ac:dyDescent="0.2">
      <c r="O150" s="6">
        <f t="shared" si="45"/>
        <v>15.689999999999962</v>
      </c>
      <c r="P150" s="6">
        <f t="shared" si="46"/>
        <v>15.699999999999962</v>
      </c>
      <c r="Q150" s="5">
        <f t="shared" si="47"/>
        <v>2.807580207860767</v>
      </c>
      <c r="R150" s="5">
        <f t="shared" si="48"/>
        <v>2.807580207860767</v>
      </c>
      <c r="S150" s="5">
        <f t="shared" si="49"/>
        <v>2.7472629272139986</v>
      </c>
      <c r="T150" s="5">
        <f t="shared" si="50"/>
        <v>3.6062674487478095</v>
      </c>
      <c r="U150" s="5">
        <f t="shared" si="51"/>
        <v>3.6062674487478095</v>
      </c>
      <c r="V150" s="5">
        <f t="shared" si="52"/>
        <v>3.6062674487478095</v>
      </c>
      <c r="W150" s="5">
        <f t="shared" si="53"/>
        <v>3.6062674487478095</v>
      </c>
      <c r="X150" s="5">
        <f t="shared" si="54"/>
        <v>1</v>
      </c>
      <c r="Y150" s="5">
        <f t="shared" si="55"/>
        <v>3.3629911489693285</v>
      </c>
      <c r="Z150" s="5">
        <f t="shared" si="56"/>
        <v>2.8273452141209665</v>
      </c>
      <c r="AA150" s="5">
        <f t="shared" si="57"/>
        <v>3.3000029800943933</v>
      </c>
      <c r="AB150" s="5">
        <f t="shared" si="58"/>
        <v>3.3000029800943933</v>
      </c>
      <c r="AC150" s="5">
        <f t="shared" si="59"/>
        <v>3.3000029800943933</v>
      </c>
      <c r="AD150" s="5">
        <f t="shared" si="60"/>
        <v>3.3000029800943933</v>
      </c>
    </row>
    <row r="151" spans="15:30" x14ac:dyDescent="0.2">
      <c r="O151" s="6">
        <f t="shared" si="45"/>
        <v>15.789999999999962</v>
      </c>
      <c r="P151" s="6">
        <f t="shared" si="46"/>
        <v>15.799999999999962</v>
      </c>
      <c r="Q151" s="5">
        <f t="shared" si="47"/>
        <v>2.807580207860767</v>
      </c>
      <c r="R151" s="5">
        <f t="shared" si="48"/>
        <v>2.807580207860767</v>
      </c>
      <c r="S151" s="5">
        <f t="shared" si="49"/>
        <v>2.7472629272139986</v>
      </c>
      <c r="T151" s="5">
        <f t="shared" si="50"/>
        <v>3.6062674487478095</v>
      </c>
      <c r="U151" s="5">
        <f t="shared" si="51"/>
        <v>3.6062674487478095</v>
      </c>
      <c r="V151" s="5">
        <f t="shared" si="52"/>
        <v>3.6062674487478095</v>
      </c>
      <c r="W151" s="5">
        <f t="shared" si="53"/>
        <v>3.6062674487478095</v>
      </c>
      <c r="X151" s="5">
        <f t="shared" si="54"/>
        <v>1</v>
      </c>
      <c r="Y151" s="5">
        <f t="shared" si="55"/>
        <v>3.3629911489693285</v>
      </c>
      <c r="Z151" s="5">
        <f t="shared" si="56"/>
        <v>2.8273452141209665</v>
      </c>
      <c r="AA151" s="5">
        <f t="shared" si="57"/>
        <v>3.3000029800943933</v>
      </c>
      <c r="AB151" s="5">
        <f t="shared" si="58"/>
        <v>3.3000029800943933</v>
      </c>
      <c r="AC151" s="5">
        <f t="shared" si="59"/>
        <v>3.3000029800943933</v>
      </c>
      <c r="AD151" s="5">
        <f t="shared" si="60"/>
        <v>3.3000029800943933</v>
      </c>
    </row>
    <row r="152" spans="15:30" x14ac:dyDescent="0.2">
      <c r="O152" s="6">
        <f t="shared" si="45"/>
        <v>15.889999999999961</v>
      </c>
      <c r="P152" s="6">
        <f t="shared" si="46"/>
        <v>15.899999999999961</v>
      </c>
      <c r="Q152" s="5">
        <f t="shared" si="47"/>
        <v>2.807580207860767</v>
      </c>
      <c r="R152" s="5">
        <f t="shared" si="48"/>
        <v>2.807580207860767</v>
      </c>
      <c r="S152" s="5">
        <f t="shared" si="49"/>
        <v>2.7472629272139986</v>
      </c>
      <c r="T152" s="5">
        <f t="shared" si="50"/>
        <v>3.6062674487478095</v>
      </c>
      <c r="U152" s="5">
        <f t="shared" si="51"/>
        <v>3.6062674487478095</v>
      </c>
      <c r="V152" s="5">
        <f t="shared" si="52"/>
        <v>3.6062674487478095</v>
      </c>
      <c r="W152" s="5">
        <f t="shared" si="53"/>
        <v>3.6062674487478095</v>
      </c>
      <c r="X152" s="5">
        <f t="shared" si="54"/>
        <v>1</v>
      </c>
      <c r="Y152" s="5">
        <f t="shared" si="55"/>
        <v>3.3629911489693285</v>
      </c>
      <c r="Z152" s="5">
        <f t="shared" si="56"/>
        <v>2.8273452141209665</v>
      </c>
      <c r="AA152" s="5">
        <f t="shared" si="57"/>
        <v>3.3000029800943933</v>
      </c>
      <c r="AB152" s="5">
        <f t="shared" si="58"/>
        <v>3.3000029800943933</v>
      </c>
      <c r="AC152" s="5">
        <f t="shared" si="59"/>
        <v>3.3000029800943933</v>
      </c>
      <c r="AD152" s="5">
        <f t="shared" si="60"/>
        <v>3.3000029800943933</v>
      </c>
    </row>
    <row r="153" spans="15:30" x14ac:dyDescent="0.2">
      <c r="O153" s="6">
        <f t="shared" si="45"/>
        <v>15.989999999999961</v>
      </c>
      <c r="P153" s="6">
        <f t="shared" si="46"/>
        <v>15.999999999999961</v>
      </c>
      <c r="Q153" s="5">
        <f t="shared" si="47"/>
        <v>2.807580207860767</v>
      </c>
      <c r="R153" s="5">
        <f t="shared" si="48"/>
        <v>2.807580207860767</v>
      </c>
      <c r="S153" s="5">
        <f t="shared" si="49"/>
        <v>2.7472629272139986</v>
      </c>
      <c r="T153" s="5">
        <f t="shared" si="50"/>
        <v>3.6062674487478095</v>
      </c>
      <c r="U153" s="5">
        <f t="shared" si="51"/>
        <v>3.6062674487478095</v>
      </c>
      <c r="V153" s="5">
        <f t="shared" si="52"/>
        <v>3.6062674487478095</v>
      </c>
      <c r="W153" s="5">
        <f t="shared" si="53"/>
        <v>3.6062674487478095</v>
      </c>
      <c r="X153" s="5">
        <f t="shared" si="54"/>
        <v>1</v>
      </c>
      <c r="Y153" s="5">
        <f t="shared" si="55"/>
        <v>3.3629911489693285</v>
      </c>
      <c r="Z153" s="5">
        <f t="shared" si="56"/>
        <v>2.8273452141209665</v>
      </c>
      <c r="AA153" s="5">
        <f t="shared" si="57"/>
        <v>3.3000029800943933</v>
      </c>
      <c r="AB153" s="5">
        <f t="shared" si="58"/>
        <v>3.3000029800943933</v>
      </c>
      <c r="AC153" s="5">
        <f t="shared" si="59"/>
        <v>3.3000029800943933</v>
      </c>
      <c r="AD153" s="5">
        <f t="shared" si="60"/>
        <v>3.3000029800943933</v>
      </c>
    </row>
    <row r="154" spans="15:30" x14ac:dyDescent="0.2">
      <c r="O154" s="6">
        <f t="shared" si="45"/>
        <v>16.089999999999961</v>
      </c>
      <c r="P154" s="6">
        <f t="shared" si="46"/>
        <v>16.099999999999962</v>
      </c>
      <c r="Q154" s="5">
        <f t="shared" si="47"/>
        <v>2.807580207860767</v>
      </c>
      <c r="R154" s="5">
        <f t="shared" si="48"/>
        <v>2.807580207860767</v>
      </c>
      <c r="S154" s="5">
        <f t="shared" si="49"/>
        <v>2.7472629272139986</v>
      </c>
      <c r="T154" s="5">
        <f t="shared" si="50"/>
        <v>3.6062674487478095</v>
      </c>
      <c r="U154" s="5">
        <f t="shared" si="51"/>
        <v>3.6062674487478095</v>
      </c>
      <c r="V154" s="5">
        <f t="shared" si="52"/>
        <v>3.6062674487478095</v>
      </c>
      <c r="W154" s="5">
        <f t="shared" si="53"/>
        <v>3.6062674487478095</v>
      </c>
      <c r="X154" s="5">
        <f t="shared" si="54"/>
        <v>1</v>
      </c>
      <c r="Y154" s="5">
        <f t="shared" si="55"/>
        <v>3.3629911489693285</v>
      </c>
      <c r="Z154" s="5">
        <f t="shared" si="56"/>
        <v>2.8273452141209665</v>
      </c>
      <c r="AA154" s="5">
        <f t="shared" si="57"/>
        <v>3.3000029800943933</v>
      </c>
      <c r="AB154" s="5">
        <f t="shared" si="58"/>
        <v>3.3000029800943933</v>
      </c>
      <c r="AC154" s="5">
        <f t="shared" si="59"/>
        <v>3.3000029800943933</v>
      </c>
      <c r="AD154" s="5">
        <f t="shared" si="60"/>
        <v>3.3000029800943933</v>
      </c>
    </row>
    <row r="155" spans="15:30" x14ac:dyDescent="0.2">
      <c r="O155" s="6">
        <f t="shared" si="45"/>
        <v>16.189999999999962</v>
      </c>
      <c r="P155" s="6">
        <f t="shared" si="46"/>
        <v>16.199999999999964</v>
      </c>
      <c r="Q155" s="5">
        <f t="shared" si="47"/>
        <v>2.807580207860767</v>
      </c>
      <c r="R155" s="5">
        <f t="shared" si="48"/>
        <v>2.807580207860767</v>
      </c>
      <c r="S155" s="5">
        <f t="shared" si="49"/>
        <v>2.7472629272139986</v>
      </c>
      <c r="T155" s="5">
        <f t="shared" si="50"/>
        <v>3.6062674487478095</v>
      </c>
      <c r="U155" s="5">
        <f t="shared" si="51"/>
        <v>3.6062674487478095</v>
      </c>
      <c r="V155" s="5">
        <f t="shared" si="52"/>
        <v>3.6062674487478095</v>
      </c>
      <c r="W155" s="5">
        <f t="shared" si="53"/>
        <v>3.6062674487478095</v>
      </c>
      <c r="X155" s="5">
        <f t="shared" si="54"/>
        <v>1</v>
      </c>
      <c r="Y155" s="5">
        <f t="shared" si="55"/>
        <v>3.3629911489693285</v>
      </c>
      <c r="Z155" s="5">
        <f t="shared" si="56"/>
        <v>2.8273452141209665</v>
      </c>
      <c r="AA155" s="5">
        <f t="shared" si="57"/>
        <v>3.3000029800943933</v>
      </c>
      <c r="AB155" s="5">
        <f t="shared" si="58"/>
        <v>3.3000029800943933</v>
      </c>
      <c r="AC155" s="5">
        <f t="shared" si="59"/>
        <v>3.3000029800943933</v>
      </c>
      <c r="AD155" s="5">
        <f t="shared" si="60"/>
        <v>3.3000029800943933</v>
      </c>
    </row>
    <row r="156" spans="15:30" x14ac:dyDescent="0.2">
      <c r="O156" s="6">
        <f t="shared" si="45"/>
        <v>16.289999999999964</v>
      </c>
      <c r="P156" s="6">
        <f t="shared" si="46"/>
        <v>16.299999999999965</v>
      </c>
      <c r="Q156" s="5">
        <f t="shared" si="47"/>
        <v>2.807580207860767</v>
      </c>
      <c r="R156" s="5">
        <f t="shared" si="48"/>
        <v>2.807580207860767</v>
      </c>
      <c r="S156" s="5">
        <f t="shared" si="49"/>
        <v>2.7472629272139986</v>
      </c>
      <c r="T156" s="5">
        <f t="shared" si="50"/>
        <v>3.6062674487478095</v>
      </c>
      <c r="U156" s="5">
        <f t="shared" si="51"/>
        <v>3.6062674487478095</v>
      </c>
      <c r="V156" s="5">
        <f t="shared" si="52"/>
        <v>3.6062674487478095</v>
      </c>
      <c r="W156" s="5">
        <f t="shared" si="53"/>
        <v>3.6062674487478095</v>
      </c>
      <c r="X156" s="5">
        <f t="shared" si="54"/>
        <v>1</v>
      </c>
      <c r="Y156" s="5">
        <f t="shared" si="55"/>
        <v>3.3629911489693285</v>
      </c>
      <c r="Z156" s="5">
        <f t="shared" si="56"/>
        <v>2.8273452141209665</v>
      </c>
      <c r="AA156" s="5">
        <f t="shared" si="57"/>
        <v>3.3000029800943933</v>
      </c>
      <c r="AB156" s="5">
        <f t="shared" si="58"/>
        <v>3.3000029800943933</v>
      </c>
      <c r="AC156" s="5">
        <f t="shared" si="59"/>
        <v>3.3000029800943933</v>
      </c>
      <c r="AD156" s="5">
        <f t="shared" si="60"/>
        <v>3.3000029800943933</v>
      </c>
    </row>
    <row r="157" spans="15:30" x14ac:dyDescent="0.2">
      <c r="O157" s="6">
        <f t="shared" si="45"/>
        <v>16.389999999999965</v>
      </c>
      <c r="P157" s="6">
        <f t="shared" si="46"/>
        <v>16.399999999999967</v>
      </c>
      <c r="Q157" s="5">
        <f t="shared" si="47"/>
        <v>2.807580207860767</v>
      </c>
      <c r="R157" s="5">
        <f t="shared" si="48"/>
        <v>2.807580207860767</v>
      </c>
      <c r="S157" s="5">
        <f t="shared" si="49"/>
        <v>2.7472629272139986</v>
      </c>
      <c r="T157" s="5">
        <f t="shared" si="50"/>
        <v>3.6062674487478095</v>
      </c>
      <c r="U157" s="5">
        <f t="shared" si="51"/>
        <v>3.6062674487478095</v>
      </c>
      <c r="V157" s="5">
        <f t="shared" si="52"/>
        <v>3.6062674487478095</v>
      </c>
      <c r="W157" s="5">
        <f t="shared" si="53"/>
        <v>3.6062674487478095</v>
      </c>
      <c r="X157" s="5">
        <f t="shared" si="54"/>
        <v>1</v>
      </c>
      <c r="Y157" s="5">
        <f t="shared" si="55"/>
        <v>3.3629911489693285</v>
      </c>
      <c r="Z157" s="5">
        <f t="shared" si="56"/>
        <v>2.8273452141209665</v>
      </c>
      <c r="AA157" s="5">
        <f t="shared" si="57"/>
        <v>3.3000029800943933</v>
      </c>
      <c r="AB157" s="5">
        <f t="shared" si="58"/>
        <v>3.3000029800943933</v>
      </c>
      <c r="AC157" s="5">
        <f t="shared" si="59"/>
        <v>3.3000029800943933</v>
      </c>
      <c r="AD157" s="5">
        <f t="shared" si="60"/>
        <v>3.3000029800943933</v>
      </c>
    </row>
    <row r="158" spans="15:30" x14ac:dyDescent="0.2">
      <c r="O158" s="6">
        <f t="shared" si="45"/>
        <v>16.489999999999966</v>
      </c>
      <c r="P158" s="6">
        <f t="shared" si="46"/>
        <v>16.499999999999968</v>
      </c>
      <c r="Q158" s="5">
        <f t="shared" si="47"/>
        <v>2.807580207860767</v>
      </c>
      <c r="R158" s="5">
        <f t="shared" si="48"/>
        <v>2.807580207860767</v>
      </c>
      <c r="S158" s="5">
        <f t="shared" si="49"/>
        <v>2.7472629272139986</v>
      </c>
      <c r="T158" s="5">
        <f t="shared" si="50"/>
        <v>3.6062674487478095</v>
      </c>
      <c r="U158" s="5">
        <f t="shared" si="51"/>
        <v>3.6062674487478095</v>
      </c>
      <c r="V158" s="5">
        <f t="shared" si="52"/>
        <v>3.6062674487478095</v>
      </c>
      <c r="W158" s="5">
        <f t="shared" si="53"/>
        <v>3.6062674487478095</v>
      </c>
      <c r="X158" s="5">
        <f t="shared" si="54"/>
        <v>1</v>
      </c>
      <c r="Y158" s="5">
        <f t="shared" si="55"/>
        <v>3.3629911489693285</v>
      </c>
      <c r="Z158" s="5">
        <f t="shared" si="56"/>
        <v>2.8273452141209665</v>
      </c>
      <c r="AA158" s="5">
        <f t="shared" si="57"/>
        <v>3.3000029800943933</v>
      </c>
      <c r="AB158" s="5">
        <f t="shared" si="58"/>
        <v>3.3000029800943933</v>
      </c>
      <c r="AC158" s="5">
        <f t="shared" si="59"/>
        <v>3.3000029800943933</v>
      </c>
      <c r="AD158" s="5">
        <f t="shared" si="60"/>
        <v>3.3000029800943933</v>
      </c>
    </row>
    <row r="159" spans="15:30" x14ac:dyDescent="0.2">
      <c r="O159" s="6">
        <f t="shared" si="45"/>
        <v>16.589999999999968</v>
      </c>
      <c r="P159" s="6">
        <f t="shared" si="46"/>
        <v>16.599999999999969</v>
      </c>
      <c r="Q159" s="5">
        <f t="shared" si="47"/>
        <v>2.807580207860767</v>
      </c>
      <c r="R159" s="5">
        <f t="shared" si="48"/>
        <v>2.807580207860767</v>
      </c>
      <c r="S159" s="5">
        <f t="shared" si="49"/>
        <v>2.7472629272139986</v>
      </c>
      <c r="T159" s="5">
        <f t="shared" si="50"/>
        <v>3.6062674487478095</v>
      </c>
      <c r="U159" s="5">
        <f t="shared" si="51"/>
        <v>3.6062674487478095</v>
      </c>
      <c r="V159" s="5">
        <f t="shared" si="52"/>
        <v>3.6062674487478095</v>
      </c>
      <c r="W159" s="5">
        <f t="shared" si="53"/>
        <v>3.6062674487478095</v>
      </c>
      <c r="X159" s="5">
        <f t="shared" si="54"/>
        <v>1</v>
      </c>
      <c r="Y159" s="5">
        <f t="shared" si="55"/>
        <v>3.3629911489693285</v>
      </c>
      <c r="Z159" s="5">
        <f t="shared" si="56"/>
        <v>2.8273452141209665</v>
      </c>
      <c r="AA159" s="5">
        <f t="shared" si="57"/>
        <v>3.3000029800943933</v>
      </c>
      <c r="AB159" s="5">
        <f t="shared" si="58"/>
        <v>3.3000029800943933</v>
      </c>
      <c r="AC159" s="5">
        <f t="shared" si="59"/>
        <v>3.3000029800943933</v>
      </c>
      <c r="AD159" s="5">
        <f t="shared" si="60"/>
        <v>3.3000029800943933</v>
      </c>
    </row>
    <row r="160" spans="15:30" x14ac:dyDescent="0.2">
      <c r="O160" s="6">
        <f t="shared" si="45"/>
        <v>16.689999999999969</v>
      </c>
      <c r="P160" s="6">
        <f t="shared" si="46"/>
        <v>16.699999999999971</v>
      </c>
      <c r="Q160" s="5">
        <f t="shared" si="47"/>
        <v>2.807580207860767</v>
      </c>
      <c r="R160" s="5">
        <f t="shared" si="48"/>
        <v>2.807580207860767</v>
      </c>
      <c r="S160" s="5">
        <f t="shared" si="49"/>
        <v>2.7472629272139986</v>
      </c>
      <c r="T160" s="5">
        <f t="shared" si="50"/>
        <v>3.6062674487478095</v>
      </c>
      <c r="U160" s="5">
        <f t="shared" si="51"/>
        <v>3.6062674487478095</v>
      </c>
      <c r="V160" s="5">
        <f t="shared" si="52"/>
        <v>3.6062674487478095</v>
      </c>
      <c r="W160" s="5">
        <f t="shared" si="53"/>
        <v>3.6062674487478095</v>
      </c>
      <c r="X160" s="5">
        <f t="shared" si="54"/>
        <v>1</v>
      </c>
      <c r="Y160" s="5">
        <f t="shared" si="55"/>
        <v>3.3629911489693285</v>
      </c>
      <c r="Z160" s="5">
        <f t="shared" si="56"/>
        <v>2.8273452141209665</v>
      </c>
      <c r="AA160" s="5">
        <f t="shared" si="57"/>
        <v>3.3000029800943933</v>
      </c>
      <c r="AB160" s="5">
        <f t="shared" si="58"/>
        <v>3.3000029800943933</v>
      </c>
      <c r="AC160" s="5">
        <f t="shared" si="59"/>
        <v>3.3000029800943933</v>
      </c>
      <c r="AD160" s="5">
        <f t="shared" si="60"/>
        <v>3.3000029800943933</v>
      </c>
    </row>
    <row r="161" spans="15:30" x14ac:dyDescent="0.2">
      <c r="O161" s="6">
        <f t="shared" si="45"/>
        <v>16.789999999999971</v>
      </c>
      <c r="P161" s="6">
        <f t="shared" si="46"/>
        <v>16.799999999999972</v>
      </c>
      <c r="Q161" s="5">
        <f t="shared" si="47"/>
        <v>2.807580207860767</v>
      </c>
      <c r="R161" s="5">
        <f t="shared" si="48"/>
        <v>2.807580207860767</v>
      </c>
      <c r="S161" s="5">
        <f t="shared" si="49"/>
        <v>2.7472629272139986</v>
      </c>
      <c r="T161" s="5">
        <f t="shared" si="50"/>
        <v>3.6062674487478095</v>
      </c>
      <c r="U161" s="5">
        <f t="shared" si="51"/>
        <v>3.6062674487478095</v>
      </c>
      <c r="V161" s="5">
        <f t="shared" si="52"/>
        <v>3.6062674487478095</v>
      </c>
      <c r="W161" s="5">
        <f t="shared" si="53"/>
        <v>3.6062674487478095</v>
      </c>
      <c r="X161" s="5">
        <f t="shared" si="54"/>
        <v>1</v>
      </c>
      <c r="Y161" s="5">
        <f t="shared" si="55"/>
        <v>3.3629911489693285</v>
      </c>
      <c r="Z161" s="5">
        <f t="shared" si="56"/>
        <v>2.8273452141209665</v>
      </c>
      <c r="AA161" s="5">
        <f t="shared" si="57"/>
        <v>3.3000029800943933</v>
      </c>
      <c r="AB161" s="5">
        <f t="shared" si="58"/>
        <v>3.3000029800943933</v>
      </c>
      <c r="AC161" s="5">
        <f t="shared" si="59"/>
        <v>3.3000029800943933</v>
      </c>
      <c r="AD161" s="5">
        <f t="shared" si="60"/>
        <v>3.3000029800943933</v>
      </c>
    </row>
    <row r="162" spans="15:30" x14ac:dyDescent="0.2">
      <c r="O162" s="6">
        <f t="shared" si="45"/>
        <v>16.889999999999972</v>
      </c>
      <c r="P162" s="6">
        <f t="shared" si="46"/>
        <v>16.899999999999974</v>
      </c>
      <c r="Q162" s="5">
        <f t="shared" si="47"/>
        <v>2.807580207860767</v>
      </c>
      <c r="R162" s="5">
        <f t="shared" si="48"/>
        <v>2.807580207860767</v>
      </c>
      <c r="S162" s="5">
        <f t="shared" si="49"/>
        <v>2.7472629272139986</v>
      </c>
      <c r="T162" s="5">
        <f t="shared" si="50"/>
        <v>3.6062674487478095</v>
      </c>
      <c r="U162" s="5">
        <f t="shared" si="51"/>
        <v>3.6062674487478095</v>
      </c>
      <c r="V162" s="5">
        <f t="shared" si="52"/>
        <v>3.6062674487478095</v>
      </c>
      <c r="W162" s="5">
        <f t="shared" si="53"/>
        <v>3.6062674487478095</v>
      </c>
      <c r="X162" s="5">
        <f t="shared" si="54"/>
        <v>1</v>
      </c>
      <c r="Y162" s="5">
        <f t="shared" si="55"/>
        <v>3.3629911489693285</v>
      </c>
      <c r="Z162" s="5">
        <f t="shared" si="56"/>
        <v>2.8273452141209665</v>
      </c>
      <c r="AA162" s="5">
        <f t="shared" si="57"/>
        <v>3.3000029800943933</v>
      </c>
      <c r="AB162" s="5">
        <f t="shared" si="58"/>
        <v>3.3000029800943933</v>
      </c>
      <c r="AC162" s="5">
        <f t="shared" si="59"/>
        <v>3.3000029800943933</v>
      </c>
      <c r="AD162" s="5">
        <f t="shared" si="60"/>
        <v>3.3000029800943933</v>
      </c>
    </row>
    <row r="163" spans="15:30" x14ac:dyDescent="0.2">
      <c r="O163" s="6">
        <f t="shared" si="45"/>
        <v>16.989999999999974</v>
      </c>
      <c r="P163" s="6">
        <f t="shared" si="46"/>
        <v>16.999999999999975</v>
      </c>
      <c r="Q163" s="5">
        <f t="shared" si="47"/>
        <v>2.807580207860767</v>
      </c>
      <c r="R163" s="5">
        <f t="shared" si="48"/>
        <v>2.807580207860767</v>
      </c>
      <c r="S163" s="5">
        <f t="shared" si="49"/>
        <v>2.7472629272139986</v>
      </c>
      <c r="T163" s="5">
        <f t="shared" si="50"/>
        <v>3.6062674487478095</v>
      </c>
      <c r="U163" s="5">
        <f t="shared" si="51"/>
        <v>3.6062674487478095</v>
      </c>
      <c r="V163" s="5">
        <f t="shared" si="52"/>
        <v>3.6062674487478095</v>
      </c>
      <c r="W163" s="5">
        <f t="shared" si="53"/>
        <v>3.6062674487478095</v>
      </c>
      <c r="X163" s="5">
        <f t="shared" si="54"/>
        <v>1</v>
      </c>
      <c r="Y163" s="5">
        <f t="shared" si="55"/>
        <v>3.3629911489693285</v>
      </c>
      <c r="Z163" s="5">
        <f t="shared" si="56"/>
        <v>2.8273452141209665</v>
      </c>
      <c r="AA163" s="5">
        <f t="shared" si="57"/>
        <v>3.3000029800943933</v>
      </c>
      <c r="AB163" s="5">
        <f t="shared" si="58"/>
        <v>3.3000029800943933</v>
      </c>
      <c r="AC163" s="5">
        <f t="shared" si="59"/>
        <v>3.3000029800943933</v>
      </c>
      <c r="AD163" s="5">
        <f t="shared" si="60"/>
        <v>3.3000029800943933</v>
      </c>
    </row>
    <row r="164" spans="15:30" x14ac:dyDescent="0.2">
      <c r="O164" s="6">
        <f t="shared" si="45"/>
        <v>17.089999999999975</v>
      </c>
      <c r="P164" s="6">
        <f t="shared" si="46"/>
        <v>17.099999999999977</v>
      </c>
      <c r="Q164" s="5">
        <f t="shared" si="47"/>
        <v>2.807580207860767</v>
      </c>
      <c r="R164" s="5">
        <f t="shared" si="48"/>
        <v>2.807580207860767</v>
      </c>
      <c r="S164" s="5">
        <f t="shared" si="49"/>
        <v>2.7472629272139986</v>
      </c>
      <c r="T164" s="5">
        <f t="shared" si="50"/>
        <v>3.6062674487478095</v>
      </c>
      <c r="U164" s="5">
        <f t="shared" si="51"/>
        <v>3.6062674487478095</v>
      </c>
      <c r="V164" s="5">
        <f t="shared" si="52"/>
        <v>3.6062674487478095</v>
      </c>
      <c r="W164" s="5">
        <f t="shared" si="53"/>
        <v>3.6062674487478095</v>
      </c>
      <c r="X164" s="5">
        <f t="shared" si="54"/>
        <v>1</v>
      </c>
      <c r="Y164" s="5">
        <f t="shared" si="55"/>
        <v>3.3629911489693285</v>
      </c>
      <c r="Z164" s="5">
        <f t="shared" si="56"/>
        <v>2.8273452141209665</v>
      </c>
      <c r="AA164" s="5">
        <f t="shared" si="57"/>
        <v>3.3000029800943933</v>
      </c>
      <c r="AB164" s="5">
        <f t="shared" si="58"/>
        <v>3.3000029800943933</v>
      </c>
      <c r="AC164" s="5">
        <f t="shared" si="59"/>
        <v>3.3000029800943933</v>
      </c>
      <c r="AD164" s="5">
        <f t="shared" si="60"/>
        <v>3.3000029800943933</v>
      </c>
    </row>
    <row r="165" spans="15:30" x14ac:dyDescent="0.2">
      <c r="O165" s="6">
        <f t="shared" si="45"/>
        <v>17.189999999999976</v>
      </c>
      <c r="P165" s="6">
        <f t="shared" si="46"/>
        <v>17.199999999999978</v>
      </c>
      <c r="Q165" s="5">
        <f t="shared" si="47"/>
        <v>2.807580207860767</v>
      </c>
      <c r="R165" s="5">
        <f t="shared" si="48"/>
        <v>2.807580207860767</v>
      </c>
      <c r="S165" s="5">
        <f t="shared" si="49"/>
        <v>2.7472629272139986</v>
      </c>
      <c r="T165" s="5">
        <f t="shared" si="50"/>
        <v>3.6062674487478095</v>
      </c>
      <c r="U165" s="5">
        <f t="shared" si="51"/>
        <v>3.6062674487478095</v>
      </c>
      <c r="V165" s="5">
        <f t="shared" si="52"/>
        <v>3.6062674487478095</v>
      </c>
      <c r="W165" s="5">
        <f t="shared" si="53"/>
        <v>3.6062674487478095</v>
      </c>
      <c r="X165" s="5">
        <f t="shared" si="54"/>
        <v>1</v>
      </c>
      <c r="Y165" s="5">
        <f t="shared" si="55"/>
        <v>3.3629911489693285</v>
      </c>
      <c r="Z165" s="5">
        <f t="shared" si="56"/>
        <v>2.8273452141209665</v>
      </c>
      <c r="AA165" s="5">
        <f t="shared" si="57"/>
        <v>3.3000029800943933</v>
      </c>
      <c r="AB165" s="5">
        <f t="shared" si="58"/>
        <v>3.3000029800943933</v>
      </c>
      <c r="AC165" s="5">
        <f t="shared" si="59"/>
        <v>3.3000029800943933</v>
      </c>
      <c r="AD165" s="5">
        <f t="shared" si="60"/>
        <v>3.3000029800943933</v>
      </c>
    </row>
    <row r="166" spans="15:30" x14ac:dyDescent="0.2">
      <c r="O166" s="6">
        <f t="shared" si="45"/>
        <v>17.289999999999978</v>
      </c>
      <c r="P166" s="6">
        <f t="shared" si="46"/>
        <v>17.299999999999979</v>
      </c>
      <c r="Q166" s="5">
        <f t="shared" si="47"/>
        <v>2.807580207860767</v>
      </c>
      <c r="R166" s="5">
        <f t="shared" si="48"/>
        <v>2.807580207860767</v>
      </c>
      <c r="S166" s="5">
        <f t="shared" si="49"/>
        <v>2.7472629272139986</v>
      </c>
      <c r="T166" s="5">
        <f t="shared" si="50"/>
        <v>3.6062674487478095</v>
      </c>
      <c r="U166" s="5">
        <f t="shared" si="51"/>
        <v>3.6062674487478095</v>
      </c>
      <c r="V166" s="5">
        <f t="shared" si="52"/>
        <v>3.6062674487478095</v>
      </c>
      <c r="W166" s="5">
        <f t="shared" si="53"/>
        <v>3.6062674487478095</v>
      </c>
      <c r="X166" s="5">
        <f t="shared" si="54"/>
        <v>1</v>
      </c>
      <c r="Y166" s="5">
        <f t="shared" si="55"/>
        <v>3.3629911489693285</v>
      </c>
      <c r="Z166" s="5">
        <f t="shared" si="56"/>
        <v>2.8273452141209665</v>
      </c>
      <c r="AA166" s="5">
        <f t="shared" si="57"/>
        <v>3.3000029800943933</v>
      </c>
      <c r="AB166" s="5">
        <f t="shared" si="58"/>
        <v>3.3000029800943933</v>
      </c>
      <c r="AC166" s="5">
        <f t="shared" si="59"/>
        <v>3.3000029800943933</v>
      </c>
      <c r="AD166" s="5">
        <f t="shared" si="60"/>
        <v>3.3000029800943933</v>
      </c>
    </row>
    <row r="167" spans="15:30" x14ac:dyDescent="0.2">
      <c r="O167" s="6">
        <f t="shared" si="45"/>
        <v>17.389999999999979</v>
      </c>
      <c r="P167" s="6">
        <f t="shared" si="46"/>
        <v>17.399999999999981</v>
      </c>
      <c r="Q167" s="5">
        <f t="shared" si="47"/>
        <v>2.807580207860767</v>
      </c>
      <c r="R167" s="5">
        <f t="shared" si="48"/>
        <v>2.807580207860767</v>
      </c>
      <c r="S167" s="5">
        <f t="shared" si="49"/>
        <v>2.7472629272139986</v>
      </c>
      <c r="T167" s="5">
        <f t="shared" si="50"/>
        <v>3.6062674487478095</v>
      </c>
      <c r="U167" s="5">
        <f t="shared" si="51"/>
        <v>3.6062674487478095</v>
      </c>
      <c r="V167" s="5">
        <f t="shared" si="52"/>
        <v>3.6062674487478095</v>
      </c>
      <c r="W167" s="5">
        <f t="shared" si="53"/>
        <v>3.6062674487478095</v>
      </c>
      <c r="X167" s="5">
        <f t="shared" si="54"/>
        <v>1</v>
      </c>
      <c r="Y167" s="5">
        <f t="shared" si="55"/>
        <v>3.3629911489693285</v>
      </c>
      <c r="Z167" s="5">
        <f t="shared" si="56"/>
        <v>2.8273452141209665</v>
      </c>
      <c r="AA167" s="5">
        <f t="shared" si="57"/>
        <v>3.3000029800943933</v>
      </c>
      <c r="AB167" s="5">
        <f t="shared" si="58"/>
        <v>3.3000029800943933</v>
      </c>
      <c r="AC167" s="5">
        <f t="shared" si="59"/>
        <v>3.3000029800943933</v>
      </c>
      <c r="AD167" s="5">
        <f t="shared" si="60"/>
        <v>3.3000029800943933</v>
      </c>
    </row>
    <row r="168" spans="15:30" x14ac:dyDescent="0.2">
      <c r="O168" s="6">
        <f t="shared" si="45"/>
        <v>17.489999999999981</v>
      </c>
      <c r="P168" s="6">
        <f t="shared" si="46"/>
        <v>17.499999999999982</v>
      </c>
      <c r="Q168" s="5">
        <f t="shared" si="47"/>
        <v>2.807580207860767</v>
      </c>
      <c r="R168" s="5">
        <f t="shared" si="48"/>
        <v>2.807580207860767</v>
      </c>
      <c r="S168" s="5">
        <f t="shared" si="49"/>
        <v>2.7472629272139986</v>
      </c>
      <c r="T168" s="5">
        <f t="shared" si="50"/>
        <v>3.6062674487478095</v>
      </c>
      <c r="U168" s="5">
        <f t="shared" si="51"/>
        <v>3.6062674487478095</v>
      </c>
      <c r="V168" s="5">
        <f t="shared" si="52"/>
        <v>3.6062674487478095</v>
      </c>
      <c r="W168" s="5">
        <f t="shared" si="53"/>
        <v>3.6062674487478095</v>
      </c>
      <c r="X168" s="5">
        <f t="shared" si="54"/>
        <v>1</v>
      </c>
      <c r="Y168" s="5">
        <f t="shared" si="55"/>
        <v>3.3629911489693285</v>
      </c>
      <c r="Z168" s="5">
        <f t="shared" si="56"/>
        <v>2.8273452141209665</v>
      </c>
      <c r="AA168" s="5">
        <f t="shared" si="57"/>
        <v>3.3000029800943933</v>
      </c>
      <c r="AB168" s="5">
        <f t="shared" si="58"/>
        <v>3.3000029800943933</v>
      </c>
      <c r="AC168" s="5">
        <f t="shared" si="59"/>
        <v>3.3000029800943933</v>
      </c>
      <c r="AD168" s="5">
        <f t="shared" si="60"/>
        <v>3.3000029800943933</v>
      </c>
    </row>
    <row r="169" spans="15:30" x14ac:dyDescent="0.2">
      <c r="O169" s="6">
        <f t="shared" si="45"/>
        <v>17.589999999999982</v>
      </c>
      <c r="P169" s="6">
        <f t="shared" si="46"/>
        <v>17.599999999999984</v>
      </c>
      <c r="Q169" s="5">
        <f t="shared" si="47"/>
        <v>2.807580207860767</v>
      </c>
      <c r="R169" s="5">
        <f t="shared" si="48"/>
        <v>2.807580207860767</v>
      </c>
      <c r="S169" s="5">
        <f t="shared" si="49"/>
        <v>2.7472629272139986</v>
      </c>
      <c r="T169" s="5">
        <f t="shared" si="50"/>
        <v>3.6062674487478095</v>
      </c>
      <c r="U169" s="5">
        <f t="shared" si="51"/>
        <v>3.6062674487478095</v>
      </c>
      <c r="V169" s="5">
        <f t="shared" si="52"/>
        <v>3.6062674487478095</v>
      </c>
      <c r="W169" s="5">
        <f t="shared" si="53"/>
        <v>3.6062674487478095</v>
      </c>
      <c r="X169" s="5">
        <f t="shared" si="54"/>
        <v>1</v>
      </c>
      <c r="Y169" s="5">
        <f t="shared" si="55"/>
        <v>3.3629911489693285</v>
      </c>
      <c r="Z169" s="5">
        <f t="shared" si="56"/>
        <v>2.8273452141209665</v>
      </c>
      <c r="AA169" s="5">
        <f t="shared" si="57"/>
        <v>3.3000029800943933</v>
      </c>
      <c r="AB169" s="5">
        <f t="shared" si="58"/>
        <v>3.3000029800943933</v>
      </c>
      <c r="AC169" s="5">
        <f t="shared" si="59"/>
        <v>3.3000029800943933</v>
      </c>
      <c r="AD169" s="5">
        <f t="shared" si="60"/>
        <v>3.3000029800943933</v>
      </c>
    </row>
    <row r="170" spans="15:30" x14ac:dyDescent="0.2">
      <c r="O170" s="6">
        <f t="shared" si="45"/>
        <v>17.689999999999984</v>
      </c>
      <c r="P170" s="6">
        <f t="shared" si="46"/>
        <v>17.699999999999985</v>
      </c>
      <c r="Q170" s="5">
        <f t="shared" si="47"/>
        <v>2.807580207860767</v>
      </c>
      <c r="R170" s="5">
        <f t="shared" si="48"/>
        <v>2.807580207860767</v>
      </c>
      <c r="S170" s="5">
        <f t="shared" si="49"/>
        <v>2.7472629272139986</v>
      </c>
      <c r="T170" s="5">
        <f t="shared" si="50"/>
        <v>3.6062674487478095</v>
      </c>
      <c r="U170" s="5">
        <f t="shared" si="51"/>
        <v>3.6062674487478095</v>
      </c>
      <c r="V170" s="5">
        <f t="shared" si="52"/>
        <v>3.6062674487478095</v>
      </c>
      <c r="W170" s="5">
        <f t="shared" si="53"/>
        <v>3.6062674487478095</v>
      </c>
      <c r="X170" s="5">
        <f t="shared" si="54"/>
        <v>1</v>
      </c>
      <c r="Y170" s="5">
        <f t="shared" si="55"/>
        <v>3.3629911489693285</v>
      </c>
      <c r="Z170" s="5">
        <f t="shared" si="56"/>
        <v>2.8273452141209665</v>
      </c>
      <c r="AA170" s="5">
        <f t="shared" si="57"/>
        <v>3.3000029800943933</v>
      </c>
      <c r="AB170" s="5">
        <f t="shared" si="58"/>
        <v>3.3000029800943933</v>
      </c>
      <c r="AC170" s="5">
        <f t="shared" si="59"/>
        <v>3.3000029800943933</v>
      </c>
      <c r="AD170" s="5">
        <f t="shared" si="60"/>
        <v>3.3000029800943933</v>
      </c>
    </row>
    <row r="171" spans="15:30" x14ac:dyDescent="0.2">
      <c r="O171" s="6">
        <f t="shared" si="45"/>
        <v>17.789999999999985</v>
      </c>
      <c r="P171" s="6">
        <f t="shared" si="46"/>
        <v>17.799999999999986</v>
      </c>
      <c r="Q171" s="5">
        <f t="shared" si="47"/>
        <v>2.807580207860767</v>
      </c>
      <c r="R171" s="5">
        <f t="shared" si="48"/>
        <v>2.807580207860767</v>
      </c>
      <c r="S171" s="5">
        <f t="shared" si="49"/>
        <v>2.7472629272139986</v>
      </c>
      <c r="T171" s="5">
        <f t="shared" si="50"/>
        <v>3.6062674487478095</v>
      </c>
      <c r="U171" s="5">
        <f t="shared" si="51"/>
        <v>3.6062674487478095</v>
      </c>
      <c r="V171" s="5">
        <f t="shared" si="52"/>
        <v>3.6062674487478095</v>
      </c>
      <c r="W171" s="5">
        <f t="shared" si="53"/>
        <v>3.6062674487478095</v>
      </c>
      <c r="X171" s="5">
        <f t="shared" si="54"/>
        <v>1</v>
      </c>
      <c r="Y171" s="5">
        <f t="shared" si="55"/>
        <v>3.3629911489693285</v>
      </c>
      <c r="Z171" s="5">
        <f t="shared" si="56"/>
        <v>2.8273452141209665</v>
      </c>
      <c r="AA171" s="5">
        <f t="shared" si="57"/>
        <v>3.3000029800943933</v>
      </c>
      <c r="AB171" s="5">
        <f t="shared" si="58"/>
        <v>3.3000029800943933</v>
      </c>
      <c r="AC171" s="5">
        <f t="shared" si="59"/>
        <v>3.3000029800943933</v>
      </c>
      <c r="AD171" s="5">
        <f t="shared" si="60"/>
        <v>3.3000029800943933</v>
      </c>
    </row>
    <row r="172" spans="15:30" x14ac:dyDescent="0.2">
      <c r="O172" s="6">
        <f t="shared" si="45"/>
        <v>17.889999999999986</v>
      </c>
      <c r="P172" s="6">
        <f t="shared" si="46"/>
        <v>17.899999999999988</v>
      </c>
      <c r="Q172" s="5">
        <f t="shared" si="47"/>
        <v>2.807580207860767</v>
      </c>
      <c r="R172" s="5">
        <f t="shared" si="48"/>
        <v>2.807580207860767</v>
      </c>
      <c r="S172" s="5">
        <f t="shared" si="49"/>
        <v>2.7472629272139986</v>
      </c>
      <c r="T172" s="5">
        <f t="shared" si="50"/>
        <v>3.6062674487478095</v>
      </c>
      <c r="U172" s="5">
        <f t="shared" si="51"/>
        <v>3.6062674487478095</v>
      </c>
      <c r="V172" s="5">
        <f t="shared" si="52"/>
        <v>3.6062674487478095</v>
      </c>
      <c r="W172" s="5">
        <f t="shared" si="53"/>
        <v>3.6062674487478095</v>
      </c>
      <c r="X172" s="5">
        <f t="shared" si="54"/>
        <v>1</v>
      </c>
      <c r="Y172" s="5">
        <f t="shared" si="55"/>
        <v>3.3629911489693285</v>
      </c>
      <c r="Z172" s="5">
        <f t="shared" si="56"/>
        <v>2.8273452141209665</v>
      </c>
      <c r="AA172" s="5">
        <f t="shared" si="57"/>
        <v>3.3000029800943933</v>
      </c>
      <c r="AB172" s="5">
        <f t="shared" si="58"/>
        <v>3.3000029800943933</v>
      </c>
      <c r="AC172" s="5">
        <f t="shared" si="59"/>
        <v>3.3000029800943933</v>
      </c>
      <c r="AD172" s="5">
        <f t="shared" si="60"/>
        <v>3.3000029800943933</v>
      </c>
    </row>
    <row r="173" spans="15:30" x14ac:dyDescent="0.2">
      <c r="O173" s="6">
        <f t="shared" si="45"/>
        <v>17.989999999999988</v>
      </c>
      <c r="P173" s="6">
        <f t="shared" si="46"/>
        <v>17.999999999999989</v>
      </c>
      <c r="Q173" s="5">
        <f t="shared" si="47"/>
        <v>2.807580207860767</v>
      </c>
      <c r="R173" s="5">
        <f t="shared" si="48"/>
        <v>2.807580207860767</v>
      </c>
      <c r="S173" s="5">
        <f t="shared" si="49"/>
        <v>2.7472629272139986</v>
      </c>
      <c r="T173" s="5">
        <f t="shared" si="50"/>
        <v>3.6062674487478095</v>
      </c>
      <c r="U173" s="5">
        <f t="shared" si="51"/>
        <v>3.6062674487478095</v>
      </c>
      <c r="V173" s="5">
        <f t="shared" si="52"/>
        <v>3.6062674487478095</v>
      </c>
      <c r="W173" s="5">
        <f t="shared" si="53"/>
        <v>3.6062674487478095</v>
      </c>
      <c r="X173" s="5">
        <f t="shared" si="54"/>
        <v>1</v>
      </c>
      <c r="Y173" s="5">
        <f t="shared" si="55"/>
        <v>3.3629911489693285</v>
      </c>
      <c r="Z173" s="5">
        <f t="shared" si="56"/>
        <v>2.8273452141209665</v>
      </c>
      <c r="AA173" s="5">
        <f t="shared" si="57"/>
        <v>3.3000029800943933</v>
      </c>
      <c r="AB173" s="5">
        <f t="shared" si="58"/>
        <v>3.3000029800943933</v>
      </c>
      <c r="AC173" s="5">
        <f t="shared" si="59"/>
        <v>3.3000029800943933</v>
      </c>
      <c r="AD173" s="5">
        <f t="shared" si="60"/>
        <v>3.3000029800943933</v>
      </c>
    </row>
    <row r="174" spans="15:30" x14ac:dyDescent="0.2">
      <c r="O174" s="6">
        <f t="shared" si="45"/>
        <v>18.089999999999989</v>
      </c>
      <c r="P174" s="6">
        <f t="shared" si="46"/>
        <v>18.099999999999991</v>
      </c>
      <c r="Q174" s="5">
        <f t="shared" si="47"/>
        <v>2.807580207860767</v>
      </c>
      <c r="R174" s="5">
        <f t="shared" si="48"/>
        <v>2.807580207860767</v>
      </c>
      <c r="S174" s="5">
        <f t="shared" si="49"/>
        <v>2.7472629272139986</v>
      </c>
      <c r="T174" s="5">
        <f t="shared" si="50"/>
        <v>3.6062674487478095</v>
      </c>
      <c r="U174" s="5">
        <f t="shared" si="51"/>
        <v>3.6062674487478095</v>
      </c>
      <c r="V174" s="5">
        <f t="shared" si="52"/>
        <v>3.6062674487478095</v>
      </c>
      <c r="W174" s="5">
        <f t="shared" si="53"/>
        <v>3.6062674487478095</v>
      </c>
      <c r="X174" s="5">
        <f t="shared" si="54"/>
        <v>1</v>
      </c>
      <c r="Y174" s="5">
        <f t="shared" si="55"/>
        <v>3.3629911489693285</v>
      </c>
      <c r="Z174" s="5">
        <f t="shared" si="56"/>
        <v>2.8273452141209665</v>
      </c>
      <c r="AA174" s="5">
        <f t="shared" si="57"/>
        <v>3.3000029800943933</v>
      </c>
      <c r="AB174" s="5">
        <f t="shared" si="58"/>
        <v>3.3000029800943933</v>
      </c>
      <c r="AC174" s="5">
        <f t="shared" si="59"/>
        <v>3.3000029800943933</v>
      </c>
      <c r="AD174" s="5">
        <f t="shared" si="60"/>
        <v>3.3000029800943933</v>
      </c>
    </row>
    <row r="175" spans="15:30" x14ac:dyDescent="0.2">
      <c r="O175" s="6">
        <f t="shared" si="45"/>
        <v>18.189999999999991</v>
      </c>
      <c r="P175" s="6">
        <f t="shared" si="46"/>
        <v>18.199999999999992</v>
      </c>
      <c r="Q175" s="5">
        <f t="shared" si="47"/>
        <v>2.807580207860767</v>
      </c>
      <c r="R175" s="5">
        <f t="shared" si="48"/>
        <v>2.807580207860767</v>
      </c>
      <c r="S175" s="5">
        <f t="shared" si="49"/>
        <v>2.7472629272139986</v>
      </c>
      <c r="T175" s="5">
        <f t="shared" si="50"/>
        <v>3.6062674487478095</v>
      </c>
      <c r="U175" s="5">
        <f t="shared" si="51"/>
        <v>3.6062674487478095</v>
      </c>
      <c r="V175" s="5">
        <f t="shared" si="52"/>
        <v>3.6062674487478095</v>
      </c>
      <c r="W175" s="5">
        <f t="shared" si="53"/>
        <v>3.6062674487478095</v>
      </c>
      <c r="X175" s="5">
        <f t="shared" si="54"/>
        <v>1</v>
      </c>
      <c r="Y175" s="5">
        <f t="shared" si="55"/>
        <v>3.3629911489693285</v>
      </c>
      <c r="Z175" s="5">
        <f t="shared" si="56"/>
        <v>2.8273452141209665</v>
      </c>
      <c r="AA175" s="5">
        <f t="shared" si="57"/>
        <v>3.3000029800943933</v>
      </c>
      <c r="AB175" s="5">
        <f t="shared" si="58"/>
        <v>3.3000029800943933</v>
      </c>
      <c r="AC175" s="5">
        <f t="shared" si="59"/>
        <v>3.3000029800943933</v>
      </c>
      <c r="AD175" s="5">
        <f t="shared" si="60"/>
        <v>3.3000029800943933</v>
      </c>
    </row>
    <row r="176" spans="15:30" x14ac:dyDescent="0.2">
      <c r="O176" s="6">
        <f t="shared" si="45"/>
        <v>18.289999999999992</v>
      </c>
      <c r="P176" s="6">
        <f t="shared" si="46"/>
        <v>18.299999999999994</v>
      </c>
      <c r="Q176" s="5">
        <f t="shared" si="47"/>
        <v>2.807580207860767</v>
      </c>
      <c r="R176" s="5">
        <f t="shared" si="48"/>
        <v>2.807580207860767</v>
      </c>
      <c r="S176" s="5">
        <f t="shared" si="49"/>
        <v>2.7472629272139986</v>
      </c>
      <c r="T176" s="5">
        <f t="shared" si="50"/>
        <v>3.6062674487478095</v>
      </c>
      <c r="U176" s="5">
        <f t="shared" si="51"/>
        <v>3.6062674487478095</v>
      </c>
      <c r="V176" s="5">
        <f t="shared" si="52"/>
        <v>3.6062674487478095</v>
      </c>
      <c r="W176" s="5">
        <f t="shared" si="53"/>
        <v>3.6062674487478095</v>
      </c>
      <c r="X176" s="5">
        <f t="shared" si="54"/>
        <v>1</v>
      </c>
      <c r="Y176" s="5">
        <f t="shared" si="55"/>
        <v>3.3629911489693285</v>
      </c>
      <c r="Z176" s="5">
        <f t="shared" si="56"/>
        <v>2.8273452141209665</v>
      </c>
      <c r="AA176" s="5">
        <f t="shared" si="57"/>
        <v>3.3000029800943933</v>
      </c>
      <c r="AB176" s="5">
        <f t="shared" si="58"/>
        <v>3.3000029800943933</v>
      </c>
      <c r="AC176" s="5">
        <f t="shared" si="59"/>
        <v>3.3000029800943933</v>
      </c>
      <c r="AD176" s="5">
        <f t="shared" si="60"/>
        <v>3.3000029800943933</v>
      </c>
    </row>
    <row r="177" spans="15:30" x14ac:dyDescent="0.2">
      <c r="O177" s="6">
        <f t="shared" si="45"/>
        <v>18.389999999999993</v>
      </c>
      <c r="P177" s="6">
        <f t="shared" si="46"/>
        <v>18.399999999999995</v>
      </c>
      <c r="Q177" s="5">
        <f t="shared" si="47"/>
        <v>2.807580207860767</v>
      </c>
      <c r="R177" s="5">
        <f t="shared" si="48"/>
        <v>2.807580207860767</v>
      </c>
      <c r="S177" s="5">
        <f t="shared" si="49"/>
        <v>2.7472629272139986</v>
      </c>
      <c r="T177" s="5">
        <f t="shared" si="50"/>
        <v>3.6062674487478095</v>
      </c>
      <c r="U177" s="5">
        <f t="shared" si="51"/>
        <v>3.6062674487478095</v>
      </c>
      <c r="V177" s="5">
        <f t="shared" si="52"/>
        <v>3.6062674487478095</v>
      </c>
      <c r="W177" s="5">
        <f t="shared" si="53"/>
        <v>3.6062674487478095</v>
      </c>
      <c r="X177" s="5">
        <f t="shared" si="54"/>
        <v>1</v>
      </c>
      <c r="Y177" s="5">
        <f t="shared" si="55"/>
        <v>3.3629911489693285</v>
      </c>
      <c r="Z177" s="5">
        <f t="shared" si="56"/>
        <v>2.8273452141209665</v>
      </c>
      <c r="AA177" s="5">
        <f t="shared" si="57"/>
        <v>3.3000029800943933</v>
      </c>
      <c r="AB177" s="5">
        <f t="shared" si="58"/>
        <v>3.3000029800943933</v>
      </c>
      <c r="AC177" s="5">
        <f t="shared" si="59"/>
        <v>3.3000029800943933</v>
      </c>
      <c r="AD177" s="5">
        <f t="shared" si="60"/>
        <v>3.3000029800943933</v>
      </c>
    </row>
    <row r="178" spans="15:30" x14ac:dyDescent="0.2">
      <c r="O178" s="6">
        <f t="shared" si="45"/>
        <v>18.489999999999995</v>
      </c>
      <c r="P178" s="6">
        <f t="shared" si="46"/>
        <v>18.499999999999996</v>
      </c>
      <c r="Q178" s="5">
        <f t="shared" si="47"/>
        <v>2.807580207860767</v>
      </c>
      <c r="R178" s="5">
        <f t="shared" si="48"/>
        <v>2.807580207860767</v>
      </c>
      <c r="S178" s="5">
        <f t="shared" si="49"/>
        <v>2.7472629272139986</v>
      </c>
      <c r="T178" s="5">
        <f t="shared" si="50"/>
        <v>3.6062674487478095</v>
      </c>
      <c r="U178" s="5">
        <f t="shared" si="51"/>
        <v>3.6062674487478095</v>
      </c>
      <c r="V178" s="5">
        <f t="shared" si="52"/>
        <v>3.6062674487478095</v>
      </c>
      <c r="W178" s="5">
        <f t="shared" si="53"/>
        <v>3.6062674487478095</v>
      </c>
      <c r="X178" s="5">
        <f t="shared" si="54"/>
        <v>1</v>
      </c>
      <c r="Y178" s="5">
        <f t="shared" si="55"/>
        <v>3.3629911489693285</v>
      </c>
      <c r="Z178" s="5">
        <f t="shared" si="56"/>
        <v>2.8273452141209665</v>
      </c>
      <c r="AA178" s="5">
        <f t="shared" si="57"/>
        <v>3.3000029800943933</v>
      </c>
      <c r="AB178" s="5">
        <f t="shared" si="58"/>
        <v>3.3000029800943933</v>
      </c>
      <c r="AC178" s="5">
        <f t="shared" si="59"/>
        <v>3.3000029800943933</v>
      </c>
      <c r="AD178" s="5">
        <f t="shared" si="60"/>
        <v>3.3000029800943933</v>
      </c>
    </row>
    <row r="179" spans="15:30" x14ac:dyDescent="0.2">
      <c r="O179" s="6">
        <f t="shared" si="45"/>
        <v>18.589999999999996</v>
      </c>
      <c r="P179" s="6">
        <f t="shared" si="46"/>
        <v>18.599999999999998</v>
      </c>
      <c r="Q179" s="5">
        <f t="shared" si="47"/>
        <v>2.807580207860767</v>
      </c>
      <c r="R179" s="5">
        <f t="shared" si="48"/>
        <v>2.807580207860767</v>
      </c>
      <c r="S179" s="5">
        <f t="shared" si="49"/>
        <v>2.7472629272139986</v>
      </c>
      <c r="T179" s="5">
        <f t="shared" si="50"/>
        <v>3.6062674487478095</v>
      </c>
      <c r="U179" s="5">
        <f t="shared" si="51"/>
        <v>3.6062674487478095</v>
      </c>
      <c r="V179" s="5">
        <f t="shared" si="52"/>
        <v>3.6062674487478095</v>
      </c>
      <c r="W179" s="5">
        <f t="shared" si="53"/>
        <v>3.6062674487478095</v>
      </c>
      <c r="X179" s="5">
        <f t="shared" si="54"/>
        <v>1</v>
      </c>
      <c r="Y179" s="5">
        <f t="shared" si="55"/>
        <v>3.3629911489693285</v>
      </c>
      <c r="Z179" s="5">
        <f t="shared" si="56"/>
        <v>2.8273452141209665</v>
      </c>
      <c r="AA179" s="5">
        <f t="shared" si="57"/>
        <v>3.3000029800943933</v>
      </c>
      <c r="AB179" s="5">
        <f t="shared" si="58"/>
        <v>3.3000029800943933</v>
      </c>
      <c r="AC179" s="5">
        <f t="shared" si="59"/>
        <v>3.3000029800943933</v>
      </c>
      <c r="AD179" s="5">
        <f t="shared" si="60"/>
        <v>3.3000029800943933</v>
      </c>
    </row>
    <row r="180" spans="15:30" x14ac:dyDescent="0.2">
      <c r="O180" s="6">
        <f t="shared" si="45"/>
        <v>18.689999999999998</v>
      </c>
      <c r="P180" s="6">
        <f t="shared" si="46"/>
        <v>18.7</v>
      </c>
      <c r="Q180" s="5">
        <f t="shared" si="47"/>
        <v>2.807580207860767</v>
      </c>
      <c r="R180" s="5">
        <f t="shared" si="48"/>
        <v>2.807580207860767</v>
      </c>
      <c r="S180" s="5">
        <f t="shared" si="49"/>
        <v>2.7472629272139986</v>
      </c>
      <c r="T180" s="5">
        <f t="shared" si="50"/>
        <v>3.6062674487478095</v>
      </c>
      <c r="U180" s="5">
        <f t="shared" si="51"/>
        <v>3.6062674487478095</v>
      </c>
      <c r="V180" s="5">
        <f t="shared" si="52"/>
        <v>3.6062674487478095</v>
      </c>
      <c r="W180" s="5">
        <f t="shared" si="53"/>
        <v>3.6062674487478095</v>
      </c>
      <c r="X180" s="5">
        <f t="shared" si="54"/>
        <v>1</v>
      </c>
      <c r="Y180" s="5">
        <f t="shared" si="55"/>
        <v>3.3629911489693285</v>
      </c>
      <c r="Z180" s="5">
        <f t="shared" si="56"/>
        <v>2.8273452141209665</v>
      </c>
      <c r="AA180" s="5">
        <f t="shared" si="57"/>
        <v>3.3000029800943933</v>
      </c>
      <c r="AB180" s="5">
        <f t="shared" si="58"/>
        <v>3.3000029800943933</v>
      </c>
      <c r="AC180" s="5">
        <f t="shared" si="59"/>
        <v>3.3000029800943933</v>
      </c>
      <c r="AD180" s="5">
        <f t="shared" si="60"/>
        <v>3.3000029800943933</v>
      </c>
    </row>
    <row r="181" spans="15:30" x14ac:dyDescent="0.2">
      <c r="O181" s="6">
        <f t="shared" si="45"/>
        <v>18.79</v>
      </c>
      <c r="P181" s="6">
        <f t="shared" si="46"/>
        <v>18.8</v>
      </c>
      <c r="Q181" s="5">
        <f t="shared" si="47"/>
        <v>2.807580207860767</v>
      </c>
      <c r="R181" s="5">
        <f t="shared" si="48"/>
        <v>2.807580207860767</v>
      </c>
      <c r="S181" s="5">
        <f t="shared" si="49"/>
        <v>2.7472629272139986</v>
      </c>
      <c r="T181" s="5">
        <f t="shared" si="50"/>
        <v>3.6062674487478095</v>
      </c>
      <c r="U181" s="5">
        <f t="shared" si="51"/>
        <v>3.6062674487478095</v>
      </c>
      <c r="V181" s="5">
        <f t="shared" si="52"/>
        <v>3.6062674487478095</v>
      </c>
      <c r="W181" s="5">
        <f t="shared" si="53"/>
        <v>3.6062674487478095</v>
      </c>
      <c r="X181" s="5">
        <f t="shared" si="54"/>
        <v>1</v>
      </c>
      <c r="Y181" s="5">
        <f t="shared" si="55"/>
        <v>3.3629911489693285</v>
      </c>
      <c r="Z181" s="5">
        <f t="shared" si="56"/>
        <v>2.8273452141209665</v>
      </c>
      <c r="AA181" s="5">
        <f t="shared" si="57"/>
        <v>3.3000029800943933</v>
      </c>
      <c r="AB181" s="5">
        <f t="shared" si="58"/>
        <v>3.3000029800943933</v>
      </c>
      <c r="AC181" s="5">
        <f t="shared" si="59"/>
        <v>3.3000029800943933</v>
      </c>
      <c r="AD181" s="5">
        <f t="shared" si="60"/>
        <v>3.3000029800943933</v>
      </c>
    </row>
    <row r="182" spans="15:30" x14ac:dyDescent="0.2">
      <c r="O182" s="6">
        <f t="shared" si="45"/>
        <v>18.89</v>
      </c>
      <c r="P182" s="6">
        <f t="shared" si="46"/>
        <v>18.900000000000002</v>
      </c>
      <c r="Q182" s="5">
        <f t="shared" si="47"/>
        <v>2.807580207860767</v>
      </c>
      <c r="R182" s="5">
        <f t="shared" si="48"/>
        <v>2.807580207860767</v>
      </c>
      <c r="S182" s="5">
        <f t="shared" si="49"/>
        <v>2.7472629272139986</v>
      </c>
      <c r="T182" s="5">
        <f t="shared" si="50"/>
        <v>3.6062674487478095</v>
      </c>
      <c r="U182" s="5">
        <f t="shared" si="51"/>
        <v>3.6062674487478095</v>
      </c>
      <c r="V182" s="5">
        <f t="shared" si="52"/>
        <v>3.6062674487478095</v>
      </c>
      <c r="W182" s="5">
        <f t="shared" si="53"/>
        <v>3.6062674487478095</v>
      </c>
      <c r="X182" s="5">
        <f t="shared" si="54"/>
        <v>1</v>
      </c>
      <c r="Y182" s="5">
        <f t="shared" si="55"/>
        <v>3.3629911489693285</v>
      </c>
      <c r="Z182" s="5">
        <f t="shared" si="56"/>
        <v>2.8273452141209665</v>
      </c>
      <c r="AA182" s="5">
        <f t="shared" si="57"/>
        <v>3.3000029800943933</v>
      </c>
      <c r="AB182" s="5">
        <f t="shared" si="58"/>
        <v>3.3000029800943933</v>
      </c>
      <c r="AC182" s="5">
        <f t="shared" si="59"/>
        <v>3.3000029800943933</v>
      </c>
      <c r="AD182" s="5">
        <f t="shared" si="60"/>
        <v>3.3000029800943933</v>
      </c>
    </row>
    <row r="183" spans="15:30" x14ac:dyDescent="0.2">
      <c r="O183" s="6">
        <f t="shared" si="45"/>
        <v>18.990000000000002</v>
      </c>
      <c r="P183" s="6">
        <f t="shared" si="46"/>
        <v>19.000000000000004</v>
      </c>
      <c r="Q183" s="5">
        <f t="shared" si="47"/>
        <v>2.807580207860767</v>
      </c>
      <c r="R183" s="5">
        <f t="shared" si="48"/>
        <v>2.807580207860767</v>
      </c>
      <c r="S183" s="5">
        <f t="shared" si="49"/>
        <v>2.7472629272139986</v>
      </c>
      <c r="T183" s="5">
        <f t="shared" si="50"/>
        <v>3.6062674487478095</v>
      </c>
      <c r="U183" s="5">
        <f t="shared" si="51"/>
        <v>3.6062674487478095</v>
      </c>
      <c r="V183" s="5">
        <f t="shared" si="52"/>
        <v>3.6062674487478095</v>
      </c>
      <c r="W183" s="5">
        <f t="shared" si="53"/>
        <v>3.6062674487478095</v>
      </c>
      <c r="X183" s="5">
        <f t="shared" si="54"/>
        <v>1</v>
      </c>
      <c r="Y183" s="5">
        <f t="shared" si="55"/>
        <v>3.3629911489693285</v>
      </c>
      <c r="Z183" s="5">
        <f t="shared" si="56"/>
        <v>2.8273452141209665</v>
      </c>
      <c r="AA183" s="5">
        <f t="shared" si="57"/>
        <v>3.3000029800943933</v>
      </c>
      <c r="AB183" s="5">
        <f t="shared" si="58"/>
        <v>3.3000029800943933</v>
      </c>
      <c r="AC183" s="5">
        <f t="shared" si="59"/>
        <v>3.3000029800943933</v>
      </c>
      <c r="AD183" s="5">
        <f t="shared" si="60"/>
        <v>3.3000029800943933</v>
      </c>
    </row>
    <row r="184" spans="15:30" x14ac:dyDescent="0.2">
      <c r="O184" s="6">
        <f t="shared" si="45"/>
        <v>19.090000000000003</v>
      </c>
      <c r="P184" s="6">
        <f t="shared" si="46"/>
        <v>19.100000000000005</v>
      </c>
      <c r="Q184" s="5">
        <f t="shared" si="47"/>
        <v>2.807580207860767</v>
      </c>
      <c r="R184" s="5">
        <f t="shared" si="48"/>
        <v>2.807580207860767</v>
      </c>
      <c r="S184" s="5">
        <f t="shared" si="49"/>
        <v>2.7472629272139986</v>
      </c>
      <c r="T184" s="5">
        <f t="shared" si="50"/>
        <v>3.6062674487478095</v>
      </c>
      <c r="U184" s="5">
        <f t="shared" si="51"/>
        <v>3.6062674487478095</v>
      </c>
      <c r="V184" s="5">
        <f t="shared" si="52"/>
        <v>3.6062674487478095</v>
      </c>
      <c r="W184" s="5">
        <f t="shared" si="53"/>
        <v>3.6062674487478095</v>
      </c>
      <c r="X184" s="5">
        <f t="shared" si="54"/>
        <v>1</v>
      </c>
      <c r="Y184" s="5">
        <f t="shared" si="55"/>
        <v>3.3629911489693285</v>
      </c>
      <c r="Z184" s="5">
        <f t="shared" si="56"/>
        <v>2.8273452141209665</v>
      </c>
      <c r="AA184" s="5">
        <f t="shared" si="57"/>
        <v>3.3000029800943933</v>
      </c>
      <c r="AB184" s="5">
        <f t="shared" si="58"/>
        <v>3.3000029800943933</v>
      </c>
      <c r="AC184" s="5">
        <f t="shared" si="59"/>
        <v>3.3000029800943933</v>
      </c>
      <c r="AD184" s="5">
        <f t="shared" si="60"/>
        <v>3.3000029800943933</v>
      </c>
    </row>
    <row r="185" spans="15:30" x14ac:dyDescent="0.2">
      <c r="O185" s="6">
        <f t="shared" si="45"/>
        <v>19.190000000000005</v>
      </c>
      <c r="P185" s="6">
        <f t="shared" si="46"/>
        <v>19.200000000000006</v>
      </c>
      <c r="Q185" s="5">
        <f t="shared" si="47"/>
        <v>2.807580207860767</v>
      </c>
      <c r="R185" s="5">
        <f t="shared" si="48"/>
        <v>2.807580207860767</v>
      </c>
      <c r="S185" s="5">
        <f t="shared" si="49"/>
        <v>2.7472629272139986</v>
      </c>
      <c r="T185" s="5">
        <f t="shared" si="50"/>
        <v>3.6062674487478095</v>
      </c>
      <c r="U185" s="5">
        <f t="shared" si="51"/>
        <v>3.6062674487478095</v>
      </c>
      <c r="V185" s="5">
        <f t="shared" si="52"/>
        <v>3.6062674487478095</v>
      </c>
      <c r="W185" s="5">
        <f t="shared" si="53"/>
        <v>3.6062674487478095</v>
      </c>
      <c r="X185" s="5">
        <f t="shared" si="54"/>
        <v>1</v>
      </c>
      <c r="Y185" s="5">
        <f t="shared" si="55"/>
        <v>3.3629911489693285</v>
      </c>
      <c r="Z185" s="5">
        <f t="shared" si="56"/>
        <v>2.8273452141209665</v>
      </c>
      <c r="AA185" s="5">
        <f t="shared" si="57"/>
        <v>3.3000029800943933</v>
      </c>
      <c r="AB185" s="5">
        <f t="shared" si="58"/>
        <v>3.3000029800943933</v>
      </c>
      <c r="AC185" s="5">
        <f t="shared" si="59"/>
        <v>3.3000029800943933</v>
      </c>
      <c r="AD185" s="5">
        <f t="shared" si="60"/>
        <v>3.3000029800943933</v>
      </c>
    </row>
    <row r="186" spans="15:30" x14ac:dyDescent="0.2">
      <c r="O186" s="6">
        <f t="shared" si="45"/>
        <v>19.290000000000006</v>
      </c>
      <c r="P186" s="6">
        <f t="shared" si="46"/>
        <v>19.300000000000008</v>
      </c>
      <c r="Q186" s="5">
        <f t="shared" si="47"/>
        <v>2.807580207860767</v>
      </c>
      <c r="R186" s="5">
        <f t="shared" si="48"/>
        <v>2.807580207860767</v>
      </c>
      <c r="S186" s="5">
        <f t="shared" si="49"/>
        <v>2.7472629272139986</v>
      </c>
      <c r="T186" s="5">
        <f t="shared" si="50"/>
        <v>3.6062674487478095</v>
      </c>
      <c r="U186" s="5">
        <f t="shared" si="51"/>
        <v>3.6062674487478095</v>
      </c>
      <c r="V186" s="5">
        <f t="shared" si="52"/>
        <v>3.6062674487478095</v>
      </c>
      <c r="W186" s="5">
        <f t="shared" si="53"/>
        <v>3.6062674487478095</v>
      </c>
      <c r="X186" s="5">
        <f t="shared" si="54"/>
        <v>1</v>
      </c>
      <c r="Y186" s="5">
        <f t="shared" si="55"/>
        <v>3.3629911489693285</v>
      </c>
      <c r="Z186" s="5">
        <f t="shared" si="56"/>
        <v>2.8273452141209665</v>
      </c>
      <c r="AA186" s="5">
        <f t="shared" si="57"/>
        <v>3.3000029800943933</v>
      </c>
      <c r="AB186" s="5">
        <f t="shared" si="58"/>
        <v>3.3000029800943933</v>
      </c>
      <c r="AC186" s="5">
        <f t="shared" si="59"/>
        <v>3.3000029800943933</v>
      </c>
      <c r="AD186" s="5">
        <f t="shared" si="60"/>
        <v>3.3000029800943933</v>
      </c>
    </row>
    <row r="187" spans="15:30" x14ac:dyDescent="0.2">
      <c r="O187" s="6">
        <f t="shared" si="45"/>
        <v>19.390000000000008</v>
      </c>
      <c r="P187" s="6">
        <f t="shared" si="46"/>
        <v>19.400000000000009</v>
      </c>
      <c r="Q187" s="5">
        <f t="shared" si="47"/>
        <v>2.807580207860767</v>
      </c>
      <c r="R187" s="5">
        <f t="shared" si="48"/>
        <v>2.807580207860767</v>
      </c>
      <c r="S187" s="5">
        <f t="shared" si="49"/>
        <v>2.7472629272139986</v>
      </c>
      <c r="T187" s="5">
        <f t="shared" si="50"/>
        <v>3.6062674487478095</v>
      </c>
      <c r="U187" s="5">
        <f t="shared" si="51"/>
        <v>3.6062674487478095</v>
      </c>
      <c r="V187" s="5">
        <f t="shared" si="52"/>
        <v>3.6062674487478095</v>
      </c>
      <c r="W187" s="5">
        <f t="shared" si="53"/>
        <v>3.6062674487478095</v>
      </c>
      <c r="X187" s="5">
        <f t="shared" si="54"/>
        <v>1</v>
      </c>
      <c r="Y187" s="5">
        <f t="shared" si="55"/>
        <v>3.3629911489693285</v>
      </c>
      <c r="Z187" s="5">
        <f t="shared" si="56"/>
        <v>2.8273452141209665</v>
      </c>
      <c r="AA187" s="5">
        <f t="shared" si="57"/>
        <v>3.3000029800943933</v>
      </c>
      <c r="AB187" s="5">
        <f t="shared" si="58"/>
        <v>3.3000029800943933</v>
      </c>
      <c r="AC187" s="5">
        <f t="shared" si="59"/>
        <v>3.3000029800943933</v>
      </c>
      <c r="AD187" s="5">
        <f t="shared" si="60"/>
        <v>3.3000029800943933</v>
      </c>
    </row>
    <row r="188" spans="15:30" x14ac:dyDescent="0.2">
      <c r="O188" s="6">
        <f t="shared" si="45"/>
        <v>19.490000000000009</v>
      </c>
      <c r="P188" s="6">
        <f t="shared" si="46"/>
        <v>19.500000000000011</v>
      </c>
      <c r="Q188" s="5">
        <f t="shared" si="47"/>
        <v>2.807580207860767</v>
      </c>
      <c r="R188" s="5">
        <f t="shared" si="48"/>
        <v>2.807580207860767</v>
      </c>
      <c r="S188" s="5">
        <f t="shared" si="49"/>
        <v>2.7472629272139986</v>
      </c>
      <c r="T188" s="5">
        <f t="shared" si="50"/>
        <v>3.6062674487478095</v>
      </c>
      <c r="U188" s="5">
        <f t="shared" si="51"/>
        <v>3.6062674487478095</v>
      </c>
      <c r="V188" s="5">
        <f t="shared" si="52"/>
        <v>3.6062674487478095</v>
      </c>
      <c r="W188" s="5">
        <f t="shared" si="53"/>
        <v>3.6062674487478095</v>
      </c>
      <c r="X188" s="5">
        <f t="shared" si="54"/>
        <v>1</v>
      </c>
      <c r="Y188" s="5">
        <f t="shared" si="55"/>
        <v>3.3629911489693285</v>
      </c>
      <c r="Z188" s="5">
        <f t="shared" si="56"/>
        <v>2.8273452141209665</v>
      </c>
      <c r="AA188" s="5">
        <f t="shared" si="57"/>
        <v>3.3000029800943933</v>
      </c>
      <c r="AB188" s="5">
        <f t="shared" si="58"/>
        <v>3.3000029800943933</v>
      </c>
      <c r="AC188" s="5">
        <f t="shared" si="59"/>
        <v>3.3000029800943933</v>
      </c>
      <c r="AD188" s="5">
        <f t="shared" si="60"/>
        <v>3.3000029800943933</v>
      </c>
    </row>
    <row r="189" spans="15:30" x14ac:dyDescent="0.2">
      <c r="O189" s="6">
        <f t="shared" si="45"/>
        <v>19.590000000000011</v>
      </c>
      <c r="P189" s="6">
        <f t="shared" si="46"/>
        <v>19.600000000000012</v>
      </c>
      <c r="Q189" s="5">
        <f t="shared" si="47"/>
        <v>2.807580207860767</v>
      </c>
      <c r="R189" s="5">
        <f t="shared" si="48"/>
        <v>2.807580207860767</v>
      </c>
      <c r="S189" s="5">
        <f t="shared" si="49"/>
        <v>2.7472629272139986</v>
      </c>
      <c r="T189" s="5">
        <f t="shared" si="50"/>
        <v>3.6062674487478095</v>
      </c>
      <c r="U189" s="5">
        <f t="shared" si="51"/>
        <v>3.6062674487478095</v>
      </c>
      <c r="V189" s="5">
        <f t="shared" si="52"/>
        <v>3.6062674487478095</v>
      </c>
      <c r="W189" s="5">
        <f t="shared" si="53"/>
        <v>3.6062674487478095</v>
      </c>
      <c r="X189" s="5">
        <f t="shared" si="54"/>
        <v>1</v>
      </c>
      <c r="Y189" s="5">
        <f t="shared" si="55"/>
        <v>3.3629911489693285</v>
      </c>
      <c r="Z189" s="5">
        <f t="shared" si="56"/>
        <v>2.8273452141209665</v>
      </c>
      <c r="AA189" s="5">
        <f t="shared" si="57"/>
        <v>3.3000029800943933</v>
      </c>
      <c r="AB189" s="5">
        <f t="shared" si="58"/>
        <v>3.3000029800943933</v>
      </c>
      <c r="AC189" s="5">
        <f t="shared" si="59"/>
        <v>3.3000029800943933</v>
      </c>
      <c r="AD189" s="5">
        <f t="shared" si="60"/>
        <v>3.3000029800943933</v>
      </c>
    </row>
    <row r="190" spans="15:30" x14ac:dyDescent="0.2">
      <c r="O190" s="6">
        <f t="shared" si="45"/>
        <v>19.690000000000012</v>
      </c>
      <c r="P190" s="6">
        <f t="shared" si="46"/>
        <v>19.700000000000014</v>
      </c>
      <c r="Q190" s="5">
        <f t="shared" si="47"/>
        <v>2.807580207860767</v>
      </c>
      <c r="R190" s="5">
        <f t="shared" si="48"/>
        <v>2.807580207860767</v>
      </c>
      <c r="S190" s="5">
        <f t="shared" si="49"/>
        <v>2.7472629272139986</v>
      </c>
      <c r="T190" s="5">
        <f t="shared" si="50"/>
        <v>3.6062674487478095</v>
      </c>
      <c r="U190" s="5">
        <f t="shared" si="51"/>
        <v>3.6062674487478095</v>
      </c>
      <c r="V190" s="5">
        <f t="shared" si="52"/>
        <v>3.6062674487478095</v>
      </c>
      <c r="W190" s="5">
        <f t="shared" si="53"/>
        <v>3.6062674487478095</v>
      </c>
      <c r="X190" s="5">
        <f t="shared" si="54"/>
        <v>1</v>
      </c>
      <c r="Y190" s="5">
        <f t="shared" si="55"/>
        <v>3.3629911489693285</v>
      </c>
      <c r="Z190" s="5">
        <f t="shared" si="56"/>
        <v>2.8273452141209665</v>
      </c>
      <c r="AA190" s="5">
        <f t="shared" si="57"/>
        <v>3.3000029800943933</v>
      </c>
      <c r="AB190" s="5">
        <f t="shared" si="58"/>
        <v>3.3000029800943933</v>
      </c>
      <c r="AC190" s="5">
        <f t="shared" si="59"/>
        <v>3.3000029800943933</v>
      </c>
      <c r="AD190" s="5">
        <f t="shared" si="60"/>
        <v>3.3000029800943933</v>
      </c>
    </row>
    <row r="191" spans="15:30" x14ac:dyDescent="0.2">
      <c r="O191" s="6">
        <f t="shared" si="45"/>
        <v>19.790000000000013</v>
      </c>
      <c r="P191" s="6">
        <f t="shared" si="46"/>
        <v>19.800000000000015</v>
      </c>
      <c r="Q191" s="5">
        <f t="shared" si="47"/>
        <v>2.807580207860767</v>
      </c>
      <c r="R191" s="5">
        <f t="shared" si="48"/>
        <v>2.807580207860767</v>
      </c>
      <c r="S191" s="5">
        <f t="shared" si="49"/>
        <v>2.7472629272139986</v>
      </c>
      <c r="T191" s="5">
        <f t="shared" si="50"/>
        <v>3.6062674487478095</v>
      </c>
      <c r="U191" s="5">
        <f t="shared" si="51"/>
        <v>3.6062674487478095</v>
      </c>
      <c r="V191" s="5">
        <f t="shared" si="52"/>
        <v>3.6062674487478095</v>
      </c>
      <c r="W191" s="5">
        <f t="shared" si="53"/>
        <v>3.6062674487478095</v>
      </c>
      <c r="X191" s="5">
        <f t="shared" si="54"/>
        <v>1</v>
      </c>
      <c r="Y191" s="5">
        <f t="shared" si="55"/>
        <v>3.3629911489693285</v>
      </c>
      <c r="Z191" s="5">
        <f t="shared" si="56"/>
        <v>2.8273452141209665</v>
      </c>
      <c r="AA191" s="5">
        <f t="shared" si="57"/>
        <v>3.3000029800943933</v>
      </c>
      <c r="AB191" s="5">
        <f t="shared" si="58"/>
        <v>3.3000029800943933</v>
      </c>
      <c r="AC191" s="5">
        <f t="shared" si="59"/>
        <v>3.3000029800943933</v>
      </c>
      <c r="AD191" s="5">
        <f t="shared" si="60"/>
        <v>3.3000029800943933</v>
      </c>
    </row>
    <row r="192" spans="15:30" x14ac:dyDescent="0.2">
      <c r="O192" s="6">
        <f t="shared" si="45"/>
        <v>19.890000000000015</v>
      </c>
      <c r="P192" s="6">
        <f t="shared" si="46"/>
        <v>19.900000000000016</v>
      </c>
      <c r="Q192" s="5">
        <f t="shared" si="47"/>
        <v>2.807580207860767</v>
      </c>
      <c r="R192" s="5">
        <f t="shared" si="48"/>
        <v>2.807580207860767</v>
      </c>
      <c r="S192" s="5">
        <f t="shared" si="49"/>
        <v>2.7472629272139986</v>
      </c>
      <c r="T192" s="5">
        <f t="shared" si="50"/>
        <v>3.6062674487478095</v>
      </c>
      <c r="U192" s="5">
        <f t="shared" si="51"/>
        <v>3.6062674487478095</v>
      </c>
      <c r="V192" s="5">
        <f t="shared" si="52"/>
        <v>3.6062674487478095</v>
      </c>
      <c r="W192" s="5">
        <f t="shared" si="53"/>
        <v>3.6062674487478095</v>
      </c>
      <c r="X192" s="5">
        <f t="shared" si="54"/>
        <v>1</v>
      </c>
      <c r="Y192" s="5">
        <f t="shared" si="55"/>
        <v>3.3629911489693285</v>
      </c>
      <c r="Z192" s="5">
        <f t="shared" si="56"/>
        <v>2.8273452141209665</v>
      </c>
      <c r="AA192" s="5">
        <f t="shared" si="57"/>
        <v>3.3000029800943933</v>
      </c>
      <c r="AB192" s="5">
        <f t="shared" si="58"/>
        <v>3.3000029800943933</v>
      </c>
      <c r="AC192" s="5">
        <f t="shared" si="59"/>
        <v>3.3000029800943933</v>
      </c>
      <c r="AD192" s="5">
        <f t="shared" si="60"/>
        <v>3.3000029800943933</v>
      </c>
    </row>
    <row r="193" spans="15:30" x14ac:dyDescent="0.2">
      <c r="O193" s="6">
        <f t="shared" si="45"/>
        <v>19.990000000000016</v>
      </c>
      <c r="P193" s="6">
        <f t="shared" si="46"/>
        <v>20.000000000000018</v>
      </c>
      <c r="Q193" s="5">
        <f t="shared" si="47"/>
        <v>2.807580207860767</v>
      </c>
      <c r="R193" s="5">
        <f t="shared" si="48"/>
        <v>2.807580207860767</v>
      </c>
      <c r="S193" s="5">
        <f t="shared" si="49"/>
        <v>2.7472629272139986</v>
      </c>
      <c r="T193" s="5">
        <f t="shared" si="50"/>
        <v>3.6062674487478095</v>
      </c>
      <c r="U193" s="5">
        <f t="shared" si="51"/>
        <v>3.6062674487478095</v>
      </c>
      <c r="V193" s="5">
        <f t="shared" si="52"/>
        <v>3.6062674487478095</v>
      </c>
      <c r="W193" s="5">
        <f t="shared" si="53"/>
        <v>3.6062674487478095</v>
      </c>
      <c r="X193" s="5">
        <f t="shared" si="54"/>
        <v>1</v>
      </c>
      <c r="Y193" s="5">
        <f t="shared" si="55"/>
        <v>3.3629911489693285</v>
      </c>
      <c r="Z193" s="5">
        <f t="shared" si="56"/>
        <v>2.8273452141209665</v>
      </c>
      <c r="AA193" s="5">
        <f t="shared" si="57"/>
        <v>3.3000029800943933</v>
      </c>
      <c r="AB193" s="5">
        <f t="shared" si="58"/>
        <v>3.3000029800943933</v>
      </c>
      <c r="AC193" s="5">
        <f t="shared" si="59"/>
        <v>3.3000029800943933</v>
      </c>
      <c r="AD193" s="5">
        <f t="shared" si="60"/>
        <v>3.3000029800943933</v>
      </c>
    </row>
    <row r="194" spans="15:30" x14ac:dyDescent="0.2">
      <c r="O194" s="6">
        <f t="shared" si="45"/>
        <v>20.090000000000018</v>
      </c>
      <c r="P194" s="6">
        <f t="shared" si="46"/>
        <v>20.100000000000019</v>
      </c>
      <c r="Q194" s="5">
        <f t="shared" si="47"/>
        <v>2.807580207860767</v>
      </c>
      <c r="R194" s="5">
        <f t="shared" si="48"/>
        <v>2.807580207860767</v>
      </c>
      <c r="S194" s="5">
        <f t="shared" si="49"/>
        <v>2.7472629272139986</v>
      </c>
      <c r="T194" s="5">
        <f t="shared" si="50"/>
        <v>3.6062674487478095</v>
      </c>
      <c r="U194" s="5">
        <f t="shared" si="51"/>
        <v>3.6062674487478095</v>
      </c>
      <c r="V194" s="5">
        <f t="shared" si="52"/>
        <v>3.6062674487478095</v>
      </c>
      <c r="W194" s="5">
        <f t="shared" si="53"/>
        <v>3.6062674487478095</v>
      </c>
      <c r="X194" s="5">
        <f t="shared" si="54"/>
        <v>1</v>
      </c>
      <c r="Y194" s="5">
        <f t="shared" si="55"/>
        <v>3.3629911489693285</v>
      </c>
      <c r="Z194" s="5">
        <f t="shared" si="56"/>
        <v>2.8273452141209665</v>
      </c>
      <c r="AA194" s="5">
        <f t="shared" si="57"/>
        <v>3.3000029800943933</v>
      </c>
      <c r="AB194" s="5">
        <f t="shared" si="58"/>
        <v>3.3000029800943933</v>
      </c>
      <c r="AC194" s="5">
        <f t="shared" si="59"/>
        <v>3.3000029800943933</v>
      </c>
      <c r="AD194" s="5">
        <f t="shared" si="60"/>
        <v>3.3000029800943933</v>
      </c>
    </row>
    <row r="195" spans="15:30" x14ac:dyDescent="0.2">
      <c r="O195" s="6">
        <f t="shared" ref="O195:O258" si="61">P195-0.01</f>
        <v>20.190000000000019</v>
      </c>
      <c r="P195" s="6">
        <f t="shared" si="46"/>
        <v>20.200000000000021</v>
      </c>
      <c r="Q195" s="5">
        <f t="shared" si="47"/>
        <v>2.807580207860767</v>
      </c>
      <c r="R195" s="5">
        <f t="shared" si="48"/>
        <v>2.807580207860767</v>
      </c>
      <c r="S195" s="5">
        <f t="shared" si="49"/>
        <v>2.7472629272139986</v>
      </c>
      <c r="T195" s="5">
        <f t="shared" si="50"/>
        <v>3.6062674487478095</v>
      </c>
      <c r="U195" s="5">
        <f t="shared" si="51"/>
        <v>3.6062674487478095</v>
      </c>
      <c r="V195" s="5">
        <f t="shared" si="52"/>
        <v>3.6062674487478095</v>
      </c>
      <c r="W195" s="5">
        <f t="shared" si="53"/>
        <v>3.6062674487478095</v>
      </c>
      <c r="X195" s="5">
        <f t="shared" si="54"/>
        <v>1</v>
      </c>
      <c r="Y195" s="5">
        <f t="shared" si="55"/>
        <v>3.3629911489693285</v>
      </c>
      <c r="Z195" s="5">
        <f t="shared" si="56"/>
        <v>2.8273452141209665</v>
      </c>
      <c r="AA195" s="5">
        <f t="shared" si="57"/>
        <v>3.3000029800943933</v>
      </c>
      <c r="AB195" s="5">
        <f t="shared" si="58"/>
        <v>3.3000029800943933</v>
      </c>
      <c r="AC195" s="5">
        <f t="shared" si="59"/>
        <v>3.3000029800943933</v>
      </c>
      <c r="AD195" s="5">
        <f t="shared" si="60"/>
        <v>3.3000029800943933</v>
      </c>
    </row>
    <row r="196" spans="15:30" x14ac:dyDescent="0.2">
      <c r="O196" s="6">
        <f t="shared" si="61"/>
        <v>20.29000000000002</v>
      </c>
      <c r="P196" s="6">
        <f t="shared" ref="P196:P259" si="62">P195+0.1</f>
        <v>20.300000000000022</v>
      </c>
      <c r="Q196" s="5">
        <f t="shared" ref="Q196:Q259" si="63">IF($P196&gt;=$D$5,1,10^($C$5*LOG(MAX($P196,$E$5)/$D$5)^2))</f>
        <v>2.807580207860767</v>
      </c>
      <c r="R196" s="5">
        <f t="shared" ref="R196:R259" si="64">IF($P196&gt;=$D$6,1,10^($C$6*LOG(MAX($P196,$E$6)/$D$6)^2))</f>
        <v>2.807580207860767</v>
      </c>
      <c r="S196" s="5">
        <f t="shared" ref="S196:S259" si="65">IF($P196&gt;=$D$7,1,10^($C$7*LOG(MAX($P196,$E$7)/$D$7)^2))</f>
        <v>2.7472629272139986</v>
      </c>
      <c r="T196" s="5">
        <f t="shared" ref="T196:T259" si="66">IF($P196&gt;=$D$8,1,10^($C$8*LOG(MAX($P196,$E$8)/$D$8)^2))</f>
        <v>3.6062674487478095</v>
      </c>
      <c r="U196" s="5">
        <f t="shared" ref="U196:U259" si="67">IF($P196&gt;=$D$9,1,10^($C$9*LOG(MAX($P196,$E$9)/$D$9)^2))</f>
        <v>3.6062674487478095</v>
      </c>
      <c r="V196" s="5">
        <f t="shared" ref="V196:V259" si="68">IF($P196&gt;=$D$10,1,10^($C$10*LOG(MAX($P196,$E$10)/$D$10)^2))</f>
        <v>3.6062674487478095</v>
      </c>
      <c r="W196" s="5">
        <f t="shared" ref="W196:W259" si="69">IF($P196&gt;=$D$11,1,10^($C$11*LOG(MAX($P196,$E$11)/$D$11)^2))</f>
        <v>3.6062674487478095</v>
      </c>
      <c r="X196" s="5">
        <f t="shared" ref="X196:X259" si="70">IF($P196&gt;=$H198,1,10^($G$5*LOG(MAX($P196,$I$5)/$H$5)^2))</f>
        <v>1</v>
      </c>
      <c r="Y196" s="5">
        <f t="shared" ref="Y196:Y259" si="71">IF($P196&gt;=$H$6,1,10^($G$6*LOG(MAX($P196,$I$6)/$H$6)^2))</f>
        <v>3.3629911489693285</v>
      </c>
      <c r="Z196" s="5">
        <f t="shared" ref="Z196:Z259" si="72">IF($P196&gt;=$H$7,1,10^($G$7*LOG(MAX($P196,$I$7)/$H$7)^2))</f>
        <v>2.8273452141209665</v>
      </c>
      <c r="AA196" s="5">
        <f t="shared" ref="AA196:AA259" si="73">IF(P196&gt;=$H$8,1,10^($G$8*LOG(MAX($P196,$I$8)/$H$8)^2))</f>
        <v>3.3000029800943933</v>
      </c>
      <c r="AB196" s="5">
        <f t="shared" ref="AB196:AB259" si="74">IF($P196&gt;=$H$9,1,10^($G$9*LOG(MAX($P196,$I$9)/$H$9)^2))</f>
        <v>3.3000029800943933</v>
      </c>
      <c r="AC196" s="5">
        <f t="shared" ref="AC196:AC259" si="75">IF($P196&gt;=$H$10,1,10^($G$10*LOG(MAX($P196,$I$10)/$H$10)^2))</f>
        <v>3.3000029800943933</v>
      </c>
      <c r="AD196" s="5">
        <f t="shared" ref="AD196:AD259" si="76">IF($P196&gt;=$H$11,1,10^($G$11*LOG(MAX($P196,$I$11)/$H$11)^2))</f>
        <v>3.3000029800943933</v>
      </c>
    </row>
    <row r="197" spans="15:30" x14ac:dyDescent="0.2">
      <c r="O197" s="6">
        <f t="shared" si="61"/>
        <v>20.390000000000022</v>
      </c>
      <c r="P197" s="6">
        <f t="shared" si="62"/>
        <v>20.400000000000023</v>
      </c>
      <c r="Q197" s="5">
        <f t="shared" si="63"/>
        <v>2.807580207860767</v>
      </c>
      <c r="R197" s="5">
        <f t="shared" si="64"/>
        <v>2.807580207860767</v>
      </c>
      <c r="S197" s="5">
        <f t="shared" si="65"/>
        <v>2.7472629272139986</v>
      </c>
      <c r="T197" s="5">
        <f t="shared" si="66"/>
        <v>3.6062674487478095</v>
      </c>
      <c r="U197" s="5">
        <f t="shared" si="67"/>
        <v>3.6062674487478095</v>
      </c>
      <c r="V197" s="5">
        <f t="shared" si="68"/>
        <v>3.6062674487478095</v>
      </c>
      <c r="W197" s="5">
        <f t="shared" si="69"/>
        <v>3.6062674487478095</v>
      </c>
      <c r="X197" s="5">
        <f t="shared" si="70"/>
        <v>1</v>
      </c>
      <c r="Y197" s="5">
        <f t="shared" si="71"/>
        <v>3.3629911489693285</v>
      </c>
      <c r="Z197" s="5">
        <f t="shared" si="72"/>
        <v>2.8273452141209665</v>
      </c>
      <c r="AA197" s="5">
        <f t="shared" si="73"/>
        <v>3.3000029800943933</v>
      </c>
      <c r="AB197" s="5">
        <f t="shared" si="74"/>
        <v>3.3000029800943933</v>
      </c>
      <c r="AC197" s="5">
        <f t="shared" si="75"/>
        <v>3.3000029800943933</v>
      </c>
      <c r="AD197" s="5">
        <f t="shared" si="76"/>
        <v>3.3000029800943933</v>
      </c>
    </row>
    <row r="198" spans="15:30" x14ac:dyDescent="0.2">
      <c r="O198" s="6">
        <f t="shared" si="61"/>
        <v>20.490000000000023</v>
      </c>
      <c r="P198" s="6">
        <f t="shared" si="62"/>
        <v>20.500000000000025</v>
      </c>
      <c r="Q198" s="5">
        <f t="shared" si="63"/>
        <v>2.807580207860767</v>
      </c>
      <c r="R198" s="5">
        <f t="shared" si="64"/>
        <v>2.807580207860767</v>
      </c>
      <c r="S198" s="5">
        <f t="shared" si="65"/>
        <v>2.7472629272139986</v>
      </c>
      <c r="T198" s="5">
        <f t="shared" si="66"/>
        <v>3.6062674487478095</v>
      </c>
      <c r="U198" s="5">
        <f t="shared" si="67"/>
        <v>3.6062674487478095</v>
      </c>
      <c r="V198" s="5">
        <f t="shared" si="68"/>
        <v>3.6062674487478095</v>
      </c>
      <c r="W198" s="5">
        <f t="shared" si="69"/>
        <v>3.6062674487478095</v>
      </c>
      <c r="X198" s="5">
        <f t="shared" si="70"/>
        <v>1</v>
      </c>
      <c r="Y198" s="5">
        <f t="shared" si="71"/>
        <v>3.3629911489693285</v>
      </c>
      <c r="Z198" s="5">
        <f t="shared" si="72"/>
        <v>2.8273452141209665</v>
      </c>
      <c r="AA198" s="5">
        <f t="shared" si="73"/>
        <v>3.3000029800943933</v>
      </c>
      <c r="AB198" s="5">
        <f t="shared" si="74"/>
        <v>3.3000029800943933</v>
      </c>
      <c r="AC198" s="5">
        <f t="shared" si="75"/>
        <v>3.3000029800943933</v>
      </c>
      <c r="AD198" s="5">
        <f t="shared" si="76"/>
        <v>3.3000029800943933</v>
      </c>
    </row>
    <row r="199" spans="15:30" x14ac:dyDescent="0.2">
      <c r="O199" s="6">
        <f t="shared" si="61"/>
        <v>20.590000000000025</v>
      </c>
      <c r="P199" s="6">
        <f t="shared" si="62"/>
        <v>20.600000000000026</v>
      </c>
      <c r="Q199" s="5">
        <f t="shared" si="63"/>
        <v>2.807580207860767</v>
      </c>
      <c r="R199" s="5">
        <f t="shared" si="64"/>
        <v>2.807580207860767</v>
      </c>
      <c r="S199" s="5">
        <f t="shared" si="65"/>
        <v>2.7472629272139986</v>
      </c>
      <c r="T199" s="5">
        <f t="shared" si="66"/>
        <v>3.6062674487478095</v>
      </c>
      <c r="U199" s="5">
        <f t="shared" si="67"/>
        <v>3.6062674487478095</v>
      </c>
      <c r="V199" s="5">
        <f t="shared" si="68"/>
        <v>3.6062674487478095</v>
      </c>
      <c r="W199" s="5">
        <f t="shared" si="69"/>
        <v>3.6062674487478095</v>
      </c>
      <c r="X199" s="5">
        <f t="shared" si="70"/>
        <v>1</v>
      </c>
      <c r="Y199" s="5">
        <f t="shared" si="71"/>
        <v>3.3629911489693285</v>
      </c>
      <c r="Z199" s="5">
        <f t="shared" si="72"/>
        <v>2.8273452141209665</v>
      </c>
      <c r="AA199" s="5">
        <f t="shared" si="73"/>
        <v>3.3000029800943933</v>
      </c>
      <c r="AB199" s="5">
        <f t="shared" si="74"/>
        <v>3.3000029800943933</v>
      </c>
      <c r="AC199" s="5">
        <f t="shared" si="75"/>
        <v>3.3000029800943933</v>
      </c>
      <c r="AD199" s="5">
        <f t="shared" si="76"/>
        <v>3.3000029800943933</v>
      </c>
    </row>
    <row r="200" spans="15:30" x14ac:dyDescent="0.2">
      <c r="O200" s="6">
        <f t="shared" si="61"/>
        <v>20.690000000000026</v>
      </c>
      <c r="P200" s="6">
        <f t="shared" si="62"/>
        <v>20.700000000000028</v>
      </c>
      <c r="Q200" s="5">
        <f t="shared" si="63"/>
        <v>2.807580207860767</v>
      </c>
      <c r="R200" s="5">
        <f t="shared" si="64"/>
        <v>2.807580207860767</v>
      </c>
      <c r="S200" s="5">
        <f t="shared" si="65"/>
        <v>2.7472629272139986</v>
      </c>
      <c r="T200" s="5">
        <f t="shared" si="66"/>
        <v>3.6062674487478095</v>
      </c>
      <c r="U200" s="5">
        <f t="shared" si="67"/>
        <v>3.6062674487478095</v>
      </c>
      <c r="V200" s="5">
        <f t="shared" si="68"/>
        <v>3.6062674487478095</v>
      </c>
      <c r="W200" s="5">
        <f t="shared" si="69"/>
        <v>3.6062674487478095</v>
      </c>
      <c r="X200" s="5">
        <f t="shared" si="70"/>
        <v>1</v>
      </c>
      <c r="Y200" s="5">
        <f t="shared" si="71"/>
        <v>3.3629911489693285</v>
      </c>
      <c r="Z200" s="5">
        <f t="shared" si="72"/>
        <v>2.8273452141209665</v>
      </c>
      <c r="AA200" s="5">
        <f t="shared" si="73"/>
        <v>3.3000029800943933</v>
      </c>
      <c r="AB200" s="5">
        <f t="shared" si="74"/>
        <v>3.3000029800943933</v>
      </c>
      <c r="AC200" s="5">
        <f t="shared" si="75"/>
        <v>3.3000029800943933</v>
      </c>
      <c r="AD200" s="5">
        <f t="shared" si="76"/>
        <v>3.3000029800943933</v>
      </c>
    </row>
    <row r="201" spans="15:30" x14ac:dyDescent="0.2">
      <c r="O201" s="6">
        <f t="shared" si="61"/>
        <v>20.790000000000028</v>
      </c>
      <c r="P201" s="6">
        <f t="shared" si="62"/>
        <v>20.800000000000029</v>
      </c>
      <c r="Q201" s="5">
        <f t="shared" si="63"/>
        <v>2.807580207860767</v>
      </c>
      <c r="R201" s="5">
        <f t="shared" si="64"/>
        <v>2.807580207860767</v>
      </c>
      <c r="S201" s="5">
        <f t="shared" si="65"/>
        <v>2.7472629272139986</v>
      </c>
      <c r="T201" s="5">
        <f t="shared" si="66"/>
        <v>3.6062674487478095</v>
      </c>
      <c r="U201" s="5">
        <f t="shared" si="67"/>
        <v>3.6062674487478095</v>
      </c>
      <c r="V201" s="5">
        <f t="shared" si="68"/>
        <v>3.6062674487478095</v>
      </c>
      <c r="W201" s="5">
        <f t="shared" si="69"/>
        <v>3.6062674487478095</v>
      </c>
      <c r="X201" s="5">
        <f t="shared" si="70"/>
        <v>1</v>
      </c>
      <c r="Y201" s="5">
        <f t="shared" si="71"/>
        <v>3.3629911489693285</v>
      </c>
      <c r="Z201" s="5">
        <f t="shared" si="72"/>
        <v>2.8273452141209665</v>
      </c>
      <c r="AA201" s="5">
        <f t="shared" si="73"/>
        <v>3.3000029800943933</v>
      </c>
      <c r="AB201" s="5">
        <f t="shared" si="74"/>
        <v>3.3000029800943933</v>
      </c>
      <c r="AC201" s="5">
        <f t="shared" si="75"/>
        <v>3.3000029800943933</v>
      </c>
      <c r="AD201" s="5">
        <f t="shared" si="76"/>
        <v>3.3000029800943933</v>
      </c>
    </row>
    <row r="202" spans="15:30" x14ac:dyDescent="0.2">
      <c r="O202" s="6">
        <f t="shared" si="61"/>
        <v>20.890000000000029</v>
      </c>
      <c r="P202" s="6">
        <f t="shared" si="62"/>
        <v>20.900000000000031</v>
      </c>
      <c r="Q202" s="5">
        <f t="shared" si="63"/>
        <v>2.807580207860767</v>
      </c>
      <c r="R202" s="5">
        <f t="shared" si="64"/>
        <v>2.807580207860767</v>
      </c>
      <c r="S202" s="5">
        <f t="shared" si="65"/>
        <v>2.7472629272139986</v>
      </c>
      <c r="T202" s="5">
        <f t="shared" si="66"/>
        <v>3.6062674487478095</v>
      </c>
      <c r="U202" s="5">
        <f t="shared" si="67"/>
        <v>3.6062674487478095</v>
      </c>
      <c r="V202" s="5">
        <f t="shared" si="68"/>
        <v>3.6062674487478095</v>
      </c>
      <c r="W202" s="5">
        <f t="shared" si="69"/>
        <v>3.6062674487478095</v>
      </c>
      <c r="X202" s="5">
        <f t="shared" si="70"/>
        <v>1</v>
      </c>
      <c r="Y202" s="5">
        <f t="shared" si="71"/>
        <v>3.3629911489693285</v>
      </c>
      <c r="Z202" s="5">
        <f t="shared" si="72"/>
        <v>2.8273452141209665</v>
      </c>
      <c r="AA202" s="5">
        <f t="shared" si="73"/>
        <v>3.3000029800943933</v>
      </c>
      <c r="AB202" s="5">
        <f t="shared" si="74"/>
        <v>3.3000029800943933</v>
      </c>
      <c r="AC202" s="5">
        <f t="shared" si="75"/>
        <v>3.3000029800943933</v>
      </c>
      <c r="AD202" s="5">
        <f t="shared" si="76"/>
        <v>3.3000029800943933</v>
      </c>
    </row>
    <row r="203" spans="15:30" x14ac:dyDescent="0.2">
      <c r="O203" s="6">
        <f t="shared" si="61"/>
        <v>20.99000000000003</v>
      </c>
      <c r="P203" s="6">
        <f t="shared" si="62"/>
        <v>21.000000000000032</v>
      </c>
      <c r="Q203" s="5">
        <f t="shared" si="63"/>
        <v>2.807580207860767</v>
      </c>
      <c r="R203" s="5">
        <f t="shared" si="64"/>
        <v>2.807580207860767</v>
      </c>
      <c r="S203" s="5">
        <f t="shared" si="65"/>
        <v>2.7472629272139986</v>
      </c>
      <c r="T203" s="5">
        <f t="shared" si="66"/>
        <v>3.6062674487478095</v>
      </c>
      <c r="U203" s="5">
        <f t="shared" si="67"/>
        <v>3.6062674487478095</v>
      </c>
      <c r="V203" s="5">
        <f t="shared" si="68"/>
        <v>3.6062674487478095</v>
      </c>
      <c r="W203" s="5">
        <f t="shared" si="69"/>
        <v>3.6062674487478095</v>
      </c>
      <c r="X203" s="5">
        <f t="shared" si="70"/>
        <v>1</v>
      </c>
      <c r="Y203" s="5">
        <f t="shared" si="71"/>
        <v>3.3629911489693285</v>
      </c>
      <c r="Z203" s="5">
        <f t="shared" si="72"/>
        <v>2.8273452141209665</v>
      </c>
      <c r="AA203" s="5">
        <f t="shared" si="73"/>
        <v>3.3000029800943933</v>
      </c>
      <c r="AB203" s="5">
        <f t="shared" si="74"/>
        <v>3.3000029800943933</v>
      </c>
      <c r="AC203" s="5">
        <f t="shared" si="75"/>
        <v>3.3000029800943933</v>
      </c>
      <c r="AD203" s="5">
        <f t="shared" si="76"/>
        <v>3.3000029800943933</v>
      </c>
    </row>
    <row r="204" spans="15:30" x14ac:dyDescent="0.2">
      <c r="O204" s="6">
        <f t="shared" si="61"/>
        <v>21.090000000000032</v>
      </c>
      <c r="P204" s="6">
        <f t="shared" si="62"/>
        <v>21.100000000000033</v>
      </c>
      <c r="Q204" s="5">
        <f t="shared" si="63"/>
        <v>2.807580207860767</v>
      </c>
      <c r="R204" s="5">
        <f t="shared" si="64"/>
        <v>2.807580207860767</v>
      </c>
      <c r="S204" s="5">
        <f t="shared" si="65"/>
        <v>2.7472629272139986</v>
      </c>
      <c r="T204" s="5">
        <f t="shared" si="66"/>
        <v>3.6062674487478095</v>
      </c>
      <c r="U204" s="5">
        <f t="shared" si="67"/>
        <v>3.6062674487478095</v>
      </c>
      <c r="V204" s="5">
        <f t="shared" si="68"/>
        <v>3.6062674487478095</v>
      </c>
      <c r="W204" s="5">
        <f t="shared" si="69"/>
        <v>3.6062674487478095</v>
      </c>
      <c r="X204" s="5">
        <f t="shared" si="70"/>
        <v>1</v>
      </c>
      <c r="Y204" s="5">
        <f t="shared" si="71"/>
        <v>3.3629911489693285</v>
      </c>
      <c r="Z204" s="5">
        <f t="shared" si="72"/>
        <v>2.8273452141209665</v>
      </c>
      <c r="AA204" s="5">
        <f t="shared" si="73"/>
        <v>3.3000029800943933</v>
      </c>
      <c r="AB204" s="5">
        <f t="shared" si="74"/>
        <v>3.3000029800943933</v>
      </c>
      <c r="AC204" s="5">
        <f t="shared" si="75"/>
        <v>3.3000029800943933</v>
      </c>
      <c r="AD204" s="5">
        <f t="shared" si="76"/>
        <v>3.3000029800943933</v>
      </c>
    </row>
    <row r="205" spans="15:30" x14ac:dyDescent="0.2">
      <c r="O205" s="6">
        <f t="shared" si="61"/>
        <v>21.190000000000033</v>
      </c>
      <c r="P205" s="6">
        <f t="shared" si="62"/>
        <v>21.200000000000035</v>
      </c>
      <c r="Q205" s="5">
        <f t="shared" si="63"/>
        <v>2.807580207860767</v>
      </c>
      <c r="R205" s="5">
        <f t="shared" si="64"/>
        <v>2.807580207860767</v>
      </c>
      <c r="S205" s="5">
        <f t="shared" si="65"/>
        <v>2.7472629272139986</v>
      </c>
      <c r="T205" s="5">
        <f t="shared" si="66"/>
        <v>3.6062674487478095</v>
      </c>
      <c r="U205" s="5">
        <f t="shared" si="67"/>
        <v>3.6062674487478095</v>
      </c>
      <c r="V205" s="5">
        <f t="shared" si="68"/>
        <v>3.6062674487478095</v>
      </c>
      <c r="W205" s="5">
        <f t="shared" si="69"/>
        <v>3.6062674487478095</v>
      </c>
      <c r="X205" s="5">
        <f t="shared" si="70"/>
        <v>1</v>
      </c>
      <c r="Y205" s="5">
        <f t="shared" si="71"/>
        <v>3.3629911489693285</v>
      </c>
      <c r="Z205" s="5">
        <f t="shared" si="72"/>
        <v>2.8273452141209665</v>
      </c>
      <c r="AA205" s="5">
        <f t="shared" si="73"/>
        <v>3.3000029800943933</v>
      </c>
      <c r="AB205" s="5">
        <f t="shared" si="74"/>
        <v>3.3000029800943933</v>
      </c>
      <c r="AC205" s="5">
        <f t="shared" si="75"/>
        <v>3.3000029800943933</v>
      </c>
      <c r="AD205" s="5">
        <f t="shared" si="76"/>
        <v>3.3000029800943933</v>
      </c>
    </row>
    <row r="206" spans="15:30" x14ac:dyDescent="0.2">
      <c r="O206" s="6">
        <f t="shared" si="61"/>
        <v>21.290000000000035</v>
      </c>
      <c r="P206" s="6">
        <f t="shared" si="62"/>
        <v>21.300000000000036</v>
      </c>
      <c r="Q206" s="5">
        <f t="shared" si="63"/>
        <v>2.807580207860767</v>
      </c>
      <c r="R206" s="5">
        <f t="shared" si="64"/>
        <v>2.807580207860767</v>
      </c>
      <c r="S206" s="5">
        <f t="shared" si="65"/>
        <v>2.7472629272139986</v>
      </c>
      <c r="T206" s="5">
        <f t="shared" si="66"/>
        <v>3.6062674487478095</v>
      </c>
      <c r="U206" s="5">
        <f t="shared" si="67"/>
        <v>3.6062674487478095</v>
      </c>
      <c r="V206" s="5">
        <f t="shared" si="68"/>
        <v>3.6062674487478095</v>
      </c>
      <c r="W206" s="5">
        <f t="shared" si="69"/>
        <v>3.6062674487478095</v>
      </c>
      <c r="X206" s="5">
        <f t="shared" si="70"/>
        <v>1</v>
      </c>
      <c r="Y206" s="5">
        <f t="shared" si="71"/>
        <v>3.3629911489693285</v>
      </c>
      <c r="Z206" s="5">
        <f t="shared" si="72"/>
        <v>2.8273452141209665</v>
      </c>
      <c r="AA206" s="5">
        <f t="shared" si="73"/>
        <v>3.3000029800943933</v>
      </c>
      <c r="AB206" s="5">
        <f t="shared" si="74"/>
        <v>3.3000029800943933</v>
      </c>
      <c r="AC206" s="5">
        <f t="shared" si="75"/>
        <v>3.3000029800943933</v>
      </c>
      <c r="AD206" s="5">
        <f t="shared" si="76"/>
        <v>3.3000029800943933</v>
      </c>
    </row>
    <row r="207" spans="15:30" x14ac:dyDescent="0.2">
      <c r="O207" s="6">
        <f t="shared" si="61"/>
        <v>21.390000000000036</v>
      </c>
      <c r="P207" s="6">
        <f t="shared" si="62"/>
        <v>21.400000000000038</v>
      </c>
      <c r="Q207" s="5">
        <f t="shared" si="63"/>
        <v>2.807580207860767</v>
      </c>
      <c r="R207" s="5">
        <f t="shared" si="64"/>
        <v>2.807580207860767</v>
      </c>
      <c r="S207" s="5">
        <f t="shared" si="65"/>
        <v>2.7472629272139986</v>
      </c>
      <c r="T207" s="5">
        <f t="shared" si="66"/>
        <v>3.6062674487478095</v>
      </c>
      <c r="U207" s="5">
        <f t="shared" si="67"/>
        <v>3.6062674487478095</v>
      </c>
      <c r="V207" s="5">
        <f t="shared" si="68"/>
        <v>3.6062674487478095</v>
      </c>
      <c r="W207" s="5">
        <f t="shared" si="69"/>
        <v>3.6062674487478095</v>
      </c>
      <c r="X207" s="5">
        <f t="shared" si="70"/>
        <v>1</v>
      </c>
      <c r="Y207" s="5">
        <f t="shared" si="71"/>
        <v>3.3629911489693285</v>
      </c>
      <c r="Z207" s="5">
        <f t="shared" si="72"/>
        <v>2.8273452141209665</v>
      </c>
      <c r="AA207" s="5">
        <f t="shared" si="73"/>
        <v>3.3000029800943933</v>
      </c>
      <c r="AB207" s="5">
        <f t="shared" si="74"/>
        <v>3.3000029800943933</v>
      </c>
      <c r="AC207" s="5">
        <f t="shared" si="75"/>
        <v>3.3000029800943933</v>
      </c>
      <c r="AD207" s="5">
        <f t="shared" si="76"/>
        <v>3.3000029800943933</v>
      </c>
    </row>
    <row r="208" spans="15:30" x14ac:dyDescent="0.2">
      <c r="O208" s="6">
        <f t="shared" si="61"/>
        <v>21.490000000000038</v>
      </c>
      <c r="P208" s="6">
        <f t="shared" si="62"/>
        <v>21.500000000000039</v>
      </c>
      <c r="Q208" s="5">
        <f t="shared" si="63"/>
        <v>2.807580207860767</v>
      </c>
      <c r="R208" s="5">
        <f t="shared" si="64"/>
        <v>2.807580207860767</v>
      </c>
      <c r="S208" s="5">
        <f t="shared" si="65"/>
        <v>2.7472629272139986</v>
      </c>
      <c r="T208" s="5">
        <f t="shared" si="66"/>
        <v>3.6062674487478095</v>
      </c>
      <c r="U208" s="5">
        <f t="shared" si="67"/>
        <v>3.6062674487478095</v>
      </c>
      <c r="V208" s="5">
        <f t="shared" si="68"/>
        <v>3.6062674487478095</v>
      </c>
      <c r="W208" s="5">
        <f t="shared" si="69"/>
        <v>3.6062674487478095</v>
      </c>
      <c r="X208" s="5">
        <f t="shared" si="70"/>
        <v>1</v>
      </c>
      <c r="Y208" s="5">
        <f t="shared" si="71"/>
        <v>3.3629911489693285</v>
      </c>
      <c r="Z208" s="5">
        <f t="shared" si="72"/>
        <v>2.8273452141209665</v>
      </c>
      <c r="AA208" s="5">
        <f t="shared" si="73"/>
        <v>3.3000029800943933</v>
      </c>
      <c r="AB208" s="5">
        <f t="shared" si="74"/>
        <v>3.3000029800943933</v>
      </c>
      <c r="AC208" s="5">
        <f t="shared" si="75"/>
        <v>3.3000029800943933</v>
      </c>
      <c r="AD208" s="5">
        <f t="shared" si="76"/>
        <v>3.3000029800943933</v>
      </c>
    </row>
    <row r="209" spans="15:30" x14ac:dyDescent="0.2">
      <c r="O209" s="6">
        <f t="shared" si="61"/>
        <v>21.590000000000039</v>
      </c>
      <c r="P209" s="6">
        <f t="shared" si="62"/>
        <v>21.600000000000041</v>
      </c>
      <c r="Q209" s="5">
        <f t="shared" si="63"/>
        <v>2.807580207860767</v>
      </c>
      <c r="R209" s="5">
        <f t="shared" si="64"/>
        <v>2.807580207860767</v>
      </c>
      <c r="S209" s="5">
        <f t="shared" si="65"/>
        <v>2.7472629272139986</v>
      </c>
      <c r="T209" s="5">
        <f t="shared" si="66"/>
        <v>3.6062674487478095</v>
      </c>
      <c r="U209" s="5">
        <f t="shared" si="67"/>
        <v>3.6062674487478095</v>
      </c>
      <c r="V209" s="5">
        <f t="shared" si="68"/>
        <v>3.6062674487478095</v>
      </c>
      <c r="W209" s="5">
        <f t="shared" si="69"/>
        <v>3.6062674487478095</v>
      </c>
      <c r="X209" s="5">
        <f t="shared" si="70"/>
        <v>1</v>
      </c>
      <c r="Y209" s="5">
        <f t="shared" si="71"/>
        <v>3.3629911489693285</v>
      </c>
      <c r="Z209" s="5">
        <f t="shared" si="72"/>
        <v>2.8273452141209665</v>
      </c>
      <c r="AA209" s="5">
        <f t="shared" si="73"/>
        <v>3.3000029800943933</v>
      </c>
      <c r="AB209" s="5">
        <f t="shared" si="74"/>
        <v>3.3000029800943933</v>
      </c>
      <c r="AC209" s="5">
        <f t="shared" si="75"/>
        <v>3.3000029800943933</v>
      </c>
      <c r="AD209" s="5">
        <f t="shared" si="76"/>
        <v>3.3000029800943933</v>
      </c>
    </row>
    <row r="210" spans="15:30" x14ac:dyDescent="0.2">
      <c r="O210" s="6">
        <f t="shared" si="61"/>
        <v>21.69000000000004</v>
      </c>
      <c r="P210" s="6">
        <f t="shared" si="62"/>
        <v>21.700000000000042</v>
      </c>
      <c r="Q210" s="5">
        <f t="shared" si="63"/>
        <v>2.807580207860767</v>
      </c>
      <c r="R210" s="5">
        <f t="shared" si="64"/>
        <v>2.807580207860767</v>
      </c>
      <c r="S210" s="5">
        <f t="shared" si="65"/>
        <v>2.7472629272139986</v>
      </c>
      <c r="T210" s="5">
        <f t="shared" si="66"/>
        <v>3.6062674487478095</v>
      </c>
      <c r="U210" s="5">
        <f t="shared" si="67"/>
        <v>3.6062674487478095</v>
      </c>
      <c r="V210" s="5">
        <f t="shared" si="68"/>
        <v>3.6062674487478095</v>
      </c>
      <c r="W210" s="5">
        <f t="shared" si="69"/>
        <v>3.6062674487478095</v>
      </c>
      <c r="X210" s="5">
        <f t="shared" si="70"/>
        <v>1</v>
      </c>
      <c r="Y210" s="5">
        <f t="shared" si="71"/>
        <v>3.3629911489693285</v>
      </c>
      <c r="Z210" s="5">
        <f t="shared" si="72"/>
        <v>2.8273452141209665</v>
      </c>
      <c r="AA210" s="5">
        <f t="shared" si="73"/>
        <v>3.3000029800943933</v>
      </c>
      <c r="AB210" s="5">
        <f t="shared" si="74"/>
        <v>3.3000029800943933</v>
      </c>
      <c r="AC210" s="5">
        <f t="shared" si="75"/>
        <v>3.3000029800943933</v>
      </c>
      <c r="AD210" s="5">
        <f t="shared" si="76"/>
        <v>3.3000029800943933</v>
      </c>
    </row>
    <row r="211" spans="15:30" x14ac:dyDescent="0.2">
      <c r="O211" s="6">
        <f t="shared" si="61"/>
        <v>21.790000000000042</v>
      </c>
      <c r="P211" s="6">
        <f t="shared" si="62"/>
        <v>21.800000000000043</v>
      </c>
      <c r="Q211" s="5">
        <f t="shared" si="63"/>
        <v>2.807580207860767</v>
      </c>
      <c r="R211" s="5">
        <f t="shared" si="64"/>
        <v>2.807580207860767</v>
      </c>
      <c r="S211" s="5">
        <f t="shared" si="65"/>
        <v>2.7472629272139986</v>
      </c>
      <c r="T211" s="5">
        <f t="shared" si="66"/>
        <v>3.6062674487478095</v>
      </c>
      <c r="U211" s="5">
        <f t="shared" si="67"/>
        <v>3.6062674487478095</v>
      </c>
      <c r="V211" s="5">
        <f t="shared" si="68"/>
        <v>3.6062674487478095</v>
      </c>
      <c r="W211" s="5">
        <f t="shared" si="69"/>
        <v>3.6062674487478095</v>
      </c>
      <c r="X211" s="5">
        <f t="shared" si="70"/>
        <v>1</v>
      </c>
      <c r="Y211" s="5">
        <f t="shared" si="71"/>
        <v>3.3629911489693285</v>
      </c>
      <c r="Z211" s="5">
        <f t="shared" si="72"/>
        <v>2.8273452141209665</v>
      </c>
      <c r="AA211" s="5">
        <f t="shared" si="73"/>
        <v>3.3000029800943933</v>
      </c>
      <c r="AB211" s="5">
        <f t="shared" si="74"/>
        <v>3.3000029800943933</v>
      </c>
      <c r="AC211" s="5">
        <f t="shared" si="75"/>
        <v>3.3000029800943933</v>
      </c>
      <c r="AD211" s="5">
        <f t="shared" si="76"/>
        <v>3.3000029800943933</v>
      </c>
    </row>
    <row r="212" spans="15:30" x14ac:dyDescent="0.2">
      <c r="O212" s="6">
        <f t="shared" si="61"/>
        <v>21.890000000000043</v>
      </c>
      <c r="P212" s="6">
        <f t="shared" si="62"/>
        <v>21.900000000000045</v>
      </c>
      <c r="Q212" s="5">
        <f t="shared" si="63"/>
        <v>2.807580207860767</v>
      </c>
      <c r="R212" s="5">
        <f t="shared" si="64"/>
        <v>2.807580207860767</v>
      </c>
      <c r="S212" s="5">
        <f t="shared" si="65"/>
        <v>2.7472629272139986</v>
      </c>
      <c r="T212" s="5">
        <f t="shared" si="66"/>
        <v>3.6062674487478095</v>
      </c>
      <c r="U212" s="5">
        <f t="shared" si="67"/>
        <v>3.6062674487478095</v>
      </c>
      <c r="V212" s="5">
        <f t="shared" si="68"/>
        <v>3.6062674487478095</v>
      </c>
      <c r="W212" s="5">
        <f t="shared" si="69"/>
        <v>3.6062674487478095</v>
      </c>
      <c r="X212" s="5">
        <f t="shared" si="70"/>
        <v>1</v>
      </c>
      <c r="Y212" s="5">
        <f t="shared" si="71"/>
        <v>3.3629911489693285</v>
      </c>
      <c r="Z212" s="5">
        <f t="shared" si="72"/>
        <v>2.8273452141209665</v>
      </c>
      <c r="AA212" s="5">
        <f t="shared" si="73"/>
        <v>3.3000029800943933</v>
      </c>
      <c r="AB212" s="5">
        <f t="shared" si="74"/>
        <v>3.3000029800943933</v>
      </c>
      <c r="AC212" s="5">
        <f t="shared" si="75"/>
        <v>3.3000029800943933</v>
      </c>
      <c r="AD212" s="5">
        <f t="shared" si="76"/>
        <v>3.3000029800943933</v>
      </c>
    </row>
    <row r="213" spans="15:30" x14ac:dyDescent="0.2">
      <c r="O213" s="6">
        <f t="shared" si="61"/>
        <v>21.990000000000045</v>
      </c>
      <c r="P213" s="6">
        <f t="shared" si="62"/>
        <v>22.000000000000046</v>
      </c>
      <c r="Q213" s="5">
        <f t="shared" si="63"/>
        <v>2.807580207860767</v>
      </c>
      <c r="R213" s="5">
        <f t="shared" si="64"/>
        <v>2.807580207860767</v>
      </c>
      <c r="S213" s="5">
        <f t="shared" si="65"/>
        <v>2.7472629272139986</v>
      </c>
      <c r="T213" s="5">
        <f t="shared" si="66"/>
        <v>3.6062674487478095</v>
      </c>
      <c r="U213" s="5">
        <f t="shared" si="67"/>
        <v>3.6062674487478095</v>
      </c>
      <c r="V213" s="5">
        <f t="shared" si="68"/>
        <v>3.6062674487478095</v>
      </c>
      <c r="W213" s="5">
        <f t="shared" si="69"/>
        <v>3.6062674487478095</v>
      </c>
      <c r="X213" s="5">
        <f t="shared" si="70"/>
        <v>1</v>
      </c>
      <c r="Y213" s="5">
        <f t="shared" si="71"/>
        <v>3.3629911489693285</v>
      </c>
      <c r="Z213" s="5">
        <f t="shared" si="72"/>
        <v>2.8273452141209665</v>
      </c>
      <c r="AA213" s="5">
        <f t="shared" si="73"/>
        <v>3.3000029800943933</v>
      </c>
      <c r="AB213" s="5">
        <f t="shared" si="74"/>
        <v>3.3000029800943933</v>
      </c>
      <c r="AC213" s="5">
        <f t="shared" si="75"/>
        <v>3.3000029800943933</v>
      </c>
      <c r="AD213" s="5">
        <f t="shared" si="76"/>
        <v>3.3000029800943933</v>
      </c>
    </row>
    <row r="214" spans="15:30" x14ac:dyDescent="0.2">
      <c r="O214" s="6">
        <f t="shared" si="61"/>
        <v>22.090000000000046</v>
      </c>
      <c r="P214" s="6">
        <f t="shared" si="62"/>
        <v>22.100000000000048</v>
      </c>
      <c r="Q214" s="5">
        <f t="shared" si="63"/>
        <v>2.807580207860767</v>
      </c>
      <c r="R214" s="5">
        <f t="shared" si="64"/>
        <v>2.807580207860767</v>
      </c>
      <c r="S214" s="5">
        <f t="shared" si="65"/>
        <v>2.7472629272139986</v>
      </c>
      <c r="T214" s="5">
        <f t="shared" si="66"/>
        <v>3.6062674487478095</v>
      </c>
      <c r="U214" s="5">
        <f t="shared" si="67"/>
        <v>3.6062674487478095</v>
      </c>
      <c r="V214" s="5">
        <f t="shared" si="68"/>
        <v>3.6062674487478095</v>
      </c>
      <c r="W214" s="5">
        <f t="shared" si="69"/>
        <v>3.6062674487478095</v>
      </c>
      <c r="X214" s="5">
        <f t="shared" si="70"/>
        <v>1</v>
      </c>
      <c r="Y214" s="5">
        <f t="shared" si="71"/>
        <v>3.3629911489693285</v>
      </c>
      <c r="Z214" s="5">
        <f t="shared" si="72"/>
        <v>2.8273452141209665</v>
      </c>
      <c r="AA214" s="5">
        <f t="shared" si="73"/>
        <v>3.3000029800943933</v>
      </c>
      <c r="AB214" s="5">
        <f t="shared" si="74"/>
        <v>3.3000029800943933</v>
      </c>
      <c r="AC214" s="5">
        <f t="shared" si="75"/>
        <v>3.3000029800943933</v>
      </c>
      <c r="AD214" s="5">
        <f t="shared" si="76"/>
        <v>3.3000029800943933</v>
      </c>
    </row>
    <row r="215" spans="15:30" x14ac:dyDescent="0.2">
      <c r="O215" s="6">
        <f t="shared" si="61"/>
        <v>22.190000000000047</v>
      </c>
      <c r="P215" s="6">
        <f t="shared" si="62"/>
        <v>22.200000000000049</v>
      </c>
      <c r="Q215" s="5">
        <f t="shared" si="63"/>
        <v>2.807580207860767</v>
      </c>
      <c r="R215" s="5">
        <f t="shared" si="64"/>
        <v>2.807580207860767</v>
      </c>
      <c r="S215" s="5">
        <f t="shared" si="65"/>
        <v>2.7472629272139986</v>
      </c>
      <c r="T215" s="5">
        <f t="shared" si="66"/>
        <v>3.6062674487478095</v>
      </c>
      <c r="U215" s="5">
        <f t="shared" si="67"/>
        <v>3.6062674487478095</v>
      </c>
      <c r="V215" s="5">
        <f t="shared" si="68"/>
        <v>3.6062674487478095</v>
      </c>
      <c r="W215" s="5">
        <f t="shared" si="69"/>
        <v>3.6062674487478095</v>
      </c>
      <c r="X215" s="5">
        <f t="shared" si="70"/>
        <v>1</v>
      </c>
      <c r="Y215" s="5">
        <f t="shared" si="71"/>
        <v>3.3629911489693285</v>
      </c>
      <c r="Z215" s="5">
        <f t="shared" si="72"/>
        <v>2.8273452141209665</v>
      </c>
      <c r="AA215" s="5">
        <f t="shared" si="73"/>
        <v>3.3000029800943933</v>
      </c>
      <c r="AB215" s="5">
        <f t="shared" si="74"/>
        <v>3.3000029800943933</v>
      </c>
      <c r="AC215" s="5">
        <f t="shared" si="75"/>
        <v>3.3000029800943933</v>
      </c>
      <c r="AD215" s="5">
        <f t="shared" si="76"/>
        <v>3.3000029800943933</v>
      </c>
    </row>
    <row r="216" spans="15:30" x14ac:dyDescent="0.2">
      <c r="O216" s="6">
        <f t="shared" si="61"/>
        <v>22.290000000000049</v>
      </c>
      <c r="P216" s="6">
        <f t="shared" si="62"/>
        <v>22.30000000000005</v>
      </c>
      <c r="Q216" s="5">
        <f t="shared" si="63"/>
        <v>2.807580207860767</v>
      </c>
      <c r="R216" s="5">
        <f t="shared" si="64"/>
        <v>2.807580207860767</v>
      </c>
      <c r="S216" s="5">
        <f t="shared" si="65"/>
        <v>2.7472629272139986</v>
      </c>
      <c r="T216" s="5">
        <f t="shared" si="66"/>
        <v>3.6062674487478095</v>
      </c>
      <c r="U216" s="5">
        <f t="shared" si="67"/>
        <v>3.6062674487478095</v>
      </c>
      <c r="V216" s="5">
        <f t="shared" si="68"/>
        <v>3.6062674487478095</v>
      </c>
      <c r="W216" s="5">
        <f t="shared" si="69"/>
        <v>3.6062674487478095</v>
      </c>
      <c r="X216" s="5">
        <f t="shared" si="70"/>
        <v>1</v>
      </c>
      <c r="Y216" s="5">
        <f t="shared" si="71"/>
        <v>3.3629911489693285</v>
      </c>
      <c r="Z216" s="5">
        <f t="shared" si="72"/>
        <v>2.8273452141209665</v>
      </c>
      <c r="AA216" s="5">
        <f t="shared" si="73"/>
        <v>3.3000029800943933</v>
      </c>
      <c r="AB216" s="5">
        <f t="shared" si="74"/>
        <v>3.3000029800943933</v>
      </c>
      <c r="AC216" s="5">
        <f t="shared" si="75"/>
        <v>3.3000029800943933</v>
      </c>
      <c r="AD216" s="5">
        <f t="shared" si="76"/>
        <v>3.3000029800943933</v>
      </c>
    </row>
    <row r="217" spans="15:30" x14ac:dyDescent="0.2">
      <c r="O217" s="6">
        <f t="shared" si="61"/>
        <v>22.39000000000005</v>
      </c>
      <c r="P217" s="6">
        <f t="shared" si="62"/>
        <v>22.400000000000052</v>
      </c>
      <c r="Q217" s="5">
        <f t="shared" si="63"/>
        <v>2.807580207860767</v>
      </c>
      <c r="R217" s="5">
        <f t="shared" si="64"/>
        <v>2.807580207860767</v>
      </c>
      <c r="S217" s="5">
        <f t="shared" si="65"/>
        <v>2.7472629272139986</v>
      </c>
      <c r="T217" s="5">
        <f t="shared" si="66"/>
        <v>3.6062674487478095</v>
      </c>
      <c r="U217" s="5">
        <f t="shared" si="67"/>
        <v>3.6062674487478095</v>
      </c>
      <c r="V217" s="5">
        <f t="shared" si="68"/>
        <v>3.6062674487478095</v>
      </c>
      <c r="W217" s="5">
        <f t="shared" si="69"/>
        <v>3.6062674487478095</v>
      </c>
      <c r="X217" s="5">
        <f t="shared" si="70"/>
        <v>1</v>
      </c>
      <c r="Y217" s="5">
        <f t="shared" si="71"/>
        <v>3.3629911489693285</v>
      </c>
      <c r="Z217" s="5">
        <f t="shared" si="72"/>
        <v>2.8273452141209665</v>
      </c>
      <c r="AA217" s="5">
        <f t="shared" si="73"/>
        <v>3.3000029800943933</v>
      </c>
      <c r="AB217" s="5">
        <f t="shared" si="74"/>
        <v>3.3000029800943933</v>
      </c>
      <c r="AC217" s="5">
        <f t="shared" si="75"/>
        <v>3.3000029800943933</v>
      </c>
      <c r="AD217" s="5">
        <f t="shared" si="76"/>
        <v>3.3000029800943933</v>
      </c>
    </row>
    <row r="218" spans="15:30" x14ac:dyDescent="0.2">
      <c r="O218" s="6">
        <f t="shared" si="61"/>
        <v>22.490000000000052</v>
      </c>
      <c r="P218" s="6">
        <f t="shared" si="62"/>
        <v>22.500000000000053</v>
      </c>
      <c r="Q218" s="5">
        <f t="shared" si="63"/>
        <v>2.807580207860767</v>
      </c>
      <c r="R218" s="5">
        <f t="shared" si="64"/>
        <v>2.807580207860767</v>
      </c>
      <c r="S218" s="5">
        <f t="shared" si="65"/>
        <v>2.7472629272139986</v>
      </c>
      <c r="T218" s="5">
        <f t="shared" si="66"/>
        <v>3.6062674487478095</v>
      </c>
      <c r="U218" s="5">
        <f t="shared" si="67"/>
        <v>3.6062674487478095</v>
      </c>
      <c r="V218" s="5">
        <f t="shared" si="68"/>
        <v>3.6062674487478095</v>
      </c>
      <c r="W218" s="5">
        <f t="shared" si="69"/>
        <v>3.6062674487478095</v>
      </c>
      <c r="X218" s="5">
        <f t="shared" si="70"/>
        <v>1</v>
      </c>
      <c r="Y218" s="5">
        <f t="shared" si="71"/>
        <v>3.3629911489693285</v>
      </c>
      <c r="Z218" s="5">
        <f t="shared" si="72"/>
        <v>2.8273452141209665</v>
      </c>
      <c r="AA218" s="5">
        <f t="shared" si="73"/>
        <v>3.3000029800943933</v>
      </c>
      <c r="AB218" s="5">
        <f t="shared" si="74"/>
        <v>3.3000029800943933</v>
      </c>
      <c r="AC218" s="5">
        <f t="shared" si="75"/>
        <v>3.3000029800943933</v>
      </c>
      <c r="AD218" s="5">
        <f t="shared" si="76"/>
        <v>3.3000029800943933</v>
      </c>
    </row>
    <row r="219" spans="15:30" x14ac:dyDescent="0.2">
      <c r="O219" s="6">
        <f t="shared" si="61"/>
        <v>22.590000000000053</v>
      </c>
      <c r="P219" s="6">
        <f t="shared" si="62"/>
        <v>22.600000000000055</v>
      </c>
      <c r="Q219" s="5">
        <f t="shared" si="63"/>
        <v>2.807580207860767</v>
      </c>
      <c r="R219" s="5">
        <f t="shared" si="64"/>
        <v>2.807580207860767</v>
      </c>
      <c r="S219" s="5">
        <f t="shared" si="65"/>
        <v>2.7472629272139986</v>
      </c>
      <c r="T219" s="5">
        <f t="shared" si="66"/>
        <v>3.6062674487478095</v>
      </c>
      <c r="U219" s="5">
        <f t="shared" si="67"/>
        <v>3.6062674487478095</v>
      </c>
      <c r="V219" s="5">
        <f t="shared" si="68"/>
        <v>3.6062674487478095</v>
      </c>
      <c r="W219" s="5">
        <f t="shared" si="69"/>
        <v>3.6062674487478095</v>
      </c>
      <c r="X219" s="5">
        <f t="shared" si="70"/>
        <v>1</v>
      </c>
      <c r="Y219" s="5">
        <f t="shared" si="71"/>
        <v>3.3629911489693285</v>
      </c>
      <c r="Z219" s="5">
        <f t="shared" si="72"/>
        <v>2.8273452141209665</v>
      </c>
      <c r="AA219" s="5">
        <f t="shared" si="73"/>
        <v>3.3000029800943933</v>
      </c>
      <c r="AB219" s="5">
        <f t="shared" si="74"/>
        <v>3.3000029800943933</v>
      </c>
      <c r="AC219" s="5">
        <f t="shared" si="75"/>
        <v>3.3000029800943933</v>
      </c>
      <c r="AD219" s="5">
        <f t="shared" si="76"/>
        <v>3.3000029800943933</v>
      </c>
    </row>
    <row r="220" spans="15:30" x14ac:dyDescent="0.2">
      <c r="O220" s="6">
        <f t="shared" si="61"/>
        <v>22.690000000000055</v>
      </c>
      <c r="P220" s="6">
        <f t="shared" si="62"/>
        <v>22.700000000000056</v>
      </c>
      <c r="Q220" s="5">
        <f t="shared" si="63"/>
        <v>2.807580207860767</v>
      </c>
      <c r="R220" s="5">
        <f t="shared" si="64"/>
        <v>2.807580207860767</v>
      </c>
      <c r="S220" s="5">
        <f t="shared" si="65"/>
        <v>2.7472629272139986</v>
      </c>
      <c r="T220" s="5">
        <f t="shared" si="66"/>
        <v>3.6062674487478095</v>
      </c>
      <c r="U220" s="5">
        <f t="shared" si="67"/>
        <v>3.6062674487478095</v>
      </c>
      <c r="V220" s="5">
        <f t="shared" si="68"/>
        <v>3.6062674487478095</v>
      </c>
      <c r="W220" s="5">
        <f t="shared" si="69"/>
        <v>3.6062674487478095</v>
      </c>
      <c r="X220" s="5">
        <f t="shared" si="70"/>
        <v>1</v>
      </c>
      <c r="Y220" s="5">
        <f t="shared" si="71"/>
        <v>3.3629911489693285</v>
      </c>
      <c r="Z220" s="5">
        <f t="shared" si="72"/>
        <v>2.8273452141209665</v>
      </c>
      <c r="AA220" s="5">
        <f t="shared" si="73"/>
        <v>3.3000029800943933</v>
      </c>
      <c r="AB220" s="5">
        <f t="shared" si="74"/>
        <v>3.3000029800943933</v>
      </c>
      <c r="AC220" s="5">
        <f t="shared" si="75"/>
        <v>3.3000029800943933</v>
      </c>
      <c r="AD220" s="5">
        <f t="shared" si="76"/>
        <v>3.3000029800943933</v>
      </c>
    </row>
    <row r="221" spans="15:30" x14ac:dyDescent="0.2">
      <c r="O221" s="6">
        <f t="shared" si="61"/>
        <v>22.790000000000056</v>
      </c>
      <c r="P221" s="6">
        <f t="shared" si="62"/>
        <v>22.800000000000058</v>
      </c>
      <c r="Q221" s="5">
        <f t="shared" si="63"/>
        <v>2.807580207860767</v>
      </c>
      <c r="R221" s="5">
        <f t="shared" si="64"/>
        <v>2.807580207860767</v>
      </c>
      <c r="S221" s="5">
        <f t="shared" si="65"/>
        <v>2.7472629272139986</v>
      </c>
      <c r="T221" s="5">
        <f t="shared" si="66"/>
        <v>3.6062674487478095</v>
      </c>
      <c r="U221" s="5">
        <f t="shared" si="67"/>
        <v>3.6062674487478095</v>
      </c>
      <c r="V221" s="5">
        <f t="shared" si="68"/>
        <v>3.6062674487478095</v>
      </c>
      <c r="W221" s="5">
        <f t="shared" si="69"/>
        <v>3.6062674487478095</v>
      </c>
      <c r="X221" s="5">
        <f t="shared" si="70"/>
        <v>1</v>
      </c>
      <c r="Y221" s="5">
        <f t="shared" si="71"/>
        <v>3.3629911489693285</v>
      </c>
      <c r="Z221" s="5">
        <f t="shared" si="72"/>
        <v>2.8273452141209665</v>
      </c>
      <c r="AA221" s="5">
        <f t="shared" si="73"/>
        <v>3.3000029800943933</v>
      </c>
      <c r="AB221" s="5">
        <f t="shared" si="74"/>
        <v>3.3000029800943933</v>
      </c>
      <c r="AC221" s="5">
        <f t="shared" si="75"/>
        <v>3.3000029800943933</v>
      </c>
      <c r="AD221" s="5">
        <f t="shared" si="76"/>
        <v>3.3000029800943933</v>
      </c>
    </row>
    <row r="222" spans="15:30" x14ac:dyDescent="0.2">
      <c r="O222" s="6">
        <f t="shared" si="61"/>
        <v>22.890000000000057</v>
      </c>
      <c r="P222" s="6">
        <f t="shared" si="62"/>
        <v>22.900000000000059</v>
      </c>
      <c r="Q222" s="5">
        <f t="shared" si="63"/>
        <v>2.807580207860767</v>
      </c>
      <c r="R222" s="5">
        <f t="shared" si="64"/>
        <v>2.807580207860767</v>
      </c>
      <c r="S222" s="5">
        <f t="shared" si="65"/>
        <v>2.7472629272139986</v>
      </c>
      <c r="T222" s="5">
        <f t="shared" si="66"/>
        <v>3.6062674487478095</v>
      </c>
      <c r="U222" s="5">
        <f t="shared" si="67"/>
        <v>3.6062674487478095</v>
      </c>
      <c r="V222" s="5">
        <f t="shared" si="68"/>
        <v>3.6062674487478095</v>
      </c>
      <c r="W222" s="5">
        <f t="shared" si="69"/>
        <v>3.6062674487478095</v>
      </c>
      <c r="X222" s="5">
        <f t="shared" si="70"/>
        <v>1</v>
      </c>
      <c r="Y222" s="5">
        <f t="shared" si="71"/>
        <v>3.3629911489693285</v>
      </c>
      <c r="Z222" s="5">
        <f t="shared" si="72"/>
        <v>2.8273452141209665</v>
      </c>
      <c r="AA222" s="5">
        <f t="shared" si="73"/>
        <v>3.3000029800943933</v>
      </c>
      <c r="AB222" s="5">
        <f t="shared" si="74"/>
        <v>3.3000029800943933</v>
      </c>
      <c r="AC222" s="5">
        <f t="shared" si="75"/>
        <v>3.3000029800943933</v>
      </c>
      <c r="AD222" s="5">
        <f t="shared" si="76"/>
        <v>3.3000029800943933</v>
      </c>
    </row>
    <row r="223" spans="15:30" x14ac:dyDescent="0.2">
      <c r="O223" s="6">
        <f t="shared" si="61"/>
        <v>22.990000000000059</v>
      </c>
      <c r="P223" s="6">
        <f t="shared" si="62"/>
        <v>23.00000000000006</v>
      </c>
      <c r="Q223" s="5">
        <f t="shared" si="63"/>
        <v>2.807580207860767</v>
      </c>
      <c r="R223" s="5">
        <f t="shared" si="64"/>
        <v>2.807580207860767</v>
      </c>
      <c r="S223" s="5">
        <f t="shared" si="65"/>
        <v>2.7472629272139986</v>
      </c>
      <c r="T223" s="5">
        <f t="shared" si="66"/>
        <v>3.6062674487478095</v>
      </c>
      <c r="U223" s="5">
        <f t="shared" si="67"/>
        <v>3.6062674487478095</v>
      </c>
      <c r="V223" s="5">
        <f t="shared" si="68"/>
        <v>3.6062674487478095</v>
      </c>
      <c r="W223" s="5">
        <f t="shared" si="69"/>
        <v>3.6062674487478095</v>
      </c>
      <c r="X223" s="5">
        <f t="shared" si="70"/>
        <v>1</v>
      </c>
      <c r="Y223" s="5">
        <f t="shared" si="71"/>
        <v>3.3629911489693285</v>
      </c>
      <c r="Z223" s="5">
        <f t="shared" si="72"/>
        <v>2.8273452141209665</v>
      </c>
      <c r="AA223" s="5">
        <f t="shared" si="73"/>
        <v>3.3000029800943933</v>
      </c>
      <c r="AB223" s="5">
        <f t="shared" si="74"/>
        <v>3.3000029800943933</v>
      </c>
      <c r="AC223" s="5">
        <f t="shared" si="75"/>
        <v>3.3000029800943933</v>
      </c>
      <c r="AD223" s="5">
        <f t="shared" si="76"/>
        <v>3.3000029800943933</v>
      </c>
    </row>
    <row r="224" spans="15:30" x14ac:dyDescent="0.2">
      <c r="O224" s="6">
        <f t="shared" si="61"/>
        <v>23.09000000000006</v>
      </c>
      <c r="P224" s="6">
        <f t="shared" si="62"/>
        <v>23.100000000000062</v>
      </c>
      <c r="Q224" s="5">
        <f t="shared" si="63"/>
        <v>2.807580207860767</v>
      </c>
      <c r="R224" s="5">
        <f t="shared" si="64"/>
        <v>2.807580207860767</v>
      </c>
      <c r="S224" s="5">
        <f t="shared" si="65"/>
        <v>2.7472629272139986</v>
      </c>
      <c r="T224" s="5">
        <f t="shared" si="66"/>
        <v>3.6062674487478095</v>
      </c>
      <c r="U224" s="5">
        <f t="shared" si="67"/>
        <v>3.6062674487478095</v>
      </c>
      <c r="V224" s="5">
        <f t="shared" si="68"/>
        <v>3.6062674487478095</v>
      </c>
      <c r="W224" s="5">
        <f t="shared" si="69"/>
        <v>3.6062674487478095</v>
      </c>
      <c r="X224" s="5">
        <f t="shared" si="70"/>
        <v>1</v>
      </c>
      <c r="Y224" s="5">
        <f t="shared" si="71"/>
        <v>3.3629911489693285</v>
      </c>
      <c r="Z224" s="5">
        <f t="shared" si="72"/>
        <v>2.8273452141209665</v>
      </c>
      <c r="AA224" s="5">
        <f t="shared" si="73"/>
        <v>3.3000029800943933</v>
      </c>
      <c r="AB224" s="5">
        <f t="shared" si="74"/>
        <v>3.3000029800943933</v>
      </c>
      <c r="AC224" s="5">
        <f t="shared" si="75"/>
        <v>3.3000029800943933</v>
      </c>
      <c r="AD224" s="5">
        <f t="shared" si="76"/>
        <v>3.3000029800943933</v>
      </c>
    </row>
    <row r="225" spans="15:30" x14ac:dyDescent="0.2">
      <c r="O225" s="6">
        <f t="shared" si="61"/>
        <v>23.190000000000062</v>
      </c>
      <c r="P225" s="6">
        <f t="shared" si="62"/>
        <v>23.200000000000063</v>
      </c>
      <c r="Q225" s="5">
        <f t="shared" si="63"/>
        <v>2.807580207860767</v>
      </c>
      <c r="R225" s="5">
        <f t="shared" si="64"/>
        <v>2.807580207860767</v>
      </c>
      <c r="S225" s="5">
        <f t="shared" si="65"/>
        <v>2.7472629272139986</v>
      </c>
      <c r="T225" s="5">
        <f t="shared" si="66"/>
        <v>3.6062674487478095</v>
      </c>
      <c r="U225" s="5">
        <f t="shared" si="67"/>
        <v>3.6062674487478095</v>
      </c>
      <c r="V225" s="5">
        <f t="shared" si="68"/>
        <v>3.6062674487478095</v>
      </c>
      <c r="W225" s="5">
        <f t="shared" si="69"/>
        <v>3.6062674487478095</v>
      </c>
      <c r="X225" s="5">
        <f t="shared" si="70"/>
        <v>1</v>
      </c>
      <c r="Y225" s="5">
        <f t="shared" si="71"/>
        <v>3.3629911489693285</v>
      </c>
      <c r="Z225" s="5">
        <f t="shared" si="72"/>
        <v>2.8273452141209665</v>
      </c>
      <c r="AA225" s="5">
        <f t="shared" si="73"/>
        <v>3.3000029800943933</v>
      </c>
      <c r="AB225" s="5">
        <f t="shared" si="74"/>
        <v>3.3000029800943933</v>
      </c>
      <c r="AC225" s="5">
        <f t="shared" si="75"/>
        <v>3.3000029800943933</v>
      </c>
      <c r="AD225" s="5">
        <f t="shared" si="76"/>
        <v>3.3000029800943933</v>
      </c>
    </row>
    <row r="226" spans="15:30" x14ac:dyDescent="0.2">
      <c r="O226" s="6">
        <f t="shared" si="61"/>
        <v>23.290000000000063</v>
      </c>
      <c r="P226" s="6">
        <f t="shared" si="62"/>
        <v>23.300000000000065</v>
      </c>
      <c r="Q226" s="5">
        <f t="shared" si="63"/>
        <v>2.807580207860767</v>
      </c>
      <c r="R226" s="5">
        <f t="shared" si="64"/>
        <v>2.807580207860767</v>
      </c>
      <c r="S226" s="5">
        <f t="shared" si="65"/>
        <v>2.7472629272139986</v>
      </c>
      <c r="T226" s="5">
        <f t="shared" si="66"/>
        <v>3.6062674487478095</v>
      </c>
      <c r="U226" s="5">
        <f t="shared" si="67"/>
        <v>3.6062674487478095</v>
      </c>
      <c r="V226" s="5">
        <f t="shared" si="68"/>
        <v>3.6062674487478095</v>
      </c>
      <c r="W226" s="5">
        <f t="shared" si="69"/>
        <v>3.6062674487478095</v>
      </c>
      <c r="X226" s="5">
        <f t="shared" si="70"/>
        <v>1</v>
      </c>
      <c r="Y226" s="5">
        <f t="shared" si="71"/>
        <v>3.3629911489693285</v>
      </c>
      <c r="Z226" s="5">
        <f t="shared" si="72"/>
        <v>2.8273452141209665</v>
      </c>
      <c r="AA226" s="5">
        <f t="shared" si="73"/>
        <v>3.3000029800943933</v>
      </c>
      <c r="AB226" s="5">
        <f t="shared" si="74"/>
        <v>3.3000029800943933</v>
      </c>
      <c r="AC226" s="5">
        <f t="shared" si="75"/>
        <v>3.3000029800943933</v>
      </c>
      <c r="AD226" s="5">
        <f t="shared" si="76"/>
        <v>3.3000029800943933</v>
      </c>
    </row>
    <row r="227" spans="15:30" x14ac:dyDescent="0.2">
      <c r="O227" s="6">
        <f t="shared" si="61"/>
        <v>23.390000000000065</v>
      </c>
      <c r="P227" s="6">
        <f t="shared" si="62"/>
        <v>23.400000000000066</v>
      </c>
      <c r="Q227" s="5">
        <f t="shared" si="63"/>
        <v>2.807580207860767</v>
      </c>
      <c r="R227" s="5">
        <f t="shared" si="64"/>
        <v>2.807580207860767</v>
      </c>
      <c r="S227" s="5">
        <f t="shared" si="65"/>
        <v>2.7472629272139986</v>
      </c>
      <c r="T227" s="5">
        <f t="shared" si="66"/>
        <v>3.6062674487478095</v>
      </c>
      <c r="U227" s="5">
        <f t="shared" si="67"/>
        <v>3.6062674487478095</v>
      </c>
      <c r="V227" s="5">
        <f t="shared" si="68"/>
        <v>3.6062674487478095</v>
      </c>
      <c r="W227" s="5">
        <f t="shared" si="69"/>
        <v>3.6062674487478095</v>
      </c>
      <c r="X227" s="5">
        <f t="shared" si="70"/>
        <v>1</v>
      </c>
      <c r="Y227" s="5">
        <f t="shared" si="71"/>
        <v>3.3629911489693285</v>
      </c>
      <c r="Z227" s="5">
        <f t="shared" si="72"/>
        <v>2.8273452141209665</v>
      </c>
      <c r="AA227" s="5">
        <f t="shared" si="73"/>
        <v>3.3000029800943933</v>
      </c>
      <c r="AB227" s="5">
        <f t="shared" si="74"/>
        <v>3.3000029800943933</v>
      </c>
      <c r="AC227" s="5">
        <f t="shared" si="75"/>
        <v>3.3000029800943933</v>
      </c>
      <c r="AD227" s="5">
        <f t="shared" si="76"/>
        <v>3.3000029800943933</v>
      </c>
    </row>
    <row r="228" spans="15:30" x14ac:dyDescent="0.2">
      <c r="O228" s="6">
        <f t="shared" si="61"/>
        <v>23.490000000000066</v>
      </c>
      <c r="P228" s="6">
        <f t="shared" si="62"/>
        <v>23.500000000000068</v>
      </c>
      <c r="Q228" s="5">
        <f t="shared" si="63"/>
        <v>2.807580207860767</v>
      </c>
      <c r="R228" s="5">
        <f t="shared" si="64"/>
        <v>2.807580207860767</v>
      </c>
      <c r="S228" s="5">
        <f t="shared" si="65"/>
        <v>2.7472629272139986</v>
      </c>
      <c r="T228" s="5">
        <f t="shared" si="66"/>
        <v>3.6062674487478095</v>
      </c>
      <c r="U228" s="5">
        <f t="shared" si="67"/>
        <v>3.6062674487478095</v>
      </c>
      <c r="V228" s="5">
        <f t="shared" si="68"/>
        <v>3.6062674487478095</v>
      </c>
      <c r="W228" s="5">
        <f t="shared" si="69"/>
        <v>3.6062674487478095</v>
      </c>
      <c r="X228" s="5">
        <f t="shared" si="70"/>
        <v>1</v>
      </c>
      <c r="Y228" s="5">
        <f t="shared" si="71"/>
        <v>3.3629911489693285</v>
      </c>
      <c r="Z228" s="5">
        <f t="shared" si="72"/>
        <v>2.8273452141209665</v>
      </c>
      <c r="AA228" s="5">
        <f t="shared" si="73"/>
        <v>3.3000029800943933</v>
      </c>
      <c r="AB228" s="5">
        <f t="shared" si="74"/>
        <v>3.3000029800943933</v>
      </c>
      <c r="AC228" s="5">
        <f t="shared" si="75"/>
        <v>3.3000029800943933</v>
      </c>
      <c r="AD228" s="5">
        <f t="shared" si="76"/>
        <v>3.3000029800943933</v>
      </c>
    </row>
    <row r="229" spans="15:30" x14ac:dyDescent="0.2">
      <c r="O229" s="6">
        <f t="shared" si="61"/>
        <v>23.590000000000067</v>
      </c>
      <c r="P229" s="6">
        <f t="shared" si="62"/>
        <v>23.600000000000069</v>
      </c>
      <c r="Q229" s="5">
        <f t="shared" si="63"/>
        <v>2.807580207860767</v>
      </c>
      <c r="R229" s="5">
        <f t="shared" si="64"/>
        <v>2.807580207860767</v>
      </c>
      <c r="S229" s="5">
        <f t="shared" si="65"/>
        <v>2.7472629272139986</v>
      </c>
      <c r="T229" s="5">
        <f t="shared" si="66"/>
        <v>3.6062674487478095</v>
      </c>
      <c r="U229" s="5">
        <f t="shared" si="67"/>
        <v>3.6062674487478095</v>
      </c>
      <c r="V229" s="5">
        <f t="shared" si="68"/>
        <v>3.6062674487478095</v>
      </c>
      <c r="W229" s="5">
        <f t="shared" si="69"/>
        <v>3.6062674487478095</v>
      </c>
      <c r="X229" s="5">
        <f t="shared" si="70"/>
        <v>1</v>
      </c>
      <c r="Y229" s="5">
        <f t="shared" si="71"/>
        <v>3.3629911489693285</v>
      </c>
      <c r="Z229" s="5">
        <f t="shared" si="72"/>
        <v>2.8273452141209665</v>
      </c>
      <c r="AA229" s="5">
        <f t="shared" si="73"/>
        <v>3.3000029800943933</v>
      </c>
      <c r="AB229" s="5">
        <f t="shared" si="74"/>
        <v>3.3000029800943933</v>
      </c>
      <c r="AC229" s="5">
        <f t="shared" si="75"/>
        <v>3.3000029800943933</v>
      </c>
      <c r="AD229" s="5">
        <f t="shared" si="76"/>
        <v>3.3000029800943933</v>
      </c>
    </row>
    <row r="230" spans="15:30" x14ac:dyDescent="0.2">
      <c r="O230" s="6">
        <f t="shared" si="61"/>
        <v>23.690000000000069</v>
      </c>
      <c r="P230" s="6">
        <f t="shared" si="62"/>
        <v>23.70000000000007</v>
      </c>
      <c r="Q230" s="5">
        <f t="shared" si="63"/>
        <v>2.807580207860767</v>
      </c>
      <c r="R230" s="5">
        <f t="shared" si="64"/>
        <v>2.807580207860767</v>
      </c>
      <c r="S230" s="5">
        <f t="shared" si="65"/>
        <v>2.7472629272139986</v>
      </c>
      <c r="T230" s="5">
        <f t="shared" si="66"/>
        <v>3.6062674487478095</v>
      </c>
      <c r="U230" s="5">
        <f t="shared" si="67"/>
        <v>3.6062674487478095</v>
      </c>
      <c r="V230" s="5">
        <f t="shared" si="68"/>
        <v>3.6062674487478095</v>
      </c>
      <c r="W230" s="5">
        <f t="shared" si="69"/>
        <v>3.6062674487478095</v>
      </c>
      <c r="X230" s="5">
        <f t="shared" si="70"/>
        <v>1</v>
      </c>
      <c r="Y230" s="5">
        <f t="shared" si="71"/>
        <v>3.3629911489693285</v>
      </c>
      <c r="Z230" s="5">
        <f t="shared" si="72"/>
        <v>2.8273452141209665</v>
      </c>
      <c r="AA230" s="5">
        <f t="shared" si="73"/>
        <v>3.3000029800943933</v>
      </c>
      <c r="AB230" s="5">
        <f t="shared" si="74"/>
        <v>3.3000029800943933</v>
      </c>
      <c r="AC230" s="5">
        <f t="shared" si="75"/>
        <v>3.3000029800943933</v>
      </c>
      <c r="AD230" s="5">
        <f t="shared" si="76"/>
        <v>3.3000029800943933</v>
      </c>
    </row>
    <row r="231" spans="15:30" x14ac:dyDescent="0.2">
      <c r="O231" s="6">
        <f t="shared" si="61"/>
        <v>23.79000000000007</v>
      </c>
      <c r="P231" s="6">
        <f t="shared" si="62"/>
        <v>23.800000000000072</v>
      </c>
      <c r="Q231" s="5">
        <f t="shared" si="63"/>
        <v>2.807580207860767</v>
      </c>
      <c r="R231" s="5">
        <f t="shared" si="64"/>
        <v>2.807580207860767</v>
      </c>
      <c r="S231" s="5">
        <f t="shared" si="65"/>
        <v>2.7472629272139986</v>
      </c>
      <c r="T231" s="5">
        <f t="shared" si="66"/>
        <v>3.6062674487478095</v>
      </c>
      <c r="U231" s="5">
        <f t="shared" si="67"/>
        <v>3.6062674487478095</v>
      </c>
      <c r="V231" s="5">
        <f t="shared" si="68"/>
        <v>3.6062674487478095</v>
      </c>
      <c r="W231" s="5">
        <f t="shared" si="69"/>
        <v>3.6062674487478095</v>
      </c>
      <c r="X231" s="5">
        <f t="shared" si="70"/>
        <v>1</v>
      </c>
      <c r="Y231" s="5">
        <f t="shared" si="71"/>
        <v>3.3629911489693285</v>
      </c>
      <c r="Z231" s="5">
        <f t="shared" si="72"/>
        <v>2.8273452141209665</v>
      </c>
      <c r="AA231" s="5">
        <f t="shared" si="73"/>
        <v>3.3000029800943933</v>
      </c>
      <c r="AB231" s="5">
        <f t="shared" si="74"/>
        <v>3.3000029800943933</v>
      </c>
      <c r="AC231" s="5">
        <f t="shared" si="75"/>
        <v>3.3000029800943933</v>
      </c>
      <c r="AD231" s="5">
        <f t="shared" si="76"/>
        <v>3.3000029800943933</v>
      </c>
    </row>
    <row r="232" spans="15:30" x14ac:dyDescent="0.2">
      <c r="O232" s="6">
        <f t="shared" si="61"/>
        <v>23.890000000000072</v>
      </c>
      <c r="P232" s="6">
        <f t="shared" si="62"/>
        <v>23.900000000000073</v>
      </c>
      <c r="Q232" s="5">
        <f t="shared" si="63"/>
        <v>2.807580207860767</v>
      </c>
      <c r="R232" s="5">
        <f t="shared" si="64"/>
        <v>2.807580207860767</v>
      </c>
      <c r="S232" s="5">
        <f t="shared" si="65"/>
        <v>2.7472629272139986</v>
      </c>
      <c r="T232" s="5">
        <f t="shared" si="66"/>
        <v>3.6062674487478095</v>
      </c>
      <c r="U232" s="5">
        <f t="shared" si="67"/>
        <v>3.6062674487478095</v>
      </c>
      <c r="V232" s="5">
        <f t="shared" si="68"/>
        <v>3.6062674487478095</v>
      </c>
      <c r="W232" s="5">
        <f t="shared" si="69"/>
        <v>3.6062674487478095</v>
      </c>
      <c r="X232" s="5">
        <f t="shared" si="70"/>
        <v>1</v>
      </c>
      <c r="Y232" s="5">
        <f t="shared" si="71"/>
        <v>3.3629911489693285</v>
      </c>
      <c r="Z232" s="5">
        <f t="shared" si="72"/>
        <v>2.8273452141209665</v>
      </c>
      <c r="AA232" s="5">
        <f t="shared" si="73"/>
        <v>3.3000029800943933</v>
      </c>
      <c r="AB232" s="5">
        <f t="shared" si="74"/>
        <v>3.3000029800943933</v>
      </c>
      <c r="AC232" s="5">
        <f t="shared" si="75"/>
        <v>3.3000029800943933</v>
      </c>
      <c r="AD232" s="5">
        <f t="shared" si="76"/>
        <v>3.3000029800943933</v>
      </c>
    </row>
    <row r="233" spans="15:30" x14ac:dyDescent="0.2">
      <c r="O233" s="6">
        <f t="shared" si="61"/>
        <v>23.990000000000073</v>
      </c>
      <c r="P233" s="6">
        <f t="shared" si="62"/>
        <v>24.000000000000075</v>
      </c>
      <c r="Q233" s="5">
        <f t="shared" si="63"/>
        <v>2.807580207860767</v>
      </c>
      <c r="R233" s="5">
        <f t="shared" si="64"/>
        <v>2.807580207860767</v>
      </c>
      <c r="S233" s="5">
        <f t="shared" si="65"/>
        <v>2.7472629272139986</v>
      </c>
      <c r="T233" s="5">
        <f t="shared" si="66"/>
        <v>3.6062674487478095</v>
      </c>
      <c r="U233" s="5">
        <f t="shared" si="67"/>
        <v>3.6062674487478095</v>
      </c>
      <c r="V233" s="5">
        <f t="shared" si="68"/>
        <v>3.6062674487478095</v>
      </c>
      <c r="W233" s="5">
        <f t="shared" si="69"/>
        <v>3.6062674487478095</v>
      </c>
      <c r="X233" s="5">
        <f t="shared" si="70"/>
        <v>1</v>
      </c>
      <c r="Y233" s="5">
        <f t="shared" si="71"/>
        <v>3.3629911489693285</v>
      </c>
      <c r="Z233" s="5">
        <f t="shared" si="72"/>
        <v>2.8273452141209665</v>
      </c>
      <c r="AA233" s="5">
        <f t="shared" si="73"/>
        <v>3.3000029800943933</v>
      </c>
      <c r="AB233" s="5">
        <f t="shared" si="74"/>
        <v>3.3000029800943933</v>
      </c>
      <c r="AC233" s="5">
        <f t="shared" si="75"/>
        <v>3.3000029800943933</v>
      </c>
      <c r="AD233" s="5">
        <f t="shared" si="76"/>
        <v>3.3000029800943933</v>
      </c>
    </row>
    <row r="234" spans="15:30" x14ac:dyDescent="0.2">
      <c r="O234" s="6">
        <f t="shared" si="61"/>
        <v>24.090000000000074</v>
      </c>
      <c r="P234" s="6">
        <f t="shared" si="62"/>
        <v>24.100000000000076</v>
      </c>
      <c r="Q234" s="5">
        <f t="shared" si="63"/>
        <v>2.807580207860767</v>
      </c>
      <c r="R234" s="5">
        <f t="shared" si="64"/>
        <v>2.807580207860767</v>
      </c>
      <c r="S234" s="5">
        <f t="shared" si="65"/>
        <v>2.7472629272139986</v>
      </c>
      <c r="T234" s="5">
        <f t="shared" si="66"/>
        <v>3.6062674487478095</v>
      </c>
      <c r="U234" s="5">
        <f t="shared" si="67"/>
        <v>3.6062674487478095</v>
      </c>
      <c r="V234" s="5">
        <f t="shared" si="68"/>
        <v>3.6062674487478095</v>
      </c>
      <c r="W234" s="5">
        <f t="shared" si="69"/>
        <v>3.6062674487478095</v>
      </c>
      <c r="X234" s="5">
        <f t="shared" si="70"/>
        <v>1</v>
      </c>
      <c r="Y234" s="5">
        <f t="shared" si="71"/>
        <v>3.3629911489693285</v>
      </c>
      <c r="Z234" s="5">
        <f t="shared" si="72"/>
        <v>2.8273452141209665</v>
      </c>
      <c r="AA234" s="5">
        <f t="shared" si="73"/>
        <v>3.3000029800943933</v>
      </c>
      <c r="AB234" s="5">
        <f t="shared" si="74"/>
        <v>3.3000029800943933</v>
      </c>
      <c r="AC234" s="5">
        <f t="shared" si="75"/>
        <v>3.3000029800943933</v>
      </c>
      <c r="AD234" s="5">
        <f t="shared" si="76"/>
        <v>3.3000029800943933</v>
      </c>
    </row>
    <row r="235" spans="15:30" x14ac:dyDescent="0.2">
      <c r="O235" s="6">
        <f t="shared" si="61"/>
        <v>24.190000000000076</v>
      </c>
      <c r="P235" s="6">
        <f t="shared" si="62"/>
        <v>24.200000000000077</v>
      </c>
      <c r="Q235" s="5">
        <f t="shared" si="63"/>
        <v>2.807580207860767</v>
      </c>
      <c r="R235" s="5">
        <f t="shared" si="64"/>
        <v>2.807580207860767</v>
      </c>
      <c r="S235" s="5">
        <f t="shared" si="65"/>
        <v>2.7472629272139986</v>
      </c>
      <c r="T235" s="5">
        <f t="shared" si="66"/>
        <v>3.6062674487478095</v>
      </c>
      <c r="U235" s="5">
        <f t="shared" si="67"/>
        <v>3.6062674487478095</v>
      </c>
      <c r="V235" s="5">
        <f t="shared" si="68"/>
        <v>3.6062674487478095</v>
      </c>
      <c r="W235" s="5">
        <f t="shared" si="69"/>
        <v>3.6062674487478095</v>
      </c>
      <c r="X235" s="5">
        <f t="shared" si="70"/>
        <v>1</v>
      </c>
      <c r="Y235" s="5">
        <f t="shared" si="71"/>
        <v>3.3629911489693285</v>
      </c>
      <c r="Z235" s="5">
        <f t="shared" si="72"/>
        <v>2.8273452141209665</v>
      </c>
      <c r="AA235" s="5">
        <f t="shared" si="73"/>
        <v>3.3000029800943933</v>
      </c>
      <c r="AB235" s="5">
        <f t="shared" si="74"/>
        <v>3.3000029800943933</v>
      </c>
      <c r="AC235" s="5">
        <f t="shared" si="75"/>
        <v>3.3000029800943933</v>
      </c>
      <c r="AD235" s="5">
        <f t="shared" si="76"/>
        <v>3.3000029800943933</v>
      </c>
    </row>
    <row r="236" spans="15:30" x14ac:dyDescent="0.2">
      <c r="O236" s="6">
        <f t="shared" si="61"/>
        <v>24.290000000000077</v>
      </c>
      <c r="P236" s="6">
        <f t="shared" si="62"/>
        <v>24.300000000000079</v>
      </c>
      <c r="Q236" s="5">
        <f t="shared" si="63"/>
        <v>2.807580207860767</v>
      </c>
      <c r="R236" s="5">
        <f t="shared" si="64"/>
        <v>2.807580207860767</v>
      </c>
      <c r="S236" s="5">
        <f t="shared" si="65"/>
        <v>2.7472629272139986</v>
      </c>
      <c r="T236" s="5">
        <f t="shared" si="66"/>
        <v>3.6062674487478095</v>
      </c>
      <c r="U236" s="5">
        <f t="shared" si="67"/>
        <v>3.6062674487478095</v>
      </c>
      <c r="V236" s="5">
        <f t="shared" si="68"/>
        <v>3.6062674487478095</v>
      </c>
      <c r="W236" s="5">
        <f t="shared" si="69"/>
        <v>3.6062674487478095</v>
      </c>
      <c r="X236" s="5">
        <f t="shared" si="70"/>
        <v>1</v>
      </c>
      <c r="Y236" s="5">
        <f t="shared" si="71"/>
        <v>3.3629911489693285</v>
      </c>
      <c r="Z236" s="5">
        <f t="shared" si="72"/>
        <v>2.8273452141209665</v>
      </c>
      <c r="AA236" s="5">
        <f t="shared" si="73"/>
        <v>3.3000029800943933</v>
      </c>
      <c r="AB236" s="5">
        <f t="shared" si="74"/>
        <v>3.3000029800943933</v>
      </c>
      <c r="AC236" s="5">
        <f t="shared" si="75"/>
        <v>3.3000029800943933</v>
      </c>
      <c r="AD236" s="5">
        <f t="shared" si="76"/>
        <v>3.3000029800943933</v>
      </c>
    </row>
    <row r="237" spans="15:30" x14ac:dyDescent="0.2">
      <c r="O237" s="6">
        <f t="shared" si="61"/>
        <v>24.390000000000079</v>
      </c>
      <c r="P237" s="6">
        <f t="shared" si="62"/>
        <v>24.40000000000008</v>
      </c>
      <c r="Q237" s="5">
        <f t="shared" si="63"/>
        <v>2.807580207860767</v>
      </c>
      <c r="R237" s="5">
        <f t="shared" si="64"/>
        <v>2.807580207860767</v>
      </c>
      <c r="S237" s="5">
        <f t="shared" si="65"/>
        <v>2.7472629272139986</v>
      </c>
      <c r="T237" s="5">
        <f t="shared" si="66"/>
        <v>3.6062674487478095</v>
      </c>
      <c r="U237" s="5">
        <f t="shared" si="67"/>
        <v>3.6062674487478095</v>
      </c>
      <c r="V237" s="5">
        <f t="shared" si="68"/>
        <v>3.6062674487478095</v>
      </c>
      <c r="W237" s="5">
        <f t="shared" si="69"/>
        <v>3.6062674487478095</v>
      </c>
      <c r="X237" s="5">
        <f t="shared" si="70"/>
        <v>1</v>
      </c>
      <c r="Y237" s="5">
        <f t="shared" si="71"/>
        <v>3.3629911489693285</v>
      </c>
      <c r="Z237" s="5">
        <f t="shared" si="72"/>
        <v>2.8273452141209665</v>
      </c>
      <c r="AA237" s="5">
        <f t="shared" si="73"/>
        <v>3.3000029800943933</v>
      </c>
      <c r="AB237" s="5">
        <f t="shared" si="74"/>
        <v>3.3000029800943933</v>
      </c>
      <c r="AC237" s="5">
        <f t="shared" si="75"/>
        <v>3.3000029800943933</v>
      </c>
      <c r="AD237" s="5">
        <f t="shared" si="76"/>
        <v>3.3000029800943933</v>
      </c>
    </row>
    <row r="238" spans="15:30" x14ac:dyDescent="0.2">
      <c r="O238" s="6">
        <f t="shared" si="61"/>
        <v>24.49000000000008</v>
      </c>
      <c r="P238" s="6">
        <f t="shared" si="62"/>
        <v>24.500000000000082</v>
      </c>
      <c r="Q238" s="5">
        <f t="shared" si="63"/>
        <v>2.807580207860767</v>
      </c>
      <c r="R238" s="5">
        <f t="shared" si="64"/>
        <v>2.807580207860767</v>
      </c>
      <c r="S238" s="5">
        <f t="shared" si="65"/>
        <v>2.7472629272139986</v>
      </c>
      <c r="T238" s="5">
        <f t="shared" si="66"/>
        <v>3.6062674487478095</v>
      </c>
      <c r="U238" s="5">
        <f t="shared" si="67"/>
        <v>3.6062674487478095</v>
      </c>
      <c r="V238" s="5">
        <f t="shared" si="68"/>
        <v>3.6062674487478095</v>
      </c>
      <c r="W238" s="5">
        <f t="shared" si="69"/>
        <v>3.6062674487478095</v>
      </c>
      <c r="X238" s="5">
        <f t="shared" si="70"/>
        <v>1</v>
      </c>
      <c r="Y238" s="5">
        <f t="shared" si="71"/>
        <v>3.3629911489693285</v>
      </c>
      <c r="Z238" s="5">
        <f t="shared" si="72"/>
        <v>2.8273452141209665</v>
      </c>
      <c r="AA238" s="5">
        <f t="shared" si="73"/>
        <v>3.3000029800943933</v>
      </c>
      <c r="AB238" s="5">
        <f t="shared" si="74"/>
        <v>3.3000029800943933</v>
      </c>
      <c r="AC238" s="5">
        <f t="shared" si="75"/>
        <v>3.3000029800943933</v>
      </c>
      <c r="AD238" s="5">
        <f t="shared" si="76"/>
        <v>3.3000029800943933</v>
      </c>
    </row>
    <row r="239" spans="15:30" x14ac:dyDescent="0.2">
      <c r="O239" s="6">
        <f t="shared" si="61"/>
        <v>24.590000000000082</v>
      </c>
      <c r="P239" s="6">
        <f t="shared" si="62"/>
        <v>24.600000000000083</v>
      </c>
      <c r="Q239" s="5">
        <f t="shared" si="63"/>
        <v>2.807580207860767</v>
      </c>
      <c r="R239" s="5">
        <f t="shared" si="64"/>
        <v>2.807580207860767</v>
      </c>
      <c r="S239" s="5">
        <f t="shared" si="65"/>
        <v>2.7472629272139986</v>
      </c>
      <c r="T239" s="5">
        <f t="shared" si="66"/>
        <v>3.6062674487478095</v>
      </c>
      <c r="U239" s="5">
        <f t="shared" si="67"/>
        <v>3.6062674487478095</v>
      </c>
      <c r="V239" s="5">
        <f t="shared" si="68"/>
        <v>3.6062674487478095</v>
      </c>
      <c r="W239" s="5">
        <f t="shared" si="69"/>
        <v>3.6062674487478095</v>
      </c>
      <c r="X239" s="5">
        <f t="shared" si="70"/>
        <v>1</v>
      </c>
      <c r="Y239" s="5">
        <f t="shared" si="71"/>
        <v>3.3629911489693285</v>
      </c>
      <c r="Z239" s="5">
        <f t="shared" si="72"/>
        <v>2.8273452141209665</v>
      </c>
      <c r="AA239" s="5">
        <f t="shared" si="73"/>
        <v>3.3000029800943933</v>
      </c>
      <c r="AB239" s="5">
        <f t="shared" si="74"/>
        <v>3.3000029800943933</v>
      </c>
      <c r="AC239" s="5">
        <f t="shared" si="75"/>
        <v>3.3000029800943933</v>
      </c>
      <c r="AD239" s="5">
        <f t="shared" si="76"/>
        <v>3.3000029800943933</v>
      </c>
    </row>
    <row r="240" spans="15:30" x14ac:dyDescent="0.2">
      <c r="O240" s="6">
        <f t="shared" si="61"/>
        <v>24.690000000000083</v>
      </c>
      <c r="P240" s="6">
        <f t="shared" si="62"/>
        <v>24.700000000000085</v>
      </c>
      <c r="Q240" s="5">
        <f t="shared" si="63"/>
        <v>2.807580207860767</v>
      </c>
      <c r="R240" s="5">
        <f t="shared" si="64"/>
        <v>2.807580207860767</v>
      </c>
      <c r="S240" s="5">
        <f t="shared" si="65"/>
        <v>2.7472629272139986</v>
      </c>
      <c r="T240" s="5">
        <f t="shared" si="66"/>
        <v>3.6062674487478095</v>
      </c>
      <c r="U240" s="5">
        <f t="shared" si="67"/>
        <v>3.6062674487478095</v>
      </c>
      <c r="V240" s="5">
        <f t="shared" si="68"/>
        <v>3.6062674487478095</v>
      </c>
      <c r="W240" s="5">
        <f t="shared" si="69"/>
        <v>3.6062674487478095</v>
      </c>
      <c r="X240" s="5">
        <f t="shared" si="70"/>
        <v>1</v>
      </c>
      <c r="Y240" s="5">
        <f t="shared" si="71"/>
        <v>3.3629911489693285</v>
      </c>
      <c r="Z240" s="5">
        <f t="shared" si="72"/>
        <v>2.8273452141209665</v>
      </c>
      <c r="AA240" s="5">
        <f t="shared" si="73"/>
        <v>3.3000029800943933</v>
      </c>
      <c r="AB240" s="5">
        <f t="shared" si="74"/>
        <v>3.3000029800943933</v>
      </c>
      <c r="AC240" s="5">
        <f t="shared" si="75"/>
        <v>3.3000029800943933</v>
      </c>
      <c r="AD240" s="5">
        <f t="shared" si="76"/>
        <v>3.3000029800943933</v>
      </c>
    </row>
    <row r="241" spans="15:30" x14ac:dyDescent="0.2">
      <c r="O241" s="6">
        <f t="shared" si="61"/>
        <v>24.790000000000084</v>
      </c>
      <c r="P241" s="6">
        <f t="shared" si="62"/>
        <v>24.800000000000086</v>
      </c>
      <c r="Q241" s="5">
        <f t="shared" si="63"/>
        <v>2.807580207860767</v>
      </c>
      <c r="R241" s="5">
        <f t="shared" si="64"/>
        <v>2.807580207860767</v>
      </c>
      <c r="S241" s="5">
        <f t="shared" si="65"/>
        <v>2.7472629272139986</v>
      </c>
      <c r="T241" s="5">
        <f t="shared" si="66"/>
        <v>3.6062674487478095</v>
      </c>
      <c r="U241" s="5">
        <f t="shared" si="67"/>
        <v>3.6062674487478095</v>
      </c>
      <c r="V241" s="5">
        <f t="shared" si="68"/>
        <v>3.6062674487478095</v>
      </c>
      <c r="W241" s="5">
        <f t="shared" si="69"/>
        <v>3.6062674487478095</v>
      </c>
      <c r="X241" s="5">
        <f t="shared" si="70"/>
        <v>1</v>
      </c>
      <c r="Y241" s="5">
        <f t="shared" si="71"/>
        <v>3.3629911489693285</v>
      </c>
      <c r="Z241" s="5">
        <f t="shared" si="72"/>
        <v>2.8273452141209665</v>
      </c>
      <c r="AA241" s="5">
        <f t="shared" si="73"/>
        <v>3.3000029800943933</v>
      </c>
      <c r="AB241" s="5">
        <f t="shared" si="74"/>
        <v>3.3000029800943933</v>
      </c>
      <c r="AC241" s="5">
        <f t="shared" si="75"/>
        <v>3.3000029800943933</v>
      </c>
      <c r="AD241" s="5">
        <f t="shared" si="76"/>
        <v>3.3000029800943933</v>
      </c>
    </row>
    <row r="242" spans="15:30" x14ac:dyDescent="0.2">
      <c r="O242" s="6">
        <f t="shared" si="61"/>
        <v>24.890000000000086</v>
      </c>
      <c r="P242" s="6">
        <f t="shared" si="62"/>
        <v>24.900000000000087</v>
      </c>
      <c r="Q242" s="5">
        <f t="shared" si="63"/>
        <v>2.807580207860767</v>
      </c>
      <c r="R242" s="5">
        <f t="shared" si="64"/>
        <v>2.807580207860767</v>
      </c>
      <c r="S242" s="5">
        <f t="shared" si="65"/>
        <v>2.7472629272139986</v>
      </c>
      <c r="T242" s="5">
        <f t="shared" si="66"/>
        <v>3.6062674487478095</v>
      </c>
      <c r="U242" s="5">
        <f t="shared" si="67"/>
        <v>3.6062674487478095</v>
      </c>
      <c r="V242" s="5">
        <f t="shared" si="68"/>
        <v>3.6062674487478095</v>
      </c>
      <c r="W242" s="5">
        <f t="shared" si="69"/>
        <v>3.6062674487478095</v>
      </c>
      <c r="X242" s="5">
        <f t="shared" si="70"/>
        <v>1</v>
      </c>
      <c r="Y242" s="5">
        <f t="shared" si="71"/>
        <v>3.3629911489693285</v>
      </c>
      <c r="Z242" s="5">
        <f t="shared" si="72"/>
        <v>2.8273452141209665</v>
      </c>
      <c r="AA242" s="5">
        <f t="shared" si="73"/>
        <v>3.3000029800943933</v>
      </c>
      <c r="AB242" s="5">
        <f t="shared" si="74"/>
        <v>3.3000029800943933</v>
      </c>
      <c r="AC242" s="5">
        <f t="shared" si="75"/>
        <v>3.3000029800943933</v>
      </c>
      <c r="AD242" s="5">
        <f t="shared" si="76"/>
        <v>3.3000029800943933</v>
      </c>
    </row>
    <row r="243" spans="15:30" x14ac:dyDescent="0.2">
      <c r="O243" s="6">
        <f t="shared" si="61"/>
        <v>24.990000000000087</v>
      </c>
      <c r="P243" s="6">
        <f t="shared" si="62"/>
        <v>25.000000000000089</v>
      </c>
      <c r="Q243" s="5">
        <f t="shared" si="63"/>
        <v>2.807580207860767</v>
      </c>
      <c r="R243" s="5">
        <f t="shared" si="64"/>
        <v>2.807580207860767</v>
      </c>
      <c r="S243" s="5">
        <f t="shared" si="65"/>
        <v>2.7472629272139986</v>
      </c>
      <c r="T243" s="5">
        <f t="shared" si="66"/>
        <v>3.6062674487477917</v>
      </c>
      <c r="U243" s="5">
        <f t="shared" si="67"/>
        <v>3.6062674487477917</v>
      </c>
      <c r="V243" s="5">
        <f t="shared" si="68"/>
        <v>3.6062674487477917</v>
      </c>
      <c r="W243" s="5">
        <f t="shared" si="69"/>
        <v>3.6062674487477917</v>
      </c>
      <c r="X243" s="5">
        <f t="shared" si="70"/>
        <v>1</v>
      </c>
      <c r="Y243" s="5">
        <f t="shared" si="71"/>
        <v>3.3629911489693285</v>
      </c>
      <c r="Z243" s="5">
        <f t="shared" si="72"/>
        <v>2.8273452141209665</v>
      </c>
      <c r="AA243" s="5">
        <f t="shared" si="73"/>
        <v>3.3000029800943764</v>
      </c>
      <c r="AB243" s="5">
        <f t="shared" si="74"/>
        <v>3.3000029800943764</v>
      </c>
      <c r="AC243" s="5">
        <f t="shared" si="75"/>
        <v>3.3000029800943764</v>
      </c>
      <c r="AD243" s="5">
        <f t="shared" si="76"/>
        <v>3.3000029800943764</v>
      </c>
    </row>
    <row r="244" spans="15:30" x14ac:dyDescent="0.2">
      <c r="O244" s="6">
        <f t="shared" si="61"/>
        <v>25.090000000000089</v>
      </c>
      <c r="P244" s="6">
        <f t="shared" si="62"/>
        <v>25.10000000000009</v>
      </c>
      <c r="Q244" s="5">
        <f t="shared" si="63"/>
        <v>2.807580207860767</v>
      </c>
      <c r="R244" s="5">
        <f t="shared" si="64"/>
        <v>2.807580207860767</v>
      </c>
      <c r="S244" s="5">
        <f t="shared" si="65"/>
        <v>2.7472629272139986</v>
      </c>
      <c r="T244" s="5">
        <f t="shared" si="66"/>
        <v>3.5872998042954731</v>
      </c>
      <c r="U244" s="5">
        <f t="shared" si="67"/>
        <v>3.5872998042954731</v>
      </c>
      <c r="V244" s="5">
        <f t="shared" si="68"/>
        <v>3.5872998042954731</v>
      </c>
      <c r="W244" s="5">
        <f t="shared" si="69"/>
        <v>3.5872998042954731</v>
      </c>
      <c r="X244" s="5">
        <f t="shared" si="70"/>
        <v>1</v>
      </c>
      <c r="Y244" s="5">
        <f t="shared" si="71"/>
        <v>3.3629911489693285</v>
      </c>
      <c r="Z244" s="5">
        <f t="shared" si="72"/>
        <v>2.8273452141209665</v>
      </c>
      <c r="AA244" s="5">
        <f t="shared" si="73"/>
        <v>3.2805819948451798</v>
      </c>
      <c r="AB244" s="5">
        <f t="shared" si="74"/>
        <v>3.2805819948451798</v>
      </c>
      <c r="AC244" s="5">
        <f t="shared" si="75"/>
        <v>3.2805819948451798</v>
      </c>
      <c r="AD244" s="5">
        <f t="shared" si="76"/>
        <v>3.2805819948451798</v>
      </c>
    </row>
    <row r="245" spans="15:30" x14ac:dyDescent="0.2">
      <c r="O245" s="6">
        <f t="shared" si="61"/>
        <v>25.19000000000009</v>
      </c>
      <c r="P245" s="6">
        <f t="shared" si="62"/>
        <v>25.200000000000092</v>
      </c>
      <c r="Q245" s="5">
        <f t="shared" si="63"/>
        <v>2.807580207860767</v>
      </c>
      <c r="R245" s="5">
        <f t="shared" si="64"/>
        <v>2.807580207860767</v>
      </c>
      <c r="S245" s="5">
        <f t="shared" si="65"/>
        <v>2.7472629272139986</v>
      </c>
      <c r="T245" s="5">
        <f t="shared" si="66"/>
        <v>3.5685452813081566</v>
      </c>
      <c r="U245" s="5">
        <f t="shared" si="67"/>
        <v>3.5685452813081566</v>
      </c>
      <c r="V245" s="5">
        <f t="shared" si="68"/>
        <v>3.5685452813081566</v>
      </c>
      <c r="W245" s="5">
        <f t="shared" si="69"/>
        <v>3.5685452813081566</v>
      </c>
      <c r="X245" s="5">
        <f t="shared" si="70"/>
        <v>1</v>
      </c>
      <c r="Y245" s="5">
        <f t="shared" si="71"/>
        <v>3.3629911489693285</v>
      </c>
      <c r="Z245" s="5">
        <f t="shared" si="72"/>
        <v>2.8273452141209665</v>
      </c>
      <c r="AA245" s="5">
        <f t="shared" si="73"/>
        <v>3.2613992646658447</v>
      </c>
      <c r="AB245" s="5">
        <f t="shared" si="74"/>
        <v>3.2613992646658447</v>
      </c>
      <c r="AC245" s="5">
        <f t="shared" si="75"/>
        <v>3.2613992646658447</v>
      </c>
      <c r="AD245" s="5">
        <f t="shared" si="76"/>
        <v>3.2613992646658447</v>
      </c>
    </row>
    <row r="246" spans="15:30" x14ac:dyDescent="0.2">
      <c r="O246" s="6">
        <f t="shared" si="61"/>
        <v>25.290000000000092</v>
      </c>
      <c r="P246" s="6">
        <f t="shared" si="62"/>
        <v>25.300000000000093</v>
      </c>
      <c r="Q246" s="5">
        <f t="shared" si="63"/>
        <v>2.807580207860767</v>
      </c>
      <c r="R246" s="5">
        <f t="shared" si="64"/>
        <v>2.807580207860767</v>
      </c>
      <c r="S246" s="5">
        <f t="shared" si="65"/>
        <v>2.7472629272139986</v>
      </c>
      <c r="T246" s="5">
        <f t="shared" si="66"/>
        <v>3.5500005323832862</v>
      </c>
      <c r="U246" s="5">
        <f t="shared" si="67"/>
        <v>3.5500005323832862</v>
      </c>
      <c r="V246" s="5">
        <f t="shared" si="68"/>
        <v>3.5500005323832862</v>
      </c>
      <c r="W246" s="5">
        <f t="shared" si="69"/>
        <v>3.5500005323832862</v>
      </c>
      <c r="X246" s="5">
        <f t="shared" si="70"/>
        <v>1</v>
      </c>
      <c r="Y246" s="5">
        <f t="shared" si="71"/>
        <v>3.3629911489693285</v>
      </c>
      <c r="Z246" s="5">
        <f t="shared" si="72"/>
        <v>2.8273452141209665</v>
      </c>
      <c r="AA246" s="5">
        <f t="shared" si="73"/>
        <v>3.2424507798844058</v>
      </c>
      <c r="AB246" s="5">
        <f t="shared" si="74"/>
        <v>3.2424507798844058</v>
      </c>
      <c r="AC246" s="5">
        <f t="shared" si="75"/>
        <v>3.2424507798844058</v>
      </c>
      <c r="AD246" s="5">
        <f t="shared" si="76"/>
        <v>3.2424507798844058</v>
      </c>
    </row>
    <row r="247" spans="15:30" x14ac:dyDescent="0.2">
      <c r="O247" s="6">
        <f t="shared" si="61"/>
        <v>25.390000000000093</v>
      </c>
      <c r="P247" s="6">
        <f t="shared" si="62"/>
        <v>25.400000000000095</v>
      </c>
      <c r="Q247" s="5">
        <f t="shared" si="63"/>
        <v>2.807580207860767</v>
      </c>
      <c r="R247" s="5">
        <f t="shared" si="64"/>
        <v>2.807580207860767</v>
      </c>
      <c r="S247" s="5">
        <f t="shared" si="65"/>
        <v>2.7472629272139986</v>
      </c>
      <c r="T247" s="5">
        <f t="shared" si="66"/>
        <v>3.5316622772321833</v>
      </c>
      <c r="U247" s="5">
        <f t="shared" si="67"/>
        <v>3.5316622772321833</v>
      </c>
      <c r="V247" s="5">
        <f t="shared" si="68"/>
        <v>3.5316622772321833</v>
      </c>
      <c r="W247" s="5">
        <f t="shared" si="69"/>
        <v>3.5316622772321833</v>
      </c>
      <c r="X247" s="5">
        <f t="shared" si="70"/>
        <v>1</v>
      </c>
      <c r="Y247" s="5">
        <f t="shared" si="71"/>
        <v>3.3629911489693285</v>
      </c>
      <c r="Z247" s="5">
        <f t="shared" si="72"/>
        <v>2.8273452141209665</v>
      </c>
      <c r="AA247" s="5">
        <f t="shared" si="73"/>
        <v>3.223732616167327</v>
      </c>
      <c r="AB247" s="5">
        <f t="shared" si="74"/>
        <v>3.223732616167327</v>
      </c>
      <c r="AC247" s="5">
        <f t="shared" si="75"/>
        <v>3.223732616167327</v>
      </c>
      <c r="AD247" s="5">
        <f t="shared" si="76"/>
        <v>3.223732616167327</v>
      </c>
    </row>
    <row r="248" spans="15:30" x14ac:dyDescent="0.2">
      <c r="O248" s="6">
        <f t="shared" si="61"/>
        <v>25.490000000000094</v>
      </c>
      <c r="P248" s="6">
        <f t="shared" si="62"/>
        <v>25.500000000000096</v>
      </c>
      <c r="Q248" s="5">
        <f t="shared" si="63"/>
        <v>2.807580207860767</v>
      </c>
      <c r="R248" s="5">
        <f t="shared" si="64"/>
        <v>2.807580207860767</v>
      </c>
      <c r="S248" s="5">
        <f t="shared" si="65"/>
        <v>2.7472629272139986</v>
      </c>
      <c r="T248" s="5">
        <f t="shared" si="66"/>
        <v>3.5135273010520667</v>
      </c>
      <c r="U248" s="5">
        <f t="shared" si="67"/>
        <v>3.5135273010520667</v>
      </c>
      <c r="V248" s="5">
        <f t="shared" si="68"/>
        <v>3.5135273010520667</v>
      </c>
      <c r="W248" s="5">
        <f t="shared" si="69"/>
        <v>3.5135273010520667</v>
      </c>
      <c r="X248" s="5">
        <f t="shared" si="70"/>
        <v>1</v>
      </c>
      <c r="Y248" s="5">
        <f t="shared" si="71"/>
        <v>3.3629911489693285</v>
      </c>
      <c r="Z248" s="5">
        <f t="shared" si="72"/>
        <v>2.8273452141209665</v>
      </c>
      <c r="AA248" s="5">
        <f t="shared" si="73"/>
        <v>3.205240932336856</v>
      </c>
      <c r="AB248" s="5">
        <f t="shared" si="74"/>
        <v>3.205240932336856</v>
      </c>
      <c r="AC248" s="5">
        <f t="shared" si="75"/>
        <v>3.205240932336856</v>
      </c>
      <c r="AD248" s="5">
        <f t="shared" si="76"/>
        <v>3.205240932336856</v>
      </c>
    </row>
    <row r="249" spans="15:30" x14ac:dyDescent="0.2">
      <c r="O249" s="6">
        <f t="shared" si="61"/>
        <v>25.590000000000096</v>
      </c>
      <c r="P249" s="6">
        <f t="shared" si="62"/>
        <v>25.600000000000097</v>
      </c>
      <c r="Q249" s="5">
        <f t="shared" si="63"/>
        <v>2.807580207860767</v>
      </c>
      <c r="R249" s="5">
        <f t="shared" si="64"/>
        <v>2.807580207860767</v>
      </c>
      <c r="S249" s="5">
        <f t="shared" si="65"/>
        <v>2.7472629272139986</v>
      </c>
      <c r="T249" s="5">
        <f t="shared" si="66"/>
        <v>3.4955924529442521</v>
      </c>
      <c r="U249" s="5">
        <f t="shared" si="67"/>
        <v>3.4955924529442521</v>
      </c>
      <c r="V249" s="5">
        <f t="shared" si="68"/>
        <v>3.4955924529442521</v>
      </c>
      <c r="W249" s="5">
        <f t="shared" si="69"/>
        <v>3.4955924529442521</v>
      </c>
      <c r="X249" s="5">
        <f t="shared" si="70"/>
        <v>1</v>
      </c>
      <c r="Y249" s="5">
        <f t="shared" si="71"/>
        <v>3.3629911489693285</v>
      </c>
      <c r="Z249" s="5">
        <f t="shared" si="72"/>
        <v>2.8273452141209665</v>
      </c>
      <c r="AA249" s="5">
        <f t="shared" si="73"/>
        <v>3.1869719682533186</v>
      </c>
      <c r="AB249" s="5">
        <f t="shared" si="74"/>
        <v>3.1869719682533186</v>
      </c>
      <c r="AC249" s="5">
        <f t="shared" si="75"/>
        <v>3.1869719682533186</v>
      </c>
      <c r="AD249" s="5">
        <f t="shared" si="76"/>
        <v>3.1869719682533186</v>
      </c>
    </row>
    <row r="250" spans="15:30" x14ac:dyDescent="0.2">
      <c r="O250" s="6">
        <f t="shared" si="61"/>
        <v>25.690000000000097</v>
      </c>
      <c r="P250" s="6">
        <f t="shared" si="62"/>
        <v>25.700000000000099</v>
      </c>
      <c r="Q250" s="5">
        <f t="shared" si="63"/>
        <v>2.807580207860767</v>
      </c>
      <c r="R250" s="5">
        <f t="shared" si="64"/>
        <v>2.807580207860767</v>
      </c>
      <c r="S250" s="5">
        <f t="shared" si="65"/>
        <v>2.7472629272139986</v>
      </c>
      <c r="T250" s="5">
        <f t="shared" si="66"/>
        <v>3.4778546443770373</v>
      </c>
      <c r="U250" s="5">
        <f t="shared" si="67"/>
        <v>3.4778546443770373</v>
      </c>
      <c r="V250" s="5">
        <f t="shared" si="68"/>
        <v>3.4778546443770373</v>
      </c>
      <c r="W250" s="5">
        <f t="shared" si="69"/>
        <v>3.4778546443770373</v>
      </c>
      <c r="X250" s="5">
        <f t="shared" si="70"/>
        <v>1</v>
      </c>
      <c r="Y250" s="5">
        <f t="shared" si="71"/>
        <v>3.3629911489693285</v>
      </c>
      <c r="Z250" s="5">
        <f t="shared" si="72"/>
        <v>2.8273452141209665</v>
      </c>
      <c r="AA250" s="5">
        <f t="shared" si="73"/>
        <v>3.1689220427601761</v>
      </c>
      <c r="AB250" s="5">
        <f t="shared" si="74"/>
        <v>3.1689220427601761</v>
      </c>
      <c r="AC250" s="5">
        <f t="shared" si="75"/>
        <v>3.1689220427601761</v>
      </c>
      <c r="AD250" s="5">
        <f t="shared" si="76"/>
        <v>3.1689220427601761</v>
      </c>
    </row>
    <row r="251" spans="15:30" x14ac:dyDescent="0.2">
      <c r="O251" s="6">
        <f t="shared" si="61"/>
        <v>25.790000000000099</v>
      </c>
      <c r="P251" s="6">
        <f t="shared" si="62"/>
        <v>25.8000000000001</v>
      </c>
      <c r="Q251" s="5">
        <f t="shared" si="63"/>
        <v>2.807580207860767</v>
      </c>
      <c r="R251" s="5">
        <f t="shared" si="64"/>
        <v>2.807580207860767</v>
      </c>
      <c r="S251" s="5">
        <f t="shared" si="65"/>
        <v>2.7472629272139986</v>
      </c>
      <c r="T251" s="5">
        <f t="shared" si="66"/>
        <v>3.460310847691817</v>
      </c>
      <c r="U251" s="5">
        <f t="shared" si="67"/>
        <v>3.460310847691817</v>
      </c>
      <c r="V251" s="5">
        <f t="shared" si="68"/>
        <v>3.460310847691817</v>
      </c>
      <c r="W251" s="5">
        <f t="shared" si="69"/>
        <v>3.460310847691817</v>
      </c>
      <c r="X251" s="5">
        <f t="shared" si="70"/>
        <v>1</v>
      </c>
      <c r="Y251" s="5">
        <f t="shared" si="71"/>
        <v>3.3629911489693285</v>
      </c>
      <c r="Z251" s="5">
        <f t="shared" si="72"/>
        <v>2.8273452141209665</v>
      </c>
      <c r="AA251" s="5">
        <f t="shared" si="73"/>
        <v>3.1510875516897112</v>
      </c>
      <c r="AB251" s="5">
        <f t="shared" si="74"/>
        <v>3.1510875516897112</v>
      </c>
      <c r="AC251" s="5">
        <f t="shared" si="75"/>
        <v>3.1510875516897112</v>
      </c>
      <c r="AD251" s="5">
        <f t="shared" si="76"/>
        <v>3.1510875516897112</v>
      </c>
    </row>
    <row r="252" spans="15:30" x14ac:dyDescent="0.2">
      <c r="O252" s="6">
        <f t="shared" si="61"/>
        <v>25.8900000000001</v>
      </c>
      <c r="P252" s="6">
        <f t="shared" si="62"/>
        <v>25.900000000000102</v>
      </c>
      <c r="Q252" s="5">
        <f t="shared" si="63"/>
        <v>2.807580207860767</v>
      </c>
      <c r="R252" s="5">
        <f t="shared" si="64"/>
        <v>2.807580207860767</v>
      </c>
      <c r="S252" s="5">
        <f t="shared" si="65"/>
        <v>2.7472629272139986</v>
      </c>
      <c r="T252" s="5">
        <f t="shared" si="66"/>
        <v>3.4429580946510794</v>
      </c>
      <c r="U252" s="5">
        <f t="shared" si="67"/>
        <v>3.4429580946510794</v>
      </c>
      <c r="V252" s="5">
        <f t="shared" si="68"/>
        <v>3.4429580946510794</v>
      </c>
      <c r="W252" s="5">
        <f t="shared" si="69"/>
        <v>3.4429580946510794</v>
      </c>
      <c r="X252" s="5">
        <f t="shared" si="70"/>
        <v>1</v>
      </c>
      <c r="Y252" s="5">
        <f t="shared" si="71"/>
        <v>3.3629911489693285</v>
      </c>
      <c r="Z252" s="5">
        <f t="shared" si="72"/>
        <v>2.8273452141209665</v>
      </c>
      <c r="AA252" s="5">
        <f t="shared" si="73"/>
        <v>3.1334649659273164</v>
      </c>
      <c r="AB252" s="5">
        <f t="shared" si="74"/>
        <v>3.1334649659273164</v>
      </c>
      <c r="AC252" s="5">
        <f t="shared" si="75"/>
        <v>3.1334649659273164</v>
      </c>
      <c r="AD252" s="5">
        <f t="shared" si="76"/>
        <v>3.1334649659273164</v>
      </c>
    </row>
    <row r="253" spans="15:30" x14ac:dyDescent="0.2">
      <c r="O253" s="6">
        <f t="shared" si="61"/>
        <v>25.990000000000101</v>
      </c>
      <c r="P253" s="6">
        <f t="shared" si="62"/>
        <v>26.000000000000103</v>
      </c>
      <c r="Q253" s="5">
        <f t="shared" si="63"/>
        <v>2.807580207860767</v>
      </c>
      <c r="R253" s="5">
        <f t="shared" si="64"/>
        <v>2.807580207860767</v>
      </c>
      <c r="S253" s="5">
        <f t="shared" si="65"/>
        <v>2.7472629272139986</v>
      </c>
      <c r="T253" s="5">
        <f t="shared" si="66"/>
        <v>3.4257934750268895</v>
      </c>
      <c r="U253" s="5">
        <f t="shared" si="67"/>
        <v>3.4257934750268895</v>
      </c>
      <c r="V253" s="5">
        <f t="shared" si="68"/>
        <v>3.4257934750268895</v>
      </c>
      <c r="W253" s="5">
        <f t="shared" si="69"/>
        <v>3.4257934750268895</v>
      </c>
      <c r="X253" s="5">
        <f t="shared" si="70"/>
        <v>1</v>
      </c>
      <c r="Y253" s="5">
        <f t="shared" si="71"/>
        <v>3.3629911489693285</v>
      </c>
      <c r="Z253" s="5">
        <f t="shared" si="72"/>
        <v>2.8273452141209665</v>
      </c>
      <c r="AA253" s="5">
        <f t="shared" si="73"/>
        <v>3.116050829532429</v>
      </c>
      <c r="AB253" s="5">
        <f t="shared" si="74"/>
        <v>3.116050829532429</v>
      </c>
      <c r="AC253" s="5">
        <f t="shared" si="75"/>
        <v>3.116050829532429</v>
      </c>
      <c r="AD253" s="5">
        <f t="shared" si="76"/>
        <v>3.116050829532429</v>
      </c>
    </row>
    <row r="254" spans="15:30" x14ac:dyDescent="0.2">
      <c r="O254" s="6">
        <f t="shared" si="61"/>
        <v>26.090000000000103</v>
      </c>
      <c r="P254" s="6">
        <f t="shared" si="62"/>
        <v>26.100000000000104</v>
      </c>
      <c r="Q254" s="5">
        <f t="shared" si="63"/>
        <v>2.807580207860767</v>
      </c>
      <c r="R254" s="5">
        <f t="shared" si="64"/>
        <v>2.807580207860767</v>
      </c>
      <c r="S254" s="5">
        <f t="shared" si="65"/>
        <v>2.7472629272139986</v>
      </c>
      <c r="T254" s="5">
        <f t="shared" si="66"/>
        <v>3.4088141352286101</v>
      </c>
      <c r="U254" s="5">
        <f t="shared" si="67"/>
        <v>3.4088141352286101</v>
      </c>
      <c r="V254" s="5">
        <f t="shared" si="68"/>
        <v>3.4088141352286101</v>
      </c>
      <c r="W254" s="5">
        <f t="shared" si="69"/>
        <v>3.4088141352286101</v>
      </c>
      <c r="X254" s="5">
        <f t="shared" si="70"/>
        <v>1</v>
      </c>
      <c r="Y254" s="5">
        <f t="shared" si="71"/>
        <v>3.3629911489693285</v>
      </c>
      <c r="Z254" s="5">
        <f t="shared" si="72"/>
        <v>2.8273452141209665</v>
      </c>
      <c r="AA254" s="5">
        <f t="shared" si="73"/>
        <v>3.0988417579142142</v>
      </c>
      <c r="AB254" s="5">
        <f t="shared" si="74"/>
        <v>3.0988417579142142</v>
      </c>
      <c r="AC254" s="5">
        <f t="shared" si="75"/>
        <v>3.0988417579142142</v>
      </c>
      <c r="AD254" s="5">
        <f t="shared" si="76"/>
        <v>3.0988417579142142</v>
      </c>
    </row>
    <row r="255" spans="15:30" x14ac:dyDescent="0.2">
      <c r="O255" s="6">
        <f t="shared" si="61"/>
        <v>26.190000000000104</v>
      </c>
      <c r="P255" s="6">
        <f t="shared" si="62"/>
        <v>26.200000000000106</v>
      </c>
      <c r="Q255" s="5">
        <f t="shared" si="63"/>
        <v>2.807580207860767</v>
      </c>
      <c r="R255" s="5">
        <f t="shared" si="64"/>
        <v>2.807580207860767</v>
      </c>
      <c r="S255" s="5">
        <f t="shared" si="65"/>
        <v>2.7472629272139986</v>
      </c>
      <c r="T255" s="5">
        <f t="shared" si="66"/>
        <v>3.3920172769685948</v>
      </c>
      <c r="U255" s="5">
        <f t="shared" si="67"/>
        <v>3.3920172769685948</v>
      </c>
      <c r="V255" s="5">
        <f t="shared" si="68"/>
        <v>3.3920172769685948</v>
      </c>
      <c r="W255" s="5">
        <f t="shared" si="69"/>
        <v>3.3920172769685948</v>
      </c>
      <c r="X255" s="5">
        <f t="shared" si="70"/>
        <v>1</v>
      </c>
      <c r="Y255" s="5">
        <f t="shared" si="71"/>
        <v>3.3629911489693285</v>
      </c>
      <c r="Z255" s="5">
        <f t="shared" si="72"/>
        <v>2.8273452141209665</v>
      </c>
      <c r="AA255" s="5">
        <f t="shared" si="73"/>
        <v>3.0818344360601961</v>
      </c>
      <c r="AB255" s="5">
        <f t="shared" si="74"/>
        <v>3.0818344360601961</v>
      </c>
      <c r="AC255" s="5">
        <f t="shared" si="75"/>
        <v>3.0818344360601961</v>
      </c>
      <c r="AD255" s="5">
        <f t="shared" si="76"/>
        <v>3.0818344360601961</v>
      </c>
    </row>
    <row r="256" spans="15:30" x14ac:dyDescent="0.2">
      <c r="O256" s="6">
        <f t="shared" si="61"/>
        <v>26.290000000000106</v>
      </c>
      <c r="P256" s="6">
        <f t="shared" si="62"/>
        <v>26.300000000000107</v>
      </c>
      <c r="Q256" s="5">
        <f t="shared" si="63"/>
        <v>2.807580207860767</v>
      </c>
      <c r="R256" s="5">
        <f t="shared" si="64"/>
        <v>2.807580207860767</v>
      </c>
      <c r="S256" s="5">
        <f t="shared" si="65"/>
        <v>2.7472629272139986</v>
      </c>
      <c r="T256" s="5">
        <f t="shared" si="66"/>
        <v>3.3754001559646531</v>
      </c>
      <c r="U256" s="5">
        <f t="shared" si="67"/>
        <v>3.3754001559646531</v>
      </c>
      <c r="V256" s="5">
        <f t="shared" si="68"/>
        <v>3.3754001559646531</v>
      </c>
      <c r="W256" s="5">
        <f t="shared" si="69"/>
        <v>3.3754001559646531</v>
      </c>
      <c r="X256" s="5">
        <f t="shared" si="70"/>
        <v>1</v>
      </c>
      <c r="Y256" s="5">
        <f t="shared" si="71"/>
        <v>3.3629911489693285</v>
      </c>
      <c r="Z256" s="5">
        <f t="shared" si="72"/>
        <v>2.8273452141209665</v>
      </c>
      <c r="AA256" s="5">
        <f t="shared" si="73"/>
        <v>3.0650256168160768</v>
      </c>
      <c r="AB256" s="5">
        <f t="shared" si="74"/>
        <v>3.0650256168160768</v>
      </c>
      <c r="AC256" s="5">
        <f t="shared" si="75"/>
        <v>3.0650256168160768</v>
      </c>
      <c r="AD256" s="5">
        <f t="shared" si="76"/>
        <v>3.0650256168160768</v>
      </c>
    </row>
    <row r="257" spans="15:30" x14ac:dyDescent="0.2">
      <c r="O257" s="6">
        <f t="shared" si="61"/>
        <v>26.390000000000107</v>
      </c>
      <c r="P257" s="6">
        <f t="shared" si="62"/>
        <v>26.400000000000109</v>
      </c>
      <c r="Q257" s="5">
        <f t="shared" si="63"/>
        <v>2.807580207860767</v>
      </c>
      <c r="R257" s="5">
        <f t="shared" si="64"/>
        <v>2.807580207860767</v>
      </c>
      <c r="S257" s="5">
        <f t="shared" si="65"/>
        <v>2.7472629272139986</v>
      </c>
      <c r="T257" s="5">
        <f t="shared" si="66"/>
        <v>3.358960080678147</v>
      </c>
      <c r="U257" s="5">
        <f t="shared" si="67"/>
        <v>3.358960080678147</v>
      </c>
      <c r="V257" s="5">
        <f t="shared" si="68"/>
        <v>3.358960080678147</v>
      </c>
      <c r="W257" s="5">
        <f t="shared" si="69"/>
        <v>3.358960080678147</v>
      </c>
      <c r="X257" s="5">
        <f t="shared" si="70"/>
        <v>1</v>
      </c>
      <c r="Y257" s="5">
        <f t="shared" si="71"/>
        <v>3.3629911489693285</v>
      </c>
      <c r="Z257" s="5">
        <f t="shared" si="72"/>
        <v>2.8273452141209665</v>
      </c>
      <c r="AA257" s="5">
        <f t="shared" si="73"/>
        <v>3.0484121192150626</v>
      </c>
      <c r="AB257" s="5">
        <f t="shared" si="74"/>
        <v>3.0484121192150626</v>
      </c>
      <c r="AC257" s="5">
        <f t="shared" si="75"/>
        <v>3.0484121192150626</v>
      </c>
      <c r="AD257" s="5">
        <f t="shared" si="76"/>
        <v>3.0484121192150626</v>
      </c>
    </row>
    <row r="258" spans="15:30" x14ac:dyDescent="0.2">
      <c r="O258" s="6">
        <f t="shared" si="61"/>
        <v>26.490000000000109</v>
      </c>
      <c r="P258" s="6">
        <f t="shared" si="62"/>
        <v>26.50000000000011</v>
      </c>
      <c r="Q258" s="5">
        <f t="shared" si="63"/>
        <v>2.807580207860767</v>
      </c>
      <c r="R258" s="5">
        <f t="shared" si="64"/>
        <v>2.807580207860767</v>
      </c>
      <c r="S258" s="5">
        <f t="shared" si="65"/>
        <v>2.7472629272139986</v>
      </c>
      <c r="T258" s="5">
        <f t="shared" si="66"/>
        <v>3.3426944110865806</v>
      </c>
      <c r="U258" s="5">
        <f t="shared" si="67"/>
        <v>3.3426944110865806</v>
      </c>
      <c r="V258" s="5">
        <f t="shared" si="68"/>
        <v>3.3426944110865806</v>
      </c>
      <c r="W258" s="5">
        <f t="shared" si="69"/>
        <v>3.3426944110865806</v>
      </c>
      <c r="X258" s="5">
        <f t="shared" si="70"/>
        <v>1</v>
      </c>
      <c r="Y258" s="5">
        <f t="shared" si="71"/>
        <v>3.3629911489693285</v>
      </c>
      <c r="Z258" s="5">
        <f t="shared" si="72"/>
        <v>2.8273452141209665</v>
      </c>
      <c r="AA258" s="5">
        <f t="shared" si="73"/>
        <v>3.0319908268550808</v>
      </c>
      <c r="AB258" s="5">
        <f t="shared" si="74"/>
        <v>3.0319908268550808</v>
      </c>
      <c r="AC258" s="5">
        <f t="shared" si="75"/>
        <v>3.0319908268550808</v>
      </c>
      <c r="AD258" s="5">
        <f t="shared" si="76"/>
        <v>3.0319908268550808</v>
      </c>
    </row>
    <row r="259" spans="15:30" x14ac:dyDescent="0.2">
      <c r="O259" s="6">
        <f t="shared" ref="O259:O322" si="77">P259-0.01</f>
        <v>26.59000000000011</v>
      </c>
      <c r="P259" s="6">
        <f t="shared" si="62"/>
        <v>26.600000000000112</v>
      </c>
      <c r="Q259" s="5">
        <f t="shared" si="63"/>
        <v>2.807580207860767</v>
      </c>
      <c r="R259" s="5">
        <f t="shared" si="64"/>
        <v>2.807580207860767</v>
      </c>
      <c r="S259" s="5">
        <f t="shared" si="65"/>
        <v>2.7472629272139986</v>
      </c>
      <c r="T259" s="5">
        <f t="shared" si="66"/>
        <v>3.3266005574896034</v>
      </c>
      <c r="U259" s="5">
        <f t="shared" si="67"/>
        <v>3.3266005574896034</v>
      </c>
      <c r="V259" s="5">
        <f t="shared" si="68"/>
        <v>3.3266005574896034</v>
      </c>
      <c r="W259" s="5">
        <f t="shared" si="69"/>
        <v>3.3266005574896034</v>
      </c>
      <c r="X259" s="5">
        <f t="shared" si="70"/>
        <v>1</v>
      </c>
      <c r="Y259" s="5">
        <f t="shared" si="71"/>
        <v>3.3629911489693285</v>
      </c>
      <c r="Z259" s="5">
        <f t="shared" si="72"/>
        <v>2.8273452141209665</v>
      </c>
      <c r="AA259" s="5">
        <f t="shared" si="73"/>
        <v>3.015758686322322</v>
      </c>
      <c r="AB259" s="5">
        <f t="shared" si="74"/>
        <v>3.015758686322322</v>
      </c>
      <c r="AC259" s="5">
        <f t="shared" si="75"/>
        <v>3.015758686322322</v>
      </c>
      <c r="AD259" s="5">
        <f t="shared" si="76"/>
        <v>3.015758686322322</v>
      </c>
    </row>
    <row r="260" spans="15:30" x14ac:dyDescent="0.2">
      <c r="O260" s="6">
        <f t="shared" si="77"/>
        <v>26.690000000000111</v>
      </c>
      <c r="P260" s="6">
        <f t="shared" ref="P260:P323" si="78">P259+0.1</f>
        <v>26.700000000000113</v>
      </c>
      <c r="Q260" s="5">
        <f t="shared" ref="Q260:Q323" si="79">IF($P260&gt;=$D$5,1,10^($C$5*LOG(MAX($P260,$E$5)/$D$5)^2))</f>
        <v>2.807580207860767</v>
      </c>
      <c r="R260" s="5">
        <f t="shared" ref="R260:R323" si="80">IF($P260&gt;=$D$6,1,10^($C$6*LOG(MAX($P260,$E$6)/$D$6)^2))</f>
        <v>2.807580207860767</v>
      </c>
      <c r="S260" s="5">
        <f t="shared" ref="S260:S323" si="81">IF($P260&gt;=$D$7,1,10^($C$7*LOG(MAX($P260,$E$7)/$D$7)^2))</f>
        <v>2.7472629272139986</v>
      </c>
      <c r="T260" s="5">
        <f t="shared" ref="T260:T323" si="82">IF($P260&gt;=$D$8,1,10^($C$8*LOG(MAX($P260,$E$8)/$D$8)^2))</f>
        <v>3.3106759793474203</v>
      </c>
      <c r="U260" s="5">
        <f t="shared" ref="U260:U323" si="83">IF($P260&gt;=$D$9,1,10^($C$9*LOG(MAX($P260,$E$9)/$D$9)^2))</f>
        <v>3.3106759793474203</v>
      </c>
      <c r="V260" s="5">
        <f t="shared" ref="V260:V323" si="84">IF($P260&gt;=$D$10,1,10^($C$10*LOG(MAX($P260,$E$10)/$D$10)^2))</f>
        <v>3.3106759793474203</v>
      </c>
      <c r="W260" s="5">
        <f t="shared" ref="W260:W323" si="85">IF($P260&gt;=$D$11,1,10^($C$11*LOG(MAX($P260,$E$11)/$D$11)^2))</f>
        <v>3.3106759793474203</v>
      </c>
      <c r="X260" s="5">
        <f t="shared" ref="X260:X323" si="86">IF($P260&gt;=$H262,1,10^($G$5*LOG(MAX($P260,$I$5)/$H$5)^2))</f>
        <v>1</v>
      </c>
      <c r="Y260" s="5">
        <f t="shared" ref="Y260:Y323" si="87">IF($P260&gt;=$H$6,1,10^($G$6*LOG(MAX($P260,$I$6)/$H$6)^2))</f>
        <v>3.3629911489693285</v>
      </c>
      <c r="Z260" s="5">
        <f t="shared" ref="Z260:Z323" si="88">IF($P260&gt;=$H$7,1,10^($G$7*LOG(MAX($P260,$I$7)/$H$7)^2))</f>
        <v>2.8273452141209665</v>
      </c>
      <c r="AA260" s="5">
        <f t="shared" ref="AA260:AA323" si="89">IF(P260&gt;=$H$8,1,10^($G$8*LOG(MAX($P260,$I$8)/$H$8)^2))</f>
        <v>2.9997127056595927</v>
      </c>
      <c r="AB260" s="5">
        <f t="shared" ref="AB260:AB323" si="90">IF($P260&gt;=$H$9,1,10^($G$9*LOG(MAX($P260,$I$9)/$H$9)^2))</f>
        <v>2.9997127056595927</v>
      </c>
      <c r="AC260" s="5">
        <f t="shared" ref="AC260:AC323" si="91">IF($P260&gt;=$H$10,1,10^($G$10*LOG(MAX($P260,$I$10)/$H$10)^2))</f>
        <v>2.9997127056595927</v>
      </c>
      <c r="AD260" s="5">
        <f t="shared" ref="AD260:AD323" si="92">IF($P260&gt;=$H$11,1,10^($G$11*LOG(MAX($P260,$I$11)/$H$11)^2))</f>
        <v>2.9997127056595927</v>
      </c>
    </row>
    <row r="261" spans="15:30" x14ac:dyDescent="0.2">
      <c r="O261" s="6">
        <f t="shared" si="77"/>
        <v>26.790000000000113</v>
      </c>
      <c r="P261" s="6">
        <f t="shared" si="78"/>
        <v>26.800000000000114</v>
      </c>
      <c r="Q261" s="5">
        <f t="shared" si="79"/>
        <v>2.807580207860767</v>
      </c>
      <c r="R261" s="5">
        <f t="shared" si="80"/>
        <v>2.807580207860767</v>
      </c>
      <c r="S261" s="5">
        <f t="shared" si="81"/>
        <v>2.7472629272139986</v>
      </c>
      <c r="T261" s="5">
        <f t="shared" si="82"/>
        <v>3.2949181841505588</v>
      </c>
      <c r="U261" s="5">
        <f t="shared" si="83"/>
        <v>3.2949181841505588</v>
      </c>
      <c r="V261" s="5">
        <f t="shared" si="84"/>
        <v>3.2949181841505588</v>
      </c>
      <c r="W261" s="5">
        <f t="shared" si="85"/>
        <v>3.2949181841505588</v>
      </c>
      <c r="X261" s="5">
        <f t="shared" si="86"/>
        <v>1</v>
      </c>
      <c r="Y261" s="5">
        <f t="shared" si="87"/>
        <v>3.3629911489693285</v>
      </c>
      <c r="Z261" s="5">
        <f t="shared" si="88"/>
        <v>2.8273452141209665</v>
      </c>
      <c r="AA261" s="5">
        <f t="shared" si="89"/>
        <v>2.98384995287805</v>
      </c>
      <c r="AB261" s="5">
        <f t="shared" si="90"/>
        <v>2.98384995287805</v>
      </c>
      <c r="AC261" s="5">
        <f t="shared" si="91"/>
        <v>2.98384995287805</v>
      </c>
      <c r="AD261" s="5">
        <f t="shared" si="92"/>
        <v>2.98384995287805</v>
      </c>
    </row>
    <row r="262" spans="15:30" x14ac:dyDescent="0.2">
      <c r="O262" s="6">
        <f t="shared" si="77"/>
        <v>26.890000000000114</v>
      </c>
      <c r="P262" s="6">
        <f t="shared" si="78"/>
        <v>26.900000000000116</v>
      </c>
      <c r="Q262" s="5">
        <f t="shared" si="79"/>
        <v>2.807580207860767</v>
      </c>
      <c r="R262" s="5">
        <f t="shared" si="80"/>
        <v>2.807580207860767</v>
      </c>
      <c r="S262" s="5">
        <f t="shared" si="81"/>
        <v>2.7472629272139986</v>
      </c>
      <c r="T262" s="5">
        <f t="shared" si="82"/>
        <v>3.2793247263200613</v>
      </c>
      <c r="U262" s="5">
        <f t="shared" si="83"/>
        <v>3.2793247263200613</v>
      </c>
      <c r="V262" s="5">
        <f t="shared" si="84"/>
        <v>3.2793247263200613</v>
      </c>
      <c r="W262" s="5">
        <f t="shared" si="85"/>
        <v>3.2793247263200613</v>
      </c>
      <c r="X262" s="5">
        <f t="shared" si="86"/>
        <v>1</v>
      </c>
      <c r="Y262" s="5">
        <f t="shared" si="87"/>
        <v>3.3629911489693285</v>
      </c>
      <c r="Z262" s="5">
        <f t="shared" si="88"/>
        <v>2.8273452141209665</v>
      </c>
      <c r="AA262" s="5">
        <f t="shared" si="89"/>
        <v>2.9681675545109001</v>
      </c>
      <c r="AB262" s="5">
        <f t="shared" si="90"/>
        <v>2.9681675545109001</v>
      </c>
      <c r="AC262" s="5">
        <f t="shared" si="91"/>
        <v>2.9681675545109001</v>
      </c>
      <c r="AD262" s="5">
        <f t="shared" si="92"/>
        <v>2.9681675545109001</v>
      </c>
    </row>
    <row r="263" spans="15:30" x14ac:dyDescent="0.2">
      <c r="O263" s="6">
        <f t="shared" si="77"/>
        <v>26.990000000000116</v>
      </c>
      <c r="P263" s="6">
        <f t="shared" si="78"/>
        <v>27.000000000000117</v>
      </c>
      <c r="Q263" s="5">
        <f t="shared" si="79"/>
        <v>2.807580207860767</v>
      </c>
      <c r="R263" s="5">
        <f t="shared" si="80"/>
        <v>2.807580207860767</v>
      </c>
      <c r="S263" s="5">
        <f t="shared" si="81"/>
        <v>2.7472629272139986</v>
      </c>
      <c r="T263" s="5">
        <f t="shared" si="82"/>
        <v>3.2638932061371433</v>
      </c>
      <c r="U263" s="5">
        <f t="shared" si="83"/>
        <v>3.2638932061371433</v>
      </c>
      <c r="V263" s="5">
        <f t="shared" si="84"/>
        <v>3.2638932061371433</v>
      </c>
      <c r="W263" s="5">
        <f t="shared" si="85"/>
        <v>3.2638932061371433</v>
      </c>
      <c r="X263" s="5">
        <f t="shared" si="86"/>
        <v>1</v>
      </c>
      <c r="Y263" s="5">
        <f t="shared" si="87"/>
        <v>3.3629911489693285</v>
      </c>
      <c r="Z263" s="5">
        <f t="shared" si="88"/>
        <v>2.8273452141209665</v>
      </c>
      <c r="AA263" s="5">
        <f t="shared" si="89"/>
        <v>2.952662694207719</v>
      </c>
      <c r="AB263" s="5">
        <f t="shared" si="90"/>
        <v>2.952662694207719</v>
      </c>
      <c r="AC263" s="5">
        <f t="shared" si="91"/>
        <v>2.952662694207719</v>
      </c>
      <c r="AD263" s="5">
        <f t="shared" si="92"/>
        <v>2.952662694207719</v>
      </c>
    </row>
    <row r="264" spans="15:30" x14ac:dyDescent="0.2">
      <c r="O264" s="6">
        <f t="shared" si="77"/>
        <v>27.090000000000117</v>
      </c>
      <c r="P264" s="6">
        <f t="shared" si="78"/>
        <v>27.100000000000119</v>
      </c>
      <c r="Q264" s="5">
        <f t="shared" si="79"/>
        <v>2.807580207860767</v>
      </c>
      <c r="R264" s="5">
        <f t="shared" si="80"/>
        <v>2.807580207860767</v>
      </c>
      <c r="S264" s="5">
        <f t="shared" si="81"/>
        <v>2.7472629272139986</v>
      </c>
      <c r="T264" s="5">
        <f t="shared" si="82"/>
        <v>3.24862126870143</v>
      </c>
      <c r="U264" s="5">
        <f t="shared" si="83"/>
        <v>3.24862126870143</v>
      </c>
      <c r="V264" s="5">
        <f t="shared" si="84"/>
        <v>3.24862126870143</v>
      </c>
      <c r="W264" s="5">
        <f t="shared" si="85"/>
        <v>3.24862126870143</v>
      </c>
      <c r="X264" s="5">
        <f t="shared" si="86"/>
        <v>1</v>
      </c>
      <c r="Y264" s="5">
        <f t="shared" si="87"/>
        <v>3.3629911489693285</v>
      </c>
      <c r="Z264" s="5">
        <f t="shared" si="88"/>
        <v>2.8273452141209665</v>
      </c>
      <c r="AA264" s="5">
        <f t="shared" si="89"/>
        <v>2.9373326113681033</v>
      </c>
      <c r="AB264" s="5">
        <f t="shared" si="90"/>
        <v>2.9373326113681033</v>
      </c>
      <c r="AC264" s="5">
        <f t="shared" si="91"/>
        <v>2.9373326113681033</v>
      </c>
      <c r="AD264" s="5">
        <f t="shared" si="92"/>
        <v>2.9373326113681033</v>
      </c>
    </row>
    <row r="265" spans="15:30" x14ac:dyDescent="0.2">
      <c r="O265" s="6">
        <f t="shared" si="77"/>
        <v>27.190000000000119</v>
      </c>
      <c r="P265" s="6">
        <f t="shared" si="78"/>
        <v>27.20000000000012</v>
      </c>
      <c r="Q265" s="5">
        <f t="shared" si="79"/>
        <v>2.807580207860767</v>
      </c>
      <c r="R265" s="5">
        <f t="shared" si="80"/>
        <v>2.807580207860767</v>
      </c>
      <c r="S265" s="5">
        <f t="shared" si="81"/>
        <v>2.7472629272139986</v>
      </c>
      <c r="T265" s="5">
        <f t="shared" si="82"/>
        <v>3.2335066029168966</v>
      </c>
      <c r="U265" s="5">
        <f t="shared" si="83"/>
        <v>3.2335066029168966</v>
      </c>
      <c r="V265" s="5">
        <f t="shared" si="84"/>
        <v>3.2335066029168966</v>
      </c>
      <c r="W265" s="5">
        <f t="shared" si="85"/>
        <v>3.2335066029168966</v>
      </c>
      <c r="X265" s="5">
        <f t="shared" si="86"/>
        <v>1</v>
      </c>
      <c r="Y265" s="5">
        <f t="shared" si="87"/>
        <v>3.3629911489693285</v>
      </c>
      <c r="Z265" s="5">
        <f t="shared" si="88"/>
        <v>2.8273452141209665</v>
      </c>
      <c r="AA265" s="5">
        <f t="shared" si="89"/>
        <v>2.9221745998133875</v>
      </c>
      <c r="AB265" s="5">
        <f t="shared" si="90"/>
        <v>2.9221745998133875</v>
      </c>
      <c r="AC265" s="5">
        <f t="shared" si="91"/>
        <v>2.9221745998133875</v>
      </c>
      <c r="AD265" s="5">
        <f t="shared" si="92"/>
        <v>2.9221745998133875</v>
      </c>
    </row>
    <row r="266" spans="15:30" x14ac:dyDescent="0.2">
      <c r="O266" s="6">
        <f t="shared" si="77"/>
        <v>27.29000000000012</v>
      </c>
      <c r="P266" s="6">
        <f t="shared" si="78"/>
        <v>27.300000000000122</v>
      </c>
      <c r="Q266" s="5">
        <f t="shared" si="79"/>
        <v>2.807580207860767</v>
      </c>
      <c r="R266" s="5">
        <f t="shared" si="80"/>
        <v>2.807580207860767</v>
      </c>
      <c r="S266" s="5">
        <f t="shared" si="81"/>
        <v>2.7472629272139986</v>
      </c>
      <c r="T266" s="5">
        <f t="shared" si="82"/>
        <v>3.2185469405046607</v>
      </c>
      <c r="U266" s="5">
        <f t="shared" si="83"/>
        <v>3.2185469405046607</v>
      </c>
      <c r="V266" s="5">
        <f t="shared" si="84"/>
        <v>3.2185469405046607</v>
      </c>
      <c r="W266" s="5">
        <f t="shared" si="85"/>
        <v>3.2185469405046607</v>
      </c>
      <c r="X266" s="5">
        <f t="shared" si="86"/>
        <v>1</v>
      </c>
      <c r="Y266" s="5">
        <f t="shared" si="87"/>
        <v>3.3629911489693285</v>
      </c>
      <c r="Z266" s="5">
        <f t="shared" si="88"/>
        <v>2.8273452141209665</v>
      </c>
      <c r="AA266" s="5">
        <f t="shared" si="89"/>
        <v>2.9071860064952322</v>
      </c>
      <c r="AB266" s="5">
        <f t="shared" si="90"/>
        <v>2.9071860064952322</v>
      </c>
      <c r="AC266" s="5">
        <f t="shared" si="91"/>
        <v>2.9071860064952322</v>
      </c>
      <c r="AD266" s="5">
        <f t="shared" si="92"/>
        <v>2.9071860064952322</v>
      </c>
    </row>
    <row r="267" spans="15:30" x14ac:dyDescent="0.2">
      <c r="O267" s="6">
        <f t="shared" si="77"/>
        <v>27.390000000000121</v>
      </c>
      <c r="P267" s="6">
        <f t="shared" si="78"/>
        <v>27.400000000000123</v>
      </c>
      <c r="Q267" s="5">
        <f t="shared" si="79"/>
        <v>2.807580207860767</v>
      </c>
      <c r="R267" s="5">
        <f t="shared" si="80"/>
        <v>2.807580207860767</v>
      </c>
      <c r="S267" s="5">
        <f t="shared" si="81"/>
        <v>2.7472629272139986</v>
      </c>
      <c r="T267" s="5">
        <f t="shared" si="82"/>
        <v>3.2037400550418234</v>
      </c>
      <c r="U267" s="5">
        <f t="shared" si="83"/>
        <v>3.2037400550418234</v>
      </c>
      <c r="V267" s="5">
        <f t="shared" si="84"/>
        <v>3.2037400550418234</v>
      </c>
      <c r="W267" s="5">
        <f t="shared" si="85"/>
        <v>3.2037400550418234</v>
      </c>
      <c r="X267" s="5">
        <f t="shared" si="86"/>
        <v>1</v>
      </c>
      <c r="Y267" s="5">
        <f t="shared" si="87"/>
        <v>3.3629911489693285</v>
      </c>
      <c r="Z267" s="5">
        <f t="shared" si="88"/>
        <v>2.8273452141209665</v>
      </c>
      <c r="AA267" s="5">
        <f t="shared" si="89"/>
        <v>2.8923642302399069</v>
      </c>
      <c r="AB267" s="5">
        <f t="shared" si="90"/>
        <v>2.8923642302399069</v>
      </c>
      <c r="AC267" s="5">
        <f t="shared" si="91"/>
        <v>2.8923642302399069</v>
      </c>
      <c r="AD267" s="5">
        <f t="shared" si="92"/>
        <v>2.8923642302399069</v>
      </c>
    </row>
    <row r="268" spans="15:30" x14ac:dyDescent="0.2">
      <c r="O268" s="6">
        <f t="shared" si="77"/>
        <v>27.490000000000123</v>
      </c>
      <c r="P268" s="6">
        <f t="shared" si="78"/>
        <v>27.500000000000124</v>
      </c>
      <c r="Q268" s="5">
        <f t="shared" si="79"/>
        <v>2.807580207860767</v>
      </c>
      <c r="R268" s="5">
        <f t="shared" si="80"/>
        <v>2.807580207860767</v>
      </c>
      <c r="S268" s="5">
        <f t="shared" si="81"/>
        <v>2.7472629272139986</v>
      </c>
      <c r="T268" s="5">
        <f t="shared" si="82"/>
        <v>3.1890837610255707</v>
      </c>
      <c r="U268" s="5">
        <f t="shared" si="83"/>
        <v>3.1890837610255707</v>
      </c>
      <c r="V268" s="5">
        <f t="shared" si="84"/>
        <v>3.1890837610255707</v>
      </c>
      <c r="W268" s="5">
        <f t="shared" si="85"/>
        <v>3.1890837610255707</v>
      </c>
      <c r="X268" s="5">
        <f t="shared" si="86"/>
        <v>1</v>
      </c>
      <c r="Y268" s="5">
        <f t="shared" si="87"/>
        <v>3.3629911489693285</v>
      </c>
      <c r="Z268" s="5">
        <f t="shared" si="88"/>
        <v>2.8273452141209665</v>
      </c>
      <c r="AA268" s="5">
        <f t="shared" si="89"/>
        <v>2.8777067205271472</v>
      </c>
      <c r="AB268" s="5">
        <f t="shared" si="90"/>
        <v>2.8777067205271472</v>
      </c>
      <c r="AC268" s="5">
        <f t="shared" si="91"/>
        <v>2.8777067205271472</v>
      </c>
      <c r="AD268" s="5">
        <f t="shared" si="92"/>
        <v>2.8777067205271472</v>
      </c>
    </row>
    <row r="269" spans="15:30" x14ac:dyDescent="0.2">
      <c r="O269" s="6">
        <f t="shared" si="77"/>
        <v>27.590000000000124</v>
      </c>
      <c r="P269" s="6">
        <f t="shared" si="78"/>
        <v>27.600000000000126</v>
      </c>
      <c r="Q269" s="5">
        <f t="shared" si="79"/>
        <v>2.807580207860767</v>
      </c>
      <c r="R269" s="5">
        <f t="shared" si="80"/>
        <v>2.807580207860767</v>
      </c>
      <c r="S269" s="5">
        <f t="shared" si="81"/>
        <v>2.7472629272139986</v>
      </c>
      <c r="T269" s="5">
        <f t="shared" si="82"/>
        <v>3.1745759129617768</v>
      </c>
      <c r="U269" s="5">
        <f t="shared" si="83"/>
        <v>3.1745759129617768</v>
      </c>
      <c r="V269" s="5">
        <f t="shared" si="84"/>
        <v>3.1745759129617768</v>
      </c>
      <c r="W269" s="5">
        <f t="shared" si="85"/>
        <v>3.1745759129617768</v>
      </c>
      <c r="X269" s="5">
        <f t="shared" si="86"/>
        <v>1</v>
      </c>
      <c r="Y269" s="5">
        <f t="shared" si="87"/>
        <v>3.3629911489693285</v>
      </c>
      <c r="Z269" s="5">
        <f t="shared" si="88"/>
        <v>2.8273452141209665</v>
      </c>
      <c r="AA269" s="5">
        <f t="shared" si="89"/>
        <v>2.8632109763025091</v>
      </c>
      <c r="AB269" s="5">
        <f t="shared" si="90"/>
        <v>2.8632109763025091</v>
      </c>
      <c r="AC269" s="5">
        <f t="shared" si="91"/>
        <v>2.8632109763025091</v>
      </c>
      <c r="AD269" s="5">
        <f t="shared" si="92"/>
        <v>2.8632109763025091</v>
      </c>
    </row>
    <row r="270" spans="15:30" x14ac:dyDescent="0.2">
      <c r="O270" s="6">
        <f t="shared" si="77"/>
        <v>27.690000000000126</v>
      </c>
      <c r="P270" s="6">
        <f t="shared" si="78"/>
        <v>27.700000000000127</v>
      </c>
      <c r="Q270" s="5">
        <f t="shared" si="79"/>
        <v>2.807580207860767</v>
      </c>
      <c r="R270" s="5">
        <f t="shared" si="80"/>
        <v>2.807580207860767</v>
      </c>
      <c r="S270" s="5">
        <f t="shared" si="81"/>
        <v>2.7472629272139986</v>
      </c>
      <c r="T270" s="5">
        <f t="shared" si="82"/>
        <v>3.1602144044773759</v>
      </c>
      <c r="U270" s="5">
        <f t="shared" si="83"/>
        <v>3.1602144044773759</v>
      </c>
      <c r="V270" s="5">
        <f t="shared" si="84"/>
        <v>3.1602144044773759</v>
      </c>
      <c r="W270" s="5">
        <f t="shared" si="85"/>
        <v>3.1602144044773759</v>
      </c>
      <c r="X270" s="5">
        <f t="shared" si="86"/>
        <v>1</v>
      </c>
      <c r="Y270" s="5">
        <f t="shared" si="87"/>
        <v>3.3629911489693285</v>
      </c>
      <c r="Z270" s="5">
        <f t="shared" si="88"/>
        <v>2.8273452141209665</v>
      </c>
      <c r="AA270" s="5">
        <f t="shared" si="89"/>
        <v>2.8488745448221655</v>
      </c>
      <c r="AB270" s="5">
        <f t="shared" si="90"/>
        <v>2.8488745448221655</v>
      </c>
      <c r="AC270" s="5">
        <f t="shared" si="91"/>
        <v>2.8488745448221655</v>
      </c>
      <c r="AD270" s="5">
        <f t="shared" si="92"/>
        <v>2.8488745448221655</v>
      </c>
    </row>
    <row r="271" spans="15:30" x14ac:dyDescent="0.2">
      <c r="O271" s="6">
        <f t="shared" si="77"/>
        <v>27.790000000000127</v>
      </c>
      <c r="P271" s="6">
        <f t="shared" si="78"/>
        <v>27.800000000000129</v>
      </c>
      <c r="Q271" s="5">
        <f t="shared" si="79"/>
        <v>2.807580207860767</v>
      </c>
      <c r="R271" s="5">
        <f t="shared" si="80"/>
        <v>2.807580207860767</v>
      </c>
      <c r="S271" s="5">
        <f t="shared" si="81"/>
        <v>2.7472629272139986</v>
      </c>
      <c r="T271" s="5">
        <f t="shared" si="82"/>
        <v>3.1459971674557905</v>
      </c>
      <c r="U271" s="5">
        <f t="shared" si="83"/>
        <v>3.1459971674557905</v>
      </c>
      <c r="V271" s="5">
        <f t="shared" si="84"/>
        <v>3.1459971674557905</v>
      </c>
      <c r="W271" s="5">
        <f t="shared" si="85"/>
        <v>3.1459971674557905</v>
      </c>
      <c r="X271" s="5">
        <f t="shared" si="86"/>
        <v>1</v>
      </c>
      <c r="Y271" s="5">
        <f t="shared" si="87"/>
        <v>3.3629911489693285</v>
      </c>
      <c r="Z271" s="5">
        <f t="shared" si="88"/>
        <v>2.8273452141209665</v>
      </c>
      <c r="AA271" s="5">
        <f t="shared" si="89"/>
        <v>2.8346950205291357</v>
      </c>
      <c r="AB271" s="5">
        <f t="shared" si="90"/>
        <v>2.8346950205291357</v>
      </c>
      <c r="AC271" s="5">
        <f t="shared" si="91"/>
        <v>2.8346950205291357</v>
      </c>
      <c r="AD271" s="5">
        <f t="shared" si="92"/>
        <v>2.8346950205291357</v>
      </c>
    </row>
    <row r="272" spans="15:30" x14ac:dyDescent="0.2">
      <c r="O272" s="6">
        <f t="shared" si="77"/>
        <v>27.890000000000128</v>
      </c>
      <c r="P272" s="6">
        <f t="shared" si="78"/>
        <v>27.90000000000013</v>
      </c>
      <c r="Q272" s="5">
        <f t="shared" si="79"/>
        <v>2.807580207860767</v>
      </c>
      <c r="R272" s="5">
        <f t="shared" si="80"/>
        <v>2.807580207860767</v>
      </c>
      <c r="S272" s="5">
        <f t="shared" si="81"/>
        <v>2.7472629272139986</v>
      </c>
      <c r="T272" s="5">
        <f t="shared" si="82"/>
        <v>3.1319221711947383</v>
      </c>
      <c r="U272" s="5">
        <f t="shared" si="83"/>
        <v>3.1319221711947383</v>
      </c>
      <c r="V272" s="5">
        <f t="shared" si="84"/>
        <v>3.1319221711947383</v>
      </c>
      <c r="W272" s="5">
        <f t="shared" si="85"/>
        <v>3.1319221711947383</v>
      </c>
      <c r="X272" s="5">
        <f t="shared" si="86"/>
        <v>1</v>
      </c>
      <c r="Y272" s="5">
        <f t="shared" si="87"/>
        <v>3.3629911489693285</v>
      </c>
      <c r="Z272" s="5">
        <f t="shared" si="88"/>
        <v>2.8273452141209665</v>
      </c>
      <c r="AA272" s="5">
        <f t="shared" si="89"/>
        <v>2.8206700439599866</v>
      </c>
      <c r="AB272" s="5">
        <f t="shared" si="90"/>
        <v>2.8206700439599866</v>
      </c>
      <c r="AC272" s="5">
        <f t="shared" si="91"/>
        <v>2.8206700439599866</v>
      </c>
      <c r="AD272" s="5">
        <f t="shared" si="92"/>
        <v>2.8206700439599866</v>
      </c>
    </row>
    <row r="273" spans="15:30" x14ac:dyDescent="0.2">
      <c r="O273" s="6">
        <f t="shared" si="77"/>
        <v>27.99000000000013</v>
      </c>
      <c r="P273" s="6">
        <f t="shared" si="78"/>
        <v>28.000000000000131</v>
      </c>
      <c r="Q273" s="5">
        <f t="shared" si="79"/>
        <v>2.807580207860767</v>
      </c>
      <c r="R273" s="5">
        <f t="shared" si="80"/>
        <v>2.807580207860767</v>
      </c>
      <c r="S273" s="5">
        <f t="shared" si="81"/>
        <v>2.7472629272139986</v>
      </c>
      <c r="T273" s="5">
        <f t="shared" si="82"/>
        <v>3.1179874215857466</v>
      </c>
      <c r="U273" s="5">
        <f t="shared" si="83"/>
        <v>3.1179874215857466</v>
      </c>
      <c r="V273" s="5">
        <f t="shared" si="84"/>
        <v>3.1179874215857466</v>
      </c>
      <c r="W273" s="5">
        <f t="shared" si="85"/>
        <v>3.1179874215857466</v>
      </c>
      <c r="X273" s="5">
        <f t="shared" si="86"/>
        <v>1</v>
      </c>
      <c r="Y273" s="5">
        <f t="shared" si="87"/>
        <v>3.3629911489693045</v>
      </c>
      <c r="Z273" s="5">
        <f t="shared" si="88"/>
        <v>2.8273452141209465</v>
      </c>
      <c r="AA273" s="5">
        <f t="shared" si="89"/>
        <v>2.8067973006810401</v>
      </c>
      <c r="AB273" s="5">
        <f t="shared" si="90"/>
        <v>2.8067973006810401</v>
      </c>
      <c r="AC273" s="5">
        <f t="shared" si="91"/>
        <v>2.8067973006810401</v>
      </c>
      <c r="AD273" s="5">
        <f t="shared" si="92"/>
        <v>2.8067973006810401</v>
      </c>
    </row>
    <row r="274" spans="15:30" x14ac:dyDescent="0.2">
      <c r="O274" s="6">
        <f t="shared" si="77"/>
        <v>28.090000000000131</v>
      </c>
      <c r="P274" s="6">
        <f t="shared" si="78"/>
        <v>28.100000000000133</v>
      </c>
      <c r="Q274" s="5">
        <f t="shared" si="79"/>
        <v>2.807580207860767</v>
      </c>
      <c r="R274" s="5">
        <f t="shared" si="80"/>
        <v>2.807580207860767</v>
      </c>
      <c r="S274" s="5">
        <f t="shared" si="81"/>
        <v>2.7472629272139986</v>
      </c>
      <c r="T274" s="5">
        <f t="shared" si="82"/>
        <v>3.1041909603147411</v>
      </c>
      <c r="U274" s="5">
        <f t="shared" si="83"/>
        <v>3.1041909603147411</v>
      </c>
      <c r="V274" s="5">
        <f t="shared" si="84"/>
        <v>3.1041909603147411</v>
      </c>
      <c r="W274" s="5">
        <f t="shared" si="85"/>
        <v>3.1041909603147411</v>
      </c>
      <c r="X274" s="5">
        <f t="shared" si="86"/>
        <v>1</v>
      </c>
      <c r="Y274" s="5">
        <f t="shared" si="87"/>
        <v>3.34619097721527</v>
      </c>
      <c r="Z274" s="5">
        <f t="shared" si="88"/>
        <v>2.8118704968157648</v>
      </c>
      <c r="AA274" s="5">
        <f t="shared" si="89"/>
        <v>2.7930745202532083</v>
      </c>
      <c r="AB274" s="5">
        <f t="shared" si="90"/>
        <v>2.7930745202532083</v>
      </c>
      <c r="AC274" s="5">
        <f t="shared" si="91"/>
        <v>2.7930745202532083</v>
      </c>
      <c r="AD274" s="5">
        <f t="shared" si="92"/>
        <v>2.7930745202532083</v>
      </c>
    </row>
    <row r="275" spans="15:30" x14ac:dyDescent="0.2">
      <c r="O275" s="6">
        <f t="shared" si="77"/>
        <v>28.190000000000133</v>
      </c>
      <c r="P275" s="6">
        <f t="shared" si="78"/>
        <v>28.200000000000134</v>
      </c>
      <c r="Q275" s="5">
        <f t="shared" si="79"/>
        <v>2.807580207860767</v>
      </c>
      <c r="R275" s="5">
        <f t="shared" si="80"/>
        <v>2.807580207860767</v>
      </c>
      <c r="S275" s="5">
        <f t="shared" si="81"/>
        <v>2.7472629272139986</v>
      </c>
      <c r="T275" s="5">
        <f t="shared" si="82"/>
        <v>3.0905308640830933</v>
      </c>
      <c r="U275" s="5">
        <f t="shared" si="83"/>
        <v>3.0905308640830933</v>
      </c>
      <c r="V275" s="5">
        <f t="shared" si="84"/>
        <v>3.0905308640830933</v>
      </c>
      <c r="W275" s="5">
        <f t="shared" si="85"/>
        <v>3.0905308640830933</v>
      </c>
      <c r="X275" s="5">
        <f t="shared" si="86"/>
        <v>1</v>
      </c>
      <c r="Y275" s="5">
        <f t="shared" si="87"/>
        <v>3.3295682824526858</v>
      </c>
      <c r="Z275" s="5">
        <f t="shared" si="88"/>
        <v>2.7965754130450544</v>
      </c>
      <c r="AA275" s="5">
        <f t="shared" si="89"/>
        <v>2.7794994752245539</v>
      </c>
      <c r="AB275" s="5">
        <f t="shared" si="90"/>
        <v>2.7794994752245539</v>
      </c>
      <c r="AC275" s="5">
        <f t="shared" si="91"/>
        <v>2.7794994752245539</v>
      </c>
      <c r="AD275" s="5">
        <f t="shared" si="92"/>
        <v>2.7794994752245539</v>
      </c>
    </row>
    <row r="276" spans="15:30" x14ac:dyDescent="0.2">
      <c r="O276" s="6">
        <f t="shared" si="77"/>
        <v>28.290000000000134</v>
      </c>
      <c r="P276" s="6">
        <f t="shared" si="78"/>
        <v>28.300000000000136</v>
      </c>
      <c r="Q276" s="5">
        <f t="shared" si="79"/>
        <v>2.807580207860767</v>
      </c>
      <c r="R276" s="5">
        <f t="shared" si="80"/>
        <v>2.807580207860767</v>
      </c>
      <c r="S276" s="5">
        <f t="shared" si="81"/>
        <v>2.7472629272139986</v>
      </c>
      <c r="T276" s="5">
        <f t="shared" si="82"/>
        <v>3.0770052438485149</v>
      </c>
      <c r="U276" s="5">
        <f t="shared" si="83"/>
        <v>3.0770052438485149</v>
      </c>
      <c r="V276" s="5">
        <f t="shared" si="84"/>
        <v>3.0770052438485149</v>
      </c>
      <c r="W276" s="5">
        <f t="shared" si="85"/>
        <v>3.0770052438485149</v>
      </c>
      <c r="X276" s="5">
        <f t="shared" si="86"/>
        <v>1</v>
      </c>
      <c r="Y276" s="5">
        <f t="shared" si="87"/>
        <v>3.3131204715485714</v>
      </c>
      <c r="Z276" s="5">
        <f t="shared" si="88"/>
        <v>2.7814571394906054</v>
      </c>
      <c r="AA276" s="5">
        <f t="shared" si="89"/>
        <v>2.7660699801497524</v>
      </c>
      <c r="AB276" s="5">
        <f t="shared" si="90"/>
        <v>2.7660699801497524</v>
      </c>
      <c r="AC276" s="5">
        <f t="shared" si="91"/>
        <v>2.7660699801497524</v>
      </c>
      <c r="AD276" s="5">
        <f t="shared" si="92"/>
        <v>2.7660699801497524</v>
      </c>
    </row>
    <row r="277" spans="15:30" x14ac:dyDescent="0.2">
      <c r="O277" s="6">
        <f t="shared" si="77"/>
        <v>28.390000000000136</v>
      </c>
      <c r="P277" s="6">
        <f t="shared" si="78"/>
        <v>28.400000000000137</v>
      </c>
      <c r="Q277" s="5">
        <f t="shared" si="79"/>
        <v>2.807580207860767</v>
      </c>
      <c r="R277" s="5">
        <f t="shared" si="80"/>
        <v>2.807580207860767</v>
      </c>
      <c r="S277" s="5">
        <f t="shared" si="81"/>
        <v>2.7472629272139986</v>
      </c>
      <c r="T277" s="5">
        <f t="shared" si="82"/>
        <v>3.0636122440852245</v>
      </c>
      <c r="U277" s="5">
        <f t="shared" si="83"/>
        <v>3.0636122440852245</v>
      </c>
      <c r="V277" s="5">
        <f t="shared" si="84"/>
        <v>3.0636122440852245</v>
      </c>
      <c r="W277" s="5">
        <f t="shared" si="85"/>
        <v>3.0636122440852245</v>
      </c>
      <c r="X277" s="5">
        <f t="shared" si="86"/>
        <v>1</v>
      </c>
      <c r="Y277" s="5">
        <f t="shared" si="87"/>
        <v>3.2968449994991507</v>
      </c>
      <c r="Z277" s="5">
        <f t="shared" si="88"/>
        <v>2.76651290873366</v>
      </c>
      <c r="AA277" s="5">
        <f t="shared" si="89"/>
        <v>2.7527838906356132</v>
      </c>
      <c r="AB277" s="5">
        <f t="shared" si="90"/>
        <v>2.7527838906356132</v>
      </c>
      <c r="AC277" s="5">
        <f t="shared" si="91"/>
        <v>2.7527838906356132</v>
      </c>
      <c r="AD277" s="5">
        <f t="shared" si="92"/>
        <v>2.7527838906356132</v>
      </c>
    </row>
    <row r="278" spans="15:30" x14ac:dyDescent="0.2">
      <c r="O278" s="6">
        <f t="shared" si="77"/>
        <v>28.490000000000137</v>
      </c>
      <c r="P278" s="6">
        <f t="shared" si="78"/>
        <v>28.500000000000139</v>
      </c>
      <c r="Q278" s="5">
        <f t="shared" si="79"/>
        <v>2.807580207860767</v>
      </c>
      <c r="R278" s="5">
        <f t="shared" si="80"/>
        <v>2.807580207860767</v>
      </c>
      <c r="S278" s="5">
        <f t="shared" si="81"/>
        <v>2.7472629272139986</v>
      </c>
      <c r="T278" s="5">
        <f t="shared" si="82"/>
        <v>3.0503500420628544</v>
      </c>
      <c r="U278" s="5">
        <f t="shared" si="83"/>
        <v>3.0503500420628544</v>
      </c>
      <c r="V278" s="5">
        <f t="shared" si="84"/>
        <v>3.0503500420628544</v>
      </c>
      <c r="W278" s="5">
        <f t="shared" si="85"/>
        <v>3.0503500420628544</v>
      </c>
      <c r="X278" s="5">
        <f t="shared" si="86"/>
        <v>1</v>
      </c>
      <c r="Y278" s="5">
        <f t="shared" si="87"/>
        <v>3.2807393683527959</v>
      </c>
      <c r="Z278" s="5">
        <f t="shared" si="88"/>
        <v>2.7517400079290968</v>
      </c>
      <c r="AA278" s="5">
        <f t="shared" si="89"/>
        <v>2.7396391024118918</v>
      </c>
      <c r="AB278" s="5">
        <f t="shared" si="90"/>
        <v>2.7396391024118918</v>
      </c>
      <c r="AC278" s="5">
        <f t="shared" si="91"/>
        <v>2.7396391024118918</v>
      </c>
      <c r="AD278" s="5">
        <f t="shared" si="92"/>
        <v>2.7396391024118918</v>
      </c>
    </row>
    <row r="279" spans="15:30" x14ac:dyDescent="0.2">
      <c r="O279" s="6">
        <f t="shared" si="77"/>
        <v>28.590000000000138</v>
      </c>
      <c r="P279" s="6">
        <f t="shared" si="78"/>
        <v>28.60000000000014</v>
      </c>
      <c r="Q279" s="5">
        <f t="shared" si="79"/>
        <v>2.807580207860767</v>
      </c>
      <c r="R279" s="5">
        <f t="shared" si="80"/>
        <v>2.807580207860767</v>
      </c>
      <c r="S279" s="5">
        <f t="shared" si="81"/>
        <v>2.7472629272139986</v>
      </c>
      <c r="T279" s="5">
        <f t="shared" si="82"/>
        <v>3.0372168471435006</v>
      </c>
      <c r="U279" s="5">
        <f t="shared" si="83"/>
        <v>3.0372168471435006</v>
      </c>
      <c r="V279" s="5">
        <f t="shared" si="84"/>
        <v>3.0372168471435006</v>
      </c>
      <c r="W279" s="5">
        <f t="shared" si="85"/>
        <v>3.0372168471435006</v>
      </c>
      <c r="X279" s="5">
        <f t="shared" si="86"/>
        <v>1</v>
      </c>
      <c r="Y279" s="5">
        <f t="shared" si="87"/>
        <v>3.2648011261610677</v>
      </c>
      <c r="Z279" s="5">
        <f t="shared" si="88"/>
        <v>2.73713577751611</v>
      </c>
      <c r="AA279" s="5">
        <f t="shared" si="89"/>
        <v>2.7266335504266226</v>
      </c>
      <c r="AB279" s="5">
        <f t="shared" si="90"/>
        <v>2.7266335504266226</v>
      </c>
      <c r="AC279" s="5">
        <f t="shared" si="91"/>
        <v>2.7266335504266226</v>
      </c>
      <c r="AD279" s="5">
        <f t="shared" si="92"/>
        <v>2.7266335504266226</v>
      </c>
    </row>
    <row r="280" spans="15:30" x14ac:dyDescent="0.2">
      <c r="O280" s="6">
        <f t="shared" si="77"/>
        <v>28.69000000000014</v>
      </c>
      <c r="P280" s="6">
        <f t="shared" si="78"/>
        <v>28.700000000000141</v>
      </c>
      <c r="Q280" s="5">
        <f t="shared" si="79"/>
        <v>2.807580207860767</v>
      </c>
      <c r="R280" s="5">
        <f t="shared" si="80"/>
        <v>2.807580207860767</v>
      </c>
      <c r="S280" s="5">
        <f t="shared" si="81"/>
        <v>2.7472629272139986</v>
      </c>
      <c r="T280" s="5">
        <f t="shared" si="82"/>
        <v>3.0242109000964446</v>
      </c>
      <c r="U280" s="5">
        <f t="shared" si="83"/>
        <v>3.0242109000964446</v>
      </c>
      <c r="V280" s="5">
        <f t="shared" si="84"/>
        <v>3.0242109000964446</v>
      </c>
      <c r="W280" s="5">
        <f t="shared" si="85"/>
        <v>3.0242109000964446</v>
      </c>
      <c r="X280" s="5">
        <f t="shared" si="86"/>
        <v>1</v>
      </c>
      <c r="Y280" s="5">
        <f t="shared" si="87"/>
        <v>3.2490278659570477</v>
      </c>
      <c r="Z280" s="5">
        <f t="shared" si="88"/>
        <v>2.7226976099642495</v>
      </c>
      <c r="AA280" s="5">
        <f t="shared" si="89"/>
        <v>2.7137652079652264</v>
      </c>
      <c r="AB280" s="5">
        <f t="shared" si="90"/>
        <v>2.7137652079652264</v>
      </c>
      <c r="AC280" s="5">
        <f t="shared" si="91"/>
        <v>2.7137652079652264</v>
      </c>
      <c r="AD280" s="5">
        <f t="shared" si="92"/>
        <v>2.7137652079652264</v>
      </c>
    </row>
    <row r="281" spans="15:30" x14ac:dyDescent="0.2">
      <c r="O281" s="6">
        <f t="shared" si="77"/>
        <v>28.790000000000141</v>
      </c>
      <c r="P281" s="6">
        <f t="shared" si="78"/>
        <v>28.800000000000143</v>
      </c>
      <c r="Q281" s="5">
        <f t="shared" si="79"/>
        <v>2.807580207860767</v>
      </c>
      <c r="R281" s="5">
        <f t="shared" si="80"/>
        <v>2.807580207860767</v>
      </c>
      <c r="S281" s="5">
        <f t="shared" si="81"/>
        <v>2.7472629272139986</v>
      </c>
      <c r="T281" s="5">
        <f t="shared" si="82"/>
        <v>3.0113304724300138</v>
      </c>
      <c r="U281" s="5">
        <f t="shared" si="83"/>
        <v>3.0113304724300138</v>
      </c>
      <c r="V281" s="5">
        <f t="shared" si="84"/>
        <v>3.0113304724300138</v>
      </c>
      <c r="W281" s="5">
        <f t="shared" si="85"/>
        <v>3.0113304724300138</v>
      </c>
      <c r="X281" s="5">
        <f t="shared" si="86"/>
        <v>1</v>
      </c>
      <c r="Y281" s="5">
        <f t="shared" si="87"/>
        <v>3.23341722476014</v>
      </c>
      <c r="Z281" s="5">
        <f t="shared" si="88"/>
        <v>2.7084229485537072</v>
      </c>
      <c r="AA281" s="5">
        <f t="shared" si="89"/>
        <v>2.7010320857926944</v>
      </c>
      <c r="AB281" s="5">
        <f t="shared" si="90"/>
        <v>2.7010320857926944</v>
      </c>
      <c r="AC281" s="5">
        <f t="shared" si="91"/>
        <v>2.7010320857926944</v>
      </c>
      <c r="AD281" s="5">
        <f t="shared" si="92"/>
        <v>2.7010320857926944</v>
      </c>
    </row>
    <row r="282" spans="15:30" x14ac:dyDescent="0.2">
      <c r="O282" s="6">
        <f t="shared" si="77"/>
        <v>28.890000000000143</v>
      </c>
      <c r="P282" s="6">
        <f t="shared" si="78"/>
        <v>28.900000000000144</v>
      </c>
      <c r="Q282" s="5">
        <f t="shared" si="79"/>
        <v>2.807580207860767</v>
      </c>
      <c r="R282" s="5">
        <f t="shared" si="80"/>
        <v>2.807580207860767</v>
      </c>
      <c r="S282" s="5">
        <f t="shared" si="81"/>
        <v>2.7472629272139986</v>
      </c>
      <c r="T282" s="5">
        <f t="shared" si="82"/>
        <v>2.9985738657400955</v>
      </c>
      <c r="U282" s="5">
        <f t="shared" si="83"/>
        <v>2.9985738657400955</v>
      </c>
      <c r="V282" s="5">
        <f t="shared" si="84"/>
        <v>2.9985738657400955</v>
      </c>
      <c r="W282" s="5">
        <f t="shared" si="85"/>
        <v>2.9985738657400955</v>
      </c>
      <c r="X282" s="5">
        <f t="shared" si="86"/>
        <v>1</v>
      </c>
      <c r="Y282" s="5">
        <f t="shared" si="87"/>
        <v>3.2179668826065568</v>
      </c>
      <c r="Z282" s="5">
        <f t="shared" si="88"/>
        <v>2.6943092861888123</v>
      </c>
      <c r="AA282" s="5">
        <f t="shared" si="89"/>
        <v>2.6884322313181532</v>
      </c>
      <c r="AB282" s="5">
        <f t="shared" si="90"/>
        <v>2.6884322313181532</v>
      </c>
      <c r="AC282" s="5">
        <f t="shared" si="91"/>
        <v>2.6884322313181532</v>
      </c>
      <c r="AD282" s="5">
        <f t="shared" si="92"/>
        <v>2.6884322313181532</v>
      </c>
    </row>
    <row r="283" spans="15:30" x14ac:dyDescent="0.2">
      <c r="O283" s="6">
        <f t="shared" si="77"/>
        <v>28.990000000000144</v>
      </c>
      <c r="P283" s="6">
        <f t="shared" si="78"/>
        <v>29.000000000000146</v>
      </c>
      <c r="Q283" s="5">
        <f t="shared" si="79"/>
        <v>2.807580207860767</v>
      </c>
      <c r="R283" s="5">
        <f t="shared" si="80"/>
        <v>2.807580207860767</v>
      </c>
      <c r="S283" s="5">
        <f t="shared" si="81"/>
        <v>2.7472629272139986</v>
      </c>
      <c r="T283" s="5">
        <f t="shared" si="82"/>
        <v>2.985939411074825</v>
      </c>
      <c r="U283" s="5">
        <f t="shared" si="83"/>
        <v>2.985939411074825</v>
      </c>
      <c r="V283" s="5">
        <f t="shared" si="84"/>
        <v>2.985939411074825</v>
      </c>
      <c r="W283" s="5">
        <f t="shared" si="85"/>
        <v>2.985939411074825</v>
      </c>
      <c r="X283" s="5">
        <f t="shared" si="86"/>
        <v>1</v>
      </c>
      <c r="Y283" s="5">
        <f t="shared" si="87"/>
        <v>3.2026745616047534</v>
      </c>
      <c r="Z283" s="5">
        <f t="shared" si="88"/>
        <v>2.6803541642436888</v>
      </c>
      <c r="AA283" s="5">
        <f t="shared" si="89"/>
        <v>2.6759637277811366</v>
      </c>
      <c r="AB283" s="5">
        <f t="shared" si="90"/>
        <v>2.6759637277811366</v>
      </c>
      <c r="AC283" s="5">
        <f t="shared" si="91"/>
        <v>2.6759637277811366</v>
      </c>
      <c r="AD283" s="5">
        <f t="shared" si="92"/>
        <v>2.6759637277811366</v>
      </c>
    </row>
    <row r="284" spans="15:30" x14ac:dyDescent="0.2">
      <c r="O284" s="6">
        <f t="shared" si="77"/>
        <v>29.090000000000146</v>
      </c>
      <c r="P284" s="6">
        <f t="shared" si="78"/>
        <v>29.100000000000147</v>
      </c>
      <c r="Q284" s="5">
        <f t="shared" si="79"/>
        <v>2.807580207860767</v>
      </c>
      <c r="R284" s="5">
        <f t="shared" si="80"/>
        <v>2.807580207860767</v>
      </c>
      <c r="S284" s="5">
        <f t="shared" si="81"/>
        <v>2.7472629272139986</v>
      </c>
      <c r="T284" s="5">
        <f t="shared" si="82"/>
        <v>2.9734254683150017</v>
      </c>
      <c r="U284" s="5">
        <f t="shared" si="83"/>
        <v>2.9734254683150017</v>
      </c>
      <c r="V284" s="5">
        <f t="shared" si="84"/>
        <v>2.9734254683150017</v>
      </c>
      <c r="W284" s="5">
        <f t="shared" si="85"/>
        <v>2.9734254683150017</v>
      </c>
      <c r="X284" s="5">
        <f t="shared" si="86"/>
        <v>1</v>
      </c>
      <c r="Y284" s="5">
        <f t="shared" si="87"/>
        <v>3.1875380250150358</v>
      </c>
      <c r="Z284" s="5">
        <f t="shared" si="88"/>
        <v>2.6665551714390769</v>
      </c>
      <c r="AA284" s="5">
        <f t="shared" si="89"/>
        <v>2.6636246934589503</v>
      </c>
      <c r="AB284" s="5">
        <f t="shared" si="90"/>
        <v>2.6636246934589503</v>
      </c>
      <c r="AC284" s="5">
        <f t="shared" si="91"/>
        <v>2.6636246934589503</v>
      </c>
      <c r="AD284" s="5">
        <f t="shared" si="92"/>
        <v>2.6636246934589503</v>
      </c>
    </row>
    <row r="285" spans="15:30" x14ac:dyDescent="0.2">
      <c r="O285" s="6">
        <f t="shared" si="77"/>
        <v>29.190000000000147</v>
      </c>
      <c r="P285" s="6">
        <f t="shared" si="78"/>
        <v>29.200000000000149</v>
      </c>
      <c r="Q285" s="5">
        <f t="shared" si="79"/>
        <v>2.807580207860767</v>
      </c>
      <c r="R285" s="5">
        <f t="shared" si="80"/>
        <v>2.807580207860767</v>
      </c>
      <c r="S285" s="5">
        <f t="shared" si="81"/>
        <v>2.7472629272139986</v>
      </c>
      <c r="T285" s="5">
        <f t="shared" si="82"/>
        <v>2.9610304255697684</v>
      </c>
      <c r="U285" s="5">
        <f t="shared" si="83"/>
        <v>2.9610304255697684</v>
      </c>
      <c r="V285" s="5">
        <f t="shared" si="84"/>
        <v>2.9610304255697684</v>
      </c>
      <c r="W285" s="5">
        <f t="shared" si="85"/>
        <v>2.9610304255697684</v>
      </c>
      <c r="X285" s="5">
        <f t="shared" si="86"/>
        <v>1</v>
      </c>
      <c r="Y285" s="5">
        <f t="shared" si="87"/>
        <v>3.1725550763527015</v>
      </c>
      <c r="Z285" s="5">
        <f t="shared" si="88"/>
        <v>2.6529099427494018</v>
      </c>
      <c r="AA285" s="5">
        <f t="shared" si="89"/>
        <v>2.6514132808944604</v>
      </c>
      <c r="AB285" s="5">
        <f t="shared" si="90"/>
        <v>2.6514132808944604</v>
      </c>
      <c r="AC285" s="5">
        <f t="shared" si="91"/>
        <v>2.6514132808944604</v>
      </c>
      <c r="AD285" s="5">
        <f t="shared" si="92"/>
        <v>2.6514132808944604</v>
      </c>
    </row>
    <row r="286" spans="15:30" x14ac:dyDescent="0.2">
      <c r="O286" s="6">
        <f t="shared" si="77"/>
        <v>29.290000000000148</v>
      </c>
      <c r="P286" s="6">
        <f t="shared" si="78"/>
        <v>29.30000000000015</v>
      </c>
      <c r="Q286" s="5">
        <f t="shared" si="79"/>
        <v>2.807580207860767</v>
      </c>
      <c r="R286" s="5">
        <f t="shared" si="80"/>
        <v>2.807580207860767</v>
      </c>
      <c r="S286" s="5">
        <f t="shared" si="81"/>
        <v>2.7472629272139986</v>
      </c>
      <c r="T286" s="5">
        <f t="shared" si="82"/>
        <v>2.9487526985871457</v>
      </c>
      <c r="U286" s="5">
        <f t="shared" si="83"/>
        <v>2.9487526985871457</v>
      </c>
      <c r="V286" s="5">
        <f t="shared" si="84"/>
        <v>2.9487526985871457</v>
      </c>
      <c r="W286" s="5">
        <f t="shared" si="85"/>
        <v>2.9487526985871457</v>
      </c>
      <c r="X286" s="5">
        <f t="shared" si="86"/>
        <v>1</v>
      </c>
      <c r="Y286" s="5">
        <f t="shared" si="87"/>
        <v>3.1577235585139638</v>
      </c>
      <c r="Z286" s="5">
        <f t="shared" si="88"/>
        <v>2.6394161583391202</v>
      </c>
      <c r="AA286" s="5">
        <f t="shared" si="89"/>
        <v>2.6393276761437545</v>
      </c>
      <c r="AB286" s="5">
        <f t="shared" si="90"/>
        <v>2.6393276761437545</v>
      </c>
      <c r="AC286" s="5">
        <f t="shared" si="91"/>
        <v>2.6393276761437545</v>
      </c>
      <c r="AD286" s="5">
        <f t="shared" si="92"/>
        <v>2.6393276761437545</v>
      </c>
    </row>
    <row r="287" spans="15:30" x14ac:dyDescent="0.2">
      <c r="O287" s="6">
        <f t="shared" si="77"/>
        <v>29.39000000000015</v>
      </c>
      <c r="P287" s="6">
        <f t="shared" si="78"/>
        <v>29.400000000000151</v>
      </c>
      <c r="Q287" s="5">
        <f t="shared" si="79"/>
        <v>2.807580207860767</v>
      </c>
      <c r="R287" s="5">
        <f t="shared" si="80"/>
        <v>2.807580207860767</v>
      </c>
      <c r="S287" s="5">
        <f t="shared" si="81"/>
        <v>2.7472629272139986</v>
      </c>
      <c r="T287" s="5">
        <f t="shared" si="82"/>
        <v>2.9365907301789798</v>
      </c>
      <c r="U287" s="5">
        <f t="shared" si="83"/>
        <v>2.9365907301789798</v>
      </c>
      <c r="V287" s="5">
        <f t="shared" si="84"/>
        <v>2.9365907301789798</v>
      </c>
      <c r="W287" s="5">
        <f t="shared" si="85"/>
        <v>2.9365907301789798</v>
      </c>
      <c r="X287" s="5">
        <f t="shared" si="86"/>
        <v>1</v>
      </c>
      <c r="Y287" s="5">
        <f t="shared" si="87"/>
        <v>3.1430413529240369</v>
      </c>
      <c r="Z287" s="5">
        <f t="shared" si="88"/>
        <v>2.6260715425274754</v>
      </c>
      <c r="AA287" s="5">
        <f t="shared" si="89"/>
        <v>2.6273660980430584</v>
      </c>
      <c r="AB287" s="5">
        <f t="shared" si="90"/>
        <v>2.6273660980430584</v>
      </c>
      <c r="AC287" s="5">
        <f t="shared" si="91"/>
        <v>2.6273660980430584</v>
      </c>
      <c r="AD287" s="5">
        <f t="shared" si="92"/>
        <v>2.6273660980430584</v>
      </c>
    </row>
    <row r="288" spans="15:30" x14ac:dyDescent="0.2">
      <c r="O288" s="6">
        <f t="shared" si="77"/>
        <v>29.490000000000151</v>
      </c>
      <c r="P288" s="6">
        <f t="shared" si="78"/>
        <v>29.500000000000153</v>
      </c>
      <c r="Q288" s="5">
        <f t="shared" si="79"/>
        <v>2.807580207860767</v>
      </c>
      <c r="R288" s="5">
        <f t="shared" si="80"/>
        <v>2.807580207860767</v>
      </c>
      <c r="S288" s="5">
        <f t="shared" si="81"/>
        <v>2.7472629272139986</v>
      </c>
      <c r="T288" s="5">
        <f t="shared" si="82"/>
        <v>2.9245429896599253</v>
      </c>
      <c r="U288" s="5">
        <f t="shared" si="83"/>
        <v>2.9245429896599253</v>
      </c>
      <c r="V288" s="5">
        <f t="shared" si="84"/>
        <v>2.9245429896599253</v>
      </c>
      <c r="W288" s="5">
        <f t="shared" si="85"/>
        <v>2.9245429896599253</v>
      </c>
      <c r="X288" s="5">
        <f t="shared" si="86"/>
        <v>1</v>
      </c>
      <c r="Y288" s="5">
        <f t="shared" si="87"/>
        <v>3.128506378706728</v>
      </c>
      <c r="Z288" s="5">
        <f t="shared" si="88"/>
        <v>2.6128738627808024</v>
      </c>
      <c r="AA288" s="5">
        <f t="shared" si="89"/>
        <v>2.6155267974943639</v>
      </c>
      <c r="AB288" s="5">
        <f t="shared" si="90"/>
        <v>2.6155267974943639</v>
      </c>
      <c r="AC288" s="5">
        <f t="shared" si="91"/>
        <v>2.6155267974943639</v>
      </c>
      <c r="AD288" s="5">
        <f t="shared" si="92"/>
        <v>2.6155267974943639</v>
      </c>
    </row>
    <row r="289" spans="15:30" x14ac:dyDescent="0.2">
      <c r="O289" s="6">
        <f t="shared" si="77"/>
        <v>29.590000000000153</v>
      </c>
      <c r="P289" s="6">
        <f t="shared" si="78"/>
        <v>29.600000000000154</v>
      </c>
      <c r="Q289" s="5">
        <f t="shared" si="79"/>
        <v>2.807580207860767</v>
      </c>
      <c r="R289" s="5">
        <f t="shared" si="80"/>
        <v>2.807580207860767</v>
      </c>
      <c r="S289" s="5">
        <f t="shared" si="81"/>
        <v>2.7472629272139986</v>
      </c>
      <c r="T289" s="5">
        <f t="shared" si="82"/>
        <v>2.9126079723000489</v>
      </c>
      <c r="U289" s="5">
        <f t="shared" si="83"/>
        <v>2.9126079723000489</v>
      </c>
      <c r="V289" s="5">
        <f t="shared" si="84"/>
        <v>2.9126079723000489</v>
      </c>
      <c r="W289" s="5">
        <f t="shared" si="85"/>
        <v>2.9126079723000489</v>
      </c>
      <c r="X289" s="5">
        <f t="shared" si="86"/>
        <v>1</v>
      </c>
      <c r="Y289" s="5">
        <f t="shared" si="87"/>
        <v>3.1141165918749181</v>
      </c>
      <c r="Z289" s="5">
        <f t="shared" si="88"/>
        <v>2.5998209287315439</v>
      </c>
      <c r="AA289" s="5">
        <f t="shared" si="89"/>
        <v>2.6038080567692092</v>
      </c>
      <c r="AB289" s="5">
        <f t="shared" si="90"/>
        <v>2.6038080567692092</v>
      </c>
      <c r="AC289" s="5">
        <f t="shared" si="91"/>
        <v>2.6038080567692092</v>
      </c>
      <c r="AD289" s="5">
        <f t="shared" si="92"/>
        <v>2.6038080567692092</v>
      </c>
    </row>
    <row r="290" spans="15:30" x14ac:dyDescent="0.2">
      <c r="O290" s="6">
        <f t="shared" si="77"/>
        <v>29.690000000000154</v>
      </c>
      <c r="P290" s="6">
        <f t="shared" si="78"/>
        <v>29.700000000000156</v>
      </c>
      <c r="Q290" s="5">
        <f t="shared" si="79"/>
        <v>2.807580207860767</v>
      </c>
      <c r="R290" s="5">
        <f t="shared" si="80"/>
        <v>2.807580207860767</v>
      </c>
      <c r="S290" s="5">
        <f t="shared" si="81"/>
        <v>2.7472629272139986</v>
      </c>
      <c r="T290" s="5">
        <f t="shared" si="82"/>
        <v>2.9007841987906895</v>
      </c>
      <c r="U290" s="5">
        <f t="shared" si="83"/>
        <v>2.9007841987906895</v>
      </c>
      <c r="V290" s="5">
        <f t="shared" si="84"/>
        <v>2.9007841987906895</v>
      </c>
      <c r="W290" s="5">
        <f t="shared" si="85"/>
        <v>2.9007841987906895</v>
      </c>
      <c r="X290" s="5">
        <f t="shared" si="86"/>
        <v>1</v>
      </c>
      <c r="Y290" s="5">
        <f t="shared" si="87"/>
        <v>3.0998699845413413</v>
      </c>
      <c r="Z290" s="5">
        <f t="shared" si="88"/>
        <v>2.5869105912231669</v>
      </c>
      <c r="AA290" s="5">
        <f t="shared" si="89"/>
        <v>2.5922081888301052</v>
      </c>
      <c r="AB290" s="5">
        <f t="shared" si="90"/>
        <v>2.5922081888301052</v>
      </c>
      <c r="AC290" s="5">
        <f t="shared" si="91"/>
        <v>2.5922081888301052</v>
      </c>
      <c r="AD290" s="5">
        <f t="shared" si="92"/>
        <v>2.5922081888301052</v>
      </c>
    </row>
    <row r="291" spans="15:30" x14ac:dyDescent="0.2">
      <c r="O291" s="6">
        <f t="shared" si="77"/>
        <v>29.790000000000155</v>
      </c>
      <c r="P291" s="6">
        <f t="shared" si="78"/>
        <v>29.800000000000157</v>
      </c>
      <c r="Q291" s="5">
        <f t="shared" si="79"/>
        <v>2.807580207860767</v>
      </c>
      <c r="R291" s="5">
        <f t="shared" si="80"/>
        <v>2.807580207860767</v>
      </c>
      <c r="S291" s="5">
        <f t="shared" si="81"/>
        <v>2.7472629272139986</v>
      </c>
      <c r="T291" s="5">
        <f t="shared" si="82"/>
        <v>2.8890702147232052</v>
      </c>
      <c r="U291" s="5">
        <f t="shared" si="83"/>
        <v>2.8890702147232052</v>
      </c>
      <c r="V291" s="5">
        <f t="shared" si="84"/>
        <v>2.8890702147232052</v>
      </c>
      <c r="W291" s="5">
        <f t="shared" si="85"/>
        <v>2.8890702147232052</v>
      </c>
      <c r="X291" s="5">
        <f t="shared" si="86"/>
        <v>1</v>
      </c>
      <c r="Y291" s="5">
        <f t="shared" si="87"/>
        <v>3.085764584149068</v>
      </c>
      <c r="Z291" s="5">
        <f t="shared" si="88"/>
        <v>2.5741407413802126</v>
      </c>
      <c r="AA291" s="5">
        <f t="shared" si="89"/>
        <v>2.5807255366690809</v>
      </c>
      <c r="AB291" s="5">
        <f t="shared" si="90"/>
        <v>2.5807255366690809</v>
      </c>
      <c r="AC291" s="5">
        <f t="shared" si="91"/>
        <v>2.5807255366690809</v>
      </c>
      <c r="AD291" s="5">
        <f t="shared" si="92"/>
        <v>2.5807255366690809</v>
      </c>
    </row>
    <row r="292" spans="15:30" x14ac:dyDescent="0.2">
      <c r="O292" s="6">
        <f t="shared" si="77"/>
        <v>29.890000000000157</v>
      </c>
      <c r="P292" s="6">
        <f t="shared" si="78"/>
        <v>29.900000000000158</v>
      </c>
      <c r="Q292" s="5">
        <f t="shared" si="79"/>
        <v>2.807580207860767</v>
      </c>
      <c r="R292" s="5">
        <f t="shared" si="80"/>
        <v>2.807580207860767</v>
      </c>
      <c r="S292" s="5">
        <f t="shared" si="81"/>
        <v>2.7472629272139986</v>
      </c>
      <c r="T292" s="5">
        <f t="shared" si="82"/>
        <v>2.8774645900802418</v>
      </c>
      <c r="U292" s="5">
        <f t="shared" si="83"/>
        <v>2.8774645900802418</v>
      </c>
      <c r="V292" s="5">
        <f t="shared" si="84"/>
        <v>2.8774645900802418</v>
      </c>
      <c r="W292" s="5">
        <f t="shared" si="85"/>
        <v>2.8774645900802418</v>
      </c>
      <c r="X292" s="5">
        <f t="shared" si="86"/>
        <v>1</v>
      </c>
      <c r="Y292" s="5">
        <f t="shared" si="87"/>
        <v>3.0717984527211337</v>
      </c>
      <c r="Z292" s="5">
        <f t="shared" si="88"/>
        <v>2.5615093097027302</v>
      </c>
      <c r="AA292" s="5">
        <f t="shared" si="89"/>
        <v>2.5693584726628629</v>
      </c>
      <c r="AB292" s="5">
        <f t="shared" si="90"/>
        <v>2.5693584726628629</v>
      </c>
      <c r="AC292" s="5">
        <f t="shared" si="91"/>
        <v>2.5693584726628629</v>
      </c>
      <c r="AD292" s="5">
        <f t="shared" si="92"/>
        <v>2.5693584726628629</v>
      </c>
    </row>
    <row r="293" spans="15:30" x14ac:dyDescent="0.2">
      <c r="O293" s="6">
        <f t="shared" si="77"/>
        <v>29.990000000000158</v>
      </c>
      <c r="P293" s="6">
        <f t="shared" si="78"/>
        <v>30.00000000000016</v>
      </c>
      <c r="Q293" s="5">
        <f t="shared" si="79"/>
        <v>2.807580207860767</v>
      </c>
      <c r="R293" s="5">
        <f t="shared" si="80"/>
        <v>2.807580207860767</v>
      </c>
      <c r="S293" s="5">
        <f t="shared" si="81"/>
        <v>2.7472629272139986</v>
      </c>
      <c r="T293" s="5">
        <f t="shared" si="82"/>
        <v>2.8659659187391973</v>
      </c>
      <c r="U293" s="5">
        <f t="shared" si="83"/>
        <v>2.8659659187391973</v>
      </c>
      <c r="V293" s="5">
        <f t="shared" si="84"/>
        <v>2.8659659187391973</v>
      </c>
      <c r="W293" s="5">
        <f t="shared" si="85"/>
        <v>2.8659659187391973</v>
      </c>
      <c r="X293" s="5">
        <f t="shared" si="86"/>
        <v>1</v>
      </c>
      <c r="Y293" s="5">
        <f t="shared" si="87"/>
        <v>3.0579696861287831</v>
      </c>
      <c r="Z293" s="5">
        <f t="shared" si="88"/>
        <v>2.5490142651843519</v>
      </c>
      <c r="AA293" s="5">
        <f t="shared" si="89"/>
        <v>2.5581053979442148</v>
      </c>
      <c r="AB293" s="5">
        <f t="shared" si="90"/>
        <v>2.5581053979442148</v>
      </c>
      <c r="AC293" s="5">
        <f t="shared" si="91"/>
        <v>2.5581053979442148</v>
      </c>
      <c r="AD293" s="5">
        <f t="shared" si="92"/>
        <v>2.5581053979442148</v>
      </c>
    </row>
    <row r="294" spans="15:30" x14ac:dyDescent="0.2">
      <c r="O294" s="6">
        <f t="shared" si="77"/>
        <v>30.09000000000016</v>
      </c>
      <c r="P294" s="6">
        <f t="shared" si="78"/>
        <v>30.100000000000161</v>
      </c>
      <c r="Q294" s="5">
        <f t="shared" si="79"/>
        <v>2.807580207860767</v>
      </c>
      <c r="R294" s="5">
        <f t="shared" si="80"/>
        <v>2.807580207860767</v>
      </c>
      <c r="S294" s="5">
        <f t="shared" si="81"/>
        <v>2.7472629272139986</v>
      </c>
      <c r="T294" s="5">
        <f t="shared" si="82"/>
        <v>2.8545728179875258</v>
      </c>
      <c r="U294" s="5">
        <f t="shared" si="83"/>
        <v>2.8545728179875258</v>
      </c>
      <c r="V294" s="5">
        <f t="shared" si="84"/>
        <v>2.8545728179875258</v>
      </c>
      <c r="W294" s="5">
        <f t="shared" si="85"/>
        <v>2.8545728179875258</v>
      </c>
      <c r="X294" s="5">
        <f t="shared" si="86"/>
        <v>1</v>
      </c>
      <c r="Y294" s="5">
        <f t="shared" si="87"/>
        <v>3.0442764133777911</v>
      </c>
      <c r="Z294" s="5">
        <f t="shared" si="88"/>
        <v>2.5366536144533298</v>
      </c>
      <c r="AA294" s="5">
        <f t="shared" si="89"/>
        <v>2.546964741788964</v>
      </c>
      <c r="AB294" s="5">
        <f t="shared" si="90"/>
        <v>2.546964741788964</v>
      </c>
      <c r="AC294" s="5">
        <f t="shared" si="91"/>
        <v>2.546964741788964</v>
      </c>
      <c r="AD294" s="5">
        <f t="shared" si="92"/>
        <v>2.546964741788964</v>
      </c>
    </row>
    <row r="295" spans="15:30" x14ac:dyDescent="0.2">
      <c r="O295" s="6">
        <f t="shared" si="77"/>
        <v>30.190000000000161</v>
      </c>
      <c r="P295" s="6">
        <f t="shared" si="78"/>
        <v>30.200000000000163</v>
      </c>
      <c r="Q295" s="5">
        <f t="shared" si="79"/>
        <v>2.807580207860767</v>
      </c>
      <c r="R295" s="5">
        <f t="shared" si="80"/>
        <v>2.807580207860767</v>
      </c>
      <c r="S295" s="5">
        <f t="shared" si="81"/>
        <v>2.7472629272139986</v>
      </c>
      <c r="T295" s="5">
        <f t="shared" si="82"/>
        <v>2.8432839280495772</v>
      </c>
      <c r="U295" s="5">
        <f t="shared" si="83"/>
        <v>2.8432839280495772</v>
      </c>
      <c r="V295" s="5">
        <f t="shared" si="84"/>
        <v>2.8432839280495772</v>
      </c>
      <c r="W295" s="5">
        <f t="shared" si="85"/>
        <v>2.8432839280495772</v>
      </c>
      <c r="X295" s="5">
        <f t="shared" si="86"/>
        <v>1</v>
      </c>
      <c r="Y295" s="5">
        <f t="shared" si="87"/>
        <v>3.0307167959123431</v>
      </c>
      <c r="Z295" s="5">
        <f t="shared" si="88"/>
        <v>2.5244254009358387</v>
      </c>
      <c r="AA295" s="5">
        <f t="shared" si="89"/>
        <v>2.5359349610182798</v>
      </c>
      <c r="AB295" s="5">
        <f t="shared" si="90"/>
        <v>2.5359349610182798</v>
      </c>
      <c r="AC295" s="5">
        <f t="shared" si="91"/>
        <v>2.5359349610182798</v>
      </c>
      <c r="AD295" s="5">
        <f t="shared" si="92"/>
        <v>2.5359349610182798</v>
      </c>
    </row>
    <row r="296" spans="15:30" x14ac:dyDescent="0.2">
      <c r="O296" s="6">
        <f t="shared" si="77"/>
        <v>30.290000000000163</v>
      </c>
      <c r="P296" s="6">
        <f t="shared" si="78"/>
        <v>30.300000000000164</v>
      </c>
      <c r="Q296" s="5">
        <f t="shared" si="79"/>
        <v>2.807580207860767</v>
      </c>
      <c r="R296" s="5">
        <f t="shared" si="80"/>
        <v>2.807580207860767</v>
      </c>
      <c r="S296" s="5">
        <f t="shared" si="81"/>
        <v>2.7472629272139986</v>
      </c>
      <c r="T296" s="5">
        <f t="shared" si="82"/>
        <v>2.832097911624643</v>
      </c>
      <c r="U296" s="5">
        <f t="shared" si="83"/>
        <v>2.832097911624643</v>
      </c>
      <c r="V296" s="5">
        <f t="shared" si="84"/>
        <v>2.832097911624643</v>
      </c>
      <c r="W296" s="5">
        <f t="shared" si="85"/>
        <v>2.832097911624643</v>
      </c>
      <c r="X296" s="5">
        <f t="shared" si="86"/>
        <v>1</v>
      </c>
      <c r="Y296" s="5">
        <f t="shared" si="87"/>
        <v>3.0172890269360129</v>
      </c>
      <c r="Z296" s="5">
        <f t="shared" si="88"/>
        <v>2.5123277040408909</v>
      </c>
      <c r="AA296" s="5">
        <f t="shared" si="89"/>
        <v>2.5250145394157713</v>
      </c>
      <c r="AB296" s="5">
        <f t="shared" si="90"/>
        <v>2.5250145394157713</v>
      </c>
      <c r="AC296" s="5">
        <f t="shared" si="91"/>
        <v>2.5250145394157713</v>
      </c>
      <c r="AD296" s="5">
        <f t="shared" si="92"/>
        <v>2.5250145394157713</v>
      </c>
    </row>
    <row r="297" spans="15:30" x14ac:dyDescent="0.2">
      <c r="O297" s="6">
        <f t="shared" si="77"/>
        <v>30.390000000000164</v>
      </c>
      <c r="P297" s="6">
        <f t="shared" si="78"/>
        <v>30.400000000000166</v>
      </c>
      <c r="Q297" s="5">
        <f t="shared" si="79"/>
        <v>2.807580207860767</v>
      </c>
      <c r="R297" s="5">
        <f t="shared" si="80"/>
        <v>2.807580207860767</v>
      </c>
      <c r="S297" s="5">
        <f t="shared" si="81"/>
        <v>2.7472629272139986</v>
      </c>
      <c r="T297" s="5">
        <f t="shared" si="82"/>
        <v>2.8210134534359184</v>
      </c>
      <c r="U297" s="5">
        <f t="shared" si="83"/>
        <v>2.8210134534359184</v>
      </c>
      <c r="V297" s="5">
        <f t="shared" si="84"/>
        <v>2.8210134534359184</v>
      </c>
      <c r="W297" s="5">
        <f t="shared" si="85"/>
        <v>2.8210134534359184</v>
      </c>
      <c r="X297" s="5">
        <f t="shared" si="86"/>
        <v>1</v>
      </c>
      <c r="Y297" s="5">
        <f t="shared" si="87"/>
        <v>3.0039913307493169</v>
      </c>
      <c r="Z297" s="5">
        <f t="shared" si="88"/>
        <v>2.5003586383662433</v>
      </c>
      <c r="AA297" s="5">
        <f t="shared" si="89"/>
        <v>2.5142019871589749</v>
      </c>
      <c r="AB297" s="5">
        <f t="shared" si="90"/>
        <v>2.5142019871589749</v>
      </c>
      <c r="AC297" s="5">
        <f t="shared" si="91"/>
        <v>2.5142019871589749</v>
      </c>
      <c r="AD297" s="5">
        <f t="shared" si="92"/>
        <v>2.5142019871589749</v>
      </c>
    </row>
    <row r="298" spans="15:30" x14ac:dyDescent="0.2">
      <c r="O298" s="6">
        <f t="shared" si="77"/>
        <v>30.490000000000165</v>
      </c>
      <c r="P298" s="6">
        <f t="shared" si="78"/>
        <v>30.500000000000167</v>
      </c>
      <c r="Q298" s="5">
        <f t="shared" si="79"/>
        <v>2.807580207860767</v>
      </c>
      <c r="R298" s="5">
        <f t="shared" si="80"/>
        <v>2.807580207860767</v>
      </c>
      <c r="S298" s="5">
        <f t="shared" si="81"/>
        <v>2.7472629272139986</v>
      </c>
      <c r="T298" s="5">
        <f t="shared" si="82"/>
        <v>2.8100292597900691</v>
      </c>
      <c r="U298" s="5">
        <f t="shared" si="83"/>
        <v>2.8100292597900691</v>
      </c>
      <c r="V298" s="5">
        <f t="shared" si="84"/>
        <v>2.8100292597900691</v>
      </c>
      <c r="W298" s="5">
        <f t="shared" si="85"/>
        <v>2.8100292597900691</v>
      </c>
      <c r="X298" s="5">
        <f t="shared" si="86"/>
        <v>1</v>
      </c>
      <c r="Y298" s="5">
        <f t="shared" si="87"/>
        <v>2.990821962103412</v>
      </c>
      <c r="Z298" s="5">
        <f t="shared" si="88"/>
        <v>2.4885163529246581</v>
      </c>
      <c r="AA298" s="5">
        <f t="shared" si="89"/>
        <v>2.503495840264836</v>
      </c>
      <c r="AB298" s="5">
        <f t="shared" si="90"/>
        <v>2.503495840264836</v>
      </c>
      <c r="AC298" s="5">
        <f t="shared" si="91"/>
        <v>2.503495840264836</v>
      </c>
      <c r="AD298" s="5">
        <f t="shared" si="92"/>
        <v>2.503495840264836</v>
      </c>
    </row>
    <row r="299" spans="15:30" x14ac:dyDescent="0.2">
      <c r="O299" s="6">
        <f t="shared" si="77"/>
        <v>30.590000000000167</v>
      </c>
      <c r="P299" s="6">
        <f t="shared" si="78"/>
        <v>30.600000000000168</v>
      </c>
      <c r="Q299" s="5">
        <f t="shared" si="79"/>
        <v>2.807580207860767</v>
      </c>
      <c r="R299" s="5">
        <f t="shared" si="80"/>
        <v>2.807580207860767</v>
      </c>
      <c r="S299" s="5">
        <f t="shared" si="81"/>
        <v>2.7472629272139986</v>
      </c>
      <c r="T299" s="5">
        <f t="shared" si="82"/>
        <v>2.7991440581471365</v>
      </c>
      <c r="U299" s="5">
        <f t="shared" si="83"/>
        <v>2.7991440581471365</v>
      </c>
      <c r="V299" s="5">
        <f t="shared" si="84"/>
        <v>2.7991440581471365</v>
      </c>
      <c r="W299" s="5">
        <f t="shared" si="85"/>
        <v>2.7991440581471365</v>
      </c>
      <c r="X299" s="5">
        <f t="shared" si="86"/>
        <v>1</v>
      </c>
      <c r="Y299" s="5">
        <f t="shared" si="87"/>
        <v>2.9777792055694894</v>
      </c>
      <c r="Z299" s="5">
        <f t="shared" si="88"/>
        <v>2.4767990303899494</v>
      </c>
      <c r="AA299" s="5">
        <f t="shared" si="89"/>
        <v>2.4928946600487918</v>
      </c>
      <c r="AB299" s="5">
        <f t="shared" si="90"/>
        <v>2.4928946600487918</v>
      </c>
      <c r="AC299" s="5">
        <f t="shared" si="91"/>
        <v>2.4928946600487918</v>
      </c>
      <c r="AD299" s="5">
        <f t="shared" si="92"/>
        <v>2.4928946600487918</v>
      </c>
    </row>
    <row r="300" spans="15:30" x14ac:dyDescent="0.2">
      <c r="O300" s="6">
        <f t="shared" si="77"/>
        <v>30.690000000000168</v>
      </c>
      <c r="P300" s="6">
        <f t="shared" si="78"/>
        <v>30.70000000000017</v>
      </c>
      <c r="Q300" s="5">
        <f t="shared" si="79"/>
        <v>2.807580207860767</v>
      </c>
      <c r="R300" s="5">
        <f t="shared" si="80"/>
        <v>2.807580207860767</v>
      </c>
      <c r="S300" s="5">
        <f t="shared" si="81"/>
        <v>2.7472629272139986</v>
      </c>
      <c r="T300" s="5">
        <f t="shared" si="82"/>
        <v>2.7883565967004893</v>
      </c>
      <c r="U300" s="5">
        <f t="shared" si="83"/>
        <v>2.7883565967004893</v>
      </c>
      <c r="V300" s="5">
        <f t="shared" si="84"/>
        <v>2.7883565967004893</v>
      </c>
      <c r="W300" s="5">
        <f t="shared" si="85"/>
        <v>2.7883565967004893</v>
      </c>
      <c r="X300" s="5">
        <f t="shared" si="86"/>
        <v>1</v>
      </c>
      <c r="Y300" s="5">
        <f t="shared" si="87"/>
        <v>2.9648613749234105</v>
      </c>
      <c r="Z300" s="5">
        <f t="shared" si="88"/>
        <v>2.4652048863622174</v>
      </c>
      <c r="AA300" s="5">
        <f t="shared" si="89"/>
        <v>2.4823970325970635</v>
      </c>
      <c r="AB300" s="5">
        <f t="shared" si="90"/>
        <v>2.4823970325970635</v>
      </c>
      <c r="AC300" s="5">
        <f t="shared" si="91"/>
        <v>2.4823970325970635</v>
      </c>
      <c r="AD300" s="5">
        <f t="shared" si="92"/>
        <v>2.4823970325970635</v>
      </c>
    </row>
    <row r="301" spans="15:30" x14ac:dyDescent="0.2">
      <c r="O301" s="6">
        <f t="shared" si="77"/>
        <v>30.79000000000017</v>
      </c>
      <c r="P301" s="6">
        <f t="shared" si="78"/>
        <v>30.800000000000171</v>
      </c>
      <c r="Q301" s="5">
        <f t="shared" si="79"/>
        <v>2.807580207860767</v>
      </c>
      <c r="R301" s="5">
        <f t="shared" si="80"/>
        <v>2.807580207860767</v>
      </c>
      <c r="S301" s="5">
        <f t="shared" si="81"/>
        <v>2.7472629272139986</v>
      </c>
      <c r="T301" s="5">
        <f t="shared" si="82"/>
        <v>2.7776656439665506</v>
      </c>
      <c r="U301" s="5">
        <f t="shared" si="83"/>
        <v>2.7776656439665506</v>
      </c>
      <c r="V301" s="5">
        <f t="shared" si="84"/>
        <v>2.7776656439665506</v>
      </c>
      <c r="W301" s="5">
        <f t="shared" si="85"/>
        <v>2.7776656439665506</v>
      </c>
      <c r="X301" s="5">
        <f t="shared" si="86"/>
        <v>1</v>
      </c>
      <c r="Y301" s="5">
        <f t="shared" si="87"/>
        <v>2.9520668125451728</v>
      </c>
      <c r="Z301" s="5">
        <f t="shared" si="88"/>
        <v>2.4537321686517362</v>
      </c>
      <c r="AA301" s="5">
        <f t="shared" si="89"/>
        <v>2.4720015682518106</v>
      </c>
      <c r="AB301" s="5">
        <f t="shared" si="90"/>
        <v>2.4720015682518106</v>
      </c>
      <c r="AC301" s="5">
        <f t="shared" si="91"/>
        <v>2.4720015682518106</v>
      </c>
      <c r="AD301" s="5">
        <f t="shared" si="92"/>
        <v>2.4720015682518106</v>
      </c>
    </row>
    <row r="302" spans="15:30" x14ac:dyDescent="0.2">
      <c r="O302" s="6">
        <f t="shared" si="77"/>
        <v>30.890000000000171</v>
      </c>
      <c r="P302" s="6">
        <f t="shared" si="78"/>
        <v>30.900000000000173</v>
      </c>
      <c r="Q302" s="5">
        <f t="shared" si="79"/>
        <v>2.807580207860767</v>
      </c>
      <c r="R302" s="5">
        <f t="shared" si="80"/>
        <v>2.807580207860767</v>
      </c>
      <c r="S302" s="5">
        <f t="shared" si="81"/>
        <v>2.7472629272139986</v>
      </c>
      <c r="T302" s="5">
        <f t="shared" si="82"/>
        <v>2.7670699883840606</v>
      </c>
      <c r="U302" s="5">
        <f t="shared" si="83"/>
        <v>2.7670699883840606</v>
      </c>
      <c r="V302" s="5">
        <f t="shared" si="84"/>
        <v>2.7670699883840606</v>
      </c>
      <c r="W302" s="5">
        <f t="shared" si="85"/>
        <v>2.7670699883840606</v>
      </c>
      <c r="X302" s="5">
        <f t="shared" si="86"/>
        <v>1</v>
      </c>
      <c r="Y302" s="5">
        <f t="shared" si="87"/>
        <v>2.9393938888328095</v>
      </c>
      <c r="Z302" s="5">
        <f t="shared" si="88"/>
        <v>2.4423791565809401</v>
      </c>
      <c r="AA302" s="5">
        <f t="shared" si="89"/>
        <v>2.4617069011087676</v>
      </c>
      <c r="AB302" s="5">
        <f t="shared" si="90"/>
        <v>2.4617069011087676</v>
      </c>
      <c r="AC302" s="5">
        <f t="shared" si="91"/>
        <v>2.4617069011087676</v>
      </c>
      <c r="AD302" s="5">
        <f t="shared" si="92"/>
        <v>2.4617069011087676</v>
      </c>
    </row>
    <row r="303" spans="15:30" x14ac:dyDescent="0.2">
      <c r="O303" s="6">
        <f t="shared" si="77"/>
        <v>30.990000000000173</v>
      </c>
      <c r="P303" s="6">
        <f t="shared" si="78"/>
        <v>31.000000000000174</v>
      </c>
      <c r="Q303" s="5">
        <f t="shared" si="79"/>
        <v>2.807580207860767</v>
      </c>
      <c r="R303" s="5">
        <f t="shared" si="80"/>
        <v>2.807580207860767</v>
      </c>
      <c r="S303" s="5">
        <f t="shared" si="81"/>
        <v>2.7472629272139986</v>
      </c>
      <c r="T303" s="5">
        <f t="shared" si="82"/>
        <v>2.7565684379225965</v>
      </c>
      <c r="U303" s="5">
        <f t="shared" si="83"/>
        <v>2.7565684379225965</v>
      </c>
      <c r="V303" s="5">
        <f t="shared" si="84"/>
        <v>2.7565684379225965</v>
      </c>
      <c r="W303" s="5">
        <f t="shared" si="85"/>
        <v>2.7565684379225965</v>
      </c>
      <c r="X303" s="5">
        <f t="shared" si="86"/>
        <v>1</v>
      </c>
      <c r="Y303" s="5">
        <f t="shared" si="87"/>
        <v>2.9268410016303137</v>
      </c>
      <c r="Z303" s="5">
        <f t="shared" si="88"/>
        <v>2.4311441603039992</v>
      </c>
      <c r="AA303" s="5">
        <f t="shared" si="89"/>
        <v>2.4515116885270327</v>
      </c>
      <c r="AB303" s="5">
        <f t="shared" si="90"/>
        <v>2.4515116885270327</v>
      </c>
      <c r="AC303" s="5">
        <f t="shared" si="91"/>
        <v>2.4515116885270327</v>
      </c>
      <c r="AD303" s="5">
        <f t="shared" si="92"/>
        <v>2.4515116885270327</v>
      </c>
    </row>
    <row r="304" spans="15:30" x14ac:dyDescent="0.2">
      <c r="O304" s="6">
        <f t="shared" si="77"/>
        <v>31.090000000000174</v>
      </c>
      <c r="P304" s="6">
        <f t="shared" si="78"/>
        <v>31.100000000000176</v>
      </c>
      <c r="Q304" s="5">
        <f t="shared" si="79"/>
        <v>2.807580207860767</v>
      </c>
      <c r="R304" s="5">
        <f t="shared" si="80"/>
        <v>2.807580207860767</v>
      </c>
      <c r="S304" s="5">
        <f t="shared" si="81"/>
        <v>2.7472629272139986</v>
      </c>
      <c r="T304" s="5">
        <f t="shared" si="82"/>
        <v>2.7461598197001211</v>
      </c>
      <c r="U304" s="5">
        <f t="shared" si="83"/>
        <v>2.7461598197001211</v>
      </c>
      <c r="V304" s="5">
        <f t="shared" si="84"/>
        <v>2.7461598197001211</v>
      </c>
      <c r="W304" s="5">
        <f t="shared" si="85"/>
        <v>2.7461598197001211</v>
      </c>
      <c r="X304" s="5">
        <f t="shared" si="86"/>
        <v>1</v>
      </c>
      <c r="Y304" s="5">
        <f t="shared" si="87"/>
        <v>2.9144065756691981</v>
      </c>
      <c r="Z304" s="5">
        <f t="shared" si="88"/>
        <v>2.4200255201434717</v>
      </c>
      <c r="AA304" s="5">
        <f t="shared" si="89"/>
        <v>2.441414610650666</v>
      </c>
      <c r="AB304" s="5">
        <f t="shared" si="90"/>
        <v>2.441414610650666</v>
      </c>
      <c r="AC304" s="5">
        <f t="shared" si="91"/>
        <v>2.441414610650666</v>
      </c>
      <c r="AD304" s="5">
        <f t="shared" si="92"/>
        <v>2.441414610650666</v>
      </c>
    </row>
    <row r="305" spans="15:30" x14ac:dyDescent="0.2">
      <c r="O305" s="6">
        <f t="shared" si="77"/>
        <v>31.190000000000175</v>
      </c>
      <c r="P305" s="6">
        <f t="shared" si="78"/>
        <v>31.200000000000177</v>
      </c>
      <c r="Q305" s="5">
        <f t="shared" si="79"/>
        <v>2.807580207860767</v>
      </c>
      <c r="R305" s="5">
        <f t="shared" si="80"/>
        <v>2.807580207860767</v>
      </c>
      <c r="S305" s="5">
        <f t="shared" si="81"/>
        <v>2.7472629272139986</v>
      </c>
      <c r="T305" s="5">
        <f t="shared" si="82"/>
        <v>2.7358429796093064</v>
      </c>
      <c r="U305" s="5">
        <f t="shared" si="83"/>
        <v>2.7358429796093064</v>
      </c>
      <c r="V305" s="5">
        <f t="shared" si="84"/>
        <v>2.7358429796093064</v>
      </c>
      <c r="W305" s="5">
        <f t="shared" si="85"/>
        <v>2.7358429796093064</v>
      </c>
      <c r="X305" s="5">
        <f t="shared" si="86"/>
        <v>1</v>
      </c>
      <c r="Y305" s="5">
        <f t="shared" si="87"/>
        <v>2.9020890620233448</v>
      </c>
      <c r="Z305" s="5">
        <f t="shared" si="88"/>
        <v>2.4090216059435572</v>
      </c>
      <c r="AA305" s="5">
        <f t="shared" si="89"/>
        <v>2.4314143699417787</v>
      </c>
      <c r="AB305" s="5">
        <f t="shared" si="90"/>
        <v>2.4314143699417787</v>
      </c>
      <c r="AC305" s="5">
        <f t="shared" si="91"/>
        <v>2.4314143699417787</v>
      </c>
      <c r="AD305" s="5">
        <f t="shared" si="92"/>
        <v>2.4314143699417787</v>
      </c>
    </row>
    <row r="306" spans="15:30" x14ac:dyDescent="0.2">
      <c r="O306" s="6">
        <f t="shared" si="77"/>
        <v>31.290000000000177</v>
      </c>
      <c r="P306" s="6">
        <f t="shared" si="78"/>
        <v>31.300000000000178</v>
      </c>
      <c r="Q306" s="5">
        <f t="shared" si="79"/>
        <v>2.807580207860767</v>
      </c>
      <c r="R306" s="5">
        <f t="shared" si="80"/>
        <v>2.807580207860767</v>
      </c>
      <c r="S306" s="5">
        <f t="shared" si="81"/>
        <v>2.7472629272139986</v>
      </c>
      <c r="T306" s="5">
        <f t="shared" si="82"/>
        <v>2.7256167819524308</v>
      </c>
      <c r="U306" s="5">
        <f t="shared" si="83"/>
        <v>2.7256167819524308</v>
      </c>
      <c r="V306" s="5">
        <f t="shared" si="84"/>
        <v>2.7256167819524308</v>
      </c>
      <c r="W306" s="5">
        <f t="shared" si="85"/>
        <v>2.7256167819524308</v>
      </c>
      <c r="X306" s="5">
        <f t="shared" si="86"/>
        <v>1</v>
      </c>
      <c r="Y306" s="5">
        <f t="shared" si="87"/>
        <v>2.8898869375767529</v>
      </c>
      <c r="Z306" s="5">
        <f t="shared" si="88"/>
        <v>2.3981308164394695</v>
      </c>
      <c r="AA306" s="5">
        <f t="shared" si="89"/>
        <v>2.4215096907247942</v>
      </c>
      <c r="AB306" s="5">
        <f t="shared" si="90"/>
        <v>2.4215096907247942</v>
      </c>
      <c r="AC306" s="5">
        <f t="shared" si="91"/>
        <v>2.4215096907247942</v>
      </c>
      <c r="AD306" s="5">
        <f t="shared" si="92"/>
        <v>2.4215096907247942</v>
      </c>
    </row>
    <row r="307" spans="15:30" x14ac:dyDescent="0.2">
      <c r="O307" s="6">
        <f t="shared" si="77"/>
        <v>31.390000000000178</v>
      </c>
      <c r="P307" s="6">
        <f t="shared" si="78"/>
        <v>31.40000000000018</v>
      </c>
      <c r="Q307" s="5">
        <f t="shared" si="79"/>
        <v>2.807580207860767</v>
      </c>
      <c r="R307" s="5">
        <f t="shared" si="80"/>
        <v>2.807580207860767</v>
      </c>
      <c r="S307" s="5">
        <f t="shared" si="81"/>
        <v>2.7472629272139986</v>
      </c>
      <c r="T307" s="5">
        <f t="shared" si="82"/>
        <v>2.7154801090845813</v>
      </c>
      <c r="U307" s="5">
        <f t="shared" si="83"/>
        <v>2.7154801090845813</v>
      </c>
      <c r="V307" s="5">
        <f t="shared" si="84"/>
        <v>2.7154801090845813</v>
      </c>
      <c r="W307" s="5">
        <f t="shared" si="85"/>
        <v>2.7154801090845813</v>
      </c>
      <c r="X307" s="5">
        <f t="shared" si="86"/>
        <v>1</v>
      </c>
      <c r="Y307" s="5">
        <f t="shared" si="87"/>
        <v>2.8777987045038658</v>
      </c>
      <c r="Z307" s="5">
        <f t="shared" si="88"/>
        <v>2.3873515786424657</v>
      </c>
      <c r="AA307" s="5">
        <f t="shared" si="89"/>
        <v>2.4116993187415687</v>
      </c>
      <c r="AB307" s="5">
        <f t="shared" si="90"/>
        <v>2.4116993187415687</v>
      </c>
      <c r="AC307" s="5">
        <f t="shared" si="91"/>
        <v>2.4116993187415687</v>
      </c>
      <c r="AD307" s="5">
        <f t="shared" si="92"/>
        <v>2.4116993187415687</v>
      </c>
    </row>
    <row r="308" spans="15:30" x14ac:dyDescent="0.2">
      <c r="O308" s="6">
        <f t="shared" si="77"/>
        <v>31.49000000000018</v>
      </c>
      <c r="P308" s="6">
        <f t="shared" si="78"/>
        <v>31.500000000000181</v>
      </c>
      <c r="Q308" s="5">
        <f t="shared" si="79"/>
        <v>2.807580207860767</v>
      </c>
      <c r="R308" s="5">
        <f t="shared" si="80"/>
        <v>2.807580207860767</v>
      </c>
      <c r="S308" s="5">
        <f t="shared" si="81"/>
        <v>2.7472629272139986</v>
      </c>
      <c r="T308" s="5">
        <f t="shared" si="82"/>
        <v>2.7054318610649903</v>
      </c>
      <c r="U308" s="5">
        <f t="shared" si="83"/>
        <v>2.7054318610649903</v>
      </c>
      <c r="V308" s="5">
        <f t="shared" si="84"/>
        <v>2.7054318610649903</v>
      </c>
      <c r="W308" s="5">
        <f t="shared" si="85"/>
        <v>2.7054318610649903</v>
      </c>
      <c r="X308" s="5">
        <f t="shared" si="86"/>
        <v>1</v>
      </c>
      <c r="Y308" s="5">
        <f t="shared" si="87"/>
        <v>2.865822889762109</v>
      </c>
      <c r="Z308" s="5">
        <f t="shared" si="88"/>
        <v>2.3766823472401155</v>
      </c>
      <c r="AA308" s="5">
        <f t="shared" si="89"/>
        <v>2.4019820207170963</v>
      </c>
      <c r="AB308" s="5">
        <f t="shared" si="90"/>
        <v>2.4019820207170963</v>
      </c>
      <c r="AC308" s="5">
        <f t="shared" si="91"/>
        <v>2.4019820207170963</v>
      </c>
      <c r="AD308" s="5">
        <f t="shared" si="92"/>
        <v>2.4019820207170963</v>
      </c>
    </row>
    <row r="309" spans="15:30" x14ac:dyDescent="0.2">
      <c r="O309" s="6">
        <f t="shared" si="77"/>
        <v>31.590000000000181</v>
      </c>
      <c r="P309" s="6">
        <f t="shared" si="78"/>
        <v>31.600000000000183</v>
      </c>
      <c r="Q309" s="5">
        <f t="shared" si="79"/>
        <v>2.807580207860767</v>
      </c>
      <c r="R309" s="5">
        <f t="shared" si="80"/>
        <v>2.807580207860767</v>
      </c>
      <c r="S309" s="5">
        <f t="shared" si="81"/>
        <v>2.7472629272139986</v>
      </c>
      <c r="T309" s="5">
        <f t="shared" si="82"/>
        <v>2.6954709553162539</v>
      </c>
      <c r="U309" s="5">
        <f t="shared" si="83"/>
        <v>2.6954709553162539</v>
      </c>
      <c r="V309" s="5">
        <f t="shared" si="84"/>
        <v>2.6954709553162539</v>
      </c>
      <c r="W309" s="5">
        <f t="shared" si="85"/>
        <v>2.6954709553162539</v>
      </c>
      <c r="X309" s="5">
        <f t="shared" si="86"/>
        <v>1</v>
      </c>
      <c r="Y309" s="5">
        <f t="shared" si="87"/>
        <v>2.8539580445963439</v>
      </c>
      <c r="Z309" s="5">
        <f t="shared" si="88"/>
        <v>2.3661216040113486</v>
      </c>
      <c r="AA309" s="5">
        <f t="shared" si="89"/>
        <v>2.3923565839354923</v>
      </c>
      <c r="AB309" s="5">
        <f t="shared" si="90"/>
        <v>2.3923565839354923</v>
      </c>
      <c r="AC309" s="5">
        <f t="shared" si="91"/>
        <v>2.3923565839354923</v>
      </c>
      <c r="AD309" s="5">
        <f t="shared" si="92"/>
        <v>2.3923565839354923</v>
      </c>
    </row>
    <row r="310" spans="15:30" x14ac:dyDescent="0.2">
      <c r="O310" s="6">
        <f t="shared" si="77"/>
        <v>31.690000000000182</v>
      </c>
      <c r="P310" s="6">
        <f t="shared" si="78"/>
        <v>31.700000000000184</v>
      </c>
      <c r="Q310" s="5">
        <f t="shared" si="79"/>
        <v>2.807580207860767</v>
      </c>
      <c r="R310" s="5">
        <f t="shared" si="80"/>
        <v>2.807580207860767</v>
      </c>
      <c r="S310" s="5">
        <f t="shared" si="81"/>
        <v>2.7472629272139986</v>
      </c>
      <c r="T310" s="5">
        <f t="shared" si="82"/>
        <v>2.6855963262912637</v>
      </c>
      <c r="U310" s="5">
        <f t="shared" si="83"/>
        <v>2.6855963262912637</v>
      </c>
      <c r="V310" s="5">
        <f t="shared" si="84"/>
        <v>2.6855963262912637</v>
      </c>
      <c r="W310" s="5">
        <f t="shared" si="85"/>
        <v>2.6855963262912637</v>
      </c>
      <c r="X310" s="5">
        <f t="shared" si="86"/>
        <v>1</v>
      </c>
      <c r="Y310" s="5">
        <f t="shared" si="87"/>
        <v>2.8422027440548741</v>
      </c>
      <c r="Z310" s="5">
        <f t="shared" si="88"/>
        <v>2.3556678572558893</v>
      </c>
      <c r="AA310" s="5">
        <f t="shared" si="89"/>
        <v>2.3828218158259857</v>
      </c>
      <c r="AB310" s="5">
        <f t="shared" si="90"/>
        <v>2.3828218158259857</v>
      </c>
      <c r="AC310" s="5">
        <f t="shared" si="91"/>
        <v>2.3828218158259857</v>
      </c>
      <c r="AD310" s="5">
        <f t="shared" si="92"/>
        <v>2.3828218158259857</v>
      </c>
    </row>
    <row r="311" spans="15:30" x14ac:dyDescent="0.2">
      <c r="O311" s="6">
        <f t="shared" si="77"/>
        <v>31.790000000000184</v>
      </c>
      <c r="P311" s="6">
        <f t="shared" si="78"/>
        <v>31.800000000000185</v>
      </c>
      <c r="Q311" s="5">
        <f t="shared" si="79"/>
        <v>2.807580207860767</v>
      </c>
      <c r="R311" s="5">
        <f t="shared" si="80"/>
        <v>2.807580207860767</v>
      </c>
      <c r="S311" s="5">
        <f t="shared" si="81"/>
        <v>2.7472629272139986</v>
      </c>
      <c r="T311" s="5">
        <f t="shared" si="82"/>
        <v>2.6758069251476204</v>
      </c>
      <c r="U311" s="5">
        <f t="shared" si="83"/>
        <v>2.6758069251476204</v>
      </c>
      <c r="V311" s="5">
        <f t="shared" si="84"/>
        <v>2.6758069251476204</v>
      </c>
      <c r="W311" s="5">
        <f t="shared" si="85"/>
        <v>2.6758069251476204</v>
      </c>
      <c r="X311" s="5">
        <f t="shared" si="86"/>
        <v>1</v>
      </c>
      <c r="Y311" s="5">
        <f t="shared" si="87"/>
        <v>2.8305555865167542</v>
      </c>
      <c r="Z311" s="5">
        <f t="shared" si="88"/>
        <v>2.3453196412376647</v>
      </c>
      <c r="AA311" s="5">
        <f t="shared" si="89"/>
        <v>2.3733765435586478</v>
      </c>
      <c r="AB311" s="5">
        <f t="shared" si="90"/>
        <v>2.3733765435586478</v>
      </c>
      <c r="AC311" s="5">
        <f t="shared" si="91"/>
        <v>2.3733765435586478</v>
      </c>
      <c r="AD311" s="5">
        <f t="shared" si="92"/>
        <v>2.3733765435586478</v>
      </c>
    </row>
    <row r="312" spans="15:30" x14ac:dyDescent="0.2">
      <c r="O312" s="6">
        <f t="shared" si="77"/>
        <v>31.890000000000185</v>
      </c>
      <c r="P312" s="6">
        <f t="shared" si="78"/>
        <v>31.900000000000187</v>
      </c>
      <c r="Q312" s="5">
        <f t="shared" si="79"/>
        <v>2.807580207860767</v>
      </c>
      <c r="R312" s="5">
        <f t="shared" si="80"/>
        <v>2.807580207860767</v>
      </c>
      <c r="S312" s="5">
        <f t="shared" si="81"/>
        <v>2.7472629272139986</v>
      </c>
      <c r="T312" s="5">
        <f t="shared" si="82"/>
        <v>2.6661017194293608</v>
      </c>
      <c r="U312" s="5">
        <f t="shared" si="83"/>
        <v>2.6661017194293608</v>
      </c>
      <c r="V312" s="5">
        <f t="shared" si="84"/>
        <v>2.6661017194293608</v>
      </c>
      <c r="W312" s="5">
        <f t="shared" si="85"/>
        <v>2.6661017194293608</v>
      </c>
      <c r="X312" s="5">
        <f t="shared" si="86"/>
        <v>1</v>
      </c>
      <c r="Y312" s="5">
        <f t="shared" si="87"/>
        <v>2.819015193230042</v>
      </c>
      <c r="Z312" s="5">
        <f t="shared" si="88"/>
        <v>2.3350755156418068</v>
      </c>
      <c r="AA312" s="5">
        <f t="shared" si="89"/>
        <v>2.3640196136495981</v>
      </c>
      <c r="AB312" s="5">
        <f t="shared" si="90"/>
        <v>2.3640196136495981</v>
      </c>
      <c r="AC312" s="5">
        <f t="shared" si="91"/>
        <v>2.3640196136495981</v>
      </c>
      <c r="AD312" s="5">
        <f t="shared" si="92"/>
        <v>2.3640196136495981</v>
      </c>
    </row>
    <row r="313" spans="15:30" x14ac:dyDescent="0.2">
      <c r="O313" s="6">
        <f t="shared" si="77"/>
        <v>31.990000000000183</v>
      </c>
      <c r="P313" s="6">
        <f t="shared" si="78"/>
        <v>32.000000000000185</v>
      </c>
      <c r="Q313" s="5">
        <f t="shared" si="79"/>
        <v>2.8075802078607466</v>
      </c>
      <c r="R313" s="5">
        <f t="shared" si="80"/>
        <v>2.8075802078607466</v>
      </c>
      <c r="S313" s="5">
        <f t="shared" si="81"/>
        <v>2.7472629272139799</v>
      </c>
      <c r="T313" s="5">
        <f t="shared" si="82"/>
        <v>2.6564796927557959</v>
      </c>
      <c r="U313" s="5">
        <f t="shared" si="83"/>
        <v>2.6564796927557959</v>
      </c>
      <c r="V313" s="5">
        <f t="shared" si="84"/>
        <v>2.6564796927557959</v>
      </c>
      <c r="W313" s="5">
        <f t="shared" si="85"/>
        <v>2.6564796927557959</v>
      </c>
      <c r="X313" s="5">
        <f t="shared" si="86"/>
        <v>1</v>
      </c>
      <c r="Y313" s="5">
        <f t="shared" si="87"/>
        <v>2.8075802078607466</v>
      </c>
      <c r="Z313" s="5">
        <f t="shared" si="88"/>
        <v>2.3249340650448547</v>
      </c>
      <c r="AA313" s="5">
        <f t="shared" si="89"/>
        <v>2.3547498915754375</v>
      </c>
      <c r="AB313" s="5">
        <f t="shared" si="90"/>
        <v>2.3547498915754375</v>
      </c>
      <c r="AC313" s="5">
        <f t="shared" si="91"/>
        <v>2.3547498915754375</v>
      </c>
      <c r="AD313" s="5">
        <f t="shared" si="92"/>
        <v>2.3547498915754375</v>
      </c>
    </row>
    <row r="314" spans="15:30" x14ac:dyDescent="0.2">
      <c r="O314" s="6">
        <f t="shared" si="77"/>
        <v>32.090000000000188</v>
      </c>
      <c r="P314" s="6">
        <f t="shared" si="78"/>
        <v>32.100000000000186</v>
      </c>
      <c r="Q314" s="5">
        <f t="shared" si="79"/>
        <v>2.7962492960521685</v>
      </c>
      <c r="R314" s="5">
        <f t="shared" si="80"/>
        <v>2.7962492960521685</v>
      </c>
      <c r="S314" s="5">
        <f t="shared" si="81"/>
        <v>2.7368477948618608</v>
      </c>
      <c r="T314" s="5">
        <f t="shared" si="82"/>
        <v>2.6469398445172829</v>
      </c>
      <c r="U314" s="5">
        <f t="shared" si="83"/>
        <v>2.6469398445172829</v>
      </c>
      <c r="V314" s="5">
        <f t="shared" si="84"/>
        <v>2.6469398445172829</v>
      </c>
      <c r="W314" s="5">
        <f t="shared" si="85"/>
        <v>2.6469398445172829</v>
      </c>
      <c r="X314" s="5">
        <f t="shared" si="86"/>
        <v>1</v>
      </c>
      <c r="Y314" s="5">
        <f t="shared" si="87"/>
        <v>2.7962492960521685</v>
      </c>
      <c r="Z314" s="5">
        <f t="shared" si="88"/>
        <v>2.3148938983978118</v>
      </c>
      <c r="AA314" s="5">
        <f t="shared" si="89"/>
        <v>2.345566261396649</v>
      </c>
      <c r="AB314" s="5">
        <f t="shared" si="90"/>
        <v>2.345566261396649</v>
      </c>
      <c r="AC314" s="5">
        <f t="shared" si="91"/>
        <v>2.345566261396649</v>
      </c>
      <c r="AD314" s="5">
        <f t="shared" si="92"/>
        <v>2.345566261396649</v>
      </c>
    </row>
    <row r="315" spans="15:30" x14ac:dyDescent="0.2">
      <c r="O315" s="6">
        <f t="shared" si="77"/>
        <v>32.19000000000019</v>
      </c>
      <c r="P315" s="6">
        <f t="shared" si="78"/>
        <v>32.200000000000188</v>
      </c>
      <c r="Q315" s="5">
        <f t="shared" si="79"/>
        <v>2.7850211449943658</v>
      </c>
      <c r="R315" s="5">
        <f t="shared" si="80"/>
        <v>2.7850211449943658</v>
      </c>
      <c r="S315" s="5">
        <f t="shared" si="81"/>
        <v>2.726523766066538</v>
      </c>
      <c r="T315" s="5">
        <f t="shared" si="82"/>
        <v>2.6374811895777581</v>
      </c>
      <c r="U315" s="5">
        <f t="shared" si="83"/>
        <v>2.6374811895777581</v>
      </c>
      <c r="V315" s="5">
        <f t="shared" si="84"/>
        <v>2.6374811895777581</v>
      </c>
      <c r="W315" s="5">
        <f t="shared" si="85"/>
        <v>2.6374811895777581</v>
      </c>
      <c r="X315" s="5">
        <f t="shared" si="86"/>
        <v>1</v>
      </c>
      <c r="Y315" s="5">
        <f t="shared" si="87"/>
        <v>2.7850211449943658</v>
      </c>
      <c r="Z315" s="5">
        <f t="shared" si="88"/>
        <v>2.3049536485216877</v>
      </c>
      <c r="AA315" s="5">
        <f t="shared" si="89"/>
        <v>2.3364676253897505</v>
      </c>
      <c r="AB315" s="5">
        <f t="shared" si="90"/>
        <v>2.3364676253897505</v>
      </c>
      <c r="AC315" s="5">
        <f t="shared" si="91"/>
        <v>2.3364676253897505</v>
      </c>
      <c r="AD315" s="5">
        <f t="shared" si="92"/>
        <v>2.3364676253897505</v>
      </c>
    </row>
    <row r="316" spans="15:30" x14ac:dyDescent="0.2">
      <c r="O316" s="6">
        <f t="shared" si="77"/>
        <v>32.290000000000191</v>
      </c>
      <c r="P316" s="6">
        <f t="shared" si="78"/>
        <v>32.300000000000189</v>
      </c>
      <c r="Q316" s="5">
        <f t="shared" si="79"/>
        <v>2.7738944630034768</v>
      </c>
      <c r="R316" s="5">
        <f t="shared" si="80"/>
        <v>2.7738944630034768</v>
      </c>
      <c r="S316" s="5">
        <f t="shared" si="81"/>
        <v>2.7162897282052425</v>
      </c>
      <c r="T316" s="5">
        <f t="shared" si="82"/>
        <v>2.6281027579838501</v>
      </c>
      <c r="U316" s="5">
        <f t="shared" si="83"/>
        <v>2.6281027579838501</v>
      </c>
      <c r="V316" s="5">
        <f t="shared" si="84"/>
        <v>2.6281027579838501</v>
      </c>
      <c r="W316" s="5">
        <f t="shared" si="85"/>
        <v>2.6281027579838501</v>
      </c>
      <c r="X316" s="5">
        <f t="shared" si="86"/>
        <v>1</v>
      </c>
      <c r="Y316" s="5">
        <f t="shared" si="87"/>
        <v>2.7738944630034768</v>
      </c>
      <c r="Z316" s="5">
        <f t="shared" si="88"/>
        <v>2.2951119716151891</v>
      </c>
      <c r="AA316" s="5">
        <f t="shared" si="89"/>
        <v>2.3274529036879406</v>
      </c>
      <c r="AB316" s="5">
        <f t="shared" si="90"/>
        <v>2.3274529036879406</v>
      </c>
      <c r="AC316" s="5">
        <f t="shared" si="91"/>
        <v>2.3274529036879406</v>
      </c>
      <c r="AD316" s="5">
        <f t="shared" si="92"/>
        <v>2.3274529036879406</v>
      </c>
    </row>
    <row r="317" spans="15:30" x14ac:dyDescent="0.2">
      <c r="O317" s="6">
        <f t="shared" si="77"/>
        <v>32.390000000000192</v>
      </c>
      <c r="P317" s="6">
        <f t="shared" si="78"/>
        <v>32.40000000000019</v>
      </c>
      <c r="Q317" s="5">
        <f t="shared" si="79"/>
        <v>2.7628679791106481</v>
      </c>
      <c r="R317" s="5">
        <f t="shared" si="80"/>
        <v>2.7628679791106481</v>
      </c>
      <c r="S317" s="5">
        <f t="shared" si="81"/>
        <v>2.7061445860657867</v>
      </c>
      <c r="T317" s="5">
        <f t="shared" si="82"/>
        <v>2.6188035946804122</v>
      </c>
      <c r="U317" s="5">
        <f t="shared" si="83"/>
        <v>2.6188035946804122</v>
      </c>
      <c r="V317" s="5">
        <f t="shared" si="84"/>
        <v>2.6188035946804122</v>
      </c>
      <c r="W317" s="5">
        <f t="shared" si="85"/>
        <v>2.6188035946804122</v>
      </c>
      <c r="X317" s="5">
        <f t="shared" si="86"/>
        <v>1</v>
      </c>
      <c r="Y317" s="5">
        <f t="shared" si="87"/>
        <v>2.7628679791106481</v>
      </c>
      <c r="Z317" s="5">
        <f t="shared" si="88"/>
        <v>2.2853675467742285</v>
      </c>
      <c r="AA317" s="5">
        <f t="shared" si="89"/>
        <v>2.3185210339300384</v>
      </c>
      <c r="AB317" s="5">
        <f t="shared" si="90"/>
        <v>2.3185210339300384</v>
      </c>
      <c r="AC317" s="5">
        <f t="shared" si="91"/>
        <v>2.3185210339300384</v>
      </c>
      <c r="AD317" s="5">
        <f t="shared" si="92"/>
        <v>2.3185210339300384</v>
      </c>
    </row>
    <row r="318" spans="15:30" x14ac:dyDescent="0.2">
      <c r="O318" s="6">
        <f t="shared" si="77"/>
        <v>32.490000000000194</v>
      </c>
      <c r="P318" s="6">
        <f t="shared" si="78"/>
        <v>32.500000000000192</v>
      </c>
      <c r="Q318" s="5">
        <f t="shared" si="79"/>
        <v>2.7519404426603034</v>
      </c>
      <c r="R318" s="5">
        <f t="shared" si="80"/>
        <v>2.7519404426603034</v>
      </c>
      <c r="S318" s="5">
        <f t="shared" si="81"/>
        <v>2.6960872615161229</v>
      </c>
      <c r="T318" s="5">
        <f t="shared" si="82"/>
        <v>2.6095827592323091</v>
      </c>
      <c r="U318" s="5">
        <f t="shared" si="83"/>
        <v>2.6095827592323091</v>
      </c>
      <c r="V318" s="5">
        <f t="shared" si="84"/>
        <v>2.6095827592323091</v>
      </c>
      <c r="W318" s="5">
        <f t="shared" si="85"/>
        <v>2.6095827592323091</v>
      </c>
      <c r="X318" s="5">
        <f t="shared" si="86"/>
        <v>1</v>
      </c>
      <c r="Y318" s="5">
        <f t="shared" si="87"/>
        <v>2.7519404426603034</v>
      </c>
      <c r="Z318" s="5">
        <f t="shared" si="88"/>
        <v>2.2757190755229173</v>
      </c>
      <c r="AA318" s="5">
        <f t="shared" si="89"/>
        <v>2.3096709709174825</v>
      </c>
      <c r="AB318" s="5">
        <f t="shared" si="90"/>
        <v>2.3096709709174825</v>
      </c>
      <c r="AC318" s="5">
        <f t="shared" si="91"/>
        <v>2.3096709709174825</v>
      </c>
      <c r="AD318" s="5">
        <f t="shared" si="92"/>
        <v>2.3096709709174825</v>
      </c>
    </row>
    <row r="319" spans="15:30" x14ac:dyDescent="0.2">
      <c r="O319" s="6">
        <f t="shared" si="77"/>
        <v>32.590000000000195</v>
      </c>
      <c r="P319" s="6">
        <f t="shared" si="78"/>
        <v>32.600000000000193</v>
      </c>
      <c r="Q319" s="5">
        <f t="shared" si="79"/>
        <v>2.7411106229175402</v>
      </c>
      <c r="R319" s="5">
        <f t="shared" si="80"/>
        <v>2.7411106229175402</v>
      </c>
      <c r="S319" s="5">
        <f t="shared" si="81"/>
        <v>2.6861166931812455</v>
      </c>
      <c r="T319" s="5">
        <f t="shared" si="82"/>
        <v>2.6004393255523084</v>
      </c>
      <c r="U319" s="5">
        <f t="shared" si="83"/>
        <v>2.6004393255523084</v>
      </c>
      <c r="V319" s="5">
        <f t="shared" si="84"/>
        <v>2.6004393255523084</v>
      </c>
      <c r="W319" s="5">
        <f t="shared" si="85"/>
        <v>2.6004393255523084</v>
      </c>
      <c r="X319" s="5">
        <f t="shared" si="86"/>
        <v>1</v>
      </c>
      <c r="Y319" s="5">
        <f t="shared" si="87"/>
        <v>2.7411106229175402</v>
      </c>
      <c r="Z319" s="5">
        <f t="shared" si="88"/>
        <v>2.2661652813557431</v>
      </c>
      <c r="AA319" s="5">
        <f t="shared" si="89"/>
        <v>2.3009016862791789</v>
      </c>
      <c r="AB319" s="5">
        <f t="shared" si="90"/>
        <v>2.3009016862791789</v>
      </c>
      <c r="AC319" s="5">
        <f t="shared" si="91"/>
        <v>2.3009016862791789</v>
      </c>
      <c r="AD319" s="5">
        <f t="shared" si="92"/>
        <v>2.3009016862791789</v>
      </c>
    </row>
    <row r="320" spans="15:30" x14ac:dyDescent="0.2">
      <c r="O320" s="6">
        <f t="shared" si="77"/>
        <v>32.690000000000197</v>
      </c>
      <c r="P320" s="6">
        <f t="shared" si="78"/>
        <v>32.700000000000195</v>
      </c>
      <c r="Q320" s="5">
        <f t="shared" si="79"/>
        <v>2.7303773086843686</v>
      </c>
      <c r="R320" s="5">
        <f t="shared" si="80"/>
        <v>2.7303773086843686</v>
      </c>
      <c r="S320" s="5">
        <f t="shared" si="81"/>
        <v>2.676231836127259</v>
      </c>
      <c r="T320" s="5">
        <f t="shared" si="82"/>
        <v>2.591372381634907</v>
      </c>
      <c r="U320" s="5">
        <f t="shared" si="83"/>
        <v>2.591372381634907</v>
      </c>
      <c r="V320" s="5">
        <f t="shared" si="84"/>
        <v>2.591372381634907</v>
      </c>
      <c r="W320" s="5">
        <f t="shared" si="85"/>
        <v>2.591372381634907</v>
      </c>
      <c r="X320" s="5">
        <f t="shared" si="86"/>
        <v>1</v>
      </c>
      <c r="Y320" s="5">
        <f t="shared" si="87"/>
        <v>2.7303773086843686</v>
      </c>
      <c r="Z320" s="5">
        <f t="shared" si="88"/>
        <v>2.2567049092906291</v>
      </c>
      <c r="AA320" s="5">
        <f t="shared" si="89"/>
        <v>2.2922121681440126</v>
      </c>
      <c r="AB320" s="5">
        <f t="shared" si="90"/>
        <v>2.2922121681440126</v>
      </c>
      <c r="AC320" s="5">
        <f t="shared" si="91"/>
        <v>2.2922121681440126</v>
      </c>
      <c r="AD320" s="5">
        <f t="shared" si="92"/>
        <v>2.2922121681440126</v>
      </c>
    </row>
    <row r="321" spans="15:30" x14ac:dyDescent="0.2">
      <c r="O321" s="6">
        <f t="shared" si="77"/>
        <v>32.790000000000198</v>
      </c>
      <c r="P321" s="6">
        <f t="shared" si="78"/>
        <v>32.800000000000196</v>
      </c>
      <c r="Q321" s="5">
        <f t="shared" si="79"/>
        <v>2.7197393079246264</v>
      </c>
      <c r="R321" s="5">
        <f t="shared" si="80"/>
        <v>2.7197393079246264</v>
      </c>
      <c r="S321" s="5">
        <f t="shared" si="81"/>
        <v>2.6664316615524233</v>
      </c>
      <c r="T321" s="5">
        <f t="shared" si="82"/>
        <v>2.5823810292959579</v>
      </c>
      <c r="U321" s="5">
        <f t="shared" si="83"/>
        <v>2.5823810292959579</v>
      </c>
      <c r="V321" s="5">
        <f t="shared" si="84"/>
        <v>2.5823810292959579</v>
      </c>
      <c r="W321" s="5">
        <f t="shared" si="85"/>
        <v>2.5823810292959579</v>
      </c>
      <c r="X321" s="5">
        <f t="shared" si="86"/>
        <v>1</v>
      </c>
      <c r="Y321" s="5">
        <f t="shared" si="87"/>
        <v>2.7197393079246264</v>
      </c>
      <c r="Z321" s="5">
        <f t="shared" si="88"/>
        <v>2.2473367254325609</v>
      </c>
      <c r="AA321" s="5">
        <f t="shared" si="89"/>
        <v>2.2836014208207889</v>
      </c>
      <c r="AB321" s="5">
        <f t="shared" si="90"/>
        <v>2.2836014208207889</v>
      </c>
      <c r="AC321" s="5">
        <f t="shared" si="91"/>
        <v>2.2836014208207889</v>
      </c>
      <c r="AD321" s="5">
        <f t="shared" si="92"/>
        <v>2.2836014208207889</v>
      </c>
    </row>
    <row r="322" spans="15:30" x14ac:dyDescent="0.2">
      <c r="O322" s="6">
        <f t="shared" si="77"/>
        <v>32.8900000000002</v>
      </c>
      <c r="P322" s="6">
        <f t="shared" si="78"/>
        <v>32.900000000000198</v>
      </c>
      <c r="Q322" s="5">
        <f t="shared" si="79"/>
        <v>2.7091954473972852</v>
      </c>
      <c r="R322" s="5">
        <f t="shared" si="80"/>
        <v>2.7091954473972852</v>
      </c>
      <c r="S322" s="5">
        <f t="shared" si="81"/>
        <v>2.6567151564850029</v>
      </c>
      <c r="T322" s="5">
        <f t="shared" si="82"/>
        <v>2.5734643839179574</v>
      </c>
      <c r="U322" s="5">
        <f t="shared" si="83"/>
        <v>2.5734643839179574</v>
      </c>
      <c r="V322" s="5">
        <f t="shared" si="84"/>
        <v>2.5734643839179574</v>
      </c>
      <c r="W322" s="5">
        <f t="shared" si="85"/>
        <v>2.5734643839179574</v>
      </c>
      <c r="X322" s="5">
        <f t="shared" si="86"/>
        <v>1</v>
      </c>
      <c r="Y322" s="5">
        <f t="shared" si="87"/>
        <v>2.7091954473972852</v>
      </c>
      <c r="Z322" s="5">
        <f t="shared" si="88"/>
        <v>2.238059516547525</v>
      </c>
      <c r="AA322" s="5">
        <f t="shared" si="89"/>
        <v>2.2750684644854418</v>
      </c>
      <c r="AB322" s="5">
        <f t="shared" si="90"/>
        <v>2.2750684644854418</v>
      </c>
      <c r="AC322" s="5">
        <f t="shared" si="91"/>
        <v>2.2750684644854418</v>
      </c>
      <c r="AD322" s="5">
        <f t="shared" si="92"/>
        <v>2.2750684644854418</v>
      </c>
    </row>
    <row r="323" spans="15:30" x14ac:dyDescent="0.2">
      <c r="O323" s="6">
        <f t="shared" ref="O323:O386" si="93">P323-0.01</f>
        <v>32.990000000000201</v>
      </c>
      <c r="P323" s="6">
        <f t="shared" si="78"/>
        <v>33.000000000000199</v>
      </c>
      <c r="Q323" s="5">
        <f t="shared" si="79"/>
        <v>2.6987445722979837</v>
      </c>
      <c r="R323" s="5">
        <f t="shared" si="80"/>
        <v>2.6987445722979837</v>
      </c>
      <c r="S323" s="5">
        <f t="shared" si="81"/>
        <v>2.647081323487749</v>
      </c>
      <c r="T323" s="5">
        <f t="shared" si="82"/>
        <v>2.5646215742008258</v>
      </c>
      <c r="U323" s="5">
        <f t="shared" si="83"/>
        <v>2.5646215742008258</v>
      </c>
      <c r="V323" s="5">
        <f t="shared" si="84"/>
        <v>2.5646215742008258</v>
      </c>
      <c r="W323" s="5">
        <f t="shared" si="85"/>
        <v>2.5646215742008258</v>
      </c>
      <c r="X323" s="5">
        <f t="shared" si="86"/>
        <v>1</v>
      </c>
      <c r="Y323" s="5">
        <f t="shared" si="87"/>
        <v>2.6987445722979837</v>
      </c>
      <c r="Z323" s="5">
        <f t="shared" si="88"/>
        <v>2.2288720896464591</v>
      </c>
      <c r="AA323" s="5">
        <f t="shared" si="89"/>
        <v>2.2666123348753078</v>
      </c>
      <c r="AB323" s="5">
        <f t="shared" si="90"/>
        <v>2.2666123348753078</v>
      </c>
      <c r="AC323" s="5">
        <f t="shared" si="91"/>
        <v>2.2666123348753078</v>
      </c>
      <c r="AD323" s="5">
        <f t="shared" si="92"/>
        <v>2.2666123348753078</v>
      </c>
    </row>
    <row r="324" spans="15:30" x14ac:dyDescent="0.2">
      <c r="O324" s="6">
        <f t="shared" si="93"/>
        <v>33.090000000000202</v>
      </c>
      <c r="P324" s="6">
        <f t="shared" ref="P324:P387" si="94">P323+0.1</f>
        <v>33.1000000000002</v>
      </c>
      <c r="Q324" s="5">
        <f t="shared" ref="Q324:Q387" si="95">IF($P324&gt;=$D$5,1,10^($C$5*LOG(MAX($P324,$E$5)/$D$5)^2))</f>
        <v>2.6883855459085422</v>
      </c>
      <c r="R324" s="5">
        <f t="shared" ref="R324:R387" si="96">IF($P324&gt;=$D$6,1,10^($C$6*LOG(MAX($P324,$E$6)/$D$6)^2))</f>
        <v>2.6883855459085422</v>
      </c>
      <c r="S324" s="5">
        <f t="shared" ref="S324:S387" si="97">IF($P324&gt;=$D$7,1,10^($C$7*LOG(MAX($P324,$E$7)/$D$7)^2))</f>
        <v>2.6375291803688454</v>
      </c>
      <c r="T324" s="5">
        <f t="shared" ref="T324:T387" si="98">IF($P324&gt;=$D$8,1,10^($C$8*LOG(MAX($P324,$E$8)/$D$8)^2))</f>
        <v>2.5558517419180795</v>
      </c>
      <c r="U324" s="5">
        <f t="shared" ref="U324:U387" si="99">IF($P324&gt;=$D$9,1,10^($C$9*LOG(MAX($P324,$E$9)/$D$9)^2))</f>
        <v>2.5558517419180795</v>
      </c>
      <c r="V324" s="5">
        <f t="shared" ref="V324:V387" si="100">IF($P324&gt;=$D$10,1,10^($C$10*LOG(MAX($P324,$E$10)/$D$10)^2))</f>
        <v>2.5558517419180795</v>
      </c>
      <c r="W324" s="5">
        <f t="shared" ref="W324:W387" si="101">IF($P324&gt;=$D$11,1,10^($C$11*LOG(MAX($P324,$E$11)/$D$11)^2))</f>
        <v>2.5558517419180795</v>
      </c>
      <c r="X324" s="5">
        <f t="shared" ref="X324:X387" si="102">IF($P324&gt;=$H326,1,10^($G$5*LOG(MAX($P324,$I$5)/$H$5)^2))</f>
        <v>1</v>
      </c>
      <c r="Y324" s="5">
        <f t="shared" ref="Y324:Y387" si="103">IF($P324&gt;=$H$6,1,10^($G$6*LOG(MAX($P324,$I$6)/$H$6)^2))</f>
        <v>2.6883855459085422</v>
      </c>
      <c r="Z324" s="5">
        <f t="shared" ref="Z324:Z387" si="104">IF($P324&gt;=$H$7,1,10^($G$7*LOG(MAX($P324,$I$7)/$H$7)^2))</f>
        <v>2.219773271578958</v>
      </c>
      <c r="AA324" s="5">
        <f t="shared" ref="AA324:AA387" si="105">IF(P324&gt;=$H$8,1,10^($G$8*LOG(MAX($P324,$I$8)/$H$8)^2))</f>
        <v>2.2582320829902858</v>
      </c>
      <c r="AB324" s="5">
        <f t="shared" ref="AB324:AB387" si="106">IF($P324&gt;=$H$9,1,10^($G$9*LOG(MAX($P324,$I$9)/$H$9)^2))</f>
        <v>2.2582320829902858</v>
      </c>
      <c r="AC324" s="5">
        <f t="shared" ref="AC324:AC387" si="107">IF($P324&gt;=$H$10,1,10^($G$10*LOG(MAX($P324,$I$10)/$H$10)^2))</f>
        <v>2.2582320829902858</v>
      </c>
      <c r="AD324" s="5">
        <f t="shared" ref="AD324:AD387" si="108">IF($P324&gt;=$H$11,1,10^($G$11*LOG(MAX($P324,$I$11)/$H$11)^2))</f>
        <v>2.2582320829902858</v>
      </c>
    </row>
    <row r="325" spans="15:30" x14ac:dyDescent="0.2">
      <c r="O325" s="6">
        <f t="shared" si="93"/>
        <v>33.190000000000204</v>
      </c>
      <c r="P325" s="6">
        <f t="shared" si="94"/>
        <v>33.200000000000202</v>
      </c>
      <c r="Q325" s="5">
        <f t="shared" si="95"/>
        <v>2.6781172492542753</v>
      </c>
      <c r="R325" s="5">
        <f t="shared" si="96"/>
        <v>2.6781172492542753</v>
      </c>
      <c r="S325" s="5">
        <f t="shared" si="97"/>
        <v>2.6280577598991601</v>
      </c>
      <c r="T325" s="5">
        <f t="shared" si="98"/>
        <v>2.5471540416782319</v>
      </c>
      <c r="U325" s="5">
        <f t="shared" si="99"/>
        <v>2.5471540416782319</v>
      </c>
      <c r="V325" s="5">
        <f t="shared" si="100"/>
        <v>2.5471540416782319</v>
      </c>
      <c r="W325" s="5">
        <f t="shared" si="101"/>
        <v>2.5471540416782319</v>
      </c>
      <c r="X325" s="5">
        <f t="shared" si="102"/>
        <v>1</v>
      </c>
      <c r="Y325" s="5">
        <f t="shared" si="103"/>
        <v>2.6781172492542753</v>
      </c>
      <c r="Z325" s="5">
        <f t="shared" si="104"/>
        <v>2.2107619086364729</v>
      </c>
      <c r="AA325" s="5">
        <f t="shared" si="105"/>
        <v>2.2499267748006981</v>
      </c>
      <c r="AB325" s="5">
        <f t="shared" si="106"/>
        <v>2.2499267748006981</v>
      </c>
      <c r="AC325" s="5">
        <f t="shared" si="107"/>
        <v>2.2499267748006981</v>
      </c>
      <c r="AD325" s="5">
        <f t="shared" si="108"/>
        <v>2.2499267748006981</v>
      </c>
    </row>
    <row r="326" spans="15:30" x14ac:dyDescent="0.2">
      <c r="O326" s="6">
        <f t="shared" si="93"/>
        <v>33.290000000000205</v>
      </c>
      <c r="P326" s="6">
        <f t="shared" si="94"/>
        <v>33.300000000000203</v>
      </c>
      <c r="Q326" s="5">
        <f t="shared" si="95"/>
        <v>2.6679385807688947</v>
      </c>
      <c r="R326" s="5">
        <f t="shared" si="96"/>
        <v>2.6679385807688947</v>
      </c>
      <c r="S326" s="5">
        <f t="shared" si="97"/>
        <v>2.6186661095356434</v>
      </c>
      <c r="T326" s="5">
        <f t="shared" si="98"/>
        <v>2.5385276406913171</v>
      </c>
      <c r="U326" s="5">
        <f t="shared" si="99"/>
        <v>2.5385276406913171</v>
      </c>
      <c r="V326" s="5">
        <f t="shared" si="100"/>
        <v>2.5385276406913171</v>
      </c>
      <c r="W326" s="5">
        <f t="shared" si="101"/>
        <v>2.5385276406913171</v>
      </c>
      <c r="X326" s="5">
        <f t="shared" si="102"/>
        <v>1</v>
      </c>
      <c r="Y326" s="5">
        <f t="shared" si="103"/>
        <v>2.6679385807688947</v>
      </c>
      <c r="Z326" s="5">
        <f t="shared" si="104"/>
        <v>2.2018368661647436</v>
      </c>
      <c r="AA326" s="5">
        <f t="shared" si="105"/>
        <v>2.2416954909616997</v>
      </c>
      <c r="AB326" s="5">
        <f t="shared" si="106"/>
        <v>2.2416954909616997</v>
      </c>
      <c r="AC326" s="5">
        <f t="shared" si="107"/>
        <v>2.2416954909616997</v>
      </c>
      <c r="AD326" s="5">
        <f t="shared" si="108"/>
        <v>2.2416954909616997</v>
      </c>
    </row>
    <row r="327" spans="15:30" x14ac:dyDescent="0.2">
      <c r="O327" s="6">
        <f t="shared" si="93"/>
        <v>33.390000000000207</v>
      </c>
      <c r="P327" s="6">
        <f t="shared" si="94"/>
        <v>33.400000000000205</v>
      </c>
      <c r="Q327" s="5">
        <f t="shared" si="95"/>
        <v>2.6578484559668167</v>
      </c>
      <c r="R327" s="5">
        <f t="shared" si="96"/>
        <v>2.6578484559668167</v>
      </c>
      <c r="S327" s="5">
        <f t="shared" si="97"/>
        <v>2.6093532911507156</v>
      </c>
      <c r="T327" s="5">
        <f t="shared" si="98"/>
        <v>2.5299717185403887</v>
      </c>
      <c r="U327" s="5">
        <f t="shared" si="99"/>
        <v>2.5299717185403887</v>
      </c>
      <c r="V327" s="5">
        <f t="shared" si="100"/>
        <v>2.5299717185403887</v>
      </c>
      <c r="W327" s="5">
        <f t="shared" si="101"/>
        <v>2.5299717185403887</v>
      </c>
      <c r="X327" s="5">
        <f t="shared" si="102"/>
        <v>1</v>
      </c>
      <c r="Y327" s="5">
        <f t="shared" si="103"/>
        <v>2.6578484559668167</v>
      </c>
      <c r="Z327" s="5">
        <f t="shared" si="104"/>
        <v>2.1929970281852387</v>
      </c>
      <c r="AA327" s="5">
        <f t="shared" si="105"/>
        <v>2.233537326534047</v>
      </c>
      <c r="AB327" s="5">
        <f t="shared" si="106"/>
        <v>2.233537326534047</v>
      </c>
      <c r="AC327" s="5">
        <f t="shared" si="107"/>
        <v>2.233537326534047</v>
      </c>
      <c r="AD327" s="5">
        <f t="shared" si="108"/>
        <v>2.233537326534047</v>
      </c>
    </row>
    <row r="328" spans="15:30" x14ac:dyDescent="0.2">
      <c r="O328" s="6">
        <f t="shared" si="93"/>
        <v>33.490000000000208</v>
      </c>
      <c r="P328" s="6">
        <f t="shared" si="94"/>
        <v>33.500000000000206</v>
      </c>
      <c r="Q328" s="5">
        <f t="shared" si="95"/>
        <v>2.6478458071226849</v>
      </c>
      <c r="R328" s="5">
        <f t="shared" si="96"/>
        <v>2.6478458071226849</v>
      </c>
      <c r="S328" s="5">
        <f t="shared" si="97"/>
        <v>2.6001183807675061</v>
      </c>
      <c r="T328" s="5">
        <f t="shared" si="98"/>
        <v>2.5214854669579019</v>
      </c>
      <c r="U328" s="5">
        <f t="shared" si="99"/>
        <v>2.5214854669579019</v>
      </c>
      <c r="V328" s="5">
        <f t="shared" si="100"/>
        <v>2.5214854669579019</v>
      </c>
      <c r="W328" s="5">
        <f t="shared" si="101"/>
        <v>2.5214854669579019</v>
      </c>
      <c r="X328" s="5">
        <f t="shared" si="102"/>
        <v>1</v>
      </c>
      <c r="Y328" s="5">
        <f t="shared" si="103"/>
        <v>2.6478458071226849</v>
      </c>
      <c r="Z328" s="5">
        <f t="shared" si="104"/>
        <v>2.18424129702534</v>
      </c>
      <c r="AA328" s="5">
        <f t="shared" si="105"/>
        <v>2.2254513907110782</v>
      </c>
      <c r="AB328" s="5">
        <f t="shared" si="106"/>
        <v>2.2254513907110782</v>
      </c>
      <c r="AC328" s="5">
        <f t="shared" si="107"/>
        <v>2.2254513907110782</v>
      </c>
      <c r="AD328" s="5">
        <f t="shared" si="108"/>
        <v>2.2254513907110782</v>
      </c>
    </row>
    <row r="329" spans="15:30" x14ac:dyDescent="0.2">
      <c r="O329" s="6">
        <f t="shared" si="93"/>
        <v>33.590000000000209</v>
      </c>
      <c r="P329" s="6">
        <f t="shared" si="94"/>
        <v>33.600000000000207</v>
      </c>
      <c r="Q329" s="5">
        <f t="shared" si="95"/>
        <v>2.6379295829579159</v>
      </c>
      <c r="R329" s="5">
        <f t="shared" si="96"/>
        <v>2.6379295829579159</v>
      </c>
      <c r="S329" s="5">
        <f t="shared" si="97"/>
        <v>2.5909604683007865</v>
      </c>
      <c r="T329" s="5">
        <f t="shared" si="98"/>
        <v>2.5130680896068185</v>
      </c>
      <c r="U329" s="5">
        <f t="shared" si="99"/>
        <v>2.5130680896068185</v>
      </c>
      <c r="V329" s="5">
        <f t="shared" si="100"/>
        <v>2.5130680896068185</v>
      </c>
      <c r="W329" s="5">
        <f t="shared" si="101"/>
        <v>2.5130680896068185</v>
      </c>
      <c r="X329" s="5">
        <f t="shared" si="102"/>
        <v>1</v>
      </c>
      <c r="Y329" s="5">
        <f t="shared" si="103"/>
        <v>2.6379295829579159</v>
      </c>
      <c r="Z329" s="5">
        <f t="shared" si="104"/>
        <v>2.1755685929570601</v>
      </c>
      <c r="AA329" s="5">
        <f t="shared" si="105"/>
        <v>2.2174368065517429</v>
      </c>
      <c r="AB329" s="5">
        <f t="shared" si="106"/>
        <v>2.2174368065517429</v>
      </c>
      <c r="AC329" s="5">
        <f t="shared" si="107"/>
        <v>2.2174368065517429</v>
      </c>
      <c r="AD329" s="5">
        <f t="shared" si="108"/>
        <v>2.2174368065517429</v>
      </c>
    </row>
    <row r="330" spans="15:30" x14ac:dyDescent="0.2">
      <c r="O330" s="6">
        <f t="shared" si="93"/>
        <v>33.690000000000211</v>
      </c>
      <c r="P330" s="6">
        <f t="shared" si="94"/>
        <v>33.700000000000209</v>
      </c>
      <c r="Q330" s="5">
        <f t="shared" si="95"/>
        <v>2.6280987483341178</v>
      </c>
      <c r="R330" s="5">
        <f t="shared" si="96"/>
        <v>2.6280987483341178</v>
      </c>
      <c r="S330" s="5">
        <f t="shared" si="97"/>
        <v>2.5818786573034647</v>
      </c>
      <c r="T330" s="5">
        <f t="shared" si="98"/>
        <v>2.5047188018663649</v>
      </c>
      <c r="U330" s="5">
        <f t="shared" si="99"/>
        <v>2.5047188018663649</v>
      </c>
      <c r="V330" s="5">
        <f t="shared" si="100"/>
        <v>2.5047188018663649</v>
      </c>
      <c r="W330" s="5">
        <f t="shared" si="101"/>
        <v>2.5047188018663649</v>
      </c>
      <c r="X330" s="5">
        <f t="shared" si="102"/>
        <v>1</v>
      </c>
      <c r="Y330" s="5">
        <f t="shared" si="103"/>
        <v>2.6280987483341178</v>
      </c>
      <c r="Z330" s="5">
        <f t="shared" si="104"/>
        <v>2.1669778538440627</v>
      </c>
      <c r="AA330" s="5">
        <f t="shared" si="105"/>
        <v>2.2094927107195286</v>
      </c>
      <c r="AB330" s="5">
        <f t="shared" si="106"/>
        <v>2.2094927107195286</v>
      </c>
      <c r="AC330" s="5">
        <f t="shared" si="107"/>
        <v>2.2094927107195286</v>
      </c>
      <c r="AD330" s="5">
        <f t="shared" si="108"/>
        <v>2.2094927107195286</v>
      </c>
    </row>
    <row r="331" spans="15:30" x14ac:dyDescent="0.2">
      <c r="O331" s="6">
        <f t="shared" si="93"/>
        <v>33.790000000000212</v>
      </c>
      <c r="P331" s="6">
        <f t="shared" si="94"/>
        <v>33.80000000000021</v>
      </c>
      <c r="Q331" s="5">
        <f t="shared" si="95"/>
        <v>2.6183522839531812</v>
      </c>
      <c r="R331" s="5">
        <f t="shared" si="96"/>
        <v>2.6183522839531812</v>
      </c>
      <c r="S331" s="5">
        <f t="shared" si="97"/>
        <v>2.5728720647185113</v>
      </c>
      <c r="T331" s="5">
        <f t="shared" si="98"/>
        <v>2.4964368306222906</v>
      </c>
      <c r="U331" s="5">
        <f t="shared" si="99"/>
        <v>2.4964368306222906</v>
      </c>
      <c r="V331" s="5">
        <f t="shared" si="100"/>
        <v>2.4964368306222906</v>
      </c>
      <c r="W331" s="5">
        <f t="shared" si="101"/>
        <v>2.4964368306222906</v>
      </c>
      <c r="X331" s="5">
        <f t="shared" si="102"/>
        <v>1</v>
      </c>
      <c r="Y331" s="5">
        <f t="shared" si="103"/>
        <v>2.6183522839531812</v>
      </c>
      <c r="Z331" s="5">
        <f t="shared" si="104"/>
        <v>2.1584680347967704</v>
      </c>
      <c r="AA331" s="5">
        <f t="shared" si="105"/>
        <v>2.2016182532271307</v>
      </c>
      <c r="AB331" s="5">
        <f t="shared" si="106"/>
        <v>2.2016182532271307</v>
      </c>
      <c r="AC331" s="5">
        <f t="shared" si="107"/>
        <v>2.2016182532271307</v>
      </c>
      <c r="AD331" s="5">
        <f t="shared" si="108"/>
        <v>2.2016182532271307</v>
      </c>
    </row>
    <row r="332" spans="15:30" x14ac:dyDescent="0.2">
      <c r="O332" s="6">
        <f t="shared" si="93"/>
        <v>33.890000000000214</v>
      </c>
      <c r="P332" s="6">
        <f t="shared" si="94"/>
        <v>33.900000000000212</v>
      </c>
      <c r="Q332" s="5">
        <f t="shared" si="95"/>
        <v>2.6086891860638985</v>
      </c>
      <c r="R332" s="5">
        <f t="shared" si="96"/>
        <v>2.6086891860638985</v>
      </c>
      <c r="S332" s="5">
        <f t="shared" si="97"/>
        <v>2.5639398206361617</v>
      </c>
      <c r="T332" s="5">
        <f t="shared" si="98"/>
        <v>2.4882214140615511</v>
      </c>
      <c r="U332" s="5">
        <f t="shared" si="99"/>
        <v>2.4882214140615511</v>
      </c>
      <c r="V332" s="5">
        <f t="shared" si="100"/>
        <v>2.4882214140615511</v>
      </c>
      <c r="W332" s="5">
        <f t="shared" si="101"/>
        <v>2.4882214140615511</v>
      </c>
      <c r="X332" s="5">
        <f t="shared" si="102"/>
        <v>1</v>
      </c>
      <c r="Y332" s="5">
        <f t="shared" si="103"/>
        <v>2.6086891860638985</v>
      </c>
      <c r="Z332" s="5">
        <f t="shared" si="104"/>
        <v>2.1500381078353379</v>
      </c>
      <c r="AA332" s="5">
        <f t="shared" si="105"/>
        <v>2.1938125971867324</v>
      </c>
      <c r="AB332" s="5">
        <f t="shared" si="106"/>
        <v>2.1938125971867324</v>
      </c>
      <c r="AC332" s="5">
        <f t="shared" si="107"/>
        <v>2.1938125971867324</v>
      </c>
      <c r="AD332" s="5">
        <f t="shared" si="108"/>
        <v>2.1938125971867324</v>
      </c>
    </row>
    <row r="333" spans="15:30" x14ac:dyDescent="0.2">
      <c r="O333" s="6">
        <f t="shared" si="93"/>
        <v>33.990000000000215</v>
      </c>
      <c r="P333" s="6">
        <f t="shared" si="94"/>
        <v>34.000000000000213</v>
      </c>
      <c r="Q333" s="5">
        <f t="shared" si="95"/>
        <v>2.59910846617493</v>
      </c>
      <c r="R333" s="5">
        <f t="shared" si="96"/>
        <v>2.59910846617493</v>
      </c>
      <c r="S333" s="5">
        <f t="shared" si="97"/>
        <v>2.5550810680562899</v>
      </c>
      <c r="T333" s="5">
        <f t="shared" si="98"/>
        <v>2.480071801471281</v>
      </c>
      <c r="U333" s="5">
        <f t="shared" si="99"/>
        <v>2.480071801471281</v>
      </c>
      <c r="V333" s="5">
        <f t="shared" si="100"/>
        <v>2.480071801471281</v>
      </c>
      <c r="W333" s="5">
        <f t="shared" si="101"/>
        <v>2.480071801471281</v>
      </c>
      <c r="X333" s="5">
        <f t="shared" si="102"/>
        <v>1</v>
      </c>
      <c r="Y333" s="5">
        <f t="shared" si="103"/>
        <v>2.59910846617493</v>
      </c>
      <c r="Z333" s="5">
        <f t="shared" si="104"/>
        <v>2.1416870615603121</v>
      </c>
      <c r="AA333" s="5">
        <f t="shared" si="105"/>
        <v>2.1860749185657422</v>
      </c>
      <c r="AB333" s="5">
        <f t="shared" si="106"/>
        <v>2.1860749185657422</v>
      </c>
      <c r="AC333" s="5">
        <f t="shared" si="107"/>
        <v>2.1860749185657422</v>
      </c>
      <c r="AD333" s="5">
        <f t="shared" si="108"/>
        <v>2.1860749185657422</v>
      </c>
    </row>
    <row r="334" spans="15:30" x14ac:dyDescent="0.2">
      <c r="O334" s="6">
        <f t="shared" si="93"/>
        <v>34.090000000000217</v>
      </c>
      <c r="P334" s="6">
        <f t="shared" si="94"/>
        <v>34.100000000000215</v>
      </c>
      <c r="Q334" s="5">
        <f t="shared" si="95"/>
        <v>2.5896091507739789</v>
      </c>
      <c r="R334" s="5">
        <f t="shared" si="96"/>
        <v>2.5896091507739789</v>
      </c>
      <c r="S334" s="5">
        <f t="shared" si="97"/>
        <v>2.5462949626558173</v>
      </c>
      <c r="T334" s="5">
        <f t="shared" si="98"/>
        <v>2.4719872530419762</v>
      </c>
      <c r="U334" s="5">
        <f t="shared" si="99"/>
        <v>2.4719872530419762</v>
      </c>
      <c r="V334" s="5">
        <f t="shared" si="100"/>
        <v>2.4719872530419762</v>
      </c>
      <c r="W334" s="5">
        <f t="shared" si="101"/>
        <v>2.4719872530419762</v>
      </c>
      <c r="X334" s="5">
        <f t="shared" si="102"/>
        <v>1</v>
      </c>
      <c r="Y334" s="5">
        <f t="shared" si="103"/>
        <v>2.5896091507739789</v>
      </c>
      <c r="Z334" s="5">
        <f t="shared" si="104"/>
        <v>2.1334139008307451</v>
      </c>
      <c r="AA334" s="5">
        <f t="shared" si="105"/>
        <v>2.1784044059478633</v>
      </c>
      <c r="AB334" s="5">
        <f t="shared" si="106"/>
        <v>2.1784044059478633</v>
      </c>
      <c r="AC334" s="5">
        <f t="shared" si="107"/>
        <v>2.1784044059478633</v>
      </c>
      <c r="AD334" s="5">
        <f t="shared" si="108"/>
        <v>2.1784044059478633</v>
      </c>
    </row>
    <row r="335" spans="15:30" x14ac:dyDescent="0.2">
      <c r="O335" s="6">
        <f t="shared" si="93"/>
        <v>34.190000000000218</v>
      </c>
      <c r="P335" s="6">
        <f t="shared" si="94"/>
        <v>34.200000000000216</v>
      </c>
      <c r="Q335" s="5">
        <f t="shared" si="95"/>
        <v>2.580190281053012</v>
      </c>
      <c r="R335" s="5">
        <f t="shared" si="96"/>
        <v>2.580190281053012</v>
      </c>
      <c r="S335" s="5">
        <f t="shared" si="97"/>
        <v>2.5375806725610324</v>
      </c>
      <c r="T335" s="5">
        <f t="shared" si="98"/>
        <v>2.4639670396747704</v>
      </c>
      <c r="U335" s="5">
        <f t="shared" si="99"/>
        <v>2.4639670396747704</v>
      </c>
      <c r="V335" s="5">
        <f t="shared" si="100"/>
        <v>2.4639670396747704</v>
      </c>
      <c r="W335" s="5">
        <f t="shared" si="101"/>
        <v>2.4639670396747704</v>
      </c>
      <c r="X335" s="5">
        <f t="shared" si="102"/>
        <v>1</v>
      </c>
      <c r="Y335" s="5">
        <f t="shared" si="103"/>
        <v>2.580190281053012</v>
      </c>
      <c r="Z335" s="5">
        <f t="shared" si="104"/>
        <v>2.125217646449602</v>
      </c>
      <c r="AA335" s="5">
        <f t="shared" si="105"/>
        <v>2.1708002602993477</v>
      </c>
      <c r="AB335" s="5">
        <f t="shared" si="106"/>
        <v>2.1708002602993477</v>
      </c>
      <c r="AC335" s="5">
        <f t="shared" si="107"/>
        <v>2.1708002602993477</v>
      </c>
      <c r="AD335" s="5">
        <f t="shared" si="108"/>
        <v>2.1708002602993477</v>
      </c>
    </row>
    <row r="336" spans="15:30" x14ac:dyDescent="0.2">
      <c r="O336" s="6">
        <f t="shared" si="93"/>
        <v>34.290000000000219</v>
      </c>
      <c r="P336" s="6">
        <f t="shared" si="94"/>
        <v>34.300000000000217</v>
      </c>
      <c r="Q336" s="5">
        <f t="shared" si="95"/>
        <v>2.5708509126393686</v>
      </c>
      <c r="R336" s="5">
        <f t="shared" si="96"/>
        <v>2.5708509126393686</v>
      </c>
      <c r="S336" s="5">
        <f t="shared" si="97"/>
        <v>2.5289373781247044</v>
      </c>
      <c r="T336" s="5">
        <f t="shared" si="98"/>
        <v>2.456010442792715</v>
      </c>
      <c r="U336" s="5">
        <f t="shared" si="99"/>
        <v>2.456010442792715</v>
      </c>
      <c r="V336" s="5">
        <f t="shared" si="100"/>
        <v>2.456010442792715</v>
      </c>
      <c r="W336" s="5">
        <f t="shared" si="101"/>
        <v>2.456010442792715</v>
      </c>
      <c r="X336" s="5">
        <f t="shared" si="102"/>
        <v>1</v>
      </c>
      <c r="Y336" s="5">
        <f t="shared" si="103"/>
        <v>2.5708509126393686</v>
      </c>
      <c r="Z336" s="5">
        <f t="shared" si="104"/>
        <v>2.1170973348562474</v>
      </c>
      <c r="AA336" s="5">
        <f t="shared" si="105"/>
        <v>2.1632616947403229</v>
      </c>
      <c r="AB336" s="5">
        <f t="shared" si="106"/>
        <v>2.1632616947403229</v>
      </c>
      <c r="AC336" s="5">
        <f t="shared" si="107"/>
        <v>2.1632616947403229</v>
      </c>
      <c r="AD336" s="5">
        <f t="shared" si="108"/>
        <v>2.1632616947403229</v>
      </c>
    </row>
    <row r="337" spans="15:30" x14ac:dyDescent="0.2">
      <c r="O337" s="6">
        <f t="shared" si="93"/>
        <v>34.390000000000221</v>
      </c>
      <c r="P337" s="6">
        <f t="shared" si="94"/>
        <v>34.400000000000219</v>
      </c>
      <c r="Q337" s="5">
        <f t="shared" si="95"/>
        <v>2.5615901153326353</v>
      </c>
      <c r="R337" s="5">
        <f t="shared" si="96"/>
        <v>2.5615901153326353</v>
      </c>
      <c r="S337" s="5">
        <f t="shared" si="97"/>
        <v>2.5203642717078818</v>
      </c>
      <c r="T337" s="5">
        <f t="shared" si="98"/>
        <v>2.4481167541559636</v>
      </c>
      <c r="U337" s="5">
        <f t="shared" si="99"/>
        <v>2.4481167541559636</v>
      </c>
      <c r="V337" s="5">
        <f t="shared" si="100"/>
        <v>2.4481167541559636</v>
      </c>
      <c r="W337" s="5">
        <f t="shared" si="101"/>
        <v>2.4481167541559636</v>
      </c>
      <c r="X337" s="5">
        <f t="shared" si="102"/>
        <v>1</v>
      </c>
      <c r="Y337" s="5">
        <f t="shared" si="103"/>
        <v>2.5615901153326353</v>
      </c>
      <c r="Z337" s="5">
        <f t="shared" si="104"/>
        <v>2.1090520178258507</v>
      </c>
      <c r="AA337" s="5">
        <f t="shared" si="105"/>
        <v>2.1557879343210566</v>
      </c>
      <c r="AB337" s="5">
        <f t="shared" si="106"/>
        <v>2.1557879343210566</v>
      </c>
      <c r="AC337" s="5">
        <f t="shared" si="107"/>
        <v>2.1557879343210566</v>
      </c>
      <c r="AD337" s="5">
        <f t="shared" si="108"/>
        <v>2.1557879343210566</v>
      </c>
    </row>
    <row r="338" spans="15:30" x14ac:dyDescent="0.2">
      <c r="O338" s="6">
        <f t="shared" si="93"/>
        <v>34.490000000000222</v>
      </c>
      <c r="P338" s="6">
        <f t="shared" si="94"/>
        <v>34.50000000000022</v>
      </c>
      <c r="Q338" s="5">
        <f t="shared" si="95"/>
        <v>2.5524069728471255</v>
      </c>
      <c r="R338" s="5">
        <f t="shared" si="96"/>
        <v>2.5524069728471255</v>
      </c>
      <c r="S338" s="5">
        <f t="shared" si="97"/>
        <v>2.5118605574662518</v>
      </c>
      <c r="T338" s="5">
        <f t="shared" si="98"/>
        <v>2.4402852756807722</v>
      </c>
      <c r="U338" s="5">
        <f t="shared" si="99"/>
        <v>2.4402852756807722</v>
      </c>
      <c r="V338" s="5">
        <f t="shared" si="100"/>
        <v>2.4402852756807722</v>
      </c>
      <c r="W338" s="5">
        <f t="shared" si="101"/>
        <v>2.4402852756807722</v>
      </c>
      <c r="X338" s="5">
        <f t="shared" si="102"/>
        <v>1</v>
      </c>
      <c r="Y338" s="5">
        <f t="shared" si="103"/>
        <v>2.5524069728471255</v>
      </c>
      <c r="Z338" s="5">
        <f t="shared" si="104"/>
        <v>2.1010807621755156</v>
      </c>
      <c r="AA338" s="5">
        <f t="shared" si="105"/>
        <v>2.1483782158030373</v>
      </c>
      <c r="AB338" s="5">
        <f t="shared" si="106"/>
        <v>2.1483782158030373</v>
      </c>
      <c r="AC338" s="5">
        <f t="shared" si="107"/>
        <v>2.1483782158030373</v>
      </c>
      <c r="AD338" s="5">
        <f t="shared" si="108"/>
        <v>2.1483782158030373</v>
      </c>
    </row>
    <row r="339" spans="15:30" x14ac:dyDescent="0.2">
      <c r="O339" s="6">
        <f t="shared" si="93"/>
        <v>34.590000000000224</v>
      </c>
      <c r="P339" s="6">
        <f t="shared" si="94"/>
        <v>34.600000000000222</v>
      </c>
      <c r="Q339" s="5">
        <f t="shared" si="95"/>
        <v>2.5433005825598372</v>
      </c>
      <c r="R339" s="5">
        <f t="shared" si="96"/>
        <v>2.5433005825598372</v>
      </c>
      <c r="S339" s="5">
        <f t="shared" si="97"/>
        <v>2.5034254511409606</v>
      </c>
      <c r="T339" s="5">
        <f t="shared" si="98"/>
        <v>2.4325153192622189</v>
      </c>
      <c r="U339" s="5">
        <f t="shared" si="99"/>
        <v>2.4325153192622189</v>
      </c>
      <c r="V339" s="5">
        <f t="shared" si="100"/>
        <v>2.4325153192622189</v>
      </c>
      <c r="W339" s="5">
        <f t="shared" si="101"/>
        <v>2.4325153192622189</v>
      </c>
      <c r="X339" s="5">
        <f t="shared" si="102"/>
        <v>1</v>
      </c>
      <c r="Y339" s="5">
        <f t="shared" si="103"/>
        <v>2.5433005825598372</v>
      </c>
      <c r="Z339" s="5">
        <f t="shared" si="104"/>
        <v>2.0931826494769727</v>
      </c>
      <c r="AA339" s="5">
        <f t="shared" si="105"/>
        <v>2.1410317874447524</v>
      </c>
      <c r="AB339" s="5">
        <f t="shared" si="106"/>
        <v>2.1410317874447524</v>
      </c>
      <c r="AC339" s="5">
        <f t="shared" si="107"/>
        <v>2.1410317874447524</v>
      </c>
      <c r="AD339" s="5">
        <f t="shared" si="108"/>
        <v>2.1410317874447524</v>
      </c>
    </row>
    <row r="340" spans="15:30" x14ac:dyDescent="0.2">
      <c r="O340" s="6">
        <f t="shared" si="93"/>
        <v>34.690000000000225</v>
      </c>
      <c r="P340" s="6">
        <f t="shared" si="94"/>
        <v>34.700000000000223</v>
      </c>
      <c r="Q340" s="5">
        <f t="shared" si="95"/>
        <v>2.5342700552637516</v>
      </c>
      <c r="R340" s="5">
        <f t="shared" si="96"/>
        <v>2.5342700552637516</v>
      </c>
      <c r="S340" s="5">
        <f t="shared" si="97"/>
        <v>2.4950581798537836</v>
      </c>
      <c r="T340" s="5">
        <f t="shared" si="98"/>
        <v>2.4248062066005618</v>
      </c>
      <c r="U340" s="5">
        <f t="shared" si="99"/>
        <v>2.4248062066005618</v>
      </c>
      <c r="V340" s="5">
        <f t="shared" si="100"/>
        <v>2.4248062066005618</v>
      </c>
      <c r="W340" s="5">
        <f t="shared" si="101"/>
        <v>2.4248062066005618</v>
      </c>
      <c r="X340" s="5">
        <f t="shared" si="102"/>
        <v>1</v>
      </c>
      <c r="Y340" s="5">
        <f t="shared" si="103"/>
        <v>2.5342700552637516</v>
      </c>
      <c r="Z340" s="5">
        <f t="shared" si="104"/>
        <v>2.0853567757756739</v>
      </c>
      <c r="AA340" s="5">
        <f t="shared" si="105"/>
        <v>2.1337479087920541</v>
      </c>
      <c r="AB340" s="5">
        <f t="shared" si="106"/>
        <v>2.1337479087920541</v>
      </c>
      <c r="AC340" s="5">
        <f t="shared" si="107"/>
        <v>2.1337479087920541</v>
      </c>
      <c r="AD340" s="5">
        <f t="shared" si="108"/>
        <v>2.1337479087920541</v>
      </c>
    </row>
    <row r="341" spans="15:30" x14ac:dyDescent="0.2">
      <c r="O341" s="6">
        <f t="shared" si="93"/>
        <v>34.790000000000227</v>
      </c>
      <c r="P341" s="6">
        <f t="shared" si="94"/>
        <v>34.800000000000225</v>
      </c>
      <c r="Q341" s="5">
        <f t="shared" si="95"/>
        <v>2.5253145149263494</v>
      </c>
      <c r="R341" s="5">
        <f t="shared" si="96"/>
        <v>2.5253145149263494</v>
      </c>
      <c r="S341" s="5">
        <f t="shared" si="97"/>
        <v>2.4867579819065426</v>
      </c>
      <c r="T341" s="5">
        <f t="shared" si="98"/>
        <v>2.4171572690311494</v>
      </c>
      <c r="U341" s="5">
        <f t="shared" si="99"/>
        <v>2.4171572690311494</v>
      </c>
      <c r="V341" s="5">
        <f t="shared" si="100"/>
        <v>2.4171572690311494</v>
      </c>
      <c r="W341" s="5">
        <f t="shared" si="101"/>
        <v>2.4171572690311494</v>
      </c>
      <c r="X341" s="5">
        <f t="shared" si="102"/>
        <v>1</v>
      </c>
      <c r="Y341" s="5">
        <f t="shared" si="103"/>
        <v>2.5253145149263494</v>
      </c>
      <c r="Z341" s="5">
        <f t="shared" si="104"/>
        <v>2.0776022513161037</v>
      </c>
      <c r="AA341" s="5">
        <f t="shared" si="105"/>
        <v>2.1265258504729956</v>
      </c>
      <c r="AB341" s="5">
        <f t="shared" si="106"/>
        <v>2.1265258504729956</v>
      </c>
      <c r="AC341" s="5">
        <f t="shared" si="107"/>
        <v>2.1265258504729956</v>
      </c>
      <c r="AD341" s="5">
        <f t="shared" si="108"/>
        <v>2.1265258504729956</v>
      </c>
    </row>
    <row r="342" spans="15:30" x14ac:dyDescent="0.2">
      <c r="O342" s="6">
        <f t="shared" si="93"/>
        <v>34.890000000000228</v>
      </c>
      <c r="P342" s="6">
        <f t="shared" si="94"/>
        <v>34.900000000000226</v>
      </c>
      <c r="Q342" s="5">
        <f t="shared" si="95"/>
        <v>2.5164330984532075</v>
      </c>
      <c r="R342" s="5">
        <f t="shared" si="96"/>
        <v>2.5164330984532075</v>
      </c>
      <c r="S342" s="5">
        <f t="shared" si="97"/>
        <v>2.4785241065846688</v>
      </c>
      <c r="T342" s="5">
        <f t="shared" si="98"/>
        <v>2.4095678473577888</v>
      </c>
      <c r="U342" s="5">
        <f t="shared" si="99"/>
        <v>2.4095678473577888</v>
      </c>
      <c r="V342" s="5">
        <f t="shared" si="100"/>
        <v>2.4095678473577888</v>
      </c>
      <c r="W342" s="5">
        <f t="shared" si="101"/>
        <v>2.4095678473577888</v>
      </c>
      <c r="X342" s="5">
        <f t="shared" si="102"/>
        <v>1</v>
      </c>
      <c r="Y342" s="5">
        <f t="shared" si="103"/>
        <v>2.5164330984532075</v>
      </c>
      <c r="Z342" s="5">
        <f t="shared" si="104"/>
        <v>2.0699182002731802</v>
      </c>
      <c r="AA342" s="5">
        <f t="shared" si="105"/>
        <v>2.1193648939970249</v>
      </c>
      <c r="AB342" s="5">
        <f t="shared" si="106"/>
        <v>2.1193648939970249</v>
      </c>
      <c r="AC342" s="5">
        <f t="shared" si="107"/>
        <v>2.1193648939970249</v>
      </c>
      <c r="AD342" s="5">
        <f t="shared" si="108"/>
        <v>2.1193648939970249</v>
      </c>
    </row>
    <row r="343" spans="15:30" x14ac:dyDescent="0.2">
      <c r="O343" s="6">
        <f t="shared" si="93"/>
        <v>34.990000000000229</v>
      </c>
      <c r="P343" s="6">
        <f t="shared" si="94"/>
        <v>35.000000000000227</v>
      </c>
      <c r="Q343" s="5">
        <f t="shared" si="95"/>
        <v>2.5076249554565679</v>
      </c>
      <c r="R343" s="5">
        <f t="shared" si="96"/>
        <v>2.5076249554565679</v>
      </c>
      <c r="S343" s="5">
        <f t="shared" si="97"/>
        <v>2.4703558139648187</v>
      </c>
      <c r="T343" s="5">
        <f t="shared" si="98"/>
        <v>2.4020372916895134</v>
      </c>
      <c r="U343" s="5">
        <f t="shared" si="99"/>
        <v>2.4020372916895134</v>
      </c>
      <c r="V343" s="5">
        <f t="shared" si="100"/>
        <v>2.4020372916895134</v>
      </c>
      <c r="W343" s="5">
        <f t="shared" si="101"/>
        <v>2.4020372916895134</v>
      </c>
      <c r="X343" s="5">
        <f t="shared" si="102"/>
        <v>1</v>
      </c>
      <c r="Y343" s="5">
        <f t="shared" si="103"/>
        <v>2.5076249554565679</v>
      </c>
      <c r="Z343" s="5">
        <f t="shared" si="104"/>
        <v>2.0623037604895642</v>
      </c>
      <c r="AA343" s="5">
        <f t="shared" si="105"/>
        <v>2.1122643315584453</v>
      </c>
      <c r="AB343" s="5">
        <f t="shared" si="106"/>
        <v>2.1122643315584453</v>
      </c>
      <c r="AC343" s="5">
        <f t="shared" si="107"/>
        <v>2.1122643315584453</v>
      </c>
      <c r="AD343" s="5">
        <f t="shared" si="108"/>
        <v>2.1122643315584453</v>
      </c>
    </row>
    <row r="344" spans="15:30" x14ac:dyDescent="0.2">
      <c r="O344" s="6">
        <f t="shared" si="93"/>
        <v>35.090000000000231</v>
      </c>
      <c r="P344" s="6">
        <f t="shared" si="94"/>
        <v>35.100000000000229</v>
      </c>
      <c r="Q344" s="5">
        <f t="shared" si="95"/>
        <v>2.4988892480287435</v>
      </c>
      <c r="R344" s="5">
        <f t="shared" si="96"/>
        <v>2.4988892480287435</v>
      </c>
      <c r="S344" s="5">
        <f t="shared" si="97"/>
        <v>2.4622523747264369</v>
      </c>
      <c r="T344" s="5">
        <f t="shared" si="98"/>
        <v>2.3945649612806408</v>
      </c>
      <c r="U344" s="5">
        <f t="shared" si="99"/>
        <v>2.3945649612806408</v>
      </c>
      <c r="V344" s="5">
        <f t="shared" si="100"/>
        <v>2.3945649612806408</v>
      </c>
      <c r="W344" s="5">
        <f t="shared" si="101"/>
        <v>2.3945649612806408</v>
      </c>
      <c r="X344" s="5">
        <f t="shared" si="102"/>
        <v>1</v>
      </c>
      <c r="Y344" s="5">
        <f t="shared" si="103"/>
        <v>2.4988892480287435</v>
      </c>
      <c r="Z344" s="5">
        <f t="shared" si="104"/>
        <v>2.0547580832187515</v>
      </c>
      <c r="AA344" s="5">
        <f t="shared" si="105"/>
        <v>2.1052234658440225</v>
      </c>
      <c r="AB344" s="5">
        <f t="shared" si="106"/>
        <v>2.1052234658440225</v>
      </c>
      <c r="AC344" s="5">
        <f t="shared" si="107"/>
        <v>2.1052234658440225</v>
      </c>
      <c r="AD344" s="5">
        <f t="shared" si="108"/>
        <v>2.1052234658440225</v>
      </c>
    </row>
    <row r="345" spans="15:30" x14ac:dyDescent="0.2">
      <c r="O345" s="6">
        <f t="shared" si="93"/>
        <v>35.190000000000232</v>
      </c>
      <c r="P345" s="6">
        <f t="shared" si="94"/>
        <v>35.20000000000023</v>
      </c>
      <c r="Q345" s="5">
        <f t="shared" si="95"/>
        <v>2.4902251505202662</v>
      </c>
      <c r="R345" s="5">
        <f t="shared" si="96"/>
        <v>2.4902251505202662</v>
      </c>
      <c r="S345" s="5">
        <f t="shared" si="97"/>
        <v>2.4542130699671802</v>
      </c>
      <c r="T345" s="5">
        <f t="shared" si="98"/>
        <v>2.3871502243740768</v>
      </c>
      <c r="U345" s="5">
        <f t="shared" si="99"/>
        <v>2.3871502243740768</v>
      </c>
      <c r="V345" s="5">
        <f t="shared" si="100"/>
        <v>2.3871502243740768</v>
      </c>
      <c r="W345" s="5">
        <f t="shared" si="101"/>
        <v>2.3871502243740768</v>
      </c>
      <c r="X345" s="5">
        <f t="shared" si="102"/>
        <v>1</v>
      </c>
      <c r="Y345" s="5">
        <f t="shared" si="103"/>
        <v>2.4902251505202662</v>
      </c>
      <c r="Z345" s="5">
        <f t="shared" si="104"/>
        <v>2.0472803328737861</v>
      </c>
      <c r="AA345" s="5">
        <f t="shared" si="105"/>
        <v>2.0982416098446426</v>
      </c>
      <c r="AB345" s="5">
        <f t="shared" si="106"/>
        <v>2.0982416098446426</v>
      </c>
      <c r="AC345" s="5">
        <f t="shared" si="107"/>
        <v>2.0982416098446426</v>
      </c>
      <c r="AD345" s="5">
        <f t="shared" si="108"/>
        <v>2.0982416098446426</v>
      </c>
    </row>
    <row r="346" spans="15:30" x14ac:dyDescent="0.2">
      <c r="O346" s="6">
        <f t="shared" si="93"/>
        <v>35.290000000000234</v>
      </c>
      <c r="P346" s="6">
        <f t="shared" si="94"/>
        <v>35.300000000000232</v>
      </c>
      <c r="Q346" s="5">
        <f t="shared" si="95"/>
        <v>2.4816318493226346</v>
      </c>
      <c r="R346" s="5">
        <f t="shared" si="96"/>
        <v>2.4816318493226346</v>
      </c>
      <c r="S346" s="5">
        <f t="shared" si="97"/>
        <v>2.446237191022115</v>
      </c>
      <c r="T346" s="5">
        <f t="shared" si="98"/>
        <v>2.3797924580477634</v>
      </c>
      <c r="U346" s="5">
        <f t="shared" si="99"/>
        <v>2.3797924580477634</v>
      </c>
      <c r="V346" s="5">
        <f t="shared" si="100"/>
        <v>2.3797924580477634</v>
      </c>
      <c r="W346" s="5">
        <f t="shared" si="101"/>
        <v>2.3797924580477634</v>
      </c>
      <c r="X346" s="5">
        <f t="shared" si="102"/>
        <v>1</v>
      </c>
      <c r="Y346" s="5">
        <f t="shared" si="103"/>
        <v>2.4816318493226346</v>
      </c>
      <c r="Z346" s="5">
        <f t="shared" si="104"/>
        <v>2.0398696867814654</v>
      </c>
      <c r="AA346" s="5">
        <f t="shared" si="105"/>
        <v>2.0913180866709342</v>
      </c>
      <c r="AB346" s="5">
        <f t="shared" si="106"/>
        <v>2.0913180866709342</v>
      </c>
      <c r="AC346" s="5">
        <f t="shared" si="107"/>
        <v>2.0913180866709342</v>
      </c>
      <c r="AD346" s="5">
        <f t="shared" si="108"/>
        <v>2.0913180866709342</v>
      </c>
    </row>
    <row r="347" spans="15:30" x14ac:dyDescent="0.2">
      <c r="O347" s="6">
        <f t="shared" si="93"/>
        <v>35.390000000000235</v>
      </c>
      <c r="P347" s="6">
        <f t="shared" si="94"/>
        <v>35.400000000000233</v>
      </c>
      <c r="Q347" s="5">
        <f t="shared" si="95"/>
        <v>2.4731085426555879</v>
      </c>
      <c r="R347" s="5">
        <f t="shared" si="96"/>
        <v>2.4731085426555879</v>
      </c>
      <c r="S347" s="5">
        <f t="shared" si="97"/>
        <v>2.4383240392865906</v>
      </c>
      <c r="T347" s="5">
        <f t="shared" si="98"/>
        <v>2.3724910480642163</v>
      </c>
      <c r="U347" s="5">
        <f t="shared" si="99"/>
        <v>2.3724910480642163</v>
      </c>
      <c r="V347" s="5">
        <f t="shared" si="100"/>
        <v>2.3724910480642163</v>
      </c>
      <c r="W347" s="5">
        <f t="shared" si="101"/>
        <v>2.3724910480642163</v>
      </c>
      <c r="X347" s="5">
        <f t="shared" si="102"/>
        <v>1</v>
      </c>
      <c r="Y347" s="5">
        <f t="shared" si="103"/>
        <v>2.4731085426555879</v>
      </c>
      <c r="Z347" s="5">
        <f t="shared" si="104"/>
        <v>2.0325253349418952</v>
      </c>
      <c r="AA347" s="5">
        <f t="shared" si="105"/>
        <v>2.0844522293727485</v>
      </c>
      <c r="AB347" s="5">
        <f t="shared" si="106"/>
        <v>2.0844522293727485</v>
      </c>
      <c r="AC347" s="5">
        <f t="shared" si="107"/>
        <v>2.0844522293727485</v>
      </c>
      <c r="AD347" s="5">
        <f t="shared" si="108"/>
        <v>2.0844522293727485</v>
      </c>
    </row>
    <row r="348" spans="15:30" x14ac:dyDescent="0.2">
      <c r="O348" s="6">
        <f t="shared" si="93"/>
        <v>35.490000000000236</v>
      </c>
      <c r="P348" s="6">
        <f t="shared" si="94"/>
        <v>35.500000000000234</v>
      </c>
      <c r="Q348" s="5">
        <f t="shared" si="95"/>
        <v>2.4646544403587627</v>
      </c>
      <c r="R348" s="5">
        <f t="shared" si="96"/>
        <v>2.4646544403587627</v>
      </c>
      <c r="S348" s="5">
        <f t="shared" si="97"/>
        <v>2.4304729260427123</v>
      </c>
      <c r="T348" s="5">
        <f t="shared" si="98"/>
        <v>2.3652453887230664</v>
      </c>
      <c r="U348" s="5">
        <f t="shared" si="99"/>
        <v>2.3652453887230664</v>
      </c>
      <c r="V348" s="5">
        <f t="shared" si="100"/>
        <v>2.3652453887230664</v>
      </c>
      <c r="W348" s="5">
        <f t="shared" si="101"/>
        <v>2.3652453887230664</v>
      </c>
      <c r="X348" s="5">
        <f t="shared" si="102"/>
        <v>1</v>
      </c>
      <c r="Y348" s="5">
        <f t="shared" si="103"/>
        <v>2.4646544403587627</v>
      </c>
      <c r="Z348" s="5">
        <f t="shared" si="104"/>
        <v>2.0252464797932639</v>
      </c>
      <c r="AA348" s="5">
        <f t="shared" si="105"/>
        <v>2.0776433807624</v>
      </c>
      <c r="AB348" s="5">
        <f t="shared" si="106"/>
        <v>2.0776433807624</v>
      </c>
      <c r="AC348" s="5">
        <f t="shared" si="107"/>
        <v>2.0776433807624</v>
      </c>
      <c r="AD348" s="5">
        <f t="shared" si="108"/>
        <v>2.0776433807624</v>
      </c>
    </row>
    <row r="349" spans="15:30" x14ac:dyDescent="0.2">
      <c r="O349" s="6">
        <f t="shared" si="93"/>
        <v>35.590000000000238</v>
      </c>
      <c r="P349" s="6">
        <f t="shared" si="94"/>
        <v>35.600000000000236</v>
      </c>
      <c r="Q349" s="5">
        <f t="shared" si="95"/>
        <v>2.4562687636876581</v>
      </c>
      <c r="R349" s="5">
        <f t="shared" si="96"/>
        <v>2.4562687636876581</v>
      </c>
      <c r="S349" s="5">
        <f t="shared" si="97"/>
        <v>2.4226831722893212</v>
      </c>
      <c r="T349" s="5">
        <f t="shared" si="98"/>
        <v>2.3580548827165551</v>
      </c>
      <c r="U349" s="5">
        <f t="shared" si="99"/>
        <v>2.3580548827165551</v>
      </c>
      <c r="V349" s="5">
        <f t="shared" si="100"/>
        <v>2.3580548827165551</v>
      </c>
      <c r="W349" s="5">
        <f t="shared" si="101"/>
        <v>2.3580548827165551</v>
      </c>
      <c r="X349" s="5">
        <f t="shared" si="102"/>
        <v>1</v>
      </c>
      <c r="Y349" s="5">
        <f t="shared" si="103"/>
        <v>2.4562687636876581</v>
      </c>
      <c r="Z349" s="5">
        <f t="shared" si="104"/>
        <v>2.0180323359817018</v>
      </c>
      <c r="AA349" s="5">
        <f t="shared" si="105"/>
        <v>2.0708908932415975</v>
      </c>
      <c r="AB349" s="5">
        <f t="shared" si="106"/>
        <v>2.0708908932415975</v>
      </c>
      <c r="AC349" s="5">
        <f t="shared" si="107"/>
        <v>2.0708908932415975</v>
      </c>
      <c r="AD349" s="5">
        <f t="shared" si="108"/>
        <v>2.0708908932415975</v>
      </c>
    </row>
    <row r="350" spans="15:30" x14ac:dyDescent="0.2">
      <c r="O350" s="6">
        <f t="shared" si="93"/>
        <v>35.690000000000239</v>
      </c>
      <c r="P350" s="6">
        <f t="shared" si="94"/>
        <v>35.700000000000237</v>
      </c>
      <c r="Q350" s="5">
        <f t="shared" si="95"/>
        <v>2.4479507451137876</v>
      </c>
      <c r="R350" s="5">
        <f t="shared" si="96"/>
        <v>2.4479507451137876</v>
      </c>
      <c r="S350" s="5">
        <f t="shared" si="97"/>
        <v>2.4149541085754125</v>
      </c>
      <c r="T350" s="5">
        <f t="shared" si="98"/>
        <v>2.3509189409878903</v>
      </c>
      <c r="U350" s="5">
        <f t="shared" si="99"/>
        <v>2.3509189409878903</v>
      </c>
      <c r="V350" s="5">
        <f t="shared" si="100"/>
        <v>2.3509189409878903</v>
      </c>
      <c r="W350" s="5">
        <f t="shared" si="101"/>
        <v>2.3509189409878903</v>
      </c>
      <c r="X350" s="5">
        <f t="shared" si="102"/>
        <v>1</v>
      </c>
      <c r="Y350" s="5">
        <f t="shared" si="103"/>
        <v>2.4479507451137876</v>
      </c>
      <c r="Z350" s="5">
        <f t="shared" si="104"/>
        <v>2.0108821301361131</v>
      </c>
      <c r="AA350" s="5">
        <f t="shared" si="105"/>
        <v>2.0641941286319576</v>
      </c>
      <c r="AB350" s="5">
        <f t="shared" si="106"/>
        <v>2.0641941286319576</v>
      </c>
      <c r="AC350" s="5">
        <f t="shared" si="107"/>
        <v>2.0641941286319576</v>
      </c>
      <c r="AD350" s="5">
        <f t="shared" si="108"/>
        <v>2.0641941286319576</v>
      </c>
    </row>
    <row r="351" spans="15:30" x14ac:dyDescent="0.2">
      <c r="O351" s="6">
        <f t="shared" si="93"/>
        <v>35.790000000000241</v>
      </c>
      <c r="P351" s="6">
        <f t="shared" si="94"/>
        <v>35.800000000000239</v>
      </c>
      <c r="Q351" s="5">
        <f t="shared" si="95"/>
        <v>2.4396996281289334</v>
      </c>
      <c r="R351" s="5">
        <f t="shared" si="96"/>
        <v>2.4396996281289334</v>
      </c>
      <c r="S351" s="5">
        <f t="shared" si="97"/>
        <v>2.4072850748368944</v>
      </c>
      <c r="T351" s="5">
        <f t="shared" si="98"/>
        <v>2.3438369825924239</v>
      </c>
      <c r="U351" s="5">
        <f t="shared" si="99"/>
        <v>2.3438369825924239</v>
      </c>
      <c r="V351" s="5">
        <f t="shared" si="100"/>
        <v>2.3438369825924239</v>
      </c>
      <c r="W351" s="5">
        <f t="shared" si="101"/>
        <v>2.3438369825924239</v>
      </c>
      <c r="X351" s="5">
        <f t="shared" si="102"/>
        <v>1</v>
      </c>
      <c r="Y351" s="5">
        <f t="shared" si="103"/>
        <v>2.4396996281289334</v>
      </c>
      <c r="Z351" s="5">
        <f t="shared" si="104"/>
        <v>2.0037951006478418</v>
      </c>
      <c r="AA351" s="5">
        <f t="shared" si="105"/>
        <v>2.0575524580090283</v>
      </c>
      <c r="AB351" s="5">
        <f t="shared" si="106"/>
        <v>2.0575524580090283</v>
      </c>
      <c r="AC351" s="5">
        <f t="shared" si="107"/>
        <v>2.0575524580090283</v>
      </c>
      <c r="AD351" s="5">
        <f t="shared" si="108"/>
        <v>2.0575524580090283</v>
      </c>
    </row>
    <row r="352" spans="15:30" x14ac:dyDescent="0.2">
      <c r="O352" s="6">
        <f t="shared" si="93"/>
        <v>35.890000000000242</v>
      </c>
      <c r="P352" s="6">
        <f t="shared" si="94"/>
        <v>35.90000000000024</v>
      </c>
      <c r="Q352" s="5">
        <f t="shared" si="95"/>
        <v>2.4315146670533943</v>
      </c>
      <c r="R352" s="5">
        <f t="shared" si="96"/>
        <v>2.4315146670533943</v>
      </c>
      <c r="S352" s="5">
        <f t="shared" si="97"/>
        <v>2.3996754202366284</v>
      </c>
      <c r="T352" s="5">
        <f t="shared" si="98"/>
        <v>2.3368084345615681</v>
      </c>
      <c r="U352" s="5">
        <f t="shared" si="99"/>
        <v>2.3368084345615681</v>
      </c>
      <c r="V352" s="5">
        <f t="shared" si="100"/>
        <v>2.3368084345615681</v>
      </c>
      <c r="W352" s="5">
        <f t="shared" si="101"/>
        <v>2.3368084345615681</v>
      </c>
      <c r="X352" s="5">
        <f t="shared" si="102"/>
        <v>1</v>
      </c>
      <c r="Y352" s="5">
        <f t="shared" si="103"/>
        <v>2.4315146670533943</v>
      </c>
      <c r="Z352" s="5">
        <f t="shared" si="104"/>
        <v>1.9967704974550657</v>
      </c>
      <c r="AA352" s="5">
        <f t="shared" si="105"/>
        <v>2.0509652615397371</v>
      </c>
      <c r="AB352" s="5">
        <f t="shared" si="106"/>
        <v>2.0509652615397371</v>
      </c>
      <c r="AC352" s="5">
        <f t="shared" si="107"/>
        <v>2.0509652615397371</v>
      </c>
      <c r="AD352" s="5">
        <f t="shared" si="108"/>
        <v>2.0509652615397371</v>
      </c>
    </row>
    <row r="353" spans="15:30" x14ac:dyDescent="0.2">
      <c r="O353" s="6">
        <f t="shared" si="93"/>
        <v>35.990000000000244</v>
      </c>
      <c r="P353" s="6">
        <f t="shared" si="94"/>
        <v>36.000000000000242</v>
      </c>
      <c r="Q353" s="5">
        <f t="shared" si="95"/>
        <v>2.4233951268481455</v>
      </c>
      <c r="R353" s="5">
        <f t="shared" si="96"/>
        <v>2.4233951268481455</v>
      </c>
      <c r="S353" s="5">
        <f t="shared" si="97"/>
        <v>2.392124503007667</v>
      </c>
      <c r="T353" s="5">
        <f t="shared" si="98"/>
        <v>2.3298327317693994</v>
      </c>
      <c r="U353" s="5">
        <f t="shared" si="99"/>
        <v>2.3298327317693994</v>
      </c>
      <c r="V353" s="5">
        <f t="shared" si="100"/>
        <v>2.3298327317693994</v>
      </c>
      <c r="W353" s="5">
        <f t="shared" si="101"/>
        <v>2.3298327317693994</v>
      </c>
      <c r="X353" s="5">
        <f t="shared" si="102"/>
        <v>1</v>
      </c>
      <c r="Y353" s="5">
        <f t="shared" si="103"/>
        <v>2.4233951268481455</v>
      </c>
      <c r="Z353" s="5">
        <f t="shared" si="104"/>
        <v>1.9898075818317953</v>
      </c>
      <c r="AA353" s="5">
        <f t="shared" si="105"/>
        <v>2.0444319283231716</v>
      </c>
      <c r="AB353" s="5">
        <f t="shared" si="106"/>
        <v>2.0444319283231716</v>
      </c>
      <c r="AC353" s="5">
        <f t="shared" si="107"/>
        <v>2.0444319283231716</v>
      </c>
      <c r="AD353" s="5">
        <f t="shared" si="108"/>
        <v>2.0444319283231716</v>
      </c>
    </row>
    <row r="354" spans="15:30" x14ac:dyDescent="0.2">
      <c r="O354" s="6">
        <f t="shared" si="93"/>
        <v>36.090000000000245</v>
      </c>
      <c r="P354" s="6">
        <f t="shared" si="94"/>
        <v>36.100000000000243</v>
      </c>
      <c r="Q354" s="5">
        <f t="shared" si="95"/>
        <v>2.4153402829308157</v>
      </c>
      <c r="R354" s="5">
        <f t="shared" si="96"/>
        <v>2.4153402829308157</v>
      </c>
      <c r="S354" s="5">
        <f t="shared" si="97"/>
        <v>2.3846316902996159</v>
      </c>
      <c r="T354" s="5">
        <f t="shared" si="98"/>
        <v>2.3229093168018817</v>
      </c>
      <c r="U354" s="5">
        <f t="shared" si="99"/>
        <v>2.3229093168018817</v>
      </c>
      <c r="V354" s="5">
        <f t="shared" si="100"/>
        <v>2.3229093168018817</v>
      </c>
      <c r="W354" s="5">
        <f t="shared" si="101"/>
        <v>2.3229093168018817</v>
      </c>
      <c r="X354" s="5">
        <f t="shared" si="102"/>
        <v>1</v>
      </c>
      <c r="Y354" s="5">
        <f t="shared" si="103"/>
        <v>2.4153402829308157</v>
      </c>
      <c r="Z354" s="5">
        <f t="shared" si="104"/>
        <v>1.9829056261813709</v>
      </c>
      <c r="AA354" s="5">
        <f t="shared" si="105"/>
        <v>2.0379518562346384</v>
      </c>
      <c r="AB354" s="5">
        <f t="shared" si="106"/>
        <v>2.0379518562346384</v>
      </c>
      <c r="AC354" s="5">
        <f t="shared" si="107"/>
        <v>2.0379518562346384</v>
      </c>
      <c r="AD354" s="5">
        <f t="shared" si="108"/>
        <v>2.0379518562346384</v>
      </c>
    </row>
    <row r="355" spans="15:30" x14ac:dyDescent="0.2">
      <c r="O355" s="6">
        <f t="shared" si="93"/>
        <v>36.190000000000246</v>
      </c>
      <c r="P355" s="6">
        <f t="shared" si="94"/>
        <v>36.200000000000244</v>
      </c>
      <c r="Q355" s="5">
        <f t="shared" si="95"/>
        <v>2.4073494209953821</v>
      </c>
      <c r="R355" s="5">
        <f t="shared" si="96"/>
        <v>2.4073494209953821</v>
      </c>
      <c r="S355" s="5">
        <f t="shared" si="97"/>
        <v>2.3771963580280504</v>
      </c>
      <c r="T355" s="5">
        <f t="shared" si="98"/>
        <v>2.3160376398286506</v>
      </c>
      <c r="U355" s="5">
        <f t="shared" si="99"/>
        <v>2.3160376398286506</v>
      </c>
      <c r="V355" s="5">
        <f t="shared" si="100"/>
        <v>2.3160376398286506</v>
      </c>
      <c r="W355" s="5">
        <f t="shared" si="101"/>
        <v>2.3160376398286506</v>
      </c>
      <c r="X355" s="5">
        <f t="shared" si="102"/>
        <v>1</v>
      </c>
      <c r="Y355" s="5">
        <f t="shared" si="103"/>
        <v>2.4073494209953821</v>
      </c>
      <c r="Z355" s="5">
        <f t="shared" si="104"/>
        <v>1.9760639138343454</v>
      </c>
      <c r="AA355" s="5">
        <f t="shared" si="105"/>
        <v>2.0315244517728983</v>
      </c>
      <c r="AB355" s="5">
        <f t="shared" si="106"/>
        <v>2.0315244517728983</v>
      </c>
      <c r="AC355" s="5">
        <f t="shared" si="107"/>
        <v>2.0315244517728983</v>
      </c>
      <c r="AD355" s="5">
        <f t="shared" si="108"/>
        <v>2.0315244517728983</v>
      </c>
    </row>
    <row r="356" spans="15:30" x14ac:dyDescent="0.2">
      <c r="O356" s="6">
        <f t="shared" si="93"/>
        <v>36.290000000000248</v>
      </c>
      <c r="P356" s="6">
        <f t="shared" si="94"/>
        <v>36.300000000000246</v>
      </c>
      <c r="Q356" s="5">
        <f t="shared" si="95"/>
        <v>2.3994218368355136</v>
      </c>
      <c r="R356" s="5">
        <f t="shared" si="96"/>
        <v>2.3994218368355136</v>
      </c>
      <c r="S356" s="5">
        <f t="shared" si="97"/>
        <v>2.3698178907269147</v>
      </c>
      <c r="T356" s="5">
        <f t="shared" si="98"/>
        <v>2.3092171584773129</v>
      </c>
      <c r="U356" s="5">
        <f t="shared" si="99"/>
        <v>2.3092171584773129</v>
      </c>
      <c r="V356" s="5">
        <f t="shared" si="100"/>
        <v>2.3092171584773129</v>
      </c>
      <c r="W356" s="5">
        <f t="shared" si="101"/>
        <v>2.3092171584773129</v>
      </c>
      <c r="X356" s="5">
        <f t="shared" si="102"/>
        <v>1</v>
      </c>
      <c r="Y356" s="5">
        <f t="shared" si="103"/>
        <v>2.3994218368355136</v>
      </c>
      <c r="Z356" s="5">
        <f t="shared" si="104"/>
        <v>1.9692817388506485</v>
      </c>
      <c r="AA356" s="5">
        <f t="shared" si="105"/>
        <v>2.0251491299105195</v>
      </c>
      <c r="AB356" s="5">
        <f t="shared" si="106"/>
        <v>2.0251491299105195</v>
      </c>
      <c r="AC356" s="5">
        <f t="shared" si="107"/>
        <v>2.0251491299105195</v>
      </c>
      <c r="AD356" s="5">
        <f t="shared" si="108"/>
        <v>2.0251491299105195</v>
      </c>
    </row>
    <row r="357" spans="15:30" x14ac:dyDescent="0.2">
      <c r="O357" s="6">
        <f t="shared" si="93"/>
        <v>36.390000000000249</v>
      </c>
      <c r="P357" s="6">
        <f t="shared" si="94"/>
        <v>36.400000000000247</v>
      </c>
      <c r="Q357" s="5">
        <f t="shared" si="95"/>
        <v>2.3915568361714739</v>
      </c>
      <c r="R357" s="5">
        <f t="shared" si="96"/>
        <v>2.3915568361714739</v>
      </c>
      <c r="S357" s="5">
        <f t="shared" si="97"/>
        <v>2.3624956814038423</v>
      </c>
      <c r="T357" s="5">
        <f t="shared" si="98"/>
        <v>2.3024473377101859</v>
      </c>
      <c r="U357" s="5">
        <f t="shared" si="99"/>
        <v>2.3024473377101859</v>
      </c>
      <c r="V357" s="5">
        <f t="shared" si="100"/>
        <v>2.3024473377101859</v>
      </c>
      <c r="W357" s="5">
        <f t="shared" si="101"/>
        <v>2.3024473377101859</v>
      </c>
      <c r="X357" s="5">
        <f t="shared" si="102"/>
        <v>1</v>
      </c>
      <c r="Y357" s="5">
        <f t="shared" si="103"/>
        <v>2.3915568361714739</v>
      </c>
      <c r="Z357" s="5">
        <f t="shared" si="104"/>
        <v>1.9625584058259256</v>
      </c>
      <c r="AA357" s="5">
        <f t="shared" si="105"/>
        <v>2.0188253139472656</v>
      </c>
      <c r="AB357" s="5">
        <f t="shared" si="106"/>
        <v>2.0188253139472656</v>
      </c>
      <c r="AC357" s="5">
        <f t="shared" si="107"/>
        <v>2.0188253139472656</v>
      </c>
      <c r="AD357" s="5">
        <f t="shared" si="108"/>
        <v>2.0188253139472656</v>
      </c>
    </row>
    <row r="358" spans="15:30" x14ac:dyDescent="0.2">
      <c r="O358" s="6">
        <f t="shared" si="93"/>
        <v>36.490000000000251</v>
      </c>
      <c r="P358" s="6">
        <f t="shared" si="94"/>
        <v>36.500000000000249</v>
      </c>
      <c r="Q358" s="5">
        <f t="shared" si="95"/>
        <v>2.3837537344804849</v>
      </c>
      <c r="R358" s="5">
        <f t="shared" si="96"/>
        <v>2.3837537344804849</v>
      </c>
      <c r="S358" s="5">
        <f t="shared" si="97"/>
        <v>2.3552291313983234</v>
      </c>
      <c r="T358" s="5">
        <f t="shared" si="98"/>
        <v>2.295727649703438</v>
      </c>
      <c r="U358" s="5">
        <f t="shared" si="99"/>
        <v>2.295727649703438</v>
      </c>
      <c r="V358" s="5">
        <f t="shared" si="100"/>
        <v>2.295727649703438</v>
      </c>
      <c r="W358" s="5">
        <f t="shared" si="101"/>
        <v>2.295727649703438</v>
      </c>
      <c r="X358" s="5">
        <f t="shared" si="102"/>
        <v>1</v>
      </c>
      <c r="Y358" s="5">
        <f t="shared" si="103"/>
        <v>2.3837537344804849</v>
      </c>
      <c r="Z358" s="5">
        <f t="shared" si="104"/>
        <v>1.9558932297019562</v>
      </c>
      <c r="AA358" s="5">
        <f t="shared" si="105"/>
        <v>2.0125524353664628</v>
      </c>
      <c r="AB358" s="5">
        <f t="shared" si="106"/>
        <v>2.0125524353664628</v>
      </c>
      <c r="AC358" s="5">
        <f t="shared" si="107"/>
        <v>2.0125524353664628</v>
      </c>
      <c r="AD358" s="5">
        <f t="shared" si="108"/>
        <v>2.0125524353664628</v>
      </c>
    </row>
    <row r="359" spans="15:30" x14ac:dyDescent="0.2">
      <c r="O359" s="6">
        <f t="shared" si="93"/>
        <v>36.590000000000252</v>
      </c>
      <c r="P359" s="6">
        <f t="shared" si="94"/>
        <v>36.60000000000025</v>
      </c>
      <c r="Q359" s="5">
        <f t="shared" si="95"/>
        <v>2.3760118568305053</v>
      </c>
      <c r="R359" s="5">
        <f t="shared" si="96"/>
        <v>2.3760118568305053</v>
      </c>
      <c r="S359" s="5">
        <f t="shared" si="97"/>
        <v>2.3480176502426597</v>
      </c>
      <c r="T359" s="5">
        <f t="shared" si="98"/>
        <v>2.2890575737285648</v>
      </c>
      <c r="U359" s="5">
        <f t="shared" si="99"/>
        <v>2.2890575737285648</v>
      </c>
      <c r="V359" s="5">
        <f t="shared" si="100"/>
        <v>2.2890575737285648</v>
      </c>
      <c r="W359" s="5">
        <f t="shared" si="101"/>
        <v>2.2890575737285648</v>
      </c>
      <c r="X359" s="5">
        <f t="shared" si="102"/>
        <v>1</v>
      </c>
      <c r="Y359" s="5">
        <f t="shared" si="103"/>
        <v>2.3760118568305053</v>
      </c>
      <c r="Z359" s="5">
        <f t="shared" si="104"/>
        <v>1.9492855355810479</v>
      </c>
      <c r="AA359" s="5">
        <f t="shared" si="105"/>
        <v>2.0063299336942606</v>
      </c>
      <c r="AB359" s="5">
        <f t="shared" si="106"/>
        <v>2.0063299336942606</v>
      </c>
      <c r="AC359" s="5">
        <f t="shared" si="107"/>
        <v>2.0063299336942606</v>
      </c>
      <c r="AD359" s="5">
        <f t="shared" si="108"/>
        <v>2.0063299336942606</v>
      </c>
    </row>
    <row r="360" spans="15:30" x14ac:dyDescent="0.2">
      <c r="O360" s="6">
        <f t="shared" si="93"/>
        <v>36.690000000000254</v>
      </c>
      <c r="P360" s="6">
        <f t="shared" si="94"/>
        <v>36.700000000000252</v>
      </c>
      <c r="Q360" s="5">
        <f t="shared" si="95"/>
        <v>2.3683305377173092</v>
      </c>
      <c r="R360" s="5">
        <f t="shared" si="96"/>
        <v>2.3683305377173092</v>
      </c>
      <c r="S360" s="5">
        <f t="shared" si="97"/>
        <v>2.3408606555256424</v>
      </c>
      <c r="T360" s="5">
        <f t="shared" si="98"/>
        <v>2.2824365960361606</v>
      </c>
      <c r="U360" s="5">
        <f t="shared" si="99"/>
        <v>2.2824365960361606</v>
      </c>
      <c r="V360" s="5">
        <f t="shared" si="100"/>
        <v>2.2824365960361606</v>
      </c>
      <c r="W360" s="5">
        <f t="shared" si="101"/>
        <v>2.2824365960361606</v>
      </c>
      <c r="X360" s="5">
        <f t="shared" si="102"/>
        <v>1</v>
      </c>
      <c r="Y360" s="5">
        <f t="shared" si="103"/>
        <v>2.3683305377173092</v>
      </c>
      <c r="Z360" s="5">
        <f t="shared" si="104"/>
        <v>1.9427346585443184</v>
      </c>
      <c r="AA360" s="5">
        <f t="shared" si="105"/>
        <v>2.000157256361724</v>
      </c>
      <c r="AB360" s="5">
        <f t="shared" si="106"/>
        <v>2.000157256361724</v>
      </c>
      <c r="AC360" s="5">
        <f t="shared" si="107"/>
        <v>2.000157256361724</v>
      </c>
      <c r="AD360" s="5">
        <f t="shared" si="108"/>
        <v>2.000157256361724</v>
      </c>
    </row>
    <row r="361" spans="15:30" x14ac:dyDescent="0.2">
      <c r="O361" s="6">
        <f t="shared" si="93"/>
        <v>36.790000000000255</v>
      </c>
      <c r="P361" s="6">
        <f t="shared" si="94"/>
        <v>36.800000000000253</v>
      </c>
      <c r="Q361" s="5">
        <f t="shared" si="95"/>
        <v>2.3607091209048154</v>
      </c>
      <c r="R361" s="5">
        <f t="shared" si="96"/>
        <v>2.3607091209048154</v>
      </c>
      <c r="S361" s="5">
        <f t="shared" si="97"/>
        <v>2.3337575727588957</v>
      </c>
      <c r="T361" s="5">
        <f t="shared" si="98"/>
        <v>2.2758642097419277</v>
      </c>
      <c r="U361" s="5">
        <f t="shared" si="99"/>
        <v>2.2758642097419277</v>
      </c>
      <c r="V361" s="5">
        <f t="shared" si="100"/>
        <v>2.2758642097419277</v>
      </c>
      <c r="W361" s="5">
        <f t="shared" si="101"/>
        <v>2.2758642097419277</v>
      </c>
      <c r="X361" s="5">
        <f t="shared" si="102"/>
        <v>1</v>
      </c>
      <c r="Y361" s="5">
        <f t="shared" si="103"/>
        <v>2.3607091209048154</v>
      </c>
      <c r="Z361" s="5">
        <f t="shared" si="104"/>
        <v>1.9362399434737649</v>
      </c>
      <c r="AA361" s="5">
        <f t="shared" si="105"/>
        <v>1.9940338585697064</v>
      </c>
      <c r="AB361" s="5">
        <f t="shared" si="106"/>
        <v>1.9940338585697064</v>
      </c>
      <c r="AC361" s="5">
        <f t="shared" si="107"/>
        <v>1.9940338585697064</v>
      </c>
      <c r="AD361" s="5">
        <f t="shared" si="108"/>
        <v>1.9940338585697064</v>
      </c>
    </row>
    <row r="362" spans="15:30" x14ac:dyDescent="0.2">
      <c r="O362" s="6">
        <f t="shared" si="93"/>
        <v>36.890000000000256</v>
      </c>
      <c r="P362" s="6">
        <f t="shared" si="94"/>
        <v>36.900000000000254</v>
      </c>
      <c r="Q362" s="5">
        <f t="shared" si="95"/>
        <v>2.3531469592685803</v>
      </c>
      <c r="R362" s="5">
        <f t="shared" si="96"/>
        <v>2.3531469592685803</v>
      </c>
      <c r="S362" s="5">
        <f t="shared" si="97"/>
        <v>2.3267078352458195</v>
      </c>
      <c r="T362" s="5">
        <f t="shared" si="98"/>
        <v>2.2693399147148696</v>
      </c>
      <c r="U362" s="5">
        <f t="shared" si="99"/>
        <v>2.2693399147148696</v>
      </c>
      <c r="V362" s="5">
        <f t="shared" si="100"/>
        <v>2.2693399147148696</v>
      </c>
      <c r="W362" s="5">
        <f t="shared" si="101"/>
        <v>2.2693399147148696</v>
      </c>
      <c r="X362" s="5">
        <f t="shared" si="102"/>
        <v>1</v>
      </c>
      <c r="Y362" s="5">
        <f t="shared" si="103"/>
        <v>2.3531469592685803</v>
      </c>
      <c r="Z362" s="5">
        <f t="shared" si="104"/>
        <v>1.929800744878035</v>
      </c>
      <c r="AA362" s="5">
        <f t="shared" si="105"/>
        <v>1.9879592031564117</v>
      </c>
      <c r="AB362" s="5">
        <f t="shared" si="106"/>
        <v>1.9879592031564117</v>
      </c>
      <c r="AC362" s="5">
        <f t="shared" si="107"/>
        <v>1.9879592031564117</v>
      </c>
      <c r="AD362" s="5">
        <f t="shared" si="108"/>
        <v>1.9879592031564117</v>
      </c>
    </row>
    <row r="363" spans="15:30" x14ac:dyDescent="0.2">
      <c r="O363" s="6">
        <f t="shared" si="93"/>
        <v>36.990000000000258</v>
      </c>
      <c r="P363" s="6">
        <f t="shared" si="94"/>
        <v>37.000000000000256</v>
      </c>
      <c r="Q363" s="5">
        <f t="shared" si="95"/>
        <v>2.3456434146423906</v>
      </c>
      <c r="R363" s="5">
        <f t="shared" si="96"/>
        <v>2.3456434146423906</v>
      </c>
      <c r="S363" s="5">
        <f t="shared" si="97"/>
        <v>2.3197108839530771</v>
      </c>
      <c r="T363" s="5">
        <f t="shared" si="98"/>
        <v>2.2628632174676335</v>
      </c>
      <c r="U363" s="5">
        <f t="shared" si="99"/>
        <v>2.2628632174676335</v>
      </c>
      <c r="V363" s="5">
        <f t="shared" si="100"/>
        <v>2.2628632174676335</v>
      </c>
      <c r="W363" s="5">
        <f t="shared" si="101"/>
        <v>2.2628632174676335</v>
      </c>
      <c r="X363" s="5">
        <f t="shared" si="102"/>
        <v>1</v>
      </c>
      <c r="Y363" s="5">
        <f t="shared" si="103"/>
        <v>2.3456434146423906</v>
      </c>
      <c r="Z363" s="5">
        <f t="shared" si="104"/>
        <v>1.9234164267218135</v>
      </c>
      <c r="AA363" s="5">
        <f t="shared" si="105"/>
        <v>1.9819327604676149</v>
      </c>
      <c r="AB363" s="5">
        <f t="shared" si="106"/>
        <v>1.9819327604676149</v>
      </c>
      <c r="AC363" s="5">
        <f t="shared" si="107"/>
        <v>1.9819327604676149</v>
      </c>
      <c r="AD363" s="5">
        <f t="shared" si="108"/>
        <v>1.9819327604676149</v>
      </c>
    </row>
    <row r="364" spans="15:30" x14ac:dyDescent="0.2">
      <c r="O364" s="6">
        <f t="shared" si="93"/>
        <v>37.090000000000259</v>
      </c>
      <c r="P364" s="6">
        <f t="shared" si="94"/>
        <v>37.100000000000257</v>
      </c>
      <c r="Q364" s="5">
        <f t="shared" si="95"/>
        <v>2.3381978576678764</v>
      </c>
      <c r="R364" s="5">
        <f t="shared" si="96"/>
        <v>2.3381978576678764</v>
      </c>
      <c r="S364" s="5">
        <f t="shared" si="97"/>
        <v>2.3127661673845759</v>
      </c>
      <c r="T364" s="5">
        <f t="shared" si="98"/>
        <v>2.2564336310489392</v>
      </c>
      <c r="U364" s="5">
        <f t="shared" si="99"/>
        <v>2.2564336310489392</v>
      </c>
      <c r="V364" s="5">
        <f t="shared" si="100"/>
        <v>2.2564336310489392</v>
      </c>
      <c r="W364" s="5">
        <f t="shared" si="101"/>
        <v>2.2564336310489392</v>
      </c>
      <c r="X364" s="5">
        <f t="shared" si="102"/>
        <v>1</v>
      </c>
      <c r="Y364" s="5">
        <f t="shared" si="103"/>
        <v>2.3381978576678764</v>
      </c>
      <c r="Z364" s="5">
        <f t="shared" si="104"/>
        <v>1.9170863622587304</v>
      </c>
      <c r="AA364" s="5">
        <f t="shared" si="105"/>
        <v>1.9759540082294542</v>
      </c>
      <c r="AB364" s="5">
        <f t="shared" si="106"/>
        <v>1.9759540082294542</v>
      </c>
      <c r="AC364" s="5">
        <f t="shared" si="107"/>
        <v>1.9759540082294542</v>
      </c>
      <c r="AD364" s="5">
        <f t="shared" si="108"/>
        <v>1.9759540082294542</v>
      </c>
    </row>
    <row r="365" spans="15:30" x14ac:dyDescent="0.2">
      <c r="O365" s="6">
        <f t="shared" si="93"/>
        <v>37.190000000000261</v>
      </c>
      <c r="P365" s="6">
        <f t="shared" si="94"/>
        <v>37.200000000000259</v>
      </c>
      <c r="Q365" s="5">
        <f t="shared" si="95"/>
        <v>2.3308096676470926</v>
      </c>
      <c r="R365" s="5">
        <f t="shared" si="96"/>
        <v>2.3308096676470926</v>
      </c>
      <c r="S365" s="5">
        <f t="shared" si="97"/>
        <v>2.3058731414578744</v>
      </c>
      <c r="T365" s="5">
        <f t="shared" si="98"/>
        <v>2.2500506749380618</v>
      </c>
      <c r="U365" s="5">
        <f t="shared" si="99"/>
        <v>2.2500506749380618</v>
      </c>
      <c r="V365" s="5">
        <f t="shared" si="100"/>
        <v>2.2500506749380618</v>
      </c>
      <c r="W365" s="5">
        <f t="shared" si="101"/>
        <v>2.2500506749380618</v>
      </c>
      <c r="X365" s="5">
        <f t="shared" si="102"/>
        <v>1</v>
      </c>
      <c r="Y365" s="5">
        <f t="shared" si="103"/>
        <v>2.3308096676470926</v>
      </c>
      <c r="Z365" s="5">
        <f t="shared" si="104"/>
        <v>1.9108099338677236</v>
      </c>
      <c r="AA365" s="5">
        <f t="shared" si="105"/>
        <v>1.9700224314237533</v>
      </c>
      <c r="AB365" s="5">
        <f t="shared" si="106"/>
        <v>1.9700224314237533</v>
      </c>
      <c r="AC365" s="5">
        <f t="shared" si="107"/>
        <v>1.9700224314237533</v>
      </c>
      <c r="AD365" s="5">
        <f t="shared" si="108"/>
        <v>1.9700224314237533</v>
      </c>
    </row>
    <row r="366" spans="15:30" x14ac:dyDescent="0.2">
      <c r="O366" s="6">
        <f t="shared" si="93"/>
        <v>37.290000000000262</v>
      </c>
      <c r="P366" s="6">
        <f t="shared" si="94"/>
        <v>37.30000000000026</v>
      </c>
      <c r="Q366" s="5">
        <f t="shared" si="95"/>
        <v>2.3234782323979744</v>
      </c>
      <c r="R366" s="5">
        <f t="shared" si="96"/>
        <v>2.3234782323979744</v>
      </c>
      <c r="S366" s="5">
        <f t="shared" si="97"/>
        <v>2.2990312693829775</v>
      </c>
      <c r="T366" s="5">
        <f t="shared" si="98"/>
        <v>2.2437138749413124</v>
      </c>
      <c r="U366" s="5">
        <f t="shared" si="99"/>
        <v>2.2437138749413124</v>
      </c>
      <c r="V366" s="5">
        <f t="shared" si="100"/>
        <v>2.2437138749413124</v>
      </c>
      <c r="W366" s="5">
        <f t="shared" si="101"/>
        <v>2.2437138749413124</v>
      </c>
      <c r="X366" s="5">
        <f t="shared" si="102"/>
        <v>1</v>
      </c>
      <c r="Y366" s="5">
        <f t="shared" si="103"/>
        <v>2.3234782323979744</v>
      </c>
      <c r="Z366" s="5">
        <f t="shared" si="104"/>
        <v>1.9045865328927534</v>
      </c>
      <c r="AA366" s="5">
        <f t="shared" si="105"/>
        <v>1.9641375221658084</v>
      </c>
      <c r="AB366" s="5">
        <f t="shared" si="106"/>
        <v>1.9641375221658084</v>
      </c>
      <c r="AC366" s="5">
        <f t="shared" si="107"/>
        <v>1.9641375221658084</v>
      </c>
      <c r="AD366" s="5">
        <f t="shared" si="108"/>
        <v>1.9641375221658084</v>
      </c>
    </row>
    <row r="367" spans="15:30" x14ac:dyDescent="0.2">
      <c r="O367" s="6">
        <f t="shared" si="93"/>
        <v>37.390000000000263</v>
      </c>
      <c r="P367" s="6">
        <f t="shared" si="94"/>
        <v>37.400000000000261</v>
      </c>
      <c r="Q367" s="5">
        <f t="shared" si="95"/>
        <v>2.3162029481126361</v>
      </c>
      <c r="R367" s="5">
        <f t="shared" si="96"/>
        <v>2.3162029481126361</v>
      </c>
      <c r="S367" s="5">
        <f t="shared" si="97"/>
        <v>2.2922400215434449</v>
      </c>
      <c r="T367" s="5">
        <f t="shared" si="98"/>
        <v>2.2374227630904873</v>
      </c>
      <c r="U367" s="5">
        <f t="shared" si="99"/>
        <v>2.2374227630904873</v>
      </c>
      <c r="V367" s="5">
        <f t="shared" si="100"/>
        <v>2.2374227630904873</v>
      </c>
      <c r="W367" s="5">
        <f t="shared" si="101"/>
        <v>2.2374227630904873</v>
      </c>
      <c r="X367" s="5">
        <f t="shared" si="102"/>
        <v>1</v>
      </c>
      <c r="Y367" s="5">
        <f t="shared" si="103"/>
        <v>2.3162029481126361</v>
      </c>
      <c r="Z367" s="5">
        <f t="shared" si="104"/>
        <v>1.8984155594858125</v>
      </c>
      <c r="AA367" s="5">
        <f t="shared" si="105"/>
        <v>1.9582987795845879</v>
      </c>
      <c r="AB367" s="5">
        <f t="shared" si="106"/>
        <v>1.9582987795845879</v>
      </c>
      <c r="AC367" s="5">
        <f t="shared" si="107"/>
        <v>1.9582987795845879</v>
      </c>
      <c r="AD367" s="5">
        <f t="shared" si="108"/>
        <v>1.9582987795845879</v>
      </c>
    </row>
    <row r="368" spans="15:30" x14ac:dyDescent="0.2">
      <c r="O368" s="6">
        <f t="shared" si="93"/>
        <v>37.490000000000265</v>
      </c>
      <c r="P368" s="6">
        <f t="shared" si="94"/>
        <v>37.500000000000263</v>
      </c>
      <c r="Q368" s="5">
        <f t="shared" si="95"/>
        <v>2.3089832192184208</v>
      </c>
      <c r="R368" s="5">
        <f t="shared" si="96"/>
        <v>2.3089832192184208</v>
      </c>
      <c r="S368" s="5">
        <f t="shared" si="97"/>
        <v>2.2854988753797918</v>
      </c>
      <c r="T368" s="5">
        <f t="shared" si="98"/>
        <v>2.2311768775432217</v>
      </c>
      <c r="U368" s="5">
        <f t="shared" si="99"/>
        <v>2.2311768775432217</v>
      </c>
      <c r="V368" s="5">
        <f t="shared" si="100"/>
        <v>2.2311768775432217</v>
      </c>
      <c r="W368" s="5">
        <f t="shared" si="101"/>
        <v>2.2311768775432217</v>
      </c>
      <c r="X368" s="5">
        <f t="shared" si="102"/>
        <v>1</v>
      </c>
      <c r="Y368" s="5">
        <f t="shared" si="103"/>
        <v>2.3089832192184208</v>
      </c>
      <c r="Z368" s="5">
        <f t="shared" si="104"/>
        <v>1.8922964224531369</v>
      </c>
      <c r="AA368" s="5">
        <f t="shared" si="105"/>
        <v>1.9525057097052851</v>
      </c>
      <c r="AB368" s="5">
        <f t="shared" si="106"/>
        <v>1.9525057097052851</v>
      </c>
      <c r="AC368" s="5">
        <f t="shared" si="107"/>
        <v>1.9525057097052851</v>
      </c>
      <c r="AD368" s="5">
        <f t="shared" si="108"/>
        <v>1.9525057097052851</v>
      </c>
    </row>
    <row r="369" spans="15:30" x14ac:dyDescent="0.2">
      <c r="O369" s="6">
        <f t="shared" si="93"/>
        <v>37.590000000000266</v>
      </c>
      <c r="P369" s="6">
        <f t="shared" si="94"/>
        <v>37.600000000000264</v>
      </c>
      <c r="Q369" s="5">
        <f t="shared" si="95"/>
        <v>2.3018184582416601</v>
      </c>
      <c r="R369" s="5">
        <f t="shared" si="96"/>
        <v>2.3018184582416601</v>
      </c>
      <c r="S369" s="5">
        <f t="shared" si="97"/>
        <v>2.2788073152751007</v>
      </c>
      <c r="T369" s="5">
        <f t="shared" si="98"/>
        <v>2.2249757624852311</v>
      </c>
      <c r="U369" s="5">
        <f t="shared" si="99"/>
        <v>2.2249757624852311</v>
      </c>
      <c r="V369" s="5">
        <f t="shared" si="100"/>
        <v>2.2249757624852311</v>
      </c>
      <c r="W369" s="5">
        <f t="shared" si="101"/>
        <v>2.2249757624852311</v>
      </c>
      <c r="X369" s="5">
        <f t="shared" si="102"/>
        <v>1</v>
      </c>
      <c r="Y369" s="5">
        <f t="shared" si="103"/>
        <v>2.3018184582416601</v>
      </c>
      <c r="Z369" s="5">
        <f t="shared" si="104"/>
        <v>1.8862285391045526</v>
      </c>
      <c r="AA369" s="5">
        <f t="shared" si="105"/>
        <v>1.9467578253341793</v>
      </c>
      <c r="AB369" s="5">
        <f t="shared" si="106"/>
        <v>1.9467578253341793</v>
      </c>
      <c r="AC369" s="5">
        <f t="shared" si="107"/>
        <v>1.9467578253341793</v>
      </c>
      <c r="AD369" s="5">
        <f t="shared" si="108"/>
        <v>1.9467578253341793</v>
      </c>
    </row>
    <row r="370" spans="15:30" x14ac:dyDescent="0.2">
      <c r="O370" s="6">
        <f t="shared" si="93"/>
        <v>37.690000000000268</v>
      </c>
      <c r="P370" s="6">
        <f t="shared" si="94"/>
        <v>37.700000000000266</v>
      </c>
      <c r="Q370" s="5">
        <f t="shared" si="95"/>
        <v>2.2947080856740683</v>
      </c>
      <c r="R370" s="5">
        <f t="shared" si="96"/>
        <v>2.2947080856740683</v>
      </c>
      <c r="S370" s="5">
        <f t="shared" si="97"/>
        <v>2.2721648324428196</v>
      </c>
      <c r="T370" s="5">
        <f t="shared" si="98"/>
        <v>2.2188189680343822</v>
      </c>
      <c r="U370" s="5">
        <f t="shared" si="99"/>
        <v>2.2188189680343822</v>
      </c>
      <c r="V370" s="5">
        <f t="shared" si="100"/>
        <v>2.2188189680343822</v>
      </c>
      <c r="W370" s="5">
        <f t="shared" si="101"/>
        <v>2.2188189680343822</v>
      </c>
      <c r="X370" s="5">
        <f t="shared" si="102"/>
        <v>1</v>
      </c>
      <c r="Y370" s="5">
        <f t="shared" si="103"/>
        <v>2.2947080856740683</v>
      </c>
      <c r="Z370" s="5">
        <f t="shared" si="104"/>
        <v>1.8802113351058831</v>
      </c>
      <c r="AA370" s="5">
        <f t="shared" si="105"/>
        <v>1.9410546459457445</v>
      </c>
      <c r="AB370" s="5">
        <f t="shared" si="106"/>
        <v>1.9410546459457445</v>
      </c>
      <c r="AC370" s="5">
        <f t="shared" si="107"/>
        <v>1.9410546459457445</v>
      </c>
      <c r="AD370" s="5">
        <f t="shared" si="108"/>
        <v>1.9410546459457445</v>
      </c>
    </row>
    <row r="371" spans="15:30" x14ac:dyDescent="0.2">
      <c r="O371" s="6">
        <f t="shared" si="93"/>
        <v>37.790000000000269</v>
      </c>
      <c r="P371" s="6">
        <f t="shared" si="94"/>
        <v>37.800000000000267</v>
      </c>
      <c r="Q371" s="5">
        <f t="shared" si="95"/>
        <v>2.287651529841721</v>
      </c>
      <c r="R371" s="5">
        <f t="shared" si="96"/>
        <v>2.287651529841721</v>
      </c>
      <c r="S371" s="5">
        <f t="shared" si="97"/>
        <v>2.2655709248166853</v>
      </c>
      <c r="T371" s="5">
        <f t="shared" si="98"/>
        <v>2.212706050146557</v>
      </c>
      <c r="U371" s="5">
        <f t="shared" si="99"/>
        <v>2.212706050146557</v>
      </c>
      <c r="V371" s="5">
        <f t="shared" si="100"/>
        <v>2.212706050146557</v>
      </c>
      <c r="W371" s="5">
        <f t="shared" si="101"/>
        <v>2.212706050146557</v>
      </c>
      <c r="X371" s="5">
        <f t="shared" si="102"/>
        <v>1</v>
      </c>
      <c r="Y371" s="5">
        <f t="shared" si="103"/>
        <v>2.287651529841721</v>
      </c>
      <c r="Z371" s="5">
        <f t="shared" si="104"/>
        <v>1.8742442443343477</v>
      </c>
      <c r="AA371" s="5">
        <f t="shared" si="105"/>
        <v>1.9353956975719637</v>
      </c>
      <c r="AB371" s="5">
        <f t="shared" si="106"/>
        <v>1.9353956975719637</v>
      </c>
      <c r="AC371" s="5">
        <f t="shared" si="107"/>
        <v>1.9353956975719637</v>
      </c>
      <c r="AD371" s="5">
        <f t="shared" si="108"/>
        <v>1.9353956975719637</v>
      </c>
    </row>
    <row r="372" spans="15:30" x14ac:dyDescent="0.2">
      <c r="O372" s="6">
        <f t="shared" si="93"/>
        <v>37.890000000000271</v>
      </c>
      <c r="P372" s="6">
        <f t="shared" si="94"/>
        <v>37.900000000000269</v>
      </c>
      <c r="Q372" s="5">
        <f t="shared" si="95"/>
        <v>2.2806482267765653</v>
      </c>
      <c r="R372" s="5">
        <f t="shared" si="96"/>
        <v>2.2806482267765653</v>
      </c>
      <c r="S372" s="5">
        <f t="shared" si="97"/>
        <v>2.259025096942731</v>
      </c>
      <c r="T372" s="5">
        <f t="shared" si="98"/>
        <v>2.2066365705232807</v>
      </c>
      <c r="U372" s="5">
        <f t="shared" si="99"/>
        <v>2.2066365705232807</v>
      </c>
      <c r="V372" s="5">
        <f t="shared" si="100"/>
        <v>2.2066365705232807</v>
      </c>
      <c r="W372" s="5">
        <f t="shared" si="101"/>
        <v>2.2066365705232807</v>
      </c>
      <c r="X372" s="5">
        <f t="shared" si="102"/>
        <v>1</v>
      </c>
      <c r="Y372" s="5">
        <f t="shared" si="103"/>
        <v>2.2806482267765653</v>
      </c>
      <c r="Z372" s="5">
        <f t="shared" si="104"/>
        <v>1.8683267087368747</v>
      </c>
      <c r="AA372" s="5">
        <f t="shared" si="105"/>
        <v>1.9297805126937935</v>
      </c>
      <c r="AB372" s="5">
        <f t="shared" si="106"/>
        <v>1.9297805126937935</v>
      </c>
      <c r="AC372" s="5">
        <f t="shared" si="107"/>
        <v>1.9297805126937935</v>
      </c>
      <c r="AD372" s="5">
        <f t="shared" si="108"/>
        <v>1.9297805126937935</v>
      </c>
    </row>
    <row r="373" spans="15:30" x14ac:dyDescent="0.2">
      <c r="O373" s="6">
        <f t="shared" si="93"/>
        <v>37.990000000000272</v>
      </c>
      <c r="P373" s="6">
        <f t="shared" si="94"/>
        <v>38.00000000000027</v>
      </c>
      <c r="Q373" s="5">
        <f t="shared" si="95"/>
        <v>2.2736976200903887</v>
      </c>
      <c r="R373" s="5">
        <f t="shared" si="96"/>
        <v>2.2736976200903887</v>
      </c>
      <c r="S373" s="5">
        <f t="shared" si="97"/>
        <v>2.2525268598733321</v>
      </c>
      <c r="T373" s="5">
        <f t="shared" si="98"/>
        <v>2.2006100965210647</v>
      </c>
      <c r="U373" s="5">
        <f t="shared" si="99"/>
        <v>2.2006100965210647</v>
      </c>
      <c r="V373" s="5">
        <f t="shared" si="100"/>
        <v>2.2006100965210647</v>
      </c>
      <c r="W373" s="5">
        <f t="shared" si="101"/>
        <v>2.2006100965210647</v>
      </c>
      <c r="X373" s="5">
        <f t="shared" si="102"/>
        <v>1</v>
      </c>
      <c r="Y373" s="5">
        <f t="shared" si="103"/>
        <v>2.2736976200903887</v>
      </c>
      <c r="Z373" s="5">
        <f t="shared" si="104"/>
        <v>1.8624581781912755</v>
      </c>
      <c r="AA373" s="5">
        <f t="shared" si="105"/>
        <v>1.9242086301347305</v>
      </c>
      <c r="AB373" s="5">
        <f t="shared" si="106"/>
        <v>1.9242086301347305</v>
      </c>
      <c r="AC373" s="5">
        <f t="shared" si="107"/>
        <v>1.9242086301347305</v>
      </c>
      <c r="AD373" s="5">
        <f t="shared" si="108"/>
        <v>1.9242086301347305</v>
      </c>
    </row>
    <row r="374" spans="15:30" x14ac:dyDescent="0.2">
      <c r="O374" s="6">
        <f t="shared" si="93"/>
        <v>38.090000000000273</v>
      </c>
      <c r="P374" s="6">
        <f t="shared" si="94"/>
        <v>38.100000000000271</v>
      </c>
      <c r="Q374" s="5">
        <f t="shared" si="95"/>
        <v>2.2667991608512157</v>
      </c>
      <c r="R374" s="5">
        <f t="shared" si="96"/>
        <v>2.2667991608512157</v>
      </c>
      <c r="S374" s="5">
        <f t="shared" si="97"/>
        <v>2.2460757310632466</v>
      </c>
      <c r="T374" s="5">
        <f t="shared" si="98"/>
        <v>2.1946262010624311</v>
      </c>
      <c r="U374" s="5">
        <f t="shared" si="99"/>
        <v>2.1946262010624311</v>
      </c>
      <c r="V374" s="5">
        <f t="shared" si="100"/>
        <v>2.1946262010624311</v>
      </c>
      <c r="W374" s="5">
        <f t="shared" si="101"/>
        <v>2.1946262010624311</v>
      </c>
      <c r="X374" s="5">
        <f t="shared" si="102"/>
        <v>1</v>
      </c>
      <c r="Y374" s="5">
        <f t="shared" si="103"/>
        <v>2.2667991608512157</v>
      </c>
      <c r="Z374" s="5">
        <f t="shared" si="104"/>
        <v>1.8566381103702023</v>
      </c>
      <c r="AA374" s="5">
        <f t="shared" si="105"/>
        <v>1.9186795949564428</v>
      </c>
      <c r="AB374" s="5">
        <f t="shared" si="106"/>
        <v>1.9186795949564428</v>
      </c>
      <c r="AC374" s="5">
        <f t="shared" si="107"/>
        <v>1.9186795949564428</v>
      </c>
      <c r="AD374" s="5">
        <f t="shared" si="108"/>
        <v>1.9186795949564428</v>
      </c>
    </row>
    <row r="375" spans="15:30" x14ac:dyDescent="0.2">
      <c r="O375" s="6">
        <f t="shared" si="93"/>
        <v>38.190000000000275</v>
      </c>
      <c r="P375" s="6">
        <f t="shared" si="94"/>
        <v>38.200000000000273</v>
      </c>
      <c r="Q375" s="5">
        <f t="shared" si="95"/>
        <v>2.2599523074620556</v>
      </c>
      <c r="R375" s="5">
        <f t="shared" si="96"/>
        <v>2.2599523074620556</v>
      </c>
      <c r="S375" s="5">
        <f t="shared" si="97"/>
        <v>2.2396712342676053</v>
      </c>
      <c r="T375" s="5">
        <f t="shared" si="98"/>
        <v>2.1886844625485873</v>
      </c>
      <c r="U375" s="5">
        <f t="shared" si="99"/>
        <v>2.1886844625485873</v>
      </c>
      <c r="V375" s="5">
        <f t="shared" si="100"/>
        <v>2.1886844625485873</v>
      </c>
      <c r="W375" s="5">
        <f t="shared" si="101"/>
        <v>2.1886844625485873</v>
      </c>
      <c r="X375" s="5">
        <f t="shared" si="102"/>
        <v>1</v>
      </c>
      <c r="Y375" s="5">
        <f t="shared" si="103"/>
        <v>2.2599523074620556</v>
      </c>
      <c r="Z375" s="5">
        <f t="shared" si="104"/>
        <v>1.8508659706078292</v>
      </c>
      <c r="AA375" s="5">
        <f t="shared" si="105"/>
        <v>1.9131929583564069</v>
      </c>
      <c r="AB375" s="5">
        <f t="shared" si="106"/>
        <v>1.9131929583564069</v>
      </c>
      <c r="AC375" s="5">
        <f t="shared" si="107"/>
        <v>1.9131929583564069</v>
      </c>
      <c r="AD375" s="5">
        <f t="shared" si="108"/>
        <v>1.9131929583564069</v>
      </c>
    </row>
    <row r="376" spans="15:30" x14ac:dyDescent="0.2">
      <c r="O376" s="6">
        <f t="shared" si="93"/>
        <v>38.290000000000276</v>
      </c>
      <c r="P376" s="6">
        <f t="shared" si="94"/>
        <v>38.300000000000274</v>
      </c>
      <c r="Q376" s="5">
        <f t="shared" si="95"/>
        <v>2.2531565255419714</v>
      </c>
      <c r="R376" s="5">
        <f t="shared" si="96"/>
        <v>2.2531565255419714</v>
      </c>
      <c r="S376" s="5">
        <f t="shared" si="97"/>
        <v>2.2333128994418092</v>
      </c>
      <c r="T376" s="5">
        <f t="shared" si="98"/>
        <v>2.1827844647737091</v>
      </c>
      <c r="U376" s="5">
        <f t="shared" si="99"/>
        <v>2.1827844647737091</v>
      </c>
      <c r="V376" s="5">
        <f t="shared" si="100"/>
        <v>2.1827844647737091</v>
      </c>
      <c r="W376" s="5">
        <f t="shared" si="101"/>
        <v>2.1827844647737091</v>
      </c>
      <c r="X376" s="5">
        <f t="shared" si="102"/>
        <v>1</v>
      </c>
      <c r="Y376" s="5">
        <f t="shared" si="103"/>
        <v>2.2531565255419714</v>
      </c>
      <c r="Z376" s="5">
        <f t="shared" si="104"/>
        <v>1.8451412317691964</v>
      </c>
      <c r="AA376" s="5">
        <f t="shared" si="105"/>
        <v>1.907748277567517</v>
      </c>
      <c r="AB376" s="5">
        <f t="shared" si="106"/>
        <v>1.907748277567517</v>
      </c>
      <c r="AC376" s="5">
        <f t="shared" si="107"/>
        <v>1.907748277567517</v>
      </c>
      <c r="AD376" s="5">
        <f t="shared" si="108"/>
        <v>1.907748277567517</v>
      </c>
    </row>
    <row r="377" spans="15:30" x14ac:dyDescent="0.2">
      <c r="O377" s="6">
        <f t="shared" si="93"/>
        <v>38.390000000000278</v>
      </c>
      <c r="P377" s="6">
        <f t="shared" si="94"/>
        <v>38.400000000000276</v>
      </c>
      <c r="Q377" s="5">
        <f t="shared" si="95"/>
        <v>2.2464112878094005</v>
      </c>
      <c r="R377" s="5">
        <f t="shared" si="96"/>
        <v>2.2464112878094005</v>
      </c>
      <c r="S377" s="5">
        <f t="shared" si="97"/>
        <v>2.2270002626433016</v>
      </c>
      <c r="T377" s="5">
        <f t="shared" si="98"/>
        <v>2.1769257968408087</v>
      </c>
      <c r="U377" s="5">
        <f t="shared" si="99"/>
        <v>2.1769257968408087</v>
      </c>
      <c r="V377" s="5">
        <f t="shared" si="100"/>
        <v>2.1769257968408087</v>
      </c>
      <c r="W377" s="5">
        <f t="shared" si="101"/>
        <v>2.1769257968408087</v>
      </c>
      <c r="X377" s="5">
        <f t="shared" si="102"/>
        <v>1</v>
      </c>
      <c r="Y377" s="5">
        <f t="shared" si="103"/>
        <v>2.2464112878094005</v>
      </c>
      <c r="Z377" s="5">
        <f t="shared" si="104"/>
        <v>1.8394633741221567</v>
      </c>
      <c r="AA377" s="5">
        <f t="shared" si="105"/>
        <v>1.9023451157596145</v>
      </c>
      <c r="AB377" s="5">
        <f t="shared" si="106"/>
        <v>1.9023451157596145</v>
      </c>
      <c r="AC377" s="5">
        <f t="shared" si="107"/>
        <v>1.9023451157596145</v>
      </c>
      <c r="AD377" s="5">
        <f t="shared" si="108"/>
        <v>1.9023451157596145</v>
      </c>
    </row>
    <row r="378" spans="15:30" x14ac:dyDescent="0.2">
      <c r="O378" s="6">
        <f t="shared" si="93"/>
        <v>38.490000000000279</v>
      </c>
      <c r="P378" s="6">
        <f t="shared" si="94"/>
        <v>38.500000000000277</v>
      </c>
      <c r="Q378" s="5">
        <f t="shared" si="95"/>
        <v>2.2397160739676933</v>
      </c>
      <c r="R378" s="5">
        <f t="shared" si="96"/>
        <v>2.2397160739676933</v>
      </c>
      <c r="S378" s="5">
        <f t="shared" si="97"/>
        <v>2.2207328659351599</v>
      </c>
      <c r="T378" s="5">
        <f t="shared" si="98"/>
        <v>2.1711080530791365</v>
      </c>
      <c r="U378" s="5">
        <f t="shared" si="99"/>
        <v>2.1711080530791365</v>
      </c>
      <c r="V378" s="5">
        <f t="shared" si="100"/>
        <v>2.1711080530791365</v>
      </c>
      <c r="W378" s="5">
        <f t="shared" si="101"/>
        <v>2.1711080530791365</v>
      </c>
      <c r="X378" s="5">
        <f t="shared" si="102"/>
        <v>1</v>
      </c>
      <c r="Y378" s="5">
        <f t="shared" si="103"/>
        <v>2.2397160739676933</v>
      </c>
      <c r="Z378" s="5">
        <f t="shared" si="104"/>
        <v>1.8338318852118602</v>
      </c>
      <c r="AA378" s="5">
        <f t="shared" si="105"/>
        <v>1.8969830419429063</v>
      </c>
      <c r="AB378" s="5">
        <f t="shared" si="106"/>
        <v>1.8969830419429063</v>
      </c>
      <c r="AC378" s="5">
        <f t="shared" si="107"/>
        <v>1.8969830419429063</v>
      </c>
      <c r="AD378" s="5">
        <f t="shared" si="108"/>
        <v>1.8969830419429063</v>
      </c>
    </row>
    <row r="379" spans="15:30" x14ac:dyDescent="0.2">
      <c r="O379" s="6">
        <f t="shared" si="93"/>
        <v>38.590000000000281</v>
      </c>
      <c r="P379" s="6">
        <f t="shared" si="94"/>
        <v>38.600000000000279</v>
      </c>
      <c r="Q379" s="5">
        <f t="shared" si="95"/>
        <v>2.2330703705928103</v>
      </c>
      <c r="R379" s="5">
        <f t="shared" si="96"/>
        <v>2.2330703705928103</v>
      </c>
      <c r="S379" s="5">
        <f t="shared" si="97"/>
        <v>2.2145102572914817</v>
      </c>
      <c r="T379" s="5">
        <f t="shared" si="98"/>
        <v>2.165330832963102</v>
      </c>
      <c r="U379" s="5">
        <f t="shared" si="99"/>
        <v>2.165330832963102</v>
      </c>
      <c r="V379" s="5">
        <f t="shared" si="100"/>
        <v>2.165330832963102</v>
      </c>
      <c r="W379" s="5">
        <f t="shared" si="101"/>
        <v>2.165330832963102</v>
      </c>
      <c r="X379" s="5">
        <f t="shared" si="102"/>
        <v>1</v>
      </c>
      <c r="Y379" s="5">
        <f t="shared" si="103"/>
        <v>2.2330703705928103</v>
      </c>
      <c r="Z379" s="5">
        <f t="shared" si="104"/>
        <v>1.8282462597377283</v>
      </c>
      <c r="AA379" s="5">
        <f t="shared" si="105"/>
        <v>1.8916616308732204</v>
      </c>
      <c r="AB379" s="5">
        <f t="shared" si="106"/>
        <v>1.8916616308732204</v>
      </c>
      <c r="AC379" s="5">
        <f t="shared" si="107"/>
        <v>1.8916616308732204</v>
      </c>
      <c r="AD379" s="5">
        <f t="shared" si="108"/>
        <v>1.8916616308732204</v>
      </c>
    </row>
    <row r="380" spans="15:30" x14ac:dyDescent="0.2">
      <c r="O380" s="6">
        <f t="shared" si="93"/>
        <v>38.690000000000282</v>
      </c>
      <c r="P380" s="6">
        <f t="shared" si="94"/>
        <v>38.70000000000028</v>
      </c>
      <c r="Q380" s="5">
        <f t="shared" si="95"/>
        <v>2.2264736710231405</v>
      </c>
      <c r="R380" s="5">
        <f t="shared" si="96"/>
        <v>2.2264736710231405</v>
      </c>
      <c r="S380" s="5">
        <f t="shared" si="97"/>
        <v>2.2083319905045213</v>
      </c>
      <c r="T380" s="5">
        <f t="shared" si="98"/>
        <v>2.1595937410326735</v>
      </c>
      <c r="U380" s="5">
        <f t="shared" si="99"/>
        <v>2.1595937410326735</v>
      </c>
      <c r="V380" s="5">
        <f t="shared" si="100"/>
        <v>2.1595937410326735</v>
      </c>
      <c r="W380" s="5">
        <f t="shared" si="101"/>
        <v>2.1595937410326735</v>
      </c>
      <c r="X380" s="5">
        <f t="shared" si="102"/>
        <v>1</v>
      </c>
      <c r="Y380" s="5">
        <f t="shared" si="103"/>
        <v>2.2264736710231405</v>
      </c>
      <c r="Z380" s="5">
        <f t="shared" si="104"/>
        <v>1.8227059994328509</v>
      </c>
      <c r="AA380" s="5">
        <f t="shared" si="105"/>
        <v>1.8863804629590619</v>
      </c>
      <c r="AB380" s="5">
        <f t="shared" si="106"/>
        <v>1.8863804629590619</v>
      </c>
      <c r="AC380" s="5">
        <f t="shared" si="107"/>
        <v>1.8863804629590619</v>
      </c>
      <c r="AD380" s="5">
        <f t="shared" si="108"/>
        <v>1.8863804629590619</v>
      </c>
    </row>
    <row r="381" spans="15:30" x14ac:dyDescent="0.2">
      <c r="O381" s="6">
        <f t="shared" si="93"/>
        <v>38.790000000000283</v>
      </c>
      <c r="P381" s="6">
        <f t="shared" si="94"/>
        <v>38.800000000000281</v>
      </c>
      <c r="Q381" s="5">
        <f t="shared" si="95"/>
        <v>2.2199254752513879</v>
      </c>
      <c r="R381" s="5">
        <f t="shared" si="96"/>
        <v>2.2199254752513879</v>
      </c>
      <c r="S381" s="5">
        <f t="shared" si="97"/>
        <v>2.2021976250935373</v>
      </c>
      <c r="T381" s="5">
        <f t="shared" si="98"/>
        <v>2.1538963868152257</v>
      </c>
      <c r="U381" s="5">
        <f t="shared" si="99"/>
        <v>2.1538963868152257</v>
      </c>
      <c r="V381" s="5">
        <f t="shared" si="100"/>
        <v>2.1538963868152257</v>
      </c>
      <c r="W381" s="5">
        <f t="shared" si="101"/>
        <v>2.1538963868152257</v>
      </c>
      <c r="X381" s="5">
        <f t="shared" si="102"/>
        <v>1</v>
      </c>
      <c r="Y381" s="5">
        <f t="shared" si="103"/>
        <v>2.2199254752513879</v>
      </c>
      <c r="Z381" s="5">
        <f t="shared" si="104"/>
        <v>1.8172106129457635</v>
      </c>
      <c r="AA381" s="5">
        <f t="shared" si="105"/>
        <v>1.8811391241704332</v>
      </c>
      <c r="AB381" s="5">
        <f t="shared" si="106"/>
        <v>1.8811391241704332</v>
      </c>
      <c r="AC381" s="5">
        <f t="shared" si="107"/>
        <v>1.8811391241704332</v>
      </c>
      <c r="AD381" s="5">
        <f t="shared" si="108"/>
        <v>1.8811391241704332</v>
      </c>
    </row>
    <row r="382" spans="15:30" x14ac:dyDescent="0.2">
      <c r="O382" s="6">
        <f t="shared" si="93"/>
        <v>38.890000000000285</v>
      </c>
      <c r="P382" s="6">
        <f t="shared" si="94"/>
        <v>38.900000000000283</v>
      </c>
      <c r="Q382" s="5">
        <f t="shared" si="95"/>
        <v>2.2134252898184816</v>
      </c>
      <c r="R382" s="5">
        <f t="shared" si="96"/>
        <v>2.2134252898184816</v>
      </c>
      <c r="S382" s="5">
        <f t="shared" si="97"/>
        <v>2.1961067262153233</v>
      </c>
      <c r="T382" s="5">
        <f t="shared" si="98"/>
        <v>2.1482383847488071</v>
      </c>
      <c r="U382" s="5">
        <f t="shared" si="99"/>
        <v>2.1482383847488071</v>
      </c>
      <c r="V382" s="5">
        <f t="shared" si="100"/>
        <v>2.1482383847488071</v>
      </c>
      <c r="W382" s="5">
        <f t="shared" si="101"/>
        <v>2.1482383847488071</v>
      </c>
      <c r="X382" s="5">
        <f t="shared" si="102"/>
        <v>1</v>
      </c>
      <c r="Y382" s="5">
        <f t="shared" si="103"/>
        <v>2.2134252898184816</v>
      </c>
      <c r="Z382" s="5">
        <f t="shared" si="104"/>
        <v>1.8117596157245388</v>
      </c>
      <c r="AA382" s="5">
        <f t="shared" si="105"/>
        <v>1.8759372059493766</v>
      </c>
      <c r="AB382" s="5">
        <f t="shared" si="106"/>
        <v>1.8759372059493766</v>
      </c>
      <c r="AC382" s="5">
        <f t="shared" si="107"/>
        <v>1.8759372059493766</v>
      </c>
      <c r="AD382" s="5">
        <f t="shared" si="108"/>
        <v>1.8759372059493766</v>
      </c>
    </row>
    <row r="383" spans="15:30" x14ac:dyDescent="0.2">
      <c r="O383" s="6">
        <f t="shared" si="93"/>
        <v>38.990000000000286</v>
      </c>
      <c r="P383" s="6">
        <f t="shared" si="94"/>
        <v>39.000000000000284</v>
      </c>
      <c r="Q383" s="5">
        <f t="shared" si="95"/>
        <v>2.206972627709475</v>
      </c>
      <c r="R383" s="5">
        <f t="shared" si="96"/>
        <v>2.206972627709475</v>
      </c>
      <c r="S383" s="5">
        <f t="shared" si="97"/>
        <v>2.1900588645763728</v>
      </c>
      <c r="T383" s="5">
        <f t="shared" si="98"/>
        <v>2.1426193541067966</v>
      </c>
      <c r="U383" s="5">
        <f t="shared" si="99"/>
        <v>2.1426193541067966</v>
      </c>
      <c r="V383" s="5">
        <f t="shared" si="100"/>
        <v>2.1426193541067966</v>
      </c>
      <c r="W383" s="5">
        <f t="shared" si="101"/>
        <v>2.1426193541067966</v>
      </c>
      <c r="X383" s="5">
        <f t="shared" si="102"/>
        <v>1</v>
      </c>
      <c r="Y383" s="5">
        <f t="shared" si="103"/>
        <v>2.206972627709475</v>
      </c>
      <c r="Z383" s="5">
        <f t="shared" si="104"/>
        <v>1.8063525299031495</v>
      </c>
      <c r="AA383" s="5">
        <f t="shared" si="105"/>
        <v>1.8707743051222068</v>
      </c>
      <c r="AB383" s="5">
        <f t="shared" si="106"/>
        <v>1.8707743051222068</v>
      </c>
      <c r="AC383" s="5">
        <f t="shared" si="107"/>
        <v>1.8707743051222068</v>
      </c>
      <c r="AD383" s="5">
        <f t="shared" si="108"/>
        <v>1.8707743051222068</v>
      </c>
    </row>
    <row r="384" spans="15:30" x14ac:dyDescent="0.2">
      <c r="O384" s="6">
        <f t="shared" si="93"/>
        <v>39.090000000000288</v>
      </c>
      <c r="P384" s="6">
        <f t="shared" si="94"/>
        <v>39.100000000000286</v>
      </c>
      <c r="Q384" s="5">
        <f t="shared" si="95"/>
        <v>2.2005670082513813</v>
      </c>
      <c r="R384" s="5">
        <f t="shared" si="96"/>
        <v>2.2005670082513813</v>
      </c>
      <c r="S384" s="5">
        <f t="shared" si="97"/>
        <v>2.1840536163466613</v>
      </c>
      <c r="T384" s="5">
        <f t="shared" si="98"/>
        <v>2.1370389189239187</v>
      </c>
      <c r="U384" s="5">
        <f t="shared" si="99"/>
        <v>2.1370389189239187</v>
      </c>
      <c r="V384" s="5">
        <f t="shared" si="100"/>
        <v>2.1370389189239187</v>
      </c>
      <c r="W384" s="5">
        <f t="shared" si="101"/>
        <v>2.1370389189239187</v>
      </c>
      <c r="X384" s="5">
        <f t="shared" si="102"/>
        <v>1</v>
      </c>
      <c r="Y384" s="5">
        <f t="shared" si="103"/>
        <v>2.2005670082513813</v>
      </c>
      <c r="Z384" s="5">
        <f t="shared" si="104"/>
        <v>1.8009888841900497</v>
      </c>
      <c r="AA384" s="5">
        <f t="shared" si="105"/>
        <v>1.8656500238133871</v>
      </c>
      <c r="AB384" s="5">
        <f t="shared" si="106"/>
        <v>1.8656500238133871</v>
      </c>
      <c r="AC384" s="5">
        <f t="shared" si="107"/>
        <v>1.8656500238133871</v>
      </c>
      <c r="AD384" s="5">
        <f t="shared" si="108"/>
        <v>1.8656500238133871</v>
      </c>
    </row>
    <row r="385" spans="15:30" x14ac:dyDescent="0.2">
      <c r="O385" s="6">
        <f t="shared" si="93"/>
        <v>39.190000000000289</v>
      </c>
      <c r="P385" s="6">
        <f t="shared" si="94"/>
        <v>39.200000000000287</v>
      </c>
      <c r="Q385" s="5">
        <f t="shared" si="95"/>
        <v>2.1942079570129103</v>
      </c>
      <c r="R385" s="5">
        <f t="shared" si="96"/>
        <v>2.1942079570129103</v>
      </c>
      <c r="S385" s="5">
        <f t="shared" si="97"/>
        <v>2.1780905630749934</v>
      </c>
      <c r="T385" s="5">
        <f t="shared" si="98"/>
        <v>2.1314967079235956</v>
      </c>
      <c r="U385" s="5">
        <f t="shared" si="99"/>
        <v>2.1314967079235956</v>
      </c>
      <c r="V385" s="5">
        <f t="shared" si="100"/>
        <v>2.1314967079235956</v>
      </c>
      <c r="W385" s="5">
        <f t="shared" si="101"/>
        <v>2.1314967079235956</v>
      </c>
      <c r="X385" s="5">
        <f t="shared" si="102"/>
        <v>1</v>
      </c>
      <c r="Y385" s="5">
        <f t="shared" si="103"/>
        <v>2.1942079570129103</v>
      </c>
      <c r="Z385" s="5">
        <f t="shared" si="104"/>
        <v>1.7956682137589228</v>
      </c>
      <c r="AA385" s="5">
        <f t="shared" si="105"/>
        <v>1.8605639693610254</v>
      </c>
      <c r="AB385" s="5">
        <f t="shared" si="106"/>
        <v>1.8605639693610254</v>
      </c>
      <c r="AC385" s="5">
        <f t="shared" si="107"/>
        <v>1.8605639693610254</v>
      </c>
      <c r="AD385" s="5">
        <f t="shared" si="108"/>
        <v>1.8605639693610254</v>
      </c>
    </row>
    <row r="386" spans="15:30" x14ac:dyDescent="0.2">
      <c r="O386" s="6">
        <f t="shared" si="93"/>
        <v>39.29000000000029</v>
      </c>
      <c r="P386" s="6">
        <f t="shared" si="94"/>
        <v>39.300000000000288</v>
      </c>
      <c r="Q386" s="5">
        <f t="shared" si="95"/>
        <v>2.1878950057060607</v>
      </c>
      <c r="R386" s="5">
        <f t="shared" si="96"/>
        <v>2.1878950057060607</v>
      </c>
      <c r="S386" s="5">
        <f t="shared" si="97"/>
        <v>2.172169291605897</v>
      </c>
      <c r="T386" s="5">
        <f t="shared" si="98"/>
        <v>2.1259923544465966</v>
      </c>
      <c r="U386" s="5">
        <f t="shared" si="99"/>
        <v>2.1259923544465966</v>
      </c>
      <c r="V386" s="5">
        <f t="shared" si="100"/>
        <v>2.1259923544465966</v>
      </c>
      <c r="W386" s="5">
        <f t="shared" si="101"/>
        <v>2.1259923544465966</v>
      </c>
      <c r="X386" s="5">
        <f t="shared" si="102"/>
        <v>1</v>
      </c>
      <c r="Y386" s="5">
        <f t="shared" si="103"/>
        <v>2.1878950057060607</v>
      </c>
      <c r="Z386" s="5">
        <f t="shared" si="104"/>
        <v>1.7903900601415512</v>
      </c>
      <c r="AA386" s="5">
        <f t="shared" si="105"/>
        <v>1.8555157542339498</v>
      </c>
      <c r="AB386" s="5">
        <f t="shared" si="106"/>
        <v>1.8555157542339498</v>
      </c>
      <c r="AC386" s="5">
        <f t="shared" si="107"/>
        <v>1.8555157542339498</v>
      </c>
      <c r="AD386" s="5">
        <f t="shared" si="108"/>
        <v>1.8555157542339498</v>
      </c>
    </row>
    <row r="387" spans="15:30" x14ac:dyDescent="0.2">
      <c r="O387" s="6">
        <f t="shared" ref="O387:O450" si="109">P387-0.01</f>
        <v>39.390000000000292</v>
      </c>
      <c r="P387" s="6">
        <f t="shared" si="94"/>
        <v>39.40000000000029</v>
      </c>
      <c r="Q387" s="5">
        <f t="shared" si="95"/>
        <v>2.1816276920895343</v>
      </c>
      <c r="R387" s="5">
        <f t="shared" si="96"/>
        <v>2.1816276920895343</v>
      </c>
      <c r="S387" s="5">
        <f t="shared" si="97"/>
        <v>2.1662893939980234</v>
      </c>
      <c r="T387" s="5">
        <f t="shared" si="98"/>
        <v>2.1205254963809712</v>
      </c>
      <c r="U387" s="5">
        <f t="shared" si="99"/>
        <v>2.1205254963809712</v>
      </c>
      <c r="V387" s="5">
        <f t="shared" si="100"/>
        <v>2.1205254963809712</v>
      </c>
      <c r="W387" s="5">
        <f t="shared" si="101"/>
        <v>2.1205254963809712</v>
      </c>
      <c r="X387" s="5">
        <f t="shared" si="102"/>
        <v>1</v>
      </c>
      <c r="Y387" s="5">
        <f t="shared" si="103"/>
        <v>2.1816276920895343</v>
      </c>
      <c r="Z387" s="5">
        <f t="shared" si="104"/>
        <v>1.7851539711227582</v>
      </c>
      <c r="AA387" s="5">
        <f t="shared" si="105"/>
        <v>1.8505049959503272</v>
      </c>
      <c r="AB387" s="5">
        <f t="shared" si="106"/>
        <v>1.8505049959503272</v>
      </c>
      <c r="AC387" s="5">
        <f t="shared" si="107"/>
        <v>1.8505049959503272</v>
      </c>
      <c r="AD387" s="5">
        <f t="shared" si="108"/>
        <v>1.8505049959503272</v>
      </c>
    </row>
    <row r="388" spans="15:30" x14ac:dyDescent="0.2">
      <c r="O388" s="6">
        <f t="shared" si="109"/>
        <v>39.490000000000293</v>
      </c>
      <c r="P388" s="6">
        <f t="shared" ref="P388:P451" si="110">P387+0.1</f>
        <v>39.500000000000291</v>
      </c>
      <c r="Q388" s="5">
        <f t="shared" ref="Q388:Q451" si="111">IF($P388&gt;=$D$5,1,10^($C$5*LOG(MAX($P388,$E$5)/$D$5)^2))</f>
        <v>2.1754055598739321</v>
      </c>
      <c r="R388" s="5">
        <f t="shared" ref="R388:R451" si="112">IF($P388&gt;=$D$6,1,10^($C$6*LOG(MAX($P388,$E$6)/$D$6)^2))</f>
        <v>2.1754055598739321</v>
      </c>
      <c r="S388" s="5">
        <f t="shared" ref="S388:S451" si="113">IF($P388&gt;=$D$7,1,10^($C$7*LOG(MAX($P388,$E$7)/$D$7)^2))</f>
        <v>2.1604504674440266</v>
      </c>
      <c r="T388" s="5">
        <f t="shared" ref="T388:T451" si="114">IF($P388&gt;=$D$8,1,10^($C$8*LOG(MAX($P388,$E$8)/$D$8)^2))</f>
        <v>2.1150957760932334</v>
      </c>
      <c r="U388" s="5">
        <f t="shared" ref="U388:U451" si="115">IF($P388&gt;=$D$9,1,10^($C$9*LOG(MAX($P388,$E$9)/$D$9)^2))</f>
        <v>2.1150957760932334</v>
      </c>
      <c r="V388" s="5">
        <f t="shared" ref="V388:V451" si="116">IF($P388&gt;=$D$10,1,10^($C$10*LOG(MAX($P388,$E$10)/$D$10)^2))</f>
        <v>2.1150957760932334</v>
      </c>
      <c r="W388" s="5">
        <f t="shared" ref="W388:W451" si="117">IF($P388&gt;=$D$11,1,10^($C$11*LOG(MAX($P388,$E$11)/$D$11)^2))</f>
        <v>2.1150957760932334</v>
      </c>
      <c r="X388" s="5">
        <f t="shared" ref="X388:X451" si="118">IF($P388&gt;=$H390,1,10^($G$5*LOG(MAX($P388,$I$5)/$H$5)^2))</f>
        <v>1</v>
      </c>
      <c r="Y388" s="5">
        <f t="shared" ref="Y388:Y451" si="119">IF($P388&gt;=$H$6,1,10^($G$6*LOG(MAX($P388,$I$6)/$H$6)^2))</f>
        <v>2.1754055598739321</v>
      </c>
      <c r="Z388" s="5">
        <f t="shared" ref="Z388:Z451" si="120">IF($P388&gt;=$H$7,1,10^($G$7*LOG(MAX($P388,$I$7)/$H$7)^2))</f>
        <v>1.7799595006373785</v>
      </c>
      <c r="AA388" s="5">
        <f t="shared" ref="AA388:AA451" si="121">IF(P388&gt;=$H$8,1,10^($G$8*LOG(MAX($P388,$I$8)/$H$8)^2))</f>
        <v>1.8455313169977974</v>
      </c>
      <c r="AB388" s="5">
        <f t="shared" ref="AB388:AB451" si="122">IF($P388&gt;=$H$9,1,10^($G$9*LOG(MAX($P388,$I$9)/$H$9)^2))</f>
        <v>1.8455313169977974</v>
      </c>
      <c r="AC388" s="5">
        <f t="shared" ref="AC388:AC451" si="123">IF($P388&gt;=$H$10,1,10^($G$10*LOG(MAX($P388,$I$10)/$H$10)^2))</f>
        <v>1.8455313169977974</v>
      </c>
      <c r="AD388" s="5">
        <f t="shared" ref="AD388:AD451" si="124">IF($P388&gt;=$H$11,1,10^($G$11*LOG(MAX($P388,$I$11)/$H$11)^2))</f>
        <v>1.8455313169977974</v>
      </c>
    </row>
    <row r="389" spans="15:30" x14ac:dyDescent="0.2">
      <c r="O389" s="6">
        <f t="shared" si="109"/>
        <v>39.590000000000295</v>
      </c>
      <c r="P389" s="6">
        <f t="shared" si="110"/>
        <v>39.600000000000293</v>
      </c>
      <c r="Q389" s="5">
        <f t="shared" si="111"/>
        <v>2.1692281586286888</v>
      </c>
      <c r="R389" s="5">
        <f t="shared" si="112"/>
        <v>2.1692281586286888</v>
      </c>
      <c r="S389" s="5">
        <f t="shared" si="113"/>
        <v>2.1546521141918857</v>
      </c>
      <c r="T389" s="5">
        <f t="shared" si="114"/>
        <v>2.1097028403607672</v>
      </c>
      <c r="U389" s="5">
        <f t="shared" si="115"/>
        <v>2.1097028403607672</v>
      </c>
      <c r="V389" s="5">
        <f t="shared" si="116"/>
        <v>2.1097028403607672</v>
      </c>
      <c r="W389" s="5">
        <f t="shared" si="117"/>
        <v>2.1097028403607672</v>
      </c>
      <c r="X389" s="5">
        <f t="shared" si="118"/>
        <v>1</v>
      </c>
      <c r="Y389" s="5">
        <f t="shared" si="119"/>
        <v>2.1692281586286888</v>
      </c>
      <c r="Z389" s="5">
        <f t="shared" si="120"/>
        <v>1.7748062086692094</v>
      </c>
      <c r="AA389" s="5">
        <f t="shared" si="121"/>
        <v>1.8405943447550894</v>
      </c>
      <c r="AB389" s="5">
        <f t="shared" si="122"/>
        <v>1.8405943447550894</v>
      </c>
      <c r="AC389" s="5">
        <f t="shared" si="123"/>
        <v>1.8405943447550894</v>
      </c>
      <c r="AD389" s="5">
        <f t="shared" si="124"/>
        <v>1.8405943447550894</v>
      </c>
    </row>
    <row r="390" spans="15:30" x14ac:dyDescent="0.2">
      <c r="O390" s="6">
        <f t="shared" si="109"/>
        <v>39.690000000000296</v>
      </c>
      <c r="P390" s="6">
        <f t="shared" si="110"/>
        <v>39.700000000000294</v>
      </c>
      <c r="Q390" s="5">
        <f t="shared" si="111"/>
        <v>2.1630950436907193</v>
      </c>
      <c r="R390" s="5">
        <f t="shared" si="112"/>
        <v>2.1630950436907193</v>
      </c>
      <c r="S390" s="5">
        <f t="shared" si="113"/>
        <v>2.1488939414676511</v>
      </c>
      <c r="T390" s="5">
        <f t="shared" si="114"/>
        <v>2.1043463403054385</v>
      </c>
      <c r="U390" s="5">
        <f t="shared" si="115"/>
        <v>2.1043463403054385</v>
      </c>
      <c r="V390" s="5">
        <f t="shared" si="116"/>
        <v>2.1043463403054385</v>
      </c>
      <c r="W390" s="5">
        <f t="shared" si="117"/>
        <v>2.1043463403054385</v>
      </c>
      <c r="X390" s="5">
        <f t="shared" si="118"/>
        <v>1</v>
      </c>
      <c r="Y390" s="5">
        <f t="shared" si="119"/>
        <v>2.1630950436907193</v>
      </c>
      <c r="Z390" s="5">
        <f t="shared" si="120"/>
        <v>1.7696936611519063</v>
      </c>
      <c r="AA390" s="5">
        <f t="shared" si="121"/>
        <v>1.835693711415086</v>
      </c>
      <c r="AB390" s="5">
        <f t="shared" si="122"/>
        <v>1.835693711415086</v>
      </c>
      <c r="AC390" s="5">
        <f t="shared" si="123"/>
        <v>1.835693711415086</v>
      </c>
      <c r="AD390" s="5">
        <f t="shared" si="124"/>
        <v>1.835693711415086</v>
      </c>
    </row>
    <row r="391" spans="15:30" x14ac:dyDescent="0.2">
      <c r="O391" s="6">
        <f t="shared" si="109"/>
        <v>39.790000000000298</v>
      </c>
      <c r="P391" s="6">
        <f t="shared" si="110"/>
        <v>39.800000000000296</v>
      </c>
      <c r="Q391" s="5">
        <f t="shared" si="111"/>
        <v>2.1570057760747323</v>
      </c>
      <c r="R391" s="5">
        <f t="shared" si="112"/>
        <v>2.1570057760747323</v>
      </c>
      <c r="S391" s="5">
        <f t="shared" si="113"/>
        <v>2.1431755613995702</v>
      </c>
      <c r="T391" s="5">
        <f t="shared" si="114"/>
        <v>2.0990259313283777</v>
      </c>
      <c r="U391" s="5">
        <f t="shared" si="115"/>
        <v>2.0990259313283777</v>
      </c>
      <c r="V391" s="5">
        <f t="shared" si="116"/>
        <v>2.0990259313283777</v>
      </c>
      <c r="W391" s="5">
        <f t="shared" si="117"/>
        <v>2.0990259313283777</v>
      </c>
      <c r="X391" s="5">
        <f t="shared" si="118"/>
        <v>1</v>
      </c>
      <c r="Y391" s="5">
        <f t="shared" si="119"/>
        <v>2.1570057760747323</v>
      </c>
      <c r="Z391" s="5">
        <f t="shared" si="120"/>
        <v>1.7646214298717686</v>
      </c>
      <c r="AA391" s="5">
        <f t="shared" si="121"/>
        <v>1.8308290539093033</v>
      </c>
      <c r="AB391" s="5">
        <f t="shared" si="122"/>
        <v>1.8308290539093033</v>
      </c>
      <c r="AC391" s="5">
        <f t="shared" si="123"/>
        <v>1.8308290539093033</v>
      </c>
      <c r="AD391" s="5">
        <f t="shared" si="124"/>
        <v>1.8308290539093033</v>
      </c>
    </row>
    <row r="392" spans="15:30" x14ac:dyDescent="0.2">
      <c r="O392" s="6">
        <f t="shared" si="109"/>
        <v>39.890000000000299</v>
      </c>
      <c r="P392" s="6">
        <f t="shared" si="110"/>
        <v>39.900000000000297</v>
      </c>
      <c r="Q392" s="5">
        <f t="shared" si="111"/>
        <v>2.1509599223851792</v>
      </c>
      <c r="R392" s="5">
        <f t="shared" si="112"/>
        <v>2.1509599223851792</v>
      </c>
      <c r="S392" s="5">
        <f t="shared" si="113"/>
        <v>2.1374965909435764</v>
      </c>
      <c r="T392" s="5">
        <f t="shared" si="114"/>
        <v>2.0937412730459219</v>
      </c>
      <c r="U392" s="5">
        <f t="shared" si="115"/>
        <v>2.0937412730459219</v>
      </c>
      <c r="V392" s="5">
        <f t="shared" si="116"/>
        <v>2.0937412730459219</v>
      </c>
      <c r="W392" s="5">
        <f t="shared" si="117"/>
        <v>2.0937412730459219</v>
      </c>
      <c r="X392" s="5">
        <f t="shared" si="118"/>
        <v>1</v>
      </c>
      <c r="Y392" s="5">
        <f t="shared" si="119"/>
        <v>2.1509599223851792</v>
      </c>
      <c r="Z392" s="5">
        <f t="shared" si="120"/>
        <v>1.7595890923723854</v>
      </c>
      <c r="AA392" s="5">
        <f t="shared" si="121"/>
        <v>1.8260000138337675</v>
      </c>
      <c r="AB392" s="5">
        <f t="shared" si="122"/>
        <v>1.8260000138337675</v>
      </c>
      <c r="AC392" s="5">
        <f t="shared" si="123"/>
        <v>1.8260000138337675</v>
      </c>
      <c r="AD392" s="5">
        <f t="shared" si="124"/>
        <v>1.8260000138337675</v>
      </c>
    </row>
    <row r="393" spans="15:30" x14ac:dyDescent="0.2">
      <c r="O393" s="6">
        <f t="shared" si="109"/>
        <v>39.9900000000003</v>
      </c>
      <c r="P393" s="6">
        <f t="shared" si="110"/>
        <v>40.000000000000298</v>
      </c>
      <c r="Q393" s="5">
        <f t="shared" si="111"/>
        <v>2.1449570547298089</v>
      </c>
      <c r="R393" s="5">
        <f t="shared" si="112"/>
        <v>2.1449570547298089</v>
      </c>
      <c r="S393" s="5">
        <f t="shared" si="113"/>
        <v>2.1318566518101094</v>
      </c>
      <c r="T393" s="5">
        <f t="shared" si="114"/>
        <v>2.0884920292266775</v>
      </c>
      <c r="U393" s="5">
        <f t="shared" si="115"/>
        <v>2.0884920292266775</v>
      </c>
      <c r="V393" s="5">
        <f t="shared" si="116"/>
        <v>2.0884920292266775</v>
      </c>
      <c r="W393" s="5">
        <f t="shared" si="117"/>
        <v>2.0884920292266775</v>
      </c>
      <c r="X393" s="5">
        <f t="shared" si="118"/>
        <v>1</v>
      </c>
      <c r="Y393" s="5">
        <f t="shared" si="119"/>
        <v>2.1449570547298089</v>
      </c>
      <c r="Z393" s="5">
        <f t="shared" si="120"/>
        <v>1.7545962318610961</v>
      </c>
      <c r="AA393" s="5">
        <f t="shared" si="121"/>
        <v>1.8212062373762437</v>
      </c>
      <c r="AB393" s="5">
        <f t="shared" si="122"/>
        <v>1.8212062373762437</v>
      </c>
      <c r="AC393" s="5">
        <f t="shared" si="123"/>
        <v>1.8212062373762437</v>
      </c>
      <c r="AD393" s="5">
        <f t="shared" si="124"/>
        <v>1.8212062373762437</v>
      </c>
    </row>
    <row r="394" spans="15:30" x14ac:dyDescent="0.2">
      <c r="O394" s="6">
        <f t="shared" si="109"/>
        <v>40.090000000000302</v>
      </c>
      <c r="P394" s="6">
        <f t="shared" si="110"/>
        <v>40.1000000000003</v>
      </c>
      <c r="Q394" s="5">
        <f t="shared" si="111"/>
        <v>2.1389967506347838</v>
      </c>
      <c r="R394" s="5">
        <f t="shared" si="112"/>
        <v>2.1389967506347838</v>
      </c>
      <c r="S394" s="5">
        <f t="shared" si="113"/>
        <v>2.1262553703922396</v>
      </c>
      <c r="T394" s="5">
        <f t="shared" si="114"/>
        <v>2.0832778677296937</v>
      </c>
      <c r="U394" s="5">
        <f t="shared" si="115"/>
        <v>2.0832778677296937</v>
      </c>
      <c r="V394" s="5">
        <f t="shared" si="116"/>
        <v>2.0832778677296937</v>
      </c>
      <c r="W394" s="5">
        <f t="shared" si="117"/>
        <v>2.0832778677296937</v>
      </c>
      <c r="X394" s="5">
        <f t="shared" si="118"/>
        <v>1</v>
      </c>
      <c r="Y394" s="5">
        <f t="shared" si="119"/>
        <v>2.1389967506347838</v>
      </c>
      <c r="Z394" s="5">
        <f t="shared" si="120"/>
        <v>1.7496424371172228</v>
      </c>
      <c r="AA394" s="5">
        <f t="shared" si="121"/>
        <v>1.8164473752448003</v>
      </c>
      <c r="AB394" s="5">
        <f t="shared" si="122"/>
        <v>1.8164473752448003</v>
      </c>
      <c r="AC394" s="5">
        <f t="shared" si="123"/>
        <v>1.8164473752448003</v>
      </c>
      <c r="AD394" s="5">
        <f t="shared" si="124"/>
        <v>1.8164473752448003</v>
      </c>
    </row>
    <row r="395" spans="15:30" x14ac:dyDescent="0.2">
      <c r="O395" s="6">
        <f t="shared" si="109"/>
        <v>40.190000000000303</v>
      </c>
      <c r="P395" s="6">
        <f t="shared" si="110"/>
        <v>40.200000000000301</v>
      </c>
      <c r="Q395" s="5">
        <f t="shared" si="111"/>
        <v>2.1330785929613394</v>
      </c>
      <c r="R395" s="5">
        <f t="shared" si="112"/>
        <v>2.1330785929613394</v>
      </c>
      <c r="S395" s="5">
        <f t="shared" si="113"/>
        <v>2.1206923776950632</v>
      </c>
      <c r="T395" s="5">
        <f t="shared" si="114"/>
        <v>2.0780984604437229</v>
      </c>
      <c r="U395" s="5">
        <f t="shared" si="115"/>
        <v>2.0780984604437229</v>
      </c>
      <c r="V395" s="5">
        <f t="shared" si="116"/>
        <v>2.0780984604437229</v>
      </c>
      <c r="W395" s="5">
        <f t="shared" si="117"/>
        <v>2.0780984604437229</v>
      </c>
      <c r="X395" s="5">
        <f t="shared" si="118"/>
        <v>1</v>
      </c>
      <c r="Y395" s="5">
        <f t="shared" si="119"/>
        <v>2.1330785929613394</v>
      </c>
      <c r="Z395" s="5">
        <f t="shared" si="120"/>
        <v>1.744727302402046</v>
      </c>
      <c r="AA395" s="5">
        <f t="shared" si="121"/>
        <v>1.8117230825976751</v>
      </c>
      <c r="AB395" s="5">
        <f t="shared" si="122"/>
        <v>1.8117230825976751</v>
      </c>
      <c r="AC395" s="5">
        <f t="shared" si="123"/>
        <v>1.8117230825976751</v>
      </c>
      <c r="AD395" s="5">
        <f t="shared" si="124"/>
        <v>1.8117230825976751</v>
      </c>
    </row>
    <row r="396" spans="15:30" x14ac:dyDescent="0.2">
      <c r="O396" s="6">
        <f t="shared" si="109"/>
        <v>40.290000000000305</v>
      </c>
      <c r="P396" s="6">
        <f t="shared" si="110"/>
        <v>40.300000000000303</v>
      </c>
      <c r="Q396" s="5">
        <f t="shared" si="111"/>
        <v>2.1272021698239376</v>
      </c>
      <c r="R396" s="5">
        <f t="shared" si="112"/>
        <v>2.1272021698239376</v>
      </c>
      <c r="S396" s="5">
        <f t="shared" si="113"/>
        <v>2.1151673092663619</v>
      </c>
      <c r="T396" s="5">
        <f t="shared" si="114"/>
        <v>2.0729534832275336</v>
      </c>
      <c r="U396" s="5">
        <f t="shared" si="115"/>
        <v>2.0729534832275336</v>
      </c>
      <c r="V396" s="5">
        <f t="shared" si="116"/>
        <v>2.0729534832275336</v>
      </c>
      <c r="W396" s="5">
        <f t="shared" si="117"/>
        <v>2.0729534832275336</v>
      </c>
      <c r="X396" s="5">
        <f t="shared" si="118"/>
        <v>1</v>
      </c>
      <c r="Y396" s="5">
        <f t="shared" si="119"/>
        <v>2.1272021698239376</v>
      </c>
      <c r="Z396" s="5">
        <f t="shared" si="120"/>
        <v>1.7398504273704745</v>
      </c>
      <c r="AA396" s="5">
        <f t="shared" si="121"/>
        <v>1.8070330189744159</v>
      </c>
      <c r="AB396" s="5">
        <f t="shared" si="122"/>
        <v>1.8070330189744159</v>
      </c>
      <c r="AC396" s="5">
        <f t="shared" si="123"/>
        <v>1.8070330189744159</v>
      </c>
      <c r="AD396" s="5">
        <f t="shared" si="124"/>
        <v>1.8070330189744159</v>
      </c>
    </row>
    <row r="397" spans="15:30" x14ac:dyDescent="0.2">
      <c r="O397" s="6">
        <f t="shared" si="109"/>
        <v>40.390000000000306</v>
      </c>
      <c r="P397" s="6">
        <f t="shared" si="110"/>
        <v>40.400000000000304</v>
      </c>
      <c r="Q397" s="5">
        <f t="shared" si="111"/>
        <v>2.1213670745099078</v>
      </c>
      <c r="R397" s="5">
        <f t="shared" si="112"/>
        <v>2.1213670745099078</v>
      </c>
      <c r="S397" s="5">
        <f t="shared" si="113"/>
        <v>2.1096798051284718</v>
      </c>
      <c r="T397" s="5">
        <f t="shared" si="114"/>
        <v>2.0678426158512746</v>
      </c>
      <c r="U397" s="5">
        <f t="shared" si="115"/>
        <v>2.0678426158512746</v>
      </c>
      <c r="V397" s="5">
        <f t="shared" si="116"/>
        <v>2.0678426158512746</v>
      </c>
      <c r="W397" s="5">
        <f t="shared" si="117"/>
        <v>2.0678426158512746</v>
      </c>
      <c r="X397" s="5">
        <f t="shared" si="118"/>
        <v>1</v>
      </c>
      <c r="Y397" s="5">
        <f t="shared" si="119"/>
        <v>2.1213670745099078</v>
      </c>
      <c r="Z397" s="5">
        <f t="shared" si="120"/>
        <v>1.7350114169843804</v>
      </c>
      <c r="AA397" s="5">
        <f t="shared" si="121"/>
        <v>1.8023768482282754</v>
      </c>
      <c r="AB397" s="5">
        <f t="shared" si="122"/>
        <v>1.8023768482282754</v>
      </c>
      <c r="AC397" s="5">
        <f t="shared" si="123"/>
        <v>1.8023768482282754</v>
      </c>
      <c r="AD397" s="5">
        <f t="shared" si="124"/>
        <v>1.8023768482282754</v>
      </c>
    </row>
    <row r="398" spans="15:30" x14ac:dyDescent="0.2">
      <c r="O398" s="6">
        <f t="shared" si="109"/>
        <v>40.490000000000308</v>
      </c>
      <c r="P398" s="6">
        <f t="shared" si="110"/>
        <v>40.500000000000306</v>
      </c>
      <c r="Q398" s="5">
        <f t="shared" si="111"/>
        <v>2.1155729054005117</v>
      </c>
      <c r="R398" s="5">
        <f t="shared" si="112"/>
        <v>2.1155729054005117</v>
      </c>
      <c r="S398" s="5">
        <f t="shared" si="113"/>
        <v>2.104229509711367</v>
      </c>
      <c r="T398" s="5">
        <f t="shared" si="114"/>
        <v>2.0627655419388522</v>
      </c>
      <c r="U398" s="5">
        <f t="shared" si="115"/>
        <v>2.0627655419388522</v>
      </c>
      <c r="V398" s="5">
        <f t="shared" si="116"/>
        <v>2.0627655419388522</v>
      </c>
      <c r="W398" s="5">
        <f t="shared" si="117"/>
        <v>2.0627655419388522</v>
      </c>
      <c r="X398" s="5">
        <f t="shared" si="118"/>
        <v>1</v>
      </c>
      <c r="Y398" s="5">
        <f t="shared" si="119"/>
        <v>2.1155729054005117</v>
      </c>
      <c r="Z398" s="5">
        <f t="shared" si="120"/>
        <v>1.7302098814275613</v>
      </c>
      <c r="AA398" s="5">
        <f t="shared" si="121"/>
        <v>1.797754238459824</v>
      </c>
      <c r="AB398" s="5">
        <f t="shared" si="122"/>
        <v>1.797754238459824</v>
      </c>
      <c r="AC398" s="5">
        <f t="shared" si="123"/>
        <v>1.797754238459824</v>
      </c>
      <c r="AD398" s="5">
        <f t="shared" si="124"/>
        <v>1.797754238459824</v>
      </c>
    </row>
    <row r="399" spans="15:30" x14ac:dyDescent="0.2">
      <c r="O399" s="6">
        <f t="shared" si="109"/>
        <v>40.590000000000309</v>
      </c>
      <c r="P399" s="6">
        <f t="shared" si="110"/>
        <v>40.600000000000307</v>
      </c>
      <c r="Q399" s="5">
        <f t="shared" si="111"/>
        <v>2.1098192658934356</v>
      </c>
      <c r="R399" s="5">
        <f t="shared" si="112"/>
        <v>2.1098192658934356</v>
      </c>
      <c r="S399" s="5">
        <f t="shared" si="113"/>
        <v>2.0988160717869104</v>
      </c>
      <c r="T399" s="5">
        <f t="shared" si="114"/>
        <v>2.0577219489113077</v>
      </c>
      <c r="U399" s="5">
        <f t="shared" si="115"/>
        <v>2.0577219489113077</v>
      </c>
      <c r="V399" s="5">
        <f t="shared" si="116"/>
        <v>2.0577219489113077</v>
      </c>
      <c r="W399" s="5">
        <f t="shared" si="117"/>
        <v>2.0577219489113077</v>
      </c>
      <c r="X399" s="5">
        <f t="shared" si="118"/>
        <v>1</v>
      </c>
      <c r="Y399" s="5">
        <f t="shared" si="119"/>
        <v>2.1098192658934356</v>
      </c>
      <c r="Z399" s="5">
        <f t="shared" si="120"/>
        <v>1.7254454360222953</v>
      </c>
      <c r="AA399" s="5">
        <f t="shared" si="121"/>
        <v>1.7931648619517644</v>
      </c>
      <c r="AB399" s="5">
        <f t="shared" si="122"/>
        <v>1.7931648619517644</v>
      </c>
      <c r="AC399" s="5">
        <f t="shared" si="123"/>
        <v>1.7931648619517644</v>
      </c>
      <c r="AD399" s="5">
        <f t="shared" si="124"/>
        <v>1.7931648619517644</v>
      </c>
    </row>
    <row r="400" spans="15:30" x14ac:dyDescent="0.2">
      <c r="O400" s="6">
        <f t="shared" si="109"/>
        <v>40.69000000000031</v>
      </c>
      <c r="P400" s="6">
        <f t="shared" si="110"/>
        <v>40.700000000000308</v>
      </c>
      <c r="Q400" s="5">
        <f t="shared" si="111"/>
        <v>2.1041057643266607</v>
      </c>
      <c r="R400" s="5">
        <f t="shared" si="112"/>
        <v>2.1041057643266607</v>
      </c>
      <c r="S400" s="5">
        <f t="shared" si="113"/>
        <v>2.093439144404265</v>
      </c>
      <c r="T400" s="5">
        <f t="shared" si="114"/>
        <v>2.0527115279311769</v>
      </c>
      <c r="U400" s="5">
        <f t="shared" si="115"/>
        <v>2.0527115279311769</v>
      </c>
      <c r="V400" s="5">
        <f t="shared" si="116"/>
        <v>2.0527115279311769</v>
      </c>
      <c r="W400" s="5">
        <f t="shared" si="117"/>
        <v>2.0527115279311769</v>
      </c>
      <c r="X400" s="5">
        <f t="shared" si="118"/>
        <v>1</v>
      </c>
      <c r="Y400" s="5">
        <f t="shared" si="119"/>
        <v>2.1041057643266607</v>
      </c>
      <c r="Z400" s="5">
        <f t="shared" si="120"/>
        <v>1.7207177011474535</v>
      </c>
      <c r="AA400" s="5">
        <f t="shared" si="121"/>
        <v>1.7886083951049183</v>
      </c>
      <c r="AB400" s="5">
        <f t="shared" si="122"/>
        <v>1.7886083951049183</v>
      </c>
      <c r="AC400" s="5">
        <f t="shared" si="123"/>
        <v>1.7886083951049183</v>
      </c>
      <c r="AD400" s="5">
        <f t="shared" si="124"/>
        <v>1.7886083951049183</v>
      </c>
    </row>
    <row r="401" spans="15:30" x14ac:dyDescent="0.2">
      <c r="O401" s="6">
        <f t="shared" si="109"/>
        <v>40.790000000000312</v>
      </c>
      <c r="P401" s="6">
        <f t="shared" si="110"/>
        <v>40.80000000000031</v>
      </c>
      <c r="Q401" s="5">
        <f t="shared" si="111"/>
        <v>2.0984320139036874</v>
      </c>
      <c r="R401" s="5">
        <f t="shared" si="112"/>
        <v>2.0984320139036874</v>
      </c>
      <c r="S401" s="5">
        <f t="shared" si="113"/>
        <v>2.0880983848264263</v>
      </c>
      <c r="T401" s="5">
        <f t="shared" si="114"/>
        <v>2.0477339738478091</v>
      </c>
      <c r="U401" s="5">
        <f t="shared" si="115"/>
        <v>2.0477339738478091</v>
      </c>
      <c r="V401" s="5">
        <f t="shared" si="116"/>
        <v>2.0477339738478091</v>
      </c>
      <c r="W401" s="5">
        <f t="shared" si="117"/>
        <v>2.0477339738478091</v>
      </c>
      <c r="X401" s="5">
        <f t="shared" si="118"/>
        <v>1</v>
      </c>
      <c r="Y401" s="5">
        <f t="shared" si="119"/>
        <v>2.0984320139036874</v>
      </c>
      <c r="Z401" s="5">
        <f t="shared" si="120"/>
        <v>1.7160263021581379</v>
      </c>
      <c r="AA401" s="5">
        <f t="shared" si="121"/>
        <v>1.7840845183753615</v>
      </c>
      <c r="AB401" s="5">
        <f t="shared" si="122"/>
        <v>1.7840845183753615</v>
      </c>
      <c r="AC401" s="5">
        <f t="shared" si="123"/>
        <v>1.7840845183753615</v>
      </c>
      <c r="AD401" s="5">
        <f t="shared" si="124"/>
        <v>1.7840845183753615</v>
      </c>
    </row>
    <row r="402" spans="15:30" x14ac:dyDescent="0.2">
      <c r="O402" s="6">
        <f t="shared" si="109"/>
        <v>40.890000000000313</v>
      </c>
      <c r="P402" s="6">
        <f t="shared" si="110"/>
        <v>40.900000000000311</v>
      </c>
      <c r="Q402" s="5">
        <f t="shared" si="111"/>
        <v>2.092797632620091</v>
      </c>
      <c r="R402" s="5">
        <f t="shared" si="112"/>
        <v>2.092797632620091</v>
      </c>
      <c r="S402" s="5">
        <f t="shared" si="113"/>
        <v>2.082793454467871</v>
      </c>
      <c r="T402" s="5">
        <f t="shared" si="114"/>
        <v>2.0427889851436216</v>
      </c>
      <c r="U402" s="5">
        <f t="shared" si="115"/>
        <v>2.0427889851436216</v>
      </c>
      <c r="V402" s="5">
        <f t="shared" si="116"/>
        <v>2.0427889851436216</v>
      </c>
      <c r="W402" s="5">
        <f t="shared" si="117"/>
        <v>2.0427889851436216</v>
      </c>
      <c r="X402" s="5">
        <f t="shared" si="118"/>
        <v>1</v>
      </c>
      <c r="Y402" s="5">
        <f t="shared" si="119"/>
        <v>2.092797632620091</v>
      </c>
      <c r="Z402" s="5">
        <f t="shared" si="120"/>
        <v>1.7113708693068121</v>
      </c>
      <c r="AA402" s="5">
        <f t="shared" si="121"/>
        <v>1.7795929162126887</v>
      </c>
      <c r="AB402" s="5">
        <f t="shared" si="122"/>
        <v>1.7795929162126887</v>
      </c>
      <c r="AC402" s="5">
        <f t="shared" si="123"/>
        <v>1.7795929162126887</v>
      </c>
      <c r="AD402" s="5">
        <f t="shared" si="124"/>
        <v>1.7795929162126887</v>
      </c>
    </row>
    <row r="403" spans="15:30" x14ac:dyDescent="0.2">
      <c r="O403" s="6">
        <f t="shared" si="109"/>
        <v>40.990000000000315</v>
      </c>
      <c r="P403" s="6">
        <f t="shared" si="110"/>
        <v>41.000000000000313</v>
      </c>
      <c r="Q403" s="5">
        <f t="shared" si="111"/>
        <v>2.0872022431913786</v>
      </c>
      <c r="R403" s="5">
        <f t="shared" si="112"/>
        <v>2.0872022431913786</v>
      </c>
      <c r="S403" s="5">
        <f t="shared" si="113"/>
        <v>2.0775240188332824</v>
      </c>
      <c r="T403" s="5">
        <f t="shared" si="114"/>
        <v>2.03787626388129</v>
      </c>
      <c r="U403" s="5">
        <f t="shared" si="115"/>
        <v>2.03787626388129</v>
      </c>
      <c r="V403" s="5">
        <f t="shared" si="116"/>
        <v>2.03787626388129</v>
      </c>
      <c r="W403" s="5">
        <f t="shared" si="117"/>
        <v>2.03787626388129</v>
      </c>
      <c r="X403" s="5">
        <f t="shared" si="118"/>
        <v>1</v>
      </c>
      <c r="Y403" s="5">
        <f t="shared" si="119"/>
        <v>2.0872022431913786</v>
      </c>
      <c r="Z403" s="5">
        <f t="shared" si="120"/>
        <v>1.7067510376658928</v>
      </c>
      <c r="AA403" s="5">
        <f t="shared" si="121"/>
        <v>1.7751332769993742</v>
      </c>
      <c r="AB403" s="5">
        <f t="shared" si="122"/>
        <v>1.7751332769993742</v>
      </c>
      <c r="AC403" s="5">
        <f t="shared" si="123"/>
        <v>1.7751332769993742</v>
      </c>
      <c r="AD403" s="5">
        <f t="shared" si="124"/>
        <v>1.7751332769993742</v>
      </c>
    </row>
    <row r="404" spans="15:30" x14ac:dyDescent="0.2">
      <c r="O404" s="6">
        <f t="shared" si="109"/>
        <v>41.090000000000316</v>
      </c>
      <c r="P404" s="6">
        <f t="shared" si="110"/>
        <v>41.100000000000314</v>
      </c>
      <c r="Q404" s="5">
        <f t="shared" si="111"/>
        <v>2.0816454729821139</v>
      </c>
      <c r="R404" s="5">
        <f t="shared" si="112"/>
        <v>2.0816454729821139</v>
      </c>
      <c r="S404" s="5">
        <f t="shared" si="113"/>
        <v>2.0722897474573445</v>
      </c>
      <c r="T404" s="5">
        <f t="shared" si="114"/>
        <v>2.0329955156518249</v>
      </c>
      <c r="U404" s="5">
        <f t="shared" si="115"/>
        <v>2.0329955156518249</v>
      </c>
      <c r="V404" s="5">
        <f t="shared" si="116"/>
        <v>2.0329955156518249</v>
      </c>
      <c r="W404" s="5">
        <f t="shared" si="117"/>
        <v>2.0329955156518249</v>
      </c>
      <c r="X404" s="5">
        <f t="shared" si="118"/>
        <v>1</v>
      </c>
      <c r="Y404" s="5">
        <f t="shared" si="119"/>
        <v>2.0816454729821139</v>
      </c>
      <c r="Z404" s="5">
        <f t="shared" si="120"/>
        <v>1.7021664470517717</v>
      </c>
      <c r="AA404" s="5">
        <f t="shared" si="121"/>
        <v>1.7707052929912177</v>
      </c>
      <c r="AB404" s="5">
        <f t="shared" si="122"/>
        <v>1.7707052929912177</v>
      </c>
      <c r="AC404" s="5">
        <f t="shared" si="123"/>
        <v>1.7707052929912177</v>
      </c>
      <c r="AD404" s="5">
        <f t="shared" si="124"/>
        <v>1.7707052929912177</v>
      </c>
    </row>
    <row r="405" spans="15:30" x14ac:dyDescent="0.2">
      <c r="O405" s="6">
        <f t="shared" si="109"/>
        <v>41.190000000000317</v>
      </c>
      <c r="P405" s="6">
        <f t="shared" si="110"/>
        <v>41.200000000000315</v>
      </c>
      <c r="Q405" s="5">
        <f t="shared" si="111"/>
        <v>2.076126953936297</v>
      </c>
      <c r="R405" s="5">
        <f t="shared" si="112"/>
        <v>2.076126953936297</v>
      </c>
      <c r="S405" s="5">
        <f t="shared" si="113"/>
        <v>2.0670903138455747</v>
      </c>
      <c r="T405" s="5">
        <f t="shared" si="114"/>
        <v>2.0281464495235504</v>
      </c>
      <c r="U405" s="5">
        <f t="shared" si="115"/>
        <v>2.0281464495235504</v>
      </c>
      <c r="V405" s="5">
        <f t="shared" si="116"/>
        <v>2.0281464495235504</v>
      </c>
      <c r="W405" s="5">
        <f t="shared" si="117"/>
        <v>2.0281464495235504</v>
      </c>
      <c r="X405" s="5">
        <f t="shared" si="118"/>
        <v>1</v>
      </c>
      <c r="Y405" s="5">
        <f t="shared" si="119"/>
        <v>2.076126953936297</v>
      </c>
      <c r="Z405" s="5">
        <f t="shared" si="120"/>
        <v>1.6976167419502373</v>
      </c>
      <c r="AA405" s="5">
        <f t="shared" si="121"/>
        <v>1.7663086602588469</v>
      </c>
      <c r="AB405" s="5">
        <f t="shared" si="122"/>
        <v>1.7663086602588469</v>
      </c>
      <c r="AC405" s="5">
        <f t="shared" si="123"/>
        <v>1.7663086602588469</v>
      </c>
      <c r="AD405" s="5">
        <f t="shared" si="124"/>
        <v>1.7663086602588469</v>
      </c>
    </row>
    <row r="406" spans="15:30" x14ac:dyDescent="0.2">
      <c r="O406" s="6">
        <f t="shared" si="109"/>
        <v>41.290000000000319</v>
      </c>
      <c r="P406" s="6">
        <f t="shared" si="110"/>
        <v>41.300000000000317</v>
      </c>
      <c r="Q406" s="5">
        <f t="shared" si="111"/>
        <v>2.0706463225089697</v>
      </c>
      <c r="R406" s="5">
        <f t="shared" si="112"/>
        <v>2.0706463225089697</v>
      </c>
      <c r="S406" s="5">
        <f t="shared" si="113"/>
        <v>2.0619253954161798</v>
      </c>
      <c r="T406" s="5">
        <f t="shared" si="114"/>
        <v>2.0233287779919427</v>
      </c>
      <c r="U406" s="5">
        <f t="shared" si="115"/>
        <v>2.0233287779919427</v>
      </c>
      <c r="V406" s="5">
        <f t="shared" si="116"/>
        <v>2.0233287779919427</v>
      </c>
      <c r="W406" s="5">
        <f t="shared" si="117"/>
        <v>2.0233287779919427</v>
      </c>
      <c r="X406" s="5">
        <f t="shared" si="118"/>
        <v>1</v>
      </c>
      <c r="Y406" s="5">
        <f t="shared" si="119"/>
        <v>2.0706463225089697</v>
      </c>
      <c r="Z406" s="5">
        <f t="shared" si="120"/>
        <v>1.6931015714432671</v>
      </c>
      <c r="AA406" s="5">
        <f t="shared" si="121"/>
        <v>1.7619430786302563</v>
      </c>
      <c r="AB406" s="5">
        <f t="shared" si="122"/>
        <v>1.7619430786302563</v>
      </c>
      <c r="AC406" s="5">
        <f t="shared" si="123"/>
        <v>1.7619430786302563</v>
      </c>
      <c r="AD406" s="5">
        <f t="shared" si="124"/>
        <v>1.7619430786302563</v>
      </c>
    </row>
    <row r="407" spans="15:30" x14ac:dyDescent="0.2">
      <c r="O407" s="6">
        <f t="shared" si="109"/>
        <v>41.39000000000032</v>
      </c>
      <c r="P407" s="6">
        <f t="shared" si="110"/>
        <v>41.400000000000318</v>
      </c>
      <c r="Q407" s="5">
        <f t="shared" si="111"/>
        <v>2.06520321959901</v>
      </c>
      <c r="R407" s="5">
        <f t="shared" si="112"/>
        <v>2.06520321959901</v>
      </c>
      <c r="S407" s="5">
        <f t="shared" si="113"/>
        <v>2.056794673442913</v>
      </c>
      <c r="T407" s="5">
        <f t="shared" si="114"/>
        <v>2.0185422169303253</v>
      </c>
      <c r="U407" s="5">
        <f t="shared" si="115"/>
        <v>2.0185422169303253</v>
      </c>
      <c r="V407" s="5">
        <f t="shared" si="116"/>
        <v>2.0185422169303253</v>
      </c>
      <c r="W407" s="5">
        <f t="shared" si="117"/>
        <v>2.0185422169303253</v>
      </c>
      <c r="X407" s="5">
        <f t="shared" si="118"/>
        <v>1</v>
      </c>
      <c r="Y407" s="5">
        <f t="shared" si="119"/>
        <v>2.06520321959901</v>
      </c>
      <c r="Z407" s="5">
        <f t="shared" si="120"/>
        <v>1.6886205891371617</v>
      </c>
      <c r="AA407" s="5">
        <f t="shared" si="121"/>
        <v>1.757608251634361</v>
      </c>
      <c r="AB407" s="5">
        <f t="shared" si="122"/>
        <v>1.757608251634361</v>
      </c>
      <c r="AC407" s="5">
        <f t="shared" si="123"/>
        <v>1.757608251634361</v>
      </c>
      <c r="AD407" s="5">
        <f t="shared" si="124"/>
        <v>1.757608251634361</v>
      </c>
    </row>
    <row r="408" spans="15:30" x14ac:dyDescent="0.2">
      <c r="O408" s="6">
        <f t="shared" si="109"/>
        <v>41.490000000000322</v>
      </c>
      <c r="P408" s="6">
        <f t="shared" si="110"/>
        <v>41.50000000000032</v>
      </c>
      <c r="Q408" s="5">
        <f t="shared" si="111"/>
        <v>2.0597972904831101</v>
      </c>
      <c r="R408" s="5">
        <f t="shared" si="112"/>
        <v>2.0597972904831101</v>
      </c>
      <c r="S408" s="5">
        <f t="shared" si="113"/>
        <v>2.0516978329989133</v>
      </c>
      <c r="T408" s="5">
        <f t="shared" si="114"/>
        <v>2.0137864855413965</v>
      </c>
      <c r="U408" s="5">
        <f t="shared" si="115"/>
        <v>2.0137864855413965</v>
      </c>
      <c r="V408" s="5">
        <f t="shared" si="116"/>
        <v>2.0137864855413965</v>
      </c>
      <c r="W408" s="5">
        <f t="shared" si="117"/>
        <v>2.0137864855413965</v>
      </c>
      <c r="X408" s="5">
        <f t="shared" si="118"/>
        <v>1</v>
      </c>
      <c r="Y408" s="5">
        <f t="shared" si="119"/>
        <v>2.0597972904831101</v>
      </c>
      <c r="Z408" s="5">
        <f t="shared" si="120"/>
        <v>1.6841734530919923</v>
      </c>
      <c r="AA408" s="5">
        <f t="shared" si="121"/>
        <v>1.7533038864455448</v>
      </c>
      <c r="AB408" s="5">
        <f t="shared" si="122"/>
        <v>1.7533038864455448</v>
      </c>
      <c r="AC408" s="5">
        <f t="shared" si="123"/>
        <v>1.7533038864455448</v>
      </c>
      <c r="AD408" s="5">
        <f t="shared" si="124"/>
        <v>1.7533038864455448</v>
      </c>
    </row>
    <row r="409" spans="15:30" x14ac:dyDescent="0.2">
      <c r="O409" s="6">
        <f t="shared" si="109"/>
        <v>41.590000000000323</v>
      </c>
      <c r="P409" s="6">
        <f t="shared" si="110"/>
        <v>41.600000000000321</v>
      </c>
      <c r="Q409" s="5">
        <f t="shared" si="111"/>
        <v>2.0544281847509045</v>
      </c>
      <c r="R409" s="5">
        <f t="shared" si="112"/>
        <v>2.0544281847509045</v>
      </c>
      <c r="S409" s="5">
        <f t="shared" si="113"/>
        <v>2.046634562901501</v>
      </c>
      <c r="T409" s="5">
        <f t="shared" si="114"/>
        <v>2.0090613063095799</v>
      </c>
      <c r="U409" s="5">
        <f t="shared" si="115"/>
        <v>2.0090613063095799</v>
      </c>
      <c r="V409" s="5">
        <f t="shared" si="116"/>
        <v>2.0090613063095799</v>
      </c>
      <c r="W409" s="5">
        <f t="shared" si="117"/>
        <v>2.0090613063095799</v>
      </c>
      <c r="X409" s="5">
        <f t="shared" si="118"/>
        <v>1</v>
      </c>
      <c r="Y409" s="5">
        <f t="shared" si="119"/>
        <v>2.0544281847509045</v>
      </c>
      <c r="Z409" s="5">
        <f t="shared" si="120"/>
        <v>1.6797598257523345</v>
      </c>
      <c r="AA409" s="5">
        <f t="shared" si="121"/>
        <v>1.7490296938291858</v>
      </c>
      <c r="AB409" s="5">
        <f t="shared" si="122"/>
        <v>1.7490296938291858</v>
      </c>
      <c r="AC409" s="5">
        <f t="shared" si="123"/>
        <v>1.7490296938291858</v>
      </c>
      <c r="AD409" s="5">
        <f t="shared" si="124"/>
        <v>1.7490296938291858</v>
      </c>
    </row>
    <row r="410" spans="15:30" x14ac:dyDescent="0.2">
      <c r="O410" s="6">
        <f t="shared" si="109"/>
        <v>41.690000000000325</v>
      </c>
      <c r="P410" s="6">
        <f t="shared" si="110"/>
        <v>41.700000000000323</v>
      </c>
      <c r="Q410" s="5">
        <f t="shared" si="111"/>
        <v>2.0490955562412205</v>
      </c>
      <c r="R410" s="5">
        <f t="shared" si="112"/>
        <v>2.0490955562412205</v>
      </c>
      <c r="S410" s="5">
        <f t="shared" si="113"/>
        <v>2.0416045556579254</v>
      </c>
      <c r="T410" s="5">
        <f t="shared" si="114"/>
        <v>2.0043664049541743</v>
      </c>
      <c r="U410" s="5">
        <f t="shared" si="115"/>
        <v>2.0043664049541743</v>
      </c>
      <c r="V410" s="5">
        <f t="shared" si="116"/>
        <v>2.0043664049541743</v>
      </c>
      <c r="W410" s="5">
        <f t="shared" si="117"/>
        <v>2.0043664049541743</v>
      </c>
      <c r="X410" s="5">
        <f t="shared" si="118"/>
        <v>1</v>
      </c>
      <c r="Y410" s="5">
        <f t="shared" si="119"/>
        <v>2.0490955562412205</v>
      </c>
      <c r="Z410" s="5">
        <f t="shared" si="120"/>
        <v>1.6753793738792626</v>
      </c>
      <c r="AA410" s="5">
        <f t="shared" si="121"/>
        <v>1.7447853880881343</v>
      </c>
      <c r="AB410" s="5">
        <f t="shared" si="122"/>
        <v>1.7447853880881343</v>
      </c>
      <c r="AC410" s="5">
        <f t="shared" si="123"/>
        <v>1.7447853880881343</v>
      </c>
      <c r="AD410" s="5">
        <f t="shared" si="124"/>
        <v>1.7447853880881343</v>
      </c>
    </row>
    <row r="411" spans="15:30" x14ac:dyDescent="0.2">
      <c r="O411" s="6">
        <f t="shared" si="109"/>
        <v>41.790000000000326</v>
      </c>
      <c r="P411" s="6">
        <f t="shared" si="110"/>
        <v>41.800000000000324</v>
      </c>
      <c r="Q411" s="5">
        <f t="shared" si="111"/>
        <v>2.0437990629794429</v>
      </c>
      <c r="R411" s="5">
        <f t="shared" si="112"/>
        <v>2.0437990629794429</v>
      </c>
      <c r="S411" s="5">
        <f t="shared" si="113"/>
        <v>2.0366075074120285</v>
      </c>
      <c r="T411" s="5">
        <f t="shared" si="114"/>
        <v>1.9997015103832934</v>
      </c>
      <c r="U411" s="5">
        <f t="shared" si="115"/>
        <v>1.9997015103832934</v>
      </c>
      <c r="V411" s="5">
        <f t="shared" si="116"/>
        <v>1.9997015103832934</v>
      </c>
      <c r="W411" s="5">
        <f t="shared" si="117"/>
        <v>1.9997015103832934</v>
      </c>
      <c r="X411" s="5">
        <f t="shared" si="118"/>
        <v>1</v>
      </c>
      <c r="Y411" s="5">
        <f t="shared" si="119"/>
        <v>2.0437990629794429</v>
      </c>
      <c r="Z411" s="5">
        <f t="shared" si="120"/>
        <v>1.6710317684835756</v>
      </c>
      <c r="AA411" s="5">
        <f t="shared" si="121"/>
        <v>1.7405706870101276</v>
      </c>
      <c r="AB411" s="5">
        <f t="shared" si="122"/>
        <v>1.7405706870101276</v>
      </c>
      <c r="AC411" s="5">
        <f t="shared" si="123"/>
        <v>1.7405706870101276</v>
      </c>
      <c r="AD411" s="5">
        <f t="shared" si="124"/>
        <v>1.7405706870101276</v>
      </c>
    </row>
    <row r="412" spans="15:30" x14ac:dyDescent="0.2">
      <c r="O412" s="6">
        <f t="shared" si="109"/>
        <v>41.890000000000327</v>
      </c>
      <c r="P412" s="6">
        <f t="shared" si="110"/>
        <v>41.900000000000325</v>
      </c>
      <c r="Q412" s="5">
        <f t="shared" si="111"/>
        <v>2.0385383671159545</v>
      </c>
      <c r="R412" s="5">
        <f t="shared" si="112"/>
        <v>2.0385383671159545</v>
      </c>
      <c r="S412" s="5">
        <f t="shared" si="113"/>
        <v>2.0316431178918242</v>
      </c>
      <c r="T412" s="5">
        <f t="shared" si="114"/>
        <v>1.9950663546485772</v>
      </c>
      <c r="U412" s="5">
        <f t="shared" si="115"/>
        <v>1.9950663546485772</v>
      </c>
      <c r="V412" s="5">
        <f t="shared" si="116"/>
        <v>1.9950663546485772</v>
      </c>
      <c r="W412" s="5">
        <f t="shared" si="117"/>
        <v>1.9950663546485772</v>
      </c>
      <c r="X412" s="5">
        <f t="shared" si="118"/>
        <v>1</v>
      </c>
      <c r="Y412" s="5">
        <f t="shared" si="119"/>
        <v>2.0385383671159545</v>
      </c>
      <c r="Z412" s="5">
        <f t="shared" si="120"/>
        <v>1.6667166847602315</v>
      </c>
      <c r="AA412" s="5">
        <f t="shared" si="121"/>
        <v>1.736385311816123</v>
      </c>
      <c r="AB412" s="5">
        <f t="shared" si="122"/>
        <v>1.736385311816123</v>
      </c>
      <c r="AC412" s="5">
        <f t="shared" si="123"/>
        <v>1.736385311816123</v>
      </c>
      <c r="AD412" s="5">
        <f t="shared" si="124"/>
        <v>1.736385311816123</v>
      </c>
    </row>
    <row r="413" spans="15:30" x14ac:dyDescent="0.2">
      <c r="O413" s="6">
        <f t="shared" si="109"/>
        <v>41.990000000000329</v>
      </c>
      <c r="P413" s="6">
        <f t="shared" si="110"/>
        <v>42.000000000000327</v>
      </c>
      <c r="Q413" s="5">
        <f t="shared" si="111"/>
        <v>2.0333131348656455</v>
      </c>
      <c r="R413" s="5">
        <f t="shared" si="112"/>
        <v>2.0333131348656455</v>
      </c>
      <c r="S413" s="5">
        <f t="shared" si="113"/>
        <v>2.0267110903579559</v>
      </c>
      <c r="T413" s="5">
        <f t="shared" si="114"/>
        <v>1.9904606729006626</v>
      </c>
      <c r="U413" s="5">
        <f t="shared" si="115"/>
        <v>1.9904606729006626</v>
      </c>
      <c r="V413" s="5">
        <f t="shared" si="116"/>
        <v>1.9904606729006626</v>
      </c>
      <c r="W413" s="5">
        <f t="shared" si="117"/>
        <v>1.9904606729006626</v>
      </c>
      <c r="X413" s="5">
        <f t="shared" si="118"/>
        <v>1</v>
      </c>
      <c r="Y413" s="5">
        <f t="shared" si="119"/>
        <v>2.0333131348656455</v>
      </c>
      <c r="Z413" s="5">
        <f t="shared" si="120"/>
        <v>1.6624338020239653</v>
      </c>
      <c r="AA413" s="5">
        <f t="shared" si="121"/>
        <v>1.7322289871095284</v>
      </c>
      <c r="AB413" s="5">
        <f t="shared" si="122"/>
        <v>1.7322289871095284</v>
      </c>
      <c r="AC413" s="5">
        <f t="shared" si="123"/>
        <v>1.7322289871095284</v>
      </c>
      <c r="AD413" s="5">
        <f t="shared" si="124"/>
        <v>1.7322289871095284</v>
      </c>
    </row>
    <row r="414" spans="15:30" x14ac:dyDescent="0.2">
      <c r="O414" s="6">
        <f t="shared" si="109"/>
        <v>42.09000000000033</v>
      </c>
      <c r="P414" s="6">
        <f t="shared" si="110"/>
        <v>42.100000000000328</v>
      </c>
      <c r="Q414" s="5">
        <f t="shared" si="111"/>
        <v>2.0281230364484601</v>
      </c>
      <c r="R414" s="5">
        <f t="shared" si="112"/>
        <v>2.0281230364484601</v>
      </c>
      <c r="S414" s="5">
        <f t="shared" si="113"/>
        <v>2.0218111315530352</v>
      </c>
      <c r="T414" s="5">
        <f t="shared" si="114"/>
        <v>1.9858842033453969</v>
      </c>
      <c r="U414" s="5">
        <f t="shared" si="115"/>
        <v>1.9858842033453969</v>
      </c>
      <c r="V414" s="5">
        <f t="shared" si="116"/>
        <v>1.9858842033453969</v>
      </c>
      <c r="W414" s="5">
        <f t="shared" si="117"/>
        <v>1.9858842033453969</v>
      </c>
      <c r="X414" s="5">
        <f t="shared" si="118"/>
        <v>1</v>
      </c>
      <c r="Y414" s="5">
        <f t="shared" si="119"/>
        <v>2.0281230364484601</v>
      </c>
      <c r="Z414" s="5">
        <f t="shared" si="120"/>
        <v>1.6581828036460653</v>
      </c>
      <c r="AA414" s="5">
        <f t="shared" si="121"/>
        <v>1.7281014408263144</v>
      </c>
      <c r="AB414" s="5">
        <f t="shared" si="122"/>
        <v>1.7281014408263144</v>
      </c>
      <c r="AC414" s="5">
        <f t="shared" si="123"/>
        <v>1.7281014408263144</v>
      </c>
      <c r="AD414" s="5">
        <f t="shared" si="124"/>
        <v>1.7281014408263144</v>
      </c>
    </row>
    <row r="415" spans="15:30" x14ac:dyDescent="0.2">
      <c r="O415" s="6">
        <f t="shared" si="109"/>
        <v>42.190000000000332</v>
      </c>
      <c r="P415" s="6">
        <f t="shared" si="110"/>
        <v>42.20000000000033</v>
      </c>
      <c r="Q415" s="5">
        <f t="shared" si="111"/>
        <v>2.0229677460309641</v>
      </c>
      <c r="R415" s="5">
        <f t="shared" si="112"/>
        <v>2.0229677460309641</v>
      </c>
      <c r="S415" s="5">
        <f t="shared" si="113"/>
        <v>2.0169429516518278</v>
      </c>
      <c r="T415" s="5">
        <f t="shared" si="114"/>
        <v>1.9813366872007754</v>
      </c>
      <c r="U415" s="5">
        <f t="shared" si="115"/>
        <v>1.9813366872007754</v>
      </c>
      <c r="V415" s="5">
        <f t="shared" si="116"/>
        <v>1.9813366872007754</v>
      </c>
      <c r="W415" s="5">
        <f t="shared" si="117"/>
        <v>1.9813366872007754</v>
      </c>
      <c r="X415" s="5">
        <f t="shared" si="118"/>
        <v>1</v>
      </c>
      <c r="Y415" s="5">
        <f t="shared" si="119"/>
        <v>2.0229677460309641</v>
      </c>
      <c r="Z415" s="5">
        <f t="shared" si="120"/>
        <v>1.6539633769922815</v>
      </c>
      <c r="AA415" s="5">
        <f t="shared" si="121"/>
        <v>1.7240024041859905</v>
      </c>
      <c r="AB415" s="5">
        <f t="shared" si="122"/>
        <v>1.7240024041859905</v>
      </c>
      <c r="AC415" s="5">
        <f t="shared" si="123"/>
        <v>1.7240024041859905</v>
      </c>
      <c r="AD415" s="5">
        <f t="shared" si="124"/>
        <v>1.7240024041859905</v>
      </c>
    </row>
    <row r="416" spans="15:30" x14ac:dyDescent="0.2">
      <c r="O416" s="6">
        <f t="shared" si="109"/>
        <v>42.290000000000333</v>
      </c>
      <c r="P416" s="6">
        <f t="shared" si="110"/>
        <v>42.300000000000331</v>
      </c>
      <c r="Q416" s="5">
        <f t="shared" si="111"/>
        <v>2.0178469416689171</v>
      </c>
      <c r="R416" s="5">
        <f t="shared" si="112"/>
        <v>2.0178469416689171</v>
      </c>
      <c r="S416" s="5">
        <f t="shared" si="113"/>
        <v>2.0121062642122856</v>
      </c>
      <c r="T416" s="5">
        <f t="shared" si="114"/>
        <v>1.9768178686546023</v>
      </c>
      <c r="U416" s="5">
        <f t="shared" si="115"/>
        <v>1.9768178686546023</v>
      </c>
      <c r="V416" s="5">
        <f t="shared" si="116"/>
        <v>1.9768178686546023</v>
      </c>
      <c r="W416" s="5">
        <f t="shared" si="117"/>
        <v>1.9768178686546023</v>
      </c>
      <c r="X416" s="5">
        <f t="shared" si="118"/>
        <v>1</v>
      </c>
      <c r="Y416" s="5">
        <f t="shared" si="119"/>
        <v>2.0178469416689171</v>
      </c>
      <c r="Z416" s="5">
        <f t="shared" si="120"/>
        <v>1.6497752133618504</v>
      </c>
      <c r="AA416" s="5">
        <f t="shared" si="121"/>
        <v>1.7199316116434267</v>
      </c>
      <c r="AB416" s="5">
        <f t="shared" si="122"/>
        <v>1.7199316116434267</v>
      </c>
      <c r="AC416" s="5">
        <f t="shared" si="123"/>
        <v>1.7199316116434267</v>
      </c>
      <c r="AD416" s="5">
        <f t="shared" si="124"/>
        <v>1.7199316116434267</v>
      </c>
    </row>
    <row r="417" spans="15:30" x14ac:dyDescent="0.2">
      <c r="O417" s="6">
        <f t="shared" si="109"/>
        <v>42.390000000000335</v>
      </c>
      <c r="P417" s="6">
        <f t="shared" si="110"/>
        <v>42.400000000000333</v>
      </c>
      <c r="Q417" s="5">
        <f t="shared" si="111"/>
        <v>2.0127603052508189</v>
      </c>
      <c r="R417" s="5">
        <f t="shared" si="112"/>
        <v>2.0127603052508189</v>
      </c>
      <c r="S417" s="5">
        <f t="shared" si="113"/>
        <v>2.007300786127391</v>
      </c>
      <c r="T417" s="5">
        <f t="shared" si="114"/>
        <v>1.9723274948228446</v>
      </c>
      <c r="U417" s="5">
        <f t="shared" si="115"/>
        <v>1.9723274948228446</v>
      </c>
      <c r="V417" s="5">
        <f t="shared" si="116"/>
        <v>1.9723274948228446</v>
      </c>
      <c r="W417" s="5">
        <f t="shared" si="117"/>
        <v>1.9723274948228446</v>
      </c>
      <c r="X417" s="5">
        <f t="shared" si="118"/>
        <v>1</v>
      </c>
      <c r="Y417" s="5">
        <f t="shared" si="119"/>
        <v>2.0127603052508189</v>
      </c>
      <c r="Z417" s="5">
        <f t="shared" si="120"/>
        <v>1.6456180079276033</v>
      </c>
      <c r="AA417" s="5">
        <f t="shared" si="121"/>
        <v>1.7158888008415054</v>
      </c>
      <c r="AB417" s="5">
        <f t="shared" si="122"/>
        <v>1.7158888008415054</v>
      </c>
      <c r="AC417" s="5">
        <f t="shared" si="123"/>
        <v>1.7158888008415054</v>
      </c>
      <c r="AD417" s="5">
        <f t="shared" si="124"/>
        <v>1.7158888008415054</v>
      </c>
    </row>
    <row r="418" spans="15:30" x14ac:dyDescent="0.2">
      <c r="O418" s="6">
        <f t="shared" si="109"/>
        <v>42.490000000000336</v>
      </c>
      <c r="P418" s="6">
        <f t="shared" si="110"/>
        <v>42.500000000000334</v>
      </c>
      <c r="Q418" s="5">
        <f t="shared" si="111"/>
        <v>2.0077075224424275</v>
      </c>
      <c r="R418" s="5">
        <f t="shared" si="112"/>
        <v>2.0077075224424275</v>
      </c>
      <c r="S418" s="5">
        <f t="shared" si="113"/>
        <v>2.0025262375778161</v>
      </c>
      <c r="T418" s="5">
        <f t="shared" si="114"/>
        <v>1.967865315708681</v>
      </c>
      <c r="U418" s="5">
        <f t="shared" si="115"/>
        <v>1.967865315708681</v>
      </c>
      <c r="V418" s="5">
        <f t="shared" si="116"/>
        <v>1.967865315708681</v>
      </c>
      <c r="W418" s="5">
        <f t="shared" si="117"/>
        <v>1.967865315708681</v>
      </c>
      <c r="X418" s="5">
        <f t="shared" si="118"/>
        <v>1</v>
      </c>
      <c r="Y418" s="5">
        <f t="shared" si="119"/>
        <v>2.0077075224424275</v>
      </c>
      <c r="Z418" s="5">
        <f t="shared" si="120"/>
        <v>1.6414914596771444</v>
      </c>
      <c r="AA418" s="5">
        <f t="shared" si="121"/>
        <v>1.7118737125645864</v>
      </c>
      <c r="AB418" s="5">
        <f t="shared" si="122"/>
        <v>1.7118737125645864</v>
      </c>
      <c r="AC418" s="5">
        <f t="shared" si="123"/>
        <v>1.7118737125645864</v>
      </c>
      <c r="AD418" s="5">
        <f t="shared" si="124"/>
        <v>1.7118737125645864</v>
      </c>
    </row>
    <row r="419" spans="15:30" x14ac:dyDescent="0.2">
      <c r="O419" s="6">
        <f t="shared" si="109"/>
        <v>42.590000000000337</v>
      </c>
      <c r="P419" s="6">
        <f t="shared" si="110"/>
        <v>42.600000000000335</v>
      </c>
      <c r="Q419" s="5">
        <f t="shared" si="111"/>
        <v>2.0026882826322074</v>
      </c>
      <c r="R419" s="5">
        <f t="shared" si="112"/>
        <v>2.0026882826322074</v>
      </c>
      <c r="S419" s="5">
        <f t="shared" si="113"/>
        <v>1.997782341985366</v>
      </c>
      <c r="T419" s="5">
        <f t="shared" si="114"/>
        <v>1.9634310841622198</v>
      </c>
      <c r="U419" s="5">
        <f t="shared" si="115"/>
        <v>1.9634310841622198</v>
      </c>
      <c r="V419" s="5">
        <f t="shared" si="116"/>
        <v>1.9634310841622198</v>
      </c>
      <c r="W419" s="5">
        <f t="shared" si="117"/>
        <v>1.9634310841622198</v>
      </c>
      <c r="X419" s="5">
        <f t="shared" si="118"/>
        <v>1</v>
      </c>
      <c r="Y419" s="5">
        <f t="shared" si="119"/>
        <v>2.0026882826322074</v>
      </c>
      <c r="Z419" s="5">
        <f t="shared" si="120"/>
        <v>1.6373952713550723</v>
      </c>
      <c r="AA419" s="5">
        <f t="shared" si="121"/>
        <v>1.7078860906927682</v>
      </c>
      <c r="AB419" s="5">
        <f t="shared" si="122"/>
        <v>1.7078860906927682</v>
      </c>
      <c r="AC419" s="5">
        <f t="shared" si="123"/>
        <v>1.7078860906927682</v>
      </c>
      <c r="AD419" s="5">
        <f t="shared" si="124"/>
        <v>1.7078860906927682</v>
      </c>
    </row>
    <row r="420" spans="15:30" x14ac:dyDescent="0.2">
      <c r="O420" s="6">
        <f t="shared" si="109"/>
        <v>42.690000000000339</v>
      </c>
      <c r="P420" s="6">
        <f t="shared" si="110"/>
        <v>42.700000000000337</v>
      </c>
      <c r="Q420" s="5">
        <f t="shared" si="111"/>
        <v>1.9977022788777159</v>
      </c>
      <c r="R420" s="5">
        <f t="shared" si="112"/>
        <v>1.9977022788777159</v>
      </c>
      <c r="S420" s="5">
        <f t="shared" si="113"/>
        <v>1.9930688259672023</v>
      </c>
      <c r="T420" s="5">
        <f t="shared" si="114"/>
        <v>1.9590245558408828</v>
      </c>
      <c r="U420" s="5">
        <f t="shared" si="115"/>
        <v>1.9590245558408828</v>
      </c>
      <c r="V420" s="5">
        <f t="shared" si="116"/>
        <v>1.9590245558408828</v>
      </c>
      <c r="W420" s="5">
        <f t="shared" si="117"/>
        <v>1.9590245558408828</v>
      </c>
      <c r="X420" s="5">
        <f t="shared" si="118"/>
        <v>1</v>
      </c>
      <c r="Y420" s="5">
        <f t="shared" si="119"/>
        <v>1.9977022788777159</v>
      </c>
      <c r="Z420" s="5">
        <f t="shared" si="120"/>
        <v>1.6333291494062263</v>
      </c>
      <c r="AA420" s="5">
        <f t="shared" si="121"/>
        <v>1.7039256821569335</v>
      </c>
      <c r="AB420" s="5">
        <f t="shared" si="122"/>
        <v>1.7039256821569335</v>
      </c>
      <c r="AC420" s="5">
        <f t="shared" si="123"/>
        <v>1.7039256821569335</v>
      </c>
      <c r="AD420" s="5">
        <f t="shared" si="124"/>
        <v>1.7039256821569335</v>
      </c>
    </row>
    <row r="421" spans="15:30" x14ac:dyDescent="0.2">
      <c r="O421" s="6">
        <f t="shared" si="109"/>
        <v>42.79000000000034</v>
      </c>
      <c r="P421" s="6">
        <f t="shared" si="110"/>
        <v>42.800000000000338</v>
      </c>
      <c r="Q421" s="5">
        <f t="shared" si="111"/>
        <v>1.9927492078528863</v>
      </c>
      <c r="R421" s="5">
        <f t="shared" si="112"/>
        <v>1.9927492078528863</v>
      </c>
      <c r="S421" s="5">
        <f t="shared" si="113"/>
        <v>1.9883854192908246</v>
      </c>
      <c r="T421" s="5">
        <f t="shared" si="114"/>
        <v>1.9546454891704359</v>
      </c>
      <c r="U421" s="5">
        <f t="shared" si="115"/>
        <v>1.9546454891704359</v>
      </c>
      <c r="V421" s="5">
        <f t="shared" si="116"/>
        <v>1.9546454891704359</v>
      </c>
      <c r="W421" s="5">
        <f t="shared" si="117"/>
        <v>1.9546454891704359</v>
      </c>
      <c r="X421" s="5">
        <f t="shared" si="118"/>
        <v>1</v>
      </c>
      <c r="Y421" s="5">
        <f t="shared" si="119"/>
        <v>1.9927492078528863</v>
      </c>
      <c r="Z421" s="5">
        <f t="shared" si="120"/>
        <v>1.6292928039199326</v>
      </c>
      <c r="AA421" s="5">
        <f t="shared" si="121"/>
        <v>1.6999922368945588</v>
      </c>
      <c r="AB421" s="5">
        <f t="shared" si="122"/>
        <v>1.6999922368945588</v>
      </c>
      <c r="AC421" s="5">
        <f t="shared" si="123"/>
        <v>1.6999922368945588</v>
      </c>
      <c r="AD421" s="5">
        <f t="shared" si="124"/>
        <v>1.6999922368945588</v>
      </c>
    </row>
    <row r="422" spans="15:30" x14ac:dyDescent="0.2">
      <c r="O422" s="6">
        <f t="shared" si="109"/>
        <v>42.890000000000342</v>
      </c>
      <c r="P422" s="6">
        <f t="shared" si="110"/>
        <v>42.90000000000034</v>
      </c>
      <c r="Q422" s="5">
        <f t="shared" si="111"/>
        <v>1.9878287697962052</v>
      </c>
      <c r="R422" s="5">
        <f t="shared" si="112"/>
        <v>1.9878287697962052</v>
      </c>
      <c r="S422" s="5">
        <f t="shared" si="113"/>
        <v>1.9837318548297989</v>
      </c>
      <c r="T422" s="5">
        <f t="shared" si="114"/>
        <v>1.9502936453066608</v>
      </c>
      <c r="U422" s="5">
        <f t="shared" si="115"/>
        <v>1.9502936453066608</v>
      </c>
      <c r="V422" s="5">
        <f t="shared" si="116"/>
        <v>1.9502936453066608</v>
      </c>
      <c r="W422" s="5">
        <f t="shared" si="117"/>
        <v>1.9502936453066608</v>
      </c>
      <c r="X422" s="5">
        <f t="shared" si="118"/>
        <v>1</v>
      </c>
      <c r="Y422" s="5">
        <f t="shared" si="119"/>
        <v>1.9878287697962052</v>
      </c>
      <c r="Z422" s="5">
        <f t="shared" si="120"/>
        <v>1.6252859485752378</v>
      </c>
      <c r="AA422" s="5">
        <f t="shared" si="121"/>
        <v>1.6960855078062749</v>
      </c>
      <c r="AB422" s="5">
        <f t="shared" si="122"/>
        <v>1.6960855078062749</v>
      </c>
      <c r="AC422" s="5">
        <f t="shared" si="123"/>
        <v>1.6960855078062749</v>
      </c>
      <c r="AD422" s="5">
        <f t="shared" si="124"/>
        <v>1.6960855078062749</v>
      </c>
    </row>
    <row r="423" spans="15:30" x14ac:dyDescent="0.2">
      <c r="O423" s="6">
        <f t="shared" si="109"/>
        <v>42.990000000000343</v>
      </c>
      <c r="P423" s="6">
        <f t="shared" si="110"/>
        <v>43.000000000000341</v>
      </c>
      <c r="Q423" s="5">
        <f t="shared" si="111"/>
        <v>1.9829406684597599</v>
      </c>
      <c r="R423" s="5">
        <f t="shared" si="112"/>
        <v>1.9829406684597599</v>
      </c>
      <c r="S423" s="5">
        <f t="shared" si="113"/>
        <v>1.9791078685202177</v>
      </c>
      <c r="T423" s="5">
        <f t="shared" si="114"/>
        <v>1.9459687880976482</v>
      </c>
      <c r="U423" s="5">
        <f t="shared" si="115"/>
        <v>1.9459687880976482</v>
      </c>
      <c r="V423" s="5">
        <f t="shared" si="116"/>
        <v>1.9459687880976482</v>
      </c>
      <c r="W423" s="5">
        <f t="shared" si="117"/>
        <v>1.9459687880976482</v>
      </c>
      <c r="X423" s="5">
        <f t="shared" si="118"/>
        <v>1</v>
      </c>
      <c r="Y423" s="5">
        <f t="shared" si="119"/>
        <v>1.9829406684597599</v>
      </c>
      <c r="Z423" s="5">
        <f t="shared" si="120"/>
        <v>1.621308300587101</v>
      </c>
      <c r="AA423" s="5">
        <f t="shared" si="121"/>
        <v>1.6922052507131666</v>
      </c>
      <c r="AB423" s="5">
        <f t="shared" si="122"/>
        <v>1.6922052507131666</v>
      </c>
      <c r="AC423" s="5">
        <f t="shared" si="123"/>
        <v>1.6922052507131666</v>
      </c>
      <c r="AD423" s="5">
        <f t="shared" si="124"/>
        <v>1.6922052507131666</v>
      </c>
    </row>
    <row r="424" spans="15:30" x14ac:dyDescent="0.2">
      <c r="O424" s="6">
        <f t="shared" si="109"/>
        <v>43.090000000000344</v>
      </c>
      <c r="P424" s="6">
        <f t="shared" si="110"/>
        <v>43.100000000000342</v>
      </c>
      <c r="Q424" s="5">
        <f t="shared" si="111"/>
        <v>1.978084611059145</v>
      </c>
      <c r="R424" s="5">
        <f t="shared" si="112"/>
        <v>1.978084611059145</v>
      </c>
      <c r="S424" s="5">
        <f t="shared" si="113"/>
        <v>1.9745131993178784</v>
      </c>
      <c r="T424" s="5">
        <f t="shared" si="114"/>
        <v>1.941670684046706</v>
      </c>
      <c r="U424" s="5">
        <f t="shared" si="115"/>
        <v>1.941670684046706</v>
      </c>
      <c r="V424" s="5">
        <f t="shared" si="116"/>
        <v>1.941670684046706</v>
      </c>
      <c r="W424" s="5">
        <f t="shared" si="117"/>
        <v>1.941670684046706</v>
      </c>
      <c r="X424" s="5">
        <f t="shared" si="118"/>
        <v>1</v>
      </c>
      <c r="Y424" s="5">
        <f t="shared" si="119"/>
        <v>1.978084611059145</v>
      </c>
      <c r="Z424" s="5">
        <f t="shared" si="120"/>
        <v>1.6173595806535312</v>
      </c>
      <c r="AA424" s="5">
        <f t="shared" si="121"/>
        <v>1.6883512243147931</v>
      </c>
      <c r="AB424" s="5">
        <f t="shared" si="122"/>
        <v>1.6883512243147931</v>
      </c>
      <c r="AC424" s="5">
        <f t="shared" si="123"/>
        <v>1.6883512243147931</v>
      </c>
      <c r="AD424" s="5">
        <f t="shared" si="124"/>
        <v>1.6883512243147931</v>
      </c>
    </row>
    <row r="425" spans="15:30" x14ac:dyDescent="0.2">
      <c r="O425" s="6">
        <f t="shared" si="109"/>
        <v>43.190000000000346</v>
      </c>
      <c r="P425" s="6">
        <f t="shared" si="110"/>
        <v>43.200000000000344</v>
      </c>
      <c r="Q425" s="5">
        <f t="shared" si="111"/>
        <v>1.9732603082241964</v>
      </c>
      <c r="R425" s="5">
        <f t="shared" si="112"/>
        <v>1.9732603082241964</v>
      </c>
      <c r="S425" s="5">
        <f t="shared" si="113"/>
        <v>1.9699475891561666</v>
      </c>
      <c r="T425" s="5">
        <f t="shared" si="114"/>
        <v>1.937399102275871</v>
      </c>
      <c r="U425" s="5">
        <f t="shared" si="115"/>
        <v>1.937399102275871</v>
      </c>
      <c r="V425" s="5">
        <f t="shared" si="116"/>
        <v>1.937399102275871</v>
      </c>
      <c r="W425" s="5">
        <f t="shared" si="117"/>
        <v>1.937399102275871</v>
      </c>
      <c r="X425" s="5">
        <f t="shared" si="118"/>
        <v>1</v>
      </c>
      <c r="Y425" s="5">
        <f t="shared" si="119"/>
        <v>1.9732603082241964</v>
      </c>
      <c r="Z425" s="5">
        <f t="shared" si="120"/>
        <v>1.613439512903651</v>
      </c>
      <c r="AA425" s="5">
        <f t="shared" si="121"/>
        <v>1.6845231901479163</v>
      </c>
      <c r="AB425" s="5">
        <f t="shared" si="122"/>
        <v>1.6845231901479163</v>
      </c>
      <c r="AC425" s="5">
        <f t="shared" si="123"/>
        <v>1.6845231901479163</v>
      </c>
      <c r="AD425" s="5">
        <f t="shared" si="124"/>
        <v>1.6845231901479163</v>
      </c>
    </row>
    <row r="426" spans="15:30" x14ac:dyDescent="0.2">
      <c r="O426" s="6">
        <f t="shared" si="109"/>
        <v>43.290000000000347</v>
      </c>
      <c r="P426" s="6">
        <f t="shared" si="110"/>
        <v>43.300000000000345</v>
      </c>
      <c r="Q426" s="5">
        <f t="shared" si="111"/>
        <v>1.9684674739505659</v>
      </c>
      <c r="R426" s="5">
        <f t="shared" si="112"/>
        <v>1.9684674739505659</v>
      </c>
      <c r="S426" s="5">
        <f t="shared" si="113"/>
        <v>1.9654107829046281</v>
      </c>
      <c r="T426" s="5">
        <f t="shared" si="114"/>
        <v>1.9331538144900109</v>
      </c>
      <c r="U426" s="5">
        <f t="shared" si="115"/>
        <v>1.9331538144900109</v>
      </c>
      <c r="V426" s="5">
        <f t="shared" si="116"/>
        <v>1.9331538144900109</v>
      </c>
      <c r="W426" s="5">
        <f t="shared" si="117"/>
        <v>1.9331538144900109</v>
      </c>
      <c r="X426" s="5">
        <f t="shared" si="118"/>
        <v>1</v>
      </c>
      <c r="Y426" s="5">
        <f t="shared" si="119"/>
        <v>1.9684674739505659</v>
      </c>
      <c r="Z426" s="5">
        <f t="shared" si="120"/>
        <v>1.6095478248466613</v>
      </c>
      <c r="AA426" s="5">
        <f t="shared" si="121"/>
        <v>1.6807209125459261</v>
      </c>
      <c r="AB426" s="5">
        <f t="shared" si="122"/>
        <v>1.6807209125459261</v>
      </c>
      <c r="AC426" s="5">
        <f t="shared" si="123"/>
        <v>1.6807209125459261</v>
      </c>
      <c r="AD426" s="5">
        <f t="shared" si="124"/>
        <v>1.6807209125459261</v>
      </c>
    </row>
    <row r="427" spans="15:30" x14ac:dyDescent="0.2">
      <c r="O427" s="6">
        <f t="shared" si="109"/>
        <v>43.390000000000349</v>
      </c>
      <c r="P427" s="6">
        <f t="shared" si="110"/>
        <v>43.400000000000347</v>
      </c>
      <c r="Q427" s="5">
        <f t="shared" si="111"/>
        <v>1.9637058255520843</v>
      </c>
      <c r="R427" s="5">
        <f t="shared" si="112"/>
        <v>1.9637058255520843</v>
      </c>
      <c r="S427" s="5">
        <f t="shared" si="113"/>
        <v>1.9609025283282244</v>
      </c>
      <c r="T427" s="5">
        <f t="shared" si="114"/>
        <v>1.9289345949415031</v>
      </c>
      <c r="U427" s="5">
        <f t="shared" si="115"/>
        <v>1.9289345949415031</v>
      </c>
      <c r="V427" s="5">
        <f t="shared" si="116"/>
        <v>1.9289345949415031</v>
      </c>
      <c r="W427" s="5">
        <f t="shared" si="117"/>
        <v>1.9289345949415031</v>
      </c>
      <c r="X427" s="5">
        <f t="shared" si="118"/>
        <v>1</v>
      </c>
      <c r="Y427" s="5">
        <f t="shared" si="119"/>
        <v>1.9637058255520843</v>
      </c>
      <c r="Z427" s="5">
        <f t="shared" si="120"/>
        <v>1.6056842473217001</v>
      </c>
      <c r="AA427" s="5">
        <f t="shared" si="121"/>
        <v>1.676944158598944</v>
      </c>
      <c r="AB427" s="5">
        <f t="shared" si="122"/>
        <v>1.676944158598944</v>
      </c>
      <c r="AC427" s="5">
        <f t="shared" si="123"/>
        <v>1.676944158598944</v>
      </c>
      <c r="AD427" s="5">
        <f t="shared" si="124"/>
        <v>1.676944158598944</v>
      </c>
    </row>
    <row r="428" spans="15:30" x14ac:dyDescent="0.2">
      <c r="O428" s="6">
        <f t="shared" si="109"/>
        <v>43.49000000000035</v>
      </c>
      <c r="P428" s="6">
        <f t="shared" si="110"/>
        <v>43.500000000000348</v>
      </c>
      <c r="Q428" s="5">
        <f t="shared" si="111"/>
        <v>1.9589750836139308</v>
      </c>
      <c r="R428" s="5">
        <f t="shared" si="112"/>
        <v>1.9589750836139308</v>
      </c>
      <c r="S428" s="5">
        <f t="shared" si="113"/>
        <v>1.9564225760472473</v>
      </c>
      <c r="T428" s="5">
        <f t="shared" si="114"/>
        <v>1.9247412203954883</v>
      </c>
      <c r="U428" s="5">
        <f t="shared" si="115"/>
        <v>1.9247412203954883</v>
      </c>
      <c r="V428" s="5">
        <f t="shared" si="116"/>
        <v>1.9247412203954883</v>
      </c>
      <c r="W428" s="5">
        <f t="shared" si="117"/>
        <v>1.9247412203954883</v>
      </c>
      <c r="X428" s="5">
        <f t="shared" si="118"/>
        <v>1</v>
      </c>
      <c r="Y428" s="5">
        <f t="shared" si="119"/>
        <v>1.9589750836139308</v>
      </c>
      <c r="Z428" s="5">
        <f t="shared" si="120"/>
        <v>1.6018485144485681</v>
      </c>
      <c r="AA428" s="5">
        <f t="shared" si="121"/>
        <v>1.6731926981145975</v>
      </c>
      <c r="AB428" s="5">
        <f t="shared" si="122"/>
        <v>1.6731926981145975</v>
      </c>
      <c r="AC428" s="5">
        <f t="shared" si="123"/>
        <v>1.6731926981145975</v>
      </c>
      <c r="AD428" s="5">
        <f t="shared" si="124"/>
        <v>1.6731926981145975</v>
      </c>
    </row>
    <row r="429" spans="15:30" x14ac:dyDescent="0.2">
      <c r="O429" s="6">
        <f t="shared" si="109"/>
        <v>43.590000000000352</v>
      </c>
      <c r="P429" s="6">
        <f t="shared" si="110"/>
        <v>43.60000000000035</v>
      </c>
      <c r="Q429" s="5">
        <f t="shared" si="111"/>
        <v>1.9542749719465684</v>
      </c>
      <c r="R429" s="5">
        <f t="shared" si="112"/>
        <v>1.9542749719465684</v>
      </c>
      <c r="S429" s="5">
        <f t="shared" si="113"/>
        <v>1.9519706794978897</v>
      </c>
      <c r="T429" s="5">
        <f t="shared" si="114"/>
        <v>1.9205734700956798</v>
      </c>
      <c r="U429" s="5">
        <f t="shared" si="115"/>
        <v>1.9205734700956798</v>
      </c>
      <c r="V429" s="5">
        <f t="shared" si="116"/>
        <v>1.9205734700956798</v>
      </c>
      <c r="W429" s="5">
        <f t="shared" si="117"/>
        <v>1.9205734700956798</v>
      </c>
      <c r="X429" s="5">
        <f t="shared" si="118"/>
        <v>1</v>
      </c>
      <c r="Y429" s="5">
        <f t="shared" si="119"/>
        <v>1.9542749719465684</v>
      </c>
      <c r="Z429" s="5">
        <f t="shared" si="120"/>
        <v>1.5980403635793086</v>
      </c>
      <c r="AA429" s="5">
        <f t="shared" si="121"/>
        <v>1.6694663035794486</v>
      </c>
      <c r="AB429" s="5">
        <f t="shared" si="122"/>
        <v>1.6694663035794486</v>
      </c>
      <c r="AC429" s="5">
        <f t="shared" si="123"/>
        <v>1.6694663035794486</v>
      </c>
      <c r="AD429" s="5">
        <f t="shared" si="124"/>
        <v>1.6694663035794486</v>
      </c>
    </row>
    <row r="430" spans="15:30" x14ac:dyDescent="0.2">
      <c r="O430" s="6">
        <f t="shared" si="109"/>
        <v>43.690000000000353</v>
      </c>
      <c r="P430" s="6">
        <f t="shared" si="110"/>
        <v>43.700000000000351</v>
      </c>
      <c r="Q430" s="5">
        <f t="shared" si="111"/>
        <v>1.9496052175404448</v>
      </c>
      <c r="R430" s="5">
        <f t="shared" si="112"/>
        <v>1.9496052175404448</v>
      </c>
      <c r="S430" s="5">
        <f t="shared" si="113"/>
        <v>1.9475465948934592</v>
      </c>
      <c r="T430" s="5">
        <f t="shared" si="114"/>
        <v>1.9164311257307176</v>
      </c>
      <c r="U430" s="5">
        <f t="shared" si="115"/>
        <v>1.9164311257307176</v>
      </c>
      <c r="V430" s="5">
        <f t="shared" si="116"/>
        <v>1.9164311257307176</v>
      </c>
      <c r="W430" s="5">
        <f t="shared" si="117"/>
        <v>1.9164311257307176</v>
      </c>
      <c r="X430" s="5">
        <f t="shared" si="118"/>
        <v>1</v>
      </c>
      <c r="Y430" s="5">
        <f t="shared" si="119"/>
        <v>1.9496052175404448</v>
      </c>
      <c r="Z430" s="5">
        <f t="shared" si="120"/>
        <v>1.5942595352506221</v>
      </c>
      <c r="AA430" s="5">
        <f t="shared" si="121"/>
        <v>1.6657647501210657</v>
      </c>
      <c r="AB430" s="5">
        <f t="shared" si="122"/>
        <v>1.6657647501210657</v>
      </c>
      <c r="AC430" s="5">
        <f t="shared" si="123"/>
        <v>1.6657647501210657</v>
      </c>
      <c r="AD430" s="5">
        <f t="shared" si="124"/>
        <v>1.6657647501210657</v>
      </c>
    </row>
    <row r="431" spans="15:30" x14ac:dyDescent="0.2">
      <c r="O431" s="6">
        <f t="shared" si="109"/>
        <v>43.790000000000354</v>
      </c>
      <c r="P431" s="6">
        <f t="shared" si="110"/>
        <v>43.800000000000352</v>
      </c>
      <c r="Q431" s="5">
        <f t="shared" si="111"/>
        <v>1.9449655505214445</v>
      </c>
      <c r="R431" s="5">
        <f t="shared" si="112"/>
        <v>1.9449655505214445</v>
      </c>
      <c r="S431" s="5">
        <f t="shared" si="113"/>
        <v>1.9431500811862135</v>
      </c>
      <c r="T431" s="5">
        <f t="shared" si="114"/>
        <v>1.9123139714010686</v>
      </c>
      <c r="U431" s="5">
        <f t="shared" si="115"/>
        <v>1.9123139714010686</v>
      </c>
      <c r="V431" s="5">
        <f t="shared" si="116"/>
        <v>1.9123139714010686</v>
      </c>
      <c r="W431" s="5">
        <f t="shared" si="117"/>
        <v>1.9123139714010686</v>
      </c>
      <c r="X431" s="5">
        <f t="shared" si="118"/>
        <v>1</v>
      </c>
      <c r="Y431" s="5">
        <f t="shared" si="119"/>
        <v>1.9449655505214445</v>
      </c>
      <c r="Z431" s="5">
        <f t="shared" si="120"/>
        <v>1.5905057731371044</v>
      </c>
      <c r="AA431" s="5">
        <f t="shared" si="121"/>
        <v>1.6620878154707244</v>
      </c>
      <c r="AB431" s="5">
        <f t="shared" si="122"/>
        <v>1.6620878154707244</v>
      </c>
      <c r="AC431" s="5">
        <f t="shared" si="123"/>
        <v>1.6620878154707244</v>
      </c>
      <c r="AD431" s="5">
        <f t="shared" si="124"/>
        <v>1.6620878154707244</v>
      </c>
    </row>
    <row r="432" spans="15:30" x14ac:dyDescent="0.2">
      <c r="O432" s="6">
        <f t="shared" si="109"/>
        <v>43.890000000000356</v>
      </c>
      <c r="P432" s="6">
        <f t="shared" si="110"/>
        <v>43.900000000000354</v>
      </c>
      <c r="Q432" s="5">
        <f t="shared" si="111"/>
        <v>1.9403557041070669</v>
      </c>
      <c r="R432" s="5">
        <f t="shared" si="112"/>
        <v>1.9403557041070669</v>
      </c>
      <c r="S432" s="5">
        <f t="shared" si="113"/>
        <v>1.9387809000298224</v>
      </c>
      <c r="T432" s="5">
        <f t="shared" si="114"/>
        <v>1.9082217935864474</v>
      </c>
      <c r="U432" s="5">
        <f t="shared" si="115"/>
        <v>1.9082217935864474</v>
      </c>
      <c r="V432" s="5">
        <f t="shared" si="116"/>
        <v>1.9082217935864474</v>
      </c>
      <c r="W432" s="5">
        <f t="shared" si="117"/>
        <v>1.9082217935864474</v>
      </c>
      <c r="X432" s="5">
        <f t="shared" si="118"/>
        <v>1</v>
      </c>
      <c r="Y432" s="5">
        <f t="shared" si="119"/>
        <v>1.9403557041070669</v>
      </c>
      <c r="Z432" s="5">
        <f t="shared" si="120"/>
        <v>1.5867788240052829</v>
      </c>
      <c r="AA432" s="5">
        <f t="shared" si="121"/>
        <v>1.6584352799267301</v>
      </c>
      <c r="AB432" s="5">
        <f t="shared" si="122"/>
        <v>1.6584352799267301</v>
      </c>
      <c r="AC432" s="5">
        <f t="shared" si="123"/>
        <v>1.6584352799267301</v>
      </c>
      <c r="AD432" s="5">
        <f t="shared" si="124"/>
        <v>1.6584352799267301</v>
      </c>
    </row>
    <row r="433" spans="15:30" x14ac:dyDescent="0.2">
      <c r="O433" s="6">
        <f t="shared" si="109"/>
        <v>43.990000000000357</v>
      </c>
      <c r="P433" s="6">
        <f t="shared" si="110"/>
        <v>44.000000000000355</v>
      </c>
      <c r="Q433" s="5">
        <f t="shared" si="111"/>
        <v>1.935775414563327</v>
      </c>
      <c r="R433" s="5">
        <f t="shared" si="112"/>
        <v>1.935775414563327</v>
      </c>
      <c r="S433" s="5">
        <f t="shared" si="113"/>
        <v>1.9344388157424279</v>
      </c>
      <c r="T433" s="5">
        <f t="shared" si="114"/>
        <v>1.9041543811137613</v>
      </c>
      <c r="U433" s="5">
        <f t="shared" si="115"/>
        <v>1.9041543811137613</v>
      </c>
      <c r="V433" s="5">
        <f t="shared" si="116"/>
        <v>1.9041543811137613</v>
      </c>
      <c r="W433" s="5">
        <f t="shared" si="117"/>
        <v>1.9041543811137613</v>
      </c>
      <c r="X433" s="5">
        <f t="shared" si="118"/>
        <v>1</v>
      </c>
      <c r="Y433" s="5">
        <f t="shared" si="119"/>
        <v>1.935775414563327</v>
      </c>
      <c r="Z433" s="5">
        <f t="shared" si="120"/>
        <v>1.5830784376684466</v>
      </c>
      <c r="AA433" s="5">
        <f t="shared" si="121"/>
        <v>1.6548069263183447</v>
      </c>
      <c r="AB433" s="5">
        <f t="shared" si="122"/>
        <v>1.6548069263183447</v>
      </c>
      <c r="AC433" s="5">
        <f t="shared" si="123"/>
        <v>1.6548069263183447</v>
      </c>
      <c r="AD433" s="5">
        <f t="shared" si="124"/>
        <v>1.6548069263183447</v>
      </c>
    </row>
    <row r="434" spans="15:30" x14ac:dyDescent="0.2">
      <c r="O434" s="6">
        <f t="shared" si="109"/>
        <v>44.090000000000359</v>
      </c>
      <c r="P434" s="6">
        <f t="shared" si="110"/>
        <v>44.100000000000357</v>
      </c>
      <c r="Q434" s="5">
        <f t="shared" si="111"/>
        <v>1.9312244211623653</v>
      </c>
      <c r="R434" s="5">
        <f t="shared" si="112"/>
        <v>1.9312244211623653</v>
      </c>
      <c r="S434" s="5">
        <f t="shared" si="113"/>
        <v>1.9301235952702991</v>
      </c>
      <c r="T434" s="5">
        <f t="shared" si="114"/>
        <v>1.9001115251255609</v>
      </c>
      <c r="U434" s="5">
        <f t="shared" si="115"/>
        <v>1.9001115251255609</v>
      </c>
      <c r="V434" s="5">
        <f t="shared" si="116"/>
        <v>1.9001115251255609</v>
      </c>
      <c r="W434" s="5">
        <f t="shared" si="117"/>
        <v>1.9001115251255609</v>
      </c>
      <c r="X434" s="5">
        <f t="shared" si="118"/>
        <v>1</v>
      </c>
      <c r="Y434" s="5">
        <f t="shared" si="119"/>
        <v>1.9312244211623653</v>
      </c>
      <c r="Z434" s="5">
        <f t="shared" si="120"/>
        <v>1.5794043669422428</v>
      </c>
      <c r="AA434" s="5">
        <f t="shared" si="121"/>
        <v>1.651202539970309</v>
      </c>
      <c r="AB434" s="5">
        <f t="shared" si="122"/>
        <v>1.651202539970309</v>
      </c>
      <c r="AC434" s="5">
        <f t="shared" si="123"/>
        <v>1.651202539970309</v>
      </c>
      <c r="AD434" s="5">
        <f t="shared" si="124"/>
        <v>1.651202539970309</v>
      </c>
    </row>
    <row r="435" spans="15:30" x14ac:dyDescent="0.2">
      <c r="O435" s="6">
        <f t="shared" si="109"/>
        <v>44.19000000000036</v>
      </c>
      <c r="P435" s="6">
        <f t="shared" si="110"/>
        <v>44.200000000000358</v>
      </c>
      <c r="Q435" s="5">
        <f t="shared" si="111"/>
        <v>1.9267024661407419</v>
      </c>
      <c r="R435" s="5">
        <f t="shared" si="112"/>
        <v>1.9267024661407419</v>
      </c>
      <c r="S435" s="5">
        <f t="shared" si="113"/>
        <v>1.9258350081520781</v>
      </c>
      <c r="T435" s="5">
        <f t="shared" si="114"/>
        <v>1.8960930190489915</v>
      </c>
      <c r="U435" s="5">
        <f t="shared" si="115"/>
        <v>1.8960930190489915</v>
      </c>
      <c r="V435" s="5">
        <f t="shared" si="116"/>
        <v>1.8960930190489915</v>
      </c>
      <c r="W435" s="5">
        <f t="shared" si="117"/>
        <v>1.8960930190489915</v>
      </c>
      <c r="X435" s="5">
        <f t="shared" si="118"/>
        <v>1</v>
      </c>
      <c r="Y435" s="5">
        <f t="shared" si="119"/>
        <v>1.9267024661407419</v>
      </c>
      <c r="Z435" s="5">
        <f t="shared" si="120"/>
        <v>1.5757563676010367</v>
      </c>
      <c r="AA435" s="5">
        <f t="shared" si="121"/>
        <v>1.6476219086679493</v>
      </c>
      <c r="AB435" s="5">
        <f t="shared" si="122"/>
        <v>1.6476219086679493</v>
      </c>
      <c r="AC435" s="5">
        <f t="shared" si="123"/>
        <v>1.6476219086679493</v>
      </c>
      <c r="AD435" s="5">
        <f t="shared" si="124"/>
        <v>1.6476219086679493</v>
      </c>
    </row>
    <row r="436" spans="15:30" x14ac:dyDescent="0.2">
      <c r="O436" s="6">
        <f t="shared" si="109"/>
        <v>44.290000000000362</v>
      </c>
      <c r="P436" s="6">
        <f t="shared" si="110"/>
        <v>44.30000000000036</v>
      </c>
      <c r="Q436" s="5">
        <f t="shared" si="111"/>
        <v>1.9222092946584188</v>
      </c>
      <c r="R436" s="5">
        <f t="shared" si="112"/>
        <v>1.9222092946584188</v>
      </c>
      <c r="S436" s="5">
        <f t="shared" si="113"/>
        <v>1.9215728264835878</v>
      </c>
      <c r="T436" s="5">
        <f t="shared" si="114"/>
        <v>1.8920986585652366</v>
      </c>
      <c r="U436" s="5">
        <f t="shared" si="115"/>
        <v>1.8920986585652366</v>
      </c>
      <c r="V436" s="5">
        <f t="shared" si="116"/>
        <v>1.8920986585652366</v>
      </c>
      <c r="W436" s="5">
        <f t="shared" si="117"/>
        <v>1.8920986585652366</v>
      </c>
      <c r="X436" s="5">
        <f t="shared" si="118"/>
        <v>1</v>
      </c>
      <c r="Y436" s="5">
        <f t="shared" si="119"/>
        <v>1.9222092946584188</v>
      </c>
      <c r="Z436" s="5">
        <f t="shared" si="120"/>
        <v>1.5721341983350081</v>
      </c>
      <c r="AA436" s="5">
        <f t="shared" si="121"/>
        <v>1.6440648226228594</v>
      </c>
      <c r="AB436" s="5">
        <f t="shared" si="122"/>
        <v>1.6440648226228594</v>
      </c>
      <c r="AC436" s="5">
        <f t="shared" si="123"/>
        <v>1.6440648226228594</v>
      </c>
      <c r="AD436" s="5">
        <f t="shared" si="124"/>
        <v>1.6440648226228594</v>
      </c>
    </row>
    <row r="437" spans="15:30" x14ac:dyDescent="0.2">
      <c r="O437" s="6">
        <f t="shared" si="109"/>
        <v>44.390000000000363</v>
      </c>
      <c r="P437" s="6">
        <f t="shared" si="110"/>
        <v>44.400000000000361</v>
      </c>
      <c r="Q437" s="5">
        <f t="shared" si="111"/>
        <v>1.9177446547584045</v>
      </c>
      <c r="R437" s="5">
        <f t="shared" si="112"/>
        <v>1.9177446547584045</v>
      </c>
      <c r="S437" s="5">
        <f t="shared" si="113"/>
        <v>1.9173368248832101</v>
      </c>
      <c r="T437" s="5">
        <f t="shared" si="114"/>
        <v>1.8881282415794427</v>
      </c>
      <c r="U437" s="5">
        <f t="shared" si="115"/>
        <v>1.8881282415794427</v>
      </c>
      <c r="V437" s="5">
        <f t="shared" si="116"/>
        <v>1.8881282415794427</v>
      </c>
      <c r="W437" s="5">
        <f t="shared" si="117"/>
        <v>1.8881282415794427</v>
      </c>
      <c r="X437" s="5">
        <f t="shared" si="118"/>
        <v>1</v>
      </c>
      <c r="Y437" s="5">
        <f t="shared" si="119"/>
        <v>1.9177446547584045</v>
      </c>
      <c r="Z437" s="5">
        <f t="shared" si="120"/>
        <v>1.5685376207079818</v>
      </c>
      <c r="AA437" s="5">
        <f t="shared" si="121"/>
        <v>1.6405310744391395</v>
      </c>
      <c r="AB437" s="5">
        <f t="shared" si="122"/>
        <v>1.6405310744391395</v>
      </c>
      <c r="AC437" s="5">
        <f t="shared" si="123"/>
        <v>1.6405310744391395</v>
      </c>
      <c r="AD437" s="5">
        <f t="shared" si="124"/>
        <v>1.6405310744391395</v>
      </c>
    </row>
    <row r="438" spans="15:30" x14ac:dyDescent="0.2">
      <c r="O438" s="6">
        <f t="shared" si="109"/>
        <v>44.490000000000364</v>
      </c>
      <c r="P438" s="6">
        <f t="shared" si="110"/>
        <v>44.500000000000362</v>
      </c>
      <c r="Q438" s="5">
        <f t="shared" si="111"/>
        <v>1.9133082973270517</v>
      </c>
      <c r="R438" s="5">
        <f t="shared" si="112"/>
        <v>1.9133082973270517</v>
      </c>
      <c r="S438" s="5">
        <f t="shared" si="113"/>
        <v>1.9131267804578114</v>
      </c>
      <c r="T438" s="5">
        <f t="shared" si="114"/>
        <v>1.8841815681911143</v>
      </c>
      <c r="U438" s="5">
        <f t="shared" si="115"/>
        <v>1.8841815681911143</v>
      </c>
      <c r="V438" s="5">
        <f t="shared" si="116"/>
        <v>1.8841815681911143</v>
      </c>
      <c r="W438" s="5">
        <f t="shared" si="117"/>
        <v>1.8841815681911143</v>
      </c>
      <c r="X438" s="5">
        <f t="shared" si="118"/>
        <v>1</v>
      </c>
      <c r="Y438" s="5">
        <f t="shared" si="119"/>
        <v>1.9133082973270517</v>
      </c>
      <c r="Z438" s="5">
        <f t="shared" si="120"/>
        <v>1.5649663991159659</v>
      </c>
      <c r="AA438" s="5">
        <f t="shared" si="121"/>
        <v>1.6370204590801927</v>
      </c>
      <c r="AB438" s="5">
        <f t="shared" si="122"/>
        <v>1.6370204590801927</v>
      </c>
      <c r="AC438" s="5">
        <f t="shared" si="123"/>
        <v>1.6370204590801927</v>
      </c>
      <c r="AD438" s="5">
        <f t="shared" si="124"/>
        <v>1.6370204590801927</v>
      </c>
    </row>
    <row r="439" spans="15:30" x14ac:dyDescent="0.2">
      <c r="O439" s="6">
        <f t="shared" si="109"/>
        <v>44.590000000000366</v>
      </c>
      <c r="P439" s="6">
        <f t="shared" si="110"/>
        <v>44.600000000000364</v>
      </c>
      <c r="Q439" s="5">
        <f t="shared" si="111"/>
        <v>1.9088999760550021</v>
      </c>
      <c r="R439" s="5">
        <f t="shared" si="112"/>
        <v>1.9088999760550021</v>
      </c>
      <c r="S439" s="5">
        <f t="shared" si="113"/>
        <v>1.9089424727692132</v>
      </c>
      <c r="T439" s="5">
        <f t="shared" si="114"/>
        <v>1.8802584406649772</v>
      </c>
      <c r="U439" s="5">
        <f t="shared" si="115"/>
        <v>1.8802584406649772</v>
      </c>
      <c r="V439" s="5">
        <f t="shared" si="116"/>
        <v>1.8802584406649772</v>
      </c>
      <c r="W439" s="5">
        <f t="shared" si="117"/>
        <v>1.8802584406649772</v>
      </c>
      <c r="X439" s="5">
        <f t="shared" si="118"/>
        <v>1</v>
      </c>
      <c r="Y439" s="5">
        <f t="shared" si="119"/>
        <v>1.9088999760550021</v>
      </c>
      <c r="Z439" s="5">
        <f t="shared" si="120"/>
        <v>1.561420300746396</v>
      </c>
      <c r="AA439" s="5">
        <f t="shared" si="121"/>
        <v>1.6335327738360579</v>
      </c>
      <c r="AB439" s="5">
        <f t="shared" si="122"/>
        <v>1.6335327738360579</v>
      </c>
      <c r="AC439" s="5">
        <f t="shared" si="123"/>
        <v>1.6335327738360579</v>
      </c>
      <c r="AD439" s="5">
        <f t="shared" si="124"/>
        <v>1.6335327738360579</v>
      </c>
    </row>
    <row r="440" spans="15:30" x14ac:dyDescent="0.2">
      <c r="O440" s="6">
        <f t="shared" si="109"/>
        <v>44.690000000000367</v>
      </c>
      <c r="P440" s="6">
        <f t="shared" si="110"/>
        <v>44.700000000000365</v>
      </c>
      <c r="Q440" s="5">
        <f t="shared" si="111"/>
        <v>1.9045194473987568</v>
      </c>
      <c r="R440" s="5">
        <f t="shared" si="112"/>
        <v>1.9045194473987568</v>
      </c>
      <c r="S440" s="5">
        <f t="shared" si="113"/>
        <v>1.9047836838011905</v>
      </c>
      <c r="T440" s="5">
        <f t="shared" si="114"/>
        <v>1.8763586634022957</v>
      </c>
      <c r="U440" s="5">
        <f t="shared" si="115"/>
        <v>1.8763586634022957</v>
      </c>
      <c r="V440" s="5">
        <f t="shared" si="116"/>
        <v>1.8763586634022957</v>
      </c>
      <c r="W440" s="5">
        <f t="shared" si="117"/>
        <v>1.8763586634022957</v>
      </c>
      <c r="X440" s="5">
        <f t="shared" si="118"/>
        <v>1</v>
      </c>
      <c r="Y440" s="5">
        <f t="shared" si="119"/>
        <v>1.9045194473987568</v>
      </c>
      <c r="Z440" s="5">
        <f t="shared" si="120"/>
        <v>1.5578990955380618</v>
      </c>
      <c r="AA440" s="5">
        <f t="shared" si="121"/>
        <v>1.6300678182912776</v>
      </c>
      <c r="AB440" s="5">
        <f t="shared" si="122"/>
        <v>1.6300678182912776</v>
      </c>
      <c r="AC440" s="5">
        <f t="shared" si="123"/>
        <v>1.6300678182912776</v>
      </c>
      <c r="AD440" s="5">
        <f t="shared" si="124"/>
        <v>1.6300678182912776</v>
      </c>
    </row>
    <row r="441" spans="15:30" x14ac:dyDescent="0.2">
      <c r="O441" s="6">
        <f t="shared" si="109"/>
        <v>44.790000000000369</v>
      </c>
      <c r="P441" s="6">
        <f t="shared" si="110"/>
        <v>44.800000000000367</v>
      </c>
      <c r="Q441" s="5">
        <f t="shared" si="111"/>
        <v>1.9001664705428678</v>
      </c>
      <c r="R441" s="5">
        <f t="shared" si="112"/>
        <v>1.9001664705428678</v>
      </c>
      <c r="S441" s="5">
        <f t="shared" si="113"/>
        <v>1.9006501979269981</v>
      </c>
      <c r="T441" s="5">
        <f t="shared" si="114"/>
        <v>1.8724820429126405</v>
      </c>
      <c r="U441" s="5">
        <f t="shared" si="115"/>
        <v>1.8724820429126405</v>
      </c>
      <c r="V441" s="5">
        <f t="shared" si="116"/>
        <v>1.8724820429126405</v>
      </c>
      <c r="W441" s="5">
        <f t="shared" si="117"/>
        <v>1.8724820429126405</v>
      </c>
      <c r="X441" s="5">
        <f t="shared" si="118"/>
        <v>1</v>
      </c>
      <c r="Y441" s="5">
        <f t="shared" si="119"/>
        <v>1.9001664705428678</v>
      </c>
      <c r="Z441" s="5">
        <f t="shared" si="120"/>
        <v>1.5544025561417099</v>
      </c>
      <c r="AA441" s="5">
        <f t="shared" si="121"/>
        <v>1.6266253942932853</v>
      </c>
      <c r="AB441" s="5">
        <f t="shared" si="122"/>
        <v>1.6266253942932853</v>
      </c>
      <c r="AC441" s="5">
        <f t="shared" si="123"/>
        <v>1.6266253942932853</v>
      </c>
      <c r="AD441" s="5">
        <f t="shared" si="124"/>
        <v>1.6266253942932853</v>
      </c>
    </row>
    <row r="442" spans="15:30" x14ac:dyDescent="0.2">
      <c r="O442" s="6">
        <f t="shared" si="109"/>
        <v>44.89000000000037</v>
      </c>
      <c r="P442" s="6">
        <f t="shared" si="110"/>
        <v>44.900000000000368</v>
      </c>
      <c r="Q442" s="5">
        <f t="shared" si="111"/>
        <v>1.8958408073627362</v>
      </c>
      <c r="R442" s="5">
        <f t="shared" si="112"/>
        <v>1.8958408073627362</v>
      </c>
      <c r="S442" s="5">
        <f t="shared" si="113"/>
        <v>1.8965418018773994</v>
      </c>
      <c r="T442" s="5">
        <f t="shared" si="114"/>
        <v>1.8686283877860936</v>
      </c>
      <c r="U442" s="5">
        <f t="shared" si="115"/>
        <v>1.8686283877860936</v>
      </c>
      <c r="V442" s="5">
        <f t="shared" si="116"/>
        <v>1.8686283877860936</v>
      </c>
      <c r="W442" s="5">
        <f t="shared" si="117"/>
        <v>1.8686283877860936</v>
      </c>
      <c r="X442" s="5">
        <f t="shared" si="118"/>
        <v>1</v>
      </c>
      <c r="Y442" s="5">
        <f t="shared" si="119"/>
        <v>1.8958408073627362</v>
      </c>
      <c r="Z442" s="5">
        <f t="shared" si="120"/>
        <v>1.5509304578813055</v>
      </c>
      <c r="AA442" s="5">
        <f t="shared" si="121"/>
        <v>1.6232053059213041</v>
      </c>
      <c r="AB442" s="5">
        <f t="shared" si="122"/>
        <v>1.6232053059213041</v>
      </c>
      <c r="AC442" s="5">
        <f t="shared" si="123"/>
        <v>1.6232053059213041</v>
      </c>
      <c r="AD442" s="5">
        <f t="shared" si="124"/>
        <v>1.6232053059213041</v>
      </c>
    </row>
    <row r="443" spans="15:30" x14ac:dyDescent="0.2">
      <c r="O443" s="6">
        <f t="shared" si="109"/>
        <v>44.990000000000371</v>
      </c>
      <c r="P443" s="6">
        <f t="shared" si="110"/>
        <v>45.000000000000369</v>
      </c>
      <c r="Q443" s="5">
        <f t="shared" si="111"/>
        <v>1.8915422223880083</v>
      </c>
      <c r="R443" s="5">
        <f t="shared" si="112"/>
        <v>1.8915422223880083</v>
      </c>
      <c r="S443" s="5">
        <f t="shared" si="113"/>
        <v>1.892458284709214</v>
      </c>
      <c r="T443" s="5">
        <f t="shared" si="114"/>
        <v>1.8647975086658835</v>
      </c>
      <c r="U443" s="5">
        <f t="shared" si="115"/>
        <v>1.8647975086658835</v>
      </c>
      <c r="V443" s="5">
        <f t="shared" si="116"/>
        <v>1.8647975086658835</v>
      </c>
      <c r="W443" s="5">
        <f t="shared" si="117"/>
        <v>1.8647975086658835</v>
      </c>
      <c r="X443" s="5">
        <f t="shared" si="118"/>
        <v>1</v>
      </c>
      <c r="Y443" s="5">
        <f t="shared" si="119"/>
        <v>1.8915422223880083</v>
      </c>
      <c r="Z443" s="5">
        <f t="shared" si="120"/>
        <v>1.5474825787159423</v>
      </c>
      <c r="AA443" s="5">
        <f t="shared" si="121"/>
        <v>1.6198073594557492</v>
      </c>
      <c r="AB443" s="5">
        <f t="shared" si="122"/>
        <v>1.6198073594557492</v>
      </c>
      <c r="AC443" s="5">
        <f t="shared" si="123"/>
        <v>1.6198073594557492</v>
      </c>
      <c r="AD443" s="5">
        <f t="shared" si="124"/>
        <v>1.6198073594557492</v>
      </c>
    </row>
    <row r="444" spans="15:30" x14ac:dyDescent="0.2">
      <c r="O444" s="6">
        <f t="shared" si="109"/>
        <v>45.090000000000373</v>
      </c>
      <c r="P444" s="6">
        <f t="shared" si="110"/>
        <v>45.100000000000371</v>
      </c>
      <c r="Q444" s="5">
        <f t="shared" si="111"/>
        <v>1.8872704827665521</v>
      </c>
      <c r="R444" s="5">
        <f t="shared" si="112"/>
        <v>1.8872704827665521</v>
      </c>
      <c r="S444" s="5">
        <f t="shared" si="113"/>
        <v>1.8883994377743447</v>
      </c>
      <c r="T444" s="5">
        <f t="shared" si="114"/>
        <v>1.8609892182214511</v>
      </c>
      <c r="U444" s="5">
        <f t="shared" si="115"/>
        <v>1.8609892182214511</v>
      </c>
      <c r="V444" s="5">
        <f t="shared" si="116"/>
        <v>1.8609892182214511</v>
      </c>
      <c r="W444" s="5">
        <f t="shared" si="117"/>
        <v>1.8609892182214511</v>
      </c>
      <c r="X444" s="5">
        <f t="shared" si="118"/>
        <v>1</v>
      </c>
      <c r="Y444" s="5">
        <f t="shared" si="119"/>
        <v>1.8872704827665521</v>
      </c>
      <c r="Z444" s="5">
        <f t="shared" si="120"/>
        <v>1.5440586992023886</v>
      </c>
      <c r="AA444" s="5">
        <f t="shared" si="121"/>
        <v>1.6164313633481211</v>
      </c>
      <c r="AB444" s="5">
        <f t="shared" si="122"/>
        <v>1.6164313633481211</v>
      </c>
      <c r="AC444" s="5">
        <f t="shared" si="123"/>
        <v>1.6164313633481211</v>
      </c>
      <c r="AD444" s="5">
        <f t="shared" si="124"/>
        <v>1.6164313633481211</v>
      </c>
    </row>
    <row r="445" spans="15:30" x14ac:dyDescent="0.2">
      <c r="O445" s="6">
        <f t="shared" si="109"/>
        <v>45.190000000000374</v>
      </c>
      <c r="P445" s="6">
        <f t="shared" si="110"/>
        <v>45.200000000000372</v>
      </c>
      <c r="Q445" s="5">
        <f t="shared" si="111"/>
        <v>1.8830253582290126</v>
      </c>
      <c r="R445" s="5">
        <f t="shared" si="112"/>
        <v>1.8830253582290126</v>
      </c>
      <c r="S445" s="5">
        <f t="shared" si="113"/>
        <v>1.8843650546892967</v>
      </c>
      <c r="T445" s="5">
        <f t="shared" si="114"/>
        <v>1.857203331121926</v>
      </c>
      <c r="U445" s="5">
        <f t="shared" si="115"/>
        <v>1.857203331121926</v>
      </c>
      <c r="V445" s="5">
        <f t="shared" si="116"/>
        <v>1.857203331121926</v>
      </c>
      <c r="W445" s="5">
        <f t="shared" si="117"/>
        <v>1.857203331121926</v>
      </c>
      <c r="X445" s="5">
        <f t="shared" si="118"/>
        <v>1</v>
      </c>
      <c r="Y445" s="5">
        <f t="shared" si="119"/>
        <v>1.8830253582290126</v>
      </c>
      <c r="Z445" s="5">
        <f t="shared" si="120"/>
        <v>1.5406586024582551</v>
      </c>
      <c r="AA445" s="5">
        <f t="shared" si="121"/>
        <v>1.6130771281913836</v>
      </c>
      <c r="AB445" s="5">
        <f t="shared" si="122"/>
        <v>1.6130771281913836</v>
      </c>
      <c r="AC445" s="5">
        <f t="shared" si="123"/>
        <v>1.6130771281913836</v>
      </c>
      <c r="AD445" s="5">
        <f t="shared" si="124"/>
        <v>1.6130771281913836</v>
      </c>
    </row>
    <row r="446" spans="15:30" x14ac:dyDescent="0.2">
      <c r="O446" s="6">
        <f t="shared" si="109"/>
        <v>45.290000000000376</v>
      </c>
      <c r="P446" s="6">
        <f t="shared" si="110"/>
        <v>45.300000000000374</v>
      </c>
      <c r="Q446" s="5">
        <f t="shared" si="111"/>
        <v>1.8788066210539305</v>
      </c>
      <c r="R446" s="5">
        <f t="shared" si="112"/>
        <v>1.8788066210539305</v>
      </c>
      <c r="S446" s="5">
        <f t="shared" si="113"/>
        <v>1.8803549313051757</v>
      </c>
      <c r="T446" s="5">
        <f t="shared" si="114"/>
        <v>1.8534396640100181</v>
      </c>
      <c r="U446" s="5">
        <f t="shared" si="115"/>
        <v>1.8534396640100181</v>
      </c>
      <c r="V446" s="5">
        <f t="shared" si="116"/>
        <v>1.8534396640100181</v>
      </c>
      <c r="W446" s="5">
        <f t="shared" si="117"/>
        <v>1.8534396640100181</v>
      </c>
      <c r="X446" s="5">
        <f t="shared" si="118"/>
        <v>1</v>
      </c>
      <c r="Y446" s="5">
        <f t="shared" si="119"/>
        <v>1.8788066210539305</v>
      </c>
      <c r="Z446" s="5">
        <f t="shared" si="120"/>
        <v>1.5372820741257764</v>
      </c>
      <c r="AA446" s="5">
        <f t="shared" si="121"/>
        <v>1.6097444666908174</v>
      </c>
      <c r="AB446" s="5">
        <f t="shared" si="122"/>
        <v>1.6097444666908174</v>
      </c>
      <c r="AC446" s="5">
        <f t="shared" si="123"/>
        <v>1.6097444666908174</v>
      </c>
      <c r="AD446" s="5">
        <f t="shared" si="124"/>
        <v>1.6097444666908174</v>
      </c>
    </row>
    <row r="447" spans="15:30" x14ac:dyDescent="0.2">
      <c r="O447" s="6">
        <f t="shared" si="109"/>
        <v>45.390000000000377</v>
      </c>
      <c r="P447" s="6">
        <f t="shared" si="110"/>
        <v>45.400000000000375</v>
      </c>
      <c r="Q447" s="5">
        <f t="shared" si="111"/>
        <v>1.8746140460334111</v>
      </c>
      <c r="R447" s="5">
        <f t="shared" si="112"/>
        <v>1.8746140460334111</v>
      </c>
      <c r="S447" s="5">
        <f t="shared" si="113"/>
        <v>1.876368865678147</v>
      </c>
      <c r="T447" s="5">
        <f t="shared" si="114"/>
        <v>1.8496980354763026</v>
      </c>
      <c r="U447" s="5">
        <f t="shared" si="115"/>
        <v>1.8496980354763026</v>
      </c>
      <c r="V447" s="5">
        <f t="shared" si="116"/>
        <v>1.8496980354763026</v>
      </c>
      <c r="W447" s="5">
        <f t="shared" si="117"/>
        <v>1.8496980354763026</v>
      </c>
      <c r="X447" s="5">
        <f t="shared" si="118"/>
        <v>1</v>
      </c>
      <c r="Y447" s="5">
        <f t="shared" si="119"/>
        <v>1.8746140460334111</v>
      </c>
      <c r="Z447" s="5">
        <f t="shared" si="120"/>
        <v>1.5339289023361911</v>
      </c>
      <c r="AA447" s="5">
        <f t="shared" si="121"/>
        <v>1.6064331936353395</v>
      </c>
      <c r="AB447" s="5">
        <f t="shared" si="122"/>
        <v>1.6064331936353395</v>
      </c>
      <c r="AC447" s="5">
        <f t="shared" si="123"/>
        <v>1.6064331936353395</v>
      </c>
      <c r="AD447" s="5">
        <f t="shared" si="124"/>
        <v>1.6064331936353395</v>
      </c>
    </row>
    <row r="448" spans="15:30" x14ac:dyDescent="0.2">
      <c r="O448" s="6">
        <f t="shared" si="109"/>
        <v>45.490000000000379</v>
      </c>
      <c r="P448" s="6">
        <f t="shared" si="110"/>
        <v>45.500000000000377</v>
      </c>
      <c r="Q448" s="5">
        <f t="shared" si="111"/>
        <v>1.8704474104393427</v>
      </c>
      <c r="R448" s="5">
        <f t="shared" si="112"/>
        <v>1.8704474104393427</v>
      </c>
      <c r="S448" s="5">
        <f t="shared" si="113"/>
        <v>1.8724066580403618</v>
      </c>
      <c r="T448" s="5">
        <f t="shared" si="114"/>
        <v>1.8459782660339106</v>
      </c>
      <c r="U448" s="5">
        <f t="shared" si="115"/>
        <v>1.8459782660339106</v>
      </c>
      <c r="V448" s="5">
        <f t="shared" si="116"/>
        <v>1.8459782660339106</v>
      </c>
      <c r="W448" s="5">
        <f t="shared" si="117"/>
        <v>1.8459782660339106</v>
      </c>
      <c r="X448" s="5">
        <f t="shared" si="118"/>
        <v>1</v>
      </c>
      <c r="Y448" s="5">
        <f t="shared" si="119"/>
        <v>1.8704474104393427</v>
      </c>
      <c r="Z448" s="5">
        <f t="shared" si="120"/>
        <v>1.5305988776747079</v>
      </c>
      <c r="AA448" s="5">
        <f t="shared" si="121"/>
        <v>1.6031431258692772</v>
      </c>
      <c r="AB448" s="5">
        <f t="shared" si="122"/>
        <v>1.6031431258692772</v>
      </c>
      <c r="AC448" s="5">
        <f t="shared" si="123"/>
        <v>1.6031431258692772</v>
      </c>
      <c r="AD448" s="5">
        <f t="shared" si="124"/>
        <v>1.6031431258692772</v>
      </c>
    </row>
    <row r="449" spans="15:30" x14ac:dyDescent="0.2">
      <c r="O449" s="6">
        <f t="shared" si="109"/>
        <v>45.59000000000038</v>
      </c>
      <c r="P449" s="6">
        <f t="shared" si="110"/>
        <v>45.600000000000378</v>
      </c>
      <c r="Q449" s="5">
        <f t="shared" si="111"/>
        <v>1.8663064939901408</v>
      </c>
      <c r="R449" s="5">
        <f t="shared" si="112"/>
        <v>1.8663064939901408</v>
      </c>
      <c r="S449" s="5">
        <f t="shared" si="113"/>
        <v>1.868468110771329</v>
      </c>
      <c r="T449" s="5">
        <f t="shared" si="114"/>
        <v>1.8422801780935973</v>
      </c>
      <c r="U449" s="5">
        <f t="shared" si="115"/>
        <v>1.8422801780935973</v>
      </c>
      <c r="V449" s="5">
        <f t="shared" si="116"/>
        <v>1.8422801780935973</v>
      </c>
      <c r="W449" s="5">
        <f t="shared" si="117"/>
        <v>1.8422801780935973</v>
      </c>
      <c r="X449" s="5">
        <f t="shared" si="118"/>
        <v>1</v>
      </c>
      <c r="Y449" s="5">
        <f t="shared" si="119"/>
        <v>1.8663064939901408</v>
      </c>
      <c r="Z449" s="5">
        <f t="shared" si="120"/>
        <v>1.5272917931460557</v>
      </c>
      <c r="AA449" s="5">
        <f t="shared" si="121"/>
        <v>1.5998740822645967</v>
      </c>
      <c r="AB449" s="5">
        <f t="shared" si="122"/>
        <v>1.5998740822645967</v>
      </c>
      <c r="AC449" s="5">
        <f t="shared" si="123"/>
        <v>1.5998740822645967</v>
      </c>
      <c r="AD449" s="5">
        <f t="shared" si="124"/>
        <v>1.5998740822645967</v>
      </c>
    </row>
    <row r="450" spans="15:30" x14ac:dyDescent="0.2">
      <c r="O450" s="6">
        <f t="shared" si="109"/>
        <v>45.690000000000381</v>
      </c>
      <c r="P450" s="6">
        <f t="shared" si="110"/>
        <v>45.700000000000379</v>
      </c>
      <c r="Q450" s="5">
        <f t="shared" si="111"/>
        <v>1.8621910788180258</v>
      </c>
      <c r="R450" s="5">
        <f t="shared" si="112"/>
        <v>1.8621910788180258</v>
      </c>
      <c r="S450" s="5">
        <f t="shared" si="113"/>
        <v>1.8645530283697358</v>
      </c>
      <c r="T450" s="5">
        <f t="shared" si="114"/>
        <v>1.8386035959392013</v>
      </c>
      <c r="U450" s="5">
        <f t="shared" si="115"/>
        <v>1.8386035959392013</v>
      </c>
      <c r="V450" s="5">
        <f t="shared" si="116"/>
        <v>1.8386035959392013</v>
      </c>
      <c r="W450" s="5">
        <f t="shared" si="117"/>
        <v>1.8386035959392013</v>
      </c>
      <c r="X450" s="5">
        <f t="shared" si="118"/>
        <v>1</v>
      </c>
      <c r="Y450" s="5">
        <f t="shared" si="119"/>
        <v>1.8621910788180258</v>
      </c>
      <c r="Z450" s="5">
        <f t="shared" si="120"/>
        <v>1.5240074441405933</v>
      </c>
      <c r="AA450" s="5">
        <f t="shared" si="121"/>
        <v>1.5966258836935683</v>
      </c>
      <c r="AB450" s="5">
        <f t="shared" si="122"/>
        <v>1.5966258836935683</v>
      </c>
      <c r="AC450" s="5">
        <f t="shared" si="123"/>
        <v>1.5966258836935683</v>
      </c>
      <c r="AD450" s="5">
        <f t="shared" si="124"/>
        <v>1.5966258836935683</v>
      </c>
    </row>
    <row r="451" spans="15:30" x14ac:dyDescent="0.2">
      <c r="O451" s="6">
        <f t="shared" ref="O451:O514" si="125">P451-0.01</f>
        <v>45.790000000000383</v>
      </c>
      <c r="P451" s="6">
        <f t="shared" si="110"/>
        <v>45.800000000000381</v>
      </c>
      <c r="Q451" s="5">
        <f t="shared" si="111"/>
        <v>1.8581009494368048</v>
      </c>
      <c r="R451" s="5">
        <f t="shared" si="112"/>
        <v>1.8581009494368048</v>
      </c>
      <c r="S451" s="5">
        <f t="shared" si="113"/>
        <v>1.8606612174256967</v>
      </c>
      <c r="T451" s="5">
        <f t="shared" si="114"/>
        <v>1.8349483457034697</v>
      </c>
      <c r="U451" s="5">
        <f t="shared" si="115"/>
        <v>1.8349483457034697</v>
      </c>
      <c r="V451" s="5">
        <f t="shared" si="116"/>
        <v>1.8349483457034697</v>
      </c>
      <c r="W451" s="5">
        <f t="shared" si="117"/>
        <v>1.8349483457034697</v>
      </c>
      <c r="X451" s="5">
        <f t="shared" si="118"/>
        <v>1</v>
      </c>
      <c r="Y451" s="5">
        <f t="shared" si="119"/>
        <v>1.8581009494368048</v>
      </c>
      <c r="Z451" s="5">
        <f t="shared" si="120"/>
        <v>1.520745628400979</v>
      </c>
      <c r="AA451" s="5">
        <f t="shared" si="121"/>
        <v>1.5933983530018663</v>
      </c>
      <c r="AB451" s="5">
        <f t="shared" si="122"/>
        <v>1.5933983530018663</v>
      </c>
      <c r="AC451" s="5">
        <f t="shared" si="123"/>
        <v>1.5933983530018663</v>
      </c>
      <c r="AD451" s="5">
        <f t="shared" si="124"/>
        <v>1.5933983530018663</v>
      </c>
    </row>
    <row r="452" spans="15:30" x14ac:dyDescent="0.2">
      <c r="O452" s="6">
        <f t="shared" si="125"/>
        <v>45.890000000000384</v>
      </c>
      <c r="P452" s="6">
        <f t="shared" ref="P452:P515" si="126">P451+0.1</f>
        <v>45.900000000000382</v>
      </c>
      <c r="Q452" s="5">
        <f t="shared" ref="Q452:Q515" si="127">IF($P452&gt;=$D$5,1,10^($C$5*LOG(MAX($P452,$E$5)/$D$5)^2))</f>
        <v>1.8540358927101683</v>
      </c>
      <c r="R452" s="5">
        <f t="shared" ref="R452:R515" si="128">IF($P452&gt;=$D$6,1,10^($C$6*LOG(MAX($P452,$E$6)/$D$6)^2))</f>
        <v>1.8540358927101683</v>
      </c>
      <c r="S452" s="5">
        <f t="shared" ref="S452:S515" si="129">IF($P452&gt;=$D$7,1,10^($C$7*LOG(MAX($P452,$E$7)/$D$7)^2))</f>
        <v>1.8567924865934389</v>
      </c>
      <c r="T452" s="5">
        <f t="shared" ref="T452:T515" si="130">IF($P452&gt;=$D$8,1,10^($C$8*LOG(MAX($P452,$E$8)/$D$8)^2))</f>
        <v>1.8313142553442554</v>
      </c>
      <c r="U452" s="5">
        <f t="shared" ref="U452:U515" si="131">IF($P452&gt;=$D$9,1,10^($C$9*LOG(MAX($P452,$E$9)/$D$9)^2))</f>
        <v>1.8313142553442554</v>
      </c>
      <c r="V452" s="5">
        <f t="shared" ref="V452:V515" si="132">IF($P452&gt;=$D$10,1,10^($C$10*LOG(MAX($P452,$E$10)/$D$10)^2))</f>
        <v>1.8313142553442554</v>
      </c>
      <c r="W452" s="5">
        <f t="shared" ref="W452:W515" si="133">IF($P452&gt;=$D$11,1,10^($C$11*LOG(MAX($P452,$E$11)/$D$11)^2))</f>
        <v>1.8313142553442554</v>
      </c>
      <c r="X452" s="5">
        <f t="shared" ref="X452:X515" si="134">IF($P452&gt;=$H454,1,10^($G$5*LOG(MAX($P452,$I$5)/$H$5)^2))</f>
        <v>1</v>
      </c>
      <c r="Y452" s="5">
        <f t="shared" ref="Y452:Y515" si="135">IF($P452&gt;=$H$6,1,10^($G$6*LOG(MAX($P452,$I$6)/$H$6)^2))</f>
        <v>1.8540358927101683</v>
      </c>
      <c r="Z452" s="5">
        <f t="shared" ref="Z452:Z515" si="136">IF($P452&gt;=$H$7,1,10^($G$7*LOG(MAX($P452,$I$7)/$H$7)^2))</f>
        <v>1.517506145989383</v>
      </c>
      <c r="AA452" s="5">
        <f t="shared" ref="AA452:AA515" si="137">IF(P452&gt;=$H$8,1,10^($G$8*LOG(MAX($P452,$I$8)/$H$8)^2))</f>
        <v>1.5901913149820932</v>
      </c>
      <c r="AB452" s="5">
        <f t="shared" ref="AB452:AB515" si="138">IF($P452&gt;=$H$9,1,10^($G$9*LOG(MAX($P452,$I$9)/$H$9)^2))</f>
        <v>1.5901913149820932</v>
      </c>
      <c r="AC452" s="5">
        <f t="shared" ref="AC452:AC515" si="139">IF($P452&gt;=$H$10,1,10^($G$10*LOG(MAX($P452,$I$10)/$H$10)^2))</f>
        <v>1.5901913149820932</v>
      </c>
      <c r="AD452" s="5">
        <f t="shared" ref="AD452:AD515" si="140">IF($P452&gt;=$H$11,1,10^($G$11*LOG(MAX($P452,$I$11)/$H$11)^2))</f>
        <v>1.5901913149820932</v>
      </c>
    </row>
    <row r="453" spans="15:30" x14ac:dyDescent="0.2">
      <c r="O453" s="6">
        <f t="shared" si="125"/>
        <v>45.990000000000386</v>
      </c>
      <c r="P453" s="6">
        <f t="shared" si="126"/>
        <v>46.000000000000384</v>
      </c>
      <c r="Q453" s="5">
        <f t="shared" si="127"/>
        <v>1.8499956978204752</v>
      </c>
      <c r="R453" s="5">
        <f t="shared" si="128"/>
        <v>1.8499956978204752</v>
      </c>
      <c r="S453" s="5">
        <f t="shared" si="129"/>
        <v>1.8529466465644009</v>
      </c>
      <c r="T453" s="5">
        <f t="shared" si="130"/>
        <v>1.8277011546210775</v>
      </c>
      <c r="U453" s="5">
        <f t="shared" si="131"/>
        <v>1.8277011546210775</v>
      </c>
      <c r="V453" s="5">
        <f t="shared" si="132"/>
        <v>1.8277011546210775</v>
      </c>
      <c r="W453" s="5">
        <f t="shared" si="133"/>
        <v>1.8277011546210775</v>
      </c>
      <c r="X453" s="5">
        <f t="shared" si="134"/>
        <v>1</v>
      </c>
      <c r="Y453" s="5">
        <f t="shared" si="135"/>
        <v>1.8499956978204752</v>
      </c>
      <c r="Z453" s="5">
        <f t="shared" si="136"/>
        <v>1.5142887992552396</v>
      </c>
      <c r="AA453" s="5">
        <f t="shared" si="137"/>
        <v>1.5870045963477235</v>
      </c>
      <c r="AB453" s="5">
        <f t="shared" si="138"/>
        <v>1.5870045963477235</v>
      </c>
      <c r="AC453" s="5">
        <f t="shared" si="139"/>
        <v>1.5870045963477235</v>
      </c>
      <c r="AD453" s="5">
        <f t="shared" si="140"/>
        <v>1.5870045963477235</v>
      </c>
    </row>
    <row r="454" spans="15:30" x14ac:dyDescent="0.2">
      <c r="O454" s="6">
        <f t="shared" si="125"/>
        <v>46.090000000000387</v>
      </c>
      <c r="P454" s="6">
        <f t="shared" si="126"/>
        <v>46.100000000000385</v>
      </c>
      <c r="Q454" s="5">
        <f t="shared" si="127"/>
        <v>1.8459801562380318</v>
      </c>
      <c r="R454" s="5">
        <f t="shared" si="128"/>
        <v>1.8459801562380318</v>
      </c>
      <c r="S454" s="5">
        <f t="shared" si="129"/>
        <v>1.8491235100407477</v>
      </c>
      <c r="T454" s="5">
        <f t="shared" si="130"/>
        <v>1.8241088750720287</v>
      </c>
      <c r="U454" s="5">
        <f t="shared" si="131"/>
        <v>1.8241088750720287</v>
      </c>
      <c r="V454" s="5">
        <f t="shared" si="132"/>
        <v>1.8241088750720287</v>
      </c>
      <c r="W454" s="5">
        <f t="shared" si="133"/>
        <v>1.8241088750720287</v>
      </c>
      <c r="X454" s="5">
        <f t="shared" si="134"/>
        <v>1</v>
      </c>
      <c r="Y454" s="5">
        <f t="shared" si="135"/>
        <v>1.8459801562380318</v>
      </c>
      <c r="Z454" s="5">
        <f t="shared" si="136"/>
        <v>1.5110933928035171</v>
      </c>
      <c r="AA454" s="5">
        <f t="shared" si="137"/>
        <v>1.5838380257074547</v>
      </c>
      <c r="AB454" s="5">
        <f t="shared" si="138"/>
        <v>1.5838380257074547</v>
      </c>
      <c r="AC454" s="5">
        <f t="shared" si="139"/>
        <v>1.5838380257074547</v>
      </c>
      <c r="AD454" s="5">
        <f t="shared" si="140"/>
        <v>1.5838380257074547</v>
      </c>
    </row>
    <row r="455" spans="15:30" x14ac:dyDescent="0.2">
      <c r="O455" s="6">
        <f t="shared" si="125"/>
        <v>46.190000000000389</v>
      </c>
      <c r="P455" s="6">
        <f t="shared" si="126"/>
        <v>46.200000000000387</v>
      </c>
      <c r="Q455" s="5">
        <f t="shared" si="127"/>
        <v>1.8419890616908443</v>
      </c>
      <c r="R455" s="5">
        <f t="shared" si="128"/>
        <v>1.8419890616908443</v>
      </c>
      <c r="S455" s="5">
        <f t="shared" si="129"/>
        <v>1.8453228917092892</v>
      </c>
      <c r="T455" s="5">
        <f t="shared" si="130"/>
        <v>1.820537249991045</v>
      </c>
      <c r="U455" s="5">
        <f t="shared" si="131"/>
        <v>1.820537249991045</v>
      </c>
      <c r="V455" s="5">
        <f t="shared" si="132"/>
        <v>1.820537249991045</v>
      </c>
      <c r="W455" s="5">
        <f t="shared" si="133"/>
        <v>1.820537249991045</v>
      </c>
      <c r="X455" s="5">
        <f t="shared" si="134"/>
        <v>1</v>
      </c>
      <c r="Y455" s="5">
        <f t="shared" si="135"/>
        <v>1.8419890616908443</v>
      </c>
      <c r="Z455" s="5">
        <f t="shared" si="136"/>
        <v>1.507919733463511</v>
      </c>
      <c r="AA455" s="5">
        <f t="shared" si="137"/>
        <v>1.5806914335399609</v>
      </c>
      <c r="AB455" s="5">
        <f t="shared" si="138"/>
        <v>1.5806914335399609</v>
      </c>
      <c r="AC455" s="5">
        <f t="shared" si="139"/>
        <v>1.5806914335399609</v>
      </c>
      <c r="AD455" s="5">
        <f t="shared" si="140"/>
        <v>1.5806914335399609</v>
      </c>
    </row>
    <row r="456" spans="15:30" x14ac:dyDescent="0.2">
      <c r="O456" s="6">
        <f t="shared" si="125"/>
        <v>46.29000000000039</v>
      </c>
      <c r="P456" s="6">
        <f t="shared" si="126"/>
        <v>46.300000000000388</v>
      </c>
      <c r="Q456" s="5">
        <f t="shared" si="127"/>
        <v>1.8380222101348427</v>
      </c>
      <c r="R456" s="5">
        <f t="shared" si="128"/>
        <v>1.8380222101348427</v>
      </c>
      <c r="S456" s="5">
        <f t="shared" si="129"/>
        <v>1.8415446082158</v>
      </c>
      <c r="T456" s="5">
        <f t="shared" si="130"/>
        <v>1.8169861144055051</v>
      </c>
      <c r="U456" s="5">
        <f t="shared" si="131"/>
        <v>1.8169861144055051</v>
      </c>
      <c r="V456" s="5">
        <f t="shared" si="132"/>
        <v>1.8169861144055051</v>
      </c>
      <c r="W456" s="5">
        <f t="shared" si="133"/>
        <v>1.8169861144055051</v>
      </c>
      <c r="X456" s="5">
        <f t="shared" si="134"/>
        <v>1</v>
      </c>
      <c r="Y456" s="5">
        <f t="shared" si="135"/>
        <v>1.8380222101348427</v>
      </c>
      <c r="Z456" s="5">
        <f t="shared" si="136"/>
        <v>1.5047676302581392</v>
      </c>
      <c r="AA456" s="5">
        <f t="shared" si="137"/>
        <v>1.5775646521690443</v>
      </c>
      <c r="AB456" s="5">
        <f t="shared" si="138"/>
        <v>1.5775646521690443</v>
      </c>
      <c r="AC456" s="5">
        <f t="shared" si="139"/>
        <v>1.5775646521690443</v>
      </c>
      <c r="AD456" s="5">
        <f t="shared" si="140"/>
        <v>1.5775646521690443</v>
      </c>
    </row>
    <row r="457" spans="15:30" x14ac:dyDescent="0.2">
      <c r="O457" s="6">
        <f t="shared" si="125"/>
        <v>46.390000000000391</v>
      </c>
      <c r="P457" s="6">
        <f t="shared" si="126"/>
        <v>46.400000000000389</v>
      </c>
      <c r="Q457" s="5">
        <f t="shared" si="127"/>
        <v>1.8340793997245672</v>
      </c>
      <c r="R457" s="5">
        <f t="shared" si="128"/>
        <v>1.8340793997245672</v>
      </c>
      <c r="S457" s="5">
        <f t="shared" si="129"/>
        <v>1.8377884781397262</v>
      </c>
      <c r="T457" s="5">
        <f t="shared" si="130"/>
        <v>1.8134553050541731</v>
      </c>
      <c r="U457" s="5">
        <f t="shared" si="131"/>
        <v>1.8134553050541731</v>
      </c>
      <c r="V457" s="5">
        <f t="shared" si="132"/>
        <v>1.8134553050541731</v>
      </c>
      <c r="W457" s="5">
        <f t="shared" si="133"/>
        <v>1.8134553050541731</v>
      </c>
      <c r="X457" s="5">
        <f t="shared" si="134"/>
        <v>1</v>
      </c>
      <c r="Y457" s="5">
        <f t="shared" si="135"/>
        <v>1.8340793997245672</v>
      </c>
      <c r="Z457" s="5">
        <f t="shared" si="136"/>
        <v>1.5016368943737322</v>
      </c>
      <c r="AA457" s="5">
        <f t="shared" si="137"/>
        <v>1.5744575157391716</v>
      </c>
      <c r="AB457" s="5">
        <f t="shared" si="138"/>
        <v>1.5744575157391716</v>
      </c>
      <c r="AC457" s="5">
        <f t="shared" si="139"/>
        <v>1.5744575157391716</v>
      </c>
      <c r="AD457" s="5">
        <f t="shared" si="140"/>
        <v>1.5744575157391716</v>
      </c>
    </row>
    <row r="458" spans="15:30" x14ac:dyDescent="0.2">
      <c r="O458" s="6">
        <f t="shared" si="125"/>
        <v>46.490000000000393</v>
      </c>
      <c r="P458" s="6">
        <f t="shared" si="126"/>
        <v>46.500000000000391</v>
      </c>
      <c r="Q458" s="5">
        <f t="shared" si="127"/>
        <v>1.83016043078431</v>
      </c>
      <c r="R458" s="5">
        <f t="shared" si="128"/>
        <v>1.83016043078431</v>
      </c>
      <c r="S458" s="5">
        <f t="shared" si="129"/>
        <v>1.8340543219692831</v>
      </c>
      <c r="T458" s="5">
        <f t="shared" si="130"/>
        <v>1.8099446603654743</v>
      </c>
      <c r="U458" s="5">
        <f t="shared" si="131"/>
        <v>1.8099446603654743</v>
      </c>
      <c r="V458" s="5">
        <f t="shared" si="132"/>
        <v>1.8099446603654743</v>
      </c>
      <c r="W458" s="5">
        <f t="shared" si="133"/>
        <v>1.8099446603654743</v>
      </c>
      <c r="X458" s="5">
        <f t="shared" si="134"/>
        <v>1</v>
      </c>
      <c r="Y458" s="5">
        <f t="shared" si="135"/>
        <v>1.83016043078431</v>
      </c>
      <c r="Z458" s="5">
        <f t="shared" si="136"/>
        <v>1.4985273391303138</v>
      </c>
      <c r="AA458" s="5">
        <f t="shared" si="137"/>
        <v>1.5713698601913946</v>
      </c>
      <c r="AB458" s="5">
        <f t="shared" si="138"/>
        <v>1.5713698601913946</v>
      </c>
      <c r="AC458" s="5">
        <f t="shared" si="139"/>
        <v>1.5713698601913946</v>
      </c>
      <c r="AD458" s="5">
        <f t="shared" si="140"/>
        <v>1.5713698601913946</v>
      </c>
    </row>
    <row r="459" spans="15:30" x14ac:dyDescent="0.2">
      <c r="O459" s="6">
        <f t="shared" si="125"/>
        <v>46.590000000000394</v>
      </c>
      <c r="P459" s="6">
        <f t="shared" si="126"/>
        <v>46.600000000000392</v>
      </c>
      <c r="Q459" s="5">
        <f t="shared" si="127"/>
        <v>1.8262651057796944</v>
      </c>
      <c r="R459" s="5">
        <f t="shared" si="128"/>
        <v>1.8262651057796944</v>
      </c>
      <c r="S459" s="5">
        <f t="shared" si="129"/>
        <v>1.8303419620769223</v>
      </c>
      <c r="T459" s="5">
        <f t="shared" si="130"/>
        <v>1.8064540204360893</v>
      </c>
      <c r="U459" s="5">
        <f t="shared" si="131"/>
        <v>1.8064540204360893</v>
      </c>
      <c r="V459" s="5">
        <f t="shared" si="132"/>
        <v>1.8064540204360893</v>
      </c>
      <c r="W459" s="5">
        <f t="shared" si="133"/>
        <v>1.8064540204360893</v>
      </c>
      <c r="X459" s="5">
        <f t="shared" si="134"/>
        <v>1</v>
      </c>
      <c r="Y459" s="5">
        <f t="shared" si="135"/>
        <v>1.8262651057796944</v>
      </c>
      <c r="Z459" s="5">
        <f t="shared" si="136"/>
        <v>1.4954387799523596</v>
      </c>
      <c r="AA459" s="5">
        <f t="shared" si="137"/>
        <v>1.5683015232396413</v>
      </c>
      <c r="AB459" s="5">
        <f t="shared" si="138"/>
        <v>1.5683015232396413</v>
      </c>
      <c r="AC459" s="5">
        <f t="shared" si="139"/>
        <v>1.5683015232396413</v>
      </c>
      <c r="AD459" s="5">
        <f t="shared" si="140"/>
        <v>1.5683015232396413</v>
      </c>
    </row>
    <row r="460" spans="15:30" x14ac:dyDescent="0.2">
      <c r="O460" s="6">
        <f t="shared" si="125"/>
        <v>46.690000000000396</v>
      </c>
      <c r="P460" s="6">
        <f t="shared" si="126"/>
        <v>46.700000000000394</v>
      </c>
      <c r="Q460" s="5">
        <f t="shared" si="127"/>
        <v>1.8223932292897029</v>
      </c>
      <c r="R460" s="5">
        <f t="shared" si="128"/>
        <v>1.8223932292897029</v>
      </c>
      <c r="S460" s="5">
        <f t="shared" si="129"/>
        <v>1.8266512226951781</v>
      </c>
      <c r="T460" s="5">
        <f t="shared" si="130"/>
        <v>1.8029832270098751</v>
      </c>
      <c r="U460" s="5">
        <f t="shared" si="131"/>
        <v>1.8029832270098751</v>
      </c>
      <c r="V460" s="5">
        <f t="shared" si="132"/>
        <v>1.8029832270098751</v>
      </c>
      <c r="W460" s="5">
        <f t="shared" si="133"/>
        <v>1.8029832270098751</v>
      </c>
      <c r="X460" s="5">
        <f t="shared" si="134"/>
        <v>1</v>
      </c>
      <c r="Y460" s="5">
        <f t="shared" si="135"/>
        <v>1.8223932292897029</v>
      </c>
      <c r="Z460" s="5">
        <f t="shared" si="136"/>
        <v>1.4923710343400232</v>
      </c>
      <c r="AA460" s="5">
        <f t="shared" si="137"/>
        <v>1.5652523443473803</v>
      </c>
      <c r="AB460" s="5">
        <f t="shared" si="138"/>
        <v>1.5652523443473803</v>
      </c>
      <c r="AC460" s="5">
        <f t="shared" si="139"/>
        <v>1.5652523443473803</v>
      </c>
      <c r="AD460" s="5">
        <f t="shared" si="140"/>
        <v>1.5652523443473803</v>
      </c>
    </row>
    <row r="461" spans="15:30" x14ac:dyDescent="0.2">
      <c r="O461" s="6">
        <f t="shared" si="125"/>
        <v>46.790000000000397</v>
      </c>
      <c r="P461" s="6">
        <f t="shared" si="126"/>
        <v>46.800000000000395</v>
      </c>
      <c r="Q461" s="5">
        <f t="shared" si="127"/>
        <v>1.8185446079791254</v>
      </c>
      <c r="R461" s="5">
        <f t="shared" si="128"/>
        <v>1.8185446079791254</v>
      </c>
      <c r="S461" s="5">
        <f t="shared" si="129"/>
        <v>1.8229819298928749</v>
      </c>
      <c r="T461" s="5">
        <f t="shared" si="130"/>
        <v>1.7995321234570965</v>
      </c>
      <c r="U461" s="5">
        <f t="shared" si="131"/>
        <v>1.7995321234570965</v>
      </c>
      <c r="V461" s="5">
        <f t="shared" si="132"/>
        <v>1.7995321234570965</v>
      </c>
      <c r="W461" s="5">
        <f t="shared" si="133"/>
        <v>1.7995321234570965</v>
      </c>
      <c r="X461" s="5">
        <f t="shared" si="134"/>
        <v>1</v>
      </c>
      <c r="Y461" s="5">
        <f t="shared" si="135"/>
        <v>1.8185446079791254</v>
      </c>
      <c r="Z461" s="5">
        <f t="shared" si="136"/>
        <v>1.4893239218408241</v>
      </c>
      <c r="AA461" s="5">
        <f t="shared" si="137"/>
        <v>1.562222164704639</v>
      </c>
      <c r="AB461" s="5">
        <f t="shared" si="138"/>
        <v>1.562222164704639</v>
      </c>
      <c r="AC461" s="5">
        <f t="shared" si="139"/>
        <v>1.562222164704639</v>
      </c>
      <c r="AD461" s="5">
        <f t="shared" si="140"/>
        <v>1.562222164704639</v>
      </c>
    </row>
    <row r="462" spans="15:30" x14ac:dyDescent="0.2">
      <c r="O462" s="6">
        <f t="shared" si="125"/>
        <v>46.890000000000398</v>
      </c>
      <c r="P462" s="6">
        <f t="shared" si="126"/>
        <v>46.900000000000396</v>
      </c>
      <c r="Q462" s="5">
        <f t="shared" si="127"/>
        <v>1.8147190505714352</v>
      </c>
      <c r="R462" s="5">
        <f t="shared" si="128"/>
        <v>1.8147190505714352</v>
      </c>
      <c r="S462" s="5">
        <f t="shared" si="129"/>
        <v>1.8193339115516911</v>
      </c>
      <c r="T462" s="5">
        <f t="shared" si="130"/>
        <v>1.7961005547539681</v>
      </c>
      <c r="U462" s="5">
        <f t="shared" si="131"/>
        <v>1.7961005547539681</v>
      </c>
      <c r="V462" s="5">
        <f t="shared" si="132"/>
        <v>1.7961005547539681</v>
      </c>
      <c r="W462" s="5">
        <f t="shared" si="133"/>
        <v>1.7961005547539681</v>
      </c>
      <c r="X462" s="5">
        <f t="shared" si="134"/>
        <v>1</v>
      </c>
      <c r="Y462" s="5">
        <f t="shared" si="135"/>
        <v>1.8147190505714352</v>
      </c>
      <c r="Z462" s="5">
        <f t="shared" si="136"/>
        <v>1.4862972640217893</v>
      </c>
      <c r="AA462" s="5">
        <f t="shared" si="137"/>
        <v>1.5592108272053846</v>
      </c>
      <c r="AB462" s="5">
        <f t="shared" si="138"/>
        <v>1.5592108272053846</v>
      </c>
      <c r="AC462" s="5">
        <f t="shared" si="139"/>
        <v>1.5592108272053846</v>
      </c>
      <c r="AD462" s="5">
        <f t="shared" si="140"/>
        <v>1.5592108272053846</v>
      </c>
    </row>
    <row r="463" spans="15:30" x14ac:dyDescent="0.2">
      <c r="O463" s="6">
        <f t="shared" si="125"/>
        <v>46.9900000000004</v>
      </c>
      <c r="P463" s="6">
        <f t="shared" si="126"/>
        <v>47.000000000000398</v>
      </c>
      <c r="Q463" s="5">
        <f t="shared" si="127"/>
        <v>1.8109163678220759</v>
      </c>
      <c r="R463" s="5">
        <f t="shared" si="128"/>
        <v>1.8109163678220759</v>
      </c>
      <c r="S463" s="5">
        <f t="shared" si="129"/>
        <v>1.8157069973430815</v>
      </c>
      <c r="T463" s="5">
        <f t="shared" si="130"/>
        <v>1.7926883674624963</v>
      </c>
      <c r="U463" s="5">
        <f t="shared" si="131"/>
        <v>1.7926883674624963</v>
      </c>
      <c r="V463" s="5">
        <f t="shared" si="132"/>
        <v>1.7926883674624963</v>
      </c>
      <c r="W463" s="5">
        <f t="shared" si="133"/>
        <v>1.7926883674624963</v>
      </c>
      <c r="X463" s="5">
        <f t="shared" si="134"/>
        <v>1</v>
      </c>
      <c r="Y463" s="5">
        <f t="shared" si="135"/>
        <v>1.8109163678220759</v>
      </c>
      <c r="Z463" s="5">
        <f t="shared" si="136"/>
        <v>1.4832908844420378</v>
      </c>
      <c r="AA463" s="5">
        <f t="shared" si="137"/>
        <v>1.5562181764252463</v>
      </c>
      <c r="AB463" s="5">
        <f t="shared" si="138"/>
        <v>1.5562181764252463</v>
      </c>
      <c r="AC463" s="5">
        <f t="shared" si="139"/>
        <v>1.5562181764252463</v>
      </c>
      <c r="AD463" s="5">
        <f t="shared" si="140"/>
        <v>1.5562181764252463</v>
      </c>
    </row>
    <row r="464" spans="15:30" x14ac:dyDescent="0.2">
      <c r="O464" s="6">
        <f t="shared" si="125"/>
        <v>47.090000000000401</v>
      </c>
      <c r="P464" s="6">
        <f t="shared" si="126"/>
        <v>47.100000000000399</v>
      </c>
      <c r="Q464" s="5">
        <f t="shared" si="127"/>
        <v>1.8071363724921596</v>
      </c>
      <c r="R464" s="5">
        <f t="shared" si="128"/>
        <v>1.8071363724921596</v>
      </c>
      <c r="S464" s="5">
        <f t="shared" si="129"/>
        <v>1.8121010187055366</v>
      </c>
      <c r="T464" s="5">
        <f t="shared" si="130"/>
        <v>1.7892954097106268</v>
      </c>
      <c r="U464" s="5">
        <f t="shared" si="131"/>
        <v>1.7892954097106268</v>
      </c>
      <c r="V464" s="5">
        <f t="shared" si="132"/>
        <v>1.7892954097106268</v>
      </c>
      <c r="W464" s="5">
        <f t="shared" si="133"/>
        <v>1.7892954097106268</v>
      </c>
      <c r="X464" s="5">
        <f t="shared" si="134"/>
        <v>1</v>
      </c>
      <c r="Y464" s="5">
        <f t="shared" si="135"/>
        <v>1.8071363724921596</v>
      </c>
      <c r="Z464" s="5">
        <f t="shared" si="136"/>
        <v>1.4803046086258009</v>
      </c>
      <c r="AA464" s="5">
        <f t="shared" si="137"/>
        <v>1.5532440585995859</v>
      </c>
      <c r="AB464" s="5">
        <f t="shared" si="138"/>
        <v>1.5532440585995859</v>
      </c>
      <c r="AC464" s="5">
        <f t="shared" si="139"/>
        <v>1.5532440585995859</v>
      </c>
      <c r="AD464" s="5">
        <f t="shared" si="140"/>
        <v>1.5532440585995859</v>
      </c>
    </row>
    <row r="465" spans="15:30" x14ac:dyDescent="0.2">
      <c r="O465" s="6">
        <f t="shared" si="125"/>
        <v>47.190000000000403</v>
      </c>
      <c r="P465" s="6">
        <f t="shared" si="126"/>
        <v>47.200000000000401</v>
      </c>
      <c r="Q465" s="5">
        <f t="shared" si="127"/>
        <v>1.8033788793225638</v>
      </c>
      <c r="R465" s="5">
        <f t="shared" si="128"/>
        <v>1.8033788793225638</v>
      </c>
      <c r="S465" s="5">
        <f t="shared" si="129"/>
        <v>1.8085158088221946</v>
      </c>
      <c r="T465" s="5">
        <f t="shared" si="130"/>
        <v>1.7859215311726775</v>
      </c>
      <c r="U465" s="5">
        <f t="shared" si="131"/>
        <v>1.7859215311726775</v>
      </c>
      <c r="V465" s="5">
        <f t="shared" si="132"/>
        <v>1.7859215311726775</v>
      </c>
      <c r="W465" s="5">
        <f t="shared" si="133"/>
        <v>1.7859215311726775</v>
      </c>
      <c r="X465" s="5">
        <f t="shared" si="134"/>
        <v>1</v>
      </c>
      <c r="Y465" s="5">
        <f t="shared" si="135"/>
        <v>1.8033788793225638</v>
      </c>
      <c r="Z465" s="5">
        <f t="shared" si="136"/>
        <v>1.4773382640358721</v>
      </c>
      <c r="AA465" s="5">
        <f t="shared" si="137"/>
        <v>1.5502883216018988</v>
      </c>
      <c r="AB465" s="5">
        <f t="shared" si="138"/>
        <v>1.5502883216018988</v>
      </c>
      <c r="AC465" s="5">
        <f t="shared" si="139"/>
        <v>1.5502883216018988</v>
      </c>
      <c r="AD465" s="5">
        <f t="shared" si="140"/>
        <v>1.5502883216018988</v>
      </c>
    </row>
    <row r="466" spans="15:30" x14ac:dyDescent="0.2">
      <c r="O466" s="6">
        <f t="shared" si="125"/>
        <v>47.290000000000404</v>
      </c>
      <c r="P466" s="6">
        <f t="shared" si="126"/>
        <v>47.300000000000402</v>
      </c>
      <c r="Q466" s="5">
        <f t="shared" si="127"/>
        <v>1.7996437050084191</v>
      </c>
      <c r="R466" s="5">
        <f t="shared" si="128"/>
        <v>1.7996437050084191</v>
      </c>
      <c r="S466" s="5">
        <f t="shared" si="129"/>
        <v>1.8049512025987731</v>
      </c>
      <c r="T466" s="5">
        <f t="shared" si="130"/>
        <v>1.7825665830500659</v>
      </c>
      <c r="U466" s="5">
        <f t="shared" si="131"/>
        <v>1.7825665830500659</v>
      </c>
      <c r="V466" s="5">
        <f t="shared" si="132"/>
        <v>1.7825665830500659</v>
      </c>
      <c r="W466" s="5">
        <f t="shared" si="133"/>
        <v>1.7825665830500659</v>
      </c>
      <c r="X466" s="5">
        <f t="shared" si="134"/>
        <v>1</v>
      </c>
      <c r="Y466" s="5">
        <f t="shared" si="135"/>
        <v>1.7996437050084191</v>
      </c>
      <c r="Z466" s="5">
        <f t="shared" si="136"/>
        <v>1.4743916800474761</v>
      </c>
      <c r="AA466" s="5">
        <f t="shared" si="137"/>
        <v>1.5473508149225514</v>
      </c>
      <c r="AB466" s="5">
        <f t="shared" si="138"/>
        <v>1.5473508149225514</v>
      </c>
      <c r="AC466" s="5">
        <f t="shared" si="139"/>
        <v>1.5473508149225514</v>
      </c>
      <c r="AD466" s="5">
        <f t="shared" si="140"/>
        <v>1.5473508149225514</v>
      </c>
    </row>
    <row r="467" spans="15:30" x14ac:dyDescent="0.2">
      <c r="O467" s="6">
        <f t="shared" si="125"/>
        <v>47.390000000000406</v>
      </c>
      <c r="P467" s="6">
        <f t="shared" si="126"/>
        <v>47.400000000000404</v>
      </c>
      <c r="Q467" s="5">
        <f t="shared" si="127"/>
        <v>1.7959306681739879</v>
      </c>
      <c r="R467" s="5">
        <f t="shared" si="128"/>
        <v>1.7959306681739879</v>
      </c>
      <c r="S467" s="5">
        <f t="shared" si="129"/>
        <v>1.8014070366418418</v>
      </c>
      <c r="T467" s="5">
        <f t="shared" si="130"/>
        <v>1.7792304180523166</v>
      </c>
      <c r="U467" s="5">
        <f t="shared" si="131"/>
        <v>1.7792304180523166</v>
      </c>
      <c r="V467" s="5">
        <f t="shared" si="132"/>
        <v>1.7792304180523166</v>
      </c>
      <c r="W467" s="5">
        <f t="shared" si="133"/>
        <v>1.7792304180523166</v>
      </c>
      <c r="X467" s="5">
        <f t="shared" si="134"/>
        <v>1</v>
      </c>
      <c r="Y467" s="5">
        <f t="shared" si="135"/>
        <v>1.7959306681739879</v>
      </c>
      <c r="Z467" s="5">
        <f t="shared" si="136"/>
        <v>1.4714646879225501</v>
      </c>
      <c r="AA467" s="5">
        <f t="shared" si="137"/>
        <v>1.5444313896478379</v>
      </c>
      <c r="AB467" s="5">
        <f t="shared" si="138"/>
        <v>1.5444313896478379</v>
      </c>
      <c r="AC467" s="5">
        <f t="shared" si="139"/>
        <v>1.5444313896478379</v>
      </c>
      <c r="AD467" s="5">
        <f t="shared" si="140"/>
        <v>1.5444313896478379</v>
      </c>
    </row>
    <row r="468" spans="15:30" x14ac:dyDescent="0.2">
      <c r="O468" s="6">
        <f t="shared" si="125"/>
        <v>47.490000000000407</v>
      </c>
      <c r="P468" s="6">
        <f t="shared" si="126"/>
        <v>47.500000000000405</v>
      </c>
      <c r="Q468" s="5">
        <f t="shared" si="127"/>
        <v>1.7922395893479204</v>
      </c>
      <c r="R468" s="5">
        <f t="shared" si="128"/>
        <v>1.7922395893479204</v>
      </c>
      <c r="S468" s="5">
        <f t="shared" si="129"/>
        <v>1.7978831492374141</v>
      </c>
      <c r="T468" s="5">
        <f t="shared" si="130"/>
        <v>1.775912890378347</v>
      </c>
      <c r="U468" s="5">
        <f t="shared" si="131"/>
        <v>1.775912890378347</v>
      </c>
      <c r="V468" s="5">
        <f t="shared" si="132"/>
        <v>1.775912890378347</v>
      </c>
      <c r="W468" s="5">
        <f t="shared" si="133"/>
        <v>1.775912890378347</v>
      </c>
      <c r="X468" s="5">
        <f t="shared" si="134"/>
        <v>1</v>
      </c>
      <c r="Y468" s="5">
        <f t="shared" si="135"/>
        <v>1.7922395893479204</v>
      </c>
      <c r="Z468" s="5">
        <f t="shared" si="136"/>
        <v>1.4685571207844335</v>
      </c>
      <c r="AA468" s="5">
        <f t="shared" si="137"/>
        <v>1.5415298984393597</v>
      </c>
      <c r="AB468" s="5">
        <f t="shared" si="138"/>
        <v>1.5415298984393597</v>
      </c>
      <c r="AC468" s="5">
        <f t="shared" si="139"/>
        <v>1.5415298984393597</v>
      </c>
      <c r="AD468" s="5">
        <f t="shared" si="140"/>
        <v>1.5415298984393597</v>
      </c>
    </row>
    <row r="469" spans="15:30" x14ac:dyDescent="0.2">
      <c r="O469" s="6">
        <f t="shared" si="125"/>
        <v>47.590000000000408</v>
      </c>
      <c r="P469" s="6">
        <f t="shared" si="126"/>
        <v>47.600000000000406</v>
      </c>
      <c r="Q469" s="5">
        <f t="shared" si="127"/>
        <v>1.7885702909388839</v>
      </c>
      <c r="R469" s="5">
        <f t="shared" si="128"/>
        <v>1.7885702909388839</v>
      </c>
      <c r="S469" s="5">
        <f t="shared" si="129"/>
        <v>1.7943793803298507</v>
      </c>
      <c r="T469" s="5">
        <f t="shared" si="130"/>
        <v>1.7726138556980309</v>
      </c>
      <c r="U469" s="5">
        <f t="shared" si="131"/>
        <v>1.7726138556980309</v>
      </c>
      <c r="V469" s="5">
        <f t="shared" si="132"/>
        <v>1.7726138556980309</v>
      </c>
      <c r="W469" s="5">
        <f t="shared" si="133"/>
        <v>1.7726138556980309</v>
      </c>
      <c r="X469" s="5">
        <f t="shared" si="134"/>
        <v>1</v>
      </c>
      <c r="Y469" s="5">
        <f t="shared" si="135"/>
        <v>1.7885702909388839</v>
      </c>
      <c r="Z469" s="5">
        <f t="shared" si="136"/>
        <v>1.4656688135929503</v>
      </c>
      <c r="AA469" s="5">
        <f t="shared" si="137"/>
        <v>1.538646195513715</v>
      </c>
      <c r="AB469" s="5">
        <f t="shared" si="138"/>
        <v>1.538646195513715</v>
      </c>
      <c r="AC469" s="5">
        <f t="shared" si="139"/>
        <v>1.538646195513715</v>
      </c>
      <c r="AD469" s="5">
        <f t="shared" si="140"/>
        <v>1.538646195513715</v>
      </c>
    </row>
    <row r="470" spans="15:30" x14ac:dyDescent="0.2">
      <c r="O470" s="6">
        <f t="shared" si="125"/>
        <v>47.69000000000041</v>
      </c>
      <c r="P470" s="6">
        <f t="shared" si="126"/>
        <v>47.700000000000408</v>
      </c>
      <c r="Q470" s="5">
        <f t="shared" si="127"/>
        <v>1.7849225972115583</v>
      </c>
      <c r="R470" s="5">
        <f t="shared" si="128"/>
        <v>1.7849225972115583</v>
      </c>
      <c r="S470" s="5">
        <f t="shared" si="129"/>
        <v>1.7908955715010837</v>
      </c>
      <c r="T470" s="5">
        <f t="shared" si="130"/>
        <v>1.7693331711340274</v>
      </c>
      <c r="U470" s="5">
        <f t="shared" si="131"/>
        <v>1.7693331711340274</v>
      </c>
      <c r="V470" s="5">
        <f t="shared" si="132"/>
        <v>1.7693331711340274</v>
      </c>
      <c r="W470" s="5">
        <f t="shared" si="133"/>
        <v>1.7693331711340274</v>
      </c>
      <c r="X470" s="5">
        <f t="shared" si="134"/>
        <v>1</v>
      </c>
      <c r="Y470" s="5">
        <f t="shared" si="135"/>
        <v>1.7849225972115583</v>
      </c>
      <c r="Z470" s="5">
        <f t="shared" si="136"/>
        <v>1.4627996031198887</v>
      </c>
      <c r="AA470" s="5">
        <f t="shared" si="137"/>
        <v>1.5357801366224988</v>
      </c>
      <c r="AB470" s="5">
        <f t="shared" si="138"/>
        <v>1.5357801366224988</v>
      </c>
      <c r="AC470" s="5">
        <f t="shared" si="139"/>
        <v>1.5357801366224988</v>
      </c>
      <c r="AD470" s="5">
        <f t="shared" si="140"/>
        <v>1.5357801366224988</v>
      </c>
    </row>
    <row r="471" spans="15:30" x14ac:dyDescent="0.2">
      <c r="O471" s="6">
        <f t="shared" si="125"/>
        <v>47.790000000000411</v>
      </c>
      <c r="P471" s="6">
        <f t="shared" si="126"/>
        <v>47.800000000000409</v>
      </c>
      <c r="Q471" s="5">
        <f t="shared" si="127"/>
        <v>1.7812963342629948</v>
      </c>
      <c r="R471" s="5">
        <f t="shared" si="128"/>
        <v>1.7812963342629948</v>
      </c>
      <c r="S471" s="5">
        <f t="shared" si="129"/>
        <v>1.7874315659501432</v>
      </c>
      <c r="T471" s="5">
        <f t="shared" si="130"/>
        <v>1.7660706952438767</v>
      </c>
      <c r="U471" s="5">
        <f t="shared" si="131"/>
        <v>1.7660706952438767</v>
      </c>
      <c r="V471" s="5">
        <f t="shared" si="132"/>
        <v>1.7660706952438767</v>
      </c>
      <c r="W471" s="5">
        <f t="shared" si="133"/>
        <v>1.7660706952438767</v>
      </c>
      <c r="X471" s="5">
        <f t="shared" si="134"/>
        <v>1</v>
      </c>
      <c r="Y471" s="5">
        <f t="shared" si="135"/>
        <v>1.7812963342629948</v>
      </c>
      <c r="Z471" s="5">
        <f t="shared" si="136"/>
        <v>1.4599493279248579</v>
      </c>
      <c r="AA471" s="5">
        <f t="shared" si="137"/>
        <v>1.5329315790326048</v>
      </c>
      <c r="AB471" s="5">
        <f t="shared" si="138"/>
        <v>1.5329315790326048</v>
      </c>
      <c r="AC471" s="5">
        <f t="shared" si="139"/>
        <v>1.5329315790326048</v>
      </c>
      <c r="AD471" s="5">
        <f t="shared" si="140"/>
        <v>1.5329315790326048</v>
      </c>
    </row>
    <row r="472" spans="15:30" x14ac:dyDescent="0.2">
      <c r="O472" s="6">
        <f t="shared" si="125"/>
        <v>47.890000000000413</v>
      </c>
      <c r="P472" s="6">
        <f t="shared" si="126"/>
        <v>47.900000000000411</v>
      </c>
      <c r="Q472" s="5">
        <f t="shared" si="127"/>
        <v>1.7776913299993253</v>
      </c>
      <c r="R472" s="5">
        <f t="shared" si="128"/>
        <v>1.7776913299993253</v>
      </c>
      <c r="S472" s="5">
        <f t="shared" si="129"/>
        <v>1.7839872084729871</v>
      </c>
      <c r="T472" s="5">
        <f t="shared" si="130"/>
        <v>1.7628262880023549</v>
      </c>
      <c r="U472" s="5">
        <f t="shared" si="131"/>
        <v>1.7628262880023549</v>
      </c>
      <c r="V472" s="5">
        <f t="shared" si="132"/>
        <v>1.7628262880023549</v>
      </c>
      <c r="W472" s="5">
        <f t="shared" si="133"/>
        <v>1.7628262880023549</v>
      </c>
      <c r="X472" s="5">
        <f t="shared" si="134"/>
        <v>1</v>
      </c>
      <c r="Y472" s="5">
        <f t="shared" si="135"/>
        <v>1.7776913299993253</v>
      </c>
      <c r="Z472" s="5">
        <f t="shared" si="136"/>
        <v>1.457117828331528</v>
      </c>
      <c r="AA472" s="5">
        <f t="shared" si="137"/>
        <v>1.5301003815068235</v>
      </c>
      <c r="AB472" s="5">
        <f t="shared" si="138"/>
        <v>1.5301003815068235</v>
      </c>
      <c r="AC472" s="5">
        <f t="shared" si="139"/>
        <v>1.5301003815068235</v>
      </c>
      <c r="AD472" s="5">
        <f t="shared" si="140"/>
        <v>1.5301003815068235</v>
      </c>
    </row>
    <row r="473" spans="15:30" x14ac:dyDescent="0.2">
      <c r="O473" s="6">
        <f t="shared" si="125"/>
        <v>47.990000000000414</v>
      </c>
      <c r="P473" s="6">
        <f t="shared" si="126"/>
        <v>48.000000000000412</v>
      </c>
      <c r="Q473" s="5">
        <f t="shared" si="127"/>
        <v>1.7741074141128224</v>
      </c>
      <c r="R473" s="5">
        <f t="shared" si="128"/>
        <v>1.7741074141128224</v>
      </c>
      <c r="S473" s="5">
        <f t="shared" si="129"/>
        <v>1.7805623454426229</v>
      </c>
      <c r="T473" s="5">
        <f t="shared" si="130"/>
        <v>1.759599810784086</v>
      </c>
      <c r="U473" s="5">
        <f t="shared" si="131"/>
        <v>1.759599810784086</v>
      </c>
      <c r="V473" s="5">
        <f t="shared" si="132"/>
        <v>1.759599810784086</v>
      </c>
      <c r="W473" s="5">
        <f t="shared" si="133"/>
        <v>1.759599810784086</v>
      </c>
      <c r="X473" s="5">
        <f t="shared" si="134"/>
        <v>1</v>
      </c>
      <c r="Y473" s="5">
        <f t="shared" si="135"/>
        <v>1.7741074141128224</v>
      </c>
      <c r="Z473" s="5">
        <f t="shared" si="136"/>
        <v>1.4543049464042355</v>
      </c>
      <c r="AA473" s="5">
        <f t="shared" si="137"/>
        <v>1.5272864042847327</v>
      </c>
      <c r="AB473" s="5">
        <f t="shared" si="138"/>
        <v>1.5272864042847327</v>
      </c>
      <c r="AC473" s="5">
        <f t="shared" si="139"/>
        <v>1.5272864042847327</v>
      </c>
      <c r="AD473" s="5">
        <f t="shared" si="140"/>
        <v>1.5272864042847327</v>
      </c>
    </row>
    <row r="474" spans="15:30" x14ac:dyDescent="0.2">
      <c r="O474" s="6">
        <f t="shared" si="125"/>
        <v>48.090000000000416</v>
      </c>
      <c r="P474" s="6">
        <f t="shared" si="126"/>
        <v>48.100000000000414</v>
      </c>
      <c r="Q474" s="5">
        <f t="shared" si="127"/>
        <v>1.7705444180592989</v>
      </c>
      <c r="R474" s="5">
        <f t="shared" si="128"/>
        <v>1.7705444180592989</v>
      </c>
      <c r="S474" s="5">
        <f t="shared" si="129"/>
        <v>1.777156824789528</v>
      </c>
      <c r="T474" s="5">
        <f t="shared" si="130"/>
        <v>1.7563911263464065</v>
      </c>
      <c r="U474" s="5">
        <f t="shared" si="131"/>
        <v>1.7563911263464065</v>
      </c>
      <c r="V474" s="5">
        <f t="shared" si="132"/>
        <v>1.7563911263464065</v>
      </c>
      <c r="W474" s="5">
        <f t="shared" si="133"/>
        <v>1.7563911263464065</v>
      </c>
      <c r="X474" s="5">
        <f t="shared" si="134"/>
        <v>1</v>
      </c>
      <c r="Y474" s="5">
        <f t="shared" si="135"/>
        <v>1.7705444180592989</v>
      </c>
      <c r="Z474" s="5">
        <f t="shared" si="136"/>
        <v>1.4515105259249552</v>
      </c>
      <c r="AA474" s="5">
        <f t="shared" si="137"/>
        <v>1.5244895090638761</v>
      </c>
      <c r="AB474" s="5">
        <f t="shared" si="138"/>
        <v>1.5244895090638761</v>
      </c>
      <c r="AC474" s="5">
        <f t="shared" si="139"/>
        <v>1.5244895090638761</v>
      </c>
      <c r="AD474" s="5">
        <f t="shared" si="140"/>
        <v>1.5244895090638761</v>
      </c>
    </row>
    <row r="475" spans="15:30" x14ac:dyDescent="0.2">
      <c r="O475" s="6">
        <f t="shared" si="125"/>
        <v>48.190000000000417</v>
      </c>
      <c r="P475" s="6">
        <f t="shared" si="126"/>
        <v>48.200000000000415</v>
      </c>
      <c r="Q475" s="5">
        <f t="shared" si="127"/>
        <v>1.7670021750358473</v>
      </c>
      <c r="R475" s="5">
        <f t="shared" si="128"/>
        <v>1.7670021750358473</v>
      </c>
      <c r="S475" s="5">
        <f t="shared" si="129"/>
        <v>1.7737704959823515</v>
      </c>
      <c r="T475" s="5">
        <f t="shared" si="130"/>
        <v>1.753200098812475</v>
      </c>
      <c r="U475" s="5">
        <f t="shared" si="131"/>
        <v>1.753200098812475</v>
      </c>
      <c r="V475" s="5">
        <f t="shared" si="132"/>
        <v>1.753200098812475</v>
      </c>
      <c r="W475" s="5">
        <f t="shared" si="133"/>
        <v>1.753200098812475</v>
      </c>
      <c r="X475" s="5">
        <f t="shared" si="134"/>
        <v>1</v>
      </c>
      <c r="Y475" s="5">
        <f t="shared" si="135"/>
        <v>1.7670021750358473</v>
      </c>
      <c r="Z475" s="5">
        <f t="shared" si="136"/>
        <v>1.4487344123706265</v>
      </c>
      <c r="AA475" s="5">
        <f t="shared" si="137"/>
        <v>1.5217095589812233</v>
      </c>
      <c r="AB475" s="5">
        <f t="shared" si="138"/>
        <v>1.5217095589812233</v>
      </c>
      <c r="AC475" s="5">
        <f t="shared" si="139"/>
        <v>1.5217095589812233</v>
      </c>
      <c r="AD475" s="5">
        <f t="shared" si="140"/>
        <v>1.5217095589812233</v>
      </c>
    </row>
    <row r="476" spans="15:30" x14ac:dyDescent="0.2">
      <c r="O476" s="6">
        <f t="shared" si="125"/>
        <v>48.290000000000418</v>
      </c>
      <c r="P476" s="6">
        <f t="shared" si="126"/>
        <v>48.300000000000416</v>
      </c>
      <c r="Q476" s="5">
        <f t="shared" si="127"/>
        <v>1.763480519958907</v>
      </c>
      <c r="R476" s="5">
        <f t="shared" si="128"/>
        <v>1.763480519958907</v>
      </c>
      <c r="S476" s="5">
        <f t="shared" si="129"/>
        <v>1.7704032100088984</v>
      </c>
      <c r="T476" s="5">
        <f t="shared" si="130"/>
        <v>1.7500265936546247</v>
      </c>
      <c r="U476" s="5">
        <f t="shared" si="131"/>
        <v>1.7500265936546247</v>
      </c>
      <c r="V476" s="5">
        <f t="shared" si="132"/>
        <v>1.7500265936546247</v>
      </c>
      <c r="W476" s="5">
        <f t="shared" si="133"/>
        <v>1.7500265936546247</v>
      </c>
      <c r="X476" s="5">
        <f t="shared" si="134"/>
        <v>1</v>
      </c>
      <c r="Y476" s="5">
        <f t="shared" si="135"/>
        <v>1.763480519958907</v>
      </c>
      <c r="Z476" s="5">
        <f t="shared" si="136"/>
        <v>1.4459764528908345</v>
      </c>
      <c r="AA476" s="5">
        <f t="shared" si="137"/>
        <v>1.5189464185949066</v>
      </c>
      <c r="AB476" s="5">
        <f t="shared" si="138"/>
        <v>1.5189464185949066</v>
      </c>
      <c r="AC476" s="5">
        <f t="shared" si="139"/>
        <v>1.5189464185949066</v>
      </c>
      <c r="AD476" s="5">
        <f t="shared" si="140"/>
        <v>1.5189464185949066</v>
      </c>
    </row>
    <row r="477" spans="15:30" x14ac:dyDescent="0.2">
      <c r="O477" s="6">
        <f t="shared" si="125"/>
        <v>48.39000000000042</v>
      </c>
      <c r="P477" s="6">
        <f t="shared" si="126"/>
        <v>48.400000000000418</v>
      </c>
      <c r="Q477" s="5">
        <f t="shared" si="127"/>
        <v>1.7599792894426571</v>
      </c>
      <c r="R477" s="5">
        <f t="shared" si="128"/>
        <v>1.7599792894426571</v>
      </c>
      <c r="S477" s="5">
        <f t="shared" si="129"/>
        <v>1.7670548193573947</v>
      </c>
      <c r="T477" s="5">
        <f t="shared" si="130"/>
        <v>1.7468704776779629</v>
      </c>
      <c r="U477" s="5">
        <f t="shared" si="131"/>
        <v>1.7468704776779629</v>
      </c>
      <c r="V477" s="5">
        <f t="shared" si="132"/>
        <v>1.7468704776779629</v>
      </c>
      <c r="W477" s="5">
        <f t="shared" si="133"/>
        <v>1.7468704776779629</v>
      </c>
      <c r="X477" s="5">
        <f t="shared" si="134"/>
        <v>1</v>
      </c>
      <c r="Y477" s="5">
        <f t="shared" si="135"/>
        <v>1.7599792894426571</v>
      </c>
      <c r="Z477" s="5">
        <f t="shared" si="136"/>
        <v>1.4432364962858328</v>
      </c>
      <c r="AA477" s="5">
        <f t="shared" si="137"/>
        <v>1.5161999538662323</v>
      </c>
      <c r="AB477" s="5">
        <f t="shared" si="138"/>
        <v>1.5161999538662323</v>
      </c>
      <c r="AC477" s="5">
        <f t="shared" si="139"/>
        <v>1.5161999538662323</v>
      </c>
      <c r="AD477" s="5">
        <f t="shared" si="140"/>
        <v>1.5161999538662323</v>
      </c>
    </row>
    <row r="478" spans="15:30" x14ac:dyDescent="0.2">
      <c r="O478" s="6">
        <f t="shared" si="125"/>
        <v>48.490000000000421</v>
      </c>
      <c r="P478" s="6">
        <f t="shared" si="126"/>
        <v>48.500000000000419</v>
      </c>
      <c r="Q478" s="5">
        <f t="shared" si="127"/>
        <v>1.7564983217777299</v>
      </c>
      <c r="R478" s="5">
        <f t="shared" si="128"/>
        <v>1.7564983217777299</v>
      </c>
      <c r="S478" s="5">
        <f t="shared" si="129"/>
        <v>1.7637251779980156</v>
      </c>
      <c r="T478" s="5">
        <f t="shared" si="130"/>
        <v>1.7437316190041949</v>
      </c>
      <c r="U478" s="5">
        <f t="shared" si="131"/>
        <v>1.7437316190041949</v>
      </c>
      <c r="V478" s="5">
        <f t="shared" si="132"/>
        <v>1.7437316190041949</v>
      </c>
      <c r="W478" s="5">
        <f t="shared" si="133"/>
        <v>1.7437316190041949</v>
      </c>
      <c r="X478" s="5">
        <f t="shared" si="134"/>
        <v>1</v>
      </c>
      <c r="Y478" s="5">
        <f t="shared" si="135"/>
        <v>1.7564983217777299</v>
      </c>
      <c r="Z478" s="5">
        <f t="shared" si="136"/>
        <v>1.4405143929849038</v>
      </c>
      <c r="AA478" s="5">
        <f t="shared" si="137"/>
        <v>1.5134700321419554</v>
      </c>
      <c r="AB478" s="5">
        <f t="shared" si="138"/>
        <v>1.5134700321419554</v>
      </c>
      <c r="AC478" s="5">
        <f t="shared" si="139"/>
        <v>1.5134700321419554</v>
      </c>
      <c r="AD478" s="5">
        <f t="shared" si="140"/>
        <v>1.5134700321419554</v>
      </c>
    </row>
    <row r="479" spans="15:30" x14ac:dyDescent="0.2">
      <c r="O479" s="6">
        <f t="shared" si="125"/>
        <v>48.590000000000423</v>
      </c>
      <c r="P479" s="6">
        <f t="shared" si="126"/>
        <v>48.600000000000421</v>
      </c>
      <c r="Q479" s="5">
        <f t="shared" si="127"/>
        <v>1.7530374569102363</v>
      </c>
      <c r="R479" s="5">
        <f t="shared" si="128"/>
        <v>1.7530374569102363</v>
      </c>
      <c r="S479" s="5">
        <f t="shared" si="129"/>
        <v>1.7604141413646959</v>
      </c>
      <c r="T479" s="5">
        <f t="shared" si="130"/>
        <v>1.7406098870556868</v>
      </c>
      <c r="U479" s="5">
        <f t="shared" si="131"/>
        <v>1.7406098870556868</v>
      </c>
      <c r="V479" s="5">
        <f t="shared" si="132"/>
        <v>1.7406098870556868</v>
      </c>
      <c r="W479" s="5">
        <f t="shared" si="133"/>
        <v>1.7406098870556868</v>
      </c>
      <c r="X479" s="5">
        <f t="shared" si="134"/>
        <v>1</v>
      </c>
      <c r="Y479" s="5">
        <f t="shared" si="135"/>
        <v>1.7530374569102363</v>
      </c>
      <c r="Z479" s="5">
        <f t="shared" si="136"/>
        <v>1.4378099950250549</v>
      </c>
      <c r="AA479" s="5">
        <f t="shared" si="137"/>
        <v>1.5107565221368242</v>
      </c>
      <c r="AB479" s="5">
        <f t="shared" si="138"/>
        <v>1.5107565221368242</v>
      </c>
      <c r="AC479" s="5">
        <f t="shared" si="139"/>
        <v>1.5107565221368242</v>
      </c>
      <c r="AD479" s="5">
        <f t="shared" si="140"/>
        <v>1.5107565221368242</v>
      </c>
    </row>
    <row r="480" spans="15:30" x14ac:dyDescent="0.2">
      <c r="O480" s="6">
        <f t="shared" si="125"/>
        <v>48.690000000000424</v>
      </c>
      <c r="P480" s="6">
        <f t="shared" si="126"/>
        <v>48.700000000000422</v>
      </c>
      <c r="Q480" s="5">
        <f t="shared" si="127"/>
        <v>1.749596536421099</v>
      </c>
      <c r="R480" s="5">
        <f t="shared" si="128"/>
        <v>1.749596536421099</v>
      </c>
      <c r="S480" s="5">
        <f t="shared" si="129"/>
        <v>1.7571215663371889</v>
      </c>
      <c r="T480" s="5">
        <f t="shared" si="130"/>
        <v>1.7375051525397549</v>
      </c>
      <c r="U480" s="5">
        <f t="shared" si="131"/>
        <v>1.7375051525397549</v>
      </c>
      <c r="V480" s="5">
        <f t="shared" si="132"/>
        <v>1.7375051525397549</v>
      </c>
      <c r="W480" s="5">
        <f t="shared" si="133"/>
        <v>1.7375051525397549</v>
      </c>
      <c r="X480" s="5">
        <f t="shared" si="134"/>
        <v>1</v>
      </c>
      <c r="Y480" s="5">
        <f t="shared" si="135"/>
        <v>1.749596536421099</v>
      </c>
      <c r="Z480" s="5">
        <f t="shared" si="136"/>
        <v>1.4351231560300395</v>
      </c>
      <c r="AA480" s="5">
        <f t="shared" si="137"/>
        <v>1.5080592939163771</v>
      </c>
      <c r="AB480" s="5">
        <f t="shared" si="138"/>
        <v>1.5080592939163771</v>
      </c>
      <c r="AC480" s="5">
        <f t="shared" si="139"/>
        <v>1.5080592939163771</v>
      </c>
      <c r="AD480" s="5">
        <f t="shared" si="140"/>
        <v>1.5080592939163771</v>
      </c>
    </row>
    <row r="481" spans="15:30" x14ac:dyDescent="0.2">
      <c r="O481" s="6">
        <f t="shared" si="125"/>
        <v>48.790000000000425</v>
      </c>
      <c r="P481" s="6">
        <f t="shared" si="126"/>
        <v>48.800000000000423</v>
      </c>
      <c r="Q481" s="5">
        <f t="shared" si="127"/>
        <v>1.746175403505694</v>
      </c>
      <c r="R481" s="5">
        <f t="shared" si="128"/>
        <v>1.746175403505694</v>
      </c>
      <c r="S481" s="5">
        <f t="shared" si="129"/>
        <v>1.7538473112233923</v>
      </c>
      <c r="T481" s="5">
        <f t="shared" si="130"/>
        <v>1.7344172874331765</v>
      </c>
      <c r="U481" s="5">
        <f t="shared" si="131"/>
        <v>1.7344172874331765</v>
      </c>
      <c r="V481" s="5">
        <f t="shared" si="132"/>
        <v>1.7344172874331765</v>
      </c>
      <c r="W481" s="5">
        <f t="shared" si="133"/>
        <v>1.7344172874331765</v>
      </c>
      <c r="X481" s="5">
        <f t="shared" si="134"/>
        <v>1</v>
      </c>
      <c r="Y481" s="5">
        <f t="shared" si="135"/>
        <v>1.746175403505694</v>
      </c>
      <c r="Z481" s="5">
        <f t="shared" si="136"/>
        <v>1.4324537311896981</v>
      </c>
      <c r="AA481" s="5">
        <f t="shared" si="137"/>
        <v>1.5053782188799973</v>
      </c>
      <c r="AB481" s="5">
        <f t="shared" si="138"/>
        <v>1.5053782188799973</v>
      </c>
      <c r="AC481" s="5">
        <f t="shared" si="139"/>
        <v>1.5053782188799973</v>
      </c>
      <c r="AD481" s="5">
        <f t="shared" si="140"/>
        <v>1.5053782188799973</v>
      </c>
    </row>
    <row r="482" spans="15:30" x14ac:dyDescent="0.2">
      <c r="O482" s="6">
        <f t="shared" si="125"/>
        <v>48.890000000000427</v>
      </c>
      <c r="P482" s="6">
        <f t="shared" si="126"/>
        <v>48.900000000000425</v>
      </c>
      <c r="Q482" s="5">
        <f t="shared" si="127"/>
        <v>1.7427739029537874</v>
      </c>
      <c r="R482" s="5">
        <f t="shared" si="128"/>
        <v>1.7427739029537874</v>
      </c>
      <c r="S482" s="5">
        <f t="shared" si="129"/>
        <v>1.7505912357419302</v>
      </c>
      <c r="T482" s="5">
        <f t="shared" si="130"/>
        <v>1.7313461649669235</v>
      </c>
      <c r="U482" s="5">
        <f t="shared" si="131"/>
        <v>1.7313461649669235</v>
      </c>
      <c r="V482" s="5">
        <f t="shared" si="132"/>
        <v>1.7313461649669235</v>
      </c>
      <c r="W482" s="5">
        <f t="shared" si="133"/>
        <v>1.7313461649669235</v>
      </c>
      <c r="X482" s="5">
        <f t="shared" si="134"/>
        <v>1</v>
      </c>
      <c r="Y482" s="5">
        <f t="shared" si="135"/>
        <v>1.7427739029537874</v>
      </c>
      <c r="Z482" s="5">
        <f t="shared" si="136"/>
        <v>1.4298015772396167</v>
      </c>
      <c r="AA482" s="5">
        <f t="shared" si="137"/>
        <v>1.5027131697442189</v>
      </c>
      <c r="AB482" s="5">
        <f t="shared" si="138"/>
        <v>1.5027131697442189</v>
      </c>
      <c r="AC482" s="5">
        <f t="shared" si="139"/>
        <v>1.5027131697442189</v>
      </c>
      <c r="AD482" s="5">
        <f t="shared" si="140"/>
        <v>1.5027131697442189</v>
      </c>
    </row>
    <row r="483" spans="15:30" x14ac:dyDescent="0.2">
      <c r="O483" s="6">
        <f t="shared" si="125"/>
        <v>48.990000000000428</v>
      </c>
      <c r="P483" s="6">
        <f t="shared" si="126"/>
        <v>49.000000000000426</v>
      </c>
      <c r="Q483" s="5">
        <f t="shared" si="127"/>
        <v>1.7393918811297628</v>
      </c>
      <c r="R483" s="5">
        <f t="shared" si="128"/>
        <v>1.7393918811297628</v>
      </c>
      <c r="S483" s="5">
        <f t="shared" si="129"/>
        <v>1.7473532010049808</v>
      </c>
      <c r="T483" s="5">
        <f t="shared" si="130"/>
        <v>1.7282916596111142</v>
      </c>
      <c r="U483" s="5">
        <f t="shared" si="131"/>
        <v>1.7282916596111142</v>
      </c>
      <c r="V483" s="5">
        <f t="shared" si="132"/>
        <v>1.7282916596111142</v>
      </c>
      <c r="W483" s="5">
        <f t="shared" si="133"/>
        <v>1.7282916596111142</v>
      </c>
      <c r="X483" s="5">
        <f t="shared" si="134"/>
        <v>1</v>
      </c>
      <c r="Y483" s="5">
        <f t="shared" si="135"/>
        <v>1.7393918811297628</v>
      </c>
      <c r="Z483" s="5">
        <f t="shared" si="136"/>
        <v>1.4271665524410937</v>
      </c>
      <c r="AA483" s="5">
        <f t="shared" si="137"/>
        <v>1.5000640205262732</v>
      </c>
      <c r="AB483" s="5">
        <f t="shared" si="138"/>
        <v>1.5000640205262732</v>
      </c>
      <c r="AC483" s="5">
        <f t="shared" si="139"/>
        <v>1.5000640205262732</v>
      </c>
      <c r="AD483" s="5">
        <f t="shared" si="140"/>
        <v>1.5000640205262732</v>
      </c>
    </row>
    <row r="484" spans="15:30" x14ac:dyDescent="0.2">
      <c r="O484" s="6">
        <f t="shared" si="125"/>
        <v>49.09000000000043</v>
      </c>
      <c r="P484" s="6">
        <f t="shared" si="126"/>
        <v>49.100000000000428</v>
      </c>
      <c r="Q484" s="5">
        <f t="shared" si="127"/>
        <v>1.7360291859531416</v>
      </c>
      <c r="R484" s="5">
        <f t="shared" si="128"/>
        <v>1.7360291859531416</v>
      </c>
      <c r="S484" s="5">
        <f t="shared" si="129"/>
        <v>1.7441330695013502</v>
      </c>
      <c r="T484" s="5">
        <f t="shared" si="130"/>
        <v>1.7252536470601718</v>
      </c>
      <c r="U484" s="5">
        <f t="shared" si="131"/>
        <v>1.7252536470601718</v>
      </c>
      <c r="V484" s="5">
        <f t="shared" si="132"/>
        <v>1.7252536470601718</v>
      </c>
      <c r="W484" s="5">
        <f t="shared" si="133"/>
        <v>1.7252536470601718</v>
      </c>
      <c r="X484" s="5">
        <f t="shared" si="134"/>
        <v>1</v>
      </c>
      <c r="Y484" s="5">
        <f t="shared" si="135"/>
        <v>1.7360291859531416</v>
      </c>
      <c r="Z484" s="5">
        <f t="shared" si="136"/>
        <v>1.4245485165614122</v>
      </c>
      <c r="AA484" s="5">
        <f t="shared" si="137"/>
        <v>1.4974306465278842</v>
      </c>
      <c r="AB484" s="5">
        <f t="shared" si="138"/>
        <v>1.4974306465278842</v>
      </c>
      <c r="AC484" s="5">
        <f t="shared" si="139"/>
        <v>1.4974306465278842</v>
      </c>
      <c r="AD484" s="5">
        <f t="shared" si="140"/>
        <v>1.4974306465278842</v>
      </c>
    </row>
    <row r="485" spans="15:30" x14ac:dyDescent="0.2">
      <c r="O485" s="6">
        <f t="shared" si="125"/>
        <v>49.190000000000431</v>
      </c>
      <c r="P485" s="6">
        <f t="shared" si="126"/>
        <v>49.200000000000429</v>
      </c>
      <c r="Q485" s="5">
        <f t="shared" si="127"/>
        <v>1.7326856668793855</v>
      </c>
      <c r="R485" s="5">
        <f t="shared" si="128"/>
        <v>1.7326856668793855</v>
      </c>
      <c r="S485" s="5">
        <f t="shared" si="129"/>
        <v>1.7409307050797946</v>
      </c>
      <c r="T485" s="5">
        <f t="shared" si="130"/>
        <v>1.7222320042182</v>
      </c>
      <c r="U485" s="5">
        <f t="shared" si="131"/>
        <v>1.7222320042182</v>
      </c>
      <c r="V485" s="5">
        <f t="shared" si="132"/>
        <v>1.7222320042182</v>
      </c>
      <c r="W485" s="5">
        <f t="shared" si="133"/>
        <v>1.7222320042182</v>
      </c>
      <c r="X485" s="5">
        <f t="shared" si="134"/>
        <v>1</v>
      </c>
      <c r="Y485" s="5">
        <f t="shared" si="135"/>
        <v>1.7326856668793855</v>
      </c>
      <c r="Z485" s="5">
        <f t="shared" si="136"/>
        <v>1.4219473308544097</v>
      </c>
      <c r="AA485" s="5">
        <f t="shared" si="137"/>
        <v>1.4948129243192949</v>
      </c>
      <c r="AB485" s="5">
        <f t="shared" si="138"/>
        <v>1.4948129243192949</v>
      </c>
      <c r="AC485" s="5">
        <f t="shared" si="139"/>
        <v>1.4948129243192949</v>
      </c>
      <c r="AD485" s="5">
        <f t="shared" si="140"/>
        <v>1.4948129243192949</v>
      </c>
    </row>
    <row r="486" spans="15:30" x14ac:dyDescent="0.2">
      <c r="O486" s="6">
        <f t="shared" si="125"/>
        <v>49.290000000000433</v>
      </c>
      <c r="P486" s="6">
        <f t="shared" si="126"/>
        <v>49.300000000000431</v>
      </c>
      <c r="Q486" s="5">
        <f t="shared" si="127"/>
        <v>1.7293611748809758</v>
      </c>
      <c r="R486" s="5">
        <f t="shared" si="128"/>
        <v>1.7293611748809758</v>
      </c>
      <c r="S486" s="5">
        <f t="shared" si="129"/>
        <v>1.7377459729325737</v>
      </c>
      <c r="T486" s="5">
        <f t="shared" si="130"/>
        <v>1.7192266091845618</v>
      </c>
      <c r="U486" s="5">
        <f t="shared" si="131"/>
        <v>1.7192266091845618</v>
      </c>
      <c r="V486" s="5">
        <f t="shared" si="132"/>
        <v>1.7192266091845618</v>
      </c>
      <c r="W486" s="5">
        <f t="shared" si="133"/>
        <v>1.7192266091845618</v>
      </c>
      <c r="X486" s="5">
        <f t="shared" si="134"/>
        <v>1</v>
      </c>
      <c r="Y486" s="5">
        <f t="shared" si="135"/>
        <v>1.7293611748809758</v>
      </c>
      <c r="Z486" s="5">
        <f t="shared" si="136"/>
        <v>1.419362858041344</v>
      </c>
      <c r="AA486" s="5">
        <f t="shared" si="137"/>
        <v>1.492210731723532</v>
      </c>
      <c r="AB486" s="5">
        <f t="shared" si="138"/>
        <v>1.492210731723532</v>
      </c>
      <c r="AC486" s="5">
        <f t="shared" si="139"/>
        <v>1.492210731723532</v>
      </c>
      <c r="AD486" s="5">
        <f t="shared" si="140"/>
        <v>1.492210731723532</v>
      </c>
    </row>
    <row r="487" spans="15:30" x14ac:dyDescent="0.2">
      <c r="O487" s="6">
        <f t="shared" si="125"/>
        <v>49.390000000000434</v>
      </c>
      <c r="P487" s="6">
        <f t="shared" si="126"/>
        <v>49.400000000000432</v>
      </c>
      <c r="Q487" s="5">
        <f t="shared" si="127"/>
        <v>1.7260555624287703</v>
      </c>
      <c r="R487" s="5">
        <f t="shared" si="128"/>
        <v>1.7260555624287703</v>
      </c>
      <c r="S487" s="5">
        <f t="shared" si="129"/>
        <v>1.7345787395792431</v>
      </c>
      <c r="T487" s="5">
        <f t="shared" si="130"/>
        <v>1.7162373412396605</v>
      </c>
      <c r="U487" s="5">
        <f t="shared" si="131"/>
        <v>1.7162373412396605</v>
      </c>
      <c r="V487" s="5">
        <f t="shared" si="132"/>
        <v>1.7162373412396605</v>
      </c>
      <c r="W487" s="5">
        <f t="shared" si="133"/>
        <v>1.7162373412396605</v>
      </c>
      <c r="X487" s="5">
        <f t="shared" si="134"/>
        <v>1</v>
      </c>
      <c r="Y487" s="5">
        <f t="shared" si="135"/>
        <v>1.7260555624287703</v>
      </c>
      <c r="Z487" s="5">
        <f t="shared" si="136"/>
        <v>1.4167949622920459</v>
      </c>
      <c r="AA487" s="5">
        <f t="shared" si="137"/>
        <v>1.4896239478008972</v>
      </c>
      <c r="AB487" s="5">
        <f t="shared" si="138"/>
        <v>1.4896239478008972</v>
      </c>
      <c r="AC487" s="5">
        <f t="shared" si="139"/>
        <v>1.4896239478008972</v>
      </c>
      <c r="AD487" s="5">
        <f t="shared" si="140"/>
        <v>1.4896239478008972</v>
      </c>
    </row>
    <row r="488" spans="15:30" x14ac:dyDescent="0.2">
      <c r="O488" s="6">
        <f t="shared" si="125"/>
        <v>49.490000000000435</v>
      </c>
      <c r="P488" s="6">
        <f t="shared" si="126"/>
        <v>49.500000000000433</v>
      </c>
      <c r="Q488" s="5">
        <f t="shared" si="127"/>
        <v>1.7227686834736264</v>
      </c>
      <c r="R488" s="5">
        <f t="shared" si="128"/>
        <v>1.7227686834736264</v>
      </c>
      <c r="S488" s="5">
        <f t="shared" si="129"/>
        <v>1.7314288728506761</v>
      </c>
      <c r="T488" s="5">
        <f t="shared" si="130"/>
        <v>1.7132640808309205</v>
      </c>
      <c r="U488" s="5">
        <f t="shared" si="131"/>
        <v>1.7132640808309205</v>
      </c>
      <c r="V488" s="5">
        <f t="shared" si="132"/>
        <v>1.7132640808309205</v>
      </c>
      <c r="W488" s="5">
        <f t="shared" si="133"/>
        <v>1.7132640808309205</v>
      </c>
      <c r="X488" s="5">
        <f t="shared" si="134"/>
        <v>1</v>
      </c>
      <c r="Y488" s="5">
        <f t="shared" si="135"/>
        <v>1.7227686834736264</v>
      </c>
      <c r="Z488" s="5">
        <f t="shared" si="136"/>
        <v>1.4142435092063581</v>
      </c>
      <c r="AA488" s="5">
        <f t="shared" si="137"/>
        <v>1.4870524528336859</v>
      </c>
      <c r="AB488" s="5">
        <f t="shared" si="138"/>
        <v>1.4870524528336859</v>
      </c>
      <c r="AC488" s="5">
        <f t="shared" si="139"/>
        <v>1.4870524528336859</v>
      </c>
      <c r="AD488" s="5">
        <f t="shared" si="140"/>
        <v>1.4870524528336859</v>
      </c>
    </row>
    <row r="489" spans="15:30" x14ac:dyDescent="0.2">
      <c r="O489" s="6">
        <f t="shared" si="125"/>
        <v>49.590000000000437</v>
      </c>
      <c r="P489" s="6">
        <f t="shared" si="126"/>
        <v>49.600000000000435</v>
      </c>
      <c r="Q489" s="5">
        <f t="shared" si="127"/>
        <v>1.7195003934282924</v>
      </c>
      <c r="R489" s="5">
        <f t="shared" si="128"/>
        <v>1.7195003934282924</v>
      </c>
      <c r="S489" s="5">
        <f t="shared" si="129"/>
        <v>1.7282962418733088</v>
      </c>
      <c r="T489" s="5">
        <f t="shared" si="130"/>
        <v>1.7103067095589657</v>
      </c>
      <c r="U489" s="5">
        <f t="shared" si="131"/>
        <v>1.7103067095589657</v>
      </c>
      <c r="V489" s="5">
        <f t="shared" si="132"/>
        <v>1.7103067095589657</v>
      </c>
      <c r="W489" s="5">
        <f t="shared" si="133"/>
        <v>1.7103067095589657</v>
      </c>
      <c r="X489" s="5">
        <f t="shared" si="134"/>
        <v>1</v>
      </c>
      <c r="Y489" s="5">
        <f t="shared" si="135"/>
        <v>1.7195003934282924</v>
      </c>
      <c r="Z489" s="5">
        <f t="shared" si="136"/>
        <v>1.41170836579585</v>
      </c>
      <c r="AA489" s="5">
        <f t="shared" si="137"/>
        <v>1.4844961283111286</v>
      </c>
      <c r="AB489" s="5">
        <f t="shared" si="138"/>
        <v>1.4844961283111286</v>
      </c>
      <c r="AC489" s="5">
        <f t="shared" si="139"/>
        <v>1.4844961283111286</v>
      </c>
      <c r="AD489" s="5">
        <f t="shared" si="140"/>
        <v>1.4844961283111286</v>
      </c>
    </row>
    <row r="490" spans="15:30" x14ac:dyDescent="0.2">
      <c r="O490" s="6">
        <f t="shared" si="125"/>
        <v>49.690000000000438</v>
      </c>
      <c r="P490" s="6">
        <f t="shared" si="126"/>
        <v>49.700000000000436</v>
      </c>
      <c r="Q490" s="5">
        <f t="shared" si="127"/>
        <v>1.7162505491495577</v>
      </c>
      <c r="R490" s="5">
        <f t="shared" si="128"/>
        <v>1.7162505491495577</v>
      </c>
      <c r="S490" s="5">
        <f t="shared" si="129"/>
        <v>1.7251807170536149</v>
      </c>
      <c r="T490" s="5">
        <f t="shared" si="130"/>
        <v>1.7073651101639922</v>
      </c>
      <c r="U490" s="5">
        <f t="shared" si="131"/>
        <v>1.7073651101639922</v>
      </c>
      <c r="V490" s="5">
        <f t="shared" si="132"/>
        <v>1.7073651101639922</v>
      </c>
      <c r="W490" s="5">
        <f t="shared" si="133"/>
        <v>1.7073651101639922</v>
      </c>
      <c r="X490" s="5">
        <f t="shared" si="134"/>
        <v>1</v>
      </c>
      <c r="Y490" s="5">
        <f t="shared" si="135"/>
        <v>1.7162505491495577</v>
      </c>
      <c r="Z490" s="5">
        <f t="shared" si="136"/>
        <v>1.4091894004658094</v>
      </c>
      <c r="AA490" s="5">
        <f t="shared" si="137"/>
        <v>1.4819548569145475</v>
      </c>
      <c r="AB490" s="5">
        <f t="shared" si="138"/>
        <v>1.4819548569145475</v>
      </c>
      <c r="AC490" s="5">
        <f t="shared" si="139"/>
        <v>1.4819548569145475</v>
      </c>
      <c r="AD490" s="5">
        <f t="shared" si="140"/>
        <v>1.4819548569145475</v>
      </c>
    </row>
    <row r="491" spans="15:30" x14ac:dyDescent="0.2">
      <c r="O491" s="6">
        <f t="shared" si="125"/>
        <v>49.79000000000044</v>
      </c>
      <c r="P491" s="6">
        <f t="shared" si="126"/>
        <v>49.800000000000438</v>
      </c>
      <c r="Q491" s="5">
        <f t="shared" si="127"/>
        <v>1.7130190089206581</v>
      </c>
      <c r="R491" s="5">
        <f t="shared" si="128"/>
        <v>1.7130190089206581</v>
      </c>
      <c r="S491" s="5">
        <f t="shared" si="129"/>
        <v>1.7220821700627951</v>
      </c>
      <c r="T491" s="5">
        <f t="shared" si="130"/>
        <v>1.7044391665123266</v>
      </c>
      <c r="U491" s="5">
        <f t="shared" si="131"/>
        <v>1.7044391665123266</v>
      </c>
      <c r="V491" s="5">
        <f t="shared" si="132"/>
        <v>1.7044391665123266</v>
      </c>
      <c r="W491" s="5">
        <f t="shared" si="133"/>
        <v>1.7044391665123266</v>
      </c>
      <c r="X491" s="5">
        <f t="shared" si="134"/>
        <v>1</v>
      </c>
      <c r="Y491" s="5">
        <f t="shared" si="135"/>
        <v>1.7130190089206581</v>
      </c>
      <c r="Z491" s="5">
        <f t="shared" si="136"/>
        <v>1.4066864829975023</v>
      </c>
      <c r="AA491" s="5">
        <f t="shared" si="137"/>
        <v>1.4794285225027319</v>
      </c>
      <c r="AB491" s="5">
        <f t="shared" si="138"/>
        <v>1.4794285225027319</v>
      </c>
      <c r="AC491" s="5">
        <f t="shared" si="139"/>
        <v>1.4794285225027319</v>
      </c>
      <c r="AD491" s="5">
        <f t="shared" si="140"/>
        <v>1.4794285225027319</v>
      </c>
    </row>
    <row r="492" spans="15:30" x14ac:dyDescent="0.2">
      <c r="O492" s="6">
        <f t="shared" si="125"/>
        <v>49.890000000000441</v>
      </c>
      <c r="P492" s="6">
        <f t="shared" si="126"/>
        <v>49.900000000000439</v>
      </c>
      <c r="Q492" s="5">
        <f t="shared" si="127"/>
        <v>1.7098056324339386</v>
      </c>
      <c r="R492" s="5">
        <f t="shared" si="128"/>
        <v>1.7098056324339386</v>
      </c>
      <c r="S492" s="5">
        <f t="shared" si="129"/>
        <v>1.7190004738216809</v>
      </c>
      <c r="T492" s="5">
        <f t="shared" si="130"/>
        <v>1.7015287635831766</v>
      </c>
      <c r="U492" s="5">
        <f t="shared" si="131"/>
        <v>1.7015287635831766</v>
      </c>
      <c r="V492" s="5">
        <f t="shared" si="132"/>
        <v>1.7015287635831766</v>
      </c>
      <c r="W492" s="5">
        <f t="shared" si="133"/>
        <v>1.7015287635831766</v>
      </c>
      <c r="X492" s="5">
        <f t="shared" si="134"/>
        <v>1</v>
      </c>
      <c r="Y492" s="5">
        <f t="shared" si="135"/>
        <v>1.7098056324339386</v>
      </c>
      <c r="Z492" s="5">
        <f t="shared" si="136"/>
        <v>1.4041994845306984</v>
      </c>
      <c r="AA492" s="5">
        <f t="shared" si="137"/>
        <v>1.4769170100975224</v>
      </c>
      <c r="AB492" s="5">
        <f t="shared" si="138"/>
        <v>1.4769170100975224</v>
      </c>
      <c r="AC492" s="5">
        <f t="shared" si="139"/>
        <v>1.4769170100975224</v>
      </c>
      <c r="AD492" s="5">
        <f t="shared" si="140"/>
        <v>1.4769170100975224</v>
      </c>
    </row>
    <row r="493" spans="15:30" x14ac:dyDescent="0.2">
      <c r="O493" s="6">
        <f t="shared" si="125"/>
        <v>49.990000000000443</v>
      </c>
      <c r="P493" s="6">
        <f t="shared" si="126"/>
        <v>50.000000000000441</v>
      </c>
      <c r="Q493" s="5">
        <f t="shared" si="127"/>
        <v>1.706610280773758</v>
      </c>
      <c r="R493" s="5">
        <f t="shared" si="128"/>
        <v>1.706610280773758</v>
      </c>
      <c r="S493" s="5">
        <f t="shared" si="129"/>
        <v>1.7159355024858578</v>
      </c>
      <c r="T493" s="5">
        <f t="shared" si="130"/>
        <v>1.698633787455563</v>
      </c>
      <c r="U493" s="5">
        <f t="shared" si="131"/>
        <v>1.698633787455563</v>
      </c>
      <c r="V493" s="5">
        <f t="shared" si="132"/>
        <v>1.698633787455563</v>
      </c>
      <c r="W493" s="5">
        <f t="shared" si="133"/>
        <v>1.698633787455563</v>
      </c>
      <c r="X493" s="5">
        <f t="shared" si="134"/>
        <v>1</v>
      </c>
      <c r="Y493" s="5">
        <f t="shared" si="135"/>
        <v>1.706610280773758</v>
      </c>
      <c r="Z493" s="5">
        <f t="shared" si="136"/>
        <v>1.401728277546455</v>
      </c>
      <c r="AA493" s="5">
        <f t="shared" si="137"/>
        <v>1.4744202058696023</v>
      </c>
      <c r="AB493" s="5">
        <f t="shared" si="138"/>
        <v>1.4744202058696023</v>
      </c>
      <c r="AC493" s="5">
        <f t="shared" si="139"/>
        <v>1.4744202058696023</v>
      </c>
      <c r="AD493" s="5">
        <f t="shared" si="140"/>
        <v>1.4744202058696023</v>
      </c>
    </row>
    <row r="494" spans="15:30" x14ac:dyDescent="0.2">
      <c r="O494" s="6">
        <f t="shared" si="125"/>
        <v>50.090000000000444</v>
      </c>
      <c r="P494" s="6">
        <f t="shared" si="126"/>
        <v>50.100000000000442</v>
      </c>
      <c r="Q494" s="5">
        <f t="shared" si="127"/>
        <v>1.7034328163996406</v>
      </c>
      <c r="R494" s="5">
        <f t="shared" si="128"/>
        <v>1.7034328163996406</v>
      </c>
      <c r="S494" s="5">
        <f t="shared" si="129"/>
        <v>1.7128871314309899</v>
      </c>
      <c r="T494" s="5">
        <f t="shared" si="130"/>
        <v>1.6957541252954329</v>
      </c>
      <c r="U494" s="5">
        <f t="shared" si="131"/>
        <v>1.6957541252954329</v>
      </c>
      <c r="V494" s="5">
        <f t="shared" si="132"/>
        <v>1.6957541252954329</v>
      </c>
      <c r="W494" s="5">
        <f t="shared" si="133"/>
        <v>1.6957541252954329</v>
      </c>
      <c r="X494" s="5">
        <f t="shared" si="134"/>
        <v>1</v>
      </c>
      <c r="Y494" s="5">
        <f t="shared" si="135"/>
        <v>1.7034328163996406</v>
      </c>
      <c r="Z494" s="5">
        <f t="shared" si="136"/>
        <v>1.39927273585016</v>
      </c>
      <c r="AA494" s="5">
        <f t="shared" si="137"/>
        <v>1.4719379971244952</v>
      </c>
      <c r="AB494" s="5">
        <f t="shared" si="138"/>
        <v>1.4719379971244952</v>
      </c>
      <c r="AC494" s="5">
        <f t="shared" si="139"/>
        <v>1.4719379971244952</v>
      </c>
      <c r="AD494" s="5">
        <f t="shared" si="140"/>
        <v>1.4719379971244952</v>
      </c>
    </row>
    <row r="495" spans="15:30" x14ac:dyDescent="0.2">
      <c r="O495" s="6">
        <f t="shared" si="125"/>
        <v>50.190000000000445</v>
      </c>
      <c r="P495" s="6">
        <f t="shared" si="126"/>
        <v>50.200000000000443</v>
      </c>
      <c r="Q495" s="5">
        <f t="shared" si="127"/>
        <v>1.7002731031296683</v>
      </c>
      <c r="R495" s="5">
        <f t="shared" si="128"/>
        <v>1.7002731031296683</v>
      </c>
      <c r="S495" s="5">
        <f t="shared" si="129"/>
        <v>1.709855237238354</v>
      </c>
      <c r="T495" s="5">
        <f t="shared" si="130"/>
        <v>1.6928896653429524</v>
      </c>
      <c r="U495" s="5">
        <f t="shared" si="131"/>
        <v>1.6928896653429524</v>
      </c>
      <c r="V495" s="5">
        <f t="shared" si="132"/>
        <v>1.6928896653429524</v>
      </c>
      <c r="W495" s="5">
        <f t="shared" si="133"/>
        <v>1.6928896653429524</v>
      </c>
      <c r="X495" s="5">
        <f t="shared" si="134"/>
        <v>1</v>
      </c>
      <c r="Y495" s="5">
        <f t="shared" si="135"/>
        <v>1.7002731031296683</v>
      </c>
      <c r="Z495" s="5">
        <f t="shared" si="136"/>
        <v>1.3968327345548226</v>
      </c>
      <c r="AA495" s="5">
        <f t="shared" si="137"/>
        <v>1.4694702722887625</v>
      </c>
      <c r="AB495" s="5">
        <f t="shared" si="138"/>
        <v>1.4694702722887625</v>
      </c>
      <c r="AC495" s="5">
        <f t="shared" si="139"/>
        <v>1.4694702722887625</v>
      </c>
      <c r="AD495" s="5">
        <f t="shared" si="140"/>
        <v>1.4694702722887625</v>
      </c>
    </row>
    <row r="496" spans="15:30" x14ac:dyDescent="0.2">
      <c r="O496" s="6">
        <f t="shared" si="125"/>
        <v>50.290000000000447</v>
      </c>
      <c r="P496" s="6">
        <f t="shared" si="126"/>
        <v>50.300000000000445</v>
      </c>
      <c r="Q496" s="5">
        <f t="shared" si="127"/>
        <v>1.6971310061241081</v>
      </c>
      <c r="R496" s="5">
        <f t="shared" si="128"/>
        <v>1.6971310061241081</v>
      </c>
      <c r="S496" s="5">
        <f t="shared" si="129"/>
        <v>1.7068396976805746</v>
      </c>
      <c r="T496" s="5">
        <f t="shared" si="130"/>
        <v>1.6900402968999726</v>
      </c>
      <c r="U496" s="5">
        <f t="shared" si="131"/>
        <v>1.6900402968999726</v>
      </c>
      <c r="V496" s="5">
        <f t="shared" si="132"/>
        <v>1.6900402968999726</v>
      </c>
      <c r="W496" s="5">
        <f t="shared" si="133"/>
        <v>1.6900402968999726</v>
      </c>
      <c r="X496" s="5">
        <f t="shared" si="134"/>
        <v>1</v>
      </c>
      <c r="Y496" s="5">
        <f t="shared" si="135"/>
        <v>1.6971310061241081</v>
      </c>
      <c r="Z496" s="5">
        <f t="shared" si="136"/>
        <v>1.3944081500646155</v>
      </c>
      <c r="AA496" s="5">
        <f t="shared" si="137"/>
        <v>1.467016920896397</v>
      </c>
      <c r="AB496" s="5">
        <f t="shared" si="138"/>
        <v>1.467016920896397</v>
      </c>
      <c r="AC496" s="5">
        <f t="shared" si="139"/>
        <v>1.467016920896397</v>
      </c>
      <c r="AD496" s="5">
        <f t="shared" si="140"/>
        <v>1.467016920896397</v>
      </c>
    </row>
    <row r="497" spans="15:30" x14ac:dyDescent="0.2">
      <c r="O497" s="6">
        <f t="shared" si="125"/>
        <v>50.390000000000448</v>
      </c>
      <c r="P497" s="6">
        <f t="shared" si="126"/>
        <v>50.400000000000446</v>
      </c>
      <c r="Q497" s="5">
        <f t="shared" si="127"/>
        <v>1.6940063918692712</v>
      </c>
      <c r="R497" s="5">
        <f t="shared" si="128"/>
        <v>1.6940063918692712</v>
      </c>
      <c r="S497" s="5">
        <f t="shared" si="129"/>
        <v>1.7038403917075609</v>
      </c>
      <c r="T497" s="5">
        <f t="shared" si="130"/>
        <v>1.6872059103176715</v>
      </c>
      <c r="U497" s="5">
        <f t="shared" si="131"/>
        <v>1.6872059103176715</v>
      </c>
      <c r="V497" s="5">
        <f t="shared" si="132"/>
        <v>1.6872059103176715</v>
      </c>
      <c r="W497" s="5">
        <f t="shared" si="133"/>
        <v>1.6872059103176715</v>
      </c>
      <c r="X497" s="5">
        <f t="shared" si="134"/>
        <v>1</v>
      </c>
      <c r="Y497" s="5">
        <f t="shared" si="135"/>
        <v>1.6940063918692712</v>
      </c>
      <c r="Z497" s="5">
        <f t="shared" si="136"/>
        <v>1.3919988600586555</v>
      </c>
      <c r="AA497" s="5">
        <f t="shared" si="137"/>
        <v>1.4645778335754127</v>
      </c>
      <c r="AB497" s="5">
        <f t="shared" si="138"/>
        <v>1.4645778335754127</v>
      </c>
      <c r="AC497" s="5">
        <f t="shared" si="139"/>
        <v>1.4645778335754127</v>
      </c>
      <c r="AD497" s="5">
        <f t="shared" si="140"/>
        <v>1.4645778335754127</v>
      </c>
    </row>
    <row r="498" spans="15:30" x14ac:dyDescent="0.2">
      <c r="O498" s="6">
        <f t="shared" si="125"/>
        <v>50.49000000000045</v>
      </c>
      <c r="P498" s="6">
        <f t="shared" si="126"/>
        <v>50.500000000000448</v>
      </c>
      <c r="Q498" s="5">
        <f t="shared" si="127"/>
        <v>1.690899128161601</v>
      </c>
      <c r="R498" s="5">
        <f t="shared" si="128"/>
        <v>1.690899128161601</v>
      </c>
      <c r="S498" s="5">
        <f t="shared" si="129"/>
        <v>1.7008571994326327</v>
      </c>
      <c r="T498" s="5">
        <f t="shared" si="130"/>
        <v>1.6843863969843629</v>
      </c>
      <c r="U498" s="5">
        <f t="shared" si="131"/>
        <v>1.6843863969843629</v>
      </c>
      <c r="V498" s="5">
        <f t="shared" si="132"/>
        <v>1.6843863969843629</v>
      </c>
      <c r="W498" s="5">
        <f t="shared" si="133"/>
        <v>1.6843863969843629</v>
      </c>
      <c r="X498" s="5">
        <f t="shared" si="134"/>
        <v>1</v>
      </c>
      <c r="Y498" s="5">
        <f t="shared" si="135"/>
        <v>1.690899128161601</v>
      </c>
      <c r="Z498" s="5">
        <f t="shared" si="136"/>
        <v>1.3896047434750269</v>
      </c>
      <c r="AA498" s="5">
        <f t="shared" si="137"/>
        <v>1.4621529020346264</v>
      </c>
      <c r="AB498" s="5">
        <f t="shared" si="138"/>
        <v>1.4621529020346264</v>
      </c>
      <c r="AC498" s="5">
        <f t="shared" si="139"/>
        <v>1.4621529020346264</v>
      </c>
      <c r="AD498" s="5">
        <f t="shared" si="140"/>
        <v>1.4621529020346264</v>
      </c>
    </row>
    <row r="499" spans="15:30" x14ac:dyDescent="0.2">
      <c r="O499" s="6">
        <f t="shared" si="125"/>
        <v>50.590000000000451</v>
      </c>
      <c r="P499" s="6">
        <f t="shared" si="126"/>
        <v>50.600000000000449</v>
      </c>
      <c r="Q499" s="5">
        <f t="shared" si="127"/>
        <v>1.6878090840919864</v>
      </c>
      <c r="R499" s="5">
        <f t="shared" si="128"/>
        <v>1.6878090840919864</v>
      </c>
      <c r="S499" s="5">
        <f t="shared" si="129"/>
        <v>1.6978900021188479</v>
      </c>
      <c r="T499" s="5">
        <f t="shared" si="130"/>
        <v>1.6815816493134725</v>
      </c>
      <c r="U499" s="5">
        <f t="shared" si="131"/>
        <v>1.6815816493134725</v>
      </c>
      <c r="V499" s="5">
        <f t="shared" si="132"/>
        <v>1.6815816493134725</v>
      </c>
      <c r="W499" s="5">
        <f t="shared" si="133"/>
        <v>1.6815816493134725</v>
      </c>
      <c r="X499" s="5">
        <f t="shared" si="134"/>
        <v>1</v>
      </c>
      <c r="Y499" s="5">
        <f t="shared" si="135"/>
        <v>1.6878090840919864</v>
      </c>
      <c r="Z499" s="5">
        <f t="shared" si="136"/>
        <v>1.3872256804950385</v>
      </c>
      <c r="AA499" s="5">
        <f t="shared" si="137"/>
        <v>1.4597420190506243</v>
      </c>
      <c r="AB499" s="5">
        <f t="shared" si="138"/>
        <v>1.4597420190506243</v>
      </c>
      <c r="AC499" s="5">
        <f t="shared" si="139"/>
        <v>1.4597420190506243</v>
      </c>
      <c r="AD499" s="5">
        <f t="shared" si="140"/>
        <v>1.4597420190506243</v>
      </c>
    </row>
    <row r="500" spans="15:30" x14ac:dyDescent="0.2">
      <c r="O500" s="6">
        <f t="shared" si="125"/>
        <v>50.690000000000452</v>
      </c>
      <c r="P500" s="6">
        <f t="shared" si="126"/>
        <v>50.70000000000045</v>
      </c>
      <c r="Q500" s="5">
        <f t="shared" si="127"/>
        <v>1.6847361300302959</v>
      </c>
      <c r="R500" s="5">
        <f t="shared" si="128"/>
        <v>1.6847361300302959</v>
      </c>
      <c r="S500" s="5">
        <f t="shared" si="129"/>
        <v>1.6949386821655108</v>
      </c>
      <c r="T500" s="5">
        <f t="shared" si="130"/>
        <v>1.6787915607316817</v>
      </c>
      <c r="U500" s="5">
        <f t="shared" si="131"/>
        <v>1.6787915607316817</v>
      </c>
      <c r="V500" s="5">
        <f t="shared" si="132"/>
        <v>1.6787915607316817</v>
      </c>
      <c r="W500" s="5">
        <f t="shared" si="133"/>
        <v>1.6787915607316817</v>
      </c>
      <c r="X500" s="5">
        <f t="shared" si="134"/>
        <v>1</v>
      </c>
      <c r="Y500" s="5">
        <f t="shared" si="135"/>
        <v>1.6847361300302959</v>
      </c>
      <c r="Z500" s="5">
        <f t="shared" si="136"/>
        <v>1.3848615525277108</v>
      </c>
      <c r="AA500" s="5">
        <f t="shared" si="137"/>
        <v>1.457345078454916</v>
      </c>
      <c r="AB500" s="5">
        <f t="shared" si="138"/>
        <v>1.457345078454916</v>
      </c>
      <c r="AC500" s="5">
        <f t="shared" si="139"/>
        <v>1.457345078454916</v>
      </c>
      <c r="AD500" s="5">
        <f t="shared" si="140"/>
        <v>1.457345078454916</v>
      </c>
    </row>
    <row r="501" spans="15:30" x14ac:dyDescent="0.2">
      <c r="O501" s="6">
        <f t="shared" si="125"/>
        <v>50.790000000000454</v>
      </c>
      <c r="P501" s="6">
        <f t="shared" si="126"/>
        <v>50.800000000000452</v>
      </c>
      <c r="Q501" s="5">
        <f t="shared" si="127"/>
        <v>1.6816801376101271</v>
      </c>
      <c r="R501" s="5">
        <f t="shared" si="128"/>
        <v>1.6816801376101271</v>
      </c>
      <c r="S501" s="5">
        <f t="shared" si="129"/>
        <v>1.6920031230948753</v>
      </c>
      <c r="T501" s="5">
        <f t="shared" si="130"/>
        <v>1.6760160256672303</v>
      </c>
      <c r="U501" s="5">
        <f t="shared" si="131"/>
        <v>1.6760160256672303</v>
      </c>
      <c r="V501" s="5">
        <f t="shared" si="132"/>
        <v>1.6760160256672303</v>
      </c>
      <c r="W501" s="5">
        <f t="shared" si="133"/>
        <v>1.6760160256672303</v>
      </c>
      <c r="X501" s="5">
        <f t="shared" si="134"/>
        <v>1</v>
      </c>
      <c r="Y501" s="5">
        <f t="shared" si="135"/>
        <v>1.6816801376101271</v>
      </c>
      <c r="Z501" s="5">
        <f t="shared" si="136"/>
        <v>1.3825122421944911</v>
      </c>
      <c r="AA501" s="5">
        <f t="shared" si="137"/>
        <v>1.4549619751212697</v>
      </c>
      <c r="AB501" s="5">
        <f t="shared" si="138"/>
        <v>1.4549619751212697</v>
      </c>
      <c r="AC501" s="5">
        <f t="shared" si="139"/>
        <v>1.4549619751212697</v>
      </c>
      <c r="AD501" s="5">
        <f t="shared" si="140"/>
        <v>1.4549619751212697</v>
      </c>
    </row>
    <row r="502" spans="15:30" x14ac:dyDescent="0.2">
      <c r="O502" s="6">
        <f t="shared" si="125"/>
        <v>50.890000000000455</v>
      </c>
      <c r="P502" s="6">
        <f t="shared" si="126"/>
        <v>50.900000000000453</v>
      </c>
      <c r="Q502" s="5">
        <f t="shared" si="127"/>
        <v>1.6786409797137751</v>
      </c>
      <c r="R502" s="5">
        <f t="shared" si="128"/>
        <v>1.6786409797137751</v>
      </c>
      <c r="S502" s="5">
        <f t="shared" si="129"/>
        <v>1.6890832095390249</v>
      </c>
      <c r="T502" s="5">
        <f t="shared" si="130"/>
        <v>1.6732549395383789</v>
      </c>
      <c r="U502" s="5">
        <f t="shared" si="131"/>
        <v>1.6732549395383789</v>
      </c>
      <c r="V502" s="5">
        <f t="shared" si="132"/>
        <v>1.6732549395383789</v>
      </c>
      <c r="W502" s="5">
        <f t="shared" si="133"/>
        <v>1.6732549395383789</v>
      </c>
      <c r="X502" s="5">
        <f t="shared" si="134"/>
        <v>1</v>
      </c>
      <c r="Y502" s="5">
        <f t="shared" si="135"/>
        <v>1.6786409797137751</v>
      </c>
      <c r="Z502" s="5">
        <f t="shared" si="136"/>
        <v>1.3801776333141917</v>
      </c>
      <c r="AA502" s="5">
        <f t="shared" si="137"/>
        <v>1.4525926049532267</v>
      </c>
      <c r="AB502" s="5">
        <f t="shared" si="138"/>
        <v>1.4525926049532267</v>
      </c>
      <c r="AC502" s="5">
        <f t="shared" si="139"/>
        <v>1.4525926049532267</v>
      </c>
      <c r="AD502" s="5">
        <f t="shared" si="140"/>
        <v>1.4525926049532267</v>
      </c>
    </row>
    <row r="503" spans="15:30" x14ac:dyDescent="0.2">
      <c r="O503" s="6">
        <f t="shared" si="125"/>
        <v>50.990000000000457</v>
      </c>
      <c r="P503" s="6">
        <f t="shared" si="126"/>
        <v>51.000000000000455</v>
      </c>
      <c r="Q503" s="5">
        <f t="shared" si="127"/>
        <v>1.6756185304574065</v>
      </c>
      <c r="R503" s="5">
        <f t="shared" si="128"/>
        <v>1.6756185304574065</v>
      </c>
      <c r="S503" s="5">
        <f t="shared" si="129"/>
        <v>1.6861788272269365</v>
      </c>
      <c r="T503" s="5">
        <f t="shared" si="130"/>
        <v>1.6705081987420307</v>
      </c>
      <c r="U503" s="5">
        <f t="shared" si="131"/>
        <v>1.6705081987420307</v>
      </c>
      <c r="V503" s="5">
        <f t="shared" si="132"/>
        <v>1.6705081987420307</v>
      </c>
      <c r="W503" s="5">
        <f t="shared" si="133"/>
        <v>1.6705081987420307</v>
      </c>
      <c r="X503" s="5">
        <f t="shared" si="134"/>
        <v>1</v>
      </c>
      <c r="Y503" s="5">
        <f t="shared" si="135"/>
        <v>1.6756185304574065</v>
      </c>
      <c r="Z503" s="5">
        <f t="shared" si="136"/>
        <v>1.3778576108881477</v>
      </c>
      <c r="AA503" s="5">
        <f t="shared" si="137"/>
        <v>1.4502368648717907</v>
      </c>
      <c r="AB503" s="5">
        <f t="shared" si="138"/>
        <v>1.4502368648717907</v>
      </c>
      <c r="AC503" s="5">
        <f t="shared" si="139"/>
        <v>1.4502368648717907</v>
      </c>
      <c r="AD503" s="5">
        <f t="shared" si="140"/>
        <v>1.4502368648717907</v>
      </c>
    </row>
    <row r="504" spans="15:30" x14ac:dyDescent="0.2">
      <c r="O504" s="6">
        <f t="shared" si="125"/>
        <v>51.090000000000458</v>
      </c>
      <c r="P504" s="6">
        <f t="shared" si="126"/>
        <v>51.100000000000456</v>
      </c>
      <c r="Q504" s="5">
        <f t="shared" si="127"/>
        <v>1.6726126651764426</v>
      </c>
      <c r="R504" s="5">
        <f t="shared" si="128"/>
        <v>1.6726126651764426</v>
      </c>
      <c r="S504" s="5">
        <f t="shared" si="129"/>
        <v>1.6832898629717228</v>
      </c>
      <c r="T504" s="5">
        <f t="shared" si="130"/>
        <v>1.6677757006425038</v>
      </c>
      <c r="U504" s="5">
        <f t="shared" si="131"/>
        <v>1.6677757006425038</v>
      </c>
      <c r="V504" s="5">
        <f t="shared" si="132"/>
        <v>1.6677757006425038</v>
      </c>
      <c r="W504" s="5">
        <f t="shared" si="133"/>
        <v>1.6677757006425038</v>
      </c>
      <c r="X504" s="5">
        <f t="shared" si="134"/>
        <v>1</v>
      </c>
      <c r="Y504" s="5">
        <f t="shared" si="135"/>
        <v>1.6726126651764426</v>
      </c>
      <c r="Z504" s="5">
        <f t="shared" si="136"/>
        <v>1.3755520610855911</v>
      </c>
      <c r="AA504" s="5">
        <f t="shared" si="137"/>
        <v>1.4478946528032919</v>
      </c>
      <c r="AB504" s="5">
        <f t="shared" si="138"/>
        <v>1.4478946528032919</v>
      </c>
      <c r="AC504" s="5">
        <f t="shared" si="139"/>
        <v>1.4478946528032919</v>
      </c>
      <c r="AD504" s="5">
        <f t="shared" si="140"/>
        <v>1.4478946528032919</v>
      </c>
    </row>
    <row r="505" spans="15:30" x14ac:dyDescent="0.2">
      <c r="O505" s="6">
        <f t="shared" si="125"/>
        <v>51.19000000000046</v>
      </c>
      <c r="P505" s="6">
        <f t="shared" si="126"/>
        <v>51.200000000000458</v>
      </c>
      <c r="Q505" s="5">
        <f t="shared" si="127"/>
        <v>1.6696232604111463</v>
      </c>
      <c r="R505" s="5">
        <f t="shared" si="128"/>
        <v>1.6696232604111463</v>
      </c>
      <c r="S505" s="5">
        <f t="shared" si="129"/>
        <v>1.6804162046580466</v>
      </c>
      <c r="T505" s="5">
        <f t="shared" si="130"/>
        <v>1.6650573435604608</v>
      </c>
      <c r="U505" s="5">
        <f t="shared" si="131"/>
        <v>1.6650573435604608</v>
      </c>
      <c r="V505" s="5">
        <f t="shared" si="132"/>
        <v>1.6650573435604608</v>
      </c>
      <c r="W505" s="5">
        <f t="shared" si="133"/>
        <v>1.6650573435604608</v>
      </c>
      <c r="X505" s="5">
        <f t="shared" si="134"/>
        <v>1</v>
      </c>
      <c r="Y505" s="5">
        <f t="shared" si="135"/>
        <v>1.6696232604111463</v>
      </c>
      <c r="Z505" s="5">
        <f t="shared" si="136"/>
        <v>1.373260871229236</v>
      </c>
      <c r="AA505" s="5">
        <f t="shared" si="137"/>
        <v>1.4455658676674206</v>
      </c>
      <c r="AB505" s="5">
        <f t="shared" si="138"/>
        <v>1.4455658676674206</v>
      </c>
      <c r="AC505" s="5">
        <f t="shared" si="139"/>
        <v>1.4455658676674206</v>
      </c>
      <c r="AD505" s="5">
        <f t="shared" si="140"/>
        <v>1.4455658676674206</v>
      </c>
    </row>
    <row r="506" spans="15:30" x14ac:dyDescent="0.2">
      <c r="O506" s="6">
        <f t="shared" si="125"/>
        <v>51.290000000000461</v>
      </c>
      <c r="P506" s="6">
        <f t="shared" si="126"/>
        <v>51.300000000000459</v>
      </c>
      <c r="Q506" s="5">
        <f t="shared" si="127"/>
        <v>1.6666501938924101</v>
      </c>
      <c r="R506" s="5">
        <f t="shared" si="128"/>
        <v>1.6666501938924101</v>
      </c>
      <c r="S506" s="5">
        <f t="shared" si="129"/>
        <v>1.6775577412297122</v>
      </c>
      <c r="T506" s="5">
        <f t="shared" si="130"/>
        <v>1.6623530267619824</v>
      </c>
      <c r="U506" s="5">
        <f t="shared" si="131"/>
        <v>1.6623530267619824</v>
      </c>
      <c r="V506" s="5">
        <f t="shared" si="132"/>
        <v>1.6623530267619824</v>
      </c>
      <c r="W506" s="5">
        <f t="shared" si="133"/>
        <v>1.6623530267619824</v>
      </c>
      <c r="X506" s="5">
        <f t="shared" si="134"/>
        <v>1</v>
      </c>
      <c r="Y506" s="5">
        <f t="shared" si="135"/>
        <v>1.6666501938924101</v>
      </c>
      <c r="Z506" s="5">
        <f t="shared" si="136"/>
        <v>1.370983929781074</v>
      </c>
      <c r="AA506" s="5">
        <f t="shared" si="137"/>
        <v>1.4432504093654277</v>
      </c>
      <c r="AB506" s="5">
        <f t="shared" si="138"/>
        <v>1.4432504093654277</v>
      </c>
      <c r="AC506" s="5">
        <f t="shared" si="139"/>
        <v>1.4432504093654277</v>
      </c>
      <c r="AD506" s="5">
        <f t="shared" si="140"/>
        <v>1.4432504093654277</v>
      </c>
    </row>
    <row r="507" spans="15:30" x14ac:dyDescent="0.2">
      <c r="O507" s="6">
        <f t="shared" si="125"/>
        <v>51.390000000000462</v>
      </c>
      <c r="P507" s="6">
        <f t="shared" si="126"/>
        <v>51.40000000000046</v>
      </c>
      <c r="Q507" s="5">
        <f t="shared" si="127"/>
        <v>1.6636933445277415</v>
      </c>
      <c r="R507" s="5">
        <f t="shared" si="128"/>
        <v>1.6636933445277415</v>
      </c>
      <c r="S507" s="5">
        <f t="shared" si="129"/>
        <v>1.6747143626774201</v>
      </c>
      <c r="T507" s="5">
        <f t="shared" si="130"/>
        <v>1.6596626504477916</v>
      </c>
      <c r="U507" s="5">
        <f t="shared" si="131"/>
        <v>1.6596626504477916</v>
      </c>
      <c r="V507" s="5">
        <f t="shared" si="132"/>
        <v>1.6596626504477916</v>
      </c>
      <c r="W507" s="5">
        <f t="shared" si="133"/>
        <v>1.6596626504477916</v>
      </c>
      <c r="X507" s="5">
        <f t="shared" si="134"/>
        <v>1</v>
      </c>
      <c r="Y507" s="5">
        <f t="shared" si="135"/>
        <v>1.6636933445277415</v>
      </c>
      <c r="Z507" s="5">
        <f t="shared" si="136"/>
        <v>1.3687211263283727</v>
      </c>
      <c r="AA507" s="5">
        <f t="shared" si="137"/>
        <v>1.4409481787684932</v>
      </c>
      <c r="AB507" s="5">
        <f t="shared" si="138"/>
        <v>1.4409481787684932</v>
      </c>
      <c r="AC507" s="5">
        <f t="shared" si="139"/>
        <v>1.4409481787684932</v>
      </c>
      <c r="AD507" s="5">
        <f t="shared" si="140"/>
        <v>1.4409481787684932</v>
      </c>
    </row>
    <row r="508" spans="15:30" x14ac:dyDescent="0.2">
      <c r="O508" s="6">
        <f t="shared" si="125"/>
        <v>51.490000000000464</v>
      </c>
      <c r="P508" s="6">
        <f t="shared" si="126"/>
        <v>51.500000000000462</v>
      </c>
      <c r="Q508" s="5">
        <f t="shared" si="127"/>
        <v>1.66075259238744</v>
      </c>
      <c r="R508" s="5">
        <f t="shared" si="128"/>
        <v>1.66075259238744</v>
      </c>
      <c r="S508" s="5">
        <f t="shared" si="129"/>
        <v>1.6718859600266938</v>
      </c>
      <c r="T508" s="5">
        <f t="shared" si="130"/>
        <v>1.6569861157426244</v>
      </c>
      <c r="U508" s="5">
        <f t="shared" si="131"/>
        <v>1.6569861157426244</v>
      </c>
      <c r="V508" s="5">
        <f t="shared" si="132"/>
        <v>1.6569861157426244</v>
      </c>
      <c r="W508" s="5">
        <f t="shared" si="133"/>
        <v>1.6569861157426244</v>
      </c>
      <c r="X508" s="5">
        <f t="shared" si="134"/>
        <v>1</v>
      </c>
      <c r="Y508" s="5">
        <f t="shared" si="135"/>
        <v>1.66075259238744</v>
      </c>
      <c r="Z508" s="5">
        <f t="shared" si="136"/>
        <v>1.3664723515698802</v>
      </c>
      <c r="AA508" s="5">
        <f t="shared" si="137"/>
        <v>1.4386590777062531</v>
      </c>
      <c r="AB508" s="5">
        <f t="shared" si="138"/>
        <v>1.4386590777062531</v>
      </c>
      <c r="AC508" s="5">
        <f t="shared" si="139"/>
        <v>1.4386590777062531</v>
      </c>
      <c r="AD508" s="5">
        <f t="shared" si="140"/>
        <v>1.4386590777062531</v>
      </c>
    </row>
    <row r="509" spans="15:30" x14ac:dyDescent="0.2">
      <c r="O509" s="6">
        <f t="shared" si="125"/>
        <v>51.590000000000465</v>
      </c>
      <c r="P509" s="6">
        <f t="shared" si="126"/>
        <v>51.600000000000463</v>
      </c>
      <c r="Q509" s="5">
        <f t="shared" si="127"/>
        <v>1.6578278186909696</v>
      </c>
      <c r="R509" s="5">
        <f t="shared" si="128"/>
        <v>1.6578278186909696</v>
      </c>
      <c r="S509" s="5">
        <f t="shared" si="129"/>
        <v>1.6690724253259694</v>
      </c>
      <c r="T509" s="5">
        <f t="shared" si="130"/>
        <v>1.6543233246847395</v>
      </c>
      <c r="U509" s="5">
        <f t="shared" si="131"/>
        <v>1.6543233246847395</v>
      </c>
      <c r="V509" s="5">
        <f t="shared" si="132"/>
        <v>1.6543233246847395</v>
      </c>
      <c r="W509" s="5">
        <f t="shared" si="133"/>
        <v>1.6543233246847395</v>
      </c>
      <c r="X509" s="5">
        <f t="shared" si="134"/>
        <v>1</v>
      </c>
      <c r="Y509" s="5">
        <f t="shared" si="135"/>
        <v>1.6578278186909696</v>
      </c>
      <c r="Z509" s="5">
        <f t="shared" si="136"/>
        <v>1.3642374973022229</v>
      </c>
      <c r="AA509" s="5">
        <f t="shared" si="137"/>
        <v>1.4363830089554883</v>
      </c>
      <c r="AB509" s="5">
        <f t="shared" si="138"/>
        <v>1.4363830089554883</v>
      </c>
      <c r="AC509" s="5">
        <f t="shared" si="139"/>
        <v>1.4363830089554883</v>
      </c>
      <c r="AD509" s="5">
        <f t="shared" si="140"/>
        <v>1.4363830089554883</v>
      </c>
    </row>
    <row r="510" spans="15:30" x14ac:dyDescent="0.2">
      <c r="O510" s="6">
        <f t="shared" si="125"/>
        <v>51.690000000000467</v>
      </c>
      <c r="P510" s="6">
        <f t="shared" si="126"/>
        <v>51.700000000000465</v>
      </c>
      <c r="Q510" s="5">
        <f t="shared" si="127"/>
        <v>1.6549189057935163</v>
      </c>
      <c r="R510" s="5">
        <f t="shared" si="128"/>
        <v>1.6549189057935163</v>
      </c>
      <c r="S510" s="5">
        <f t="shared" si="129"/>
        <v>1.6662736516348458</v>
      </c>
      <c r="T510" s="5">
        <f t="shared" si="130"/>
        <v>1.6516741802155701</v>
      </c>
      <c r="U510" s="5">
        <f t="shared" si="131"/>
        <v>1.6516741802155701</v>
      </c>
      <c r="V510" s="5">
        <f t="shared" si="132"/>
        <v>1.6516741802155701</v>
      </c>
      <c r="W510" s="5">
        <f t="shared" si="133"/>
        <v>1.6516741802155701</v>
      </c>
      <c r="X510" s="5">
        <f t="shared" si="134"/>
        <v>1</v>
      </c>
      <c r="Y510" s="5">
        <f t="shared" si="135"/>
        <v>1.6549189057935163</v>
      </c>
      <c r="Z510" s="5">
        <f t="shared" si="136"/>
        <v>1.3620164564065032</v>
      </c>
      <c r="AA510" s="5">
        <f t="shared" si="137"/>
        <v>1.4341198762289702</v>
      </c>
      <c r="AB510" s="5">
        <f t="shared" si="138"/>
        <v>1.4341198762289702</v>
      </c>
      <c r="AC510" s="5">
        <f t="shared" si="139"/>
        <v>1.4341198762289702</v>
      </c>
      <c r="AD510" s="5">
        <f t="shared" si="140"/>
        <v>1.4341198762289702</v>
      </c>
    </row>
    <row r="511" spans="15:30" x14ac:dyDescent="0.2">
      <c r="O511" s="6">
        <f t="shared" si="125"/>
        <v>51.790000000000468</v>
      </c>
      <c r="P511" s="6">
        <f t="shared" si="126"/>
        <v>51.800000000000466</v>
      </c>
      <c r="Q511" s="5">
        <f t="shared" si="127"/>
        <v>1.6520257371727307</v>
      </c>
      <c r="R511" s="5">
        <f t="shared" si="128"/>
        <v>1.6520257371727307</v>
      </c>
      <c r="S511" s="5">
        <f t="shared" si="129"/>
        <v>1.6634895330124928</v>
      </c>
      <c r="T511" s="5">
        <f t="shared" si="130"/>
        <v>1.6490385861695172</v>
      </c>
      <c r="U511" s="5">
        <f t="shared" si="131"/>
        <v>1.6490385861695172</v>
      </c>
      <c r="V511" s="5">
        <f t="shared" si="132"/>
        <v>1.6490385861695172</v>
      </c>
      <c r="W511" s="5">
        <f t="shared" si="133"/>
        <v>1.6490385861695172</v>
      </c>
      <c r="X511" s="5">
        <f t="shared" si="134"/>
        <v>1</v>
      </c>
      <c r="Y511" s="5">
        <f t="shared" si="135"/>
        <v>1.6520257371727307</v>
      </c>
      <c r="Z511" s="5">
        <f t="shared" si="136"/>
        <v>1.3598091228350853</v>
      </c>
      <c r="AA511" s="5">
        <f t="shared" si="137"/>
        <v>1.431869584164462</v>
      </c>
      <c r="AB511" s="5">
        <f t="shared" si="138"/>
        <v>1.431869584164462</v>
      </c>
      <c r="AC511" s="5">
        <f t="shared" si="139"/>
        <v>1.431869584164462</v>
      </c>
      <c r="AD511" s="5">
        <f t="shared" si="140"/>
        <v>1.431869584164462</v>
      </c>
    </row>
    <row r="512" spans="15:30" x14ac:dyDescent="0.2">
      <c r="O512" s="6">
        <f t="shared" si="125"/>
        <v>51.89000000000047</v>
      </c>
      <c r="P512" s="6">
        <f t="shared" si="126"/>
        <v>51.900000000000468</v>
      </c>
      <c r="Q512" s="5">
        <f t="shared" si="127"/>
        <v>1.6491481974156545</v>
      </c>
      <c r="R512" s="5">
        <f t="shared" si="128"/>
        <v>1.6491481974156545</v>
      </c>
      <c r="S512" s="5">
        <f t="shared" si="129"/>
        <v>1.6607199645062227</v>
      </c>
      <c r="T512" s="5">
        <f t="shared" si="130"/>
        <v>1.6464164472638732</v>
      </c>
      <c r="U512" s="5">
        <f t="shared" si="131"/>
        <v>1.6464164472638732</v>
      </c>
      <c r="V512" s="5">
        <f t="shared" si="132"/>
        <v>1.6464164472638732</v>
      </c>
      <c r="W512" s="5">
        <f t="shared" si="133"/>
        <v>1.6464164472638732</v>
      </c>
      <c r="X512" s="5">
        <f t="shared" si="134"/>
        <v>1</v>
      </c>
      <c r="Y512" s="5">
        <f t="shared" si="135"/>
        <v>1.6491481974156545</v>
      </c>
      <c r="Z512" s="5">
        <f t="shared" si="136"/>
        <v>1.3576153915985747</v>
      </c>
      <c r="AA512" s="5">
        <f t="shared" si="137"/>
        <v>1.4296320383138683</v>
      </c>
      <c r="AB512" s="5">
        <f t="shared" si="138"/>
        <v>1.4296320383138683</v>
      </c>
      <c r="AC512" s="5">
        <f t="shared" si="139"/>
        <v>1.4296320383138683</v>
      </c>
      <c r="AD512" s="5">
        <f t="shared" si="140"/>
        <v>1.4296320383138683</v>
      </c>
    </row>
    <row r="513" spans="15:30" x14ac:dyDescent="0.2">
      <c r="O513" s="6">
        <f t="shared" si="125"/>
        <v>51.990000000000471</v>
      </c>
      <c r="P513" s="6">
        <f t="shared" si="126"/>
        <v>52.000000000000469</v>
      </c>
      <c r="Q513" s="5">
        <f t="shared" si="127"/>
        <v>1.6462861722058255</v>
      </c>
      <c r="R513" s="5">
        <f t="shared" si="128"/>
        <v>1.6462861722058255</v>
      </c>
      <c r="S513" s="5">
        <f t="shared" si="129"/>
        <v>1.6579648421402067</v>
      </c>
      <c r="T513" s="5">
        <f t="shared" si="130"/>
        <v>1.6438076690888856</v>
      </c>
      <c r="U513" s="5">
        <f t="shared" si="131"/>
        <v>1.6438076690888856</v>
      </c>
      <c r="V513" s="5">
        <f t="shared" si="132"/>
        <v>1.6438076690888856</v>
      </c>
      <c r="W513" s="5">
        <f t="shared" si="133"/>
        <v>1.6438076690888856</v>
      </c>
      <c r="X513" s="5">
        <f t="shared" si="134"/>
        <v>1</v>
      </c>
      <c r="Y513" s="5">
        <f t="shared" si="135"/>
        <v>1.6462861722058255</v>
      </c>
      <c r="Z513" s="5">
        <f t="shared" si="136"/>
        <v>1.3554351587529778</v>
      </c>
      <c r="AA513" s="5">
        <f t="shared" si="137"/>
        <v>1.4274071451325414</v>
      </c>
      <c r="AB513" s="5">
        <f t="shared" si="138"/>
        <v>1.4274071451325414</v>
      </c>
      <c r="AC513" s="5">
        <f t="shared" si="139"/>
        <v>1.4274071451325414</v>
      </c>
      <c r="AD513" s="5">
        <f t="shared" si="140"/>
        <v>1.4274071451325414</v>
      </c>
    </row>
    <row r="514" spans="15:30" x14ac:dyDescent="0.2">
      <c r="O514" s="6">
        <f t="shared" si="125"/>
        <v>52.090000000000472</v>
      </c>
      <c r="P514" s="6">
        <f t="shared" si="126"/>
        <v>52.10000000000047</v>
      </c>
      <c r="Q514" s="5">
        <f t="shared" si="127"/>
        <v>1.6434395483105588</v>
      </c>
      <c r="R514" s="5">
        <f t="shared" si="128"/>
        <v>1.6434395483105588</v>
      </c>
      <c r="S514" s="5">
        <f t="shared" si="129"/>
        <v>1.6552240629043486</v>
      </c>
      <c r="T514" s="5">
        <f t="shared" si="130"/>
        <v>1.64121215809795</v>
      </c>
      <c r="U514" s="5">
        <f t="shared" si="131"/>
        <v>1.64121215809795</v>
      </c>
      <c r="V514" s="5">
        <f t="shared" si="132"/>
        <v>1.64121215809795</v>
      </c>
      <c r="W514" s="5">
        <f t="shared" si="133"/>
        <v>1.64121215809795</v>
      </c>
      <c r="X514" s="5">
        <f t="shared" si="134"/>
        <v>1</v>
      </c>
      <c r="Y514" s="5">
        <f t="shared" si="135"/>
        <v>1.6434395483105588</v>
      </c>
      <c r="Z514" s="5">
        <f t="shared" si="136"/>
        <v>1.3532683213870493</v>
      </c>
      <c r="AA514" s="5">
        <f t="shared" si="137"/>
        <v>1.425194811968727</v>
      </c>
      <c r="AB514" s="5">
        <f t="shared" si="138"/>
        <v>1.425194811968727</v>
      </c>
      <c r="AC514" s="5">
        <f t="shared" si="139"/>
        <v>1.425194811968727</v>
      </c>
      <c r="AD514" s="5">
        <f t="shared" si="140"/>
        <v>1.425194811968727</v>
      </c>
    </row>
    <row r="515" spans="15:30" x14ac:dyDescent="0.2">
      <c r="O515" s="6">
        <f t="shared" ref="O515:O578" si="141">P515-0.01</f>
        <v>52.190000000000474</v>
      </c>
      <c r="P515" s="6">
        <f t="shared" si="126"/>
        <v>52.200000000000472</v>
      </c>
      <c r="Q515" s="5">
        <f t="shared" si="127"/>
        <v>1.640608213568401</v>
      </c>
      <c r="R515" s="5">
        <f t="shared" si="128"/>
        <v>1.640608213568401</v>
      </c>
      <c r="S515" s="5">
        <f t="shared" si="129"/>
        <v>1.6524975247433096</v>
      </c>
      <c r="T515" s="5">
        <f t="shared" si="130"/>
        <v>1.6386298215979325</v>
      </c>
      <c r="U515" s="5">
        <f t="shared" si="131"/>
        <v>1.6386298215979325</v>
      </c>
      <c r="V515" s="5">
        <f t="shared" si="132"/>
        <v>1.6386298215979325</v>
      </c>
      <c r="W515" s="5">
        <f t="shared" si="133"/>
        <v>1.6386298215979325</v>
      </c>
      <c r="X515" s="5">
        <f t="shared" si="134"/>
        <v>1</v>
      </c>
      <c r="Y515" s="5">
        <f t="shared" si="135"/>
        <v>1.640608213568401</v>
      </c>
      <c r="Z515" s="5">
        <f t="shared" si="136"/>
        <v>1.3511147776098167</v>
      </c>
      <c r="AA515" s="5">
        <f t="shared" si="137"/>
        <v>1.4229949470531611</v>
      </c>
      <c r="AB515" s="5">
        <f t="shared" si="138"/>
        <v>1.4229949470531611</v>
      </c>
      <c r="AC515" s="5">
        <f t="shared" si="139"/>
        <v>1.4229949470531611</v>
      </c>
      <c r="AD515" s="5">
        <f t="shared" si="140"/>
        <v>1.4229949470531611</v>
      </c>
    </row>
    <row r="516" spans="15:30" x14ac:dyDescent="0.2">
      <c r="O516" s="6">
        <f t="shared" si="141"/>
        <v>52.290000000000475</v>
      </c>
      <c r="P516" s="6">
        <f t="shared" ref="P516:P579" si="142">P515+0.1</f>
        <v>52.300000000000473</v>
      </c>
      <c r="Q516" s="5">
        <f t="shared" ref="Q516:Q579" si="143">IF($P516&gt;=$D$5,1,10^($C$5*LOG(MAX($P516,$E$5)/$D$5)^2))</f>
        <v>1.6377920568767579</v>
      </c>
      <c r="R516" s="5">
        <f t="shared" ref="R516:R579" si="144">IF($P516&gt;=$D$6,1,10^($C$6*LOG(MAX($P516,$E$6)/$D$6)^2))</f>
        <v>1.6377920568767579</v>
      </c>
      <c r="S516" s="5">
        <f t="shared" ref="S516:S579" si="145">IF($P516&gt;=$D$7,1,10^($C$7*LOG(MAX($P516,$E$7)/$D$7)^2))</f>
        <v>1.6497851265456758</v>
      </c>
      <c r="T516" s="5">
        <f t="shared" ref="T516:T579" si="146">IF($P516&gt;=$D$8,1,10^($C$8*LOG(MAX($P516,$E$8)/$D$8)^2))</f>
        <v>1.6360605677396218</v>
      </c>
      <c r="U516" s="5">
        <f t="shared" ref="U516:U579" si="147">IF($P516&gt;=$D$9,1,10^($C$9*LOG(MAX($P516,$E$9)/$D$9)^2))</f>
        <v>1.6360605677396218</v>
      </c>
      <c r="V516" s="5">
        <f t="shared" ref="V516:V579" si="148">IF($P516&gt;=$D$10,1,10^($C$10*LOG(MAX($P516,$E$10)/$D$10)^2))</f>
        <v>1.6360605677396218</v>
      </c>
      <c r="W516" s="5">
        <f t="shared" ref="W516:W579" si="149">IF($P516&gt;=$D$11,1,10^($C$11*LOG(MAX($P516,$E$11)/$D$11)^2))</f>
        <v>1.6360605677396218</v>
      </c>
      <c r="X516" s="5">
        <f t="shared" ref="X516:X579" si="150">IF($P516&gt;=$H518,1,10^($G$5*LOG(MAX($P516,$I$5)/$H$5)^2))</f>
        <v>1</v>
      </c>
      <c r="Y516" s="5">
        <f t="shared" ref="Y516:Y579" si="151">IF($P516&gt;=$H$6,1,10^($G$6*LOG(MAX($P516,$I$6)/$H$6)^2))</f>
        <v>1.6377920568767579</v>
      </c>
      <c r="Z516" s="5">
        <f t="shared" ref="Z516:Z579" si="152">IF($P516&gt;=$H$7,1,10^($G$7*LOG(MAX($P516,$I$7)/$H$7)^2))</f>
        <v>1.3489744265382821</v>
      </c>
      <c r="AA516" s="5">
        <f t="shared" ref="AA516:AA579" si="153">IF(P516&gt;=$H$8,1,10^($G$8*LOG(MAX($P516,$I$8)/$H$8)^2))</f>
        <v>1.4208074594888065</v>
      </c>
      <c r="AB516" s="5">
        <f t="shared" ref="AB516:AB579" si="154">IF($P516&gt;=$H$9,1,10^($G$9*LOG(MAX($P516,$I$9)/$H$9)^2))</f>
        <v>1.4208074594888065</v>
      </c>
      <c r="AC516" s="5">
        <f t="shared" ref="AC516:AC579" si="155">IF($P516&gt;=$H$10,1,10^($G$10*LOG(MAX($P516,$I$10)/$H$10)^2))</f>
        <v>1.4208074594888065</v>
      </c>
      <c r="AD516" s="5">
        <f t="shared" ref="AD516:AD579" si="156">IF($P516&gt;=$H$11,1,10^($G$11*LOG(MAX($P516,$I$11)/$H$11)^2))</f>
        <v>1.4208074594888065</v>
      </c>
    </row>
    <row r="517" spans="15:30" x14ac:dyDescent="0.2">
      <c r="O517" s="6">
        <f t="shared" si="141"/>
        <v>52.390000000000477</v>
      </c>
      <c r="P517" s="6">
        <f t="shared" si="142"/>
        <v>52.400000000000475</v>
      </c>
      <c r="Q517" s="5">
        <f t="shared" si="143"/>
        <v>1.6349909681796879</v>
      </c>
      <c r="R517" s="5">
        <f t="shared" si="144"/>
        <v>1.6349909681796879</v>
      </c>
      <c r="S517" s="5">
        <f t="shared" si="145"/>
        <v>1.6470867681332724</v>
      </c>
      <c r="T517" s="5">
        <f t="shared" si="146"/>
        <v>1.6335043055083074</v>
      </c>
      <c r="U517" s="5">
        <f t="shared" si="147"/>
        <v>1.6335043055083074</v>
      </c>
      <c r="V517" s="5">
        <f t="shared" si="148"/>
        <v>1.6335043055083074</v>
      </c>
      <c r="W517" s="5">
        <f t="shared" si="149"/>
        <v>1.6335043055083074</v>
      </c>
      <c r="X517" s="5">
        <f t="shared" si="150"/>
        <v>1</v>
      </c>
      <c r="Y517" s="5">
        <f t="shared" si="151"/>
        <v>1.6349909681796879</v>
      </c>
      <c r="Z517" s="5">
        <f t="shared" si="152"/>
        <v>1.3468471682852987</v>
      </c>
      <c r="AA517" s="5">
        <f t="shared" si="153"/>
        <v>1.4186322592407317</v>
      </c>
      <c r="AB517" s="5">
        <f t="shared" si="154"/>
        <v>1.4186322592407317</v>
      </c>
      <c r="AC517" s="5">
        <f t="shared" si="155"/>
        <v>1.4186322592407317</v>
      </c>
      <c r="AD517" s="5">
        <f t="shared" si="156"/>
        <v>1.4186322592407317</v>
      </c>
    </row>
    <row r="518" spans="15:30" x14ac:dyDescent="0.2">
      <c r="O518" s="6">
        <f t="shared" si="141"/>
        <v>52.490000000000478</v>
      </c>
      <c r="P518" s="6">
        <f t="shared" si="142"/>
        <v>52.500000000000476</v>
      </c>
      <c r="Q518" s="5">
        <f t="shared" si="143"/>
        <v>1.6322048384558627</v>
      </c>
      <c r="R518" s="5">
        <f t="shared" si="144"/>
        <v>1.6322048384558627</v>
      </c>
      <c r="S518" s="5">
        <f t="shared" si="145"/>
        <v>1.644402350250622</v>
      </c>
      <c r="T518" s="5">
        <f t="shared" si="146"/>
        <v>1.6309609447144824</v>
      </c>
      <c r="U518" s="5">
        <f t="shared" si="147"/>
        <v>1.6309609447144824</v>
      </c>
      <c r="V518" s="5">
        <f t="shared" si="148"/>
        <v>1.6309609447144824</v>
      </c>
      <c r="W518" s="5">
        <f t="shared" si="149"/>
        <v>1.6309609447144824</v>
      </c>
      <c r="X518" s="5">
        <f t="shared" si="150"/>
        <v>1</v>
      </c>
      <c r="Y518" s="5">
        <f t="shared" si="151"/>
        <v>1.6322048384558627</v>
      </c>
      <c r="Z518" s="5">
        <f t="shared" si="152"/>
        <v>1.3447329039476184</v>
      </c>
      <c r="AA518" s="5">
        <f t="shared" si="153"/>
        <v>1.4164692571261259</v>
      </c>
      <c r="AB518" s="5">
        <f t="shared" si="154"/>
        <v>1.4164692571261259</v>
      </c>
      <c r="AC518" s="5">
        <f t="shared" si="155"/>
        <v>1.4164692571261259</v>
      </c>
      <c r="AD518" s="5">
        <f t="shared" si="156"/>
        <v>1.4164692571261259</v>
      </c>
    </row>
    <row r="519" spans="15:30" x14ac:dyDescent="0.2">
      <c r="O519" s="6">
        <f t="shared" si="141"/>
        <v>52.590000000000479</v>
      </c>
      <c r="P519" s="6">
        <f t="shared" si="142"/>
        <v>52.600000000000477</v>
      </c>
      <c r="Q519" s="5">
        <f t="shared" si="143"/>
        <v>1.6294335597066898</v>
      </c>
      <c r="R519" s="5">
        <f t="shared" si="144"/>
        <v>1.6294335597066898</v>
      </c>
      <c r="S519" s="5">
        <f t="shared" si="145"/>
        <v>1.6417317745545423</v>
      </c>
      <c r="T519" s="5">
        <f t="shared" si="146"/>
        <v>1.6284303959846658</v>
      </c>
      <c r="U519" s="5">
        <f t="shared" si="147"/>
        <v>1.6284303959846658</v>
      </c>
      <c r="V519" s="5">
        <f t="shared" si="148"/>
        <v>1.6284303959846658</v>
      </c>
      <c r="W519" s="5">
        <f t="shared" si="149"/>
        <v>1.6284303959846658</v>
      </c>
      <c r="X519" s="5">
        <f t="shared" si="150"/>
        <v>1</v>
      </c>
      <c r="Y519" s="5">
        <f t="shared" si="151"/>
        <v>1.6294335597066898</v>
      </c>
      <c r="Z519" s="5">
        <f t="shared" si="152"/>
        <v>1.3426315355941061</v>
      </c>
      <c r="AA519" s="5">
        <f t="shared" si="153"/>
        <v>1.4143183648044528</v>
      </c>
      <c r="AB519" s="5">
        <f t="shared" si="154"/>
        <v>1.4143183648044528</v>
      </c>
      <c r="AC519" s="5">
        <f t="shared" si="155"/>
        <v>1.4143183648044528</v>
      </c>
      <c r="AD519" s="5">
        <f t="shared" si="156"/>
        <v>1.4143183648044528</v>
      </c>
    </row>
    <row r="520" spans="15:30" x14ac:dyDescent="0.2">
      <c r="O520" s="6">
        <f t="shared" si="141"/>
        <v>52.690000000000481</v>
      </c>
      <c r="P520" s="6">
        <f t="shared" si="142"/>
        <v>52.700000000000479</v>
      </c>
      <c r="Q520" s="5">
        <f t="shared" si="143"/>
        <v>1.6266770249445961</v>
      </c>
      <c r="R520" s="5">
        <f t="shared" si="144"/>
        <v>1.6266770249445961</v>
      </c>
      <c r="S520" s="5">
        <f t="shared" si="145"/>
        <v>1.639074943603881</v>
      </c>
      <c r="T520" s="5">
        <f t="shared" si="146"/>
        <v>1.6259125707523505</v>
      </c>
      <c r="U520" s="5">
        <f t="shared" si="147"/>
        <v>1.6259125707523505</v>
      </c>
      <c r="V520" s="5">
        <f t="shared" si="148"/>
        <v>1.6259125707523505</v>
      </c>
      <c r="W520" s="5">
        <f t="shared" si="149"/>
        <v>1.6259125707523505</v>
      </c>
      <c r="X520" s="5">
        <f t="shared" si="150"/>
        <v>1</v>
      </c>
      <c r="Y520" s="5">
        <f t="shared" si="151"/>
        <v>1.6266770249445961</v>
      </c>
      <c r="Z520" s="5">
        <f t="shared" si="152"/>
        <v>1.3405429662541226</v>
      </c>
      <c r="AA520" s="5">
        <f t="shared" si="153"/>
        <v>1.4121794947677357</v>
      </c>
      <c r="AB520" s="5">
        <f t="shared" si="154"/>
        <v>1.4121794947677357</v>
      </c>
      <c r="AC520" s="5">
        <f t="shared" si="155"/>
        <v>1.4121794947677357</v>
      </c>
      <c r="AD520" s="5">
        <f t="shared" si="156"/>
        <v>1.4121794947677357</v>
      </c>
    </row>
    <row r="521" spans="15:30" x14ac:dyDescent="0.2">
      <c r="O521" s="6">
        <f t="shared" si="141"/>
        <v>52.790000000000482</v>
      </c>
      <c r="P521" s="6">
        <f t="shared" si="142"/>
        <v>52.80000000000048</v>
      </c>
      <c r="Q521" s="5">
        <f t="shared" si="143"/>
        <v>1.6239351281814711</v>
      </c>
      <c r="R521" s="5">
        <f t="shared" si="144"/>
        <v>1.6239351281814711</v>
      </c>
      <c r="S521" s="5">
        <f t="shared" si="145"/>
        <v>1.636431760849389</v>
      </c>
      <c r="T521" s="5">
        <f t="shared" si="146"/>
        <v>1.6234073812490633</v>
      </c>
      <c r="U521" s="5">
        <f t="shared" si="147"/>
        <v>1.6234073812490633</v>
      </c>
      <c r="V521" s="5">
        <f t="shared" si="148"/>
        <v>1.6234073812490633</v>
      </c>
      <c r="W521" s="5">
        <f t="shared" si="149"/>
        <v>1.6234073812490633</v>
      </c>
      <c r="X521" s="5">
        <f t="shared" si="150"/>
        <v>1</v>
      </c>
      <c r="Y521" s="5">
        <f t="shared" si="151"/>
        <v>1.6239351281814711</v>
      </c>
      <c r="Z521" s="5">
        <f t="shared" si="152"/>
        <v>1.3384670999060682</v>
      </c>
      <c r="AA521" s="5">
        <f t="shared" si="153"/>
        <v>1.4100525603309766</v>
      </c>
      <c r="AB521" s="5">
        <f t="shared" si="154"/>
        <v>1.4100525603309766</v>
      </c>
      <c r="AC521" s="5">
        <f t="shared" si="155"/>
        <v>1.4100525603309766</v>
      </c>
      <c r="AD521" s="5">
        <f t="shared" si="156"/>
        <v>1.4100525603309766</v>
      </c>
    </row>
    <row r="522" spans="15:30" x14ac:dyDescent="0.2">
      <c r="O522" s="6">
        <f t="shared" si="141"/>
        <v>52.890000000000484</v>
      </c>
      <c r="P522" s="6">
        <f t="shared" si="142"/>
        <v>52.900000000000482</v>
      </c>
      <c r="Q522" s="5">
        <f t="shared" si="143"/>
        <v>1.6212077644172629</v>
      </c>
      <c r="R522" s="5">
        <f t="shared" si="144"/>
        <v>1.6212077644172629</v>
      </c>
      <c r="S522" s="5">
        <f t="shared" si="145"/>
        <v>1.6338021306237274</v>
      </c>
      <c r="T522" s="5">
        <f t="shared" si="146"/>
        <v>1.62091474049555</v>
      </c>
      <c r="U522" s="5">
        <f t="shared" si="147"/>
        <v>1.62091474049555</v>
      </c>
      <c r="V522" s="5">
        <f t="shared" si="148"/>
        <v>1.62091474049555</v>
      </c>
      <c r="W522" s="5">
        <f t="shared" si="149"/>
        <v>1.62091474049555</v>
      </c>
      <c r="X522" s="5">
        <f t="shared" si="150"/>
        <v>1</v>
      </c>
      <c r="Y522" s="5">
        <f t="shared" si="151"/>
        <v>1.6212077644172629</v>
      </c>
      <c r="Z522" s="5">
        <f t="shared" si="152"/>
        <v>1.3364038414660879</v>
      </c>
      <c r="AA522" s="5">
        <f t="shared" si="153"/>
        <v>1.4079374756227048</v>
      </c>
      <c r="AB522" s="5">
        <f t="shared" si="154"/>
        <v>1.4079374756227048</v>
      </c>
      <c r="AC522" s="5">
        <f t="shared" si="155"/>
        <v>1.4079374756227048</v>
      </c>
      <c r="AD522" s="5">
        <f t="shared" si="156"/>
        <v>1.4079374756227048</v>
      </c>
    </row>
    <row r="523" spans="15:30" x14ac:dyDescent="0.2">
      <c r="O523" s="6">
        <f t="shared" si="141"/>
        <v>52.990000000000485</v>
      </c>
      <c r="P523" s="6">
        <f t="shared" si="142"/>
        <v>53.000000000000483</v>
      </c>
      <c r="Q523" s="5">
        <f t="shared" si="143"/>
        <v>1.6184948296287296</v>
      </c>
      <c r="R523" s="5">
        <f t="shared" si="144"/>
        <v>1.6184948296287296</v>
      </c>
      <c r="S523" s="5">
        <f t="shared" si="145"/>
        <v>1.6311859581316037</v>
      </c>
      <c r="T523" s="5">
        <f t="shared" si="146"/>
        <v>1.618434562293068</v>
      </c>
      <c r="U523" s="5">
        <f t="shared" si="147"/>
        <v>1.618434562293068</v>
      </c>
      <c r="V523" s="5">
        <f t="shared" si="148"/>
        <v>1.618434562293068</v>
      </c>
      <c r="W523" s="5">
        <f t="shared" si="149"/>
        <v>1.618434562293068</v>
      </c>
      <c r="X523" s="5">
        <f t="shared" si="150"/>
        <v>1</v>
      </c>
      <c r="Y523" s="5">
        <f t="shared" si="151"/>
        <v>1.6184948296287296</v>
      </c>
      <c r="Z523" s="5">
        <f t="shared" si="152"/>
        <v>1.3343530967769337</v>
      </c>
      <c r="AA523" s="5">
        <f t="shared" si="153"/>
        <v>1.4058341555756515</v>
      </c>
      <c r="AB523" s="5">
        <f t="shared" si="154"/>
        <v>1.4058341555756515</v>
      </c>
      <c r="AC523" s="5">
        <f t="shared" si="155"/>
        <v>1.4058341555756515</v>
      </c>
      <c r="AD523" s="5">
        <f t="shared" si="156"/>
        <v>1.4058341555756515</v>
      </c>
    </row>
    <row r="524" spans="15:30" x14ac:dyDescent="0.2">
      <c r="O524" s="6">
        <f t="shared" si="141"/>
        <v>53.090000000000487</v>
      </c>
      <c r="P524" s="6">
        <f t="shared" si="142"/>
        <v>53.100000000000485</v>
      </c>
      <c r="Q524" s="5">
        <f t="shared" si="143"/>
        <v>1.615796220758341</v>
      </c>
      <c r="R524" s="5">
        <f t="shared" si="144"/>
        <v>1.615796220758341</v>
      </c>
      <c r="S524" s="5">
        <f t="shared" si="145"/>
        <v>1.6285831494400442</v>
      </c>
      <c r="T524" s="5">
        <f t="shared" si="146"/>
        <v>1.6159667612147961</v>
      </c>
      <c r="U524" s="5">
        <f t="shared" si="147"/>
        <v>1.6159667612147961</v>
      </c>
      <c r="V524" s="5">
        <f t="shared" si="148"/>
        <v>1.6159667612147961</v>
      </c>
      <c r="W524" s="5">
        <f t="shared" si="149"/>
        <v>1.6159667612147961</v>
      </c>
      <c r="X524" s="5">
        <f t="shared" si="150"/>
        <v>1</v>
      </c>
      <c r="Y524" s="5">
        <f t="shared" si="151"/>
        <v>1.615796220758341</v>
      </c>
      <c r="Z524" s="5">
        <f t="shared" si="152"/>
        <v>1.3323147725969831</v>
      </c>
      <c r="AA524" s="5">
        <f t="shared" si="153"/>
        <v>1.4037425159175536</v>
      </c>
      <c r="AB524" s="5">
        <f t="shared" si="154"/>
        <v>1.4037425159175536</v>
      </c>
      <c r="AC524" s="5">
        <f t="shared" si="155"/>
        <v>1.4037425159175536</v>
      </c>
      <c r="AD524" s="5">
        <f t="shared" si="156"/>
        <v>1.4037425159175536</v>
      </c>
    </row>
    <row r="525" spans="15:30" x14ac:dyDescent="0.2">
      <c r="O525" s="6">
        <f t="shared" si="141"/>
        <v>53.190000000000488</v>
      </c>
      <c r="P525" s="6">
        <f t="shared" si="142"/>
        <v>53.200000000000486</v>
      </c>
      <c r="Q525" s="5">
        <f t="shared" si="143"/>
        <v>1.6131118357033269</v>
      </c>
      <c r="R525" s="5">
        <f t="shared" si="144"/>
        <v>1.6131118357033269</v>
      </c>
      <c r="S525" s="5">
        <f t="shared" si="145"/>
        <v>1.6259936114687867</v>
      </c>
      <c r="T525" s="5">
        <f t="shared" si="146"/>
        <v>1.6135112525973569</v>
      </c>
      <c r="U525" s="5">
        <f t="shared" si="147"/>
        <v>1.6135112525973569</v>
      </c>
      <c r="V525" s="5">
        <f t="shared" si="148"/>
        <v>1.6135112525973569</v>
      </c>
      <c r="W525" s="5">
        <f t="shared" si="149"/>
        <v>1.6135112525973569</v>
      </c>
      <c r="X525" s="5">
        <f t="shared" si="150"/>
        <v>1</v>
      </c>
      <c r="Y525" s="5">
        <f t="shared" si="151"/>
        <v>1.6131118357033269</v>
      </c>
      <c r="Z525" s="5">
        <f t="shared" si="152"/>
        <v>1.3302887765894091</v>
      </c>
      <c r="AA525" s="5">
        <f t="shared" si="153"/>
        <v>1.4016624731620777</v>
      </c>
      <c r="AB525" s="5">
        <f t="shared" si="154"/>
        <v>1.4016624731620777</v>
      </c>
      <c r="AC525" s="5">
        <f t="shared" si="155"/>
        <v>1.4016624731620777</v>
      </c>
      <c r="AD525" s="5">
        <f t="shared" si="156"/>
        <v>1.4016624731620777</v>
      </c>
    </row>
    <row r="526" spans="15:30" x14ac:dyDescent="0.2">
      <c r="O526" s="6">
        <f t="shared" si="141"/>
        <v>53.290000000000489</v>
      </c>
      <c r="P526" s="6">
        <f t="shared" si="142"/>
        <v>53.300000000000487</v>
      </c>
      <c r="Q526" s="5">
        <f t="shared" si="143"/>
        <v>1.6104415733048763</v>
      </c>
      <c r="R526" s="5">
        <f t="shared" si="144"/>
        <v>1.6104415733048763</v>
      </c>
      <c r="S526" s="5">
        <f t="shared" si="145"/>
        <v>1.6234172519808061</v>
      </c>
      <c r="T526" s="5">
        <f t="shared" si="146"/>
        <v>1.6110679525324463</v>
      </c>
      <c r="U526" s="5">
        <f t="shared" si="147"/>
        <v>1.6110679525324463</v>
      </c>
      <c r="V526" s="5">
        <f t="shared" si="148"/>
        <v>1.6110679525324463</v>
      </c>
      <c r="W526" s="5">
        <f t="shared" si="149"/>
        <v>1.6110679525324463</v>
      </c>
      <c r="X526" s="5">
        <f t="shared" si="150"/>
        <v>1</v>
      </c>
      <c r="Y526" s="5">
        <f t="shared" si="151"/>
        <v>1.6104415733048763</v>
      </c>
      <c r="Z526" s="5">
        <f t="shared" si="152"/>
        <v>1.328275017311503</v>
      </c>
      <c r="AA526" s="5">
        <f t="shared" si="153"/>
        <v>1.3995939445998697</v>
      </c>
      <c r="AB526" s="5">
        <f t="shared" si="154"/>
        <v>1.3995939445998697</v>
      </c>
      <c r="AC526" s="5">
        <f t="shared" si="155"/>
        <v>1.3995939445998697</v>
      </c>
      <c r="AD526" s="5">
        <f t="shared" si="156"/>
        <v>1.3995939445998697</v>
      </c>
    </row>
    <row r="527" spans="15:30" x14ac:dyDescent="0.2">
      <c r="O527" s="6">
        <f t="shared" si="141"/>
        <v>53.390000000000491</v>
      </c>
      <c r="P527" s="6">
        <f t="shared" si="142"/>
        <v>53.400000000000489</v>
      </c>
      <c r="Q527" s="5">
        <f t="shared" si="143"/>
        <v>1.6077853333374745</v>
      </c>
      <c r="R527" s="5">
        <f t="shared" si="144"/>
        <v>1.6077853333374745</v>
      </c>
      <c r="S527" s="5">
        <f t="shared" si="145"/>
        <v>1.6208539795729608</v>
      </c>
      <c r="T527" s="5">
        <f t="shared" si="146"/>
        <v>1.6086367778585728</v>
      </c>
      <c r="U527" s="5">
        <f t="shared" si="147"/>
        <v>1.6086367778585728</v>
      </c>
      <c r="V527" s="5">
        <f t="shared" si="148"/>
        <v>1.6086367778585728</v>
      </c>
      <c r="W527" s="5">
        <f t="shared" si="149"/>
        <v>1.6086367778585728</v>
      </c>
      <c r="X527" s="5">
        <f t="shared" si="150"/>
        <v>1</v>
      </c>
      <c r="Y527" s="5">
        <f t="shared" si="151"/>
        <v>1.6077853333374745</v>
      </c>
      <c r="Z527" s="5">
        <f t="shared" si="152"/>
        <v>1.3262734042041413</v>
      </c>
      <c r="AA527" s="5">
        <f t="shared" si="153"/>
        <v>1.3975368482897206</v>
      </c>
      <c r="AB527" s="5">
        <f t="shared" si="154"/>
        <v>1.3975368482897206</v>
      </c>
      <c r="AC527" s="5">
        <f t="shared" si="155"/>
        <v>1.3975368482897206</v>
      </c>
      <c r="AD527" s="5">
        <f t="shared" si="156"/>
        <v>1.3975368482897206</v>
      </c>
    </row>
    <row r="528" spans="15:30" x14ac:dyDescent="0.2">
      <c r="O528" s="6">
        <f t="shared" si="141"/>
        <v>53.490000000000492</v>
      </c>
      <c r="P528" s="6">
        <f t="shared" si="142"/>
        <v>53.50000000000049</v>
      </c>
      <c r="Q528" s="5">
        <f t="shared" si="143"/>
        <v>1.6051430164983882</v>
      </c>
      <c r="R528" s="5">
        <f t="shared" si="144"/>
        <v>1.6051430164983882</v>
      </c>
      <c r="S528" s="5">
        <f t="shared" si="145"/>
        <v>1.6183037036667633</v>
      </c>
      <c r="T528" s="5">
        <f t="shared" si="146"/>
        <v>1.6062176461529054</v>
      </c>
      <c r="U528" s="5">
        <f t="shared" si="147"/>
        <v>1.6062176461529054</v>
      </c>
      <c r="V528" s="5">
        <f t="shared" si="148"/>
        <v>1.6062176461529054</v>
      </c>
      <c r="W528" s="5">
        <f t="shared" si="149"/>
        <v>1.6062176461529054</v>
      </c>
      <c r="X528" s="5">
        <f t="shared" si="150"/>
        <v>1</v>
      </c>
      <c r="Y528" s="5">
        <f t="shared" si="151"/>
        <v>1.6051430164983882</v>
      </c>
      <c r="Z528" s="5">
        <f t="shared" si="152"/>
        <v>1.3242838475814027</v>
      </c>
      <c r="AA528" s="5">
        <f t="shared" si="153"/>
        <v>1.3954911030498545</v>
      </c>
      <c r="AB528" s="5">
        <f t="shared" si="154"/>
        <v>1.3954911030498545</v>
      </c>
      <c r="AC528" s="5">
        <f t="shared" si="155"/>
        <v>1.3954911030498545</v>
      </c>
      <c r="AD528" s="5">
        <f t="shared" si="156"/>
        <v>1.3954911030498545</v>
      </c>
    </row>
    <row r="529" spans="15:30" x14ac:dyDescent="0.2">
      <c r="O529" s="6">
        <f t="shared" si="141"/>
        <v>53.590000000000494</v>
      </c>
      <c r="P529" s="6">
        <f t="shared" si="142"/>
        <v>53.600000000000492</v>
      </c>
      <c r="Q529" s="5">
        <f t="shared" si="143"/>
        <v>1.6025145243972838</v>
      </c>
      <c r="R529" s="5">
        <f t="shared" si="144"/>
        <v>1.6025145243972838</v>
      </c>
      <c r="S529" s="5">
        <f t="shared" si="145"/>
        <v>1.6157663344992685</v>
      </c>
      <c r="T529" s="5">
        <f t="shared" si="146"/>
        <v>1.6038104757232237</v>
      </c>
      <c r="U529" s="5">
        <f t="shared" si="147"/>
        <v>1.6038104757232237</v>
      </c>
      <c r="V529" s="5">
        <f t="shared" si="148"/>
        <v>1.6038104757232237</v>
      </c>
      <c r="W529" s="5">
        <f t="shared" si="149"/>
        <v>1.6038104757232237</v>
      </c>
      <c r="X529" s="5">
        <f t="shared" si="150"/>
        <v>1</v>
      </c>
      <c r="Y529" s="5">
        <f t="shared" si="151"/>
        <v>1.6025145243972838</v>
      </c>
      <c r="Z529" s="5">
        <f t="shared" si="152"/>
        <v>1.3223062586203249</v>
      </c>
      <c r="AA529" s="5">
        <f t="shared" si="153"/>
        <v>1.3934566284493304</v>
      </c>
      <c r="AB529" s="5">
        <f t="shared" si="154"/>
        <v>1.3934566284493304</v>
      </c>
      <c r="AC529" s="5">
        <f t="shared" si="155"/>
        <v>1.3934566284493304</v>
      </c>
      <c r="AD529" s="5">
        <f t="shared" si="156"/>
        <v>1.3934566284493304</v>
      </c>
    </row>
    <row r="530" spans="15:30" x14ac:dyDescent="0.2">
      <c r="O530" s="6">
        <f t="shared" si="141"/>
        <v>53.690000000000495</v>
      </c>
      <c r="P530" s="6">
        <f t="shared" si="142"/>
        <v>53.700000000000493</v>
      </c>
      <c r="Q530" s="5">
        <f t="shared" si="143"/>
        <v>1.5998997595459907</v>
      </c>
      <c r="R530" s="5">
        <f t="shared" si="144"/>
        <v>1.5998997595459907</v>
      </c>
      <c r="S530" s="5">
        <f t="shared" si="145"/>
        <v>1.6132417831140839</v>
      </c>
      <c r="T530" s="5">
        <f t="shared" si="146"/>
        <v>1.601415185599973</v>
      </c>
      <c r="U530" s="5">
        <f t="shared" si="147"/>
        <v>1.601415185599973</v>
      </c>
      <c r="V530" s="5">
        <f t="shared" si="148"/>
        <v>1.601415185599973</v>
      </c>
      <c r="W530" s="5">
        <f t="shared" si="149"/>
        <v>1.601415185599973</v>
      </c>
      <c r="X530" s="5">
        <f t="shared" si="150"/>
        <v>1</v>
      </c>
      <c r="Y530" s="5">
        <f t="shared" si="151"/>
        <v>1.5998997595459907</v>
      </c>
      <c r="Z530" s="5">
        <f t="shared" si="152"/>
        <v>1.3203405493508047</v>
      </c>
      <c r="AA530" s="5">
        <f t="shared" si="153"/>
        <v>1.3914333447995593</v>
      </c>
      <c r="AB530" s="5">
        <f t="shared" si="154"/>
        <v>1.3914333447995593</v>
      </c>
      <c r="AC530" s="5">
        <f t="shared" si="155"/>
        <v>1.3914333447995593</v>
      </c>
      <c r="AD530" s="5">
        <f t="shared" si="156"/>
        <v>1.3914333447995593</v>
      </c>
    </row>
    <row r="531" spans="15:30" x14ac:dyDescent="0.2">
      <c r="O531" s="6">
        <f t="shared" si="141"/>
        <v>53.790000000000497</v>
      </c>
      <c r="P531" s="6">
        <f t="shared" si="142"/>
        <v>53.800000000000495</v>
      </c>
      <c r="Q531" s="5">
        <f t="shared" si="143"/>
        <v>1.5972986253483918</v>
      </c>
      <c r="R531" s="5">
        <f t="shared" si="144"/>
        <v>1.5972986253483918</v>
      </c>
      <c r="S531" s="5">
        <f t="shared" si="145"/>
        <v>1.6107299613524961</v>
      </c>
      <c r="T531" s="5">
        <f t="shared" si="146"/>
        <v>1.5990316955284218</v>
      </c>
      <c r="U531" s="5">
        <f t="shared" si="147"/>
        <v>1.5990316955284218</v>
      </c>
      <c r="V531" s="5">
        <f t="shared" si="148"/>
        <v>1.5990316955284218</v>
      </c>
      <c r="W531" s="5">
        <f t="shared" si="149"/>
        <v>1.5990316955284218</v>
      </c>
      <c r="X531" s="5">
        <f t="shared" si="150"/>
        <v>1</v>
      </c>
      <c r="Y531" s="5">
        <f t="shared" si="151"/>
        <v>1.5972986253483918</v>
      </c>
      <c r="Z531" s="5">
        <f t="shared" si="152"/>
        <v>1.3183866326456359</v>
      </c>
      <c r="AA531" s="5">
        <f t="shared" si="153"/>
        <v>1.3894211731459343</v>
      </c>
      <c r="AB531" s="5">
        <f t="shared" si="154"/>
        <v>1.3894211731459343</v>
      </c>
      <c r="AC531" s="5">
        <f t="shared" si="155"/>
        <v>1.3894211731459343</v>
      </c>
      <c r="AD531" s="5">
        <f t="shared" si="156"/>
        <v>1.3894211731459343</v>
      </c>
    </row>
    <row r="532" spans="15:30" x14ac:dyDescent="0.2">
      <c r="O532" s="6">
        <f t="shared" si="141"/>
        <v>53.890000000000498</v>
      </c>
      <c r="P532" s="6">
        <f t="shared" si="142"/>
        <v>53.900000000000496</v>
      </c>
      <c r="Q532" s="5">
        <f t="shared" si="143"/>
        <v>1.5947110260904536</v>
      </c>
      <c r="R532" s="5">
        <f t="shared" si="144"/>
        <v>1.5947110260904536</v>
      </c>
      <c r="S532" s="5">
        <f t="shared" si="145"/>
        <v>1.608230781844711</v>
      </c>
      <c r="T532" s="5">
        <f t="shared" si="146"/>
        <v>1.5966599259609195</v>
      </c>
      <c r="U532" s="5">
        <f t="shared" si="147"/>
        <v>1.5966599259609195</v>
      </c>
      <c r="V532" s="5">
        <f t="shared" si="148"/>
        <v>1.5966599259609195</v>
      </c>
      <c r="W532" s="5">
        <f t="shared" si="149"/>
        <v>1.5966599259609195</v>
      </c>
      <c r="X532" s="5">
        <f t="shared" si="150"/>
        <v>1</v>
      </c>
      <c r="Y532" s="5">
        <f t="shared" si="151"/>
        <v>1.5947110260904536</v>
      </c>
      <c r="Z532" s="5">
        <f t="shared" si="152"/>
        <v>1.3164444222106839</v>
      </c>
      <c r="AA532" s="5">
        <f t="shared" si="153"/>
        <v>1.3874200352595725</v>
      </c>
      <c r="AB532" s="5">
        <f t="shared" si="154"/>
        <v>1.3874200352595725</v>
      </c>
      <c r="AC532" s="5">
        <f t="shared" si="155"/>
        <v>1.3874200352595725</v>
      </c>
      <c r="AD532" s="5">
        <f t="shared" si="156"/>
        <v>1.3874200352595725</v>
      </c>
    </row>
    <row r="533" spans="15:30" x14ac:dyDescent="0.2">
      <c r="O533" s="6">
        <f t="shared" si="141"/>
        <v>53.990000000000499</v>
      </c>
      <c r="P533" s="6">
        <f t="shared" si="142"/>
        <v>54.000000000000497</v>
      </c>
      <c r="Q533" s="5">
        <f t="shared" si="143"/>
        <v>1.592136866930385</v>
      </c>
      <c r="R533" s="5">
        <f t="shared" si="144"/>
        <v>1.592136866930385</v>
      </c>
      <c r="S533" s="5">
        <f t="shared" si="145"/>
        <v>1.6057441580012082</v>
      </c>
      <c r="T533" s="5">
        <f t="shared" si="146"/>
        <v>1.594299798049253</v>
      </c>
      <c r="U533" s="5">
        <f t="shared" si="147"/>
        <v>1.594299798049253</v>
      </c>
      <c r="V533" s="5">
        <f t="shared" si="148"/>
        <v>1.594299798049253</v>
      </c>
      <c r="W533" s="5">
        <f t="shared" si="149"/>
        <v>1.594299798049253</v>
      </c>
      <c r="X533" s="5">
        <f t="shared" si="150"/>
        <v>1</v>
      </c>
      <c r="Y533" s="5">
        <f t="shared" si="151"/>
        <v>1.592136866930385</v>
      </c>
      <c r="Z533" s="5">
        <f t="shared" si="152"/>
        <v>1.3145138325751951</v>
      </c>
      <c r="AA533" s="5">
        <f t="shared" si="153"/>
        <v>1.3854298536291649</v>
      </c>
      <c r="AB533" s="5">
        <f t="shared" si="154"/>
        <v>1.3854298536291649</v>
      </c>
      <c r="AC533" s="5">
        <f t="shared" si="155"/>
        <v>1.3854298536291649</v>
      </c>
      <c r="AD533" s="5">
        <f t="shared" si="156"/>
        <v>1.3854298536291649</v>
      </c>
    </row>
    <row r="534" spans="15:30" x14ac:dyDescent="0.2">
      <c r="O534" s="6">
        <f t="shared" si="141"/>
        <v>54.090000000000501</v>
      </c>
      <c r="P534" s="6">
        <f t="shared" si="142"/>
        <v>54.100000000000499</v>
      </c>
      <c r="Q534" s="5">
        <f t="shared" si="143"/>
        <v>1.589576053888927</v>
      </c>
      <c r="R534" s="5">
        <f t="shared" si="144"/>
        <v>1.589576053888927</v>
      </c>
      <c r="S534" s="5">
        <f t="shared" si="145"/>
        <v>1.6032700040042083</v>
      </c>
      <c r="T534" s="5">
        <f t="shared" si="146"/>
        <v>1.591951233637102</v>
      </c>
      <c r="U534" s="5">
        <f t="shared" si="147"/>
        <v>1.591951233637102</v>
      </c>
      <c r="V534" s="5">
        <f t="shared" si="148"/>
        <v>1.591951233637102</v>
      </c>
      <c r="W534" s="5">
        <f t="shared" si="149"/>
        <v>1.591951233637102</v>
      </c>
      <c r="X534" s="5">
        <f t="shared" si="150"/>
        <v>1</v>
      </c>
      <c r="Y534" s="5">
        <f t="shared" si="151"/>
        <v>1.589576053888927</v>
      </c>
      <c r="Z534" s="5">
        <f t="shared" si="152"/>
        <v>1.3125947790822385</v>
      </c>
      <c r="AA534" s="5">
        <f t="shared" si="153"/>
        <v>1.3834505514529356</v>
      </c>
      <c r="AB534" s="5">
        <f t="shared" si="154"/>
        <v>1.3834505514529356</v>
      </c>
      <c r="AC534" s="5">
        <f t="shared" si="155"/>
        <v>1.3834505514529356</v>
      </c>
      <c r="AD534" s="5">
        <f t="shared" si="156"/>
        <v>1.3834505514529356</v>
      </c>
    </row>
    <row r="535" spans="15:30" x14ac:dyDescent="0.2">
      <c r="O535" s="6">
        <f t="shared" si="141"/>
        <v>54.190000000000502</v>
      </c>
      <c r="P535" s="6">
        <f t="shared" si="142"/>
        <v>54.2000000000005</v>
      </c>
      <c r="Q535" s="5">
        <f t="shared" si="143"/>
        <v>1.5870284938397654</v>
      </c>
      <c r="R535" s="5">
        <f t="shared" si="144"/>
        <v>1.5870284938397654</v>
      </c>
      <c r="S535" s="5">
        <f t="shared" si="145"/>
        <v>1.6008082347992498</v>
      </c>
      <c r="T535" s="5">
        <f t="shared" si="146"/>
        <v>1.5896141552525873</v>
      </c>
      <c r="U535" s="5">
        <f t="shared" si="147"/>
        <v>1.5896141552525873</v>
      </c>
      <c r="V535" s="5">
        <f t="shared" si="148"/>
        <v>1.5896141552525873</v>
      </c>
      <c r="W535" s="5">
        <f t="shared" si="149"/>
        <v>1.5896141552525873</v>
      </c>
      <c r="X535" s="5">
        <f t="shared" si="150"/>
        <v>1</v>
      </c>
      <c r="Y535" s="5">
        <f t="shared" si="151"/>
        <v>1.5870284938397654</v>
      </c>
      <c r="Z535" s="5">
        <f t="shared" si="152"/>
        <v>1.3106871778792784</v>
      </c>
      <c r="AA535" s="5">
        <f t="shared" si="153"/>
        <v>1.3814820526307059</v>
      </c>
      <c r="AB535" s="5">
        <f t="shared" si="154"/>
        <v>1.3814820526307059</v>
      </c>
      <c r="AC535" s="5">
        <f t="shared" si="155"/>
        <v>1.3814820526307059</v>
      </c>
      <c r="AD535" s="5">
        <f t="shared" si="156"/>
        <v>1.3814820526307059</v>
      </c>
    </row>
    <row r="536" spans="15:30" x14ac:dyDescent="0.2">
      <c r="O536" s="6">
        <f t="shared" si="141"/>
        <v>54.290000000000504</v>
      </c>
      <c r="P536" s="6">
        <f t="shared" si="142"/>
        <v>54.300000000000502</v>
      </c>
      <c r="Q536" s="5">
        <f t="shared" si="143"/>
        <v>1.5844940945000763</v>
      </c>
      <c r="R536" s="5">
        <f t="shared" si="144"/>
        <v>1.5844940945000763</v>
      </c>
      <c r="S536" s="5">
        <f t="shared" si="145"/>
        <v>1.5983587660868726</v>
      </c>
      <c r="T536" s="5">
        <f t="shared" si="146"/>
        <v>1.5872884861009193</v>
      </c>
      <c r="U536" s="5">
        <f t="shared" si="147"/>
        <v>1.5872884861009193</v>
      </c>
      <c r="V536" s="5">
        <f t="shared" si="148"/>
        <v>1.5872884861009193</v>
      </c>
      <c r="W536" s="5">
        <f t="shared" si="149"/>
        <v>1.5872884861009193</v>
      </c>
      <c r="X536" s="5">
        <f t="shared" si="150"/>
        <v>1</v>
      </c>
      <c r="Y536" s="5">
        <f t="shared" si="151"/>
        <v>1.5844940945000763</v>
      </c>
      <c r="Z536" s="5">
        <f t="shared" si="152"/>
        <v>1.3087909459088731</v>
      </c>
      <c r="AA536" s="5">
        <f t="shared" si="153"/>
        <v>1.379524281756064</v>
      </c>
      <c r="AB536" s="5">
        <f t="shared" si="154"/>
        <v>1.379524281756064</v>
      </c>
      <c r="AC536" s="5">
        <f t="shared" si="155"/>
        <v>1.379524281756064</v>
      </c>
      <c r="AD536" s="5">
        <f t="shared" si="156"/>
        <v>1.379524281756064</v>
      </c>
    </row>
    <row r="537" spans="15:30" x14ac:dyDescent="0.2">
      <c r="O537" s="6">
        <f t="shared" si="141"/>
        <v>54.390000000000505</v>
      </c>
      <c r="P537" s="6">
        <f t="shared" si="142"/>
        <v>54.400000000000503</v>
      </c>
      <c r="Q537" s="5">
        <f t="shared" si="143"/>
        <v>1.5819727644211885</v>
      </c>
      <c r="R537" s="5">
        <f t="shared" si="144"/>
        <v>1.5819727644211885</v>
      </c>
      <c r="S537" s="5">
        <f t="shared" si="145"/>
        <v>1.5959215143144114</v>
      </c>
      <c r="T537" s="5">
        <f t="shared" si="146"/>
        <v>1.5849741500571359</v>
      </c>
      <c r="U537" s="5">
        <f t="shared" si="147"/>
        <v>1.5849741500571359</v>
      </c>
      <c r="V537" s="5">
        <f t="shared" si="148"/>
        <v>1.5849741500571359</v>
      </c>
      <c r="W537" s="5">
        <f t="shared" si="149"/>
        <v>1.5849741500571359</v>
      </c>
      <c r="X537" s="5">
        <f t="shared" si="150"/>
        <v>1</v>
      </c>
      <c r="Y537" s="5">
        <f t="shared" si="151"/>
        <v>1.5819727644211885</v>
      </c>
      <c r="Z537" s="5">
        <f t="shared" si="152"/>
        <v>1.3069060008995041</v>
      </c>
      <c r="AA537" s="5">
        <f t="shared" si="153"/>
        <v>1.3775771641086374</v>
      </c>
      <c r="AB537" s="5">
        <f t="shared" si="154"/>
        <v>1.3775771641086374</v>
      </c>
      <c r="AC537" s="5">
        <f t="shared" si="155"/>
        <v>1.3775771641086374</v>
      </c>
      <c r="AD537" s="5">
        <f t="shared" si="156"/>
        <v>1.3775771641086374</v>
      </c>
    </row>
    <row r="538" spans="15:30" x14ac:dyDescent="0.2">
      <c r="O538" s="6">
        <f t="shared" si="141"/>
        <v>54.490000000000506</v>
      </c>
      <c r="P538" s="6">
        <f t="shared" si="142"/>
        <v>54.500000000000504</v>
      </c>
      <c r="Q538" s="5">
        <f t="shared" si="143"/>
        <v>1.5794644129793705</v>
      </c>
      <c r="R538" s="5">
        <f t="shared" si="144"/>
        <v>1.5794644129793705</v>
      </c>
      <c r="S538" s="5">
        <f t="shared" si="145"/>
        <v>1.5934963966678932</v>
      </c>
      <c r="T538" s="5">
        <f t="shared" si="146"/>
        <v>1.5826710716589321</v>
      </c>
      <c r="U538" s="5">
        <f t="shared" si="147"/>
        <v>1.5826710716589321</v>
      </c>
      <c r="V538" s="5">
        <f t="shared" si="148"/>
        <v>1.5826710716589321</v>
      </c>
      <c r="W538" s="5">
        <f t="shared" si="149"/>
        <v>1.5826710716589321</v>
      </c>
      <c r="X538" s="5">
        <f t="shared" si="150"/>
        <v>1</v>
      </c>
      <c r="Y538" s="5">
        <f t="shared" si="151"/>
        <v>1.5794644129793705</v>
      </c>
      <c r="Z538" s="5">
        <f t="shared" si="152"/>
        <v>1.3050322613565242</v>
      </c>
      <c r="AA538" s="5">
        <f t="shared" si="153"/>
        <v>1.3756406256464659</v>
      </c>
      <c r="AB538" s="5">
        <f t="shared" si="154"/>
        <v>1.3756406256464659</v>
      </c>
      <c r="AC538" s="5">
        <f t="shared" si="155"/>
        <v>1.3756406256464659</v>
      </c>
      <c r="AD538" s="5">
        <f t="shared" si="156"/>
        <v>1.3756406256464659</v>
      </c>
    </row>
    <row r="539" spans="15:30" x14ac:dyDescent="0.2">
      <c r="O539" s="6">
        <f t="shared" si="141"/>
        <v>54.590000000000508</v>
      </c>
      <c r="P539" s="6">
        <f t="shared" si="142"/>
        <v>54.600000000000506</v>
      </c>
      <c r="Q539" s="5">
        <f t="shared" si="143"/>
        <v>1.5769689503667386</v>
      </c>
      <c r="R539" s="5">
        <f t="shared" si="144"/>
        <v>1.5769689503667386</v>
      </c>
      <c r="S539" s="5">
        <f t="shared" si="145"/>
        <v>1.5910833310640369</v>
      </c>
      <c r="T539" s="5">
        <f t="shared" si="146"/>
        <v>1.5803791760995822</v>
      </c>
      <c r="U539" s="5">
        <f t="shared" si="147"/>
        <v>1.5803791760995822</v>
      </c>
      <c r="V539" s="5">
        <f t="shared" si="148"/>
        <v>1.5803791760995822</v>
      </c>
      <c r="W539" s="5">
        <f t="shared" si="149"/>
        <v>1.5803791760995822</v>
      </c>
      <c r="X539" s="5">
        <f t="shared" si="150"/>
        <v>1</v>
      </c>
      <c r="Y539" s="5">
        <f t="shared" si="151"/>
        <v>1.5769689503667386</v>
      </c>
      <c r="Z539" s="5">
        <f t="shared" si="152"/>
        <v>1.3031696465532328</v>
      </c>
      <c r="AA539" s="5">
        <f t="shared" si="153"/>
        <v>1.373714592998476</v>
      </c>
      <c r="AB539" s="5">
        <f t="shared" si="154"/>
        <v>1.373714592998476</v>
      </c>
      <c r="AC539" s="5">
        <f t="shared" si="155"/>
        <v>1.373714592998476</v>
      </c>
      <c r="AD539" s="5">
        <f t="shared" si="156"/>
        <v>1.373714592998476</v>
      </c>
    </row>
    <row r="540" spans="15:30" x14ac:dyDescent="0.2">
      <c r="O540" s="6">
        <f t="shared" si="141"/>
        <v>54.690000000000509</v>
      </c>
      <c r="P540" s="6">
        <f t="shared" si="142"/>
        <v>54.700000000000507</v>
      </c>
      <c r="Q540" s="5">
        <f t="shared" si="143"/>
        <v>1.5744862875822796</v>
      </c>
      <c r="R540" s="5">
        <f t="shared" si="144"/>
        <v>1.5744862875822796</v>
      </c>
      <c r="S540" s="5">
        <f t="shared" si="145"/>
        <v>1.5886822361423585</v>
      </c>
      <c r="T540" s="5">
        <f t="shared" si="146"/>
        <v>1.5780983892209526</v>
      </c>
      <c r="U540" s="5">
        <f t="shared" si="147"/>
        <v>1.5780983892209526</v>
      </c>
      <c r="V540" s="5">
        <f t="shared" si="148"/>
        <v>1.5780983892209526</v>
      </c>
      <c r="W540" s="5">
        <f t="shared" si="149"/>
        <v>1.5780983892209526</v>
      </c>
      <c r="X540" s="5">
        <f t="shared" si="150"/>
        <v>1</v>
      </c>
      <c r="Y540" s="5">
        <f t="shared" si="151"/>
        <v>1.5744862875822796</v>
      </c>
      <c r="Z540" s="5">
        <f t="shared" si="152"/>
        <v>1.3013180765220693</v>
      </c>
      <c r="AA540" s="5">
        <f t="shared" si="153"/>
        <v>1.3717989934570514</v>
      </c>
      <c r="AB540" s="5">
        <f t="shared" si="154"/>
        <v>1.3717989934570514</v>
      </c>
      <c r="AC540" s="5">
        <f t="shared" si="155"/>
        <v>1.3717989934570514</v>
      </c>
      <c r="AD540" s="5">
        <f t="shared" si="156"/>
        <v>1.3717989934570514</v>
      </c>
    </row>
    <row r="541" spans="15:30" x14ac:dyDescent="0.2">
      <c r="O541" s="6">
        <f t="shared" si="141"/>
        <v>54.790000000000511</v>
      </c>
      <c r="P541" s="6">
        <f t="shared" si="142"/>
        <v>54.800000000000509</v>
      </c>
      <c r="Q541" s="5">
        <f t="shared" si="143"/>
        <v>1.5720163364229933</v>
      </c>
      <c r="R541" s="5">
        <f t="shared" si="144"/>
        <v>1.5720163364229933</v>
      </c>
      <c r="S541" s="5">
        <f t="shared" si="145"/>
        <v>1.5862930312573729</v>
      </c>
      <c r="T541" s="5">
        <f t="shared" si="146"/>
        <v>1.5758286375065975</v>
      </c>
      <c r="U541" s="5">
        <f t="shared" si="147"/>
        <v>1.5758286375065975</v>
      </c>
      <c r="V541" s="5">
        <f t="shared" si="148"/>
        <v>1.5758286375065975</v>
      </c>
      <c r="W541" s="5">
        <f t="shared" si="149"/>
        <v>1.5758286375065975</v>
      </c>
      <c r="X541" s="5">
        <f t="shared" si="150"/>
        <v>1</v>
      </c>
      <c r="Y541" s="5">
        <f t="shared" si="151"/>
        <v>1.5720163364229933</v>
      </c>
      <c r="Z541" s="5">
        <f t="shared" si="152"/>
        <v>1.2994774720459248</v>
      </c>
      <c r="AA541" s="5">
        <f t="shared" si="153"/>
        <v>1.3698937549707031</v>
      </c>
      <c r="AB541" s="5">
        <f t="shared" si="154"/>
        <v>1.3698937549707031</v>
      </c>
      <c r="AC541" s="5">
        <f t="shared" si="155"/>
        <v>1.3698937549707031</v>
      </c>
      <c r="AD541" s="5">
        <f t="shared" si="156"/>
        <v>1.3698937549707031</v>
      </c>
    </row>
    <row r="542" spans="15:30" x14ac:dyDescent="0.2">
      <c r="O542" s="6">
        <f t="shared" si="141"/>
        <v>54.890000000000512</v>
      </c>
      <c r="P542" s="6">
        <f t="shared" si="142"/>
        <v>54.90000000000051</v>
      </c>
      <c r="Q542" s="5">
        <f t="shared" si="143"/>
        <v>1.5695590094751475</v>
      </c>
      <c r="R542" s="5">
        <f t="shared" si="144"/>
        <v>1.5695590094751475</v>
      </c>
      <c r="S542" s="5">
        <f t="shared" si="145"/>
        <v>1.5839156364708999</v>
      </c>
      <c r="T542" s="5">
        <f t="shared" si="146"/>
        <v>1.5735698480749483</v>
      </c>
      <c r="U542" s="5">
        <f t="shared" si="147"/>
        <v>1.5735698480749483</v>
      </c>
      <c r="V542" s="5">
        <f t="shared" si="148"/>
        <v>1.5735698480749483</v>
      </c>
      <c r="W542" s="5">
        <f t="shared" si="149"/>
        <v>1.5735698480749483</v>
      </c>
      <c r="X542" s="5">
        <f t="shared" si="150"/>
        <v>1</v>
      </c>
      <c r="Y542" s="5">
        <f t="shared" si="151"/>
        <v>1.5695590094751475</v>
      </c>
      <c r="Z542" s="5">
        <f t="shared" si="152"/>
        <v>1.2976477546495719</v>
      </c>
      <c r="AA542" s="5">
        <f t="shared" si="153"/>
        <v>1.3679988061368338</v>
      </c>
      <c r="AB542" s="5">
        <f t="shared" si="154"/>
        <v>1.3679988061368338</v>
      </c>
      <c r="AC542" s="5">
        <f t="shared" si="155"/>
        <v>1.3679988061368338</v>
      </c>
      <c r="AD542" s="5">
        <f t="shared" si="156"/>
        <v>1.3679988061368338</v>
      </c>
    </row>
    <row r="543" spans="15:30" x14ac:dyDescent="0.2">
      <c r="O543" s="6">
        <f t="shared" si="141"/>
        <v>54.990000000000514</v>
      </c>
      <c r="P543" s="6">
        <f t="shared" si="142"/>
        <v>55.000000000000512</v>
      </c>
      <c r="Q543" s="5">
        <f t="shared" si="143"/>
        <v>1.5671142201056472</v>
      </c>
      <c r="R543" s="5">
        <f t="shared" si="144"/>
        <v>1.5671142201056472</v>
      </c>
      <c r="S543" s="5">
        <f t="shared" si="145"/>
        <v>1.5815499725444637</v>
      </c>
      <c r="T543" s="5">
        <f t="shared" si="146"/>
        <v>1.5713219486725813</v>
      </c>
      <c r="U543" s="5">
        <f t="shared" si="147"/>
        <v>1.5713219486725813</v>
      </c>
      <c r="V543" s="5">
        <f t="shared" si="148"/>
        <v>1.5713219486725813</v>
      </c>
      <c r="W543" s="5">
        <f t="shared" si="149"/>
        <v>1.5713219486725813</v>
      </c>
      <c r="X543" s="5">
        <f t="shared" si="150"/>
        <v>1</v>
      </c>
      <c r="Y543" s="5">
        <f t="shared" si="151"/>
        <v>1.5671142201056472</v>
      </c>
      <c r="Z543" s="5">
        <f t="shared" si="152"/>
        <v>1.2958288465912102</v>
      </c>
      <c r="AA543" s="5">
        <f t="shared" si="153"/>
        <v>1.3661140761945947</v>
      </c>
      <c r="AB543" s="5">
        <f t="shared" si="154"/>
        <v>1.3661140761945947</v>
      </c>
      <c r="AC543" s="5">
        <f t="shared" si="155"/>
        <v>1.3661140761945947</v>
      </c>
      <c r="AD543" s="5">
        <f t="shared" si="156"/>
        <v>1.3661140761945947</v>
      </c>
    </row>
    <row r="544" spans="15:30" x14ac:dyDescent="0.2">
      <c r="O544" s="6">
        <f t="shared" si="141"/>
        <v>55.090000000000515</v>
      </c>
      <c r="P544" s="6">
        <f t="shared" si="142"/>
        <v>55.100000000000513</v>
      </c>
      <c r="Q544" s="5">
        <f t="shared" si="143"/>
        <v>1.5646818824535138</v>
      </c>
      <c r="R544" s="5">
        <f t="shared" si="144"/>
        <v>1.5646818824535138</v>
      </c>
      <c r="S544" s="5">
        <f t="shared" si="145"/>
        <v>1.5791959609317898</v>
      </c>
      <c r="T544" s="5">
        <f t="shared" si="146"/>
        <v>1.5690848676675773</v>
      </c>
      <c r="U544" s="5">
        <f t="shared" si="147"/>
        <v>1.5690848676675773</v>
      </c>
      <c r="V544" s="5">
        <f t="shared" si="148"/>
        <v>1.5690848676675773</v>
      </c>
      <c r="W544" s="5">
        <f t="shared" si="149"/>
        <v>1.5690848676675773</v>
      </c>
      <c r="X544" s="5">
        <f t="shared" si="150"/>
        <v>1</v>
      </c>
      <c r="Y544" s="5">
        <f t="shared" si="151"/>
        <v>1.5646818824535138</v>
      </c>
      <c r="Z544" s="5">
        <f t="shared" si="152"/>
        <v>1.2940206708541206</v>
      </c>
      <c r="AA544" s="5">
        <f t="shared" si="153"/>
        <v>1.3642394950178378</v>
      </c>
      <c r="AB544" s="5">
        <f t="shared" si="154"/>
        <v>1.3642394950178378</v>
      </c>
      <c r="AC544" s="5">
        <f t="shared" si="155"/>
        <v>1.3642394950178378</v>
      </c>
      <c r="AD544" s="5">
        <f t="shared" si="156"/>
        <v>1.3642394950178378</v>
      </c>
    </row>
    <row r="545" spans="15:30" x14ac:dyDescent="0.2">
      <c r="O545" s="6">
        <f t="shared" si="141"/>
        <v>55.190000000000516</v>
      </c>
      <c r="P545" s="6">
        <f t="shared" si="142"/>
        <v>55.200000000000514</v>
      </c>
      <c r="Q545" s="5">
        <f t="shared" si="143"/>
        <v>1.5622619114214751</v>
      </c>
      <c r="R545" s="5">
        <f t="shared" si="144"/>
        <v>1.5622619114214751</v>
      </c>
      <c r="S545" s="5">
        <f t="shared" si="145"/>
        <v>1.576853523771399</v>
      </c>
      <c r="T545" s="5">
        <f t="shared" si="146"/>
        <v>1.5668585340429564</v>
      </c>
      <c r="U545" s="5">
        <f t="shared" si="147"/>
        <v>1.5668585340429564</v>
      </c>
      <c r="V545" s="5">
        <f t="shared" si="148"/>
        <v>1.5668585340429564</v>
      </c>
      <c r="W545" s="5">
        <f t="shared" si="149"/>
        <v>1.5668585340429564</v>
      </c>
      <c r="X545" s="5">
        <f t="shared" si="150"/>
        <v>1</v>
      </c>
      <c r="Y545" s="5">
        <f t="shared" si="151"/>
        <v>1.5622619114214751</v>
      </c>
      <c r="Z545" s="5">
        <f t="shared" si="152"/>
        <v>1.2922231511384381</v>
      </c>
      <c r="AA545" s="5">
        <f t="shared" si="153"/>
        <v>1.3623749931081575</v>
      </c>
      <c r="AB545" s="5">
        <f t="shared" si="154"/>
        <v>1.3623749931081575</v>
      </c>
      <c r="AC545" s="5">
        <f t="shared" si="155"/>
        <v>1.3623749931081575</v>
      </c>
      <c r="AD545" s="5">
        <f t="shared" si="156"/>
        <v>1.3623749931081575</v>
      </c>
    </row>
    <row r="546" spans="15:30" x14ac:dyDescent="0.2">
      <c r="O546" s="6">
        <f t="shared" si="141"/>
        <v>55.290000000000518</v>
      </c>
      <c r="P546" s="6">
        <f t="shared" si="142"/>
        <v>55.300000000000516</v>
      </c>
      <c r="Q546" s="5">
        <f t="shared" si="143"/>
        <v>1.5598542226676611</v>
      </c>
      <c r="R546" s="5">
        <f t="shared" si="144"/>
        <v>1.5598542226676611</v>
      </c>
      <c r="S546" s="5">
        <f t="shared" si="145"/>
        <v>1.5745225838792924</v>
      </c>
      <c r="T546" s="5">
        <f t="shared" si="146"/>
        <v>1.5646428773902024</v>
      </c>
      <c r="U546" s="5">
        <f t="shared" si="147"/>
        <v>1.5646428773902024</v>
      </c>
      <c r="V546" s="5">
        <f t="shared" si="148"/>
        <v>1.5646428773902024</v>
      </c>
      <c r="W546" s="5">
        <f t="shared" si="149"/>
        <v>1.5646428773902024</v>
      </c>
      <c r="X546" s="5">
        <f t="shared" si="150"/>
        <v>1</v>
      </c>
      <c r="Y546" s="5">
        <f t="shared" si="151"/>
        <v>1.5598542226676611</v>
      </c>
      <c r="Z546" s="5">
        <f t="shared" si="152"/>
        <v>1.2904362118530275</v>
      </c>
      <c r="AA546" s="5">
        <f t="shared" si="153"/>
        <v>1.3605205015880233</v>
      </c>
      <c r="AB546" s="5">
        <f t="shared" si="154"/>
        <v>1.3605205015880233</v>
      </c>
      <c r="AC546" s="5">
        <f t="shared" si="155"/>
        <v>1.3605205015880233</v>
      </c>
      <c r="AD546" s="5">
        <f t="shared" si="156"/>
        <v>1.3605205015880233</v>
      </c>
    </row>
    <row r="547" spans="15:30" x14ac:dyDescent="0.2">
      <c r="O547" s="6">
        <f t="shared" si="141"/>
        <v>55.390000000000519</v>
      </c>
      <c r="P547" s="6">
        <f t="shared" si="142"/>
        <v>55.400000000000517</v>
      </c>
      <c r="Q547" s="5">
        <f t="shared" si="143"/>
        <v>1.5574587325974105</v>
      </c>
      <c r="R547" s="5">
        <f t="shared" si="144"/>
        <v>1.5574587325974105</v>
      </c>
      <c r="S547" s="5">
        <f t="shared" si="145"/>
        <v>1.5722030647417298</v>
      </c>
      <c r="T547" s="5">
        <f t="shared" si="146"/>
        <v>1.5624378279028601</v>
      </c>
      <c r="U547" s="5">
        <f t="shared" si="147"/>
        <v>1.5624378279028601</v>
      </c>
      <c r="V547" s="5">
        <f t="shared" si="148"/>
        <v>1.5624378279028601</v>
      </c>
      <c r="W547" s="5">
        <f t="shared" si="149"/>
        <v>1.5624378279028601</v>
      </c>
      <c r="X547" s="5">
        <f t="shared" si="150"/>
        <v>1</v>
      </c>
      <c r="Y547" s="5">
        <f t="shared" si="151"/>
        <v>1.5574587325974105</v>
      </c>
      <c r="Z547" s="5">
        <f t="shared" si="152"/>
        <v>1.2886597781074725</v>
      </c>
      <c r="AA547" s="5">
        <f t="shared" si="153"/>
        <v>1.3586759521939986</v>
      </c>
      <c r="AB547" s="5">
        <f t="shared" si="154"/>
        <v>1.3586759521939986</v>
      </c>
      <c r="AC547" s="5">
        <f t="shared" si="155"/>
        <v>1.3586759521939986</v>
      </c>
      <c r="AD547" s="5">
        <f t="shared" si="156"/>
        <v>1.3586759521939986</v>
      </c>
    </row>
    <row r="548" spans="15:30" x14ac:dyDescent="0.2">
      <c r="O548" s="6">
        <f t="shared" si="141"/>
        <v>55.490000000000521</v>
      </c>
      <c r="P548" s="6">
        <f t="shared" si="142"/>
        <v>55.500000000000519</v>
      </c>
      <c r="Q548" s="5">
        <f t="shared" si="143"/>
        <v>1.5550753583551769</v>
      </c>
      <c r="R548" s="5">
        <f t="shared" si="144"/>
        <v>1.5550753583551769</v>
      </c>
      <c r="S548" s="5">
        <f t="shared" si="145"/>
        <v>1.5698948905080989</v>
      </c>
      <c r="T548" s="5">
        <f t="shared" si="146"/>
        <v>1.5602433163702201</v>
      </c>
      <c r="U548" s="5">
        <f t="shared" si="147"/>
        <v>1.5602433163702201</v>
      </c>
      <c r="V548" s="5">
        <f t="shared" si="148"/>
        <v>1.5602433163702201</v>
      </c>
      <c r="W548" s="5">
        <f t="shared" si="149"/>
        <v>1.5602433163702201</v>
      </c>
      <c r="X548" s="5">
        <f t="shared" si="150"/>
        <v>1</v>
      </c>
      <c r="Y548" s="5">
        <f t="shared" si="151"/>
        <v>1.5550753583551769</v>
      </c>
      <c r="Z548" s="5">
        <f t="shared" si="152"/>
        <v>1.2868937757041667</v>
      </c>
      <c r="AA548" s="5">
        <f t="shared" si="153"/>
        <v>1.3568412772700509</v>
      </c>
      <c r="AB548" s="5">
        <f t="shared" si="154"/>
        <v>1.3568412772700509</v>
      </c>
      <c r="AC548" s="5">
        <f t="shared" si="155"/>
        <v>1.3568412772700509</v>
      </c>
      <c r="AD548" s="5">
        <f t="shared" si="156"/>
        <v>1.3568412772700509</v>
      </c>
    </row>
    <row r="549" spans="15:30" x14ac:dyDescent="0.2">
      <c r="O549" s="6">
        <f t="shared" si="141"/>
        <v>55.590000000000522</v>
      </c>
      <c r="P549" s="6">
        <f t="shared" si="142"/>
        <v>55.60000000000052</v>
      </c>
      <c r="Q549" s="5">
        <f t="shared" si="143"/>
        <v>1.5527040178165414</v>
      </c>
      <c r="R549" s="5">
        <f t="shared" si="144"/>
        <v>1.5527040178165414</v>
      </c>
      <c r="S549" s="5">
        <f t="shared" si="145"/>
        <v>1.5675979859838749</v>
      </c>
      <c r="T549" s="5">
        <f t="shared" si="146"/>
        <v>1.5580592741710755</v>
      </c>
      <c r="U549" s="5">
        <f t="shared" si="147"/>
        <v>1.5580592741710755</v>
      </c>
      <c r="V549" s="5">
        <f t="shared" si="148"/>
        <v>1.5580592741710755</v>
      </c>
      <c r="W549" s="5">
        <f t="shared" si="149"/>
        <v>1.5580592741710755</v>
      </c>
      <c r="X549" s="5">
        <f t="shared" si="150"/>
        <v>1</v>
      </c>
      <c r="Y549" s="5">
        <f t="shared" si="151"/>
        <v>1.5527040178165414</v>
      </c>
      <c r="Z549" s="5">
        <f t="shared" si="152"/>
        <v>1.285138131130515</v>
      </c>
      <c r="AA549" s="5">
        <f t="shared" si="153"/>
        <v>1.3550164097609432</v>
      </c>
      <c r="AB549" s="5">
        <f t="shared" si="154"/>
        <v>1.3550164097609432</v>
      </c>
      <c r="AC549" s="5">
        <f t="shared" si="155"/>
        <v>1.3550164097609432</v>
      </c>
      <c r="AD549" s="5">
        <f t="shared" si="156"/>
        <v>1.3550164097609432</v>
      </c>
    </row>
    <row r="550" spans="15:30" x14ac:dyDescent="0.2">
      <c r="O550" s="6">
        <f t="shared" si="141"/>
        <v>55.690000000000524</v>
      </c>
      <c r="P550" s="6">
        <f t="shared" si="142"/>
        <v>55.700000000000522</v>
      </c>
      <c r="Q550" s="5">
        <f t="shared" si="143"/>
        <v>1.5503446295803267</v>
      </c>
      <c r="R550" s="5">
        <f t="shared" si="144"/>
        <v>1.5503446295803267</v>
      </c>
      <c r="S550" s="5">
        <f t="shared" si="145"/>
        <v>1.5653122766236649</v>
      </c>
      <c r="T550" s="5">
        <f t="shared" si="146"/>
        <v>1.5558856332675588</v>
      </c>
      <c r="U550" s="5">
        <f t="shared" si="147"/>
        <v>1.5558856332675588</v>
      </c>
      <c r="V550" s="5">
        <f t="shared" si="148"/>
        <v>1.5558856332675588</v>
      </c>
      <c r="W550" s="5">
        <f t="shared" si="149"/>
        <v>1.5558856332675588</v>
      </c>
      <c r="X550" s="5">
        <f t="shared" si="150"/>
        <v>1</v>
      </c>
      <c r="Y550" s="5">
        <f t="shared" si="151"/>
        <v>1.5503446295803267</v>
      </c>
      <c r="Z550" s="5">
        <f t="shared" si="152"/>
        <v>1.2833927715512319</v>
      </c>
      <c r="AA550" s="5">
        <f t="shared" si="153"/>
        <v>1.353201283205715</v>
      </c>
      <c r="AB550" s="5">
        <f t="shared" si="154"/>
        <v>1.353201283205715</v>
      </c>
      <c r="AC550" s="5">
        <f t="shared" si="155"/>
        <v>1.353201283205715</v>
      </c>
      <c r="AD550" s="5">
        <f t="shared" si="156"/>
        <v>1.353201283205715</v>
      </c>
    </row>
    <row r="551" spans="15:30" x14ac:dyDescent="0.2">
      <c r="O551" s="6">
        <f t="shared" si="141"/>
        <v>55.790000000000525</v>
      </c>
      <c r="P551" s="6">
        <f t="shared" si="142"/>
        <v>55.800000000000523</v>
      </c>
      <c r="Q551" s="5">
        <f t="shared" si="143"/>
        <v>1.5479971129608103</v>
      </c>
      <c r="R551" s="5">
        <f t="shared" si="144"/>
        <v>1.5479971129608103</v>
      </c>
      <c r="S551" s="5">
        <f t="shared" si="145"/>
        <v>1.5630376885243444</v>
      </c>
      <c r="T551" s="5">
        <f t="shared" si="146"/>
        <v>1.5537223261990567</v>
      </c>
      <c r="U551" s="5">
        <f t="shared" si="147"/>
        <v>1.5537223261990567</v>
      </c>
      <c r="V551" s="5">
        <f t="shared" si="148"/>
        <v>1.5537223261990567</v>
      </c>
      <c r="W551" s="5">
        <f t="shared" si="149"/>
        <v>1.5537223261990567</v>
      </c>
      <c r="X551" s="5">
        <f t="shared" si="150"/>
        <v>1</v>
      </c>
      <c r="Y551" s="5">
        <f t="shared" si="151"/>
        <v>1.5479971129608103</v>
      </c>
      <c r="Z551" s="5">
        <f t="shared" si="152"/>
        <v>1.2816576248007454</v>
      </c>
      <c r="AA551" s="5">
        <f t="shared" si="153"/>
        <v>1.3513958317312409</v>
      </c>
      <c r="AB551" s="5">
        <f t="shared" si="154"/>
        <v>1.3513958317312409</v>
      </c>
      <c r="AC551" s="5">
        <f t="shared" si="155"/>
        <v>1.3513958317312409</v>
      </c>
      <c r="AD551" s="5">
        <f t="shared" si="156"/>
        <v>1.3513958317312409</v>
      </c>
    </row>
    <row r="552" spans="15:30" x14ac:dyDescent="0.2">
      <c r="O552" s="6">
        <f t="shared" si="141"/>
        <v>55.890000000000526</v>
      </c>
      <c r="P552" s="6">
        <f t="shared" si="142"/>
        <v>55.900000000000524</v>
      </c>
      <c r="Q552" s="5">
        <f t="shared" si="143"/>
        <v>1.5456613879800363</v>
      </c>
      <c r="R552" s="5">
        <f t="shared" si="144"/>
        <v>1.5456613879800363</v>
      </c>
      <c r="S552" s="5">
        <f t="shared" si="145"/>
        <v>1.5607741484182769</v>
      </c>
      <c r="T552" s="5">
        <f t="shared" si="146"/>
        <v>1.5515692860761943</v>
      </c>
      <c r="U552" s="5">
        <f t="shared" si="147"/>
        <v>1.5515692860761943</v>
      </c>
      <c r="V552" s="5">
        <f t="shared" si="148"/>
        <v>1.5515692860761943</v>
      </c>
      <c r="W552" s="5">
        <f t="shared" si="149"/>
        <v>1.5515692860761943</v>
      </c>
      <c r="X552" s="5">
        <f t="shared" si="150"/>
        <v>1</v>
      </c>
      <c r="Y552" s="5">
        <f t="shared" si="151"/>
        <v>1.5456613879800363</v>
      </c>
      <c r="Z552" s="5">
        <f t="shared" si="152"/>
        <v>1.2799326193757021</v>
      </c>
      <c r="AA552" s="5">
        <f t="shared" si="153"/>
        <v>1.3495999900458784</v>
      </c>
      <c r="AB552" s="5">
        <f t="shared" si="154"/>
        <v>1.3495999900458784</v>
      </c>
      <c r="AC552" s="5">
        <f t="shared" si="155"/>
        <v>1.3495999900458784</v>
      </c>
      <c r="AD552" s="5">
        <f t="shared" si="156"/>
        <v>1.3495999900458784</v>
      </c>
    </row>
    <row r="553" spans="15:30" x14ac:dyDescent="0.2">
      <c r="O553" s="6">
        <f t="shared" si="141"/>
        <v>55.990000000000528</v>
      </c>
      <c r="P553" s="6">
        <f t="shared" si="142"/>
        <v>56.000000000000526</v>
      </c>
      <c r="Q553" s="5">
        <f t="shared" si="143"/>
        <v>1.5433373753602269</v>
      </c>
      <c r="R553" s="5">
        <f t="shared" si="144"/>
        <v>1.5433373753602269</v>
      </c>
      <c r="S553" s="5">
        <f t="shared" si="145"/>
        <v>1.5585215836666158</v>
      </c>
      <c r="T553" s="5">
        <f t="shared" si="146"/>
        <v>1.5494264465749006</v>
      </c>
      <c r="U553" s="5">
        <f t="shared" si="147"/>
        <v>1.5494264465749006</v>
      </c>
      <c r="V553" s="5">
        <f t="shared" si="148"/>
        <v>1.5494264465749006</v>
      </c>
      <c r="W553" s="5">
        <f t="shared" si="149"/>
        <v>1.5494264465749006</v>
      </c>
      <c r="X553" s="5">
        <f t="shared" si="150"/>
        <v>1</v>
      </c>
      <c r="Y553" s="5">
        <f t="shared" si="151"/>
        <v>1.5433373753602269</v>
      </c>
      <c r="Z553" s="5">
        <f t="shared" si="152"/>
        <v>1.2782176844275666</v>
      </c>
      <c r="AA553" s="5">
        <f t="shared" si="153"/>
        <v>1.3478136934331897</v>
      </c>
      <c r="AB553" s="5">
        <f t="shared" si="154"/>
        <v>1.3478136934331897</v>
      </c>
      <c r="AC553" s="5">
        <f t="shared" si="155"/>
        <v>1.3478136934331897</v>
      </c>
      <c r="AD553" s="5">
        <f t="shared" si="156"/>
        <v>1.3478136934331897</v>
      </c>
    </row>
    <row r="554" spans="15:30" x14ac:dyDescent="0.2">
      <c r="O554" s="6">
        <f t="shared" si="141"/>
        <v>56.090000000000529</v>
      </c>
      <c r="P554" s="6">
        <f t="shared" si="142"/>
        <v>56.100000000000527</v>
      </c>
      <c r="Q554" s="5">
        <f t="shared" si="143"/>
        <v>1.5410249965162883</v>
      </c>
      <c r="R554" s="5">
        <f t="shared" si="144"/>
        <v>1.5410249965162883</v>
      </c>
      <c r="S554" s="5">
        <f t="shared" si="145"/>
        <v>1.5562799222526937</v>
      </c>
      <c r="T554" s="5">
        <f t="shared" si="146"/>
        <v>1.547293741930541</v>
      </c>
      <c r="U554" s="5">
        <f t="shared" si="147"/>
        <v>1.547293741930541</v>
      </c>
      <c r="V554" s="5">
        <f t="shared" si="148"/>
        <v>1.547293741930541</v>
      </c>
      <c r="W554" s="5">
        <f t="shared" si="149"/>
        <v>1.547293741930541</v>
      </c>
      <c r="X554" s="5">
        <f t="shared" si="150"/>
        <v>1</v>
      </c>
      <c r="Y554" s="5">
        <f t="shared" si="151"/>
        <v>1.5410249965162883</v>
      </c>
      <c r="Z554" s="5">
        <f t="shared" si="152"/>
        <v>1.2765127497553215</v>
      </c>
      <c r="AA554" s="5">
        <f t="shared" si="153"/>
        <v>1.3460368777457492</v>
      </c>
      <c r="AB554" s="5">
        <f t="shared" si="154"/>
        <v>1.3460368777457492</v>
      </c>
      <c r="AC554" s="5">
        <f t="shared" si="155"/>
        <v>1.3460368777457492</v>
      </c>
      <c r="AD554" s="5">
        <f t="shared" si="156"/>
        <v>1.3460368777457492</v>
      </c>
    </row>
    <row r="555" spans="15:30" x14ac:dyDescent="0.2">
      <c r="O555" s="6">
        <f t="shared" si="141"/>
        <v>56.190000000000531</v>
      </c>
      <c r="P555" s="6">
        <f t="shared" si="142"/>
        <v>56.200000000000529</v>
      </c>
      <c r="Q555" s="5">
        <f t="shared" si="143"/>
        <v>1.5387241735484098</v>
      </c>
      <c r="R555" s="5">
        <f t="shared" si="144"/>
        <v>1.5387241735484098</v>
      </c>
      <c r="S555" s="5">
        <f t="shared" si="145"/>
        <v>1.5540490927754924</v>
      </c>
      <c r="T555" s="5">
        <f t="shared" si="146"/>
        <v>1.5451711069321259</v>
      </c>
      <c r="U555" s="5">
        <f t="shared" si="147"/>
        <v>1.5451711069321259</v>
      </c>
      <c r="V555" s="5">
        <f t="shared" si="148"/>
        <v>1.5451711069321259</v>
      </c>
      <c r="W555" s="5">
        <f t="shared" si="149"/>
        <v>1.5451711069321259</v>
      </c>
      <c r="X555" s="5">
        <f t="shared" si="150"/>
        <v>1</v>
      </c>
      <c r="Y555" s="5">
        <f t="shared" si="151"/>
        <v>1.5387241735484098</v>
      </c>
      <c r="Z555" s="5">
        <f t="shared" si="152"/>
        <v>1.2748177457982626</v>
      </c>
      <c r="AA555" s="5">
        <f t="shared" si="153"/>
        <v>1.3442694793990246</v>
      </c>
      <c r="AB555" s="5">
        <f t="shared" si="154"/>
        <v>1.3442694793990246</v>
      </c>
      <c r="AC555" s="5">
        <f t="shared" si="155"/>
        <v>1.3442694793990246</v>
      </c>
      <c r="AD555" s="5">
        <f t="shared" si="156"/>
        <v>1.3442694793990246</v>
      </c>
    </row>
    <row r="556" spans="15:30" x14ac:dyDescent="0.2">
      <c r="O556" s="6">
        <f t="shared" si="141"/>
        <v>56.290000000000532</v>
      </c>
      <c r="P556" s="6">
        <f t="shared" si="142"/>
        <v>56.30000000000053</v>
      </c>
      <c r="Q556" s="5">
        <f t="shared" si="143"/>
        <v>1.5364348292347585</v>
      </c>
      <c r="R556" s="5">
        <f t="shared" si="144"/>
        <v>1.5364348292347585</v>
      </c>
      <c r="S556" s="5">
        <f t="shared" si="145"/>
        <v>1.5518290244431923</v>
      </c>
      <c r="T556" s="5">
        <f t="shared" si="146"/>
        <v>1.5430584769165863</v>
      </c>
      <c r="U556" s="5">
        <f t="shared" si="147"/>
        <v>1.5430584769165863</v>
      </c>
      <c r="V556" s="5">
        <f t="shared" si="148"/>
        <v>1.5430584769165863</v>
      </c>
      <c r="W556" s="5">
        <f t="shared" si="149"/>
        <v>1.5430584769165863</v>
      </c>
      <c r="X556" s="5">
        <f t="shared" si="150"/>
        <v>1</v>
      </c>
      <c r="Y556" s="5">
        <f t="shared" si="151"/>
        <v>1.5364348292347585</v>
      </c>
      <c r="Z556" s="5">
        <f t="shared" si="152"/>
        <v>1.2731326036288868</v>
      </c>
      <c r="AA556" s="5">
        <f t="shared" si="153"/>
        <v>1.3425114353653405</v>
      </c>
      <c r="AB556" s="5">
        <f t="shared" si="154"/>
        <v>1.3425114353653405</v>
      </c>
      <c r="AC556" s="5">
        <f t="shared" si="155"/>
        <v>1.3425114353653405</v>
      </c>
      <c r="AD556" s="5">
        <f t="shared" si="156"/>
        <v>1.3425114353653405</v>
      </c>
    </row>
    <row r="557" spans="15:30" x14ac:dyDescent="0.2">
      <c r="O557" s="6">
        <f t="shared" si="141"/>
        <v>56.390000000000533</v>
      </c>
      <c r="P557" s="6">
        <f t="shared" si="142"/>
        <v>56.400000000000531</v>
      </c>
      <c r="Q557" s="5">
        <f t="shared" si="143"/>
        <v>1.5341568870242641</v>
      </c>
      <c r="R557" s="5">
        <f t="shared" si="144"/>
        <v>1.5341568870242641</v>
      </c>
      <c r="S557" s="5">
        <f t="shared" si="145"/>
        <v>1.5496196470668027</v>
      </c>
      <c r="T557" s="5">
        <f t="shared" si="146"/>
        <v>1.5409557877631237</v>
      </c>
      <c r="U557" s="5">
        <f t="shared" si="147"/>
        <v>1.5409557877631237</v>
      </c>
      <c r="V557" s="5">
        <f t="shared" si="148"/>
        <v>1.5409557877631237</v>
      </c>
      <c r="W557" s="5">
        <f t="shared" si="149"/>
        <v>1.5409557877631237</v>
      </c>
      <c r="X557" s="5">
        <f t="shared" si="150"/>
        <v>1</v>
      </c>
      <c r="Y557" s="5">
        <f t="shared" si="151"/>
        <v>1.5341568870242641</v>
      </c>
      <c r="Z557" s="5">
        <f t="shared" si="152"/>
        <v>1.2714572549458745</v>
      </c>
      <c r="AA557" s="5">
        <f t="shared" si="153"/>
        <v>1.3407626831679129</v>
      </c>
      <c r="AB557" s="5">
        <f t="shared" si="154"/>
        <v>1.3407626831679129</v>
      </c>
      <c r="AC557" s="5">
        <f t="shared" si="155"/>
        <v>1.3407626831679129</v>
      </c>
      <c r="AD557" s="5">
        <f t="shared" si="156"/>
        <v>1.3407626831679129</v>
      </c>
    </row>
    <row r="558" spans="15:30" x14ac:dyDescent="0.2">
      <c r="O558" s="6">
        <f t="shared" si="141"/>
        <v>56.490000000000535</v>
      </c>
      <c r="P558" s="6">
        <f t="shared" si="142"/>
        <v>56.500000000000533</v>
      </c>
      <c r="Q558" s="5">
        <f t="shared" si="143"/>
        <v>1.5318902710294959</v>
      </c>
      <c r="R558" s="5">
        <f t="shared" si="144"/>
        <v>1.5318902710294959</v>
      </c>
      <c r="S558" s="5">
        <f t="shared" si="145"/>
        <v>1.5474208910538716</v>
      </c>
      <c r="T558" s="5">
        <f t="shared" si="146"/>
        <v>1.5388629758876253</v>
      </c>
      <c r="U558" s="5">
        <f t="shared" si="147"/>
        <v>1.5388629758876253</v>
      </c>
      <c r="V558" s="5">
        <f t="shared" si="148"/>
        <v>1.5388629758876253</v>
      </c>
      <c r="W558" s="5">
        <f t="shared" si="149"/>
        <v>1.5388629758876253</v>
      </c>
      <c r="X558" s="5">
        <f t="shared" si="150"/>
        <v>1</v>
      </c>
      <c r="Y558" s="5">
        <f t="shared" si="151"/>
        <v>1.5318902710294959</v>
      </c>
      <c r="Z558" s="5">
        <f t="shared" si="152"/>
        <v>1.2697916320671623</v>
      </c>
      <c r="AA558" s="5">
        <f t="shared" si="153"/>
        <v>1.3390231608749643</v>
      </c>
      <c r="AB558" s="5">
        <f t="shared" si="154"/>
        <v>1.3390231608749643</v>
      </c>
      <c r="AC558" s="5">
        <f t="shared" si="155"/>
        <v>1.3390231608749643</v>
      </c>
      <c r="AD558" s="5">
        <f t="shared" si="156"/>
        <v>1.3390231608749643</v>
      </c>
    </row>
    <row r="559" spans="15:30" x14ac:dyDescent="0.2">
      <c r="O559" s="6">
        <f t="shared" si="141"/>
        <v>56.590000000000536</v>
      </c>
      <c r="P559" s="6">
        <f t="shared" si="142"/>
        <v>56.600000000000534</v>
      </c>
      <c r="Q559" s="5">
        <f t="shared" si="143"/>
        <v>1.5296349060196266</v>
      </c>
      <c r="R559" s="5">
        <f t="shared" si="144"/>
        <v>1.5296349060196266</v>
      </c>
      <c r="S559" s="5">
        <f t="shared" si="145"/>
        <v>1.5452326874022717</v>
      </c>
      <c r="T559" s="5">
        <f t="shared" si="146"/>
        <v>1.536779978237149</v>
      </c>
      <c r="U559" s="5">
        <f t="shared" si="147"/>
        <v>1.536779978237149</v>
      </c>
      <c r="V559" s="5">
        <f t="shared" si="148"/>
        <v>1.536779978237149</v>
      </c>
      <c r="W559" s="5">
        <f t="shared" si="149"/>
        <v>1.536779978237149</v>
      </c>
      <c r="X559" s="5">
        <f t="shared" si="150"/>
        <v>1</v>
      </c>
      <c r="Y559" s="5">
        <f t="shared" si="151"/>
        <v>1.5296349060196266</v>
      </c>
      <c r="Z559" s="5">
        <f t="shared" si="152"/>
        <v>1.2681356679231062</v>
      </c>
      <c r="AA559" s="5">
        <f t="shared" si="153"/>
        <v>1.3372928070939099</v>
      </c>
      <c r="AB559" s="5">
        <f t="shared" si="154"/>
        <v>1.3372928070939099</v>
      </c>
      <c r="AC559" s="5">
        <f t="shared" si="155"/>
        <v>1.3372928070939099</v>
      </c>
      <c r="AD559" s="5">
        <f t="shared" si="156"/>
        <v>1.3372928070939099</v>
      </c>
    </row>
    <row r="560" spans="15:30" x14ac:dyDescent="0.2">
      <c r="O560" s="6">
        <f t="shared" si="141"/>
        <v>56.690000000000538</v>
      </c>
      <c r="P560" s="6">
        <f t="shared" si="142"/>
        <v>56.700000000000536</v>
      </c>
      <c r="Q560" s="5">
        <f t="shared" si="143"/>
        <v>1.5273907174134862</v>
      </c>
      <c r="R560" s="5">
        <f t="shared" si="144"/>
        <v>1.5273907174134862</v>
      </c>
      <c r="S560" s="5">
        <f t="shared" si="145"/>
        <v>1.5430549676940637</v>
      </c>
      <c r="T560" s="5">
        <f t="shared" si="146"/>
        <v>1.534706732284475</v>
      </c>
      <c r="U560" s="5">
        <f t="shared" si="147"/>
        <v>1.534706732284475</v>
      </c>
      <c r="V560" s="5">
        <f t="shared" si="148"/>
        <v>1.534706732284475</v>
      </c>
      <c r="W560" s="5">
        <f t="shared" si="149"/>
        <v>1.534706732284475</v>
      </c>
      <c r="X560" s="5">
        <f t="shared" si="150"/>
        <v>1</v>
      </c>
      <c r="Y560" s="5">
        <f t="shared" si="151"/>
        <v>1.5273907174134862</v>
      </c>
      <c r="Z560" s="5">
        <f t="shared" si="152"/>
        <v>1.2664892960497345</v>
      </c>
      <c r="AA560" s="5">
        <f t="shared" si="153"/>
        <v>1.335571560965616</v>
      </c>
      <c r="AB560" s="5">
        <f t="shared" si="154"/>
        <v>1.335571560965616</v>
      </c>
      <c r="AC560" s="5">
        <f t="shared" si="155"/>
        <v>1.335571560965616</v>
      </c>
      <c r="AD560" s="5">
        <f t="shared" si="156"/>
        <v>1.335571560965616</v>
      </c>
    </row>
    <row r="561" spans="15:30" x14ac:dyDescent="0.2">
      <c r="O561" s="6">
        <f t="shared" si="141"/>
        <v>56.790000000000539</v>
      </c>
      <c r="P561" s="6">
        <f t="shared" si="142"/>
        <v>56.800000000000537</v>
      </c>
      <c r="Q561" s="5">
        <f t="shared" si="143"/>
        <v>1.5251576312727013</v>
      </c>
      <c r="R561" s="5">
        <f t="shared" si="144"/>
        <v>1.5251576312727013</v>
      </c>
      <c r="S561" s="5">
        <f t="shared" si="145"/>
        <v>1.5408876640894333</v>
      </c>
      <c r="T561" s="5">
        <f t="shared" si="146"/>
        <v>1.5326431760227239</v>
      </c>
      <c r="U561" s="5">
        <f t="shared" si="147"/>
        <v>1.5326431760227239</v>
      </c>
      <c r="V561" s="5">
        <f t="shared" si="148"/>
        <v>1.5326431760227239</v>
      </c>
      <c r="W561" s="5">
        <f t="shared" si="149"/>
        <v>1.5326431760227239</v>
      </c>
      <c r="X561" s="5">
        <f t="shared" si="150"/>
        <v>1</v>
      </c>
      <c r="Y561" s="5">
        <f t="shared" si="151"/>
        <v>1.5251576312727013</v>
      </c>
      <c r="Z561" s="5">
        <f t="shared" si="152"/>
        <v>1.2648524505820853</v>
      </c>
      <c r="AA561" s="5">
        <f t="shared" si="153"/>
        <v>1.3338593621587347</v>
      </c>
      <c r="AB561" s="5">
        <f t="shared" si="154"/>
        <v>1.3338593621587347</v>
      </c>
      <c r="AC561" s="5">
        <f t="shared" si="155"/>
        <v>1.3338593621587347</v>
      </c>
      <c r="AD561" s="5">
        <f t="shared" si="156"/>
        <v>1.3338593621587347</v>
      </c>
    </row>
    <row r="562" spans="15:30" x14ac:dyDescent="0.2">
      <c r="O562" s="6">
        <f t="shared" si="141"/>
        <v>56.890000000000541</v>
      </c>
      <c r="P562" s="6">
        <f t="shared" si="142"/>
        <v>56.900000000000539</v>
      </c>
      <c r="Q562" s="5">
        <f t="shared" si="143"/>
        <v>1.5229355742949209</v>
      </c>
      <c r="R562" s="5">
        <f t="shared" si="144"/>
        <v>1.5229355742949209</v>
      </c>
      <c r="S562" s="5">
        <f t="shared" si="145"/>
        <v>1.5387307093207054</v>
      </c>
      <c r="T562" s="5">
        <f t="shared" si="146"/>
        <v>1.5305892479600391</v>
      </c>
      <c r="U562" s="5">
        <f t="shared" si="147"/>
        <v>1.5305892479600391</v>
      </c>
      <c r="V562" s="5">
        <f t="shared" si="148"/>
        <v>1.5305892479600391</v>
      </c>
      <c r="W562" s="5">
        <f t="shared" si="149"/>
        <v>1.5305892479600391</v>
      </c>
      <c r="X562" s="5">
        <f t="shared" si="150"/>
        <v>1</v>
      </c>
      <c r="Y562" s="5">
        <f t="shared" si="151"/>
        <v>1.5229355742949209</v>
      </c>
      <c r="Z562" s="5">
        <f t="shared" si="152"/>
        <v>1.2632250662476343</v>
      </c>
      <c r="AA562" s="5">
        <f t="shared" si="153"/>
        <v>1.332156150864104</v>
      </c>
      <c r="AB562" s="5">
        <f t="shared" si="154"/>
        <v>1.332156150864104</v>
      </c>
      <c r="AC562" s="5">
        <f t="shared" si="155"/>
        <v>1.332156150864104</v>
      </c>
      <c r="AD562" s="5">
        <f t="shared" si="156"/>
        <v>1.332156150864104</v>
      </c>
    </row>
    <row r="563" spans="15:30" x14ac:dyDescent="0.2">
      <c r="O563" s="6">
        <f t="shared" si="141"/>
        <v>56.990000000000542</v>
      </c>
      <c r="P563" s="6">
        <f t="shared" si="142"/>
        <v>57.00000000000054</v>
      </c>
      <c r="Q563" s="5">
        <f t="shared" si="143"/>
        <v>1.5207244738071251</v>
      </c>
      <c r="R563" s="5">
        <f t="shared" si="144"/>
        <v>1.5207244738071251</v>
      </c>
      <c r="S563" s="5">
        <f t="shared" si="145"/>
        <v>1.5365840366864292</v>
      </c>
      <c r="T563" s="5">
        <f t="shared" si="146"/>
        <v>1.5285448871143343</v>
      </c>
      <c r="U563" s="5">
        <f t="shared" si="147"/>
        <v>1.5285448871143343</v>
      </c>
      <c r="V563" s="5">
        <f t="shared" si="148"/>
        <v>1.5285448871143343</v>
      </c>
      <c r="W563" s="5">
        <f t="shared" si="149"/>
        <v>1.5285448871143343</v>
      </c>
      <c r="X563" s="5">
        <f t="shared" si="150"/>
        <v>1</v>
      </c>
      <c r="Y563" s="5">
        <f t="shared" si="151"/>
        <v>1.5207244738071251</v>
      </c>
      <c r="Z563" s="5">
        <f t="shared" si="152"/>
        <v>1.2616070783598028</v>
      </c>
      <c r="AA563" s="5">
        <f t="shared" si="153"/>
        <v>1.3304618677892228</v>
      </c>
      <c r="AB563" s="5">
        <f t="shared" si="154"/>
        <v>1.3304618677892228</v>
      </c>
      <c r="AC563" s="5">
        <f t="shared" si="155"/>
        <v>1.3304618677892228</v>
      </c>
      <c r="AD563" s="5">
        <f t="shared" si="156"/>
        <v>1.3304618677892228</v>
      </c>
    </row>
    <row r="564" spans="15:30" x14ac:dyDescent="0.2">
      <c r="O564" s="6">
        <f t="shared" si="141"/>
        <v>57.090000000000543</v>
      </c>
      <c r="P564" s="6">
        <f t="shared" si="142"/>
        <v>57.100000000000541</v>
      </c>
      <c r="Q564" s="5">
        <f t="shared" si="143"/>
        <v>1.5185242577590163</v>
      </c>
      <c r="R564" s="5">
        <f t="shared" si="144"/>
        <v>1.5185242577590163</v>
      </c>
      <c r="S564" s="5">
        <f t="shared" si="145"/>
        <v>1.5344475800455351</v>
      </c>
      <c r="T564" s="5">
        <f t="shared" si="146"/>
        <v>1.5265100330081038</v>
      </c>
      <c r="U564" s="5">
        <f t="shared" si="147"/>
        <v>1.5265100330081038</v>
      </c>
      <c r="V564" s="5">
        <f t="shared" si="148"/>
        <v>1.5265100330081038</v>
      </c>
      <c r="W564" s="5">
        <f t="shared" si="149"/>
        <v>1.5265100330081038</v>
      </c>
      <c r="X564" s="5">
        <f t="shared" si="150"/>
        <v>1</v>
      </c>
      <c r="Y564" s="5">
        <f t="shared" si="151"/>
        <v>1.5185242577590163</v>
      </c>
      <c r="Z564" s="5">
        <f t="shared" si="152"/>
        <v>1.2599984228115526</v>
      </c>
      <c r="AA564" s="5">
        <f t="shared" si="153"/>
        <v>1.328776454152792</v>
      </c>
      <c r="AB564" s="5">
        <f t="shared" si="154"/>
        <v>1.328776454152792</v>
      </c>
      <c r="AC564" s="5">
        <f t="shared" si="155"/>
        <v>1.328776454152792</v>
      </c>
      <c r="AD564" s="5">
        <f t="shared" si="156"/>
        <v>1.328776454152792</v>
      </c>
    </row>
    <row r="565" spans="15:30" x14ac:dyDescent="0.2">
      <c r="O565" s="6">
        <f t="shared" si="141"/>
        <v>57.190000000000545</v>
      </c>
      <c r="P565" s="6">
        <f t="shared" si="142"/>
        <v>57.200000000000543</v>
      </c>
      <c r="Q565" s="5">
        <f t="shared" si="143"/>
        <v>1.5163348547164963</v>
      </c>
      <c r="R565" s="5">
        <f t="shared" si="144"/>
        <v>1.5163348547164963</v>
      </c>
      <c r="S565" s="5">
        <f t="shared" si="145"/>
        <v>1.5323212738115657</v>
      </c>
      <c r="T565" s="5">
        <f t="shared" si="146"/>
        <v>1.5244846256632947</v>
      </c>
      <c r="U565" s="5">
        <f t="shared" si="147"/>
        <v>1.5244846256632947</v>
      </c>
      <c r="V565" s="5">
        <f t="shared" si="148"/>
        <v>1.5244846256632947</v>
      </c>
      <c r="W565" s="5">
        <f t="shared" si="149"/>
        <v>1.5244846256632947</v>
      </c>
      <c r="X565" s="5">
        <f t="shared" si="150"/>
        <v>1</v>
      </c>
      <c r="Y565" s="5">
        <f t="shared" si="151"/>
        <v>1.5163348547164963</v>
      </c>
      <c r="Z565" s="5">
        <f t="shared" si="152"/>
        <v>1.2583990360690627</v>
      </c>
      <c r="AA565" s="5">
        <f t="shared" si="153"/>
        <v>1.327099851679324</v>
      </c>
      <c r="AB565" s="5">
        <f t="shared" si="154"/>
        <v>1.327099851679324</v>
      </c>
      <c r="AC565" s="5">
        <f t="shared" si="155"/>
        <v>1.327099851679324</v>
      </c>
      <c r="AD565" s="5">
        <f t="shared" si="156"/>
        <v>1.327099851679324</v>
      </c>
    </row>
    <row r="566" spans="15:30" x14ac:dyDescent="0.2">
      <c r="O566" s="6">
        <f t="shared" si="141"/>
        <v>57.290000000000546</v>
      </c>
      <c r="P566" s="6">
        <f t="shared" si="142"/>
        <v>57.300000000000544</v>
      </c>
      <c r="Q566" s="5">
        <f t="shared" si="143"/>
        <v>1.5141561938552182</v>
      </c>
      <c r="R566" s="5">
        <f t="shared" si="144"/>
        <v>1.5141561938552182</v>
      </c>
      <c r="S566" s="5">
        <f t="shared" si="145"/>
        <v>1.5302050529469737</v>
      </c>
      <c r="T566" s="5">
        <f t="shared" si="146"/>
        <v>1.5224686055962433</v>
      </c>
      <c r="U566" s="5">
        <f t="shared" si="147"/>
        <v>1.5224686055962433</v>
      </c>
      <c r="V566" s="5">
        <f t="shared" si="148"/>
        <v>1.5224686055962433</v>
      </c>
      <c r="W566" s="5">
        <f t="shared" si="149"/>
        <v>1.5224686055962433</v>
      </c>
      <c r="X566" s="5">
        <f t="shared" si="150"/>
        <v>1</v>
      </c>
      <c r="Y566" s="5">
        <f t="shared" si="151"/>
        <v>1.5141561938552182</v>
      </c>
      <c r="Z566" s="5">
        <f t="shared" si="152"/>
        <v>1.2568088551654852</v>
      </c>
      <c r="AA566" s="5">
        <f t="shared" si="153"/>
        <v>1.3254320025938204</v>
      </c>
      <c r="AB566" s="5">
        <f t="shared" si="154"/>
        <v>1.3254320025938204</v>
      </c>
      <c r="AC566" s="5">
        <f t="shared" si="155"/>
        <v>1.3254320025938204</v>
      </c>
      <c r="AD566" s="5">
        <f t="shared" si="156"/>
        <v>1.3254320025938204</v>
      </c>
    </row>
    <row r="567" spans="15:30" x14ac:dyDescent="0.2">
      <c r="O567" s="6">
        <f t="shared" si="141"/>
        <v>57.390000000000548</v>
      </c>
      <c r="P567" s="6">
        <f t="shared" si="142"/>
        <v>57.400000000000546</v>
      </c>
      <c r="Q567" s="5">
        <f t="shared" si="143"/>
        <v>1.5119882049542215</v>
      </c>
      <c r="R567" s="5">
        <f t="shared" si="144"/>
        <v>1.5119882049542215</v>
      </c>
      <c r="S567" s="5">
        <f t="shared" si="145"/>
        <v>1.5280988529574915</v>
      </c>
      <c r="T567" s="5">
        <f t="shared" si="146"/>
        <v>1.5204619138126692</v>
      </c>
      <c r="U567" s="5">
        <f t="shared" si="147"/>
        <v>1.5204619138126692</v>
      </c>
      <c r="V567" s="5">
        <f t="shared" si="148"/>
        <v>1.5204619138126692</v>
      </c>
      <c r="W567" s="5">
        <f t="shared" si="149"/>
        <v>1.5204619138126692</v>
      </c>
      <c r="X567" s="5">
        <f t="shared" si="150"/>
        <v>1</v>
      </c>
      <c r="Y567" s="5">
        <f t="shared" si="151"/>
        <v>1.5119882049542215</v>
      </c>
      <c r="Z567" s="5">
        <f t="shared" si="152"/>
        <v>1.2552278176947849</v>
      </c>
      <c r="AA567" s="5">
        <f t="shared" si="153"/>
        <v>1.3237728496165142</v>
      </c>
      <c r="AB567" s="5">
        <f t="shared" si="154"/>
        <v>1.3237728496165142</v>
      </c>
      <c r="AC567" s="5">
        <f t="shared" si="155"/>
        <v>1.3237728496165142</v>
      </c>
      <c r="AD567" s="5">
        <f t="shared" si="156"/>
        <v>1.3237728496165142</v>
      </c>
    </row>
    <row r="568" spans="15:30" x14ac:dyDescent="0.2">
      <c r="O568" s="6">
        <f t="shared" si="141"/>
        <v>57.490000000000549</v>
      </c>
      <c r="P568" s="6">
        <f t="shared" si="142"/>
        <v>57.500000000000547</v>
      </c>
      <c r="Q568" s="5">
        <f t="shared" si="143"/>
        <v>1.5098308183896445</v>
      </c>
      <c r="R568" s="5">
        <f t="shared" si="144"/>
        <v>1.5098308183896445</v>
      </c>
      <c r="S568" s="5">
        <f t="shared" si="145"/>
        <v>1.5260026098865671</v>
      </c>
      <c r="T568" s="5">
        <f t="shared" si="146"/>
        <v>1.5184644918027301</v>
      </c>
      <c r="U568" s="5">
        <f t="shared" si="147"/>
        <v>1.5184644918027301</v>
      </c>
      <c r="V568" s="5">
        <f t="shared" si="148"/>
        <v>1.5184644918027301</v>
      </c>
      <c r="W568" s="5">
        <f t="shared" si="149"/>
        <v>1.5184644918027301</v>
      </c>
      <c r="X568" s="5">
        <f t="shared" si="150"/>
        <v>1</v>
      </c>
      <c r="Y568" s="5">
        <f t="shared" si="151"/>
        <v>1.5098308183896445</v>
      </c>
      <c r="Z568" s="5">
        <f t="shared" si="152"/>
        <v>1.2536558618056515</v>
      </c>
      <c r="AA568" s="5">
        <f t="shared" si="153"/>
        <v>1.3221223359576784</v>
      </c>
      <c r="AB568" s="5">
        <f t="shared" si="154"/>
        <v>1.3221223359576784</v>
      </c>
      <c r="AC568" s="5">
        <f t="shared" si="155"/>
        <v>1.3221223359576784</v>
      </c>
      <c r="AD568" s="5">
        <f t="shared" si="156"/>
        <v>1.3221223359576784</v>
      </c>
    </row>
    <row r="569" spans="15:30" x14ac:dyDescent="0.2">
      <c r="O569" s="6">
        <f t="shared" si="141"/>
        <v>57.590000000000551</v>
      </c>
      <c r="P569" s="6">
        <f t="shared" si="142"/>
        <v>57.600000000000549</v>
      </c>
      <c r="Q569" s="5">
        <f t="shared" si="143"/>
        <v>1.5076839651285148</v>
      </c>
      <c r="R569" s="5">
        <f t="shared" si="144"/>
        <v>1.5076839651285148</v>
      </c>
      <c r="S569" s="5">
        <f t="shared" si="145"/>
        <v>1.5239162603098675</v>
      </c>
      <c r="T569" s="5">
        <f t="shared" si="146"/>
        <v>1.5164762815361374</v>
      </c>
      <c r="U569" s="5">
        <f t="shared" si="147"/>
        <v>1.5164762815361374</v>
      </c>
      <c r="V569" s="5">
        <f t="shared" si="148"/>
        <v>1.5164762815361374</v>
      </c>
      <c r="W569" s="5">
        <f t="shared" si="149"/>
        <v>1.5164762815361374</v>
      </c>
      <c r="X569" s="5">
        <f t="shared" si="150"/>
        <v>1</v>
      </c>
      <c r="Y569" s="5">
        <f t="shared" si="151"/>
        <v>1.5076839651285148</v>
      </c>
      <c r="Z569" s="5">
        <f t="shared" si="152"/>
        <v>1.2520929261954976</v>
      </c>
      <c r="AA569" s="5">
        <f t="shared" si="153"/>
        <v>1.3204804053124977</v>
      </c>
      <c r="AB569" s="5">
        <f t="shared" si="154"/>
        <v>1.3204804053124977</v>
      </c>
      <c r="AC569" s="5">
        <f t="shared" si="155"/>
        <v>1.3204804053124977</v>
      </c>
      <c r="AD569" s="5">
        <f t="shared" si="156"/>
        <v>1.3204804053124977</v>
      </c>
    </row>
    <row r="570" spans="15:30" x14ac:dyDescent="0.2">
      <c r="O570" s="6">
        <f t="shared" si="141"/>
        <v>57.690000000000552</v>
      </c>
      <c r="P570" s="6">
        <f t="shared" si="142"/>
        <v>57.70000000000055</v>
      </c>
      <c r="Q570" s="5">
        <f t="shared" si="143"/>
        <v>1.5055475767226139</v>
      </c>
      <c r="R570" s="5">
        <f t="shared" si="144"/>
        <v>1.5055475767226139</v>
      </c>
      <c r="S570" s="5">
        <f t="shared" si="145"/>
        <v>1.5218397413298521</v>
      </c>
      <c r="T570" s="5">
        <f t="shared" si="146"/>
        <v>1.5144972254573279</v>
      </c>
      <c r="U570" s="5">
        <f t="shared" si="147"/>
        <v>1.5144972254573279</v>
      </c>
      <c r="V570" s="5">
        <f t="shared" si="148"/>
        <v>1.5144972254573279</v>
      </c>
      <c r="W570" s="5">
        <f t="shared" si="149"/>
        <v>1.5144972254573279</v>
      </c>
      <c r="X570" s="5">
        <f t="shared" si="150"/>
        <v>1</v>
      </c>
      <c r="Y570" s="5">
        <f t="shared" si="151"/>
        <v>1.5055475767226139</v>
      </c>
      <c r="Z570" s="5">
        <f t="shared" si="152"/>
        <v>1.2505389501045252</v>
      </c>
      <c r="AA570" s="5">
        <f t="shared" si="153"/>
        <v>1.3188470018560046</v>
      </c>
      <c r="AB570" s="5">
        <f t="shared" si="154"/>
        <v>1.3188470018560046</v>
      </c>
      <c r="AC570" s="5">
        <f t="shared" si="155"/>
        <v>1.3188470018560046</v>
      </c>
      <c r="AD570" s="5">
        <f t="shared" si="156"/>
        <v>1.3188470018560046</v>
      </c>
    </row>
    <row r="571" spans="15:30" x14ac:dyDescent="0.2">
      <c r="O571" s="6">
        <f t="shared" si="141"/>
        <v>57.790000000000553</v>
      </c>
      <c r="P571" s="6">
        <f t="shared" si="142"/>
        <v>57.800000000000551</v>
      </c>
      <c r="Q571" s="5">
        <f t="shared" si="143"/>
        <v>1.5034215853024202</v>
      </c>
      <c r="R571" s="5">
        <f t="shared" si="144"/>
        <v>1.5034215853024202</v>
      </c>
      <c r="S571" s="5">
        <f t="shared" si="145"/>
        <v>1.5197729905704049</v>
      </c>
      <c r="T571" s="5">
        <f t="shared" si="146"/>
        <v>1.5125272664806944</v>
      </c>
      <c r="U571" s="5">
        <f t="shared" si="147"/>
        <v>1.5125272664806944</v>
      </c>
      <c r="V571" s="5">
        <f t="shared" si="148"/>
        <v>1.5125272664806944</v>
      </c>
      <c r="W571" s="5">
        <f t="shared" si="149"/>
        <v>1.5125272664806944</v>
      </c>
      <c r="X571" s="5">
        <f t="shared" si="150"/>
        <v>1</v>
      </c>
      <c r="Y571" s="5">
        <f t="shared" si="151"/>
        <v>1.5034215853024202</v>
      </c>
      <c r="Z571" s="5">
        <f t="shared" si="152"/>
        <v>1.2489938733098738</v>
      </c>
      <c r="AA571" s="5">
        <f t="shared" si="153"/>
        <v>1.3172220702380766</v>
      </c>
      <c r="AB571" s="5">
        <f t="shared" si="154"/>
        <v>1.3172220702380766</v>
      </c>
      <c r="AC571" s="5">
        <f t="shared" si="155"/>
        <v>1.3172220702380766</v>
      </c>
      <c r="AD571" s="5">
        <f t="shared" si="156"/>
        <v>1.3172220702380766</v>
      </c>
    </row>
    <row r="572" spans="15:30" x14ac:dyDescent="0.2">
      <c r="O572" s="6">
        <f t="shared" si="141"/>
        <v>57.890000000000555</v>
      </c>
      <c r="P572" s="6">
        <f t="shared" si="142"/>
        <v>57.900000000000553</v>
      </c>
      <c r="Q572" s="5">
        <f t="shared" si="143"/>
        <v>1.5013059235711221</v>
      </c>
      <c r="R572" s="5">
        <f t="shared" si="144"/>
        <v>1.5013059235711221</v>
      </c>
      <c r="S572" s="5">
        <f t="shared" si="145"/>
        <v>1.5177159461715366</v>
      </c>
      <c r="T572" s="5">
        <f t="shared" si="146"/>
        <v>1.5105663479858722</v>
      </c>
      <c r="U572" s="5">
        <f t="shared" si="147"/>
        <v>1.5105663479858722</v>
      </c>
      <c r="V572" s="5">
        <f t="shared" si="148"/>
        <v>1.5105663479858722</v>
      </c>
      <c r="W572" s="5">
        <f t="shared" si="149"/>
        <v>1.5105663479858722</v>
      </c>
      <c r="X572" s="5">
        <f t="shared" si="150"/>
        <v>1</v>
      </c>
      <c r="Y572" s="5">
        <f t="shared" si="151"/>
        <v>1.5013059235711221</v>
      </c>
      <c r="Z572" s="5">
        <f t="shared" si="152"/>
        <v>1.2474576361198373</v>
      </c>
      <c r="AA572" s="5">
        <f t="shared" si="153"/>
        <v>1.3156055555784962</v>
      </c>
      <c r="AB572" s="5">
        <f t="shared" si="154"/>
        <v>1.3156055555784962</v>
      </c>
      <c r="AC572" s="5">
        <f t="shared" si="155"/>
        <v>1.3156055555784962</v>
      </c>
      <c r="AD572" s="5">
        <f t="shared" si="156"/>
        <v>1.3156055555784962</v>
      </c>
    </row>
    <row r="573" spans="15:30" x14ac:dyDescent="0.2">
      <c r="O573" s="6">
        <f t="shared" si="141"/>
        <v>57.990000000000556</v>
      </c>
      <c r="P573" s="6">
        <f t="shared" si="142"/>
        <v>58.000000000000554</v>
      </c>
      <c r="Q573" s="5">
        <f t="shared" si="143"/>
        <v>1.4992005247987075</v>
      </c>
      <c r="R573" s="5">
        <f t="shared" si="144"/>
        <v>1.4992005247987075</v>
      </c>
      <c r="S573" s="5">
        <f t="shared" si="145"/>
        <v>1.5156685467841493</v>
      </c>
      <c r="T573" s="5">
        <f t="shared" si="146"/>
        <v>1.5086144138130817</v>
      </c>
      <c r="U573" s="5">
        <f t="shared" si="147"/>
        <v>1.5086144138130817</v>
      </c>
      <c r="V573" s="5">
        <f t="shared" si="148"/>
        <v>1.5086144138130817</v>
      </c>
      <c r="W573" s="5">
        <f t="shared" si="149"/>
        <v>1.5086144138130817</v>
      </c>
      <c r="X573" s="5">
        <f t="shared" si="150"/>
        <v>1</v>
      </c>
      <c r="Y573" s="5">
        <f t="shared" si="151"/>
        <v>1.4992005247987075</v>
      </c>
      <c r="Z573" s="5">
        <f t="shared" si="152"/>
        <v>1.2459301793681601</v>
      </c>
      <c r="AA573" s="5">
        <f t="shared" si="153"/>
        <v>1.3139974034620703</v>
      </c>
      <c r="AB573" s="5">
        <f t="shared" si="154"/>
        <v>1.3139974034620703</v>
      </c>
      <c r="AC573" s="5">
        <f t="shared" si="155"/>
        <v>1.3139974034620703</v>
      </c>
      <c r="AD573" s="5">
        <f t="shared" si="156"/>
        <v>1.3139974034620703</v>
      </c>
    </row>
    <row r="574" spans="15:30" x14ac:dyDescent="0.2">
      <c r="O574" s="6">
        <f t="shared" si="141"/>
        <v>58.090000000000558</v>
      </c>
      <c r="P574" s="6">
        <f t="shared" si="142"/>
        <v>58.100000000000556</v>
      </c>
      <c r="Q574" s="5">
        <f t="shared" si="143"/>
        <v>1.4971053228161224</v>
      </c>
      <c r="R574" s="5">
        <f t="shared" si="144"/>
        <v>1.4971053228161224</v>
      </c>
      <c r="S574" s="5">
        <f t="shared" si="145"/>
        <v>1.5136307315648614</v>
      </c>
      <c r="T574" s="5">
        <f t="shared" si="146"/>
        <v>1.5066714082585271</v>
      </c>
      <c r="U574" s="5">
        <f t="shared" si="147"/>
        <v>1.5066714082585271</v>
      </c>
      <c r="V574" s="5">
        <f t="shared" si="148"/>
        <v>1.5066714082585271</v>
      </c>
      <c r="W574" s="5">
        <f t="shared" si="149"/>
        <v>1.5066714082585271</v>
      </c>
      <c r="X574" s="5">
        <f t="shared" si="150"/>
        <v>1</v>
      </c>
      <c r="Y574" s="5">
        <f t="shared" si="151"/>
        <v>1.4971053228161224</v>
      </c>
      <c r="Z574" s="5">
        <f t="shared" si="152"/>
        <v>1.2444114444083989</v>
      </c>
      <c r="AA574" s="5">
        <f t="shared" si="153"/>
        <v>1.3123975599338102</v>
      </c>
      <c r="AB574" s="5">
        <f t="shared" si="154"/>
        <v>1.3123975599338102</v>
      </c>
      <c r="AC574" s="5">
        <f t="shared" si="155"/>
        <v>1.3123975599338102</v>
      </c>
      <c r="AD574" s="5">
        <f t="shared" si="156"/>
        <v>1.3123975599338102</v>
      </c>
    </row>
    <row r="575" spans="15:30" x14ac:dyDescent="0.2">
      <c r="O575" s="6">
        <f t="shared" si="141"/>
        <v>58.190000000000559</v>
      </c>
      <c r="P575" s="6">
        <f t="shared" si="142"/>
        <v>58.200000000000557</v>
      </c>
      <c r="Q575" s="5">
        <f t="shared" si="143"/>
        <v>1.4950202520095033</v>
      </c>
      <c r="R575" s="5">
        <f t="shared" si="144"/>
        <v>1.4950202520095033</v>
      </c>
      <c r="S575" s="5">
        <f t="shared" si="145"/>
        <v>1.5116024401708976</v>
      </c>
      <c r="T575" s="5">
        <f t="shared" si="146"/>
        <v>1.5047372760698472</v>
      </c>
      <c r="U575" s="5">
        <f t="shared" si="147"/>
        <v>1.5047372760698472</v>
      </c>
      <c r="V575" s="5">
        <f t="shared" si="148"/>
        <v>1.5047372760698472</v>
      </c>
      <c r="W575" s="5">
        <f t="shared" si="149"/>
        <v>1.5047372760698472</v>
      </c>
      <c r="X575" s="5">
        <f t="shared" si="150"/>
        <v>1</v>
      </c>
      <c r="Y575" s="5">
        <f t="shared" si="151"/>
        <v>1.4950202520095033</v>
      </c>
      <c r="Z575" s="5">
        <f t="shared" si="152"/>
        <v>1.2429013731083614</v>
      </c>
      <c r="AA575" s="5">
        <f t="shared" si="153"/>
        <v>1.3108059714941704</v>
      </c>
      <c r="AB575" s="5">
        <f t="shared" si="154"/>
        <v>1.3108059714941704</v>
      </c>
      <c r="AC575" s="5">
        <f t="shared" si="155"/>
        <v>1.3108059714941704</v>
      </c>
      <c r="AD575" s="5">
        <f t="shared" si="156"/>
        <v>1.3108059714941704</v>
      </c>
    </row>
    <row r="576" spans="15:30" x14ac:dyDescent="0.2">
      <c r="O576" s="6">
        <f t="shared" si="141"/>
        <v>58.29000000000056</v>
      </c>
      <c r="P576" s="6">
        <f t="shared" si="142"/>
        <v>58.300000000000558</v>
      </c>
      <c r="Q576" s="5">
        <f t="shared" si="143"/>
        <v>1.4929452473144778</v>
      </c>
      <c r="R576" s="5">
        <f t="shared" si="144"/>
        <v>1.4929452473144778</v>
      </c>
      <c r="S576" s="5">
        <f t="shared" si="145"/>
        <v>1.5095836127550377</v>
      </c>
      <c r="T576" s="5">
        <f t="shared" si="146"/>
        <v>1.5028119624416225</v>
      </c>
      <c r="U576" s="5">
        <f t="shared" si="147"/>
        <v>1.5028119624416225</v>
      </c>
      <c r="V576" s="5">
        <f t="shared" si="148"/>
        <v>1.5028119624416225</v>
      </c>
      <c r="W576" s="5">
        <f t="shared" si="149"/>
        <v>1.5028119624416225</v>
      </c>
      <c r="X576" s="5">
        <f t="shared" si="150"/>
        <v>1</v>
      </c>
      <c r="Y576" s="5">
        <f t="shared" si="151"/>
        <v>1.4929452473144778</v>
      </c>
      <c r="Z576" s="5">
        <f t="shared" si="152"/>
        <v>1.2413999078446099</v>
      </c>
      <c r="AA576" s="5">
        <f t="shared" si="153"/>
        <v>1.3092225850943449</v>
      </c>
      <c r="AB576" s="5">
        <f t="shared" si="154"/>
        <v>1.3092225850943449</v>
      </c>
      <c r="AC576" s="5">
        <f t="shared" si="155"/>
        <v>1.3092225850943449</v>
      </c>
      <c r="AD576" s="5">
        <f t="shared" si="156"/>
        <v>1.3092225850943449</v>
      </c>
    </row>
    <row r="577" spans="15:30" x14ac:dyDescent="0.2">
      <c r="O577" s="6">
        <f t="shared" si="141"/>
        <v>58.390000000000562</v>
      </c>
      <c r="P577" s="6">
        <f t="shared" si="142"/>
        <v>58.40000000000056</v>
      </c>
      <c r="Q577" s="5">
        <f t="shared" si="143"/>
        <v>1.4908802442105338</v>
      </c>
      <c r="R577" s="5">
        <f t="shared" si="144"/>
        <v>1.4908802442105338</v>
      </c>
      <c r="S577" s="5">
        <f t="shared" si="145"/>
        <v>1.507574189960627</v>
      </c>
      <c r="T577" s="5">
        <f t="shared" si="146"/>
        <v>1.5008954130109331</v>
      </c>
      <c r="U577" s="5">
        <f t="shared" si="147"/>
        <v>1.5008954130109331</v>
      </c>
      <c r="V577" s="5">
        <f t="shared" si="148"/>
        <v>1.5008954130109331</v>
      </c>
      <c r="W577" s="5">
        <f t="shared" si="149"/>
        <v>1.5008954130109331</v>
      </c>
      <c r="X577" s="5">
        <f t="shared" si="150"/>
        <v>1</v>
      </c>
      <c r="Y577" s="5">
        <f t="shared" si="151"/>
        <v>1.4908802442105338</v>
      </c>
      <c r="Z577" s="5">
        <f t="shared" si="152"/>
        <v>1.2399069914970384</v>
      </c>
      <c r="AA577" s="5">
        <f t="shared" si="153"/>
        <v>1.3076473481316213</v>
      </c>
      <c r="AB577" s="5">
        <f t="shared" si="154"/>
        <v>1.3076473481316213</v>
      </c>
      <c r="AC577" s="5">
        <f t="shared" si="155"/>
        <v>1.3076473481316213</v>
      </c>
      <c r="AD577" s="5">
        <f t="shared" si="156"/>
        <v>1.3076473481316213</v>
      </c>
    </row>
    <row r="578" spans="15:30" x14ac:dyDescent="0.2">
      <c r="O578" s="6">
        <f t="shared" si="141"/>
        <v>58.490000000000563</v>
      </c>
      <c r="P578" s="6">
        <f t="shared" si="142"/>
        <v>58.500000000000561</v>
      </c>
      <c r="Q578" s="5">
        <f t="shared" si="143"/>
        <v>1.4888251787154583</v>
      </c>
      <c r="R578" s="5">
        <f t="shared" si="144"/>
        <v>1.4888251787154583</v>
      </c>
      <c r="S578" s="5">
        <f t="shared" si="145"/>
        <v>1.5055741129166451</v>
      </c>
      <c r="T578" s="5">
        <f t="shared" si="146"/>
        <v>1.4989875738529708</v>
      </c>
      <c r="U578" s="5">
        <f t="shared" si="147"/>
        <v>1.4989875738529708</v>
      </c>
      <c r="V578" s="5">
        <f t="shared" si="148"/>
        <v>1.4989875738529708</v>
      </c>
      <c r="W578" s="5">
        <f t="shared" si="149"/>
        <v>1.4989875738529708</v>
      </c>
      <c r="X578" s="5">
        <f t="shared" si="150"/>
        <v>1</v>
      </c>
      <c r="Y578" s="5">
        <f t="shared" si="151"/>
        <v>1.4888251787154583</v>
      </c>
      <c r="Z578" s="5">
        <f t="shared" si="152"/>
        <v>1.2384225674435152</v>
      </c>
      <c r="AA578" s="5">
        <f t="shared" si="153"/>
        <v>1.3060802084447922</v>
      </c>
      <c r="AB578" s="5">
        <f t="shared" si="154"/>
        <v>1.3060802084447922</v>
      </c>
      <c r="AC578" s="5">
        <f t="shared" si="155"/>
        <v>1.3060802084447922</v>
      </c>
      <c r="AD578" s="5">
        <f t="shared" si="156"/>
        <v>1.3060802084447922</v>
      </c>
    </row>
    <row r="579" spans="15:30" x14ac:dyDescent="0.2">
      <c r="O579" s="6">
        <f t="shared" ref="O579:O642" si="157">P579-0.01</f>
        <v>58.590000000000565</v>
      </c>
      <c r="P579" s="6">
        <f t="shared" si="142"/>
        <v>58.600000000000563</v>
      </c>
      <c r="Q579" s="5">
        <f t="shared" si="143"/>
        <v>1.4867799873798422</v>
      </c>
      <c r="R579" s="5">
        <f t="shared" si="144"/>
        <v>1.4867799873798422</v>
      </c>
      <c r="S579" s="5">
        <f t="shared" si="145"/>
        <v>1.5035833232328342</v>
      </c>
      <c r="T579" s="5">
        <f t="shared" si="146"/>
        <v>1.4970883914767006</v>
      </c>
      <c r="U579" s="5">
        <f t="shared" si="147"/>
        <v>1.4970883914767006</v>
      </c>
      <c r="V579" s="5">
        <f t="shared" si="148"/>
        <v>1.4970883914767006</v>
      </c>
      <c r="W579" s="5">
        <f t="shared" si="149"/>
        <v>1.4970883914767006</v>
      </c>
      <c r="X579" s="5">
        <f t="shared" si="150"/>
        <v>1</v>
      </c>
      <c r="Y579" s="5">
        <f t="shared" si="151"/>
        <v>1.4867799873798422</v>
      </c>
      <c r="Z579" s="5">
        <f t="shared" si="152"/>
        <v>1.2369465795545918</v>
      </c>
      <c r="AA579" s="5">
        <f t="shared" si="153"/>
        <v>1.3045211143096198</v>
      </c>
      <c r="AB579" s="5">
        <f t="shared" si="154"/>
        <v>1.3045211143096198</v>
      </c>
      <c r="AC579" s="5">
        <f t="shared" si="155"/>
        <v>1.3045211143096198</v>
      </c>
      <c r="AD579" s="5">
        <f t="shared" si="156"/>
        <v>1.3045211143096198</v>
      </c>
    </row>
    <row r="580" spans="15:30" x14ac:dyDescent="0.2">
      <c r="O580" s="6">
        <f t="shared" si="157"/>
        <v>58.690000000000566</v>
      </c>
      <c r="P580" s="6">
        <f t="shared" ref="P580:P643" si="158">P579+0.1</f>
        <v>58.700000000000564</v>
      </c>
      <c r="Q580" s="5">
        <f t="shared" ref="Q580:Q643" si="159">IF($P580&gt;=$D$5,1,10^($C$5*LOG(MAX($P580,$E$5)/$D$5)^2))</f>
        <v>1.484744607281651</v>
      </c>
      <c r="R580" s="5">
        <f t="shared" ref="R580:R643" si="160">IF($P580&gt;=$D$6,1,10^($C$6*LOG(MAX($P580,$E$6)/$D$6)^2))</f>
        <v>1.484744607281651</v>
      </c>
      <c r="S580" s="5">
        <f t="shared" ref="S580:S643" si="161">IF($P580&gt;=$D$7,1,10^($C$7*LOG(MAX($P580,$E$7)/$D$7)^2))</f>
        <v>1.501601762994883</v>
      </c>
      <c r="T580" s="5">
        <f t="shared" ref="T580:T643" si="162">IF($P580&gt;=$D$8,1,10^($C$8*LOG(MAX($P580,$E$8)/$D$8)^2))</f>
        <v>1.4951978128205747</v>
      </c>
      <c r="U580" s="5">
        <f t="shared" ref="U580:U643" si="163">IF($P580&gt;=$D$9,1,10^($C$9*LOG(MAX($P580,$E$9)/$D$9)^2))</f>
        <v>1.4951978128205747</v>
      </c>
      <c r="V580" s="5">
        <f t="shared" ref="V580:V643" si="164">IF($P580&gt;=$D$10,1,10^($C$10*LOG(MAX($P580,$E$10)/$D$10)^2))</f>
        <v>1.4951978128205747</v>
      </c>
      <c r="W580" s="5">
        <f t="shared" ref="W580:W643" si="165">IF($P580&gt;=$D$11,1,10^($C$11*LOG(MAX($P580,$E$11)/$D$11)^2))</f>
        <v>1.4951978128205747</v>
      </c>
      <c r="X580" s="5">
        <f t="shared" ref="X580:X643" si="166">IF($P580&gt;=$H582,1,10^($G$5*LOG(MAX($P580,$I$5)/$H$5)^2))</f>
        <v>1</v>
      </c>
      <c r="Y580" s="5">
        <f t="shared" ref="Y580:Y643" si="167">IF($P580&gt;=$H$6,1,10^($G$6*LOG(MAX($P580,$I$6)/$H$6)^2))</f>
        <v>1.484744607281651</v>
      </c>
      <c r="Z580" s="5">
        <f t="shared" ref="Z580:Z643" si="168">IF($P580&gt;=$H$7,1,10^($G$7*LOG(MAX($P580,$I$7)/$H$7)^2))</f>
        <v>1.2354789721882811</v>
      </c>
      <c r="AA580" s="5">
        <f t="shared" ref="AA580:AA643" si="169">IF(P580&gt;=$H$8,1,10^($G$8*LOG(MAX($P580,$I$8)/$H$8)^2))</f>
        <v>1.302970014434359</v>
      </c>
      <c r="AB580" s="5">
        <f t="shared" ref="AB580:AB643" si="170">IF($P580&gt;=$H$9,1,10^($G$9*LOG(MAX($P580,$I$9)/$H$9)^2))</f>
        <v>1.302970014434359</v>
      </c>
      <c r="AC580" s="5">
        <f t="shared" ref="AC580:AC643" si="171">IF($P580&gt;=$H$10,1,10^($G$10*LOG(MAX($P580,$I$10)/$H$10)^2))</f>
        <v>1.302970014434359</v>
      </c>
      <c r="AD580" s="5">
        <f t="shared" ref="AD580:AD643" si="172">IF($P580&gt;=$H$11,1,10^($G$11*LOG(MAX($P580,$I$11)/$H$11)^2))</f>
        <v>1.302970014434359</v>
      </c>
    </row>
    <row r="581" spans="15:30" x14ac:dyDescent="0.2">
      <c r="O581" s="6">
        <f t="shared" si="157"/>
        <v>58.790000000000568</v>
      </c>
      <c r="P581" s="6">
        <f t="shared" si="158"/>
        <v>58.800000000000566</v>
      </c>
      <c r="Q581" s="5">
        <f t="shared" si="159"/>
        <v>1.482718976020863</v>
      </c>
      <c r="R581" s="5">
        <f t="shared" si="160"/>
        <v>1.482718976020863</v>
      </c>
      <c r="S581" s="5">
        <f t="shared" si="161"/>
        <v>1.4996293747596714</v>
      </c>
      <c r="T581" s="5">
        <f t="shared" si="162"/>
        <v>1.493315785248295</v>
      </c>
      <c r="U581" s="5">
        <f t="shared" si="163"/>
        <v>1.493315785248295</v>
      </c>
      <c r="V581" s="5">
        <f t="shared" si="164"/>
        <v>1.493315785248295</v>
      </c>
      <c r="W581" s="5">
        <f t="shared" si="165"/>
        <v>1.493315785248295</v>
      </c>
      <c r="X581" s="5">
        <f t="shared" si="166"/>
        <v>1</v>
      </c>
      <c r="Y581" s="5">
        <f t="shared" si="167"/>
        <v>1.482718976020863</v>
      </c>
      <c r="Z581" s="5">
        <f t="shared" si="168"/>
        <v>1.234019690184897</v>
      </c>
      <c r="AA581" s="5">
        <f t="shared" si="169"/>
        <v>1.3014268579553301</v>
      </c>
      <c r="AB581" s="5">
        <f t="shared" si="170"/>
        <v>1.3014268579553301</v>
      </c>
      <c r="AC581" s="5">
        <f t="shared" si="171"/>
        <v>1.3014268579553301</v>
      </c>
      <c r="AD581" s="5">
        <f t="shared" si="172"/>
        <v>1.3014268579553301</v>
      </c>
    </row>
    <row r="582" spans="15:30" x14ac:dyDescent="0.2">
      <c r="O582" s="6">
        <f t="shared" si="157"/>
        <v>58.890000000000569</v>
      </c>
      <c r="P582" s="6">
        <f t="shared" si="158"/>
        <v>58.900000000000567</v>
      </c>
      <c r="Q582" s="5">
        <f t="shared" si="159"/>
        <v>1.4807030317141672</v>
      </c>
      <c r="R582" s="5">
        <f t="shared" si="160"/>
        <v>1.4807030317141672</v>
      </c>
      <c r="S582" s="5">
        <f t="shared" si="161"/>
        <v>1.4976661015505677</v>
      </c>
      <c r="T582" s="5">
        <f t="shared" si="162"/>
        <v>1.4914422565446277</v>
      </c>
      <c r="U582" s="5">
        <f t="shared" si="163"/>
        <v>1.4914422565446277</v>
      </c>
      <c r="V582" s="5">
        <f t="shared" si="164"/>
        <v>1.4914422565446277</v>
      </c>
      <c r="W582" s="5">
        <f t="shared" si="165"/>
        <v>1.4914422565446277</v>
      </c>
      <c r="X582" s="5">
        <f t="shared" si="166"/>
        <v>1</v>
      </c>
      <c r="Y582" s="5">
        <f t="shared" si="167"/>
        <v>1.4807030317141672</v>
      </c>
      <c r="Z582" s="5">
        <f t="shared" si="168"/>
        <v>1.2325686788619621</v>
      </c>
      <c r="AA582" s="5">
        <f t="shared" si="169"/>
        <v>1.29989159443255</v>
      </c>
      <c r="AB582" s="5">
        <f t="shared" si="170"/>
        <v>1.29989159443255</v>
      </c>
      <c r="AC582" s="5">
        <f t="shared" si="171"/>
        <v>1.29989159443255</v>
      </c>
      <c r="AD582" s="5">
        <f t="shared" si="172"/>
        <v>1.29989159443255</v>
      </c>
    </row>
    <row r="583" spans="15:30" x14ac:dyDescent="0.2">
      <c r="O583" s="6">
        <f t="shared" si="157"/>
        <v>58.99000000000057</v>
      </c>
      <c r="P583" s="6">
        <f t="shared" si="158"/>
        <v>59.000000000000568</v>
      </c>
      <c r="Q583" s="5">
        <f t="shared" si="159"/>
        <v>1.4786967129897308</v>
      </c>
      <c r="R583" s="5">
        <f t="shared" si="160"/>
        <v>1.4786967129897308</v>
      </c>
      <c r="S583" s="5">
        <f t="shared" si="161"/>
        <v>1.4957118868527823</v>
      </c>
      <c r="T583" s="5">
        <f t="shared" si="162"/>
        <v>1.4895771749112625</v>
      </c>
      <c r="U583" s="5">
        <f t="shared" si="163"/>
        <v>1.4895771749112625</v>
      </c>
      <c r="V583" s="5">
        <f t="shared" si="164"/>
        <v>1.4895771749112625</v>
      </c>
      <c r="W583" s="5">
        <f t="shared" si="165"/>
        <v>1.4895771749112625</v>
      </c>
      <c r="X583" s="5">
        <f t="shared" si="166"/>
        <v>1</v>
      </c>
      <c r="Y583" s="5">
        <f t="shared" si="167"/>
        <v>1.4786967129897308</v>
      </c>
      <c r="Z583" s="5">
        <f t="shared" si="168"/>
        <v>1.2311258840091739</v>
      </c>
      <c r="AA583" s="5">
        <f t="shared" si="169"/>
        <v>1.2983641738454117</v>
      </c>
      <c r="AB583" s="5">
        <f t="shared" si="170"/>
        <v>1.2983641738454117</v>
      </c>
      <c r="AC583" s="5">
        <f t="shared" si="171"/>
        <v>1.2983641738454117</v>
      </c>
      <c r="AD583" s="5">
        <f t="shared" si="172"/>
        <v>1.2983641738454117</v>
      </c>
    </row>
    <row r="584" spans="15:30" x14ac:dyDescent="0.2">
      <c r="O584" s="6">
        <f t="shared" si="157"/>
        <v>59.090000000000572</v>
      </c>
      <c r="P584" s="6">
        <f t="shared" si="158"/>
        <v>59.10000000000057</v>
      </c>
      <c r="Q584" s="5">
        <f t="shared" si="159"/>
        <v>1.4766999589820231</v>
      </c>
      <c r="R584" s="5">
        <f t="shared" si="160"/>
        <v>1.4766999589820231</v>
      </c>
      <c r="S584" s="5">
        <f t="shared" si="161"/>
        <v>1.4937666746087779</v>
      </c>
      <c r="T584" s="5">
        <f t="shared" si="162"/>
        <v>1.4877204889627249</v>
      </c>
      <c r="U584" s="5">
        <f t="shared" si="163"/>
        <v>1.4877204889627249</v>
      </c>
      <c r="V584" s="5">
        <f t="shared" si="164"/>
        <v>1.4877204889627249</v>
      </c>
      <c r="W584" s="5">
        <f t="shared" si="165"/>
        <v>1.4877204889627249</v>
      </c>
      <c r="X584" s="5">
        <f t="shared" si="166"/>
        <v>1</v>
      </c>
      <c r="Y584" s="5">
        <f t="shared" si="167"/>
        <v>1.4766999589820231</v>
      </c>
      <c r="Z584" s="5">
        <f t="shared" si="168"/>
        <v>1.2296912518834391</v>
      </c>
      <c r="AA584" s="5">
        <f t="shared" si="169"/>
        <v>1.2968445465884189</v>
      </c>
      <c r="AB584" s="5">
        <f t="shared" si="170"/>
        <v>1.2968445465884189</v>
      </c>
      <c r="AC584" s="5">
        <f t="shared" si="171"/>
        <v>1.2968445465884189</v>
      </c>
      <c r="AD584" s="5">
        <f t="shared" si="172"/>
        <v>1.2968445465884189</v>
      </c>
    </row>
    <row r="585" spans="15:30" x14ac:dyDescent="0.2">
      <c r="O585" s="6">
        <f t="shared" si="157"/>
        <v>59.190000000000573</v>
      </c>
      <c r="P585" s="6">
        <f t="shared" si="158"/>
        <v>59.200000000000571</v>
      </c>
      <c r="Q585" s="5">
        <f t="shared" si="159"/>
        <v>1.4747127093267065</v>
      </c>
      <c r="R585" s="5">
        <f t="shared" si="160"/>
        <v>1.4747127093267065</v>
      </c>
      <c r="S585" s="5">
        <f t="shared" si="161"/>
        <v>1.4918304092137304</v>
      </c>
      <c r="T585" s="5">
        <f t="shared" si="162"/>
        <v>1.4858721477223313</v>
      </c>
      <c r="U585" s="5">
        <f t="shared" si="163"/>
        <v>1.4858721477223313</v>
      </c>
      <c r="V585" s="5">
        <f t="shared" si="164"/>
        <v>1.4858721477223313</v>
      </c>
      <c r="W585" s="5">
        <f t="shared" si="165"/>
        <v>1.4858721477223313</v>
      </c>
      <c r="X585" s="5">
        <f t="shared" si="166"/>
        <v>1</v>
      </c>
      <c r="Y585" s="5">
        <f t="shared" si="167"/>
        <v>1.4747127093267065</v>
      </c>
      <c r="Z585" s="5">
        <f t="shared" si="168"/>
        <v>1.228264729203963</v>
      </c>
      <c r="AA585" s="5">
        <f t="shared" si="169"/>
        <v>1.2953326634669686</v>
      </c>
      <c r="AB585" s="5">
        <f t="shared" si="170"/>
        <v>1.2953326634669686</v>
      </c>
      <c r="AC585" s="5">
        <f t="shared" si="171"/>
        <v>1.2953326634669686</v>
      </c>
      <c r="AD585" s="5">
        <f t="shared" si="172"/>
        <v>1.2953326634669686</v>
      </c>
    </row>
    <row r="586" spans="15:30" x14ac:dyDescent="0.2">
      <c r="O586" s="6">
        <f t="shared" si="157"/>
        <v>59.290000000000575</v>
      </c>
      <c r="P586" s="6">
        <f t="shared" si="158"/>
        <v>59.300000000000573</v>
      </c>
      <c r="Q586" s="5">
        <f t="shared" si="159"/>
        <v>1.4727349041555835</v>
      </c>
      <c r="R586" s="5">
        <f t="shared" si="160"/>
        <v>1.4727349041555835</v>
      </c>
      <c r="S586" s="5">
        <f t="shared" si="161"/>
        <v>1.4899030355110459</v>
      </c>
      <c r="T586" s="5">
        <f t="shared" si="162"/>
        <v>1.4840321006181951</v>
      </c>
      <c r="U586" s="5">
        <f t="shared" si="163"/>
        <v>1.4840321006181951</v>
      </c>
      <c r="V586" s="5">
        <f t="shared" si="164"/>
        <v>1.4840321006181951</v>
      </c>
      <c r="W586" s="5">
        <f t="shared" si="165"/>
        <v>1.4840321006181951</v>
      </c>
      <c r="X586" s="5">
        <f t="shared" si="166"/>
        <v>1</v>
      </c>
      <c r="Y586" s="5">
        <f t="shared" si="167"/>
        <v>1.4727349041555835</v>
      </c>
      <c r="Z586" s="5">
        <f t="shared" si="168"/>
        <v>1.2268462631474071</v>
      </c>
      <c r="AA586" s="5">
        <f t="shared" si="169"/>
        <v>1.2938284756931884</v>
      </c>
      <c r="AB586" s="5">
        <f t="shared" si="170"/>
        <v>1.2938284756931884</v>
      </c>
      <c r="AC586" s="5">
        <f t="shared" si="171"/>
        <v>1.2938284756931884</v>
      </c>
      <c r="AD586" s="5">
        <f t="shared" si="172"/>
        <v>1.2938284756931884</v>
      </c>
    </row>
    <row r="587" spans="15:30" x14ac:dyDescent="0.2">
      <c r="O587" s="6">
        <f t="shared" si="157"/>
        <v>59.390000000000576</v>
      </c>
      <c r="P587" s="6">
        <f t="shared" si="158"/>
        <v>59.400000000000574</v>
      </c>
      <c r="Q587" s="5">
        <f t="shared" si="159"/>
        <v>1.4707664840916088</v>
      </c>
      <c r="R587" s="5">
        <f t="shared" si="160"/>
        <v>1.4707664840916088</v>
      </c>
      <c r="S587" s="5">
        <f t="shared" si="161"/>
        <v>1.4879844987879292</v>
      </c>
      <c r="T587" s="5">
        <f t="shared" si="162"/>
        <v>1.4822002974792747</v>
      </c>
      <c r="U587" s="5">
        <f t="shared" si="163"/>
        <v>1.4822002974792747</v>
      </c>
      <c r="V587" s="5">
        <f t="shared" si="164"/>
        <v>1.4822002974792747</v>
      </c>
      <c r="W587" s="5">
        <f t="shared" si="165"/>
        <v>1.4822002974792747</v>
      </c>
      <c r="X587" s="5">
        <f t="shared" si="166"/>
        <v>1</v>
      </c>
      <c r="Y587" s="5">
        <f t="shared" si="167"/>
        <v>1.4707664840916088</v>
      </c>
      <c r="Z587" s="5">
        <f t="shared" si="168"/>
        <v>1.2254358013430977</v>
      </c>
      <c r="AA587" s="5">
        <f t="shared" si="169"/>
        <v>1.2923319348818185</v>
      </c>
      <c r="AB587" s="5">
        <f t="shared" si="170"/>
        <v>1.2923319348818185</v>
      </c>
      <c r="AC587" s="5">
        <f t="shared" si="171"/>
        <v>1.2923319348818185</v>
      </c>
      <c r="AD587" s="5">
        <f t="shared" si="172"/>
        <v>1.2923319348818185</v>
      </c>
    </row>
    <row r="588" spans="15:30" x14ac:dyDescent="0.2">
      <c r="O588" s="6">
        <f t="shared" si="157"/>
        <v>59.490000000000578</v>
      </c>
      <c r="P588" s="6">
        <f t="shared" si="158"/>
        <v>59.500000000000576</v>
      </c>
      <c r="Q588" s="5">
        <f t="shared" si="159"/>
        <v>1.468807390243956</v>
      </c>
      <c r="R588" s="5">
        <f t="shared" si="160"/>
        <v>1.468807390243956</v>
      </c>
      <c r="S588" s="5">
        <f t="shared" si="161"/>
        <v>1.4860747447710023</v>
      </c>
      <c r="T588" s="5">
        <f t="shared" si="162"/>
        <v>1.4803766885314718</v>
      </c>
      <c r="U588" s="5">
        <f t="shared" si="163"/>
        <v>1.4803766885314718</v>
      </c>
      <c r="V588" s="5">
        <f t="shared" si="164"/>
        <v>1.4803766885314718</v>
      </c>
      <c r="W588" s="5">
        <f t="shared" si="165"/>
        <v>1.4803766885314718</v>
      </c>
      <c r="X588" s="5">
        <f t="shared" si="166"/>
        <v>1</v>
      </c>
      <c r="Y588" s="5">
        <f t="shared" si="167"/>
        <v>1.468807390243956</v>
      </c>
      <c r="Z588" s="5">
        <f t="shared" si="168"/>
        <v>1.2240332918683019</v>
      </c>
      <c r="AA588" s="5">
        <f t="shared" si="169"/>
        <v>1.2908429930461482</v>
      </c>
      <c r="AB588" s="5">
        <f t="shared" si="170"/>
        <v>1.2908429930461482</v>
      </c>
      <c r="AC588" s="5">
        <f t="shared" si="171"/>
        <v>1.2908429930461482</v>
      </c>
      <c r="AD588" s="5">
        <f t="shared" si="172"/>
        <v>1.2908429930461482</v>
      </c>
    </row>
    <row r="589" spans="15:30" x14ac:dyDescent="0.2">
      <c r="O589" s="6">
        <f t="shared" si="157"/>
        <v>59.590000000000579</v>
      </c>
      <c r="P589" s="6">
        <f t="shared" si="158"/>
        <v>59.600000000000577</v>
      </c>
      <c r="Q589" s="5">
        <f t="shared" si="159"/>
        <v>1.4668575642031445</v>
      </c>
      <c r="R589" s="5">
        <f t="shared" si="160"/>
        <v>1.4668575642031445</v>
      </c>
      <c r="S589" s="5">
        <f t="shared" si="161"/>
        <v>1.4841737196219777</v>
      </c>
      <c r="T589" s="5">
        <f t="shared" si="162"/>
        <v>1.4785612243937696</v>
      </c>
      <c r="U589" s="5">
        <f t="shared" si="163"/>
        <v>1.4785612243937696</v>
      </c>
      <c r="V589" s="5">
        <f t="shared" si="164"/>
        <v>1.4785612243937696</v>
      </c>
      <c r="W589" s="5">
        <f t="shared" si="165"/>
        <v>1.4785612243937696</v>
      </c>
      <c r="X589" s="5">
        <f t="shared" si="166"/>
        <v>1</v>
      </c>
      <c r="Y589" s="5">
        <f t="shared" si="167"/>
        <v>1.4668575642031445</v>
      </c>
      <c r="Z589" s="5">
        <f t="shared" si="168"/>
        <v>1.2226386832435554</v>
      </c>
      <c r="AA589" s="5">
        <f t="shared" si="169"/>
        <v>1.2893616025939965</v>
      </c>
      <c r="AB589" s="5">
        <f t="shared" si="170"/>
        <v>1.2893616025939965</v>
      </c>
      <c r="AC589" s="5">
        <f t="shared" si="171"/>
        <v>1.2893616025939965</v>
      </c>
      <c r="AD589" s="5">
        <f t="shared" si="172"/>
        <v>1.2893616025939965</v>
      </c>
    </row>
    <row r="590" spans="15:30" x14ac:dyDescent="0.2">
      <c r="O590" s="6">
        <f t="shared" si="157"/>
        <v>59.69000000000058</v>
      </c>
      <c r="P590" s="6">
        <f t="shared" si="158"/>
        <v>59.700000000000578</v>
      </c>
      <c r="Q590" s="5">
        <f t="shared" si="159"/>
        <v>1.4649169480362263</v>
      </c>
      <c r="R590" s="5">
        <f t="shared" si="160"/>
        <v>1.4649169480362263</v>
      </c>
      <c r="S590" s="5">
        <f t="shared" si="161"/>
        <v>1.4822813699333783</v>
      </c>
      <c r="T590" s="5">
        <f t="shared" si="162"/>
        <v>1.4767538560744213</v>
      </c>
      <c r="U590" s="5">
        <f t="shared" si="163"/>
        <v>1.4767538560744213</v>
      </c>
      <c r="V590" s="5">
        <f t="shared" si="164"/>
        <v>1.4767538560744213</v>
      </c>
      <c r="W590" s="5">
        <f t="shared" si="165"/>
        <v>1.4767538560744213</v>
      </c>
      <c r="X590" s="5">
        <f t="shared" si="166"/>
        <v>1</v>
      </c>
      <c r="Y590" s="5">
        <f t="shared" si="167"/>
        <v>1.4649169480362263</v>
      </c>
      <c r="Z590" s="5">
        <f t="shared" si="168"/>
        <v>1.2212519244280511</v>
      </c>
      <c r="AA590" s="5">
        <f t="shared" si="169"/>
        <v>1.2878877163237425</v>
      </c>
      <c r="AB590" s="5">
        <f t="shared" si="170"/>
        <v>1.2878877163237425</v>
      </c>
      <c r="AC590" s="5">
        <f t="shared" si="171"/>
        <v>1.2878877163237425</v>
      </c>
      <c r="AD590" s="5">
        <f t="shared" si="172"/>
        <v>1.2878877163237425</v>
      </c>
    </row>
    <row r="591" spans="15:30" x14ac:dyDescent="0.2">
      <c r="O591" s="6">
        <f t="shared" si="157"/>
        <v>59.790000000000582</v>
      </c>
      <c r="P591" s="6">
        <f t="shared" si="158"/>
        <v>59.80000000000058</v>
      </c>
      <c r="Q591" s="5">
        <f t="shared" si="159"/>
        <v>1.4629854842820254</v>
      </c>
      <c r="R591" s="5">
        <f t="shared" si="160"/>
        <v>1.4629854842820254</v>
      </c>
      <c r="S591" s="5">
        <f t="shared" si="161"/>
        <v>1.4803976427243093</v>
      </c>
      <c r="T591" s="5">
        <f t="shared" si="162"/>
        <v>1.474954534967176</v>
      </c>
      <c r="U591" s="5">
        <f t="shared" si="163"/>
        <v>1.474954534967176</v>
      </c>
      <c r="V591" s="5">
        <f t="shared" si="164"/>
        <v>1.474954534967176</v>
      </c>
      <c r="W591" s="5">
        <f t="shared" si="165"/>
        <v>1.474954534967176</v>
      </c>
      <c r="X591" s="5">
        <f t="shared" si="166"/>
        <v>1</v>
      </c>
      <c r="Y591" s="5">
        <f t="shared" si="167"/>
        <v>1.4629854842820254</v>
      </c>
      <c r="Z591" s="5">
        <f t="shared" si="168"/>
        <v>1.219872964815083</v>
      </c>
      <c r="AA591" s="5">
        <f t="shared" si="169"/>
        <v>1.2864212874204028</v>
      </c>
      <c r="AB591" s="5">
        <f t="shared" si="170"/>
        <v>1.2864212874204028</v>
      </c>
      <c r="AC591" s="5">
        <f t="shared" si="171"/>
        <v>1.2864212874204028</v>
      </c>
      <c r="AD591" s="5">
        <f t="shared" si="172"/>
        <v>1.2864212874204028</v>
      </c>
    </row>
    <row r="592" spans="15:30" x14ac:dyDescent="0.2">
      <c r="O592" s="6">
        <f t="shared" si="157"/>
        <v>59.890000000000583</v>
      </c>
      <c r="P592" s="6">
        <f t="shared" si="158"/>
        <v>59.900000000000581</v>
      </c>
      <c r="Q592" s="5">
        <f t="shared" si="159"/>
        <v>1.4610631159464362</v>
      </c>
      <c r="R592" s="5">
        <f t="shared" si="160"/>
        <v>1.4610631159464362</v>
      </c>
      <c r="S592" s="5">
        <f t="shared" si="161"/>
        <v>1.4785224854362788</v>
      </c>
      <c r="T592" s="5">
        <f t="shared" si="162"/>
        <v>1.4731632128475534</v>
      </c>
      <c r="U592" s="5">
        <f t="shared" si="163"/>
        <v>1.4731632128475534</v>
      </c>
      <c r="V592" s="5">
        <f t="shared" si="164"/>
        <v>1.4731632128475534</v>
      </c>
      <c r="W592" s="5">
        <f t="shared" si="165"/>
        <v>1.4731632128475534</v>
      </c>
      <c r="X592" s="5">
        <f t="shared" si="166"/>
        <v>1</v>
      </c>
      <c r="Y592" s="5">
        <f t="shared" si="167"/>
        <v>1.4610631159464362</v>
      </c>
      <c r="Z592" s="5">
        <f t="shared" si="168"/>
        <v>1.2185017542275447</v>
      </c>
      <c r="AA592" s="5">
        <f t="shared" si="169"/>
        <v>1.2849622694517551</v>
      </c>
      <c r="AB592" s="5">
        <f t="shared" si="170"/>
        <v>1.2849622694517551</v>
      </c>
      <c r="AC592" s="5">
        <f t="shared" si="171"/>
        <v>1.2849622694517551</v>
      </c>
      <c r="AD592" s="5">
        <f t="shared" si="172"/>
        <v>1.2849622694517551</v>
      </c>
    </row>
    <row r="593" spans="15:30" x14ac:dyDescent="0.2">
      <c r="O593" s="6">
        <f t="shared" si="157"/>
        <v>59.990000000000585</v>
      </c>
      <c r="P593" s="6">
        <f t="shared" si="158"/>
        <v>60.000000000000583</v>
      </c>
      <c r="Q593" s="5">
        <f t="shared" si="159"/>
        <v>1.4591497864977767</v>
      </c>
      <c r="R593" s="5">
        <f t="shared" si="160"/>
        <v>1.4591497864977767</v>
      </c>
      <c r="S593" s="5">
        <f t="shared" si="161"/>
        <v>1.4766558459290657</v>
      </c>
      <c r="T593" s="5">
        <f t="shared" si="162"/>
        <v>1.471379841869157</v>
      </c>
      <c r="U593" s="5">
        <f t="shared" si="163"/>
        <v>1.471379841869157</v>
      </c>
      <c r="V593" s="5">
        <f t="shared" si="164"/>
        <v>1.471379841869157</v>
      </c>
      <c r="W593" s="5">
        <f t="shared" si="165"/>
        <v>1.471379841869157</v>
      </c>
      <c r="X593" s="5">
        <f t="shared" si="166"/>
        <v>1</v>
      </c>
      <c r="Y593" s="5">
        <f t="shared" si="167"/>
        <v>1.4591497864977767</v>
      </c>
      <c r="Z593" s="5">
        <f t="shared" si="168"/>
        <v>1.2171382429134858</v>
      </c>
      <c r="AA593" s="5">
        <f t="shared" si="169"/>
        <v>1.2835106163645078</v>
      </c>
      <c r="AB593" s="5">
        <f t="shared" si="170"/>
        <v>1.2835106163645078</v>
      </c>
      <c r="AC593" s="5">
        <f t="shared" si="171"/>
        <v>1.2835106163645078</v>
      </c>
      <c r="AD593" s="5">
        <f t="shared" si="172"/>
        <v>1.2835106163645078</v>
      </c>
    </row>
    <row r="594" spans="15:30" x14ac:dyDescent="0.2">
      <c r="O594" s="6">
        <f t="shared" si="157"/>
        <v>60.090000000000586</v>
      </c>
      <c r="P594" s="6">
        <f t="shared" si="158"/>
        <v>60.100000000000584</v>
      </c>
      <c r="Q594" s="5">
        <f t="shared" si="159"/>
        <v>1.4572454398621948</v>
      </c>
      <c r="R594" s="5">
        <f t="shared" si="160"/>
        <v>1.4572454398621948</v>
      </c>
      <c r="S594" s="5">
        <f t="shared" si="161"/>
        <v>1.474797672476637</v>
      </c>
      <c r="T594" s="5">
        <f t="shared" si="162"/>
        <v>1.4696043745600329</v>
      </c>
      <c r="U594" s="5">
        <f t="shared" si="163"/>
        <v>1.4696043745600329</v>
      </c>
      <c r="V594" s="5">
        <f t="shared" si="164"/>
        <v>1.4696043745600329</v>
      </c>
      <c r="W594" s="5">
        <f t="shared" si="165"/>
        <v>1.4696043745600329</v>
      </c>
      <c r="X594" s="5">
        <f t="shared" si="166"/>
        <v>1</v>
      </c>
      <c r="Y594" s="5">
        <f t="shared" si="167"/>
        <v>1.4572454398621948</v>
      </c>
      <c r="Z594" s="5">
        <f t="shared" si="168"/>
        <v>1.2157823815417192</v>
      </c>
      <c r="AA594" s="5">
        <f t="shared" si="169"/>
        <v>1.2820662824805142</v>
      </c>
      <c r="AB594" s="5">
        <f t="shared" si="170"/>
        <v>1.2820662824805142</v>
      </c>
      <c r="AC594" s="5">
        <f t="shared" si="171"/>
        <v>1.2820662824805142</v>
      </c>
      <c r="AD594" s="5">
        <f t="shared" si="172"/>
        <v>1.2820662824805142</v>
      </c>
    </row>
    <row r="595" spans="15:30" x14ac:dyDescent="0.2">
      <c r="O595" s="6">
        <f t="shared" si="157"/>
        <v>60.190000000000587</v>
      </c>
      <c r="P595" s="6">
        <f t="shared" si="158"/>
        <v>60.200000000000585</v>
      </c>
      <c r="Q595" s="5">
        <f t="shared" si="159"/>
        <v>1.4553500204191305</v>
      </c>
      <c r="R595" s="5">
        <f t="shared" si="160"/>
        <v>1.4553500204191305</v>
      </c>
      <c r="S595" s="5">
        <f t="shared" si="161"/>
        <v>1.472947913763111</v>
      </c>
      <c r="T595" s="5">
        <f t="shared" si="162"/>
        <v>1.4678367638190666</v>
      </c>
      <c r="U595" s="5">
        <f t="shared" si="163"/>
        <v>1.4678367638190666</v>
      </c>
      <c r="V595" s="5">
        <f t="shared" si="164"/>
        <v>1.4678367638190666</v>
      </c>
      <c r="W595" s="5">
        <f t="shared" si="165"/>
        <v>1.4678367638190666</v>
      </c>
      <c r="X595" s="5">
        <f t="shared" si="166"/>
        <v>1</v>
      </c>
      <c r="Y595" s="5">
        <f t="shared" si="167"/>
        <v>1.4553500204191305</v>
      </c>
      <c r="Z595" s="5">
        <f t="shared" si="168"/>
        <v>1.2144341211974832</v>
      </c>
      <c r="AA595" s="5">
        <f t="shared" si="169"/>
        <v>1.2806292224930333</v>
      </c>
      <c r="AB595" s="5">
        <f t="shared" si="170"/>
        <v>1.2806292224930333</v>
      </c>
      <c r="AC595" s="5">
        <f t="shared" si="171"/>
        <v>1.2806292224930333</v>
      </c>
      <c r="AD595" s="5">
        <f t="shared" si="172"/>
        <v>1.2806292224930333</v>
      </c>
    </row>
    <row r="596" spans="15:30" x14ac:dyDescent="0.2">
      <c r="O596" s="6">
        <f t="shared" si="157"/>
        <v>60.290000000000589</v>
      </c>
      <c r="P596" s="6">
        <f t="shared" si="158"/>
        <v>60.300000000000587</v>
      </c>
      <c r="Q596" s="5">
        <f t="shared" si="159"/>
        <v>1.4534634729968305</v>
      </c>
      <c r="R596" s="5">
        <f t="shared" si="160"/>
        <v>1.4534634729968305</v>
      </c>
      <c r="S596" s="5">
        <f t="shared" si="161"/>
        <v>1.4711065188787669</v>
      </c>
      <c r="T596" s="5">
        <f t="shared" si="162"/>
        <v>1.4660769629124231</v>
      </c>
      <c r="U596" s="5">
        <f t="shared" si="163"/>
        <v>1.4660769629124231</v>
      </c>
      <c r="V596" s="5">
        <f t="shared" si="164"/>
        <v>1.4660769629124231</v>
      </c>
      <c r="W596" s="5">
        <f t="shared" si="165"/>
        <v>1.4660769629124231</v>
      </c>
      <c r="X596" s="5">
        <f t="shared" si="166"/>
        <v>1</v>
      </c>
      <c r="Y596" s="5">
        <f t="shared" si="167"/>
        <v>1.4534634729968305</v>
      </c>
      <c r="Z596" s="5">
        <f t="shared" si="168"/>
        <v>1.2130934133781561</v>
      </c>
      <c r="AA596" s="5">
        <f t="shared" si="169"/>
        <v>1.2791993914630311</v>
      </c>
      <c r="AB596" s="5">
        <f t="shared" si="170"/>
        <v>1.2791993914630311</v>
      </c>
      <c r="AC596" s="5">
        <f t="shared" si="171"/>
        <v>1.2791993914630311</v>
      </c>
      <c r="AD596" s="5">
        <f t="shared" si="172"/>
        <v>1.2791993914630311</v>
      </c>
    </row>
    <row r="597" spans="15:30" x14ac:dyDescent="0.2">
      <c r="O597" s="6">
        <f t="shared" si="157"/>
        <v>60.39000000000059</v>
      </c>
      <c r="P597" s="6">
        <f t="shared" si="158"/>
        <v>60.400000000000588</v>
      </c>
      <c r="Q597" s="5">
        <f t="shared" si="159"/>
        <v>1.451585742867914</v>
      </c>
      <c r="R597" s="5">
        <f t="shared" si="160"/>
        <v>1.451585742867914</v>
      </c>
      <c r="S597" s="5">
        <f t="shared" si="161"/>
        <v>1.4692734373161016</v>
      </c>
      <c r="T597" s="5">
        <f t="shared" si="162"/>
        <v>1.4643249254700286</v>
      </c>
      <c r="U597" s="5">
        <f t="shared" si="163"/>
        <v>1.4643249254700286</v>
      </c>
      <c r="V597" s="5">
        <f t="shared" si="164"/>
        <v>1.4643249254700286</v>
      </c>
      <c r="W597" s="5">
        <f t="shared" si="165"/>
        <v>1.4643249254700286</v>
      </c>
      <c r="X597" s="5">
        <f t="shared" si="166"/>
        <v>1</v>
      </c>
      <c r="Y597" s="5">
        <f t="shared" si="167"/>
        <v>1.451585742867914</v>
      </c>
      <c r="Z597" s="5">
        <f t="shared" si="168"/>
        <v>1.2117602099890243</v>
      </c>
      <c r="AA597" s="5">
        <f t="shared" si="169"/>
        <v>1.2777767448155288</v>
      </c>
      <c r="AB597" s="5">
        <f t="shared" si="170"/>
        <v>1.2777767448155288</v>
      </c>
      <c r="AC597" s="5">
        <f t="shared" si="171"/>
        <v>1.2777767448155288</v>
      </c>
      <c r="AD597" s="5">
        <f t="shared" si="172"/>
        <v>1.2777767448155288</v>
      </c>
    </row>
    <row r="598" spans="15:30" x14ac:dyDescent="0.2">
      <c r="O598" s="6">
        <f t="shared" si="157"/>
        <v>60.490000000000592</v>
      </c>
      <c r="P598" s="6">
        <f t="shared" si="158"/>
        <v>60.50000000000059</v>
      </c>
      <c r="Q598" s="5">
        <f t="shared" si="159"/>
        <v>1.4497167757449911</v>
      </c>
      <c r="R598" s="5">
        <f t="shared" si="160"/>
        <v>1.4497167757449911</v>
      </c>
      <c r="S598" s="5">
        <f t="shared" si="161"/>
        <v>1.4674486189659308</v>
      </c>
      <c r="T598" s="5">
        <f t="shared" si="162"/>
        <v>1.4625806054820876</v>
      </c>
      <c r="U598" s="5">
        <f t="shared" si="163"/>
        <v>1.4625806054820876</v>
      </c>
      <c r="V598" s="5">
        <f t="shared" si="164"/>
        <v>1.4625806054820876</v>
      </c>
      <c r="W598" s="5">
        <f t="shared" si="165"/>
        <v>1.4625806054820876</v>
      </c>
      <c r="X598" s="5">
        <f t="shared" si="166"/>
        <v>1</v>
      </c>
      <c r="Y598" s="5">
        <f t="shared" si="167"/>
        <v>1.4497167757449911</v>
      </c>
      <c r="Z598" s="5">
        <f t="shared" si="168"/>
        <v>1.2104344633390971</v>
      </c>
      <c r="AA598" s="5">
        <f t="shared" si="169"/>
        <v>1.276361238335993</v>
      </c>
      <c r="AB598" s="5">
        <f t="shared" si="170"/>
        <v>1.276361238335993</v>
      </c>
      <c r="AC598" s="5">
        <f t="shared" si="171"/>
        <v>1.276361238335993</v>
      </c>
      <c r="AD598" s="5">
        <f t="shared" si="172"/>
        <v>1.276361238335993</v>
      </c>
    </row>
    <row r="599" spans="15:30" x14ac:dyDescent="0.2">
      <c r="O599" s="6">
        <f t="shared" si="157"/>
        <v>60.590000000000593</v>
      </c>
      <c r="P599" s="6">
        <f t="shared" si="158"/>
        <v>60.600000000000591</v>
      </c>
      <c r="Q599" s="5">
        <f t="shared" si="159"/>
        <v>1.4478565177763325</v>
      </c>
      <c r="R599" s="5">
        <f t="shared" si="160"/>
        <v>1.4478565177763325</v>
      </c>
      <c r="S599" s="5">
        <f t="shared" si="161"/>
        <v>1.4656320141135339</v>
      </c>
      <c r="T599" s="5">
        <f t="shared" si="162"/>
        <v>1.4608439572956449</v>
      </c>
      <c r="U599" s="5">
        <f t="shared" si="163"/>
        <v>1.4608439572956449</v>
      </c>
      <c r="V599" s="5">
        <f t="shared" si="164"/>
        <v>1.4608439572956449</v>
      </c>
      <c r="W599" s="5">
        <f t="shared" si="165"/>
        <v>1.4608439572956449</v>
      </c>
      <c r="X599" s="5">
        <f t="shared" si="166"/>
        <v>1</v>
      </c>
      <c r="Y599" s="5">
        <f t="shared" si="167"/>
        <v>1.4478565177763325</v>
      </c>
      <c r="Z599" s="5">
        <f t="shared" si="168"/>
        <v>1.2091161261369778</v>
      </c>
      <c r="AA599" s="5">
        <f t="shared" si="169"/>
        <v>1.274952828166765</v>
      </c>
      <c r="AB599" s="5">
        <f t="shared" si="170"/>
        <v>1.274952828166765</v>
      </c>
      <c r="AC599" s="5">
        <f t="shared" si="171"/>
        <v>1.274952828166765</v>
      </c>
      <c r="AD599" s="5">
        <f t="shared" si="172"/>
        <v>1.274952828166765</v>
      </c>
    </row>
    <row r="600" spans="15:30" x14ac:dyDescent="0.2">
      <c r="O600" s="6">
        <f t="shared" si="157"/>
        <v>60.690000000000595</v>
      </c>
      <c r="P600" s="6">
        <f t="shared" si="158"/>
        <v>60.700000000000593</v>
      </c>
      <c r="Q600" s="5">
        <f t="shared" si="159"/>
        <v>1.4460049155415897</v>
      </c>
      <c r="R600" s="5">
        <f t="shared" si="160"/>
        <v>1.4460049155415897</v>
      </c>
      <c r="S600" s="5">
        <f t="shared" si="161"/>
        <v>1.463823573434845</v>
      </c>
      <c r="T600" s="5">
        <f t="shared" si="162"/>
        <v>1.4591149356111814</v>
      </c>
      <c r="U600" s="5">
        <f t="shared" si="163"/>
        <v>1.4591149356111814</v>
      </c>
      <c r="V600" s="5">
        <f t="shared" si="164"/>
        <v>1.4591149356111814</v>
      </c>
      <c r="W600" s="5">
        <f t="shared" si="165"/>
        <v>1.4591149356111814</v>
      </c>
      <c r="X600" s="5">
        <f t="shared" si="166"/>
        <v>1</v>
      </c>
      <c r="Y600" s="5">
        <f t="shared" si="167"/>
        <v>1.4460049155415897</v>
      </c>
      <c r="Z600" s="5">
        <f t="shared" si="168"/>
        <v>1.2078051514867791</v>
      </c>
      <c r="AA600" s="5">
        <f t="shared" si="169"/>
        <v>1.2735514708035374</v>
      </c>
      <c r="AB600" s="5">
        <f t="shared" si="170"/>
        <v>1.2735514708035374</v>
      </c>
      <c r="AC600" s="5">
        <f t="shared" si="171"/>
        <v>1.2735514708035374</v>
      </c>
      <c r="AD600" s="5">
        <f t="shared" si="172"/>
        <v>1.2735514708035374</v>
      </c>
    </row>
    <row r="601" spans="15:30" x14ac:dyDescent="0.2">
      <c r="O601" s="6">
        <f t="shared" si="157"/>
        <v>60.790000000000596</v>
      </c>
      <c r="P601" s="6">
        <f t="shared" si="158"/>
        <v>60.800000000000594</v>
      </c>
      <c r="Q601" s="5">
        <f t="shared" si="159"/>
        <v>1.4441619160475629</v>
      </c>
      <c r="R601" s="5">
        <f t="shared" si="160"/>
        <v>1.4441619160475629</v>
      </c>
      <c r="S601" s="5">
        <f t="shared" si="161"/>
        <v>1.4620232479926858</v>
      </c>
      <c r="T601" s="5">
        <f t="shared" si="162"/>
        <v>1.4573934954792531</v>
      </c>
      <c r="U601" s="5">
        <f t="shared" si="163"/>
        <v>1.4573934954792531</v>
      </c>
      <c r="V601" s="5">
        <f t="shared" si="164"/>
        <v>1.4573934954792531</v>
      </c>
      <c r="W601" s="5">
        <f t="shared" si="165"/>
        <v>1.4573934954792531</v>
      </c>
      <c r="X601" s="5">
        <f t="shared" si="166"/>
        <v>1</v>
      </c>
      <c r="Y601" s="5">
        <f t="shared" si="167"/>
        <v>1.4441619160475629</v>
      </c>
      <c r="Z601" s="5">
        <f t="shared" si="168"/>
        <v>1.2065014928840925</v>
      </c>
      <c r="AA601" s="5">
        <f t="shared" si="169"/>
        <v>1.2721571230918665</v>
      </c>
      <c r="AB601" s="5">
        <f t="shared" si="170"/>
        <v>1.2721571230918665</v>
      </c>
      <c r="AC601" s="5">
        <f t="shared" si="171"/>
        <v>1.2721571230918665</v>
      </c>
      <c r="AD601" s="5">
        <f t="shared" si="172"/>
        <v>1.2721571230918665</v>
      </c>
    </row>
    <row r="602" spans="15:30" x14ac:dyDescent="0.2">
      <c r="O602" s="6">
        <f t="shared" si="157"/>
        <v>60.890000000000597</v>
      </c>
      <c r="P602" s="6">
        <f t="shared" si="158"/>
        <v>60.900000000000595</v>
      </c>
      <c r="Q602" s="5">
        <f t="shared" si="159"/>
        <v>1.4423274667240202</v>
      </c>
      <c r="R602" s="5">
        <f t="shared" si="160"/>
        <v>1.4423274667240202</v>
      </c>
      <c r="S602" s="5">
        <f t="shared" si="161"/>
        <v>1.4602309892330418</v>
      </c>
      <c r="T602" s="5">
        <f t="shared" si="162"/>
        <v>1.4556795922971637</v>
      </c>
      <c r="U602" s="5">
        <f t="shared" si="163"/>
        <v>1.4556795922971637</v>
      </c>
      <c r="V602" s="5">
        <f t="shared" si="164"/>
        <v>1.4556795922971637</v>
      </c>
      <c r="W602" s="5">
        <f t="shared" si="165"/>
        <v>1.4556795922971637</v>
      </c>
      <c r="X602" s="5">
        <f t="shared" si="166"/>
        <v>1</v>
      </c>
      <c r="Y602" s="5">
        <f t="shared" si="167"/>
        <v>1.4423274667240202</v>
      </c>
      <c r="Z602" s="5">
        <f t="shared" si="168"/>
        <v>1.2052051042120011</v>
      </c>
      <c r="AA602" s="5">
        <f t="shared" si="169"/>
        <v>1.2707697422237283</v>
      </c>
      <c r="AB602" s="5">
        <f t="shared" si="170"/>
        <v>1.2707697422237283</v>
      </c>
      <c r="AC602" s="5">
        <f t="shared" si="171"/>
        <v>1.2707697422237283</v>
      </c>
      <c r="AD602" s="5">
        <f t="shared" si="172"/>
        <v>1.2707697422237283</v>
      </c>
    </row>
    <row r="603" spans="15:30" x14ac:dyDescent="0.2">
      <c r="O603" s="6">
        <f t="shared" si="157"/>
        <v>60.990000000000599</v>
      </c>
      <c r="P603" s="6">
        <f t="shared" si="158"/>
        <v>61.000000000000597</v>
      </c>
      <c r="Q603" s="5">
        <f t="shared" si="159"/>
        <v>1.4405015154195644</v>
      </c>
      <c r="R603" s="5">
        <f t="shared" si="160"/>
        <v>1.4405015154195644</v>
      </c>
      <c r="S603" s="5">
        <f t="shared" si="161"/>
        <v>1.4584467489813819</v>
      </c>
      <c r="T603" s="5">
        <f t="shared" si="162"/>
        <v>1.4539731818056776</v>
      </c>
      <c r="U603" s="5">
        <f t="shared" si="163"/>
        <v>1.4539731818056776</v>
      </c>
      <c r="V603" s="5">
        <f t="shared" si="164"/>
        <v>1.4539731818056776</v>
      </c>
      <c r="W603" s="5">
        <f t="shared" si="165"/>
        <v>1.4539731818056776</v>
      </c>
      <c r="X603" s="5">
        <f t="shared" si="166"/>
        <v>1</v>
      </c>
      <c r="Y603" s="5">
        <f t="shared" si="167"/>
        <v>1.4405015154195644</v>
      </c>
      <c r="Z603" s="5">
        <f t="shared" si="168"/>
        <v>1.2039159397371451</v>
      </c>
      <c r="AA603" s="5">
        <f t="shared" si="169"/>
        <v>1.2693892857341142</v>
      </c>
      <c r="AB603" s="5">
        <f t="shared" si="170"/>
        <v>1.2693892857341142</v>
      </c>
      <c r="AC603" s="5">
        <f t="shared" si="171"/>
        <v>1.2693892857341142</v>
      </c>
      <c r="AD603" s="5">
        <f t="shared" si="172"/>
        <v>1.2693892857341142</v>
      </c>
    </row>
    <row r="604" spans="15:30" x14ac:dyDescent="0.2">
      <c r="O604" s="6">
        <f t="shared" si="157"/>
        <v>61.0900000000006</v>
      </c>
      <c r="P604" s="6">
        <f t="shared" si="158"/>
        <v>61.100000000000598</v>
      </c>
      <c r="Q604" s="5">
        <f t="shared" si="159"/>
        <v>1.4386840103975453</v>
      </c>
      <c r="R604" s="5">
        <f t="shared" si="160"/>
        <v>1.4386840103975453</v>
      </c>
      <c r="S604" s="5">
        <f t="shared" si="161"/>
        <v>1.4566704794390182</v>
      </c>
      <c r="T604" s="5">
        <f t="shared" si="162"/>
        <v>1.4522742200857683</v>
      </c>
      <c r="U604" s="5">
        <f t="shared" si="163"/>
        <v>1.4522742200857683</v>
      </c>
      <c r="V604" s="5">
        <f t="shared" si="164"/>
        <v>1.4522742200857683</v>
      </c>
      <c r="W604" s="5">
        <f t="shared" si="165"/>
        <v>1.4522742200857683</v>
      </c>
      <c r="X604" s="5">
        <f t="shared" si="166"/>
        <v>1</v>
      </c>
      <c r="Y604" s="5">
        <f t="shared" si="167"/>
        <v>1.4386840103975453</v>
      </c>
      <c r="Z604" s="5">
        <f t="shared" si="168"/>
        <v>1.2026339541058306</v>
      </c>
      <c r="AA604" s="5">
        <f t="shared" si="169"/>
        <v>1.2680157114976653</v>
      </c>
      <c r="AB604" s="5">
        <f t="shared" si="170"/>
        <v>1.2680157114976653</v>
      </c>
      <c r="AC604" s="5">
        <f t="shared" si="171"/>
        <v>1.2680157114976653</v>
      </c>
      <c r="AD604" s="5">
        <f t="shared" si="172"/>
        <v>1.2680157114976653</v>
      </c>
    </row>
    <row r="605" spans="15:30" x14ac:dyDescent="0.2">
      <c r="O605" s="6">
        <f t="shared" si="157"/>
        <v>61.190000000000602</v>
      </c>
      <c r="P605" s="6">
        <f t="shared" si="158"/>
        <v>61.2000000000006</v>
      </c>
      <c r="Q605" s="5">
        <f t="shared" si="159"/>
        <v>1.4368749003320236</v>
      </c>
      <c r="R605" s="5">
        <f t="shared" si="160"/>
        <v>1.4368749003320236</v>
      </c>
      <c r="S605" s="5">
        <f t="shared" si="161"/>
        <v>1.4549021331795067</v>
      </c>
      <c r="T605" s="5">
        <f t="shared" si="162"/>
        <v>1.4505826635554033</v>
      </c>
      <c r="U605" s="5">
        <f t="shared" si="163"/>
        <v>1.4505826635554033</v>
      </c>
      <c r="V605" s="5">
        <f t="shared" si="164"/>
        <v>1.4505826635554033</v>
      </c>
      <c r="W605" s="5">
        <f t="shared" si="165"/>
        <v>1.4505826635554033</v>
      </c>
      <c r="X605" s="5">
        <f t="shared" si="166"/>
        <v>1</v>
      </c>
      <c r="Y605" s="5">
        <f t="shared" si="167"/>
        <v>1.4368749003320236</v>
      </c>
      <c r="Z605" s="5">
        <f t="shared" si="168"/>
        <v>1.2013591023401864</v>
      </c>
      <c r="AA605" s="5">
        <f t="shared" si="169"/>
        <v>1.2666489777253456</v>
      </c>
      <c r="AB605" s="5">
        <f t="shared" si="170"/>
        <v>1.2666489777253456</v>
      </c>
      <c r="AC605" s="5">
        <f t="shared" si="171"/>
        <v>1.2666489777253456</v>
      </c>
      <c r="AD605" s="5">
        <f t="shared" si="172"/>
        <v>1.2666489777253456</v>
      </c>
    </row>
    <row r="606" spans="15:30" x14ac:dyDescent="0.2">
      <c r="O606" s="6">
        <f t="shared" si="157"/>
        <v>61.290000000000603</v>
      </c>
      <c r="P606" s="6">
        <f t="shared" si="158"/>
        <v>61.300000000000601</v>
      </c>
      <c r="Q606" s="5">
        <f t="shared" si="159"/>
        <v>1.4350741343037769</v>
      </c>
      <c r="R606" s="5">
        <f t="shared" si="160"/>
        <v>1.4350741343037769</v>
      </c>
      <c r="S606" s="5">
        <f t="shared" si="161"/>
        <v>1.4531416631450922</v>
      </c>
      <c r="T606" s="5">
        <f t="shared" si="162"/>
        <v>1.448898468966366</v>
      </c>
      <c r="U606" s="5">
        <f t="shared" si="163"/>
        <v>1.448898468966366</v>
      </c>
      <c r="V606" s="5">
        <f t="shared" si="164"/>
        <v>1.448898468966366</v>
      </c>
      <c r="W606" s="5">
        <f t="shared" si="165"/>
        <v>1.448898468966366</v>
      </c>
      <c r="X606" s="5">
        <f t="shared" si="166"/>
        <v>1</v>
      </c>
      <c r="Y606" s="5">
        <f t="shared" si="167"/>
        <v>1.4350741343037769</v>
      </c>
      <c r="Z606" s="5">
        <f t="shared" si="168"/>
        <v>1.2000913398343671</v>
      </c>
      <c r="AA606" s="5">
        <f t="shared" si="169"/>
        <v>1.2652890429611552</v>
      </c>
      <c r="AB606" s="5">
        <f t="shared" si="170"/>
        <v>1.2652890429611552</v>
      </c>
      <c r="AC606" s="5">
        <f t="shared" si="171"/>
        <v>1.2652890429611552</v>
      </c>
      <c r="AD606" s="5">
        <f t="shared" si="172"/>
        <v>1.2652890429611552</v>
      </c>
    </row>
    <row r="607" spans="15:30" x14ac:dyDescent="0.2">
      <c r="O607" s="6">
        <f t="shared" si="157"/>
        <v>61.390000000000605</v>
      </c>
      <c r="P607" s="6">
        <f t="shared" si="158"/>
        <v>61.400000000000603</v>
      </c>
      <c r="Q607" s="5">
        <f t="shared" si="159"/>
        <v>1.4332816617963535</v>
      </c>
      <c r="R607" s="5">
        <f t="shared" si="160"/>
        <v>1.4332816617963535</v>
      </c>
      <c r="S607" s="5">
        <f t="shared" si="161"/>
        <v>1.45138902264319</v>
      </c>
      <c r="T607" s="5">
        <f t="shared" si="162"/>
        <v>1.4472215934011117</v>
      </c>
      <c r="U607" s="5">
        <f t="shared" si="163"/>
        <v>1.4472215934011117</v>
      </c>
      <c r="V607" s="5">
        <f t="shared" si="164"/>
        <v>1.4472215934011117</v>
      </c>
      <c r="W607" s="5">
        <f t="shared" si="165"/>
        <v>1.4472215934011117</v>
      </c>
      <c r="X607" s="5">
        <f t="shared" si="166"/>
        <v>1</v>
      </c>
      <c r="Y607" s="5">
        <f t="shared" si="167"/>
        <v>1.4332816617963535</v>
      </c>
      <c r="Z607" s="5">
        <f t="shared" si="168"/>
        <v>1.1988306223507994</v>
      </c>
      <c r="AA607" s="5">
        <f t="shared" si="169"/>
        <v>1.2639358660788793</v>
      </c>
      <c r="AB607" s="5">
        <f t="shared" si="170"/>
        <v>1.2639358660788793</v>
      </c>
      <c r="AC607" s="5">
        <f t="shared" si="171"/>
        <v>1.2639358660788793</v>
      </c>
      <c r="AD607" s="5">
        <f t="shared" si="172"/>
        <v>1.2639358660788793</v>
      </c>
    </row>
    <row r="608" spans="15:30" x14ac:dyDescent="0.2">
      <c r="O608" s="6">
        <f t="shared" si="157"/>
        <v>61.490000000000606</v>
      </c>
      <c r="P608" s="6">
        <f t="shared" si="158"/>
        <v>61.500000000000604</v>
      </c>
      <c r="Q608" s="5">
        <f t="shared" si="159"/>
        <v>1.4314974326921703</v>
      </c>
      <c r="R608" s="5">
        <f t="shared" si="160"/>
        <v>1.4314974326921703</v>
      </c>
      <c r="S608" s="5">
        <f t="shared" si="161"/>
        <v>1.4496441653429066</v>
      </c>
      <c r="T608" s="5">
        <f t="shared" si="162"/>
        <v>1.4455519942696593</v>
      </c>
      <c r="U608" s="5">
        <f t="shared" si="163"/>
        <v>1.4455519942696593</v>
      </c>
      <c r="V608" s="5">
        <f t="shared" si="164"/>
        <v>1.4455519942696593</v>
      </c>
      <c r="W608" s="5">
        <f t="shared" si="165"/>
        <v>1.4455519942696593</v>
      </c>
      <c r="X608" s="5">
        <f t="shared" si="166"/>
        <v>1</v>
      </c>
      <c r="Y608" s="5">
        <f t="shared" si="167"/>
        <v>1.4314974326921703</v>
      </c>
      <c r="Z608" s="5">
        <f t="shared" si="168"/>
        <v>1.1975769060164758</v>
      </c>
      <c r="AA608" s="5">
        <f t="shared" si="169"/>
        <v>1.2625894062788769</v>
      </c>
      <c r="AB608" s="5">
        <f t="shared" si="170"/>
        <v>1.2625894062788769</v>
      </c>
      <c r="AC608" s="5">
        <f t="shared" si="171"/>
        <v>1.2625894062788769</v>
      </c>
      <c r="AD608" s="5">
        <f t="shared" si="172"/>
        <v>1.2625894062788769</v>
      </c>
    </row>
    <row r="609" spans="15:30" x14ac:dyDescent="0.2">
      <c r="O609" s="6">
        <f t="shared" si="157"/>
        <v>61.590000000000607</v>
      </c>
      <c r="P609" s="6">
        <f t="shared" si="158"/>
        <v>61.600000000000605</v>
      </c>
      <c r="Q609" s="5">
        <f t="shared" si="159"/>
        <v>1.4297213972686578</v>
      </c>
      <c r="R609" s="5">
        <f t="shared" si="160"/>
        <v>1.4297213972686578</v>
      </c>
      <c r="S609" s="5">
        <f t="shared" si="161"/>
        <v>1.4479070452716039</v>
      </c>
      <c r="T609" s="5">
        <f t="shared" si="162"/>
        <v>1.4438896293065187</v>
      </c>
      <c r="U609" s="5">
        <f t="shared" si="163"/>
        <v>1.4438896293065187</v>
      </c>
      <c r="V609" s="5">
        <f t="shared" si="164"/>
        <v>1.4438896293065187</v>
      </c>
      <c r="W609" s="5">
        <f t="shared" si="165"/>
        <v>1.4438896293065187</v>
      </c>
      <c r="X609" s="5">
        <f t="shared" si="166"/>
        <v>1</v>
      </c>
      <c r="Y609" s="5">
        <f t="shared" si="167"/>
        <v>1.4297213972686578</v>
      </c>
      <c r="Z609" s="5">
        <f t="shared" si="168"/>
        <v>1.1963301473192889</v>
      </c>
      <c r="AA609" s="5">
        <f t="shared" si="169"/>
        <v>1.2612496230849035</v>
      </c>
      <c r="AB609" s="5">
        <f t="shared" si="170"/>
        <v>1.2612496230849035</v>
      </c>
      <c r="AC609" s="5">
        <f t="shared" si="171"/>
        <v>1.2612496230849035</v>
      </c>
      <c r="AD609" s="5">
        <f t="shared" si="172"/>
        <v>1.2612496230849035</v>
      </c>
    </row>
    <row r="610" spans="15:30" x14ac:dyDescent="0.2">
      <c r="O610" s="6">
        <f t="shared" si="157"/>
        <v>61.690000000000609</v>
      </c>
      <c r="P610" s="6">
        <f t="shared" si="158"/>
        <v>61.700000000000607</v>
      </c>
      <c r="Q610" s="5">
        <f t="shared" si="159"/>
        <v>1.4279535061944457</v>
      </c>
      <c r="R610" s="5">
        <f t="shared" si="160"/>
        <v>1.4279535061944457</v>
      </c>
      <c r="S610" s="5">
        <f t="shared" si="161"/>
        <v>1.4461776168114968</v>
      </c>
      <c r="T610" s="5">
        <f t="shared" si="162"/>
        <v>1.442234456567649</v>
      </c>
      <c r="U610" s="5">
        <f t="shared" si="163"/>
        <v>1.442234456567649</v>
      </c>
      <c r="V610" s="5">
        <f t="shared" si="164"/>
        <v>1.442234456567649</v>
      </c>
      <c r="W610" s="5">
        <f t="shared" si="165"/>
        <v>1.442234456567649</v>
      </c>
      <c r="X610" s="5">
        <f t="shared" si="166"/>
        <v>1</v>
      </c>
      <c r="Y610" s="5">
        <f t="shared" si="167"/>
        <v>1.4279535061944457</v>
      </c>
      <c r="Z610" s="5">
        <f t="shared" si="168"/>
        <v>1.1950903031044129</v>
      </c>
      <c r="AA610" s="5">
        <f t="shared" si="169"/>
        <v>1.259916476340974</v>
      </c>
      <c r="AB610" s="5">
        <f t="shared" si="170"/>
        <v>1.259916476340974</v>
      </c>
      <c r="AC610" s="5">
        <f t="shared" si="171"/>
        <v>1.259916476340974</v>
      </c>
      <c r="AD610" s="5">
        <f t="shared" si="172"/>
        <v>1.259916476340974</v>
      </c>
    </row>
    <row r="611" spans="15:30" x14ac:dyDescent="0.2">
      <c r="O611" s="6">
        <f t="shared" si="157"/>
        <v>61.79000000000061</v>
      </c>
      <c r="P611" s="6">
        <f t="shared" si="158"/>
        <v>61.800000000000608</v>
      </c>
      <c r="Q611" s="5">
        <f t="shared" si="159"/>
        <v>1.4261937105255942</v>
      </c>
      <c r="R611" s="5">
        <f t="shared" si="160"/>
        <v>1.4261937105255942</v>
      </c>
      <c r="S611" s="5">
        <f t="shared" si="161"/>
        <v>1.4444558346962939</v>
      </c>
      <c r="T611" s="5">
        <f t="shared" si="162"/>
        <v>1.440586434427455</v>
      </c>
      <c r="U611" s="5">
        <f t="shared" si="163"/>
        <v>1.440586434427455</v>
      </c>
      <c r="V611" s="5">
        <f t="shared" si="164"/>
        <v>1.440586434427455</v>
      </c>
      <c r="W611" s="5">
        <f t="shared" si="165"/>
        <v>1.440586434427455</v>
      </c>
      <c r="X611" s="5">
        <f t="shared" si="166"/>
        <v>1</v>
      </c>
      <c r="Y611" s="5">
        <f t="shared" si="167"/>
        <v>1.4261937105255942</v>
      </c>
      <c r="Z611" s="5">
        <f t="shared" si="168"/>
        <v>1.1938573305707236</v>
      </c>
      <c r="AA611" s="5">
        <f t="shared" si="169"/>
        <v>1.258589926208258</v>
      </c>
      <c r="AB611" s="5">
        <f t="shared" si="170"/>
        <v>1.258589926208258</v>
      </c>
      <c r="AC611" s="5">
        <f t="shared" si="171"/>
        <v>1.258589926208258</v>
      </c>
      <c r="AD611" s="5">
        <f t="shared" si="172"/>
        <v>1.258589926208258</v>
      </c>
    </row>
    <row r="612" spans="15:30" x14ac:dyDescent="0.2">
      <c r="O612" s="6">
        <f t="shared" si="157"/>
        <v>61.890000000000612</v>
      </c>
      <c r="P612" s="6">
        <f t="shared" si="158"/>
        <v>61.90000000000061</v>
      </c>
      <c r="Q612" s="5">
        <f t="shared" si="159"/>
        <v>1.4244419617018671</v>
      </c>
      <c r="R612" s="5">
        <f t="shared" si="160"/>
        <v>1.4244419617018671</v>
      </c>
      <c r="S612" s="5">
        <f t="shared" si="161"/>
        <v>1.4427416540078715</v>
      </c>
      <c r="T612" s="5">
        <f t="shared" si="162"/>
        <v>1.4389455215758133</v>
      </c>
      <c r="U612" s="5">
        <f t="shared" si="163"/>
        <v>1.4389455215758133</v>
      </c>
      <c r="V612" s="5">
        <f t="shared" si="164"/>
        <v>1.4389455215758133</v>
      </c>
      <c r="W612" s="5">
        <f t="shared" si="165"/>
        <v>1.4389455215758133</v>
      </c>
      <c r="X612" s="5">
        <f t="shared" si="166"/>
        <v>1</v>
      </c>
      <c r="Y612" s="5">
        <f t="shared" si="167"/>
        <v>1.4244419617018671</v>
      </c>
      <c r="Z612" s="5">
        <f t="shared" si="168"/>
        <v>1.1926311872672644</v>
      </c>
      <c r="AA612" s="5">
        <f t="shared" si="169"/>
        <v>1.2572699331620132</v>
      </c>
      <c r="AB612" s="5">
        <f t="shared" si="170"/>
        <v>1.2572699331620132</v>
      </c>
      <c r="AC612" s="5">
        <f t="shared" si="171"/>
        <v>1.2572699331620132</v>
      </c>
      <c r="AD612" s="5">
        <f t="shared" si="172"/>
        <v>1.2572699331620132</v>
      </c>
    </row>
    <row r="613" spans="15:30" x14ac:dyDescent="0.2">
      <c r="O613" s="6">
        <f t="shared" si="157"/>
        <v>61.990000000000613</v>
      </c>
      <c r="P613" s="6">
        <f t="shared" si="158"/>
        <v>62.000000000000611</v>
      </c>
      <c r="Q613" s="5">
        <f t="shared" si="159"/>
        <v>1.4226982115430491</v>
      </c>
      <c r="R613" s="5">
        <f t="shared" si="160"/>
        <v>1.4226982115430491</v>
      </c>
      <c r="S613" s="5">
        <f t="shared" si="161"/>
        <v>1.4410350301729875</v>
      </c>
      <c r="T613" s="5">
        <f t="shared" si="162"/>
        <v>1.4373116770151326</v>
      </c>
      <c r="U613" s="5">
        <f t="shared" si="163"/>
        <v>1.4373116770151326</v>
      </c>
      <c r="V613" s="5">
        <f t="shared" si="164"/>
        <v>1.4373116770151326</v>
      </c>
      <c r="W613" s="5">
        <f t="shared" si="165"/>
        <v>1.4373116770151326</v>
      </c>
      <c r="X613" s="5">
        <f t="shared" si="166"/>
        <v>1</v>
      </c>
      <c r="Y613" s="5">
        <f t="shared" si="167"/>
        <v>1.4226982115430491</v>
      </c>
      <c r="Z613" s="5">
        <f t="shared" si="168"/>
        <v>1.191411831089751</v>
      </c>
      <c r="AA613" s="5">
        <f t="shared" si="169"/>
        <v>1.2559564579885514</v>
      </c>
      <c r="AB613" s="5">
        <f t="shared" si="170"/>
        <v>1.2559564579885514</v>
      </c>
      <c r="AC613" s="5">
        <f t="shared" si="171"/>
        <v>1.2559564579885514</v>
      </c>
      <c r="AD613" s="5">
        <f t="shared" si="172"/>
        <v>1.2559564579885514</v>
      </c>
    </row>
    <row r="614" spans="15:30" x14ac:dyDescent="0.2">
      <c r="O614" s="6">
        <f t="shared" si="157"/>
        <v>62.090000000000614</v>
      </c>
      <c r="P614" s="6">
        <f t="shared" si="158"/>
        <v>62.100000000000612</v>
      </c>
      <c r="Q614" s="5">
        <f t="shared" si="159"/>
        <v>1.4209624122453017</v>
      </c>
      <c r="R614" s="5">
        <f t="shared" si="160"/>
        <v>1.4209624122453017</v>
      </c>
      <c r="S614" s="5">
        <f t="shared" si="161"/>
        <v>1.4393359189600312</v>
      </c>
      <c r="T614" s="5">
        <f t="shared" si="162"/>
        <v>1.4356848600574466</v>
      </c>
      <c r="U614" s="5">
        <f t="shared" si="163"/>
        <v>1.4356848600574466</v>
      </c>
      <c r="V614" s="5">
        <f t="shared" si="164"/>
        <v>1.4356848600574466</v>
      </c>
      <c r="W614" s="5">
        <f t="shared" si="165"/>
        <v>1.4356848600574466</v>
      </c>
      <c r="X614" s="5">
        <f t="shared" si="166"/>
        <v>1</v>
      </c>
      <c r="Y614" s="5">
        <f t="shared" si="167"/>
        <v>1.4209624122453017</v>
      </c>
      <c r="Z614" s="5">
        <f t="shared" si="168"/>
        <v>1.1901992202771199</v>
      </c>
      <c r="AA614" s="5">
        <f t="shared" si="169"/>
        <v>1.2546494617822419</v>
      </c>
      <c r="AB614" s="5">
        <f t="shared" si="170"/>
        <v>1.2546494617822419</v>
      </c>
      <c r="AC614" s="5">
        <f t="shared" si="171"/>
        <v>1.2546494617822419</v>
      </c>
      <c r="AD614" s="5">
        <f t="shared" si="172"/>
        <v>1.2546494617822419</v>
      </c>
    </row>
    <row r="615" spans="15:30" x14ac:dyDescent="0.2">
      <c r="O615" s="6">
        <f t="shared" si="157"/>
        <v>62.190000000000616</v>
      </c>
      <c r="P615" s="6">
        <f t="shared" si="158"/>
        <v>62.200000000000614</v>
      </c>
      <c r="Q615" s="5">
        <f t="shared" si="159"/>
        <v>1.4192345163775624</v>
      </c>
      <c r="R615" s="5">
        <f t="shared" si="160"/>
        <v>1.4192345163775624</v>
      </c>
      <c r="S615" s="5">
        <f t="shared" si="161"/>
        <v>1.4376442764758093</v>
      </c>
      <c r="T615" s="5">
        <f t="shared" si="162"/>
        <v>1.4340650303215381</v>
      </c>
      <c r="U615" s="5">
        <f t="shared" si="163"/>
        <v>1.4340650303215381</v>
      </c>
      <c r="V615" s="5">
        <f t="shared" si="164"/>
        <v>1.4340650303215381</v>
      </c>
      <c r="W615" s="5">
        <f t="shared" si="165"/>
        <v>1.4340650303215381</v>
      </c>
      <c r="X615" s="5">
        <f t="shared" si="166"/>
        <v>1</v>
      </c>
      <c r="Y615" s="5">
        <f t="shared" si="167"/>
        <v>1.4192345163775624</v>
      </c>
      <c r="Z615" s="5">
        <f t="shared" si="168"/>
        <v>1.1889933134081137</v>
      </c>
      <c r="AA615" s="5">
        <f t="shared" si="169"/>
        <v>1.2533489059425467</v>
      </c>
      <c r="AB615" s="5">
        <f t="shared" si="170"/>
        <v>1.2533489059425467</v>
      </c>
      <c r="AC615" s="5">
        <f t="shared" si="171"/>
        <v>1.2533489059425467</v>
      </c>
      <c r="AD615" s="5">
        <f t="shared" si="172"/>
        <v>1.2533489059425467</v>
      </c>
    </row>
    <row r="616" spans="15:30" x14ac:dyDescent="0.2">
      <c r="O616" s="6">
        <f t="shared" si="157"/>
        <v>62.290000000000617</v>
      </c>
      <c r="P616" s="6">
        <f t="shared" si="158"/>
        <v>62.300000000000615</v>
      </c>
      <c r="Q616" s="5">
        <f t="shared" si="159"/>
        <v>1.4175144768779848</v>
      </c>
      <c r="R616" s="5">
        <f t="shared" si="160"/>
        <v>1.4175144768779848</v>
      </c>
      <c r="S616" s="5">
        <f t="shared" si="161"/>
        <v>1.4359600591623671</v>
      </c>
      <c r="T616" s="5">
        <f t="shared" si="162"/>
        <v>1.4324521477300969</v>
      </c>
      <c r="U616" s="5">
        <f t="shared" si="163"/>
        <v>1.4324521477300969</v>
      </c>
      <c r="V616" s="5">
        <f t="shared" si="164"/>
        <v>1.4324521477300969</v>
      </c>
      <c r="W616" s="5">
        <f t="shared" si="165"/>
        <v>1.4324521477300969</v>
      </c>
      <c r="X616" s="5">
        <f t="shared" si="166"/>
        <v>1</v>
      </c>
      <c r="Y616" s="5">
        <f t="shared" si="167"/>
        <v>1.4175144768779848</v>
      </c>
      <c r="Z616" s="5">
        <f t="shared" si="168"/>
        <v>1.187794069397911</v>
      </c>
      <c r="AA616" s="5">
        <f t="shared" si="169"/>
        <v>1.2520547521710903</v>
      </c>
      <c r="AB616" s="5">
        <f t="shared" si="170"/>
        <v>1.2520547521710903</v>
      </c>
      <c r="AC616" s="5">
        <f t="shared" si="171"/>
        <v>1.2520547521710903</v>
      </c>
      <c r="AD616" s="5">
        <f t="shared" si="172"/>
        <v>1.2520547521710903</v>
      </c>
    </row>
    <row r="617" spans="15:30" x14ac:dyDescent="0.2">
      <c r="O617" s="6">
        <f t="shared" si="157"/>
        <v>62.390000000000619</v>
      </c>
      <c r="P617" s="6">
        <f t="shared" si="158"/>
        <v>62.400000000000617</v>
      </c>
      <c r="Q617" s="5">
        <f t="shared" si="159"/>
        <v>1.4158022470504179</v>
      </c>
      <c r="R617" s="5">
        <f t="shared" si="160"/>
        <v>1.4158022470504179</v>
      </c>
      <c r="S617" s="5">
        <f t="shared" si="161"/>
        <v>1.4342832237938465</v>
      </c>
      <c r="T617" s="5">
        <f t="shared" si="162"/>
        <v>1.4308461725069055</v>
      </c>
      <c r="U617" s="5">
        <f t="shared" si="163"/>
        <v>1.4308461725069055</v>
      </c>
      <c r="V617" s="5">
        <f t="shared" si="164"/>
        <v>1.4308461725069055</v>
      </c>
      <c r="W617" s="5">
        <f t="shared" si="165"/>
        <v>1.4308461725069055</v>
      </c>
      <c r="X617" s="5">
        <f t="shared" si="166"/>
        <v>1</v>
      </c>
      <c r="Y617" s="5">
        <f t="shared" si="167"/>
        <v>1.4158022470504179</v>
      </c>
      <c r="Z617" s="5">
        <f t="shared" si="168"/>
        <v>1.1866014474947912</v>
      </c>
      <c r="AA617" s="5">
        <f t="shared" si="169"/>
        <v>1.2507669624687627</v>
      </c>
      <c r="AB617" s="5">
        <f t="shared" si="170"/>
        <v>1.2507669624687627</v>
      </c>
      <c r="AC617" s="5">
        <f t="shared" si="171"/>
        <v>1.2507669624687627</v>
      </c>
      <c r="AD617" s="5">
        <f t="shared" si="172"/>
        <v>1.2507669624687627</v>
      </c>
    </row>
    <row r="618" spans="15:30" x14ac:dyDescent="0.2">
      <c r="O618" s="6">
        <f t="shared" si="157"/>
        <v>62.49000000000062</v>
      </c>
      <c r="P618" s="6">
        <f t="shared" si="158"/>
        <v>62.500000000000618</v>
      </c>
      <c r="Q618" s="5">
        <f t="shared" si="159"/>
        <v>1.4140977805609247</v>
      </c>
      <c r="R618" s="5">
        <f t="shared" si="160"/>
        <v>1.4140977805609247</v>
      </c>
      <c r="S618" s="5">
        <f t="shared" si="161"/>
        <v>1.4326137274733768</v>
      </c>
      <c r="T618" s="5">
        <f t="shared" si="162"/>
        <v>1.4292470651740581</v>
      </c>
      <c r="U618" s="5">
        <f t="shared" si="163"/>
        <v>1.4292470651740581</v>
      </c>
      <c r="V618" s="5">
        <f t="shared" si="164"/>
        <v>1.4292470651740581</v>
      </c>
      <c r="W618" s="5">
        <f t="shared" si="165"/>
        <v>1.4292470651740581</v>
      </c>
      <c r="X618" s="5">
        <f t="shared" si="166"/>
        <v>1</v>
      </c>
      <c r="Y618" s="5">
        <f t="shared" si="167"/>
        <v>1.4140977805609247</v>
      </c>
      <c r="Z618" s="5">
        <f t="shared" si="168"/>
        <v>1.185415407276841</v>
      </c>
      <c r="AA618" s="5">
        <f t="shared" si="169"/>
        <v>1.2494854991328554</v>
      </c>
      <c r="AB618" s="5">
        <f t="shared" si="170"/>
        <v>1.2494854991328554</v>
      </c>
      <c r="AC618" s="5">
        <f t="shared" si="171"/>
        <v>1.2494854991328554</v>
      </c>
      <c r="AD618" s="5">
        <f t="shared" si="172"/>
        <v>1.2494854991328554</v>
      </c>
    </row>
    <row r="619" spans="15:30" x14ac:dyDescent="0.2">
      <c r="O619" s="6">
        <f t="shared" si="157"/>
        <v>62.590000000000622</v>
      </c>
      <c r="P619" s="6">
        <f t="shared" si="158"/>
        <v>62.60000000000062</v>
      </c>
      <c r="Q619" s="5">
        <f t="shared" si="159"/>
        <v>1.412401031434342</v>
      </c>
      <c r="R619" s="5">
        <f t="shared" si="160"/>
        <v>1.412401031434342</v>
      </c>
      <c r="S619" s="5">
        <f t="shared" si="161"/>
        <v>1.4309515276300013</v>
      </c>
      <c r="T619" s="5">
        <f t="shared" si="162"/>
        <v>1.4276547865492097</v>
      </c>
      <c r="U619" s="5">
        <f t="shared" si="163"/>
        <v>1.4276547865492097</v>
      </c>
      <c r="V619" s="5">
        <f t="shared" si="164"/>
        <v>1.4276547865492097</v>
      </c>
      <c r="W619" s="5">
        <f t="shared" si="165"/>
        <v>1.4276547865492097</v>
      </c>
      <c r="X619" s="5">
        <f t="shared" si="166"/>
        <v>1</v>
      </c>
      <c r="Y619" s="5">
        <f t="shared" si="167"/>
        <v>1.412401031434342</v>
      </c>
      <c r="Z619" s="5">
        <f t="shared" si="168"/>
        <v>1.1842359086486995</v>
      </c>
      <c r="AA619" s="5">
        <f t="shared" si="169"/>
        <v>1.2482103247542287</v>
      </c>
      <c r="AB619" s="5">
        <f t="shared" si="170"/>
        <v>1.2482103247542287</v>
      </c>
      <c r="AC619" s="5">
        <f t="shared" si="171"/>
        <v>1.2482103247542287</v>
      </c>
      <c r="AD619" s="5">
        <f t="shared" si="172"/>
        <v>1.2482103247542287</v>
      </c>
    </row>
    <row r="620" spans="15:30" x14ac:dyDescent="0.2">
      <c r="O620" s="6">
        <f t="shared" si="157"/>
        <v>62.690000000000623</v>
      </c>
      <c r="P620" s="6">
        <f t="shared" si="158"/>
        <v>62.700000000000621</v>
      </c>
      <c r="Q620" s="5">
        <f t="shared" si="159"/>
        <v>1.4107119540508759</v>
      </c>
      <c r="R620" s="5">
        <f t="shared" si="160"/>
        <v>1.4107119540508759</v>
      </c>
      <c r="S620" s="5">
        <f t="shared" si="161"/>
        <v>1.4292965820156385</v>
      </c>
      <c r="T620" s="5">
        <f t="shared" si="162"/>
        <v>1.4260692977428544</v>
      </c>
      <c r="U620" s="5">
        <f t="shared" si="163"/>
        <v>1.4260692977428544</v>
      </c>
      <c r="V620" s="5">
        <f t="shared" si="164"/>
        <v>1.4260692977428544</v>
      </c>
      <c r="W620" s="5">
        <f t="shared" si="165"/>
        <v>1.4260692977428544</v>
      </c>
      <c r="X620" s="5">
        <f t="shared" si="166"/>
        <v>1</v>
      </c>
      <c r="Y620" s="5">
        <f t="shared" si="167"/>
        <v>1.4107119540508759</v>
      </c>
      <c r="Z620" s="5">
        <f t="shared" si="168"/>
        <v>1.1830629118383373</v>
      </c>
      <c r="AA620" s="5">
        <f t="shared" si="169"/>
        <v>1.2469414022145118</v>
      </c>
      <c r="AB620" s="5">
        <f t="shared" si="170"/>
        <v>1.2469414022145118</v>
      </c>
      <c r="AC620" s="5">
        <f t="shared" si="171"/>
        <v>1.2469414022145118</v>
      </c>
      <c r="AD620" s="5">
        <f t="shared" si="172"/>
        <v>1.2469414022145118</v>
      </c>
    </row>
    <row r="621" spans="15:30" x14ac:dyDescent="0.2">
      <c r="O621" s="6">
        <f t="shared" si="157"/>
        <v>62.790000000000624</v>
      </c>
      <c r="P621" s="6">
        <f t="shared" si="158"/>
        <v>62.800000000000622</v>
      </c>
      <c r="Q621" s="5">
        <f t="shared" si="159"/>
        <v>1.4090305031427373</v>
      </c>
      <c r="R621" s="5">
        <f t="shared" si="160"/>
        <v>1.4090305031427373</v>
      </c>
      <c r="S621" s="5">
        <f t="shared" si="161"/>
        <v>1.4276488487020744</v>
      </c>
      <c r="T621" s="5">
        <f t="shared" si="162"/>
        <v>1.4244905601556337</v>
      </c>
      <c r="U621" s="5">
        <f t="shared" si="163"/>
        <v>1.4244905601556337</v>
      </c>
      <c r="V621" s="5">
        <f t="shared" si="164"/>
        <v>1.4244905601556337</v>
      </c>
      <c r="W621" s="5">
        <f t="shared" si="165"/>
        <v>1.4244905601556337</v>
      </c>
      <c r="X621" s="5">
        <f t="shared" si="166"/>
        <v>1</v>
      </c>
      <c r="Y621" s="5">
        <f t="shared" si="167"/>
        <v>1.4090305031427373</v>
      </c>
      <c r="Z621" s="5">
        <f t="shared" si="168"/>
        <v>1.1818963773938793</v>
      </c>
      <c r="AA621" s="5">
        <f t="shared" si="169"/>
        <v>1.2456786946833354</v>
      </c>
      <c r="AB621" s="5">
        <f t="shared" si="170"/>
        <v>1.2456786946833354</v>
      </c>
      <c r="AC621" s="5">
        <f t="shared" si="171"/>
        <v>1.2456786946833354</v>
      </c>
      <c r="AD621" s="5">
        <f t="shared" si="172"/>
        <v>1.2456786946833354</v>
      </c>
    </row>
    <row r="622" spans="15:30" x14ac:dyDescent="0.2">
      <c r="O622" s="6">
        <f t="shared" si="157"/>
        <v>62.890000000000626</v>
      </c>
      <c r="P622" s="6">
        <f t="shared" si="158"/>
        <v>62.900000000000624</v>
      </c>
      <c r="Q622" s="5">
        <f t="shared" si="159"/>
        <v>1.4073566337908152</v>
      </c>
      <c r="R622" s="5">
        <f t="shared" si="160"/>
        <v>1.4073566337908152</v>
      </c>
      <c r="S622" s="5">
        <f t="shared" si="161"/>
        <v>1.4260082860779897</v>
      </c>
      <c r="T622" s="5">
        <f t="shared" si="162"/>
        <v>1.422918535475675</v>
      </c>
      <c r="U622" s="5">
        <f t="shared" si="163"/>
        <v>1.422918535475675</v>
      </c>
      <c r="V622" s="5">
        <f t="shared" si="164"/>
        <v>1.422918535475675</v>
      </c>
      <c r="W622" s="5">
        <f t="shared" si="165"/>
        <v>1.422918535475675</v>
      </c>
      <c r="X622" s="5">
        <f t="shared" si="166"/>
        <v>1</v>
      </c>
      <c r="Y622" s="5">
        <f t="shared" si="167"/>
        <v>1.4073566337908152</v>
      </c>
      <c r="Z622" s="5">
        <f t="shared" si="168"/>
        <v>1.1807362661804579</v>
      </c>
      <c r="AA622" s="5">
        <f t="shared" si="169"/>
        <v>1.2444221656155932</v>
      </c>
      <c r="AB622" s="5">
        <f t="shared" si="170"/>
        <v>1.2444221656155932</v>
      </c>
      <c r="AC622" s="5">
        <f t="shared" si="171"/>
        <v>1.2444221656155932</v>
      </c>
      <c r="AD622" s="5">
        <f t="shared" si="172"/>
        <v>1.2444221656155932</v>
      </c>
    </row>
    <row r="623" spans="15:30" x14ac:dyDescent="0.2">
      <c r="O623" s="6">
        <f t="shared" si="157"/>
        <v>62.990000000000627</v>
      </c>
      <c r="P623" s="6">
        <f t="shared" si="158"/>
        <v>63.000000000000625</v>
      </c>
      <c r="Q623" s="5">
        <f t="shared" si="159"/>
        <v>1.4056903014213862</v>
      </c>
      <c r="R623" s="5">
        <f t="shared" si="160"/>
        <v>1.4056903014213862</v>
      </c>
      <c r="S623" s="5">
        <f t="shared" si="161"/>
        <v>1.4243748528460201</v>
      </c>
      <c r="T623" s="5">
        <f t="shared" si="162"/>
        <v>1.4213531856759576</v>
      </c>
      <c r="U623" s="5">
        <f t="shared" si="163"/>
        <v>1.4213531856759576</v>
      </c>
      <c r="V623" s="5">
        <f t="shared" si="164"/>
        <v>1.4213531856759576</v>
      </c>
      <c r="W623" s="5">
        <f t="shared" si="165"/>
        <v>1.4213531856759576</v>
      </c>
      <c r="X623" s="5">
        <f t="shared" si="166"/>
        <v>1</v>
      </c>
      <c r="Y623" s="5">
        <f t="shared" si="167"/>
        <v>1.4056903014213862</v>
      </c>
      <c r="Z623" s="5">
        <f t="shared" si="168"/>
        <v>1.1795825393771067</v>
      </c>
      <c r="AA623" s="5">
        <f t="shared" si="169"/>
        <v>1.2431717787487355</v>
      </c>
      <c r="AB623" s="5">
        <f t="shared" si="170"/>
        <v>1.2431717787487355</v>
      </c>
      <c r="AC623" s="5">
        <f t="shared" si="171"/>
        <v>1.2431717787487355</v>
      </c>
      <c r="AD623" s="5">
        <f t="shared" si="172"/>
        <v>1.2431717787487355</v>
      </c>
    </row>
    <row r="624" spans="15:30" x14ac:dyDescent="0.2">
      <c r="O624" s="6">
        <f t="shared" si="157"/>
        <v>63.090000000000629</v>
      </c>
      <c r="P624" s="6">
        <f t="shared" si="158"/>
        <v>63.100000000000627</v>
      </c>
      <c r="Q624" s="5">
        <f t="shared" si="159"/>
        <v>1.4040314618028595</v>
      </c>
      <c r="R624" s="5">
        <f t="shared" si="160"/>
        <v>1.4040314618028595</v>
      </c>
      <c r="S624" s="5">
        <f t="shared" si="161"/>
        <v>1.4227485080198472</v>
      </c>
      <c r="T624" s="5">
        <f t="shared" si="162"/>
        <v>1.419794473011708</v>
      </c>
      <c r="U624" s="5">
        <f t="shared" si="163"/>
        <v>1.419794473011708</v>
      </c>
      <c r="V624" s="5">
        <f t="shared" si="164"/>
        <v>1.419794473011708</v>
      </c>
      <c r="W624" s="5">
        <f t="shared" si="165"/>
        <v>1.419794473011708</v>
      </c>
      <c r="X624" s="5">
        <f t="shared" si="166"/>
        <v>1</v>
      </c>
      <c r="Y624" s="5">
        <f t="shared" si="167"/>
        <v>1.4040314618028595</v>
      </c>
      <c r="Z624" s="5">
        <f t="shared" si="168"/>
        <v>1.1784351584736887</v>
      </c>
      <c r="AA624" s="5">
        <f t="shared" si="169"/>
        <v>1.2419274981000938</v>
      </c>
      <c r="AB624" s="5">
        <f t="shared" si="170"/>
        <v>1.2419274981000938</v>
      </c>
      <c r="AC624" s="5">
        <f t="shared" si="171"/>
        <v>1.2419274981000938</v>
      </c>
      <c r="AD624" s="5">
        <f t="shared" si="172"/>
        <v>1.2419274981000938</v>
      </c>
    </row>
    <row r="625" spans="15:30" x14ac:dyDescent="0.2">
      <c r="O625" s="6">
        <f t="shared" si="157"/>
        <v>63.19000000000063</v>
      </c>
      <c r="P625" s="6">
        <f t="shared" si="158"/>
        <v>63.200000000000628</v>
      </c>
      <c r="Q625" s="5">
        <f t="shared" si="159"/>
        <v>1.402380071042562</v>
      </c>
      <c r="R625" s="5">
        <f t="shared" si="160"/>
        <v>1.402380071042562</v>
      </c>
      <c r="S625" s="5">
        <f t="shared" si="161"/>
        <v>1.4211292109213225</v>
      </c>
      <c r="T625" s="5">
        <f t="shared" si="162"/>
        <v>1.4182423600178233</v>
      </c>
      <c r="U625" s="5">
        <f t="shared" si="163"/>
        <v>1.4182423600178233</v>
      </c>
      <c r="V625" s="5">
        <f t="shared" si="164"/>
        <v>1.4182423600178233</v>
      </c>
      <c r="W625" s="5">
        <f t="shared" si="165"/>
        <v>1.4182423600178233</v>
      </c>
      <c r="X625" s="5">
        <f t="shared" si="166"/>
        <v>1</v>
      </c>
      <c r="Y625" s="5">
        <f t="shared" si="167"/>
        <v>1.402380071042562</v>
      </c>
      <c r="Z625" s="5">
        <f t="shared" si="168"/>
        <v>1.1772940852678606</v>
      </c>
      <c r="AA625" s="5">
        <f t="shared" si="169"/>
        <v>1.2406892879642324</v>
      </c>
      <c r="AB625" s="5">
        <f t="shared" si="170"/>
        <v>1.2406892879642324</v>
      </c>
      <c r="AC625" s="5">
        <f t="shared" si="171"/>
        <v>1.2406892879642324</v>
      </c>
      <c r="AD625" s="5">
        <f t="shared" si="172"/>
        <v>1.2406892879642324</v>
      </c>
    </row>
    <row r="626" spans="15:30" x14ac:dyDescent="0.2">
      <c r="O626" s="6">
        <f t="shared" si="157"/>
        <v>63.290000000000632</v>
      </c>
      <c r="P626" s="6">
        <f t="shared" si="158"/>
        <v>63.30000000000063</v>
      </c>
      <c r="Q626" s="5">
        <f t="shared" si="159"/>
        <v>1.4007360855835553</v>
      </c>
      <c r="R626" s="5">
        <f t="shared" si="160"/>
        <v>1.4007360855835553</v>
      </c>
      <c r="S626" s="5">
        <f t="shared" si="161"/>
        <v>1.4195169211776226</v>
      </c>
      <c r="T626" s="5">
        <f t="shared" si="162"/>
        <v>1.416696809506323</v>
      </c>
      <c r="U626" s="5">
        <f t="shared" si="163"/>
        <v>1.416696809506323</v>
      </c>
      <c r="V626" s="5">
        <f t="shared" si="164"/>
        <v>1.416696809506323</v>
      </c>
      <c r="W626" s="5">
        <f t="shared" si="165"/>
        <v>1.416696809506323</v>
      </c>
      <c r="X626" s="5">
        <f t="shared" si="166"/>
        <v>1</v>
      </c>
      <c r="Y626" s="5">
        <f t="shared" si="167"/>
        <v>1.4007360855835553</v>
      </c>
      <c r="Z626" s="5">
        <f t="shared" si="168"/>
        <v>1.1761592818620696</v>
      </c>
      <c r="AA626" s="5">
        <f t="shared" si="169"/>
        <v>1.2394571129103342</v>
      </c>
      <c r="AB626" s="5">
        <f t="shared" si="170"/>
        <v>1.2394571129103342</v>
      </c>
      <c r="AC626" s="5">
        <f t="shared" si="171"/>
        <v>1.2394571129103342</v>
      </c>
      <c r="AD626" s="5">
        <f t="shared" si="172"/>
        <v>1.2394571129103342</v>
      </c>
    </row>
    <row r="627" spans="15:30" x14ac:dyDescent="0.2">
      <c r="O627" s="6">
        <f t="shared" si="157"/>
        <v>63.390000000000633</v>
      </c>
      <c r="P627" s="6">
        <f t="shared" si="158"/>
        <v>63.400000000000631</v>
      </c>
      <c r="Q627" s="5">
        <f t="shared" si="159"/>
        <v>1.3990994622014887</v>
      </c>
      <c r="R627" s="5">
        <f t="shared" si="160"/>
        <v>1.3990994622014887</v>
      </c>
      <c r="S627" s="5">
        <f t="shared" si="161"/>
        <v>1.4179115987184348</v>
      </c>
      <c r="T627" s="5">
        <f t="shared" si="162"/>
        <v>1.415157784563827</v>
      </c>
      <c r="U627" s="5">
        <f t="shared" si="163"/>
        <v>1.415157784563827</v>
      </c>
      <c r="V627" s="5">
        <f t="shared" si="164"/>
        <v>1.415157784563827</v>
      </c>
      <c r="W627" s="5">
        <f t="shared" si="165"/>
        <v>1.415157784563827</v>
      </c>
      <c r="X627" s="5">
        <f t="shared" si="166"/>
        <v>1</v>
      </c>
      <c r="Y627" s="5">
        <f t="shared" si="167"/>
        <v>1.3990994622014887</v>
      </c>
      <c r="Z627" s="5">
        <f t="shared" si="168"/>
        <v>1.1750307106605888</v>
      </c>
      <c r="AA627" s="5">
        <f t="shared" si="169"/>
        <v>1.2382309377796101</v>
      </c>
      <c r="AB627" s="5">
        <f t="shared" si="170"/>
        <v>1.2382309377796101</v>
      </c>
      <c r="AC627" s="5">
        <f t="shared" si="171"/>
        <v>1.2382309377796101</v>
      </c>
      <c r="AD627" s="5">
        <f t="shared" si="172"/>
        <v>1.2382309377796101</v>
      </c>
    </row>
    <row r="628" spans="15:30" x14ac:dyDescent="0.2">
      <c r="O628" s="6">
        <f t="shared" si="157"/>
        <v>63.490000000000634</v>
      </c>
      <c r="P628" s="6">
        <f t="shared" si="158"/>
        <v>63.500000000000632</v>
      </c>
      <c r="Q628" s="5">
        <f t="shared" si="159"/>
        <v>1.397470158001489</v>
      </c>
      <c r="R628" s="5">
        <f t="shared" si="160"/>
        <v>1.397470158001489</v>
      </c>
      <c r="S628" s="5">
        <f t="shared" si="161"/>
        <v>1.4163132037731745</v>
      </c>
      <c r="T628" s="5">
        <f t="shared" si="162"/>
        <v>1.4136252485490621</v>
      </c>
      <c r="U628" s="5">
        <f t="shared" si="163"/>
        <v>1.4136252485490621</v>
      </c>
      <c r="V628" s="5">
        <f t="shared" si="164"/>
        <v>1.4136252485490621</v>
      </c>
      <c r="W628" s="5">
        <f t="shared" si="165"/>
        <v>1.4136252485490621</v>
      </c>
      <c r="X628" s="5">
        <f t="shared" si="166"/>
        <v>1</v>
      </c>
      <c r="Y628" s="5">
        <f t="shared" si="167"/>
        <v>1.397470158001489</v>
      </c>
      <c r="Z628" s="5">
        <f t="shared" si="168"/>
        <v>1.1739083343665824</v>
      </c>
      <c r="AA628" s="5">
        <f t="shared" si="169"/>
        <v>1.2370107276827431</v>
      </c>
      <c r="AB628" s="5">
        <f t="shared" si="170"/>
        <v>1.2370107276827431</v>
      </c>
      <c r="AC628" s="5">
        <f t="shared" si="171"/>
        <v>1.2370107276827431</v>
      </c>
      <c r="AD628" s="5">
        <f t="shared" si="172"/>
        <v>1.2370107276827431</v>
      </c>
    </row>
    <row r="629" spans="15:30" x14ac:dyDescent="0.2">
      <c r="O629" s="6">
        <f t="shared" si="157"/>
        <v>63.590000000000636</v>
      </c>
      <c r="P629" s="6">
        <f t="shared" si="158"/>
        <v>63.600000000000634</v>
      </c>
      <c r="Q629" s="5">
        <f t="shared" si="159"/>
        <v>1.3958481304150825</v>
      </c>
      <c r="R629" s="5">
        <f t="shared" si="160"/>
        <v>1.3958481304150825</v>
      </c>
      <c r="S629" s="5">
        <f t="shared" si="161"/>
        <v>1.4147216968682319</v>
      </c>
      <c r="T629" s="5">
        <f t="shared" si="162"/>
        <v>1.412099165090394</v>
      </c>
      <c r="U629" s="5">
        <f t="shared" si="163"/>
        <v>1.412099165090394</v>
      </c>
      <c r="V629" s="5">
        <f t="shared" si="164"/>
        <v>1.412099165090394</v>
      </c>
      <c r="W629" s="5">
        <f t="shared" si="165"/>
        <v>1.412099165090394</v>
      </c>
      <c r="X629" s="5">
        <f t="shared" si="166"/>
        <v>1</v>
      </c>
      <c r="Y629" s="5">
        <f t="shared" si="167"/>
        <v>1.3958481304150825</v>
      </c>
      <c r="Z629" s="5">
        <f t="shared" si="168"/>
        <v>1.1727921159792078</v>
      </c>
      <c r="AA629" s="5">
        <f t="shared" si="169"/>
        <v>1.2357964479973553</v>
      </c>
      <c r="AB629" s="5">
        <f t="shared" si="170"/>
        <v>1.2357964479973553</v>
      </c>
      <c r="AC629" s="5">
        <f t="shared" si="171"/>
        <v>1.2357964479973553</v>
      </c>
      <c r="AD629" s="5">
        <f t="shared" si="172"/>
        <v>1.2357964479973553</v>
      </c>
    </row>
    <row r="630" spans="15:30" x14ac:dyDescent="0.2">
      <c r="O630" s="6">
        <f t="shared" si="157"/>
        <v>63.690000000000637</v>
      </c>
      <c r="P630" s="6">
        <f t="shared" si="158"/>
        <v>63.700000000000635</v>
      </c>
      <c r="Q630" s="5">
        <f t="shared" si="159"/>
        <v>1.394233337197152</v>
      </c>
      <c r="R630" s="5">
        <f t="shared" si="160"/>
        <v>1.394233337197152</v>
      </c>
      <c r="S630" s="5">
        <f t="shared" si="161"/>
        <v>1.4131370388242492</v>
      </c>
      <c r="T630" s="5">
        <f t="shared" si="162"/>
        <v>1.4105794980833883</v>
      </c>
      <c r="U630" s="5">
        <f t="shared" si="163"/>
        <v>1.4105794980833883</v>
      </c>
      <c r="V630" s="5">
        <f t="shared" si="164"/>
        <v>1.4105794980833883</v>
      </c>
      <c r="W630" s="5">
        <f t="shared" si="165"/>
        <v>1.4105794980833883</v>
      </c>
      <c r="X630" s="5">
        <f t="shared" si="166"/>
        <v>1</v>
      </c>
      <c r="Y630" s="5">
        <f t="shared" si="167"/>
        <v>1.394233337197152</v>
      </c>
      <c r="Z630" s="5">
        <f t="shared" si="168"/>
        <v>1.1716820187907482</v>
      </c>
      <c r="AA630" s="5">
        <f t="shared" si="169"/>
        <v>1.2345880643655069</v>
      </c>
      <c r="AB630" s="5">
        <f t="shared" si="170"/>
        <v>1.2345880643655069</v>
      </c>
      <c r="AC630" s="5">
        <f t="shared" si="171"/>
        <v>1.2345880643655069</v>
      </c>
      <c r="AD630" s="5">
        <f t="shared" si="172"/>
        <v>1.2345880643655069</v>
      </c>
    </row>
    <row r="631" spans="15:30" x14ac:dyDescent="0.2">
      <c r="O631" s="6">
        <f t="shared" si="157"/>
        <v>63.790000000000639</v>
      </c>
      <c r="P631" s="6">
        <f t="shared" si="158"/>
        <v>63.800000000000637</v>
      </c>
      <c r="Q631" s="5">
        <f t="shared" si="159"/>
        <v>1.3926257364229269</v>
      </c>
      <c r="R631" s="5">
        <f t="shared" si="160"/>
        <v>1.3926257364229269</v>
      </c>
      <c r="S631" s="5">
        <f t="shared" si="161"/>
        <v>1.4115591907534268</v>
      </c>
      <c r="T631" s="5">
        <f t="shared" si="162"/>
        <v>1.4090662116883925</v>
      </c>
      <c r="U631" s="5">
        <f t="shared" si="163"/>
        <v>1.4090662116883925</v>
      </c>
      <c r="V631" s="5">
        <f t="shared" si="164"/>
        <v>1.4090662116883925</v>
      </c>
      <c r="W631" s="5">
        <f t="shared" si="165"/>
        <v>1.4090662116883925</v>
      </c>
      <c r="X631" s="5">
        <f t="shared" si="166"/>
        <v>1</v>
      </c>
      <c r="Y631" s="5">
        <f t="shared" si="167"/>
        <v>1.3926257364229269</v>
      </c>
      <c r="Z631" s="5">
        <f t="shared" si="168"/>
        <v>1.1705780063837798</v>
      </c>
      <c r="AA631" s="5">
        <f t="shared" si="169"/>
        <v>1.2333855426912212</v>
      </c>
      <c r="AB631" s="5">
        <f t="shared" si="170"/>
        <v>1.2333855426912212</v>
      </c>
      <c r="AC631" s="5">
        <f t="shared" si="171"/>
        <v>1.2333855426912212</v>
      </c>
      <c r="AD631" s="5">
        <f t="shared" si="172"/>
        <v>1.2333855426912212</v>
      </c>
    </row>
    <row r="632" spans="15:30" x14ac:dyDescent="0.2">
      <c r="O632" s="6">
        <f t="shared" si="157"/>
        <v>63.89000000000064</v>
      </c>
      <c r="P632" s="6">
        <f t="shared" si="158"/>
        <v>63.900000000000638</v>
      </c>
      <c r="Q632" s="5">
        <f t="shared" si="159"/>
        <v>1.3910252864850066</v>
      </c>
      <c r="R632" s="5">
        <f t="shared" si="160"/>
        <v>1.3910252864850066</v>
      </c>
      <c r="S632" s="5">
        <f t="shared" si="161"/>
        <v>1.4099881140568598</v>
      </c>
      <c r="T632" s="5">
        <f t="shared" si="162"/>
        <v>1.4075592703281519</v>
      </c>
      <c r="U632" s="5">
        <f t="shared" si="163"/>
        <v>1.4075592703281519</v>
      </c>
      <c r="V632" s="5">
        <f t="shared" si="164"/>
        <v>1.4075592703281519</v>
      </c>
      <c r="W632" s="5">
        <f t="shared" si="165"/>
        <v>1.4075592703281519</v>
      </c>
      <c r="X632" s="5">
        <f t="shared" si="166"/>
        <v>1</v>
      </c>
      <c r="Y632" s="5">
        <f t="shared" si="167"/>
        <v>1.3910252864850066</v>
      </c>
      <c r="Z632" s="5">
        <f t="shared" si="168"/>
        <v>1.1694800426283707</v>
      </c>
      <c r="AA632" s="5">
        <f t="shared" si="169"/>
        <v>1.2321888491380373</v>
      </c>
      <c r="AB632" s="5">
        <f t="shared" si="170"/>
        <v>1.2321888491380373</v>
      </c>
      <c r="AC632" s="5">
        <f t="shared" si="171"/>
        <v>1.2321888491380373</v>
      </c>
      <c r="AD632" s="5">
        <f t="shared" si="172"/>
        <v>1.2321888491380373</v>
      </c>
    </row>
    <row r="633" spans="15:30" x14ac:dyDescent="0.2">
      <c r="O633" s="6">
        <f t="shared" si="157"/>
        <v>63.990000000000641</v>
      </c>
      <c r="P633" s="6">
        <f t="shared" si="158"/>
        <v>64.000000000000639</v>
      </c>
      <c r="Q633" s="5">
        <f t="shared" si="159"/>
        <v>1.3894319460904161</v>
      </c>
      <c r="R633" s="5">
        <f t="shared" si="160"/>
        <v>1.3894319460904161</v>
      </c>
      <c r="S633" s="5">
        <f t="shared" si="161"/>
        <v>1.4084237704219011</v>
      </c>
      <c r="T633" s="5">
        <f t="shared" si="162"/>
        <v>1.4060586386854417</v>
      </c>
      <c r="U633" s="5">
        <f t="shared" si="163"/>
        <v>1.4060586386854417</v>
      </c>
      <c r="V633" s="5">
        <f t="shared" si="164"/>
        <v>1.4060586386854417</v>
      </c>
      <c r="W633" s="5">
        <f t="shared" si="165"/>
        <v>1.4060586386854417</v>
      </c>
      <c r="X633" s="5">
        <f t="shared" si="166"/>
        <v>1</v>
      </c>
      <c r="Y633" s="5">
        <f t="shared" si="167"/>
        <v>1.3894319460904161</v>
      </c>
      <c r="Z633" s="5">
        <f t="shared" si="168"/>
        <v>1.1683880916793106</v>
      </c>
      <c r="AA633" s="5">
        <f t="shared" si="169"/>
        <v>1.2309979501265889</v>
      </c>
      <c r="AB633" s="5">
        <f t="shared" si="170"/>
        <v>1.2309979501265889</v>
      </c>
      <c r="AC633" s="5">
        <f t="shared" si="171"/>
        <v>1.2309979501265889</v>
      </c>
      <c r="AD633" s="5">
        <f t="shared" si="172"/>
        <v>1.2309979501265889</v>
      </c>
    </row>
    <row r="634" spans="15:30" x14ac:dyDescent="0.2">
      <c r="O634" s="6">
        <f t="shared" si="157"/>
        <v>64.090000000000629</v>
      </c>
      <c r="P634" s="6">
        <f t="shared" si="158"/>
        <v>64.100000000000634</v>
      </c>
      <c r="Q634" s="5">
        <f t="shared" si="159"/>
        <v>1.3878456742576948</v>
      </c>
      <c r="R634" s="5">
        <f t="shared" si="160"/>
        <v>1.3878456742576948</v>
      </c>
      <c r="S634" s="5">
        <f t="shared" si="161"/>
        <v>1.4068661218195557</v>
      </c>
      <c r="T634" s="5">
        <f t="shared" si="162"/>
        <v>1.4045642817007331</v>
      </c>
      <c r="U634" s="5">
        <f t="shared" si="163"/>
        <v>1.4045642817007331</v>
      </c>
      <c r="V634" s="5">
        <f t="shared" si="164"/>
        <v>1.4045642817007331</v>
      </c>
      <c r="W634" s="5">
        <f t="shared" si="165"/>
        <v>1.4045642817007331</v>
      </c>
      <c r="X634" s="5">
        <f t="shared" si="166"/>
        <v>1</v>
      </c>
      <c r="Y634" s="5">
        <f t="shared" si="167"/>
        <v>1.3878456742576948</v>
      </c>
      <c r="Z634" s="5">
        <f t="shared" si="168"/>
        <v>1.1673021179733736</v>
      </c>
      <c r="AA634" s="5">
        <f t="shared" si="169"/>
        <v>1.2298128123322118</v>
      </c>
      <c r="AB634" s="5">
        <f t="shared" si="170"/>
        <v>1.2298128123322118</v>
      </c>
      <c r="AC634" s="5">
        <f t="shared" si="171"/>
        <v>1.2298128123322118</v>
      </c>
      <c r="AD634" s="5">
        <f t="shared" si="172"/>
        <v>1.2298128123322118</v>
      </c>
    </row>
    <row r="635" spans="15:30" x14ac:dyDescent="0.2">
      <c r="O635" s="6">
        <f t="shared" si="157"/>
        <v>64.190000000000623</v>
      </c>
      <c r="P635" s="6">
        <f t="shared" si="158"/>
        <v>64.200000000000628</v>
      </c>
      <c r="Q635" s="5">
        <f t="shared" si="159"/>
        <v>1.3862664303140166</v>
      </c>
      <c r="R635" s="5">
        <f t="shared" si="160"/>
        <v>1.3862664303140166</v>
      </c>
      <c r="S635" s="5">
        <f t="shared" si="161"/>
        <v>1.4053151305019014</v>
      </c>
      <c r="T635" s="5">
        <f t="shared" si="162"/>
        <v>1.4030761645698766</v>
      </c>
      <c r="U635" s="5">
        <f t="shared" si="163"/>
        <v>1.4030761645698766</v>
      </c>
      <c r="V635" s="5">
        <f t="shared" si="164"/>
        <v>1.4030761645698766</v>
      </c>
      <c r="W635" s="5">
        <f t="shared" si="165"/>
        <v>1.4030761645698766</v>
      </c>
      <c r="X635" s="5">
        <f t="shared" si="166"/>
        <v>1</v>
      </c>
      <c r="Y635" s="5">
        <f t="shared" si="167"/>
        <v>1.3862664303140166</v>
      </c>
      <c r="Z635" s="5">
        <f t="shared" si="168"/>
        <v>1.1662220862266108</v>
      </c>
      <c r="AA635" s="5">
        <f t="shared" si="169"/>
        <v>1.228633402682576</v>
      </c>
      <c r="AB635" s="5">
        <f t="shared" si="170"/>
        <v>1.228633402682576</v>
      </c>
      <c r="AC635" s="5">
        <f t="shared" si="171"/>
        <v>1.228633402682576</v>
      </c>
      <c r="AD635" s="5">
        <f t="shared" si="172"/>
        <v>1.228633402682576</v>
      </c>
    </row>
    <row r="636" spans="15:30" x14ac:dyDescent="0.2">
      <c r="O636" s="6">
        <f t="shared" si="157"/>
        <v>64.290000000000617</v>
      </c>
      <c r="P636" s="6">
        <f t="shared" si="158"/>
        <v>64.300000000000622</v>
      </c>
      <c r="Q636" s="5">
        <f t="shared" si="159"/>
        <v>1.3846941738923408</v>
      </c>
      <c r="R636" s="5">
        <f t="shared" si="160"/>
        <v>1.3846941738923408</v>
      </c>
      <c r="S636" s="5">
        <f t="shared" si="161"/>
        <v>1.4037707589995352</v>
      </c>
      <c r="T636" s="5">
        <f t="shared" si="162"/>
        <v>1.4015942527418159</v>
      </c>
      <c r="U636" s="5">
        <f t="shared" si="163"/>
        <v>1.4015942527418159</v>
      </c>
      <c r="V636" s="5">
        <f t="shared" si="164"/>
        <v>1.4015942527418159</v>
      </c>
      <c r="W636" s="5">
        <f t="shared" si="165"/>
        <v>1.4015942527418159</v>
      </c>
      <c r="X636" s="5">
        <f t="shared" si="166"/>
        <v>1</v>
      </c>
      <c r="Y636" s="5">
        <f t="shared" si="167"/>
        <v>1.3846941738923408</v>
      </c>
      <c r="Z636" s="5">
        <f t="shared" si="168"/>
        <v>1.1651479614316744</v>
      </c>
      <c r="AA636" s="5">
        <f t="shared" si="169"/>
        <v>1.2274596883553439</v>
      </c>
      <c r="AB636" s="5">
        <f t="shared" si="170"/>
        <v>1.2274596883553439</v>
      </c>
      <c r="AC636" s="5">
        <f t="shared" si="171"/>
        <v>1.2274596883553439</v>
      </c>
      <c r="AD636" s="5">
        <f t="shared" si="172"/>
        <v>1.2274596883553439</v>
      </c>
    </row>
    <row r="637" spans="15:30" x14ac:dyDescent="0.2">
      <c r="O637" s="6">
        <f t="shared" si="157"/>
        <v>64.390000000000612</v>
      </c>
      <c r="P637" s="6">
        <f t="shared" si="158"/>
        <v>64.400000000000617</v>
      </c>
      <c r="Q637" s="5">
        <f t="shared" si="159"/>
        <v>1.3831288649285947</v>
      </c>
      <c r="R637" s="5">
        <f t="shared" si="160"/>
        <v>1.3831288649285947</v>
      </c>
      <c r="S637" s="5">
        <f t="shared" si="161"/>
        <v>1.4022329701190532</v>
      </c>
      <c r="T637" s="5">
        <f t="shared" si="162"/>
        <v>1.4001185119163224</v>
      </c>
      <c r="U637" s="5">
        <f t="shared" si="163"/>
        <v>1.4001185119163224</v>
      </c>
      <c r="V637" s="5">
        <f t="shared" si="164"/>
        <v>1.4001185119163224</v>
      </c>
      <c r="W637" s="5">
        <f t="shared" si="165"/>
        <v>1.4001185119163224</v>
      </c>
      <c r="X637" s="5">
        <f t="shared" si="166"/>
        <v>1</v>
      </c>
      <c r="Y637" s="5">
        <f t="shared" si="167"/>
        <v>1.3831288649285947</v>
      </c>
      <c r="Z637" s="5">
        <f t="shared" si="168"/>
        <v>1.1640797088551706</v>
      </c>
      <c r="AA637" s="5">
        <f t="shared" si="169"/>
        <v>1.2262916367758554</v>
      </c>
      <c r="AB637" s="5">
        <f t="shared" si="170"/>
        <v>1.2262916367758554</v>
      </c>
      <c r="AC637" s="5">
        <f t="shared" si="171"/>
        <v>1.2262916367758554</v>
      </c>
      <c r="AD637" s="5">
        <f t="shared" si="172"/>
        <v>1.2262916367758554</v>
      </c>
    </row>
    <row r="638" spans="15:30" x14ac:dyDescent="0.2">
      <c r="O638" s="6">
        <f t="shared" si="157"/>
        <v>64.490000000000606</v>
      </c>
      <c r="P638" s="6">
        <f t="shared" si="158"/>
        <v>64.500000000000611</v>
      </c>
      <c r="Q638" s="5">
        <f t="shared" si="159"/>
        <v>1.3815704636588872</v>
      </c>
      <c r="R638" s="5">
        <f t="shared" si="160"/>
        <v>1.3815704636588872</v>
      </c>
      <c r="S638" s="5">
        <f t="shared" si="161"/>
        <v>1.4007017269405517</v>
      </c>
      <c r="T638" s="5">
        <f t="shared" si="162"/>
        <v>1.3986489080417552</v>
      </c>
      <c r="U638" s="5">
        <f t="shared" si="163"/>
        <v>1.3986489080417552</v>
      </c>
      <c r="V638" s="5">
        <f t="shared" si="164"/>
        <v>1.3986489080417552</v>
      </c>
      <c r="W638" s="5">
        <f t="shared" si="165"/>
        <v>1.3986489080417552</v>
      </c>
      <c r="X638" s="5">
        <f t="shared" si="166"/>
        <v>1</v>
      </c>
      <c r="Y638" s="5">
        <f t="shared" si="167"/>
        <v>1.3815704636588872</v>
      </c>
      <c r="Z638" s="5">
        <f t="shared" si="168"/>
        <v>1.1630172940350443</v>
      </c>
      <c r="AA638" s="5">
        <f t="shared" si="169"/>
        <v>1.2251292156148363</v>
      </c>
      <c r="AB638" s="5">
        <f t="shared" si="170"/>
        <v>1.2251292156148363</v>
      </c>
      <c r="AC638" s="5">
        <f t="shared" si="171"/>
        <v>1.2251292156148363</v>
      </c>
      <c r="AD638" s="5">
        <f t="shared" si="172"/>
        <v>1.2251292156148363</v>
      </c>
    </row>
    <row r="639" spans="15:30" x14ac:dyDescent="0.2">
      <c r="O639" s="6">
        <f t="shared" si="157"/>
        <v>64.5900000000006</v>
      </c>
      <c r="P639" s="6">
        <f t="shared" si="158"/>
        <v>64.600000000000605</v>
      </c>
      <c r="Q639" s="5">
        <f t="shared" si="159"/>
        <v>1.3800189306167525</v>
      </c>
      <c r="R639" s="5">
        <f t="shared" si="160"/>
        <v>1.3800189306167525</v>
      </c>
      <c r="S639" s="5">
        <f t="shared" si="161"/>
        <v>1.399176992815157</v>
      </c>
      <c r="T639" s="5">
        <f t="shared" si="162"/>
        <v>1.3971854073128456</v>
      </c>
      <c r="U639" s="5">
        <f t="shared" si="163"/>
        <v>1.3971854073128456</v>
      </c>
      <c r="V639" s="5">
        <f t="shared" si="164"/>
        <v>1.3971854073128456</v>
      </c>
      <c r="W639" s="5">
        <f t="shared" si="165"/>
        <v>1.3971854073128456</v>
      </c>
      <c r="X639" s="5">
        <f t="shared" si="166"/>
        <v>1</v>
      </c>
      <c r="Y639" s="5">
        <f t="shared" si="167"/>
        <v>1.3800189306167525</v>
      </c>
      <c r="Z639" s="5">
        <f t="shared" si="168"/>
        <v>1.1619606827779914</v>
      </c>
      <c r="AA639" s="5">
        <f t="shared" si="169"/>
        <v>1.2239723927861341</v>
      </c>
      <c r="AB639" s="5">
        <f t="shared" si="170"/>
        <v>1.2239723927861341</v>
      </c>
      <c r="AC639" s="5">
        <f t="shared" si="171"/>
        <v>1.2239723927861341</v>
      </c>
      <c r="AD639" s="5">
        <f t="shared" si="172"/>
        <v>1.2239723927861341</v>
      </c>
    </row>
    <row r="640" spans="15:30" x14ac:dyDescent="0.2">
      <c r="O640" s="6">
        <f t="shared" si="157"/>
        <v>64.690000000000595</v>
      </c>
      <c r="P640" s="6">
        <f t="shared" si="158"/>
        <v>64.7000000000006</v>
      </c>
      <c r="Q640" s="5">
        <f t="shared" si="159"/>
        <v>1.3784742266304226</v>
      </c>
      <c r="R640" s="5">
        <f t="shared" si="160"/>
        <v>1.3784742266304226</v>
      </c>
      <c r="S640" s="5">
        <f t="shared" si="161"/>
        <v>1.3976587313625817</v>
      </c>
      <c r="T640" s="5">
        <f t="shared" si="162"/>
        <v>1.3957279761685015</v>
      </c>
      <c r="U640" s="5">
        <f t="shared" si="163"/>
        <v>1.3957279761685015</v>
      </c>
      <c r="V640" s="5">
        <f t="shared" si="164"/>
        <v>1.3957279761685015</v>
      </c>
      <c r="W640" s="5">
        <f t="shared" si="165"/>
        <v>1.3957279761685015</v>
      </c>
      <c r="X640" s="5">
        <f t="shared" si="166"/>
        <v>1</v>
      </c>
      <c r="Y640" s="5">
        <f t="shared" si="167"/>
        <v>1.3784742266304226</v>
      </c>
      <c r="Z640" s="5">
        <f t="shared" si="168"/>
        <v>1.1609098411569012</v>
      </c>
      <c r="AA640" s="5">
        <f t="shared" si="169"/>
        <v>1.2228211364444768</v>
      </c>
      <c r="AB640" s="5">
        <f t="shared" si="170"/>
        <v>1.2228211364444768</v>
      </c>
      <c r="AC640" s="5">
        <f t="shared" si="171"/>
        <v>1.2228211364444768</v>
      </c>
      <c r="AD640" s="5">
        <f t="shared" si="172"/>
        <v>1.2228211364444768</v>
      </c>
    </row>
    <row r="641" spans="15:30" x14ac:dyDescent="0.2">
      <c r="O641" s="6">
        <f t="shared" si="157"/>
        <v>64.790000000000589</v>
      </c>
      <c r="P641" s="6">
        <f t="shared" si="158"/>
        <v>64.800000000000594</v>
      </c>
      <c r="Q641" s="5">
        <f t="shared" si="159"/>
        <v>1.3769363128201313</v>
      </c>
      <c r="R641" s="5">
        <f t="shared" si="160"/>
        <v>1.3769363128201313</v>
      </c>
      <c r="S641" s="5">
        <f t="shared" si="161"/>
        <v>1.3961469064687075</v>
      </c>
      <c r="T641" s="5">
        <f t="shared" si="162"/>
        <v>1.39427658128964</v>
      </c>
      <c r="U641" s="5">
        <f t="shared" si="163"/>
        <v>1.39427658128964</v>
      </c>
      <c r="V641" s="5">
        <f t="shared" si="164"/>
        <v>1.39427658128964</v>
      </c>
      <c r="W641" s="5">
        <f t="shared" si="165"/>
        <v>1.39427658128964</v>
      </c>
      <c r="X641" s="5">
        <f t="shared" si="166"/>
        <v>1</v>
      </c>
      <c r="Y641" s="5">
        <f t="shared" si="167"/>
        <v>1.3769363128201313</v>
      </c>
      <c r="Z641" s="5">
        <f t="shared" si="168"/>
        <v>1.1598647355083274</v>
      </c>
      <c r="AA641" s="5">
        <f t="shared" si="169"/>
        <v>1.2216754149832563</v>
      </c>
      <c r="AB641" s="5">
        <f t="shared" si="170"/>
        <v>1.2216754149832563</v>
      </c>
      <c r="AC641" s="5">
        <f t="shared" si="171"/>
        <v>1.2216754149832563</v>
      </c>
      <c r="AD641" s="5">
        <f t="shared" si="172"/>
        <v>1.2216754149832563</v>
      </c>
    </row>
    <row r="642" spans="15:30" x14ac:dyDescent="0.2">
      <c r="O642" s="6">
        <f t="shared" si="157"/>
        <v>64.890000000000583</v>
      </c>
      <c r="P642" s="6">
        <f t="shared" si="158"/>
        <v>64.900000000000588</v>
      </c>
      <c r="Q642" s="5">
        <f t="shared" si="159"/>
        <v>1.375405150595445</v>
      </c>
      <c r="R642" s="5">
        <f t="shared" si="160"/>
        <v>1.375405150595445</v>
      </c>
      <c r="S642" s="5">
        <f t="shared" si="161"/>
        <v>1.3946414822831936</v>
      </c>
      <c r="T642" s="5">
        <f t="shared" si="162"/>
        <v>1.3928311895970387</v>
      </c>
      <c r="U642" s="5">
        <f t="shared" si="163"/>
        <v>1.3928311895970387</v>
      </c>
      <c r="V642" s="5">
        <f t="shared" si="164"/>
        <v>1.3928311895970387</v>
      </c>
      <c r="W642" s="5">
        <f t="shared" si="165"/>
        <v>1.3928311895970387</v>
      </c>
      <c r="X642" s="5">
        <f t="shared" si="166"/>
        <v>1</v>
      </c>
      <c r="Y642" s="5">
        <f t="shared" si="167"/>
        <v>1.375405150595445</v>
      </c>
      <c r="Z642" s="5">
        <f t="shared" si="168"/>
        <v>1.1588253324299869</v>
      </c>
      <c r="AA642" s="5">
        <f t="shared" si="169"/>
        <v>1.2205351970323361</v>
      </c>
      <c r="AB642" s="5">
        <f t="shared" si="170"/>
        <v>1.2205351970323361</v>
      </c>
      <c r="AC642" s="5">
        <f t="shared" si="171"/>
        <v>1.2205351970323361</v>
      </c>
      <c r="AD642" s="5">
        <f t="shared" si="172"/>
        <v>1.2205351970323361</v>
      </c>
    </row>
    <row r="643" spans="15:30" x14ac:dyDescent="0.2">
      <c r="O643" s="6">
        <f t="shared" ref="O643:O706" si="173">P643-0.01</f>
        <v>64.990000000000578</v>
      </c>
      <c r="P643" s="6">
        <f t="shared" si="158"/>
        <v>65.000000000000583</v>
      </c>
      <c r="Q643" s="5">
        <f t="shared" si="159"/>
        <v>1.373880701652624</v>
      </c>
      <c r="R643" s="5">
        <f t="shared" si="160"/>
        <v>1.373880701652624</v>
      </c>
      <c r="S643" s="5">
        <f t="shared" si="161"/>
        <v>1.3931424232171086</v>
      </c>
      <c r="T643" s="5">
        <f t="shared" si="162"/>
        <v>1.3913917682492107</v>
      </c>
      <c r="U643" s="5">
        <f t="shared" si="163"/>
        <v>1.3913917682492107</v>
      </c>
      <c r="V643" s="5">
        <f t="shared" si="164"/>
        <v>1.3913917682492107</v>
      </c>
      <c r="W643" s="5">
        <f t="shared" si="165"/>
        <v>1.3913917682492107</v>
      </c>
      <c r="X643" s="5">
        <f t="shared" si="166"/>
        <v>1</v>
      </c>
      <c r="Y643" s="5">
        <f t="shared" si="167"/>
        <v>1.373880701652624</v>
      </c>
      <c r="Z643" s="5">
        <f t="shared" si="168"/>
        <v>1.157791598778287</v>
      </c>
      <c r="AA643" s="5">
        <f t="shared" si="169"/>
        <v>1.219400451455884</v>
      </c>
      <c r="AB643" s="5">
        <f t="shared" si="170"/>
        <v>1.219400451455884</v>
      </c>
      <c r="AC643" s="5">
        <f t="shared" si="171"/>
        <v>1.219400451455884</v>
      </c>
      <c r="AD643" s="5">
        <f t="shared" si="172"/>
        <v>1.219400451455884</v>
      </c>
    </row>
    <row r="644" spans="15:30" x14ac:dyDescent="0.2">
      <c r="O644" s="6">
        <f t="shared" si="173"/>
        <v>65.090000000000572</v>
      </c>
      <c r="P644" s="6">
        <f t="shared" ref="P644:P707" si="174">P643+0.1</f>
        <v>65.100000000000577</v>
      </c>
      <c r="Q644" s="5">
        <f t="shared" ref="Q644:Q707" si="175">IF($P644&gt;=$D$5,1,10^($C$5*LOG(MAX($P644,$E$5)/$D$5)^2))</f>
        <v>1.3723629279720129</v>
      </c>
      <c r="R644" s="5">
        <f t="shared" ref="R644:R707" si="176">IF($P644&gt;=$D$6,1,10^($C$6*LOG(MAX($P644,$E$6)/$D$6)^2))</f>
        <v>1.3723629279720129</v>
      </c>
      <c r="S644" s="5">
        <f t="shared" ref="S644:S707" si="177">IF($P644&gt;=$D$7,1,10^($C$7*LOG(MAX($P644,$E$7)/$D$7)^2))</f>
        <v>1.3916496939405905</v>
      </c>
      <c r="T644" s="5">
        <f t="shared" ref="T644:T707" si="178">IF($P644&gt;=$D$8,1,10^($C$8*LOG(MAX($P644,$E$8)/$D$8)^2))</f>
        <v>1.3899582846403042</v>
      </c>
      <c r="U644" s="5">
        <f t="shared" ref="U644:U707" si="179">IF($P644&gt;=$D$9,1,10^($C$9*LOG(MAX($P644,$E$9)/$D$9)^2))</f>
        <v>1.3899582846403042</v>
      </c>
      <c r="V644" s="5">
        <f t="shared" ref="V644:V707" si="180">IF($P644&gt;=$D$10,1,10^($C$10*LOG(MAX($P644,$E$10)/$D$10)^2))</f>
        <v>1.3899582846403042</v>
      </c>
      <c r="W644" s="5">
        <f t="shared" ref="W644:W707" si="181">IF($P644&gt;=$D$11,1,10^($C$11*LOG(MAX($P644,$E$11)/$D$11)^2))</f>
        <v>1.3899582846403042</v>
      </c>
      <c r="X644" s="5">
        <f t="shared" ref="X644:X707" si="182">IF($P644&gt;=$H646,1,10^($G$5*LOG(MAX($P644,$I$5)/$H$5)^2))</f>
        <v>1</v>
      </c>
      <c r="Y644" s="5">
        <f t="shared" ref="Y644:Y707" si="183">IF($P644&gt;=$H$6,1,10^($G$6*LOG(MAX($P644,$I$6)/$H$6)^2))</f>
        <v>1.3723629279720129</v>
      </c>
      <c r="Z644" s="5">
        <f t="shared" ref="Z644:Z707" si="184">IF($P644&gt;=$H$7,1,10^($G$7*LOG(MAX($P644,$I$7)/$H$7)^2))</f>
        <v>1.1567635016658799</v>
      </c>
      <c r="AA644" s="5">
        <f t="shared" ref="AA644:AA707" si="185">IF(P644&gt;=$H$8,1,10^($G$8*LOG(MAX($P644,$I$8)/$H$8)^2))</f>
        <v>1.2182711473502259</v>
      </c>
      <c r="AB644" s="5">
        <f t="shared" ref="AB644:AB707" si="186">IF($P644&gt;=$H$9,1,10^($G$9*LOG(MAX($P644,$I$9)/$H$9)^2))</f>
        <v>1.2182711473502259</v>
      </c>
      <c r="AC644" s="5">
        <f t="shared" ref="AC644:AC707" si="187">IF($P644&gt;=$H$10,1,10^($G$10*LOG(MAX($P644,$I$10)/$H$10)^2))</f>
        <v>1.2182711473502259</v>
      </c>
      <c r="AD644" s="5">
        <f t="shared" ref="AD644:AD707" si="188">IF($P644&gt;=$H$11,1,10^($G$11*LOG(MAX($P644,$I$11)/$H$11)^2))</f>
        <v>1.2182711473502259</v>
      </c>
    </row>
    <row r="645" spans="15:30" x14ac:dyDescent="0.2">
      <c r="O645" s="6">
        <f t="shared" si="173"/>
        <v>65.190000000000566</v>
      </c>
      <c r="P645" s="6">
        <f t="shared" si="174"/>
        <v>65.200000000000571</v>
      </c>
      <c r="Q645" s="5">
        <f t="shared" si="175"/>
        <v>1.3708517918154557</v>
      </c>
      <c r="R645" s="5">
        <f t="shared" si="176"/>
        <v>1.3708517918154557</v>
      </c>
      <c r="S645" s="5">
        <f t="shared" si="177"/>
        <v>1.3901632593805304</v>
      </c>
      <c r="T645" s="5">
        <f t="shared" si="178"/>
        <v>1.3885307063980199</v>
      </c>
      <c r="U645" s="5">
        <f t="shared" si="179"/>
        <v>1.3885307063980199</v>
      </c>
      <c r="V645" s="5">
        <f t="shared" si="180"/>
        <v>1.3885307063980199</v>
      </c>
      <c r="W645" s="5">
        <f t="shared" si="181"/>
        <v>1.3885307063980199</v>
      </c>
      <c r="X645" s="5">
        <f t="shared" si="182"/>
        <v>1</v>
      </c>
      <c r="Y645" s="5">
        <f t="shared" si="183"/>
        <v>1.3708517918154557</v>
      </c>
      <c r="Z645" s="5">
        <f t="shared" si="184"/>
        <v>1.1557410084592454</v>
      </c>
      <c r="AA645" s="5">
        <f t="shared" si="185"/>
        <v>1.2171472540417243</v>
      </c>
      <c r="AB645" s="5">
        <f t="shared" si="186"/>
        <v>1.2171472540417243</v>
      </c>
      <c r="AC645" s="5">
        <f t="shared" si="187"/>
        <v>1.2171472540417243</v>
      </c>
      <c r="AD645" s="5">
        <f t="shared" si="188"/>
        <v>1.2171472540417243</v>
      </c>
    </row>
    <row r="646" spans="15:30" x14ac:dyDescent="0.2">
      <c r="O646" s="6">
        <f t="shared" si="173"/>
        <v>65.29000000000056</v>
      </c>
      <c r="P646" s="6">
        <f t="shared" si="174"/>
        <v>65.300000000000566</v>
      </c>
      <c r="Q646" s="5">
        <f t="shared" si="175"/>
        <v>1.3693472557237427</v>
      </c>
      <c r="R646" s="5">
        <f t="shared" si="176"/>
        <v>1.3693472557237427</v>
      </c>
      <c r="S646" s="5">
        <f t="shared" si="177"/>
        <v>1.3886830847182787</v>
      </c>
      <c r="T646" s="5">
        <f t="shared" si="178"/>
        <v>1.3871090013815537</v>
      </c>
      <c r="U646" s="5">
        <f t="shared" si="179"/>
        <v>1.3871090013815537</v>
      </c>
      <c r="V646" s="5">
        <f t="shared" si="180"/>
        <v>1.3871090013815537</v>
      </c>
      <c r="W646" s="5">
        <f t="shared" si="181"/>
        <v>1.3871090013815537</v>
      </c>
      <c r="X646" s="5">
        <f t="shared" si="182"/>
        <v>1</v>
      </c>
      <c r="Y646" s="5">
        <f t="shared" si="183"/>
        <v>1.3693472557237427</v>
      </c>
      <c r="Z646" s="5">
        <f t="shared" si="184"/>
        <v>1.154724086776298</v>
      </c>
      <c r="AA646" s="5">
        <f t="shared" si="185"/>
        <v>1.2160287410846797</v>
      </c>
      <c r="AB646" s="5">
        <f t="shared" si="186"/>
        <v>1.2160287410846797</v>
      </c>
      <c r="AC646" s="5">
        <f t="shared" si="187"/>
        <v>1.2160287410846797</v>
      </c>
      <c r="AD646" s="5">
        <f t="shared" si="188"/>
        <v>1.2160287410846797</v>
      </c>
    </row>
    <row r="647" spans="15:30" x14ac:dyDescent="0.2">
      <c r="O647" s="6">
        <f t="shared" si="173"/>
        <v>65.390000000000555</v>
      </c>
      <c r="P647" s="6">
        <f t="shared" si="174"/>
        <v>65.40000000000056</v>
      </c>
      <c r="Q647" s="5">
        <f t="shared" si="175"/>
        <v>1.3678492825140827</v>
      </c>
      <c r="R647" s="5">
        <f t="shared" si="176"/>
        <v>1.3678492825140827</v>
      </c>
      <c r="S647" s="5">
        <f t="shared" si="177"/>
        <v>1.3872091353873792</v>
      </c>
      <c r="T647" s="5">
        <f t="shared" si="178"/>
        <v>1.3856931376795592</v>
      </c>
      <c r="U647" s="5">
        <f t="shared" si="179"/>
        <v>1.3856931376795592</v>
      </c>
      <c r="V647" s="5">
        <f t="shared" si="180"/>
        <v>1.3856931376795592</v>
      </c>
      <c r="W647" s="5">
        <f t="shared" si="181"/>
        <v>1.3856931376795592</v>
      </c>
      <c r="X647" s="5">
        <f t="shared" si="182"/>
        <v>1</v>
      </c>
      <c r="Y647" s="5">
        <f t="shared" si="183"/>
        <v>1.3678492825140827</v>
      </c>
      <c r="Z647" s="5">
        <f t="shared" si="184"/>
        <v>1.1537127044840239</v>
      </c>
      <c r="AA647" s="5">
        <f t="shared" si="185"/>
        <v>1.2149155782592542</v>
      </c>
      <c r="AB647" s="5">
        <f t="shared" si="186"/>
        <v>1.2149155782592542</v>
      </c>
      <c r="AC647" s="5">
        <f t="shared" si="187"/>
        <v>1.2149155782592542</v>
      </c>
      <c r="AD647" s="5">
        <f t="shared" si="188"/>
        <v>1.2149155782592542</v>
      </c>
    </row>
    <row r="648" spans="15:30" x14ac:dyDescent="0.2">
      <c r="O648" s="6">
        <f t="shared" si="173"/>
        <v>65.490000000000549</v>
      </c>
      <c r="P648" s="6">
        <f t="shared" si="174"/>
        <v>65.500000000000554</v>
      </c>
      <c r="Q648" s="5">
        <f t="shared" si="175"/>
        <v>1.3663578352776014</v>
      </c>
      <c r="R648" s="5">
        <f t="shared" si="176"/>
        <v>1.3663578352776014</v>
      </c>
      <c r="S648" s="5">
        <f t="shared" si="177"/>
        <v>1.3857413770713236</v>
      </c>
      <c r="T648" s="5">
        <f t="shared" si="178"/>
        <v>1.3842830836081326</v>
      </c>
      <c r="U648" s="5">
        <f t="shared" si="179"/>
        <v>1.3842830836081326</v>
      </c>
      <c r="V648" s="5">
        <f t="shared" si="180"/>
        <v>1.3842830836081326</v>
      </c>
      <c r="W648" s="5">
        <f t="shared" si="181"/>
        <v>1.3842830836081326</v>
      </c>
      <c r="X648" s="5">
        <f t="shared" si="182"/>
        <v>1</v>
      </c>
      <c r="Y648" s="5">
        <f t="shared" si="183"/>
        <v>1.3663578352776014</v>
      </c>
      <c r="Z648" s="5">
        <f t="shared" si="184"/>
        <v>1.1527068296961411</v>
      </c>
      <c r="AA648" s="5">
        <f t="shared" si="185"/>
        <v>1.2138077355694172</v>
      </c>
      <c r="AB648" s="5">
        <f t="shared" si="186"/>
        <v>1.2138077355694172</v>
      </c>
      <c r="AC648" s="5">
        <f t="shared" si="187"/>
        <v>1.2138077355694172</v>
      </c>
      <c r="AD648" s="5">
        <f t="shared" si="188"/>
        <v>1.2138077355694172</v>
      </c>
    </row>
    <row r="649" spans="15:30" x14ac:dyDescent="0.2">
      <c r="O649" s="6">
        <f t="shared" si="173"/>
        <v>65.590000000000543</v>
      </c>
      <c r="P649" s="6">
        <f t="shared" si="174"/>
        <v>65.600000000000549</v>
      </c>
      <c r="Q649" s="5">
        <f t="shared" si="175"/>
        <v>1.3648728773768686</v>
      </c>
      <c r="R649" s="5">
        <f t="shared" si="176"/>
        <v>1.3648728773768686</v>
      </c>
      <c r="S649" s="5">
        <f t="shared" si="177"/>
        <v>1.3842797757013321</v>
      </c>
      <c r="T649" s="5">
        <f t="shared" si="178"/>
        <v>1.3828788077088168</v>
      </c>
      <c r="U649" s="5">
        <f t="shared" si="179"/>
        <v>1.3828788077088168</v>
      </c>
      <c r="V649" s="5">
        <f t="shared" si="180"/>
        <v>1.3828788077088168</v>
      </c>
      <c r="W649" s="5">
        <f t="shared" si="181"/>
        <v>1.3828788077088168</v>
      </c>
      <c r="X649" s="5">
        <f t="shared" si="182"/>
        <v>1</v>
      </c>
      <c r="Y649" s="5">
        <f t="shared" si="183"/>
        <v>1.3648728773768686</v>
      </c>
      <c r="Z649" s="5">
        <f t="shared" si="184"/>
        <v>1.1517064307707885</v>
      </c>
      <c r="AA649" s="5">
        <f t="shared" si="185"/>
        <v>1.2127051832409153</v>
      </c>
      <c r="AB649" s="5">
        <f t="shared" si="186"/>
        <v>1.2127051832409153</v>
      </c>
      <c r="AC649" s="5">
        <f t="shared" si="187"/>
        <v>1.2127051832409153</v>
      </c>
      <c r="AD649" s="5">
        <f t="shared" si="188"/>
        <v>1.2127051832409153</v>
      </c>
    </row>
    <row r="650" spans="15:30" x14ac:dyDescent="0.2">
      <c r="O650" s="6">
        <f t="shared" si="173"/>
        <v>65.690000000000538</v>
      </c>
      <c r="P650" s="6">
        <f t="shared" si="174"/>
        <v>65.700000000000543</v>
      </c>
      <c r="Q650" s="5">
        <f t="shared" si="175"/>
        <v>1.3633943724434512</v>
      </c>
      <c r="R650" s="5">
        <f t="shared" si="176"/>
        <v>1.3633943724434512</v>
      </c>
      <c r="S650" s="5">
        <f t="shared" si="177"/>
        <v>1.3828242974541558</v>
      </c>
      <c r="T650" s="5">
        <f t="shared" si="178"/>
        <v>1.3814802787466269</v>
      </c>
      <c r="U650" s="5">
        <f t="shared" si="179"/>
        <v>1.3814802787466269</v>
      </c>
      <c r="V650" s="5">
        <f t="shared" si="180"/>
        <v>1.3814802787466269</v>
      </c>
      <c r="W650" s="5">
        <f t="shared" si="181"/>
        <v>1.3814802787466269</v>
      </c>
      <c r="X650" s="5">
        <f t="shared" si="182"/>
        <v>1</v>
      </c>
      <c r="Y650" s="5">
        <f t="shared" si="183"/>
        <v>1.3633943724434512</v>
      </c>
      <c r="Z650" s="5">
        <f t="shared" si="184"/>
        <v>1.1507114763082369</v>
      </c>
      <c r="AA650" s="5">
        <f t="shared" si="185"/>
        <v>1.211607891719259</v>
      </c>
      <c r="AB650" s="5">
        <f t="shared" si="186"/>
        <v>1.211607891719259</v>
      </c>
      <c r="AC650" s="5">
        <f t="shared" si="187"/>
        <v>1.211607891719259</v>
      </c>
      <c r="AD650" s="5">
        <f t="shared" si="188"/>
        <v>1.211607891719259</v>
      </c>
    </row>
    <row r="651" spans="15:30" x14ac:dyDescent="0.2">
      <c r="O651" s="6">
        <f t="shared" si="173"/>
        <v>65.790000000000532</v>
      </c>
      <c r="P651" s="6">
        <f t="shared" si="174"/>
        <v>65.800000000000537</v>
      </c>
      <c r="Q651" s="5">
        <f t="shared" si="175"/>
        <v>1.3619222843754903</v>
      </c>
      <c r="R651" s="5">
        <f t="shared" si="176"/>
        <v>1.3619222843754903</v>
      </c>
      <c r="S651" s="5">
        <f t="shared" si="177"/>
        <v>1.3813749087499034</v>
      </c>
      <c r="T651" s="5">
        <f t="shared" si="178"/>
        <v>1.380087465708099</v>
      </c>
      <c r="U651" s="5">
        <f t="shared" si="179"/>
        <v>1.380087465708099</v>
      </c>
      <c r="V651" s="5">
        <f t="shared" si="180"/>
        <v>1.380087465708099</v>
      </c>
      <c r="W651" s="5">
        <f t="shared" si="181"/>
        <v>1.380087465708099</v>
      </c>
      <c r="X651" s="5">
        <f t="shared" si="182"/>
        <v>1</v>
      </c>
      <c r="Y651" s="5">
        <f t="shared" si="183"/>
        <v>1.3619222843754903</v>
      </c>
      <c r="Z651" s="5">
        <f t="shared" si="184"/>
        <v>1.1497219351486283</v>
      </c>
      <c r="AA651" s="5">
        <f t="shared" si="185"/>
        <v>1.2105158316677378</v>
      </c>
      <c r="AB651" s="5">
        <f t="shared" si="186"/>
        <v>1.2105158316677378</v>
      </c>
      <c r="AC651" s="5">
        <f t="shared" si="187"/>
        <v>1.2105158316677378</v>
      </c>
      <c r="AD651" s="5">
        <f t="shared" si="188"/>
        <v>1.2105158316677378</v>
      </c>
    </row>
    <row r="652" spans="15:30" x14ac:dyDescent="0.2">
      <c r="O652" s="6">
        <f t="shared" si="173"/>
        <v>65.890000000000526</v>
      </c>
      <c r="P652" s="6">
        <f t="shared" si="174"/>
        <v>65.900000000000531</v>
      </c>
      <c r="Q652" s="5">
        <f t="shared" si="175"/>
        <v>1.3604565773353077</v>
      </c>
      <c r="R652" s="5">
        <f t="shared" si="176"/>
        <v>1.3604565773353077</v>
      </c>
      <c r="S652" s="5">
        <f t="shared" si="177"/>
        <v>1.3799315762498892</v>
      </c>
      <c r="T652" s="5">
        <f t="shared" si="178"/>
        <v>1.3787003377993536</v>
      </c>
      <c r="U652" s="5">
        <f t="shared" si="179"/>
        <v>1.3787003377993536</v>
      </c>
      <c r="V652" s="5">
        <f t="shared" si="180"/>
        <v>1.3787003377993536</v>
      </c>
      <c r="W652" s="5">
        <f t="shared" si="181"/>
        <v>1.3787003377993536</v>
      </c>
      <c r="X652" s="5">
        <f t="shared" si="182"/>
        <v>1</v>
      </c>
      <c r="Y652" s="5">
        <f t="shared" si="183"/>
        <v>1.3604565773353077</v>
      </c>
      <c r="Z652" s="5">
        <f t="shared" si="184"/>
        <v>1.1487377763697386</v>
      </c>
      <c r="AA652" s="5">
        <f t="shared" si="185"/>
        <v>1.2094289739654502</v>
      </c>
      <c r="AB652" s="5">
        <f t="shared" si="186"/>
        <v>1.2094289739654502</v>
      </c>
      <c r="AC652" s="5">
        <f t="shared" si="187"/>
        <v>1.2094289739654502</v>
      </c>
      <c r="AD652" s="5">
        <f t="shared" si="188"/>
        <v>1.2094289739654502</v>
      </c>
    </row>
    <row r="653" spans="15:30" x14ac:dyDescent="0.2">
      <c r="O653" s="6">
        <f t="shared" si="173"/>
        <v>65.990000000000521</v>
      </c>
      <c r="P653" s="6">
        <f t="shared" si="174"/>
        <v>66.000000000000526</v>
      </c>
      <c r="Q653" s="5">
        <f t="shared" si="175"/>
        <v>1.3589972157470334</v>
      </c>
      <c r="R653" s="5">
        <f t="shared" si="176"/>
        <v>1.3589972157470334</v>
      </c>
      <c r="S653" s="5">
        <f t="shared" si="177"/>
        <v>1.3784942668545046</v>
      </c>
      <c r="T653" s="5">
        <f t="shared" si="178"/>
        <v>1.3773188644441845</v>
      </c>
      <c r="U653" s="5">
        <f t="shared" si="179"/>
        <v>1.3773188644441845</v>
      </c>
      <c r="V653" s="5">
        <f t="shared" si="180"/>
        <v>1.3773188644441845</v>
      </c>
      <c r="W653" s="5">
        <f t="shared" si="181"/>
        <v>1.3773188644441845</v>
      </c>
      <c r="X653" s="5">
        <f t="shared" si="182"/>
        <v>1</v>
      </c>
      <c r="Y653" s="5">
        <f t="shared" si="183"/>
        <v>1.3589972157470334</v>
      </c>
      <c r="Z653" s="5">
        <f t="shared" si="184"/>
        <v>1.1477589692847654</v>
      </c>
      <c r="AA653" s="5">
        <f t="shared" si="185"/>
        <v>1.2083472897053589</v>
      </c>
      <c r="AB653" s="5">
        <f t="shared" si="186"/>
        <v>1.2083472897053589</v>
      </c>
      <c r="AC653" s="5">
        <f t="shared" si="187"/>
        <v>1.2083472897053589</v>
      </c>
      <c r="AD653" s="5">
        <f t="shared" si="188"/>
        <v>1.2083472897053589</v>
      </c>
    </row>
    <row r="654" spans="15:30" x14ac:dyDescent="0.2">
      <c r="O654" s="6">
        <f t="shared" si="173"/>
        <v>66.090000000000515</v>
      </c>
      <c r="P654" s="6">
        <f t="shared" si="174"/>
        <v>66.10000000000052</v>
      </c>
      <c r="Q654" s="5">
        <f t="shared" si="175"/>
        <v>1.3575441642942627</v>
      </c>
      <c r="R654" s="5">
        <f t="shared" si="176"/>
        <v>1.3575441642942627</v>
      </c>
      <c r="S654" s="5">
        <f t="shared" si="177"/>
        <v>1.3770629477011125</v>
      </c>
      <c r="T654" s="5">
        <f t="shared" si="178"/>
        <v>1.3759430152821635</v>
      </c>
      <c r="U654" s="5">
        <f t="shared" si="179"/>
        <v>1.3759430152821635</v>
      </c>
      <c r="V654" s="5">
        <f t="shared" si="180"/>
        <v>1.3759430152821635</v>
      </c>
      <c r="W654" s="5">
        <f t="shared" si="181"/>
        <v>1.3759430152821635</v>
      </c>
      <c r="X654" s="5">
        <f t="shared" si="182"/>
        <v>1</v>
      </c>
      <c r="Y654" s="5">
        <f t="shared" si="183"/>
        <v>1.3575441642942627</v>
      </c>
      <c r="Z654" s="5">
        <f t="shared" si="184"/>
        <v>1.1467854834401394</v>
      </c>
      <c r="AA654" s="5">
        <f t="shared" si="185"/>
        <v>1.2072707501923645</v>
      </c>
      <c r="AB654" s="5">
        <f t="shared" si="186"/>
        <v>1.2072707501923645</v>
      </c>
      <c r="AC654" s="5">
        <f t="shared" si="187"/>
        <v>1.2072707501923645</v>
      </c>
      <c r="AD654" s="5">
        <f t="shared" si="188"/>
        <v>1.2072707501923645</v>
      </c>
    </row>
    <row r="655" spans="15:30" x14ac:dyDescent="0.2">
      <c r="O655" s="6">
        <f t="shared" si="173"/>
        <v>66.190000000000509</v>
      </c>
      <c r="P655" s="6">
        <f t="shared" si="174"/>
        <v>66.200000000000514</v>
      </c>
      <c r="Q655" s="5">
        <f t="shared" si="175"/>
        <v>1.3560973879177347</v>
      </c>
      <c r="R655" s="5">
        <f t="shared" si="176"/>
        <v>1.3560973879177347</v>
      </c>
      <c r="S655" s="5">
        <f t="shared" si="177"/>
        <v>1.3756375861619619</v>
      </c>
      <c r="T655" s="5">
        <f t="shared" si="178"/>
        <v>1.3745727601667677</v>
      </c>
      <c r="U655" s="5">
        <f t="shared" si="179"/>
        <v>1.3745727601667677</v>
      </c>
      <c r="V655" s="5">
        <f t="shared" si="180"/>
        <v>1.3745727601667677</v>
      </c>
      <c r="W655" s="5">
        <f t="shared" si="181"/>
        <v>1.3745727601667677</v>
      </c>
      <c r="X655" s="5">
        <f t="shared" si="182"/>
        <v>1</v>
      </c>
      <c r="Y655" s="5">
        <f t="shared" si="183"/>
        <v>1.3560973879177347</v>
      </c>
      <c r="Z655" s="5">
        <f t="shared" si="184"/>
        <v>1.1458172886133611</v>
      </c>
      <c r="AA655" s="5">
        <f t="shared" si="185"/>
        <v>1.2061993269414006</v>
      </c>
      <c r="AB655" s="5">
        <f t="shared" si="186"/>
        <v>1.2061993269414006</v>
      </c>
      <c r="AC655" s="5">
        <f t="shared" si="187"/>
        <v>1.2061993269414006</v>
      </c>
      <c r="AD655" s="5">
        <f t="shared" si="188"/>
        <v>1.2061993269414006</v>
      </c>
    </row>
    <row r="656" spans="15:30" x14ac:dyDescent="0.2">
      <c r="O656" s="6">
        <f t="shared" si="173"/>
        <v>66.290000000000504</v>
      </c>
      <c r="P656" s="6">
        <f t="shared" si="174"/>
        <v>66.300000000000509</v>
      </c>
      <c r="Q656" s="5">
        <f t="shared" si="175"/>
        <v>1.3546568518130373</v>
      </c>
      <c r="R656" s="5">
        <f t="shared" si="176"/>
        <v>1.3546568518130373</v>
      </c>
      <c r="S656" s="5">
        <f t="shared" si="177"/>
        <v>1.3742181498421251</v>
      </c>
      <c r="T656" s="5">
        <f t="shared" si="178"/>
        <v>1.3732080691635229</v>
      </c>
      <c r="U656" s="5">
        <f t="shared" si="179"/>
        <v>1.3732080691635229</v>
      </c>
      <c r="V656" s="5">
        <f t="shared" si="180"/>
        <v>1.3732080691635229</v>
      </c>
      <c r="W656" s="5">
        <f t="shared" si="181"/>
        <v>1.3732080691635229</v>
      </c>
      <c r="X656" s="5">
        <f t="shared" si="182"/>
        <v>1</v>
      </c>
      <c r="Y656" s="5">
        <f t="shared" si="183"/>
        <v>1.3546568518130373</v>
      </c>
      <c r="Z656" s="5">
        <f t="shared" si="184"/>
        <v>1.144854354810859</v>
      </c>
      <c r="AA656" s="5">
        <f t="shared" si="185"/>
        <v>1.2051329916755495</v>
      </c>
      <c r="AB656" s="5">
        <f t="shared" si="186"/>
        <v>1.2051329916755495</v>
      </c>
      <c r="AC656" s="5">
        <f t="shared" si="187"/>
        <v>1.2051329916755495</v>
      </c>
      <c r="AD656" s="5">
        <f t="shared" si="188"/>
        <v>1.2051329916755495</v>
      </c>
    </row>
    <row r="657" spans="15:30" x14ac:dyDescent="0.2">
      <c r="O657" s="6">
        <f t="shared" si="173"/>
        <v>66.390000000000498</v>
      </c>
      <c r="P657" s="6">
        <f t="shared" si="174"/>
        <v>66.400000000000503</v>
      </c>
      <c r="Q657" s="5">
        <f t="shared" si="175"/>
        <v>1.3532225214283351</v>
      </c>
      <c r="R657" s="5">
        <f t="shared" si="176"/>
        <v>1.3532225214283351</v>
      </c>
      <c r="S657" s="5">
        <f t="shared" si="177"/>
        <v>1.3728046065774566</v>
      </c>
      <c r="T657" s="5">
        <f t="shared" si="178"/>
        <v>1.3718489125481699</v>
      </c>
      <c r="U657" s="5">
        <f t="shared" si="179"/>
        <v>1.3718489125481699</v>
      </c>
      <c r="V657" s="5">
        <f t="shared" si="180"/>
        <v>1.3718489125481699</v>
      </c>
      <c r="W657" s="5">
        <f t="shared" si="181"/>
        <v>1.3718489125481699</v>
      </c>
      <c r="X657" s="5">
        <f t="shared" si="182"/>
        <v>1</v>
      </c>
      <c r="Y657" s="5">
        <f t="shared" si="183"/>
        <v>1.3532225214283351</v>
      </c>
      <c r="Z657" s="5">
        <f t="shared" si="184"/>
        <v>1.1438966522658742</v>
      </c>
      <c r="AA657" s="5">
        <f t="shared" si="185"/>
        <v>1.2040717163241765</v>
      </c>
      <c r="AB657" s="5">
        <f t="shared" si="186"/>
        <v>1.2040717163241765</v>
      </c>
      <c r="AC657" s="5">
        <f t="shared" si="187"/>
        <v>1.2040717163241765</v>
      </c>
      <c r="AD657" s="5">
        <f t="shared" si="188"/>
        <v>1.2040717163241765</v>
      </c>
    </row>
    <row r="658" spans="15:30" x14ac:dyDescent="0.2">
      <c r="O658" s="6">
        <f t="shared" si="173"/>
        <v>66.490000000000492</v>
      </c>
      <c r="P658" s="6">
        <f t="shared" si="174"/>
        <v>66.500000000000497</v>
      </c>
      <c r="Q658" s="5">
        <f t="shared" si="175"/>
        <v>1.3517943624621223</v>
      </c>
      <c r="R658" s="5">
        <f t="shared" si="176"/>
        <v>1.3517943624621223</v>
      </c>
      <c r="S658" s="5">
        <f t="shared" si="177"/>
        <v>1.3713969244325732</v>
      </c>
      <c r="T658" s="5">
        <f t="shared" si="178"/>
        <v>1.3704952608048453</v>
      </c>
      <c r="U658" s="5">
        <f t="shared" si="179"/>
        <v>1.3704952608048453</v>
      </c>
      <c r="V658" s="5">
        <f t="shared" si="180"/>
        <v>1.3704952608048453</v>
      </c>
      <c r="W658" s="5">
        <f t="shared" si="181"/>
        <v>1.3704952608048453</v>
      </c>
      <c r="X658" s="5">
        <f t="shared" si="182"/>
        <v>1</v>
      </c>
      <c r="Y658" s="5">
        <f t="shared" si="183"/>
        <v>1.3517943624621223</v>
      </c>
      <c r="Z658" s="5">
        <f t="shared" si="184"/>
        <v>1.1429441514363645</v>
      </c>
      <c r="AA658" s="5">
        <f t="shared" si="185"/>
        <v>1.2030154730210856</v>
      </c>
      <c r="AB658" s="5">
        <f t="shared" si="186"/>
        <v>1.2030154730210856</v>
      </c>
      <c r="AC658" s="5">
        <f t="shared" si="187"/>
        <v>1.2030154730210856</v>
      </c>
      <c r="AD658" s="5">
        <f t="shared" si="188"/>
        <v>1.2030154730210856</v>
      </c>
    </row>
    <row r="659" spans="15:30" x14ac:dyDescent="0.2">
      <c r="O659" s="6">
        <f t="shared" si="173"/>
        <v>66.590000000000487</v>
      </c>
      <c r="P659" s="6">
        <f t="shared" si="174"/>
        <v>66.600000000000492</v>
      </c>
      <c r="Q659" s="5">
        <f t="shared" si="175"/>
        <v>1.350372340860998</v>
      </c>
      <c r="R659" s="5">
        <f t="shared" si="176"/>
        <v>1.350372340860998</v>
      </c>
      <c r="S659" s="5">
        <f t="shared" si="177"/>
        <v>1.369995071698854</v>
      </c>
      <c r="T659" s="5">
        <f t="shared" si="178"/>
        <v>1.3691470846242848</v>
      </c>
      <c r="U659" s="5">
        <f t="shared" si="179"/>
        <v>1.3691470846242848</v>
      </c>
      <c r="V659" s="5">
        <f t="shared" si="180"/>
        <v>1.3691470846242848</v>
      </c>
      <c r="W659" s="5">
        <f t="shared" si="181"/>
        <v>1.3691470846242848</v>
      </c>
      <c r="X659" s="5">
        <f t="shared" si="182"/>
        <v>1</v>
      </c>
      <c r="Y659" s="5">
        <f t="shared" si="183"/>
        <v>1.350372340860998</v>
      </c>
      <c r="Z659" s="5">
        <f t="shared" si="184"/>
        <v>1.1419968230029349</v>
      </c>
      <c r="AA659" s="5">
        <f t="shared" si="185"/>
        <v>1.201964234102693</v>
      </c>
      <c r="AB659" s="5">
        <f t="shared" si="186"/>
        <v>1.201964234102693</v>
      </c>
      <c r="AC659" s="5">
        <f t="shared" si="187"/>
        <v>1.201964234102693</v>
      </c>
      <c r="AD659" s="5">
        <f t="shared" si="188"/>
        <v>1.201964234102693</v>
      </c>
    </row>
    <row r="660" spans="15:30" x14ac:dyDescent="0.2">
      <c r="O660" s="6">
        <f t="shared" si="173"/>
        <v>66.690000000000481</v>
      </c>
      <c r="P660" s="6">
        <f t="shared" si="174"/>
        <v>66.700000000000486</v>
      </c>
      <c r="Q660" s="5">
        <f t="shared" si="175"/>
        <v>1.3489564228174669</v>
      </c>
      <c r="R660" s="5">
        <f t="shared" si="176"/>
        <v>1.3489564228174669</v>
      </c>
      <c r="S660" s="5">
        <f t="shared" si="177"/>
        <v>1.368599016892462</v>
      </c>
      <c r="T660" s="5">
        <f t="shared" si="178"/>
        <v>1.367804354902042</v>
      </c>
      <c r="U660" s="5">
        <f t="shared" si="179"/>
        <v>1.367804354902042</v>
      </c>
      <c r="V660" s="5">
        <f t="shared" si="180"/>
        <v>1.367804354902042</v>
      </c>
      <c r="W660" s="5">
        <f t="shared" si="181"/>
        <v>1.367804354902042</v>
      </c>
      <c r="X660" s="5">
        <f t="shared" si="182"/>
        <v>1</v>
      </c>
      <c r="Y660" s="5">
        <f t="shared" si="183"/>
        <v>1.3489564228174669</v>
      </c>
      <c r="Z660" s="5">
        <f t="shared" si="184"/>
        <v>1.1410546378667874</v>
      </c>
      <c r="AA660" s="5">
        <f t="shared" si="185"/>
        <v>1.2009179721062215</v>
      </c>
      <c r="AB660" s="5">
        <f t="shared" si="186"/>
        <v>1.2009179721062215</v>
      </c>
      <c r="AC660" s="5">
        <f t="shared" si="187"/>
        <v>1.2009179721062215</v>
      </c>
      <c r="AD660" s="5">
        <f t="shared" si="188"/>
        <v>1.2009179721062215</v>
      </c>
    </row>
    <row r="661" spans="15:30" x14ac:dyDescent="0.2">
      <c r="O661" s="6">
        <f t="shared" si="173"/>
        <v>66.790000000000475</v>
      </c>
      <c r="P661" s="6">
        <f t="shared" si="174"/>
        <v>66.80000000000048</v>
      </c>
      <c r="Q661" s="5">
        <f t="shared" si="175"/>
        <v>1.3475465747677604</v>
      </c>
      <c r="R661" s="5">
        <f t="shared" si="176"/>
        <v>1.3475465747677604</v>
      </c>
      <c r="S661" s="5">
        <f t="shared" si="177"/>
        <v>1.3672087287523866</v>
      </c>
      <c r="T661" s="5">
        <f t="shared" si="178"/>
        <v>1.3664670427367274</v>
      </c>
      <c r="U661" s="5">
        <f t="shared" si="179"/>
        <v>1.3664670427367274</v>
      </c>
      <c r="V661" s="5">
        <f t="shared" si="180"/>
        <v>1.3664670427367274</v>
      </c>
      <c r="W661" s="5">
        <f t="shared" si="181"/>
        <v>1.3664670427367274</v>
      </c>
      <c r="X661" s="5">
        <f t="shared" si="182"/>
        <v>1</v>
      </c>
      <c r="Y661" s="5">
        <f t="shared" si="183"/>
        <v>1.3475465747677604</v>
      </c>
      <c r="Z661" s="5">
        <f t="shared" si="184"/>
        <v>1.1401175671476951</v>
      </c>
      <c r="AA661" s="5">
        <f t="shared" si="185"/>
        <v>1.1998766597679131</v>
      </c>
      <c r="AB661" s="5">
        <f t="shared" si="186"/>
        <v>1.1998766597679131</v>
      </c>
      <c r="AC661" s="5">
        <f t="shared" si="187"/>
        <v>1.1998766597679131</v>
      </c>
      <c r="AD661" s="5">
        <f t="shared" si="188"/>
        <v>1.1998766597679131</v>
      </c>
    </row>
    <row r="662" spans="15:30" x14ac:dyDescent="0.2">
      <c r="O662" s="6">
        <f t="shared" si="173"/>
        <v>66.89000000000047</v>
      </c>
      <c r="P662" s="6">
        <f t="shared" si="174"/>
        <v>66.900000000000475</v>
      </c>
      <c r="Q662" s="5">
        <f t="shared" si="175"/>
        <v>1.3461427633896834</v>
      </c>
      <c r="R662" s="5">
        <f t="shared" si="176"/>
        <v>1.3461427633896834</v>
      </c>
      <c r="S662" s="5">
        <f t="shared" si="177"/>
        <v>1.3658241762385048</v>
      </c>
      <c r="T662" s="5">
        <f t="shared" si="178"/>
        <v>1.3651351194282637</v>
      </c>
      <c r="U662" s="5">
        <f t="shared" si="179"/>
        <v>1.3651351194282637</v>
      </c>
      <c r="V662" s="5">
        <f t="shared" si="180"/>
        <v>1.3651351194282637</v>
      </c>
      <c r="W662" s="5">
        <f t="shared" si="181"/>
        <v>1.3651351194282637</v>
      </c>
      <c r="X662" s="5">
        <f t="shared" si="182"/>
        <v>1</v>
      </c>
      <c r="Y662" s="5">
        <f t="shared" si="183"/>
        <v>1.3461427633896834</v>
      </c>
      <c r="Z662" s="5">
        <f t="shared" si="184"/>
        <v>1.1391855821819976</v>
      </c>
      <c r="AA662" s="5">
        <f t="shared" si="185"/>
        <v>1.1988402700212597</v>
      </c>
      <c r="AB662" s="5">
        <f t="shared" si="186"/>
        <v>1.1988402700212597</v>
      </c>
      <c r="AC662" s="5">
        <f t="shared" si="187"/>
        <v>1.1988402700212597</v>
      </c>
      <c r="AD662" s="5">
        <f t="shared" si="188"/>
        <v>1.1988402700212597</v>
      </c>
    </row>
    <row r="663" spans="15:30" x14ac:dyDescent="0.2">
      <c r="O663" s="6">
        <f t="shared" si="173"/>
        <v>66.990000000000464</v>
      </c>
      <c r="P663" s="6">
        <f t="shared" si="174"/>
        <v>67.000000000000469</v>
      </c>
      <c r="Q663" s="5">
        <f t="shared" si="175"/>
        <v>1.3447449556004798</v>
      </c>
      <c r="R663" s="5">
        <f t="shared" si="176"/>
        <v>1.3447449556004798</v>
      </c>
      <c r="S663" s="5">
        <f t="shared" si="177"/>
        <v>1.3644453285296636</v>
      </c>
      <c r="T663" s="5">
        <f t="shared" si="178"/>
        <v>1.3638085564761608</v>
      </c>
      <c r="U663" s="5">
        <f t="shared" si="179"/>
        <v>1.3638085564761608</v>
      </c>
      <c r="V663" s="5">
        <f t="shared" si="180"/>
        <v>1.3638085564761608</v>
      </c>
      <c r="W663" s="5">
        <f t="shared" si="181"/>
        <v>1.3638085564761608</v>
      </c>
      <c r="X663" s="5">
        <f t="shared" si="182"/>
        <v>1</v>
      </c>
      <c r="Y663" s="5">
        <f t="shared" si="183"/>
        <v>1.3447449556004798</v>
      </c>
      <c r="Z663" s="5">
        <f t="shared" si="184"/>
        <v>1.1382586545206179</v>
      </c>
      <c r="AA663" s="5">
        <f t="shared" si="185"/>
        <v>1.1978087759952538</v>
      </c>
      <c r="AB663" s="5">
        <f t="shared" si="186"/>
        <v>1.1978087759952538</v>
      </c>
      <c r="AC663" s="5">
        <f t="shared" si="187"/>
        <v>1.1978087759952538</v>
      </c>
      <c r="AD663" s="5">
        <f t="shared" si="188"/>
        <v>1.1978087759952538</v>
      </c>
    </row>
    <row r="664" spans="15:30" x14ac:dyDescent="0.2">
      <c r="O664" s="6">
        <f t="shared" si="173"/>
        <v>67.090000000000458</v>
      </c>
      <c r="P664" s="6">
        <f t="shared" si="174"/>
        <v>67.100000000000463</v>
      </c>
      <c r="Q664" s="5">
        <f t="shared" si="175"/>
        <v>1.3433531185547245</v>
      </c>
      <c r="R664" s="5">
        <f t="shared" si="176"/>
        <v>1.3433531185547245</v>
      </c>
      <c r="S664" s="5">
        <f t="shared" si="177"/>
        <v>1.3630721550217813</v>
      </c>
      <c r="T664" s="5">
        <f t="shared" si="178"/>
        <v>1.3624873255778056</v>
      </c>
      <c r="U664" s="5">
        <f t="shared" si="179"/>
        <v>1.3624873255778056</v>
      </c>
      <c r="V664" s="5">
        <f t="shared" si="180"/>
        <v>1.3624873255778056</v>
      </c>
      <c r="W664" s="5">
        <f t="shared" si="181"/>
        <v>1.3624873255778056</v>
      </c>
      <c r="X664" s="5">
        <f t="shared" si="182"/>
        <v>1</v>
      </c>
      <c r="Y664" s="5">
        <f t="shared" si="183"/>
        <v>1.3433531185547245</v>
      </c>
      <c r="Z664" s="5">
        <f t="shared" si="184"/>
        <v>1.1373367559271013</v>
      </c>
      <c r="AA664" s="5">
        <f t="shared" si="185"/>
        <v>1.1967821510126575</v>
      </c>
      <c r="AB664" s="5">
        <f t="shared" si="186"/>
        <v>1.1967821510126575</v>
      </c>
      <c r="AC664" s="5">
        <f t="shared" si="187"/>
        <v>1.1967821510126575</v>
      </c>
      <c r="AD664" s="5">
        <f t="shared" si="188"/>
        <v>1.1967821510126575</v>
      </c>
    </row>
    <row r="665" spans="15:30" x14ac:dyDescent="0.2">
      <c r="O665" s="6">
        <f t="shared" si="173"/>
        <v>67.190000000000452</v>
      </c>
      <c r="P665" s="6">
        <f t="shared" si="174"/>
        <v>67.200000000000458</v>
      </c>
      <c r="Q665" s="5">
        <f t="shared" si="175"/>
        <v>1.3419672196422345</v>
      </c>
      <c r="R665" s="5">
        <f t="shared" si="176"/>
        <v>1.3419672196422345</v>
      </c>
      <c r="S665" s="5">
        <f t="shared" si="177"/>
        <v>1.361704625325969</v>
      </c>
      <c r="T665" s="5">
        <f t="shared" si="178"/>
        <v>1.3611713986267726</v>
      </c>
      <c r="U665" s="5">
        <f t="shared" si="179"/>
        <v>1.3611713986267726</v>
      </c>
      <c r="V665" s="5">
        <f t="shared" si="180"/>
        <v>1.3611713986267726</v>
      </c>
      <c r="W665" s="5">
        <f t="shared" si="181"/>
        <v>1.3611713986267726</v>
      </c>
      <c r="X665" s="5">
        <f t="shared" si="182"/>
        <v>1</v>
      </c>
      <c r="Y665" s="5">
        <f t="shared" si="183"/>
        <v>1.3419672196422345</v>
      </c>
      <c r="Z665" s="5">
        <f t="shared" si="184"/>
        <v>1.1364198583756742</v>
      </c>
      <c r="AA665" s="5">
        <f t="shared" si="185"/>
        <v>1.1957603685882874</v>
      </c>
      <c r="AB665" s="5">
        <f t="shared" si="186"/>
        <v>1.1957603685882874</v>
      </c>
      <c r="AC665" s="5">
        <f t="shared" si="187"/>
        <v>1.1957603685882874</v>
      </c>
      <c r="AD665" s="5">
        <f t="shared" si="188"/>
        <v>1.1957603685882874</v>
      </c>
    </row>
    <row r="666" spans="15:30" x14ac:dyDescent="0.2">
      <c r="O666" s="6">
        <f t="shared" si="173"/>
        <v>67.290000000000447</v>
      </c>
      <c r="P666" s="6">
        <f t="shared" si="174"/>
        <v>67.300000000000452</v>
      </c>
      <c r="Q666" s="5">
        <f t="shared" si="175"/>
        <v>1.3405872264860026</v>
      </c>
      <c r="R666" s="5">
        <f t="shared" si="176"/>
        <v>1.3405872264860026</v>
      </c>
      <c r="S666" s="5">
        <f t="shared" si="177"/>
        <v>1.3603427092666709</v>
      </c>
      <c r="T666" s="5">
        <f t="shared" si="178"/>
        <v>1.359860747711148</v>
      </c>
      <c r="U666" s="5">
        <f t="shared" si="179"/>
        <v>1.359860747711148</v>
      </c>
      <c r="V666" s="5">
        <f t="shared" si="180"/>
        <v>1.359860747711148</v>
      </c>
      <c r="W666" s="5">
        <f t="shared" si="181"/>
        <v>1.359860747711148</v>
      </c>
      <c r="X666" s="5">
        <f t="shared" si="182"/>
        <v>1</v>
      </c>
      <c r="Y666" s="5">
        <f t="shared" si="183"/>
        <v>1.3405872264860026</v>
      </c>
      <c r="Z666" s="5">
        <f t="shared" si="184"/>
        <v>1.135507934049325</v>
      </c>
      <c r="AA666" s="5">
        <f t="shared" si="185"/>
        <v>1.1947434024273207</v>
      </c>
      <c r="AB666" s="5">
        <f t="shared" si="186"/>
        <v>1.1947434024273207</v>
      </c>
      <c r="AC666" s="5">
        <f t="shared" si="187"/>
        <v>1.1947434024273207</v>
      </c>
      <c r="AD666" s="5">
        <f t="shared" si="188"/>
        <v>1.1947434024273207</v>
      </c>
    </row>
    <row r="667" spans="15:30" x14ac:dyDescent="0.2">
      <c r="O667" s="6">
        <f t="shared" si="173"/>
        <v>67.390000000000441</v>
      </c>
      <c r="P667" s="6">
        <f t="shared" si="174"/>
        <v>67.400000000000446</v>
      </c>
      <c r="Q667" s="5">
        <f t="shared" si="175"/>
        <v>1.3392131069401523</v>
      </c>
      <c r="R667" s="5">
        <f t="shared" si="176"/>
        <v>1.3392131069401523</v>
      </c>
      <c r="S667" s="5">
        <f t="shared" si="177"/>
        <v>1.3589863768798234</v>
      </c>
      <c r="T667" s="5">
        <f t="shared" si="178"/>
        <v>1.3585553451118737</v>
      </c>
      <c r="U667" s="5">
        <f t="shared" si="179"/>
        <v>1.3585553451118737</v>
      </c>
      <c r="V667" s="5">
        <f t="shared" si="180"/>
        <v>1.3585553451118737</v>
      </c>
      <c r="W667" s="5">
        <f t="shared" si="181"/>
        <v>1.3585553451118737</v>
      </c>
      <c r="X667" s="5">
        <f t="shared" si="182"/>
        <v>1</v>
      </c>
      <c r="Y667" s="5">
        <f t="shared" si="183"/>
        <v>1.3392131069401523</v>
      </c>
      <c r="Z667" s="5">
        <f t="shared" si="184"/>
        <v>1.1346009553379059</v>
      </c>
      <c r="AA667" s="5">
        <f t="shared" si="185"/>
        <v>1.1937312264236155</v>
      </c>
      <c r="AB667" s="5">
        <f t="shared" si="186"/>
        <v>1.1937312264236155</v>
      </c>
      <c r="AC667" s="5">
        <f t="shared" si="187"/>
        <v>1.1937312264236155</v>
      </c>
      <c r="AD667" s="5">
        <f t="shared" si="188"/>
        <v>1.1937312264236155</v>
      </c>
    </row>
    <row r="668" spans="15:30" x14ac:dyDescent="0.2">
      <c r="O668" s="6">
        <f t="shared" si="173"/>
        <v>67.490000000000435</v>
      </c>
      <c r="P668" s="6">
        <f t="shared" si="174"/>
        <v>67.500000000000441</v>
      </c>
      <c r="Q668" s="5">
        <f t="shared" si="175"/>
        <v>1.337844829087915</v>
      </c>
      <c r="R668" s="5">
        <f t="shared" si="176"/>
        <v>1.337844829087915</v>
      </c>
      <c r="S668" s="5">
        <f t="shared" si="177"/>
        <v>1.357635598411034</v>
      </c>
      <c r="T668" s="5">
        <f t="shared" si="178"/>
        <v>1.3572551633011058</v>
      </c>
      <c r="U668" s="5">
        <f t="shared" si="179"/>
        <v>1.3572551633011058</v>
      </c>
      <c r="V668" s="5">
        <f t="shared" si="180"/>
        <v>1.3572551633011058</v>
      </c>
      <c r="W668" s="5">
        <f t="shared" si="181"/>
        <v>1.3572551633011058</v>
      </c>
      <c r="X668" s="5">
        <f t="shared" si="182"/>
        <v>1</v>
      </c>
      <c r="Y668" s="5">
        <f t="shared" si="183"/>
        <v>1.337844829087915</v>
      </c>
      <c r="Z668" s="5">
        <f t="shared" si="184"/>
        <v>1.1336988948362527</v>
      </c>
      <c r="AA668" s="5">
        <f t="shared" si="185"/>
        <v>1.1927238146580523</v>
      </c>
      <c r="AB668" s="5">
        <f t="shared" si="186"/>
        <v>1.1927238146580523</v>
      </c>
      <c r="AC668" s="5">
        <f t="shared" si="187"/>
        <v>1.1927238146580523</v>
      </c>
      <c r="AD668" s="5">
        <f t="shared" si="188"/>
        <v>1.1927238146580523</v>
      </c>
    </row>
    <row r="669" spans="15:30" x14ac:dyDescent="0.2">
      <c r="O669" s="6">
        <f t="shared" si="173"/>
        <v>67.59000000000043</v>
      </c>
      <c r="P669" s="6">
        <f t="shared" si="174"/>
        <v>67.600000000000435</v>
      </c>
      <c r="Q669" s="5">
        <f t="shared" si="175"/>
        <v>1.3364823612396257</v>
      </c>
      <c r="R669" s="5">
        <f t="shared" si="176"/>
        <v>1.3364823612396257</v>
      </c>
      <c r="S669" s="5">
        <f t="shared" si="177"/>
        <v>1.356290344313777</v>
      </c>
      <c r="T669" s="5">
        <f t="shared" si="178"/>
        <v>1.3559601749405921</v>
      </c>
      <c r="U669" s="5">
        <f t="shared" si="179"/>
        <v>1.3559601749405921</v>
      </c>
      <c r="V669" s="5">
        <f t="shared" si="180"/>
        <v>1.3559601749405921</v>
      </c>
      <c r="W669" s="5">
        <f t="shared" si="181"/>
        <v>1.3559601749405921</v>
      </c>
      <c r="X669" s="5">
        <f t="shared" si="182"/>
        <v>1</v>
      </c>
      <c r="Y669" s="5">
        <f t="shared" si="183"/>
        <v>1.3364823612396257</v>
      </c>
      <c r="Z669" s="5">
        <f t="shared" si="184"/>
        <v>1.1328017253423277</v>
      </c>
      <c r="AA669" s="5">
        <f t="shared" si="185"/>
        <v>1.1917211413968898</v>
      </c>
      <c r="AB669" s="5">
        <f t="shared" si="186"/>
        <v>1.1917211413968898</v>
      </c>
      <c r="AC669" s="5">
        <f t="shared" si="187"/>
        <v>1.1917211413968898</v>
      </c>
      <c r="AD669" s="5">
        <f t="shared" si="188"/>
        <v>1.1917211413968898</v>
      </c>
    </row>
    <row r="670" spans="15:30" x14ac:dyDescent="0.2">
      <c r="O670" s="6">
        <f t="shared" si="173"/>
        <v>67.690000000000424</v>
      </c>
      <c r="P670" s="6">
        <f t="shared" si="174"/>
        <v>67.700000000000429</v>
      </c>
      <c r="Q670" s="5">
        <f t="shared" si="175"/>
        <v>1.3351256719307425</v>
      </c>
      <c r="R670" s="5">
        <f t="shared" si="176"/>
        <v>1.3351256719307425</v>
      </c>
      <c r="S670" s="5">
        <f t="shared" si="177"/>
        <v>1.35495058524761</v>
      </c>
      <c r="T670" s="5">
        <f t="shared" si="178"/>
        <v>1.3546703528800628</v>
      </c>
      <c r="U670" s="5">
        <f t="shared" si="179"/>
        <v>1.3546703528800628</v>
      </c>
      <c r="V670" s="5">
        <f t="shared" si="180"/>
        <v>1.3546703528800628</v>
      </c>
      <c r="W670" s="5">
        <f t="shared" si="181"/>
        <v>1.3546703528800628</v>
      </c>
      <c r="X670" s="5">
        <f t="shared" si="182"/>
        <v>1</v>
      </c>
      <c r="Y670" s="5">
        <f t="shared" si="183"/>
        <v>1.3351256719307425</v>
      </c>
      <c r="Z670" s="5">
        <f t="shared" si="184"/>
        <v>1.1319094198553812</v>
      </c>
      <c r="AA670" s="5">
        <f t="shared" si="185"/>
        <v>1.1907231810901382</v>
      </c>
      <c r="AB670" s="5">
        <f t="shared" si="186"/>
        <v>1.1907231810901382</v>
      </c>
      <c r="AC670" s="5">
        <f t="shared" si="187"/>
        <v>1.1907231810901382</v>
      </c>
      <c r="AD670" s="5">
        <f t="shared" si="188"/>
        <v>1.1907231810901382</v>
      </c>
    </row>
    <row r="671" spans="15:30" x14ac:dyDescent="0.2">
      <c r="O671" s="6">
        <f t="shared" si="173"/>
        <v>67.790000000000418</v>
      </c>
      <c r="P671" s="6">
        <f t="shared" si="174"/>
        <v>67.800000000000423</v>
      </c>
      <c r="Q671" s="5">
        <f t="shared" si="175"/>
        <v>1.3337747299198834</v>
      </c>
      <c r="R671" s="5">
        <f t="shared" si="176"/>
        <v>1.3337747299198834</v>
      </c>
      <c r="S671" s="5">
        <f t="shared" si="177"/>
        <v>1.3536162920764054</v>
      </c>
      <c r="T671" s="5">
        <f t="shared" si="178"/>
        <v>1.3533856701556402</v>
      </c>
      <c r="U671" s="5">
        <f t="shared" si="179"/>
        <v>1.3533856701556402</v>
      </c>
      <c r="V671" s="5">
        <f t="shared" si="180"/>
        <v>1.3533856701556402</v>
      </c>
      <c r="W671" s="5">
        <f t="shared" si="181"/>
        <v>1.3533856701556402</v>
      </c>
      <c r="X671" s="5">
        <f t="shared" si="182"/>
        <v>1</v>
      </c>
      <c r="Y671" s="5">
        <f t="shared" si="183"/>
        <v>1.3337747299198834</v>
      </c>
      <c r="Z671" s="5">
        <f t="shared" si="184"/>
        <v>1.1310219515741311</v>
      </c>
      <c r="AA671" s="5">
        <f t="shared" si="185"/>
        <v>1.1897299083699513</v>
      </c>
      <c r="AB671" s="5">
        <f t="shared" si="186"/>
        <v>1.1897299083699513</v>
      </c>
      <c r="AC671" s="5">
        <f t="shared" si="187"/>
        <v>1.1897299083699513</v>
      </c>
      <c r="AD671" s="5">
        <f t="shared" si="188"/>
        <v>1.1897299083699513</v>
      </c>
    </row>
    <row r="672" spans="15:30" x14ac:dyDescent="0.2">
      <c r="O672" s="6">
        <f t="shared" si="173"/>
        <v>67.890000000000413</v>
      </c>
      <c r="P672" s="6">
        <f t="shared" si="174"/>
        <v>67.900000000000418</v>
      </c>
      <c r="Q672" s="5">
        <f t="shared" si="175"/>
        <v>1.3324295041868868</v>
      </c>
      <c r="R672" s="5">
        <f t="shared" si="176"/>
        <v>1.3324295041868868</v>
      </c>
      <c r="S672" s="5">
        <f t="shared" si="177"/>
        <v>1.3522874358666033</v>
      </c>
      <c r="T672" s="5">
        <f t="shared" si="178"/>
        <v>1.3521060999882626</v>
      </c>
      <c r="U672" s="5">
        <f t="shared" si="179"/>
        <v>1.3521060999882626</v>
      </c>
      <c r="V672" s="5">
        <f t="shared" si="180"/>
        <v>1.3521060999882626</v>
      </c>
      <c r="W672" s="5">
        <f t="shared" si="181"/>
        <v>1.3521060999882626</v>
      </c>
      <c r="X672" s="5">
        <f t="shared" si="182"/>
        <v>1</v>
      </c>
      <c r="Y672" s="5">
        <f t="shared" si="183"/>
        <v>1.3324295041868868</v>
      </c>
      <c r="Z672" s="5">
        <f t="shared" si="184"/>
        <v>1.1301392938949648</v>
      </c>
      <c r="AA672" s="5">
        <f t="shared" si="185"/>
        <v>1.1887412980490333</v>
      </c>
      <c r="AB672" s="5">
        <f t="shared" si="186"/>
        <v>1.1887412980490333</v>
      </c>
      <c r="AC672" s="5">
        <f t="shared" si="187"/>
        <v>1.1887412980490333</v>
      </c>
      <c r="AD672" s="5">
        <f t="shared" si="188"/>
        <v>1.1887412980490333</v>
      </c>
    </row>
    <row r="673" spans="15:30" x14ac:dyDescent="0.2">
      <c r="O673" s="6">
        <f t="shared" si="173"/>
        <v>67.990000000000407</v>
      </c>
      <c r="P673" s="6">
        <f t="shared" si="174"/>
        <v>68.000000000000412</v>
      </c>
      <c r="Q673" s="5">
        <f t="shared" si="175"/>
        <v>1.3310899639308882</v>
      </c>
      <c r="R673" s="5">
        <f t="shared" si="176"/>
        <v>1.3310899639308882</v>
      </c>
      <c r="S673" s="5">
        <f t="shared" si="177"/>
        <v>1.3509639878854793</v>
      </c>
      <c r="T673" s="5">
        <f t="shared" si="178"/>
        <v>1.350831615782125</v>
      </c>
      <c r="U673" s="5">
        <f t="shared" si="179"/>
        <v>1.350831615782125</v>
      </c>
      <c r="V673" s="5">
        <f t="shared" si="180"/>
        <v>1.350831615782125</v>
      </c>
      <c r="W673" s="5">
        <f t="shared" si="181"/>
        <v>1.350831615782125</v>
      </c>
      <c r="X673" s="5">
        <f t="shared" si="182"/>
        <v>1</v>
      </c>
      <c r="Y673" s="5">
        <f t="shared" si="183"/>
        <v>1.3310899639308882</v>
      </c>
      <c r="Z673" s="5">
        <f t="shared" si="184"/>
        <v>1.1292614204101585</v>
      </c>
      <c r="AA673" s="5">
        <f t="shared" si="185"/>
        <v>1.1877573251190623</v>
      </c>
      <c r="AB673" s="5">
        <f t="shared" si="186"/>
        <v>1.1877573251190623</v>
      </c>
      <c r="AC673" s="5">
        <f t="shared" si="187"/>
        <v>1.1877573251190623</v>
      </c>
      <c r="AD673" s="5">
        <f t="shared" si="188"/>
        <v>1.1877573251190623</v>
      </c>
    </row>
    <row r="674" spans="15:30" x14ac:dyDescent="0.2">
      <c r="O674" s="6">
        <f t="shared" si="173"/>
        <v>68.090000000000401</v>
      </c>
      <c r="P674" s="6">
        <f t="shared" si="174"/>
        <v>68.100000000000406</v>
      </c>
      <c r="Q674" s="5">
        <f t="shared" si="175"/>
        <v>1.3297560785684188</v>
      </c>
      <c r="R674" s="5">
        <f t="shared" si="176"/>
        <v>1.3297560785684188</v>
      </c>
      <c r="S674" s="5">
        <f t="shared" si="177"/>
        <v>1.3496459195994317</v>
      </c>
      <c r="T674" s="5">
        <f t="shared" si="178"/>
        <v>1.3495621911231348</v>
      </c>
      <c r="U674" s="5">
        <f t="shared" si="179"/>
        <v>1.3495621911231348</v>
      </c>
      <c r="V674" s="5">
        <f t="shared" si="180"/>
        <v>1.3495621911231348</v>
      </c>
      <c r="W674" s="5">
        <f t="shared" si="181"/>
        <v>1.3495621911231348</v>
      </c>
      <c r="X674" s="5">
        <f t="shared" si="182"/>
        <v>1</v>
      </c>
      <c r="Y674" s="5">
        <f t="shared" si="183"/>
        <v>1.3297560785684188</v>
      </c>
      <c r="Z674" s="5">
        <f t="shared" si="184"/>
        <v>1.1283883049061145</v>
      </c>
      <c r="AA674" s="5">
        <f t="shared" si="185"/>
        <v>1.1867779647491314</v>
      </c>
      <c r="AB674" s="5">
        <f t="shared" si="186"/>
        <v>1.1867779647491314</v>
      </c>
      <c r="AC674" s="5">
        <f t="shared" si="187"/>
        <v>1.1867779647491314</v>
      </c>
      <c r="AD674" s="5">
        <f t="shared" si="188"/>
        <v>1.1867779647491314</v>
      </c>
    </row>
    <row r="675" spans="15:30" x14ac:dyDescent="0.2">
      <c r="O675" s="6">
        <f t="shared" si="173"/>
        <v>68.190000000000396</v>
      </c>
      <c r="P675" s="6">
        <f t="shared" si="174"/>
        <v>68.200000000000401</v>
      </c>
      <c r="Q675" s="5">
        <f t="shared" si="175"/>
        <v>1.3284278177315245</v>
      </c>
      <c r="R675" s="5">
        <f t="shared" si="176"/>
        <v>1.3284278177315245</v>
      </c>
      <c r="S675" s="5">
        <f t="shared" si="177"/>
        <v>1.3483332026722841</v>
      </c>
      <c r="T675" s="5">
        <f t="shared" si="178"/>
        <v>1.3482977997773831</v>
      </c>
      <c r="U675" s="5">
        <f t="shared" si="179"/>
        <v>1.3482977997773831</v>
      </c>
      <c r="V675" s="5">
        <f t="shared" si="180"/>
        <v>1.3482977997773831</v>
      </c>
      <c r="W675" s="5">
        <f t="shared" si="181"/>
        <v>1.3482977997773831</v>
      </c>
      <c r="X675" s="5">
        <f t="shared" si="182"/>
        <v>1</v>
      </c>
      <c r="Y675" s="5">
        <f t="shared" si="183"/>
        <v>1.3284278177315245</v>
      </c>
      <c r="Z675" s="5">
        <f t="shared" si="184"/>
        <v>1.1275199213616203</v>
      </c>
      <c r="AA675" s="5">
        <f t="shared" si="185"/>
        <v>1.1858031922842034</v>
      </c>
      <c r="AB675" s="5">
        <f t="shared" si="186"/>
        <v>1.1858031922842034</v>
      </c>
      <c r="AC675" s="5">
        <f t="shared" si="187"/>
        <v>1.1858031922842034</v>
      </c>
      <c r="AD675" s="5">
        <f t="shared" si="188"/>
        <v>1.1858031922842034</v>
      </c>
    </row>
    <row r="676" spans="15:30" x14ac:dyDescent="0.2">
      <c r="O676" s="6">
        <f t="shared" si="173"/>
        <v>68.29000000000039</v>
      </c>
      <c r="P676" s="6">
        <f t="shared" si="174"/>
        <v>68.300000000000395</v>
      </c>
      <c r="Q676" s="5">
        <f t="shared" si="175"/>
        <v>1.3271051512659009</v>
      </c>
      <c r="R676" s="5">
        <f t="shared" si="176"/>
        <v>1.3271051512659009</v>
      </c>
      <c r="S676" s="5">
        <f t="shared" si="177"/>
        <v>1.3470258089636078</v>
      </c>
      <c r="T676" s="5">
        <f t="shared" si="178"/>
        <v>1.3470384156896307</v>
      </c>
      <c r="U676" s="5">
        <f t="shared" si="179"/>
        <v>1.3470384156896307</v>
      </c>
      <c r="V676" s="5">
        <f t="shared" si="180"/>
        <v>1.3470384156896307</v>
      </c>
      <c r="W676" s="5">
        <f t="shared" si="181"/>
        <v>1.3470384156896307</v>
      </c>
      <c r="X676" s="5">
        <f t="shared" si="182"/>
        <v>1</v>
      </c>
      <c r="Y676" s="5">
        <f t="shared" si="183"/>
        <v>1.3271051512659009</v>
      </c>
      <c r="Z676" s="5">
        <f t="shared" si="184"/>
        <v>1.1266562439461218</v>
      </c>
      <c r="AA676" s="5">
        <f t="shared" si="185"/>
        <v>1.1848329832435849</v>
      </c>
      <c r="AB676" s="5">
        <f t="shared" si="186"/>
        <v>1.1848329832435849</v>
      </c>
      <c r="AC676" s="5">
        <f t="shared" si="187"/>
        <v>1.1848329832435849</v>
      </c>
      <c r="AD676" s="5">
        <f t="shared" si="188"/>
        <v>1.1848329832435849</v>
      </c>
    </row>
    <row r="677" spans="15:30" x14ac:dyDescent="0.2">
      <c r="O677" s="6">
        <f t="shared" si="173"/>
        <v>68.390000000000384</v>
      </c>
      <c r="P677" s="6">
        <f t="shared" si="174"/>
        <v>68.400000000000389</v>
      </c>
      <c r="Q677" s="5">
        <f t="shared" si="175"/>
        <v>1.3257880492290512</v>
      </c>
      <c r="R677" s="5">
        <f t="shared" si="176"/>
        <v>1.3257880492290512</v>
      </c>
      <c r="S677" s="5">
        <f t="shared" si="177"/>
        <v>1.3457237105270574</v>
      </c>
      <c r="T677" s="5">
        <f t="shared" si="178"/>
        <v>1.3457840129818113</v>
      </c>
      <c r="U677" s="5">
        <f t="shared" si="179"/>
        <v>1.3457840129818113</v>
      </c>
      <c r="V677" s="5">
        <f t="shared" si="180"/>
        <v>1.3457840129818113</v>
      </c>
      <c r="W677" s="5">
        <f t="shared" si="181"/>
        <v>1.3457840129818113</v>
      </c>
      <c r="X677" s="5">
        <f t="shared" si="182"/>
        <v>1</v>
      </c>
      <c r="Y677" s="5">
        <f t="shared" si="183"/>
        <v>1.3257880492290512</v>
      </c>
      <c r="Z677" s="5">
        <f t="shared" si="184"/>
        <v>1.1257972470180195</v>
      </c>
      <c r="AA677" s="5">
        <f t="shared" si="185"/>
        <v>1.1838673133194118</v>
      </c>
      <c r="AB677" s="5">
        <f t="shared" si="186"/>
        <v>1.1838673133194118</v>
      </c>
      <c r="AC677" s="5">
        <f t="shared" si="187"/>
        <v>1.1838673133194118</v>
      </c>
      <c r="AD677" s="5">
        <f t="shared" si="188"/>
        <v>1.1838673133194118</v>
      </c>
    </row>
    <row r="678" spans="15:30" x14ac:dyDescent="0.2">
      <c r="O678" s="6">
        <f t="shared" si="173"/>
        <v>68.490000000000379</v>
      </c>
      <c r="P678" s="6">
        <f t="shared" si="174"/>
        <v>68.500000000000384</v>
      </c>
      <c r="Q678" s="5">
        <f t="shared" si="175"/>
        <v>1.3244764818884596</v>
      </c>
      <c r="R678" s="5">
        <f t="shared" si="176"/>
        <v>1.3244764818884596</v>
      </c>
      <c r="S678" s="5">
        <f t="shared" si="177"/>
        <v>1.3444268796087275</v>
      </c>
      <c r="T678" s="5">
        <f t="shared" si="178"/>
        <v>1.3445345659515462</v>
      </c>
      <c r="U678" s="5">
        <f t="shared" si="179"/>
        <v>1.3445345659515462</v>
      </c>
      <c r="V678" s="5">
        <f t="shared" si="180"/>
        <v>1.3445345659515462</v>
      </c>
      <c r="W678" s="5">
        <f t="shared" si="181"/>
        <v>1.3445345659515462</v>
      </c>
      <c r="X678" s="5">
        <f t="shared" si="182"/>
        <v>1</v>
      </c>
      <c r="Y678" s="5">
        <f t="shared" si="183"/>
        <v>1.3244764818884596</v>
      </c>
      <c r="Z678" s="5">
        <f t="shared" si="184"/>
        <v>1.1249429051229785</v>
      </c>
      <c r="AA678" s="5">
        <f t="shared" si="185"/>
        <v>1.1829061583751539</v>
      </c>
      <c r="AB678" s="5">
        <f t="shared" si="186"/>
        <v>1.1829061583751539</v>
      </c>
      <c r="AC678" s="5">
        <f t="shared" si="187"/>
        <v>1.1829061583751539</v>
      </c>
      <c r="AD678" s="5">
        <f t="shared" si="188"/>
        <v>1.1829061583751539</v>
      </c>
    </row>
    <row r="679" spans="15:30" x14ac:dyDescent="0.2">
      <c r="O679" s="6">
        <f t="shared" si="173"/>
        <v>68.590000000000373</v>
      </c>
      <c r="P679" s="6">
        <f t="shared" si="174"/>
        <v>68.600000000000378</v>
      </c>
      <c r="Q679" s="5">
        <f t="shared" si="175"/>
        <v>1.3231704197197856</v>
      </c>
      <c r="R679" s="5">
        <f t="shared" si="176"/>
        <v>1.3231704197197856</v>
      </c>
      <c r="S679" s="5">
        <f t="shared" si="177"/>
        <v>1.3431352886455223</v>
      </c>
      <c r="T679" s="5">
        <f t="shared" si="178"/>
        <v>1.3432900490706761</v>
      </c>
      <c r="U679" s="5">
        <f t="shared" si="179"/>
        <v>1.3432900490706761</v>
      </c>
      <c r="V679" s="5">
        <f t="shared" si="180"/>
        <v>1.3432900490706761</v>
      </c>
      <c r="W679" s="5">
        <f t="shared" si="181"/>
        <v>1.3432900490706761</v>
      </c>
      <c r="X679" s="5">
        <f t="shared" si="182"/>
        <v>1</v>
      </c>
      <c r="Y679" s="5">
        <f t="shared" si="183"/>
        <v>1.3231704197197856</v>
      </c>
      <c r="Z679" s="5">
        <f t="shared" si="184"/>
        <v>1.1240931929922588</v>
      </c>
      <c r="AA679" s="5">
        <f t="shared" si="185"/>
        <v>1.1819494944441342</v>
      </c>
      <c r="AB679" s="5">
        <f t="shared" si="186"/>
        <v>1.1819494944441342</v>
      </c>
      <c r="AC679" s="5">
        <f t="shared" si="187"/>
        <v>1.1819494944441342</v>
      </c>
      <c r="AD679" s="5">
        <f t="shared" si="188"/>
        <v>1.1819494944441342</v>
      </c>
    </row>
    <row r="680" spans="15:30" x14ac:dyDescent="0.2">
      <c r="O680" s="6">
        <f t="shared" si="173"/>
        <v>68.690000000000367</v>
      </c>
      <c r="P680" s="6">
        <f t="shared" si="174"/>
        <v>68.700000000000372</v>
      </c>
      <c r="Q680" s="5">
        <f t="shared" si="175"/>
        <v>1.3218698334050751</v>
      </c>
      <c r="R680" s="5">
        <f t="shared" si="176"/>
        <v>1.3218698334050751</v>
      </c>
      <c r="S680" s="5">
        <f t="shared" si="177"/>
        <v>1.3418489102635429</v>
      </c>
      <c r="T680" s="5">
        <f t="shared" si="178"/>
        <v>1.3420504369838078</v>
      </c>
      <c r="U680" s="5">
        <f t="shared" si="179"/>
        <v>1.3420504369838078</v>
      </c>
      <c r="V680" s="5">
        <f t="shared" si="180"/>
        <v>1.3420504369838078</v>
      </c>
      <c r="W680" s="5">
        <f t="shared" si="181"/>
        <v>1.3420504369838078</v>
      </c>
      <c r="X680" s="5">
        <f t="shared" si="182"/>
        <v>1</v>
      </c>
      <c r="Y680" s="5">
        <f t="shared" si="183"/>
        <v>1.3218698334050751</v>
      </c>
      <c r="Z680" s="5">
        <f t="shared" si="184"/>
        <v>1.1232480855410629</v>
      </c>
      <c r="AA680" s="5">
        <f t="shared" si="185"/>
        <v>1.1809972977280609</v>
      </c>
      <c r="AB680" s="5">
        <f t="shared" si="186"/>
        <v>1.1809972977280609</v>
      </c>
      <c r="AC680" s="5">
        <f t="shared" si="187"/>
        <v>1.1809972977280609</v>
      </c>
      <c r="AD680" s="5">
        <f t="shared" si="188"/>
        <v>1.1809972977280609</v>
      </c>
    </row>
    <row r="681" spans="15:30" x14ac:dyDescent="0.2">
      <c r="O681" s="6">
        <f t="shared" si="173"/>
        <v>68.790000000000362</v>
      </c>
      <c r="P681" s="6">
        <f t="shared" si="174"/>
        <v>68.800000000000367</v>
      </c>
      <c r="Q681" s="5">
        <f t="shared" si="175"/>
        <v>1.3205746938309912</v>
      </c>
      <c r="R681" s="5">
        <f t="shared" si="176"/>
        <v>1.3205746938309912</v>
      </c>
      <c r="S681" s="5">
        <f t="shared" si="177"/>
        <v>1.3405677172764909</v>
      </c>
      <c r="T681" s="5">
        <f t="shared" si="178"/>
        <v>1.3408157045068727</v>
      </c>
      <c r="U681" s="5">
        <f t="shared" si="179"/>
        <v>1.3408157045068727</v>
      </c>
      <c r="V681" s="5">
        <f t="shared" si="180"/>
        <v>1.3408157045068727</v>
      </c>
      <c r="W681" s="5">
        <f t="shared" si="181"/>
        <v>1.3408157045068727</v>
      </c>
      <c r="X681" s="5">
        <f t="shared" si="182"/>
        <v>1</v>
      </c>
      <c r="Y681" s="5">
        <f t="shared" si="183"/>
        <v>1.3205746938309912</v>
      </c>
      <c r="Z681" s="5">
        <f t="shared" si="184"/>
        <v>1.1224075578668997</v>
      </c>
      <c r="AA681" s="5">
        <f t="shared" si="185"/>
        <v>1.1800495445955772</v>
      </c>
      <c r="AB681" s="5">
        <f t="shared" si="186"/>
        <v>1.1800495445955772</v>
      </c>
      <c r="AC681" s="5">
        <f t="shared" si="187"/>
        <v>1.1800495445955772</v>
      </c>
      <c r="AD681" s="5">
        <f t="shared" si="188"/>
        <v>1.1800495445955772</v>
      </c>
    </row>
    <row r="682" spans="15:30" x14ac:dyDescent="0.2">
      <c r="O682" s="6">
        <f t="shared" si="173"/>
        <v>68.890000000000356</v>
      </c>
      <c r="P682" s="6">
        <f t="shared" si="174"/>
        <v>68.900000000000361</v>
      </c>
      <c r="Q682" s="5">
        <f t="shared" si="175"/>
        <v>1.3192849720870614</v>
      </c>
      <c r="R682" s="5">
        <f t="shared" si="176"/>
        <v>1.3192849720870614</v>
      </c>
      <c r="S682" s="5">
        <f t="shared" si="177"/>
        <v>1.3392916826840879</v>
      </c>
      <c r="T682" s="5">
        <f t="shared" si="178"/>
        <v>1.3395858266257028</v>
      </c>
      <c r="U682" s="5">
        <f t="shared" si="179"/>
        <v>1.3395858266257028</v>
      </c>
      <c r="V682" s="5">
        <f t="shared" si="180"/>
        <v>1.3395858266257028</v>
      </c>
      <c r="W682" s="5">
        <f t="shared" si="181"/>
        <v>1.3395858266257028</v>
      </c>
      <c r="X682" s="5">
        <f t="shared" si="182"/>
        <v>1</v>
      </c>
      <c r="Y682" s="5">
        <f t="shared" si="183"/>
        <v>1.3192849720870614</v>
      </c>
      <c r="Z682" s="5">
        <f t="shared" si="184"/>
        <v>1.1215715852479657</v>
      </c>
      <c r="AA682" s="5">
        <f t="shared" si="185"/>
        <v>1.1791062115808244</v>
      </c>
      <c r="AB682" s="5">
        <f t="shared" si="186"/>
        <v>1.1791062115808244</v>
      </c>
      <c r="AC682" s="5">
        <f t="shared" si="187"/>
        <v>1.1791062115808244</v>
      </c>
      <c r="AD682" s="5">
        <f t="shared" si="188"/>
        <v>1.1791062115808244</v>
      </c>
    </row>
    <row r="683" spans="15:30" x14ac:dyDescent="0.2">
      <c r="O683" s="6">
        <f t="shared" si="173"/>
        <v>68.99000000000035</v>
      </c>
      <c r="P683" s="6">
        <f t="shared" si="174"/>
        <v>69.000000000000355</v>
      </c>
      <c r="Q683" s="5">
        <f t="shared" si="175"/>
        <v>1.3180006394639432</v>
      </c>
      <c r="R683" s="5">
        <f t="shared" si="176"/>
        <v>1.3180006394639432</v>
      </c>
      <c r="S683" s="5">
        <f t="shared" si="177"/>
        <v>1.338020779670511</v>
      </c>
      <c r="T683" s="5">
        <f t="shared" si="178"/>
        <v>1.3383607784946181</v>
      </c>
      <c r="U683" s="5">
        <f t="shared" si="179"/>
        <v>1.3383607784946181</v>
      </c>
      <c r="V683" s="5">
        <f t="shared" si="180"/>
        <v>1.3383607784946181</v>
      </c>
      <c r="W683" s="5">
        <f t="shared" si="181"/>
        <v>1.3383607784946181</v>
      </c>
      <c r="X683" s="5">
        <f t="shared" si="182"/>
        <v>1</v>
      </c>
      <c r="Y683" s="5">
        <f t="shared" si="183"/>
        <v>1.3180006394639432</v>
      </c>
      <c r="Z683" s="5">
        <f t="shared" si="184"/>
        <v>1.1207401431415449</v>
      </c>
      <c r="AA683" s="5">
        <f t="shared" si="185"/>
        <v>1.1781672753820196</v>
      </c>
      <c r="AB683" s="5">
        <f t="shared" si="186"/>
        <v>1.1781672753820196</v>
      </c>
      <c r="AC683" s="5">
        <f t="shared" si="187"/>
        <v>1.1781672753820196</v>
      </c>
      <c r="AD683" s="5">
        <f t="shared" si="188"/>
        <v>1.1781672753820196</v>
      </c>
    </row>
    <row r="684" spans="15:30" x14ac:dyDescent="0.2">
      <c r="O684" s="6">
        <f t="shared" si="173"/>
        <v>69.090000000000344</v>
      </c>
      <c r="P684" s="6">
        <f t="shared" si="174"/>
        <v>69.10000000000035</v>
      </c>
      <c r="Q684" s="5">
        <f t="shared" si="175"/>
        <v>1.3167216674517073</v>
      </c>
      <c r="R684" s="5">
        <f t="shared" si="176"/>
        <v>1.3167216674517073</v>
      </c>
      <c r="S684" s="5">
        <f t="shared" si="177"/>
        <v>1.3367549816028426</v>
      </c>
      <c r="T684" s="5">
        <f t="shared" si="178"/>
        <v>1.3371405354350292</v>
      </c>
      <c r="U684" s="5">
        <f t="shared" si="179"/>
        <v>1.3371405354350292</v>
      </c>
      <c r="V684" s="5">
        <f t="shared" si="180"/>
        <v>1.3371405354350292</v>
      </c>
      <c r="W684" s="5">
        <f t="shared" si="181"/>
        <v>1.3371405354350292</v>
      </c>
      <c r="X684" s="5">
        <f t="shared" si="182"/>
        <v>1</v>
      </c>
      <c r="Y684" s="5">
        <f t="shared" si="183"/>
        <v>1.3167216674517073</v>
      </c>
      <c r="Z684" s="5">
        <f t="shared" si="184"/>
        <v>1.1199132071824232</v>
      </c>
      <c r="AA684" s="5">
        <f t="shared" si="185"/>
        <v>1.1772327128600495</v>
      </c>
      <c r="AB684" s="5">
        <f t="shared" si="186"/>
        <v>1.1772327128600495</v>
      </c>
      <c r="AC684" s="5">
        <f t="shared" si="187"/>
        <v>1.1772327128600495</v>
      </c>
      <c r="AD684" s="5">
        <f t="shared" si="188"/>
        <v>1.1772327128600495</v>
      </c>
    </row>
    <row r="685" spans="15:30" x14ac:dyDescent="0.2">
      <c r="O685" s="6">
        <f t="shared" si="173"/>
        <v>69.190000000000339</v>
      </c>
      <c r="P685" s="6">
        <f t="shared" si="174"/>
        <v>69.200000000000344</v>
      </c>
      <c r="Q685" s="5">
        <f t="shared" si="175"/>
        <v>1.3154480277381388</v>
      </c>
      <c r="R685" s="5">
        <f t="shared" si="176"/>
        <v>1.3154480277381388</v>
      </c>
      <c r="S685" s="5">
        <f t="shared" si="177"/>
        <v>1.3354942620295362</v>
      </c>
      <c r="T685" s="5">
        <f t="shared" si="178"/>
        <v>1.3359250729340537</v>
      </c>
      <c r="U685" s="5">
        <f t="shared" si="179"/>
        <v>1.3359250729340537</v>
      </c>
      <c r="V685" s="5">
        <f t="shared" si="180"/>
        <v>1.3359250729340537</v>
      </c>
      <c r="W685" s="5">
        <f t="shared" si="181"/>
        <v>1.3359250729340537</v>
      </c>
      <c r="X685" s="5">
        <f t="shared" si="182"/>
        <v>1</v>
      </c>
      <c r="Y685" s="5">
        <f t="shared" si="183"/>
        <v>1.3154480277381388</v>
      </c>
      <c r="Z685" s="5">
        <f t="shared" si="184"/>
        <v>1.1190907531813201</v>
      </c>
      <c r="AA685" s="5">
        <f t="shared" si="185"/>
        <v>1.176302501037076</v>
      </c>
      <c r="AB685" s="5">
        <f t="shared" si="186"/>
        <v>1.176302501037076</v>
      </c>
      <c r="AC685" s="5">
        <f t="shared" si="187"/>
        <v>1.176302501037076</v>
      </c>
      <c r="AD685" s="5">
        <f t="shared" si="188"/>
        <v>1.176302501037076</v>
      </c>
    </row>
    <row r="686" spans="15:30" x14ac:dyDescent="0.2">
      <c r="O686" s="6">
        <f t="shared" si="173"/>
        <v>69.290000000000333</v>
      </c>
      <c r="P686" s="6">
        <f t="shared" si="174"/>
        <v>69.300000000000338</v>
      </c>
      <c r="Q686" s="5">
        <f t="shared" si="175"/>
        <v>1.3141796922070539</v>
      </c>
      <c r="R686" s="5">
        <f t="shared" si="176"/>
        <v>1.3141796922070539</v>
      </c>
      <c r="S686" s="5">
        <f t="shared" si="177"/>
        <v>1.3342385946788995</v>
      </c>
      <c r="T686" s="5">
        <f t="shared" si="178"/>
        <v>1.3347143666431449</v>
      </c>
      <c r="U686" s="5">
        <f t="shared" si="179"/>
        <v>1.3347143666431449</v>
      </c>
      <c r="V686" s="5">
        <f t="shared" si="180"/>
        <v>1.3347143666431449</v>
      </c>
      <c r="W686" s="5">
        <f t="shared" si="181"/>
        <v>1.3347143666431449</v>
      </c>
      <c r="X686" s="5">
        <f t="shared" si="182"/>
        <v>1</v>
      </c>
      <c r="Y686" s="5">
        <f t="shared" si="183"/>
        <v>1.3141796922070539</v>
      </c>
      <c r="Z686" s="5">
        <f t="shared" si="184"/>
        <v>1.1182727571233382</v>
      </c>
      <c r="AA686" s="5">
        <f t="shared" si="185"/>
        <v>1.1753766170951574</v>
      </c>
      <c r="AB686" s="5">
        <f t="shared" si="186"/>
        <v>1.1753766170951574</v>
      </c>
      <c r="AC686" s="5">
        <f t="shared" si="187"/>
        <v>1.1753766170951574</v>
      </c>
      <c r="AD686" s="5">
        <f t="shared" si="188"/>
        <v>1.1753766170951574</v>
      </c>
    </row>
    <row r="687" spans="15:30" x14ac:dyDescent="0.2">
      <c r="O687" s="6">
        <f t="shared" si="173"/>
        <v>69.390000000000327</v>
      </c>
      <c r="P687" s="6">
        <f t="shared" si="174"/>
        <v>69.400000000000333</v>
      </c>
      <c r="Q687" s="5">
        <f t="shared" si="175"/>
        <v>1.312916632936634</v>
      </c>
      <c r="R687" s="5">
        <f t="shared" si="176"/>
        <v>1.312916632936634</v>
      </c>
      <c r="S687" s="5">
        <f t="shared" si="177"/>
        <v>1.3329879534575892</v>
      </c>
      <c r="T687" s="5">
        <f t="shared" si="178"/>
        <v>1.3335083923767366</v>
      </c>
      <c r="U687" s="5">
        <f t="shared" si="179"/>
        <v>1.3335083923767366</v>
      </c>
      <c r="V687" s="5">
        <f t="shared" si="180"/>
        <v>1.3335083923767366</v>
      </c>
      <c r="W687" s="5">
        <f t="shared" si="181"/>
        <v>1.3335083923767366</v>
      </c>
      <c r="X687" s="5">
        <f t="shared" si="182"/>
        <v>1</v>
      </c>
      <c r="Y687" s="5">
        <f t="shared" si="183"/>
        <v>1.312916632936634</v>
      </c>
      <c r="Z687" s="5">
        <f t="shared" si="184"/>
        <v>1.1174591951664254</v>
      </c>
      <c r="AA687" s="5">
        <f t="shared" si="185"/>
        <v>1.1744550383748835</v>
      </c>
      <c r="AB687" s="5">
        <f t="shared" si="186"/>
        <v>1.1744550383748835</v>
      </c>
      <c r="AC687" s="5">
        <f t="shared" si="187"/>
        <v>1.1744550383748835</v>
      </c>
      <c r="AD687" s="5">
        <f t="shared" si="188"/>
        <v>1.1744550383748835</v>
      </c>
    </row>
    <row r="688" spans="15:30" x14ac:dyDescent="0.2">
      <c r="O688" s="6">
        <f t="shared" si="173"/>
        <v>69.490000000000322</v>
      </c>
      <c r="P688" s="6">
        <f t="shared" si="174"/>
        <v>69.500000000000327</v>
      </c>
      <c r="Q688" s="5">
        <f t="shared" si="175"/>
        <v>1.3116588221977785</v>
      </c>
      <c r="R688" s="5">
        <f t="shared" si="176"/>
        <v>1.3116588221977785</v>
      </c>
      <c r="S688" s="5">
        <f t="shared" si="177"/>
        <v>1.3317423124491228</v>
      </c>
      <c r="T688" s="5">
        <f t="shared" si="178"/>
        <v>1.3323071261108983</v>
      </c>
      <c r="U688" s="5">
        <f t="shared" si="179"/>
        <v>1.3323071261108983</v>
      </c>
      <c r="V688" s="5">
        <f t="shared" si="180"/>
        <v>1.3323071261108983</v>
      </c>
      <c r="W688" s="5">
        <f t="shared" si="181"/>
        <v>1.3323071261108983</v>
      </c>
      <c r="X688" s="5">
        <f t="shared" si="182"/>
        <v>1</v>
      </c>
      <c r="Y688" s="5">
        <f t="shared" si="183"/>
        <v>1.3116588221977785</v>
      </c>
      <c r="Z688" s="5">
        <f t="shared" si="184"/>
        <v>1.1166500436398579</v>
      </c>
      <c r="AA688" s="5">
        <f t="shared" si="185"/>
        <v>1.1735377423740241</v>
      </c>
      <c r="AB688" s="5">
        <f t="shared" si="186"/>
        <v>1.1735377423740241</v>
      </c>
      <c r="AC688" s="5">
        <f t="shared" si="187"/>
        <v>1.1735377423740241</v>
      </c>
      <c r="AD688" s="5">
        <f t="shared" si="188"/>
        <v>1.1735377423740241</v>
      </c>
    </row>
    <row r="689" spans="15:30" x14ac:dyDescent="0.2">
      <c r="O689" s="6">
        <f t="shared" si="173"/>
        <v>69.590000000000316</v>
      </c>
      <c r="P689" s="6">
        <f t="shared" si="174"/>
        <v>69.600000000000321</v>
      </c>
      <c r="Q689" s="5">
        <f t="shared" si="175"/>
        <v>1.3104062324524715</v>
      </c>
      <c r="R689" s="5">
        <f t="shared" si="176"/>
        <v>1.3104062324524715</v>
      </c>
      <c r="S689" s="5">
        <f t="shared" si="177"/>
        <v>1.3305016459124051</v>
      </c>
      <c r="T689" s="5">
        <f t="shared" si="178"/>
        <v>1.3311105439820039</v>
      </c>
      <c r="U689" s="5">
        <f t="shared" si="179"/>
        <v>1.3311105439820039</v>
      </c>
      <c r="V689" s="5">
        <f t="shared" si="180"/>
        <v>1.3311105439820039</v>
      </c>
      <c r="W689" s="5">
        <f t="shared" si="181"/>
        <v>1.3311105439820039</v>
      </c>
      <c r="X689" s="5">
        <f t="shared" si="182"/>
        <v>1</v>
      </c>
      <c r="Y689" s="5">
        <f t="shared" si="183"/>
        <v>1.3104062324524715</v>
      </c>
      <c r="Z689" s="5">
        <f t="shared" si="184"/>
        <v>1.1158452790427336</v>
      </c>
      <c r="AA689" s="5">
        <f t="shared" si="185"/>
        <v>1.1726247067461908</v>
      </c>
      <c r="AB689" s="5">
        <f t="shared" si="186"/>
        <v>1.1726247067461908</v>
      </c>
      <c r="AC689" s="5">
        <f t="shared" si="187"/>
        <v>1.1726247067461908</v>
      </c>
      <c r="AD689" s="5">
        <f t="shared" si="188"/>
        <v>1.1726247067461908</v>
      </c>
    </row>
    <row r="690" spans="15:30" x14ac:dyDescent="0.2">
      <c r="O690" s="6">
        <f t="shared" si="173"/>
        <v>69.69000000000031</v>
      </c>
      <c r="P690" s="6">
        <f t="shared" si="174"/>
        <v>69.700000000000315</v>
      </c>
      <c r="Q690" s="5">
        <f t="shared" si="175"/>
        <v>1.3091588363521656</v>
      </c>
      <c r="R690" s="5">
        <f t="shared" si="176"/>
        <v>1.3091588363521656</v>
      </c>
      <c r="S690" s="5">
        <f t="shared" si="177"/>
        <v>1.3292659282802668</v>
      </c>
      <c r="T690" s="5">
        <f t="shared" si="178"/>
        <v>1.329918622285416</v>
      </c>
      <c r="U690" s="5">
        <f t="shared" si="179"/>
        <v>1.329918622285416</v>
      </c>
      <c r="V690" s="5">
        <f t="shared" si="180"/>
        <v>1.329918622285416</v>
      </c>
      <c r="W690" s="5">
        <f t="shared" si="181"/>
        <v>1.329918622285416</v>
      </c>
      <c r="X690" s="5">
        <f t="shared" si="182"/>
        <v>1</v>
      </c>
      <c r="Y690" s="5">
        <f t="shared" si="183"/>
        <v>1.3091588363521656</v>
      </c>
      <c r="Z690" s="5">
        <f t="shared" si="184"/>
        <v>1.1150448780424853</v>
      </c>
      <c r="AA690" s="5">
        <f t="shared" si="185"/>
        <v>1.1717159092995135</v>
      </c>
      <c r="AB690" s="5">
        <f t="shared" si="186"/>
        <v>1.1717159092995135</v>
      </c>
      <c r="AC690" s="5">
        <f t="shared" si="187"/>
        <v>1.1717159092995135</v>
      </c>
      <c r="AD690" s="5">
        <f t="shared" si="188"/>
        <v>1.1717159092995135</v>
      </c>
    </row>
    <row r="691" spans="15:30" x14ac:dyDescent="0.2">
      <c r="O691" s="6">
        <f t="shared" si="173"/>
        <v>69.790000000000305</v>
      </c>
      <c r="P691" s="6">
        <f t="shared" si="174"/>
        <v>69.80000000000031</v>
      </c>
      <c r="Q691" s="5">
        <f t="shared" si="175"/>
        <v>1.3079166067361829</v>
      </c>
      <c r="R691" s="5">
        <f t="shared" si="176"/>
        <v>1.3079166067361829</v>
      </c>
      <c r="S691" s="5">
        <f t="shared" si="177"/>
        <v>1.3280351341580223</v>
      </c>
      <c r="T691" s="5">
        <f t="shared" si="178"/>
        <v>1.3287313374741807</v>
      </c>
      <c r="U691" s="5">
        <f t="shared" si="179"/>
        <v>1.3287313374741807</v>
      </c>
      <c r="V691" s="5">
        <f t="shared" si="180"/>
        <v>1.3287313374741807</v>
      </c>
      <c r="W691" s="5">
        <f t="shared" si="181"/>
        <v>1.3287313374741807</v>
      </c>
      <c r="X691" s="5">
        <f t="shared" si="182"/>
        <v>1</v>
      </c>
      <c r="Y691" s="5">
        <f t="shared" si="183"/>
        <v>1.3079166067361829</v>
      </c>
      <c r="Z691" s="5">
        <f t="shared" si="184"/>
        <v>1.1142488174734075</v>
      </c>
      <c r="AA691" s="5">
        <f t="shared" si="185"/>
        <v>1.1708113279953292</v>
      </c>
      <c r="AB691" s="5">
        <f t="shared" si="186"/>
        <v>1.1708113279953292</v>
      </c>
      <c r="AC691" s="5">
        <f t="shared" si="187"/>
        <v>1.1708113279953292</v>
      </c>
      <c r="AD691" s="5">
        <f t="shared" si="188"/>
        <v>1.1708113279953292</v>
      </c>
    </row>
    <row r="692" spans="15:30" x14ac:dyDescent="0.2">
      <c r="O692" s="6">
        <f t="shared" si="173"/>
        <v>69.890000000000299</v>
      </c>
      <c r="P692" s="6">
        <f t="shared" si="174"/>
        <v>69.900000000000304</v>
      </c>
      <c r="Q692" s="5">
        <f t="shared" si="175"/>
        <v>1.306679516630131</v>
      </c>
      <c r="R692" s="5">
        <f t="shared" si="176"/>
        <v>1.306679516630131</v>
      </c>
      <c r="S692" s="5">
        <f t="shared" si="177"/>
        <v>1.3268092383220365</v>
      </c>
      <c r="T692" s="5">
        <f t="shared" si="178"/>
        <v>1.3275486661577345</v>
      </c>
      <c r="U692" s="5">
        <f t="shared" si="179"/>
        <v>1.3275486661577345</v>
      </c>
      <c r="V692" s="5">
        <f t="shared" si="180"/>
        <v>1.3275486661577345</v>
      </c>
      <c r="W692" s="5">
        <f t="shared" si="181"/>
        <v>1.3275486661577345</v>
      </c>
      <c r="X692" s="5">
        <f t="shared" si="182"/>
        <v>1</v>
      </c>
      <c r="Y692" s="5">
        <f t="shared" si="183"/>
        <v>1.306679516630131</v>
      </c>
      <c r="Z692" s="5">
        <f t="shared" si="184"/>
        <v>1.1134570743351984</v>
      </c>
      <c r="AA692" s="5">
        <f t="shared" si="185"/>
        <v>1.1699109409468831</v>
      </c>
      <c r="AB692" s="5">
        <f t="shared" si="186"/>
        <v>1.1699109409468831</v>
      </c>
      <c r="AC692" s="5">
        <f t="shared" si="187"/>
        <v>1.1699109409468831</v>
      </c>
      <c r="AD692" s="5">
        <f t="shared" si="188"/>
        <v>1.1699109409468831</v>
      </c>
    </row>
    <row r="693" spans="15:30" x14ac:dyDescent="0.2">
      <c r="O693" s="6">
        <f t="shared" si="173"/>
        <v>69.990000000000293</v>
      </c>
      <c r="P693" s="6">
        <f t="shared" si="174"/>
        <v>70.000000000000298</v>
      </c>
      <c r="Q693" s="5">
        <f t="shared" si="175"/>
        <v>1.3054475392443352</v>
      </c>
      <c r="R693" s="5">
        <f t="shared" si="176"/>
        <v>1.3054475392443352</v>
      </c>
      <c r="S693" s="5">
        <f t="shared" si="177"/>
        <v>1.3255882157183085</v>
      </c>
      <c r="T693" s="5">
        <f t="shared" si="178"/>
        <v>1.3263705851006264</v>
      </c>
      <c r="U693" s="5">
        <f t="shared" si="179"/>
        <v>1.3263705851006264</v>
      </c>
      <c r="V693" s="5">
        <f t="shared" si="180"/>
        <v>1.3263705851006264</v>
      </c>
      <c r="W693" s="5">
        <f t="shared" si="181"/>
        <v>1.3263705851006264</v>
      </c>
      <c r="X693" s="5">
        <f t="shared" si="182"/>
        <v>1</v>
      </c>
      <c r="Y693" s="5">
        <f t="shared" si="183"/>
        <v>1.3054475392443352</v>
      </c>
      <c r="Z693" s="5">
        <f t="shared" si="184"/>
        <v>1.1126696257915167</v>
      </c>
      <c r="AA693" s="5">
        <f t="shared" si="185"/>
        <v>1.169014726418045</v>
      </c>
      <c r="AB693" s="5">
        <f t="shared" si="186"/>
        <v>1.169014726418045</v>
      </c>
      <c r="AC693" s="5">
        <f t="shared" si="187"/>
        <v>1.169014726418045</v>
      </c>
      <c r="AD693" s="5">
        <f t="shared" si="188"/>
        <v>1.169014726418045</v>
      </c>
    </row>
    <row r="694" spans="15:30" x14ac:dyDescent="0.2">
      <c r="O694" s="6">
        <f t="shared" si="173"/>
        <v>70.090000000000288</v>
      </c>
      <c r="P694" s="6">
        <f t="shared" si="174"/>
        <v>70.100000000000293</v>
      </c>
      <c r="Q694" s="5">
        <f t="shared" si="175"/>
        <v>1.3042206479722849</v>
      </c>
      <c r="R694" s="5">
        <f t="shared" si="176"/>
        <v>1.3042206479722849</v>
      </c>
      <c r="S694" s="5">
        <f t="shared" si="177"/>
        <v>1.3243720414610693</v>
      </c>
      <c r="T694" s="5">
        <f t="shared" si="178"/>
        <v>1.3251970712212493</v>
      </c>
      <c r="U694" s="5">
        <f t="shared" si="179"/>
        <v>1.3251970712212493</v>
      </c>
      <c r="V694" s="5">
        <f t="shared" si="180"/>
        <v>1.3251970712212493</v>
      </c>
      <c r="W694" s="5">
        <f t="shared" si="181"/>
        <v>1.3251970712212493</v>
      </c>
      <c r="X694" s="5">
        <f t="shared" si="182"/>
        <v>1</v>
      </c>
      <c r="Y694" s="5">
        <f t="shared" si="183"/>
        <v>1.3042206479722849</v>
      </c>
      <c r="Z694" s="5">
        <f t="shared" si="184"/>
        <v>1.1118864491685549</v>
      </c>
      <c r="AA694" s="5">
        <f t="shared" si="185"/>
        <v>1.1681226628220378</v>
      </c>
      <c r="AB694" s="5">
        <f t="shared" si="186"/>
        <v>1.1681226628220378</v>
      </c>
      <c r="AC694" s="5">
        <f t="shared" si="187"/>
        <v>1.1681226628220378</v>
      </c>
      <c r="AD694" s="5">
        <f t="shared" si="188"/>
        <v>1.1681226628220378</v>
      </c>
    </row>
    <row r="695" spans="15:30" x14ac:dyDescent="0.2">
      <c r="O695" s="6">
        <f t="shared" si="173"/>
        <v>70.190000000000282</v>
      </c>
      <c r="P695" s="6">
        <f t="shared" si="174"/>
        <v>70.200000000000287</v>
      </c>
      <c r="Q695" s="5">
        <f t="shared" si="175"/>
        <v>1.3029988163890984</v>
      </c>
      <c r="R695" s="5">
        <f t="shared" si="176"/>
        <v>1.3029988163890984</v>
      </c>
      <c r="S695" s="5">
        <f t="shared" si="177"/>
        <v>1.3231606908313924</v>
      </c>
      <c r="T695" s="5">
        <f t="shared" si="178"/>
        <v>1.3240281015905873</v>
      </c>
      <c r="U695" s="5">
        <f t="shared" si="179"/>
        <v>1.3240281015905873</v>
      </c>
      <c r="V695" s="5">
        <f t="shared" si="180"/>
        <v>1.3240281015905873</v>
      </c>
      <c r="W695" s="5">
        <f t="shared" si="181"/>
        <v>1.3240281015905873</v>
      </c>
      <c r="X695" s="5">
        <f t="shared" si="182"/>
        <v>1</v>
      </c>
      <c r="Y695" s="5">
        <f t="shared" si="183"/>
        <v>1.3029988163890984</v>
      </c>
      <c r="Z695" s="5">
        <f t="shared" si="184"/>
        <v>1.1111075219536246</v>
      </c>
      <c r="AA695" s="5">
        <f t="shared" si="185"/>
        <v>1.1672347287201761</v>
      </c>
      <c r="AB695" s="5">
        <f t="shared" si="186"/>
        <v>1.1672347287201761</v>
      </c>
      <c r="AC695" s="5">
        <f t="shared" si="187"/>
        <v>1.1672347287201761</v>
      </c>
      <c r="AD695" s="5">
        <f t="shared" si="188"/>
        <v>1.1672347287201761</v>
      </c>
    </row>
    <row r="696" spans="15:30" x14ac:dyDescent="0.2">
      <c r="O696" s="6">
        <f t="shared" si="173"/>
        <v>70.290000000000276</v>
      </c>
      <c r="P696" s="6">
        <f t="shared" si="174"/>
        <v>70.300000000000281</v>
      </c>
      <c r="Q696" s="5">
        <f t="shared" si="175"/>
        <v>1.3017820182500004</v>
      </c>
      <c r="R696" s="5">
        <f t="shared" si="176"/>
        <v>1.3017820182500004</v>
      </c>
      <c r="S696" s="5">
        <f t="shared" si="177"/>
        <v>1.3219541392758172</v>
      </c>
      <c r="T696" s="5">
        <f t="shared" si="178"/>
        <v>1.3228636534309706</v>
      </c>
      <c r="U696" s="5">
        <f t="shared" si="179"/>
        <v>1.3228636534309706</v>
      </c>
      <c r="V696" s="5">
        <f t="shared" si="180"/>
        <v>1.3228636534309706</v>
      </c>
      <c r="W696" s="5">
        <f t="shared" si="181"/>
        <v>1.3228636534309706</v>
      </c>
      <c r="X696" s="5">
        <f t="shared" si="182"/>
        <v>1</v>
      </c>
      <c r="Y696" s="5">
        <f t="shared" si="183"/>
        <v>1.3017820182500004</v>
      </c>
      <c r="Z696" s="5">
        <f t="shared" si="184"/>
        <v>1.1103328217937587</v>
      </c>
      <c r="AA696" s="5">
        <f t="shared" si="185"/>
        <v>1.1663509028206211</v>
      </c>
      <c r="AB696" s="5">
        <f t="shared" si="186"/>
        <v>1.1663509028206211</v>
      </c>
      <c r="AC696" s="5">
        <f t="shared" si="187"/>
        <v>1.1663509028206211</v>
      </c>
      <c r="AD696" s="5">
        <f t="shared" si="188"/>
        <v>1.1663509028206211</v>
      </c>
    </row>
    <row r="697" spans="15:30" x14ac:dyDescent="0.2">
      <c r="O697" s="6">
        <f t="shared" si="173"/>
        <v>70.390000000000271</v>
      </c>
      <c r="P697" s="6">
        <f t="shared" si="174"/>
        <v>70.400000000000276</v>
      </c>
      <c r="Q697" s="5">
        <f t="shared" si="175"/>
        <v>1.3005702274888147</v>
      </c>
      <c r="R697" s="5">
        <f t="shared" si="176"/>
        <v>1.3005702274888147</v>
      </c>
      <c r="S697" s="5">
        <f t="shared" si="177"/>
        <v>1.3207523624049884</v>
      </c>
      <c r="T697" s="5">
        <f t="shared" si="178"/>
        <v>1.3217037041148467</v>
      </c>
      <c r="U697" s="5">
        <f t="shared" si="179"/>
        <v>1.3217037041148467</v>
      </c>
      <c r="V697" s="5">
        <f t="shared" si="180"/>
        <v>1.3217037041148467</v>
      </c>
      <c r="W697" s="5">
        <f t="shared" si="181"/>
        <v>1.3217037041148467</v>
      </c>
      <c r="X697" s="5">
        <f t="shared" si="182"/>
        <v>1</v>
      </c>
      <c r="Y697" s="5">
        <f t="shared" si="183"/>
        <v>1.3005702274888147</v>
      </c>
      <c r="Z697" s="5">
        <f t="shared" si="184"/>
        <v>1.1095623264943266</v>
      </c>
      <c r="AA697" s="5">
        <f t="shared" si="185"/>
        <v>1.165471163977146</v>
      </c>
      <c r="AB697" s="5">
        <f t="shared" si="186"/>
        <v>1.165471163977146</v>
      </c>
      <c r="AC697" s="5">
        <f t="shared" si="187"/>
        <v>1.165471163977146</v>
      </c>
      <c r="AD697" s="5">
        <f t="shared" si="188"/>
        <v>1.165471163977146</v>
      </c>
    </row>
    <row r="698" spans="15:30" x14ac:dyDescent="0.2">
      <c r="O698" s="6">
        <f t="shared" si="173"/>
        <v>70.490000000000265</v>
      </c>
      <c r="P698" s="6">
        <f t="shared" si="174"/>
        <v>70.50000000000027</v>
      </c>
      <c r="Q698" s="5">
        <f t="shared" si="175"/>
        <v>1.2993634182164737</v>
      </c>
      <c r="R698" s="5">
        <f t="shared" si="176"/>
        <v>1.2993634182164737</v>
      </c>
      <c r="S698" s="5">
        <f t="shared" si="177"/>
        <v>1.319555335992306</v>
      </c>
      <c r="T698" s="5">
        <f t="shared" si="178"/>
        <v>1.3205482311635617</v>
      </c>
      <c r="U698" s="5">
        <f t="shared" si="179"/>
        <v>1.3205482311635617</v>
      </c>
      <c r="V698" s="5">
        <f t="shared" si="180"/>
        <v>1.3205482311635617</v>
      </c>
      <c r="W698" s="5">
        <f t="shared" si="181"/>
        <v>1.3205482311635617</v>
      </c>
      <c r="X698" s="5">
        <f t="shared" si="182"/>
        <v>1</v>
      </c>
      <c r="Y698" s="5">
        <f t="shared" si="183"/>
        <v>1.2993634182164737</v>
      </c>
      <c r="Z698" s="5">
        <f t="shared" si="184"/>
        <v>1.108796014017664</v>
      </c>
      <c r="AA698" s="5">
        <f t="shared" si="185"/>
        <v>1.1645954911879133</v>
      </c>
      <c r="AB698" s="5">
        <f t="shared" si="186"/>
        <v>1.1645954911879133</v>
      </c>
      <c r="AC698" s="5">
        <f t="shared" si="187"/>
        <v>1.1645954911879133</v>
      </c>
      <c r="AD698" s="5">
        <f t="shared" si="188"/>
        <v>1.1645954911879133</v>
      </c>
    </row>
    <row r="699" spans="15:30" x14ac:dyDescent="0.2">
      <c r="O699" s="6">
        <f t="shared" si="173"/>
        <v>70.590000000000259</v>
      </c>
      <c r="P699" s="6">
        <f t="shared" si="174"/>
        <v>70.600000000000264</v>
      </c>
      <c r="Q699" s="5">
        <f t="shared" si="175"/>
        <v>1.2981615647195399</v>
      </c>
      <c r="R699" s="5">
        <f t="shared" si="176"/>
        <v>1.2981615647195399</v>
      </c>
      <c r="S699" s="5">
        <f t="shared" si="177"/>
        <v>1.3183630359725893</v>
      </c>
      <c r="T699" s="5">
        <f t="shared" si="178"/>
        <v>1.3193972122461515</v>
      </c>
      <c r="U699" s="5">
        <f t="shared" si="179"/>
        <v>1.3193972122461515</v>
      </c>
      <c r="V699" s="5">
        <f t="shared" si="180"/>
        <v>1.3193972122461515</v>
      </c>
      <c r="W699" s="5">
        <f t="shared" si="181"/>
        <v>1.3193972122461515</v>
      </c>
      <c r="X699" s="5">
        <f t="shared" si="182"/>
        <v>1</v>
      </c>
      <c r="Y699" s="5">
        <f t="shared" si="183"/>
        <v>1.2981615647195399</v>
      </c>
      <c r="Z699" s="5">
        <f t="shared" si="184"/>
        <v>1.1080338624817165</v>
      </c>
      <c r="AA699" s="5">
        <f t="shared" si="185"/>
        <v>1.1637238635942657</v>
      </c>
      <c r="AB699" s="5">
        <f t="shared" si="186"/>
        <v>1.1637238635942657</v>
      </c>
      <c r="AC699" s="5">
        <f t="shared" si="187"/>
        <v>1.1637238635942657</v>
      </c>
      <c r="AD699" s="5">
        <f t="shared" si="188"/>
        <v>1.1637238635942657</v>
      </c>
    </row>
    <row r="700" spans="15:30" x14ac:dyDescent="0.2">
      <c r="O700" s="6">
        <f t="shared" si="173"/>
        <v>70.690000000000254</v>
      </c>
      <c r="P700" s="6">
        <f t="shared" si="174"/>
        <v>70.700000000000259</v>
      </c>
      <c r="Q700" s="5">
        <f t="shared" si="175"/>
        <v>1.2969646414587455</v>
      </c>
      <c r="R700" s="5">
        <f t="shared" si="176"/>
        <v>1.2969646414587455</v>
      </c>
      <c r="S700" s="5">
        <f t="shared" si="177"/>
        <v>1.3171754384407555</v>
      </c>
      <c r="T700" s="5">
        <f t="shared" si="178"/>
        <v>1.3182506251781481</v>
      </c>
      <c r="U700" s="5">
        <f t="shared" si="179"/>
        <v>1.3182506251781481</v>
      </c>
      <c r="V700" s="5">
        <f t="shared" si="180"/>
        <v>1.3182506251781481</v>
      </c>
      <c r="W700" s="5">
        <f t="shared" si="181"/>
        <v>1.3182506251781481</v>
      </c>
      <c r="X700" s="5">
        <f t="shared" si="182"/>
        <v>1</v>
      </c>
      <c r="Y700" s="5">
        <f t="shared" si="183"/>
        <v>1.2969646414587455</v>
      </c>
      <c r="Z700" s="5">
        <f t="shared" si="184"/>
        <v>1.1072758501586972</v>
      </c>
      <c r="AA700" s="5">
        <f t="shared" si="185"/>
        <v>1.1628562604795278</v>
      </c>
      <c r="AB700" s="5">
        <f t="shared" si="186"/>
        <v>1.1628562604795278</v>
      </c>
      <c r="AC700" s="5">
        <f t="shared" si="187"/>
        <v>1.1628562604795278</v>
      </c>
      <c r="AD700" s="5">
        <f t="shared" si="188"/>
        <v>1.1628562604795278</v>
      </c>
    </row>
    <row r="701" spans="15:30" x14ac:dyDescent="0.2">
      <c r="O701" s="6">
        <f t="shared" si="173"/>
        <v>70.790000000000248</v>
      </c>
      <c r="P701" s="6">
        <f t="shared" si="174"/>
        <v>70.800000000000253</v>
      </c>
      <c r="Q701" s="5">
        <f t="shared" si="175"/>
        <v>1.2957726230675422</v>
      </c>
      <c r="R701" s="5">
        <f t="shared" si="176"/>
        <v>1.2957726230675422</v>
      </c>
      <c r="S701" s="5">
        <f t="shared" si="177"/>
        <v>1.3159925196505076</v>
      </c>
      <c r="T701" s="5">
        <f t="shared" si="178"/>
        <v>1.3171084479203949</v>
      </c>
      <c r="U701" s="5">
        <f t="shared" si="179"/>
        <v>1.3171084479203949</v>
      </c>
      <c r="V701" s="5">
        <f t="shared" si="180"/>
        <v>1.3171084479203949</v>
      </c>
      <c r="W701" s="5">
        <f t="shared" si="181"/>
        <v>1.3171084479203949</v>
      </c>
      <c r="X701" s="5">
        <f t="shared" si="182"/>
        <v>1</v>
      </c>
      <c r="Y701" s="5">
        <f t="shared" si="183"/>
        <v>1.2957726230675422</v>
      </c>
      <c r="Z701" s="5">
        <f t="shared" si="184"/>
        <v>1.1065219554737578</v>
      </c>
      <c r="AA701" s="5">
        <f t="shared" si="185"/>
        <v>1.1619926612678197</v>
      </c>
      <c r="AB701" s="5">
        <f t="shared" si="186"/>
        <v>1.1619926612678197</v>
      </c>
      <c r="AC701" s="5">
        <f t="shared" si="187"/>
        <v>1.1619926612678197</v>
      </c>
      <c r="AD701" s="5">
        <f t="shared" si="188"/>
        <v>1.1619926612678197</v>
      </c>
    </row>
    <row r="702" spans="15:30" x14ac:dyDescent="0.2">
      <c r="O702" s="6">
        <f t="shared" si="173"/>
        <v>70.890000000000242</v>
      </c>
      <c r="P702" s="6">
        <f t="shared" si="174"/>
        <v>70.900000000000247</v>
      </c>
      <c r="Q702" s="5">
        <f t="shared" si="175"/>
        <v>1.2945854843506683</v>
      </c>
      <c r="R702" s="5">
        <f t="shared" si="176"/>
        <v>1.2945854843506683</v>
      </c>
      <c r="S702" s="5">
        <f t="shared" si="177"/>
        <v>1.3148142560130391</v>
      </c>
      <c r="T702" s="5">
        <f t="shared" si="178"/>
        <v>1.3159706585778743</v>
      </c>
      <c r="U702" s="5">
        <f t="shared" si="179"/>
        <v>1.3159706585778743</v>
      </c>
      <c r="V702" s="5">
        <f t="shared" si="180"/>
        <v>1.3159706585778743</v>
      </c>
      <c r="W702" s="5">
        <f t="shared" si="181"/>
        <v>1.3159706585778743</v>
      </c>
      <c r="X702" s="5">
        <f t="shared" si="182"/>
        <v>1</v>
      </c>
      <c r="Y702" s="5">
        <f t="shared" si="183"/>
        <v>1.2945854843506683</v>
      </c>
      <c r="Z702" s="5">
        <f t="shared" si="184"/>
        <v>1.1057721570036734</v>
      </c>
      <c r="AA702" s="5">
        <f t="shared" si="185"/>
        <v>1.1611330455228832</v>
      </c>
      <c r="AB702" s="5">
        <f t="shared" si="186"/>
        <v>1.1611330455228832</v>
      </c>
      <c r="AC702" s="5">
        <f t="shared" si="187"/>
        <v>1.1611330455228832</v>
      </c>
      <c r="AD702" s="5">
        <f t="shared" si="188"/>
        <v>1.1611330455228832</v>
      </c>
    </row>
    <row r="703" spans="15:30" x14ac:dyDescent="0.2">
      <c r="O703" s="6">
        <f t="shared" si="173"/>
        <v>70.990000000000236</v>
      </c>
      <c r="P703" s="6">
        <f t="shared" si="174"/>
        <v>71.000000000000242</v>
      </c>
      <c r="Q703" s="5">
        <f t="shared" si="175"/>
        <v>1.2934032002827294</v>
      </c>
      <c r="R703" s="5">
        <f t="shared" si="176"/>
        <v>1.2934032002827294</v>
      </c>
      <c r="S703" s="5">
        <f t="shared" si="177"/>
        <v>1.313640624095749</v>
      </c>
      <c r="T703" s="5">
        <f t="shared" si="178"/>
        <v>1.314837235398546</v>
      </c>
      <c r="U703" s="5">
        <f t="shared" si="179"/>
        <v>1.314837235398546</v>
      </c>
      <c r="V703" s="5">
        <f t="shared" si="180"/>
        <v>1.314837235398546</v>
      </c>
      <c r="W703" s="5">
        <f t="shared" si="181"/>
        <v>1.314837235398546</v>
      </c>
      <c r="X703" s="5">
        <f t="shared" si="182"/>
        <v>1</v>
      </c>
      <c r="Y703" s="5">
        <f t="shared" si="183"/>
        <v>1.2934032002827294</v>
      </c>
      <c r="Z703" s="5">
        <f t="shared" si="184"/>
        <v>1.1050264334755404</v>
      </c>
      <c r="AA703" s="5">
        <f t="shared" si="185"/>
        <v>1.1602773929469181</v>
      </c>
      <c r="AB703" s="5">
        <f t="shared" si="186"/>
        <v>1.1602773929469181</v>
      </c>
      <c r="AC703" s="5">
        <f t="shared" si="187"/>
        <v>1.1602773929469181</v>
      </c>
      <c r="AD703" s="5">
        <f t="shared" si="188"/>
        <v>1.1602773929469181</v>
      </c>
    </row>
    <row r="704" spans="15:30" x14ac:dyDescent="0.2">
      <c r="O704" s="6">
        <f t="shared" si="173"/>
        <v>71.090000000000231</v>
      </c>
      <c r="P704" s="6">
        <f t="shared" si="174"/>
        <v>71.100000000000236</v>
      </c>
      <c r="Q704" s="5">
        <f t="shared" si="175"/>
        <v>1.2922257460067916</v>
      </c>
      <c r="R704" s="5">
        <f t="shared" si="176"/>
        <v>1.2922257460067916</v>
      </c>
      <c r="S704" s="5">
        <f t="shared" si="177"/>
        <v>1.3124716006209678</v>
      </c>
      <c r="T704" s="5">
        <f t="shared" si="178"/>
        <v>1.3137081567721971</v>
      </c>
      <c r="U704" s="5">
        <f t="shared" si="179"/>
        <v>1.3137081567721971</v>
      </c>
      <c r="V704" s="5">
        <f t="shared" si="180"/>
        <v>1.3137081567721971</v>
      </c>
      <c r="W704" s="5">
        <f t="shared" si="181"/>
        <v>1.3137081567721971</v>
      </c>
      <c r="X704" s="5">
        <f t="shared" si="182"/>
        <v>1</v>
      </c>
      <c r="Y704" s="5">
        <f t="shared" si="183"/>
        <v>1.2922257460067916</v>
      </c>
      <c r="Z704" s="5">
        <f t="shared" si="184"/>
        <v>1.1042847637654885</v>
      </c>
      <c r="AA704" s="5">
        <f t="shared" si="185"/>
        <v>1.1594256833794321</v>
      </c>
      <c r="AB704" s="5">
        <f t="shared" si="186"/>
        <v>1.1594256833794321</v>
      </c>
      <c r="AC704" s="5">
        <f t="shared" si="187"/>
        <v>1.1594256833794321</v>
      </c>
      <c r="AD704" s="5">
        <f t="shared" si="188"/>
        <v>1.1594256833794321</v>
      </c>
    </row>
    <row r="705" spans="15:30" x14ac:dyDescent="0.2">
      <c r="O705" s="6">
        <f t="shared" si="173"/>
        <v>71.190000000000225</v>
      </c>
      <c r="P705" s="6">
        <f t="shared" si="174"/>
        <v>71.20000000000023</v>
      </c>
      <c r="Q705" s="5">
        <f t="shared" si="175"/>
        <v>1.2910530968329907</v>
      </c>
      <c r="R705" s="5">
        <f t="shared" si="176"/>
        <v>1.2910530968329907</v>
      </c>
      <c r="S705" s="5">
        <f t="shared" si="177"/>
        <v>1.3113071624646992</v>
      </c>
      <c r="T705" s="5">
        <f t="shared" si="178"/>
        <v>1.3125834012293021</v>
      </c>
      <c r="U705" s="5">
        <f t="shared" si="179"/>
        <v>1.3125834012293021</v>
      </c>
      <c r="V705" s="5">
        <f t="shared" si="180"/>
        <v>1.3125834012293021</v>
      </c>
      <c r="W705" s="5">
        <f t="shared" si="181"/>
        <v>1.3125834012293021</v>
      </c>
      <c r="X705" s="5">
        <f t="shared" si="182"/>
        <v>1</v>
      </c>
      <c r="Y705" s="5">
        <f t="shared" si="183"/>
        <v>1.2910530968329907</v>
      </c>
      <c r="Z705" s="5">
        <f t="shared" si="184"/>
        <v>1.1035471268974031</v>
      </c>
      <c r="AA705" s="5">
        <f t="shared" si="185"/>
        <v>1.1585778967960998</v>
      </c>
      <c r="AB705" s="5">
        <f t="shared" si="186"/>
        <v>1.1585778967960998</v>
      </c>
      <c r="AC705" s="5">
        <f t="shared" si="187"/>
        <v>1.1585778967960998</v>
      </c>
      <c r="AD705" s="5">
        <f t="shared" si="188"/>
        <v>1.1585778967960998</v>
      </c>
    </row>
    <row r="706" spans="15:30" x14ac:dyDescent="0.2">
      <c r="O706" s="6">
        <f t="shared" si="173"/>
        <v>71.290000000000219</v>
      </c>
      <c r="P706" s="6">
        <f t="shared" si="174"/>
        <v>71.300000000000225</v>
      </c>
      <c r="Q706" s="5">
        <f t="shared" si="175"/>
        <v>1.2898852282371522</v>
      </c>
      <c r="R706" s="5">
        <f t="shared" si="176"/>
        <v>1.2898852282371522</v>
      </c>
      <c r="S706" s="5">
        <f t="shared" si="177"/>
        <v>1.3101472866553718</v>
      </c>
      <c r="T706" s="5">
        <f t="shared" si="178"/>
        <v>1.3114629474398958</v>
      </c>
      <c r="U706" s="5">
        <f t="shared" si="179"/>
        <v>1.3114629474398958</v>
      </c>
      <c r="V706" s="5">
        <f t="shared" si="180"/>
        <v>1.3114629474398958</v>
      </c>
      <c r="W706" s="5">
        <f t="shared" si="181"/>
        <v>1.3114629474398958</v>
      </c>
      <c r="X706" s="5">
        <f t="shared" si="182"/>
        <v>1</v>
      </c>
      <c r="Y706" s="5">
        <f t="shared" si="183"/>
        <v>1.2898852282371522</v>
      </c>
      <c r="Z706" s="5">
        <f t="shared" si="184"/>
        <v>1.1028135020416643</v>
      </c>
      <c r="AA706" s="5">
        <f t="shared" si="185"/>
        <v>1.1577340133076337</v>
      </c>
      <c r="AB706" s="5">
        <f t="shared" si="186"/>
        <v>1.1577340133076337</v>
      </c>
      <c r="AC706" s="5">
        <f t="shared" si="187"/>
        <v>1.1577340133076337</v>
      </c>
      <c r="AD706" s="5">
        <f t="shared" si="188"/>
        <v>1.1577340133076337</v>
      </c>
    </row>
    <row r="707" spans="15:30" x14ac:dyDescent="0.2">
      <c r="O707" s="6">
        <f t="shared" ref="O707:O770" si="189">P707-0.01</f>
        <v>71.390000000000214</v>
      </c>
      <c r="P707" s="6">
        <f t="shared" si="174"/>
        <v>71.400000000000219</v>
      </c>
      <c r="Q707" s="5">
        <f t="shared" si="175"/>
        <v>1.2887221158594271</v>
      </c>
      <c r="R707" s="5">
        <f t="shared" si="176"/>
        <v>1.2887221158594271</v>
      </c>
      <c r="S707" s="5">
        <f t="shared" si="177"/>
        <v>1.3089919503726031</v>
      </c>
      <c r="T707" s="5">
        <f t="shared" si="178"/>
        <v>1.3103467742124535</v>
      </c>
      <c r="U707" s="5">
        <f t="shared" si="179"/>
        <v>1.3103467742124535</v>
      </c>
      <c r="V707" s="5">
        <f t="shared" si="180"/>
        <v>1.3103467742124535</v>
      </c>
      <c r="W707" s="5">
        <f t="shared" si="181"/>
        <v>1.3103467742124535</v>
      </c>
      <c r="X707" s="5">
        <f t="shared" si="182"/>
        <v>1</v>
      </c>
      <c r="Y707" s="5">
        <f t="shared" si="183"/>
        <v>1.2887221158594271</v>
      </c>
      <c r="Z707" s="5">
        <f t="shared" si="184"/>
        <v>1.1020838685138963</v>
      </c>
      <c r="AA707" s="5">
        <f t="shared" si="185"/>
        <v>1.1568940131586676</v>
      </c>
      <c r="AB707" s="5">
        <f t="shared" si="186"/>
        <v>1.1568940131586676</v>
      </c>
      <c r="AC707" s="5">
        <f t="shared" si="187"/>
        <v>1.1568940131586676</v>
      </c>
      <c r="AD707" s="5">
        <f t="shared" si="188"/>
        <v>1.1568940131586676</v>
      </c>
    </row>
    <row r="708" spans="15:30" x14ac:dyDescent="0.2">
      <c r="O708" s="6">
        <f t="shared" si="189"/>
        <v>71.490000000000208</v>
      </c>
      <c r="P708" s="6">
        <f t="shared" ref="P708:P771" si="190">P707+0.1</f>
        <v>71.500000000000213</v>
      </c>
      <c r="Q708" s="5">
        <f t="shared" ref="Q708:Q771" si="191">IF($P708&gt;=$D$5,1,10^($C$5*LOG(MAX($P708,$E$5)/$D$5)^2))</f>
        <v>1.2875637355029406</v>
      </c>
      <c r="R708" s="5">
        <f t="shared" ref="R708:R771" si="192">IF($P708&gt;=$D$6,1,10^($C$6*LOG(MAX($P708,$E$6)/$D$6)^2))</f>
        <v>1.2875637355029406</v>
      </c>
      <c r="S708" s="5">
        <f t="shared" ref="S708:S771" si="193">IF($P708&gt;=$D$7,1,10^($C$7*LOG(MAX($P708,$E$7)/$D$7)^2))</f>
        <v>1.3078411309459745</v>
      </c>
      <c r="T708" s="5">
        <f t="shared" ref="T708:T771" si="194">IF($P708&gt;=$D$8,1,10^($C$8*LOG(MAX($P708,$E$8)/$D$8)^2))</f>
        <v>1.3092348604927857</v>
      </c>
      <c r="U708" s="5">
        <f t="shared" ref="U708:U771" si="195">IF($P708&gt;=$D$9,1,10^($C$9*LOG(MAX($P708,$E$9)/$D$9)^2))</f>
        <v>1.3092348604927857</v>
      </c>
      <c r="V708" s="5">
        <f t="shared" ref="V708:V771" si="196">IF($P708&gt;=$D$10,1,10^($C$10*LOG(MAX($P708,$E$10)/$D$10)^2))</f>
        <v>1.3092348604927857</v>
      </c>
      <c r="W708" s="5">
        <f t="shared" ref="W708:W771" si="197">IF($P708&gt;=$D$11,1,10^($C$11*LOG(MAX($P708,$E$11)/$D$11)^2))</f>
        <v>1.3092348604927857</v>
      </c>
      <c r="X708" s="5">
        <f t="shared" ref="X708:X771" si="198">IF($P708&gt;=$H710,1,10^($G$5*LOG(MAX($P708,$I$5)/$H$5)^2))</f>
        <v>1</v>
      </c>
      <c r="Y708" s="5">
        <f t="shared" ref="Y708:Y771" si="199">IF($P708&gt;=$H$6,1,10^($G$6*LOG(MAX($P708,$I$6)/$H$6)^2))</f>
        <v>1.2875637355029406</v>
      </c>
      <c r="Z708" s="5">
        <f t="shared" ref="Z708:Z771" si="200">IF($P708&gt;=$H$7,1,10^($G$7*LOG(MAX($P708,$I$7)/$H$7)^2))</f>
        <v>1.1013582057737288</v>
      </c>
      <c r="AA708" s="5">
        <f t="shared" ref="AA708:AA771" si="201">IF(P708&gt;=$H$8,1,10^($G$8*LOG(MAX($P708,$I$8)/$H$8)^2))</f>
        <v>1.1560578767266487</v>
      </c>
      <c r="AB708" s="5">
        <f t="shared" ref="AB708:AB771" si="202">IF($P708&gt;=$H$9,1,10^($G$9*LOG(MAX($P708,$I$9)/$H$9)^2))</f>
        <v>1.1560578767266487</v>
      </c>
      <c r="AC708" s="5">
        <f t="shared" ref="AC708:AC771" si="203">IF($P708&gt;=$H$10,1,10^($G$10*LOG(MAX($P708,$I$10)/$H$10)^2))</f>
        <v>1.1560578767266487</v>
      </c>
      <c r="AD708" s="5">
        <f t="shared" ref="AD708:AD771" si="204">IF($P708&gt;=$H$11,1,10^($G$11*LOG(MAX($P708,$I$11)/$H$11)^2))</f>
        <v>1.1560578767266487</v>
      </c>
    </row>
    <row r="709" spans="15:30" x14ac:dyDescent="0.2">
      <c r="O709" s="6">
        <f t="shared" si="189"/>
        <v>71.590000000000202</v>
      </c>
      <c r="P709" s="6">
        <f t="shared" si="190"/>
        <v>71.600000000000207</v>
      </c>
      <c r="Q709" s="5">
        <f t="shared" si="191"/>
        <v>1.2864100631324524</v>
      </c>
      <c r="R709" s="5">
        <f t="shared" si="192"/>
        <v>1.2864100631324524</v>
      </c>
      <c r="S709" s="5">
        <f t="shared" si="193"/>
        <v>1.3066948058538208</v>
      </c>
      <c r="T709" s="5">
        <f t="shared" si="194"/>
        <v>1.3081271853629406</v>
      </c>
      <c r="U709" s="5">
        <f t="shared" si="195"/>
        <v>1.3081271853629406</v>
      </c>
      <c r="V709" s="5">
        <f t="shared" si="196"/>
        <v>1.3081271853629406</v>
      </c>
      <c r="W709" s="5">
        <f t="shared" si="197"/>
        <v>1.3081271853629406</v>
      </c>
      <c r="X709" s="5">
        <f t="shared" si="198"/>
        <v>1</v>
      </c>
      <c r="Y709" s="5">
        <f t="shared" si="199"/>
        <v>1.2864100631324524</v>
      </c>
      <c r="Z709" s="5">
        <f t="shared" si="200"/>
        <v>1.1006364934235737</v>
      </c>
      <c r="AA709" s="5">
        <f t="shared" si="201"/>
        <v>1.1552255845207422</v>
      </c>
      <c r="AB709" s="5">
        <f t="shared" si="202"/>
        <v>1.1552255845207422</v>
      </c>
      <c r="AC709" s="5">
        <f t="shared" si="203"/>
        <v>1.1552255845207422</v>
      </c>
      <c r="AD709" s="5">
        <f t="shared" si="204"/>
        <v>1.1552255845207422</v>
      </c>
    </row>
    <row r="710" spans="15:30" x14ac:dyDescent="0.2">
      <c r="O710" s="6">
        <f t="shared" si="189"/>
        <v>71.690000000000197</v>
      </c>
      <c r="P710" s="6">
        <f t="shared" si="190"/>
        <v>71.700000000000202</v>
      </c>
      <c r="Q710" s="5">
        <f t="shared" si="191"/>
        <v>1.2852610748730324</v>
      </c>
      <c r="R710" s="5">
        <f t="shared" si="192"/>
        <v>1.2852610748730324</v>
      </c>
      <c r="S710" s="5">
        <f t="shared" si="193"/>
        <v>1.305552952722028</v>
      </c>
      <c r="T710" s="5">
        <f t="shared" si="194"/>
        <v>1.3070237280401176</v>
      </c>
      <c r="U710" s="5">
        <f t="shared" si="195"/>
        <v>1.3070237280401176</v>
      </c>
      <c r="V710" s="5">
        <f t="shared" si="196"/>
        <v>1.3070237280401176</v>
      </c>
      <c r="W710" s="5">
        <f t="shared" si="197"/>
        <v>1.3070237280401176</v>
      </c>
      <c r="X710" s="5">
        <f t="shared" si="198"/>
        <v>1</v>
      </c>
      <c r="Y710" s="5">
        <f t="shared" si="199"/>
        <v>1.2852610748730324</v>
      </c>
      <c r="Z710" s="5">
        <f t="shared" si="200"/>
        <v>1.0999187112074105</v>
      </c>
      <c r="AA710" s="5">
        <f t="shared" si="201"/>
        <v>1.1543971171807452</v>
      </c>
      <c r="AB710" s="5">
        <f t="shared" si="202"/>
        <v>1.1543971171807452</v>
      </c>
      <c r="AC710" s="5">
        <f t="shared" si="203"/>
        <v>1.1543971171807452</v>
      </c>
      <c r="AD710" s="5">
        <f t="shared" si="204"/>
        <v>1.1543971171807452</v>
      </c>
    </row>
    <row r="711" spans="15:30" x14ac:dyDescent="0.2">
      <c r="O711" s="6">
        <f t="shared" si="189"/>
        <v>71.790000000000191</v>
      </c>
      <c r="P711" s="6">
        <f t="shared" si="190"/>
        <v>71.800000000000196</v>
      </c>
      <c r="Q711" s="5">
        <f t="shared" si="191"/>
        <v>1.2841167470087467</v>
      </c>
      <c r="R711" s="5">
        <f t="shared" si="192"/>
        <v>1.2841167470087467</v>
      </c>
      <c r="S711" s="5">
        <f t="shared" si="193"/>
        <v>1.3044155493228453</v>
      </c>
      <c r="T711" s="5">
        <f t="shared" si="194"/>
        <v>1.3059244678755919</v>
      </c>
      <c r="U711" s="5">
        <f t="shared" si="195"/>
        <v>1.3059244678755919</v>
      </c>
      <c r="V711" s="5">
        <f t="shared" si="196"/>
        <v>1.3059244678755919</v>
      </c>
      <c r="W711" s="5">
        <f t="shared" si="197"/>
        <v>1.3059244678755919</v>
      </c>
      <c r="X711" s="5">
        <f t="shared" si="198"/>
        <v>1</v>
      </c>
      <c r="Y711" s="5">
        <f t="shared" si="199"/>
        <v>1.2841167470087467</v>
      </c>
      <c r="Z711" s="5">
        <f t="shared" si="200"/>
        <v>1.0992048390095872</v>
      </c>
      <c r="AA711" s="5">
        <f t="shared" si="201"/>
        <v>1.1535724554760132</v>
      </c>
      <c r="AB711" s="5">
        <f t="shared" si="202"/>
        <v>1.1535724554760132</v>
      </c>
      <c r="AC711" s="5">
        <f t="shared" si="203"/>
        <v>1.1535724554760132</v>
      </c>
      <c r="AD711" s="5">
        <f t="shared" si="204"/>
        <v>1.1535724554760132</v>
      </c>
    </row>
    <row r="712" spans="15:30" x14ac:dyDescent="0.2">
      <c r="O712" s="6">
        <f t="shared" si="189"/>
        <v>71.890000000000185</v>
      </c>
      <c r="P712" s="6">
        <f t="shared" si="190"/>
        <v>71.90000000000019</v>
      </c>
      <c r="Q712" s="5">
        <f t="shared" si="191"/>
        <v>1.2829770559813585</v>
      </c>
      <c r="R712" s="5">
        <f t="shared" si="192"/>
        <v>1.2829770559813585</v>
      </c>
      <c r="S712" s="5">
        <f t="shared" si="193"/>
        <v>1.3032825735737055</v>
      </c>
      <c r="T712" s="5">
        <f t="shared" si="194"/>
        <v>1.3048293843536487</v>
      </c>
      <c r="U712" s="5">
        <f t="shared" si="195"/>
        <v>1.3048293843536487</v>
      </c>
      <c r="V712" s="5">
        <f t="shared" si="196"/>
        <v>1.3048293843536487</v>
      </c>
      <c r="W712" s="5">
        <f t="shared" si="197"/>
        <v>1.3048293843536487</v>
      </c>
      <c r="X712" s="5">
        <f t="shared" si="198"/>
        <v>1</v>
      </c>
      <c r="Y712" s="5">
        <f t="shared" si="199"/>
        <v>1.2829770559813585</v>
      </c>
      <c r="Z712" s="5">
        <f t="shared" si="200"/>
        <v>1.0984948568536301</v>
      </c>
      <c r="AA712" s="5">
        <f t="shared" si="201"/>
        <v>1.1527515803043946</v>
      </c>
      <c r="AB712" s="5">
        <f t="shared" si="202"/>
        <v>1.1527515803043946</v>
      </c>
      <c r="AC712" s="5">
        <f t="shared" si="203"/>
        <v>1.1527515803043946</v>
      </c>
      <c r="AD712" s="5">
        <f t="shared" si="204"/>
        <v>1.1527515803043946</v>
      </c>
    </row>
    <row r="713" spans="15:30" x14ac:dyDescent="0.2">
      <c r="O713" s="6">
        <f t="shared" si="189"/>
        <v>71.99000000000018</v>
      </c>
      <c r="P713" s="6">
        <f t="shared" si="190"/>
        <v>72.000000000000185</v>
      </c>
      <c r="Q713" s="5">
        <f t="shared" si="191"/>
        <v>1.28184197838904</v>
      </c>
      <c r="R713" s="5">
        <f t="shared" si="192"/>
        <v>1.28184197838904</v>
      </c>
      <c r="S713" s="5">
        <f t="shared" si="193"/>
        <v>1.3021540035360606</v>
      </c>
      <c r="T713" s="5">
        <f t="shared" si="194"/>
        <v>1.3037384570905273</v>
      </c>
      <c r="U713" s="5">
        <f t="shared" si="195"/>
        <v>1.3037384570905273</v>
      </c>
      <c r="V713" s="5">
        <f t="shared" si="196"/>
        <v>1.3037384570905273</v>
      </c>
      <c r="W713" s="5">
        <f t="shared" si="197"/>
        <v>1.3037384570905273</v>
      </c>
      <c r="X713" s="5">
        <f t="shared" si="198"/>
        <v>1</v>
      </c>
      <c r="Y713" s="5">
        <f t="shared" si="199"/>
        <v>1.28184197838904</v>
      </c>
      <c r="Z713" s="5">
        <f t="shared" si="200"/>
        <v>1.097788744901069</v>
      </c>
      <c r="AA713" s="5">
        <f t="shared" si="201"/>
        <v>1.1519344726911773</v>
      </c>
      <c r="AB713" s="5">
        <f t="shared" si="202"/>
        <v>1.1519344726911773</v>
      </c>
      <c r="AC713" s="5">
        <f t="shared" si="203"/>
        <v>1.1519344726911773</v>
      </c>
      <c r="AD713" s="5">
        <f t="shared" si="204"/>
        <v>1.1519344726911773</v>
      </c>
    </row>
    <row r="714" spans="15:30" x14ac:dyDescent="0.2">
      <c r="O714" s="6">
        <f t="shared" si="189"/>
        <v>72.090000000000174</v>
      </c>
      <c r="P714" s="6">
        <f t="shared" si="190"/>
        <v>72.100000000000179</v>
      </c>
      <c r="Q714" s="5">
        <f t="shared" si="191"/>
        <v>1.2807114909850983</v>
      </c>
      <c r="R714" s="5">
        <f t="shared" si="192"/>
        <v>1.2807114909850983</v>
      </c>
      <c r="S714" s="5">
        <f t="shared" si="193"/>
        <v>1.3010298174142243</v>
      </c>
      <c r="T714" s="5">
        <f t="shared" si="194"/>
        <v>1.302651665833374</v>
      </c>
      <c r="U714" s="5">
        <f t="shared" si="195"/>
        <v>1.302651665833374</v>
      </c>
      <c r="V714" s="5">
        <f t="shared" si="196"/>
        <v>1.302651665833374</v>
      </c>
      <c r="W714" s="5">
        <f t="shared" si="197"/>
        <v>1.302651665833374</v>
      </c>
      <c r="X714" s="5">
        <f t="shared" si="198"/>
        <v>1</v>
      </c>
      <c r="Y714" s="5">
        <f t="shared" si="199"/>
        <v>1.2807114909850983</v>
      </c>
      <c r="Z714" s="5">
        <f t="shared" si="200"/>
        <v>1.09708648345027</v>
      </c>
      <c r="AA714" s="5">
        <f t="shared" si="201"/>
        <v>1.151121113788045</v>
      </c>
      <c r="AB714" s="5">
        <f t="shared" si="202"/>
        <v>1.151121113788045</v>
      </c>
      <c r="AC714" s="5">
        <f t="shared" si="203"/>
        <v>1.151121113788045</v>
      </c>
      <c r="AD714" s="5">
        <f t="shared" si="204"/>
        <v>1.151121113788045</v>
      </c>
    </row>
    <row r="715" spans="15:30" x14ac:dyDescent="0.2">
      <c r="O715" s="6">
        <f t="shared" si="189"/>
        <v>72.190000000000168</v>
      </c>
      <c r="P715" s="6">
        <f t="shared" si="190"/>
        <v>72.200000000000173</v>
      </c>
      <c r="Q715" s="5">
        <f t="shared" si="191"/>
        <v>1.2795855706767114</v>
      </c>
      <c r="R715" s="5">
        <f t="shared" si="192"/>
        <v>1.2795855706767114</v>
      </c>
      <c r="S715" s="5">
        <f t="shared" si="193"/>
        <v>1.2999099935542282</v>
      </c>
      <c r="T715" s="5">
        <f t="shared" si="194"/>
        <v>1.3015689904592085</v>
      </c>
      <c r="U715" s="5">
        <f t="shared" si="195"/>
        <v>1.3015689904592085</v>
      </c>
      <c r="V715" s="5">
        <f t="shared" si="196"/>
        <v>1.3015689904592085</v>
      </c>
      <c r="W715" s="5">
        <f t="shared" si="197"/>
        <v>1.3015689904592085</v>
      </c>
      <c r="X715" s="5">
        <f t="shared" si="198"/>
        <v>1</v>
      </c>
      <c r="Y715" s="5">
        <f t="shared" si="199"/>
        <v>1.2795855706767114</v>
      </c>
      <c r="Z715" s="5">
        <f t="shared" si="200"/>
        <v>1.0963880529352839</v>
      </c>
      <c r="AA715" s="5">
        <f t="shared" si="201"/>
        <v>1.1503114848720442</v>
      </c>
      <c r="AB715" s="5">
        <f t="shared" si="202"/>
        <v>1.1503114848720442</v>
      </c>
      <c r="AC715" s="5">
        <f t="shared" si="203"/>
        <v>1.1503114848720442</v>
      </c>
      <c r="AD715" s="5">
        <f t="shared" si="204"/>
        <v>1.1503114848720442</v>
      </c>
    </row>
    <row r="716" spans="15:30" x14ac:dyDescent="0.2">
      <c r="O716" s="6">
        <f t="shared" si="189"/>
        <v>72.290000000000163</v>
      </c>
      <c r="P716" s="6">
        <f t="shared" si="190"/>
        <v>72.300000000000168</v>
      </c>
      <c r="Q716" s="5">
        <f t="shared" si="191"/>
        <v>1.2784641945236792</v>
      </c>
      <c r="R716" s="5">
        <f t="shared" si="192"/>
        <v>1.2784641945236792</v>
      </c>
      <c r="S716" s="5">
        <f t="shared" si="193"/>
        <v>1.2987945104426888</v>
      </c>
      <c r="T716" s="5">
        <f t="shared" si="194"/>
        <v>1.3004904109738957</v>
      </c>
      <c r="U716" s="5">
        <f t="shared" si="195"/>
        <v>1.3004904109738957</v>
      </c>
      <c r="V716" s="5">
        <f t="shared" si="196"/>
        <v>1.3004904109738957</v>
      </c>
      <c r="W716" s="5">
        <f t="shared" si="197"/>
        <v>1.3004904109738957</v>
      </c>
      <c r="X716" s="5">
        <f t="shared" si="198"/>
        <v>1</v>
      </c>
      <c r="Y716" s="5">
        <f t="shared" si="199"/>
        <v>1.2784641945236792</v>
      </c>
      <c r="Z716" s="5">
        <f t="shared" si="200"/>
        <v>1.0956934339247029</v>
      </c>
      <c r="AA716" s="5">
        <f t="shared" si="201"/>
        <v>1.1495055673445587</v>
      </c>
      <c r="AB716" s="5">
        <f t="shared" si="202"/>
        <v>1.1495055673445587</v>
      </c>
      <c r="AC716" s="5">
        <f t="shared" si="203"/>
        <v>1.1495055673445587</v>
      </c>
      <c r="AD716" s="5">
        <f t="shared" si="204"/>
        <v>1.1495055673445587</v>
      </c>
    </row>
    <row r="717" spans="15:30" x14ac:dyDescent="0.2">
      <c r="O717" s="6">
        <f t="shared" si="189"/>
        <v>72.390000000000157</v>
      </c>
      <c r="P717" s="6">
        <f t="shared" si="190"/>
        <v>72.400000000000162</v>
      </c>
      <c r="Q717" s="5">
        <f t="shared" si="191"/>
        <v>1.2773473397371831</v>
      </c>
      <c r="R717" s="5">
        <f t="shared" si="192"/>
        <v>1.2773473397371831</v>
      </c>
      <c r="S717" s="5">
        <f t="shared" si="193"/>
        <v>1.297683346705683</v>
      </c>
      <c r="T717" s="5">
        <f t="shared" si="194"/>
        <v>1.2994159075111298</v>
      </c>
      <c r="U717" s="5">
        <f t="shared" si="195"/>
        <v>1.2994159075111298</v>
      </c>
      <c r="V717" s="5">
        <f t="shared" si="196"/>
        <v>1.2994159075111298</v>
      </c>
      <c r="W717" s="5">
        <f t="shared" si="197"/>
        <v>1.2994159075111298</v>
      </c>
      <c r="X717" s="5">
        <f t="shared" si="198"/>
        <v>1</v>
      </c>
      <c r="Y717" s="5">
        <f t="shared" si="199"/>
        <v>1.2773473397371831</v>
      </c>
      <c r="Z717" s="5">
        <f t="shared" si="200"/>
        <v>1.0950026071205312</v>
      </c>
      <c r="AA717" s="5">
        <f t="shared" si="201"/>
        <v>1.1487033427302979</v>
      </c>
      <c r="AB717" s="5">
        <f t="shared" si="202"/>
        <v>1.1487033427302979</v>
      </c>
      <c r="AC717" s="5">
        <f t="shared" si="203"/>
        <v>1.1487033427302979</v>
      </c>
      <c r="AD717" s="5">
        <f t="shared" si="204"/>
        <v>1.1487033427302979</v>
      </c>
    </row>
    <row r="718" spans="15:30" x14ac:dyDescent="0.2">
      <c r="O718" s="6">
        <f t="shared" si="189"/>
        <v>72.490000000000151</v>
      </c>
      <c r="P718" s="6">
        <f t="shared" si="190"/>
        <v>72.500000000000156</v>
      </c>
      <c r="Q718" s="5">
        <f t="shared" si="191"/>
        <v>1.2762349836785609</v>
      </c>
      <c r="R718" s="5">
        <f t="shared" si="192"/>
        <v>1.2762349836785609</v>
      </c>
      <c r="S718" s="5">
        <f t="shared" si="193"/>
        <v>1.296576481107637</v>
      </c>
      <c r="T718" s="5">
        <f t="shared" si="194"/>
        <v>1.2983454603314268</v>
      </c>
      <c r="U718" s="5">
        <f t="shared" si="195"/>
        <v>1.2983454603314268</v>
      </c>
      <c r="V718" s="5">
        <f t="shared" si="196"/>
        <v>1.2983454603314268</v>
      </c>
      <c r="W718" s="5">
        <f t="shared" si="197"/>
        <v>1.2983454603314268</v>
      </c>
      <c r="X718" s="5">
        <f t="shared" si="198"/>
        <v>1</v>
      </c>
      <c r="Y718" s="5">
        <f t="shared" si="199"/>
        <v>1.2762349836785609</v>
      </c>
      <c r="Z718" s="5">
        <f t="shared" si="200"/>
        <v>1.0943155533570645</v>
      </c>
      <c r="AA718" s="5">
        <f t="shared" si="201"/>
        <v>1.1479047926762924</v>
      </c>
      <c r="AB718" s="5">
        <f t="shared" si="202"/>
        <v>1.1479047926762924</v>
      </c>
      <c r="AC718" s="5">
        <f t="shared" si="203"/>
        <v>1.1479047926762924</v>
      </c>
      <c r="AD718" s="5">
        <f t="shared" si="204"/>
        <v>1.1479047926762924</v>
      </c>
    </row>
    <row r="719" spans="15:30" x14ac:dyDescent="0.2">
      <c r="O719" s="6">
        <f t="shared" si="189"/>
        <v>72.590000000000146</v>
      </c>
      <c r="P719" s="6">
        <f t="shared" si="190"/>
        <v>72.600000000000151</v>
      </c>
      <c r="Q719" s="5">
        <f t="shared" si="191"/>
        <v>1.2751271038580914</v>
      </c>
      <c r="R719" s="5">
        <f t="shared" si="192"/>
        <v>1.2751271038580914</v>
      </c>
      <c r="S719" s="5">
        <f t="shared" si="193"/>
        <v>1.2954738925502243</v>
      </c>
      <c r="T719" s="5">
        <f t="shared" si="194"/>
        <v>1.2972790498211266</v>
      </c>
      <c r="U719" s="5">
        <f t="shared" si="195"/>
        <v>1.2972790498211266</v>
      </c>
      <c r="V719" s="5">
        <f t="shared" si="196"/>
        <v>1.2972790498211266</v>
      </c>
      <c r="W719" s="5">
        <f t="shared" si="197"/>
        <v>1.2972790498211266</v>
      </c>
      <c r="X719" s="5">
        <f t="shared" si="198"/>
        <v>1</v>
      </c>
      <c r="Y719" s="5">
        <f t="shared" si="199"/>
        <v>1.2751271038580914</v>
      </c>
      <c r="Z719" s="5">
        <f t="shared" si="200"/>
        <v>1.0936322535997827</v>
      </c>
      <c r="AA719" s="5">
        <f t="shared" si="201"/>
        <v>1.1471098989508983</v>
      </c>
      <c r="AB719" s="5">
        <f t="shared" si="202"/>
        <v>1.1471098989508983</v>
      </c>
      <c r="AC719" s="5">
        <f t="shared" si="203"/>
        <v>1.1471098989508983</v>
      </c>
      <c r="AD719" s="5">
        <f t="shared" si="204"/>
        <v>1.1471098989508983</v>
      </c>
    </row>
    <row r="720" spans="15:30" x14ac:dyDescent="0.2">
      <c r="O720" s="6">
        <f t="shared" si="189"/>
        <v>72.69000000000014</v>
      </c>
      <c r="P720" s="6">
        <f t="shared" si="190"/>
        <v>72.700000000000145</v>
      </c>
      <c r="Q720" s="5">
        <f t="shared" si="191"/>
        <v>1.2740236779337906</v>
      </c>
      <c r="R720" s="5">
        <f t="shared" si="192"/>
        <v>1.2740236779337906</v>
      </c>
      <c r="S720" s="5">
        <f t="shared" si="193"/>
        <v>1.2943755600712736</v>
      </c>
      <c r="T720" s="5">
        <f t="shared" si="194"/>
        <v>1.2962166564914057</v>
      </c>
      <c r="U720" s="5">
        <f t="shared" si="195"/>
        <v>1.2962166564914057</v>
      </c>
      <c r="V720" s="5">
        <f t="shared" si="196"/>
        <v>1.2962166564914057</v>
      </c>
      <c r="W720" s="5">
        <f t="shared" si="197"/>
        <v>1.2962166564914057</v>
      </c>
      <c r="X720" s="5">
        <f t="shared" si="198"/>
        <v>1</v>
      </c>
      <c r="Y720" s="5">
        <f t="shared" si="199"/>
        <v>1.2740236779337906</v>
      </c>
      <c r="Z720" s="5">
        <f t="shared" si="200"/>
        <v>1.0929526889442516</v>
      </c>
      <c r="AA720" s="5">
        <f t="shared" si="201"/>
        <v>1.146318643442815</v>
      </c>
      <c r="AB720" s="5">
        <f t="shared" si="202"/>
        <v>1.146318643442815</v>
      </c>
      <c r="AC720" s="5">
        <f t="shared" si="203"/>
        <v>1.146318643442815</v>
      </c>
      <c r="AD720" s="5">
        <f t="shared" si="204"/>
        <v>1.146318643442815</v>
      </c>
    </row>
    <row r="721" spans="15:30" x14ac:dyDescent="0.2">
      <c r="O721" s="6">
        <f t="shared" si="189"/>
        <v>72.790000000000134</v>
      </c>
      <c r="P721" s="6">
        <f t="shared" si="190"/>
        <v>72.800000000000139</v>
      </c>
      <c r="Q721" s="5">
        <f t="shared" si="191"/>
        <v>1.2729246837102208</v>
      </c>
      <c r="R721" s="5">
        <f t="shared" si="192"/>
        <v>1.2729246837102208</v>
      </c>
      <c r="S721" s="5">
        <f t="shared" si="193"/>
        <v>1.2932814628436884</v>
      </c>
      <c r="T721" s="5">
        <f t="shared" si="194"/>
        <v>1.2951582609772967</v>
      </c>
      <c r="U721" s="5">
        <f t="shared" si="195"/>
        <v>1.2951582609772967</v>
      </c>
      <c r="V721" s="5">
        <f t="shared" si="196"/>
        <v>1.2951582609772967</v>
      </c>
      <c r="W721" s="5">
        <f t="shared" si="197"/>
        <v>1.2951582609772967</v>
      </c>
      <c r="X721" s="5">
        <f t="shared" si="198"/>
        <v>1</v>
      </c>
      <c r="Y721" s="5">
        <f t="shared" si="199"/>
        <v>1.2729246837102208</v>
      </c>
      <c r="Z721" s="5">
        <f t="shared" si="200"/>
        <v>1.0922768406150374</v>
      </c>
      <c r="AA721" s="5">
        <f t="shared" si="201"/>
        <v>1.1455310081601067</v>
      </c>
      <c r="AB721" s="5">
        <f t="shared" si="202"/>
        <v>1.1455310081601067</v>
      </c>
      <c r="AC721" s="5">
        <f t="shared" si="203"/>
        <v>1.1455310081601067</v>
      </c>
      <c r="AD721" s="5">
        <f t="shared" si="204"/>
        <v>1.1455310081601067</v>
      </c>
    </row>
    <row r="722" spans="15:30" x14ac:dyDescent="0.2">
      <c r="O722" s="6">
        <f t="shared" si="189"/>
        <v>72.890000000000128</v>
      </c>
      <c r="P722" s="6">
        <f t="shared" si="190"/>
        <v>72.900000000000134</v>
      </c>
      <c r="Q722" s="5">
        <f t="shared" si="191"/>
        <v>1.2718300991373095</v>
      </c>
      <c r="R722" s="5">
        <f t="shared" si="192"/>
        <v>1.2718300991373095</v>
      </c>
      <c r="S722" s="5">
        <f t="shared" si="193"/>
        <v>1.2921915801743757</v>
      </c>
      <c r="T722" s="5">
        <f t="shared" si="194"/>
        <v>1.2941038440367185</v>
      </c>
      <c r="U722" s="5">
        <f t="shared" si="195"/>
        <v>1.2941038440367185</v>
      </c>
      <c r="V722" s="5">
        <f t="shared" si="196"/>
        <v>1.2941038440367185</v>
      </c>
      <c r="W722" s="5">
        <f t="shared" si="197"/>
        <v>1.2941038440367185</v>
      </c>
      <c r="X722" s="5">
        <f t="shared" si="198"/>
        <v>1</v>
      </c>
      <c r="Y722" s="5">
        <f t="shared" si="199"/>
        <v>1.2718300991373095</v>
      </c>
      <c r="Z722" s="5">
        <f t="shared" si="200"/>
        <v>1.0916046899646297</v>
      </c>
      <c r="AA722" s="5">
        <f t="shared" si="201"/>
        <v>1.1447469752292401</v>
      </c>
      <c r="AB722" s="5">
        <f t="shared" si="202"/>
        <v>1.1447469752292401</v>
      </c>
      <c r="AC722" s="5">
        <f t="shared" si="203"/>
        <v>1.1447469752292401</v>
      </c>
      <c r="AD722" s="5">
        <f t="shared" si="204"/>
        <v>1.1447469752292401</v>
      </c>
    </row>
    <row r="723" spans="15:30" x14ac:dyDescent="0.2">
      <c r="O723" s="6">
        <f t="shared" si="189"/>
        <v>72.990000000000123</v>
      </c>
      <c r="P723" s="6">
        <f t="shared" si="190"/>
        <v>73.000000000000128</v>
      </c>
      <c r="Q723" s="5">
        <f t="shared" si="191"/>
        <v>1.2707399023091799</v>
      </c>
      <c r="R723" s="5">
        <f t="shared" si="192"/>
        <v>1.2707399023091799</v>
      </c>
      <c r="S723" s="5">
        <f t="shared" si="193"/>
        <v>1.291105891503185</v>
      </c>
      <c r="T723" s="5">
        <f t="shared" si="194"/>
        <v>1.2930533865495153</v>
      </c>
      <c r="U723" s="5">
        <f t="shared" si="195"/>
        <v>1.2930533865495153</v>
      </c>
      <c r="V723" s="5">
        <f t="shared" si="196"/>
        <v>1.2930533865495153</v>
      </c>
      <c r="W723" s="5">
        <f t="shared" si="197"/>
        <v>1.2930533865495153</v>
      </c>
      <c r="X723" s="5">
        <f t="shared" si="198"/>
        <v>1</v>
      </c>
      <c r="Y723" s="5">
        <f t="shared" si="199"/>
        <v>1.2707399023091799</v>
      </c>
      <c r="Z723" s="5">
        <f t="shared" si="200"/>
        <v>1.0909362184723777</v>
      </c>
      <c r="AA723" s="5">
        <f t="shared" si="201"/>
        <v>1.1439665268941244</v>
      </c>
      <c r="AB723" s="5">
        <f t="shared" si="202"/>
        <v>1.1439665268941244</v>
      </c>
      <c r="AC723" s="5">
        <f t="shared" si="203"/>
        <v>1.1439665268941244</v>
      </c>
      <c r="AD723" s="5">
        <f t="shared" si="204"/>
        <v>1.1439665268941244</v>
      </c>
    </row>
    <row r="724" spans="15:30" x14ac:dyDescent="0.2">
      <c r="O724" s="6">
        <f t="shared" si="189"/>
        <v>73.090000000000117</v>
      </c>
      <c r="P724" s="6">
        <f t="shared" si="190"/>
        <v>73.100000000000122</v>
      </c>
      <c r="Q724" s="5">
        <f t="shared" si="191"/>
        <v>1.2696540714629949</v>
      </c>
      <c r="R724" s="5">
        <f t="shared" si="192"/>
        <v>1.2696540714629949</v>
      </c>
      <c r="S724" s="5">
        <f t="shared" si="193"/>
        <v>1.2900243764018573</v>
      </c>
      <c r="T724" s="5">
        <f t="shared" si="194"/>
        <v>1.2920068695165041</v>
      </c>
      <c r="U724" s="5">
        <f t="shared" si="195"/>
        <v>1.2920068695165041</v>
      </c>
      <c r="V724" s="5">
        <f t="shared" si="196"/>
        <v>1.2920068695165041</v>
      </c>
      <c r="W724" s="5">
        <f t="shared" si="197"/>
        <v>1.2920068695165041</v>
      </c>
      <c r="X724" s="5">
        <f t="shared" si="198"/>
        <v>1</v>
      </c>
      <c r="Y724" s="5">
        <f t="shared" si="199"/>
        <v>1.2696540714629949</v>
      </c>
      <c r="Z724" s="5">
        <f t="shared" si="200"/>
        <v>1.0902714077434337</v>
      </c>
      <c r="AA724" s="5">
        <f t="shared" si="201"/>
        <v>1.1431896455151664</v>
      </c>
      <c r="AB724" s="5">
        <f t="shared" si="202"/>
        <v>1.1431896455151664</v>
      </c>
      <c r="AC724" s="5">
        <f t="shared" si="203"/>
        <v>1.1431896455151664</v>
      </c>
      <c r="AD724" s="5">
        <f t="shared" si="204"/>
        <v>1.1431896455151664</v>
      </c>
    </row>
    <row r="725" spans="15:30" x14ac:dyDescent="0.2">
      <c r="O725" s="6">
        <f t="shared" si="189"/>
        <v>73.190000000000111</v>
      </c>
      <c r="P725" s="6">
        <f t="shared" si="190"/>
        <v>73.200000000000117</v>
      </c>
      <c r="Q725" s="5">
        <f t="shared" si="191"/>
        <v>1.2685725849778069</v>
      </c>
      <c r="R725" s="5">
        <f t="shared" si="192"/>
        <v>1.2685725849778069</v>
      </c>
      <c r="S725" s="5">
        <f t="shared" si="193"/>
        <v>1.2889470145729842</v>
      </c>
      <c r="T725" s="5">
        <f t="shared" si="194"/>
        <v>1.2909642740585323</v>
      </c>
      <c r="U725" s="5">
        <f t="shared" si="195"/>
        <v>1.2909642740585323</v>
      </c>
      <c r="V725" s="5">
        <f t="shared" si="196"/>
        <v>1.2909642740585323</v>
      </c>
      <c r="W725" s="5">
        <f t="shared" si="197"/>
        <v>1.2909642740585323</v>
      </c>
      <c r="X725" s="5">
        <f t="shared" si="198"/>
        <v>1</v>
      </c>
      <c r="Y725" s="5">
        <f t="shared" si="199"/>
        <v>1.2685725849778069</v>
      </c>
      <c r="Z725" s="5">
        <f t="shared" si="200"/>
        <v>1.0896102395077103</v>
      </c>
      <c r="AA725" s="5">
        <f t="shared" si="201"/>
        <v>1.1424163135683301</v>
      </c>
      <c r="AB725" s="5">
        <f t="shared" si="202"/>
        <v>1.1424163135683301</v>
      </c>
      <c r="AC725" s="5">
        <f t="shared" si="203"/>
        <v>1.1424163135683301</v>
      </c>
      <c r="AD725" s="5">
        <f t="shared" si="204"/>
        <v>1.1424163135683301</v>
      </c>
    </row>
    <row r="726" spans="15:30" x14ac:dyDescent="0.2">
      <c r="O726" s="6">
        <f t="shared" si="189"/>
        <v>73.290000000000106</v>
      </c>
      <c r="P726" s="6">
        <f t="shared" si="190"/>
        <v>73.300000000000111</v>
      </c>
      <c r="Q726" s="5">
        <f t="shared" si="191"/>
        <v>1.2674954213734244</v>
      </c>
      <c r="R726" s="5">
        <f t="shared" si="192"/>
        <v>1.2674954213734244</v>
      </c>
      <c r="S726" s="5">
        <f t="shared" si="193"/>
        <v>1.2878737858489764</v>
      </c>
      <c r="T726" s="5">
        <f t="shared" si="194"/>
        <v>1.2899255814155419</v>
      </c>
      <c r="U726" s="5">
        <f t="shared" si="195"/>
        <v>1.2899255814155419</v>
      </c>
      <c r="V726" s="5">
        <f t="shared" si="196"/>
        <v>1.2899255814155419</v>
      </c>
      <c r="W726" s="5">
        <f t="shared" si="197"/>
        <v>1.2899255814155419</v>
      </c>
      <c r="X726" s="5">
        <f t="shared" si="198"/>
        <v>1</v>
      </c>
      <c r="Y726" s="5">
        <f t="shared" si="199"/>
        <v>1.2674954213734244</v>
      </c>
      <c r="Z726" s="5">
        <f t="shared" si="200"/>
        <v>1.0889526956188458</v>
      </c>
      <c r="AA726" s="5">
        <f t="shared" si="201"/>
        <v>1.1416465136442087</v>
      </c>
      <c r="AB726" s="5">
        <f t="shared" si="202"/>
        <v>1.1416465136442087</v>
      </c>
      <c r="AC726" s="5">
        <f t="shared" si="203"/>
        <v>1.1416465136442087</v>
      </c>
      <c r="AD726" s="5">
        <f t="shared" si="204"/>
        <v>1.1416465136442087</v>
      </c>
    </row>
    <row r="727" spans="15:30" x14ac:dyDescent="0.2">
      <c r="O727" s="6">
        <f t="shared" si="189"/>
        <v>73.3900000000001</v>
      </c>
      <c r="P727" s="6">
        <f t="shared" si="190"/>
        <v>73.400000000000105</v>
      </c>
      <c r="Q727" s="5">
        <f t="shared" si="191"/>
        <v>1.2664225593092853</v>
      </c>
      <c r="R727" s="5">
        <f t="shared" si="192"/>
        <v>1.2664225593092853</v>
      </c>
      <c r="S727" s="5">
        <f t="shared" si="193"/>
        <v>1.2868046701910418</v>
      </c>
      <c r="T727" s="5">
        <f t="shared" si="194"/>
        <v>1.2888907729456438</v>
      </c>
      <c r="U727" s="5">
        <f t="shared" si="195"/>
        <v>1.2888907729456438</v>
      </c>
      <c r="V727" s="5">
        <f t="shared" si="196"/>
        <v>1.2888907729456438</v>
      </c>
      <c r="W727" s="5">
        <f t="shared" si="197"/>
        <v>1.2888907729456438</v>
      </c>
      <c r="X727" s="5">
        <f t="shared" si="198"/>
        <v>1</v>
      </c>
      <c r="Y727" s="5">
        <f t="shared" si="199"/>
        <v>1.2664225593092853</v>
      </c>
      <c r="Z727" s="5">
        <f t="shared" si="200"/>
        <v>1.0882987580531795</v>
      </c>
      <c r="AA727" s="5">
        <f t="shared" si="201"/>
        <v>1.1408802284471022</v>
      </c>
      <c r="AB727" s="5">
        <f t="shared" si="202"/>
        <v>1.1408802284471022</v>
      </c>
      <c r="AC727" s="5">
        <f t="shared" si="203"/>
        <v>1.1408802284471022</v>
      </c>
      <c r="AD727" s="5">
        <f t="shared" si="204"/>
        <v>1.1408802284471022</v>
      </c>
    </row>
    <row r="728" spans="15:30" x14ac:dyDescent="0.2">
      <c r="O728" s="6">
        <f t="shared" si="189"/>
        <v>73.490000000000094</v>
      </c>
      <c r="P728" s="6">
        <f t="shared" si="190"/>
        <v>73.500000000000099</v>
      </c>
      <c r="Q728" s="5">
        <f t="shared" si="191"/>
        <v>1.265353977583342</v>
      </c>
      <c r="R728" s="5">
        <f t="shared" si="192"/>
        <v>1.265353977583342</v>
      </c>
      <c r="S728" s="5">
        <f t="shared" si="193"/>
        <v>1.2857396476881731</v>
      </c>
      <c r="T728" s="5">
        <f t="shared" si="194"/>
        <v>1.2878598301242008</v>
      </c>
      <c r="U728" s="5">
        <f t="shared" si="195"/>
        <v>1.2878598301242008</v>
      </c>
      <c r="V728" s="5">
        <f t="shared" si="196"/>
        <v>1.2878598301242008</v>
      </c>
      <c r="W728" s="5">
        <f t="shared" si="197"/>
        <v>1.2878598301242008</v>
      </c>
      <c r="X728" s="5">
        <f t="shared" si="198"/>
        <v>1</v>
      </c>
      <c r="Y728" s="5">
        <f t="shared" si="199"/>
        <v>1.265353977583342</v>
      </c>
      <c r="Z728" s="5">
        <f t="shared" si="200"/>
        <v>1.0876484089087386</v>
      </c>
      <c r="AA728" s="5">
        <f t="shared" si="201"/>
        <v>1.140117440794107</v>
      </c>
      <c r="AB728" s="5">
        <f t="shared" si="202"/>
        <v>1.140117440794107</v>
      </c>
      <c r="AC728" s="5">
        <f t="shared" si="203"/>
        <v>1.140117440794107</v>
      </c>
      <c r="AD728" s="5">
        <f t="shared" si="204"/>
        <v>1.140117440794107</v>
      </c>
    </row>
    <row r="729" spans="15:30" x14ac:dyDescent="0.2">
      <c r="O729" s="6">
        <f t="shared" si="189"/>
        <v>73.590000000000089</v>
      </c>
      <c r="P729" s="6">
        <f t="shared" si="190"/>
        <v>73.600000000000094</v>
      </c>
      <c r="Q729" s="5">
        <f t="shared" si="191"/>
        <v>1.2642896551309577</v>
      </c>
      <c r="R729" s="5">
        <f t="shared" si="192"/>
        <v>1.2642896551309577</v>
      </c>
      <c r="S729" s="5">
        <f t="shared" si="193"/>
        <v>1.2846786985561458</v>
      </c>
      <c r="T729" s="5">
        <f t="shared" si="194"/>
        <v>1.2868327345429178</v>
      </c>
      <c r="U729" s="5">
        <f t="shared" si="195"/>
        <v>1.2868327345429178</v>
      </c>
      <c r="V729" s="5">
        <f t="shared" si="196"/>
        <v>1.2868327345429178</v>
      </c>
      <c r="W729" s="5">
        <f t="shared" si="197"/>
        <v>1.2868327345429178</v>
      </c>
      <c r="X729" s="5">
        <f t="shared" si="198"/>
        <v>1</v>
      </c>
      <c r="Y729" s="5">
        <f t="shared" si="199"/>
        <v>1.2642896551309577</v>
      </c>
      <c r="Z729" s="5">
        <f t="shared" si="200"/>
        <v>1.0870016304042329</v>
      </c>
      <c r="AA729" s="5">
        <f t="shared" si="201"/>
        <v>1.1393581336142125</v>
      </c>
      <c r="AB729" s="5">
        <f t="shared" si="202"/>
        <v>1.1393581336142125</v>
      </c>
      <c r="AC729" s="5">
        <f t="shared" si="203"/>
        <v>1.1393581336142125</v>
      </c>
      <c r="AD729" s="5">
        <f t="shared" si="204"/>
        <v>1.1393581336142125</v>
      </c>
    </row>
    <row r="730" spans="15:30" x14ac:dyDescent="0.2">
      <c r="O730" s="6">
        <f t="shared" si="189"/>
        <v>73.690000000000083</v>
      </c>
      <c r="P730" s="6">
        <f t="shared" si="190"/>
        <v>73.700000000000088</v>
      </c>
      <c r="Q730" s="5">
        <f t="shared" si="191"/>
        <v>1.2632295710238126</v>
      </c>
      <c r="R730" s="5">
        <f t="shared" si="192"/>
        <v>1.2632295710238126</v>
      </c>
      <c r="S730" s="5">
        <f t="shared" si="193"/>
        <v>1.2836218031365239</v>
      </c>
      <c r="T730" s="5">
        <f t="shared" si="194"/>
        <v>1.2858094679089418</v>
      </c>
      <c r="U730" s="5">
        <f t="shared" si="195"/>
        <v>1.2858094679089418</v>
      </c>
      <c r="V730" s="5">
        <f t="shared" si="196"/>
        <v>1.2858094679089418</v>
      </c>
      <c r="W730" s="5">
        <f t="shared" si="197"/>
        <v>1.2858094679089418</v>
      </c>
      <c r="X730" s="5">
        <f t="shared" si="198"/>
        <v>1</v>
      </c>
      <c r="Y730" s="5">
        <f t="shared" si="199"/>
        <v>1.2632295710238126</v>
      </c>
      <c r="Z730" s="5">
        <f t="shared" si="200"/>
        <v>1.0863584048780615</v>
      </c>
      <c r="AA730" s="5">
        <f t="shared" si="201"/>
        <v>1.1386022899474044</v>
      </c>
      <c r="AB730" s="5">
        <f t="shared" si="202"/>
        <v>1.1386022899474044</v>
      </c>
      <c r="AC730" s="5">
        <f t="shared" si="203"/>
        <v>1.1386022899474044</v>
      </c>
      <c r="AD730" s="5">
        <f t="shared" si="204"/>
        <v>1.1386022899474044</v>
      </c>
    </row>
    <row r="731" spans="15:30" x14ac:dyDescent="0.2">
      <c r="O731" s="6">
        <f t="shared" si="189"/>
        <v>73.790000000000077</v>
      </c>
      <c r="P731" s="6">
        <f t="shared" si="190"/>
        <v>73.800000000000082</v>
      </c>
      <c r="Q731" s="5">
        <f t="shared" si="191"/>
        <v>1.2621737044688199</v>
      </c>
      <c r="R731" s="5">
        <f t="shared" si="192"/>
        <v>1.2621737044688199</v>
      </c>
      <c r="S731" s="5">
        <f t="shared" si="193"/>
        <v>1.2825689418956754</v>
      </c>
      <c r="T731" s="5">
        <f t="shared" si="194"/>
        <v>1.2847900120439688</v>
      </c>
      <c r="U731" s="5">
        <f t="shared" si="195"/>
        <v>1.2847900120439688</v>
      </c>
      <c r="V731" s="5">
        <f t="shared" si="196"/>
        <v>1.2847900120439688</v>
      </c>
      <c r="W731" s="5">
        <f t="shared" si="197"/>
        <v>1.2847900120439688</v>
      </c>
      <c r="X731" s="5">
        <f t="shared" si="198"/>
        <v>1</v>
      </c>
      <c r="Y731" s="5">
        <f t="shared" si="199"/>
        <v>1.2621737044688199</v>
      </c>
      <c r="Z731" s="5">
        <f t="shared" si="200"/>
        <v>1.0857187147873277</v>
      </c>
      <c r="AA731" s="5">
        <f t="shared" si="201"/>
        <v>1.1378498929437815</v>
      </c>
      <c r="AB731" s="5">
        <f t="shared" si="202"/>
        <v>1.1378498929437815</v>
      </c>
      <c r="AC731" s="5">
        <f t="shared" si="203"/>
        <v>1.1378498929437815</v>
      </c>
      <c r="AD731" s="5">
        <f t="shared" si="204"/>
        <v>1.1378498929437815</v>
      </c>
    </row>
    <row r="732" spans="15:30" x14ac:dyDescent="0.2">
      <c r="O732" s="6">
        <f t="shared" si="189"/>
        <v>73.890000000000072</v>
      </c>
      <c r="P732" s="6">
        <f t="shared" si="190"/>
        <v>73.900000000000077</v>
      </c>
      <c r="Q732" s="5">
        <f t="shared" si="191"/>
        <v>1.2611220348070531</v>
      </c>
      <c r="R732" s="5">
        <f t="shared" si="192"/>
        <v>1.2611220348070531</v>
      </c>
      <c r="S732" s="5">
        <f t="shared" si="193"/>
        <v>1.2815200954237986</v>
      </c>
      <c r="T732" s="5">
        <f t="shared" si="194"/>
        <v>1.2837743488833608</v>
      </c>
      <c r="U732" s="5">
        <f t="shared" si="195"/>
        <v>1.2837743488833608</v>
      </c>
      <c r="V732" s="5">
        <f t="shared" si="196"/>
        <v>1.2837743488833608</v>
      </c>
      <c r="W732" s="5">
        <f t="shared" si="197"/>
        <v>1.2837743488833608</v>
      </c>
      <c r="X732" s="5">
        <f t="shared" si="198"/>
        <v>1</v>
      </c>
      <c r="Y732" s="5">
        <f t="shared" si="199"/>
        <v>1.2611220348070531</v>
      </c>
      <c r="Z732" s="5">
        <f t="shared" si="200"/>
        <v>1.0850825427068636</v>
      </c>
      <c r="AA732" s="5">
        <f t="shared" si="201"/>
        <v>1.1371009258626747</v>
      </c>
      <c r="AB732" s="5">
        <f t="shared" si="202"/>
        <v>1.1371009258626747</v>
      </c>
      <c r="AC732" s="5">
        <f t="shared" si="203"/>
        <v>1.1371009258626747</v>
      </c>
      <c r="AD732" s="5">
        <f t="shared" si="204"/>
        <v>1.1371009258626747</v>
      </c>
    </row>
    <row r="733" spans="15:30" x14ac:dyDescent="0.2">
      <c r="O733" s="6">
        <f t="shared" si="189"/>
        <v>73.990000000000066</v>
      </c>
      <c r="P733" s="6">
        <f t="shared" si="190"/>
        <v>74.000000000000071</v>
      </c>
      <c r="Q733" s="5">
        <f t="shared" si="191"/>
        <v>1.2600745415126817</v>
      </c>
      <c r="R733" s="5">
        <f t="shared" si="192"/>
        <v>1.2600745415126817</v>
      </c>
      <c r="S733" s="5">
        <f t="shared" si="193"/>
        <v>1.2804752444339538</v>
      </c>
      <c r="T733" s="5">
        <f t="shared" si="194"/>
        <v>1.2827624604752679</v>
      </c>
      <c r="U733" s="5">
        <f t="shared" si="195"/>
        <v>1.2827624604752679</v>
      </c>
      <c r="V733" s="5">
        <f t="shared" si="196"/>
        <v>1.2827624604752679</v>
      </c>
      <c r="W733" s="5">
        <f t="shared" si="197"/>
        <v>1.2827624604752679</v>
      </c>
      <c r="X733" s="5">
        <f t="shared" si="198"/>
        <v>1</v>
      </c>
      <c r="Y733" s="5">
        <f t="shared" si="199"/>
        <v>1.2600745415126817</v>
      </c>
      <c r="Z733" s="5">
        <f t="shared" si="200"/>
        <v>1.0844498713282651</v>
      </c>
      <c r="AA733" s="5">
        <f t="shared" si="201"/>
        <v>1.1363553720717803</v>
      </c>
      <c r="AB733" s="5">
        <f t="shared" si="202"/>
        <v>1.1363553720717803</v>
      </c>
      <c r="AC733" s="5">
        <f t="shared" si="203"/>
        <v>1.1363553720717803</v>
      </c>
      <c r="AD733" s="5">
        <f t="shared" si="204"/>
        <v>1.1363553720717803</v>
      </c>
    </row>
    <row r="734" spans="15:30" x14ac:dyDescent="0.2">
      <c r="O734" s="6">
        <f t="shared" si="189"/>
        <v>74.09000000000006</v>
      </c>
      <c r="P734" s="6">
        <f t="shared" si="190"/>
        <v>74.100000000000065</v>
      </c>
      <c r="Q734" s="5">
        <f t="shared" si="191"/>
        <v>1.2590312041919194</v>
      </c>
      <c r="R734" s="5">
        <f t="shared" si="192"/>
        <v>1.2590312041919194</v>
      </c>
      <c r="S734" s="5">
        <f t="shared" si="193"/>
        <v>1.2794343697611081</v>
      </c>
      <c r="T734" s="5">
        <f t="shared" si="194"/>
        <v>1.2817543289797617</v>
      </c>
      <c r="U734" s="5">
        <f t="shared" si="195"/>
        <v>1.2817543289797617</v>
      </c>
      <c r="V734" s="5">
        <f t="shared" si="196"/>
        <v>1.2817543289797617</v>
      </c>
      <c r="W734" s="5">
        <f t="shared" si="197"/>
        <v>1.2817543289797617</v>
      </c>
      <c r="X734" s="5">
        <f t="shared" si="198"/>
        <v>1</v>
      </c>
      <c r="Y734" s="5">
        <f t="shared" si="199"/>
        <v>1.2590312041919194</v>
      </c>
      <c r="Z734" s="5">
        <f t="shared" si="200"/>
        <v>1.0838206834589348</v>
      </c>
      <c r="AA734" s="5">
        <f t="shared" si="201"/>
        <v>1.1356132150462961</v>
      </c>
      <c r="AB734" s="5">
        <f t="shared" si="202"/>
        <v>1.1356132150462961</v>
      </c>
      <c r="AC734" s="5">
        <f t="shared" si="203"/>
        <v>1.1356132150462961</v>
      </c>
      <c r="AD734" s="5">
        <f t="shared" si="204"/>
        <v>1.1356132150462961</v>
      </c>
    </row>
    <row r="735" spans="15:30" x14ac:dyDescent="0.2">
      <c r="O735" s="6">
        <f t="shared" si="189"/>
        <v>74.190000000000055</v>
      </c>
      <c r="P735" s="6">
        <f t="shared" si="190"/>
        <v>74.20000000000006</v>
      </c>
      <c r="Q735" s="5">
        <f t="shared" si="191"/>
        <v>1.2579920025819793</v>
      </c>
      <c r="R735" s="5">
        <f t="shared" si="192"/>
        <v>1.2579920025819793</v>
      </c>
      <c r="S735" s="5">
        <f t="shared" si="193"/>
        <v>1.2783974523611861</v>
      </c>
      <c r="T735" s="5">
        <f t="shared" si="194"/>
        <v>1.2807499366679744</v>
      </c>
      <c r="U735" s="5">
        <f t="shared" si="195"/>
        <v>1.2807499366679744</v>
      </c>
      <c r="V735" s="5">
        <f t="shared" si="196"/>
        <v>1.2807499366679744</v>
      </c>
      <c r="W735" s="5">
        <f t="shared" si="197"/>
        <v>1.2807499366679744</v>
      </c>
      <c r="X735" s="5">
        <f t="shared" si="198"/>
        <v>1</v>
      </c>
      <c r="Y735" s="5">
        <f t="shared" si="199"/>
        <v>1.2579920025819793</v>
      </c>
      <c r="Z735" s="5">
        <f t="shared" si="200"/>
        <v>1.083194962021135</v>
      </c>
      <c r="AA735" s="5">
        <f t="shared" si="201"/>
        <v>1.1348744383680696</v>
      </c>
      <c r="AB735" s="5">
        <f t="shared" si="202"/>
        <v>1.1348744383680696</v>
      </c>
      <c r="AC735" s="5">
        <f t="shared" si="203"/>
        <v>1.1348744383680696</v>
      </c>
      <c r="AD735" s="5">
        <f t="shared" si="204"/>
        <v>1.1348744383680696</v>
      </c>
    </row>
    <row r="736" spans="15:30" x14ac:dyDescent="0.2">
      <c r="O736" s="6">
        <f t="shared" si="189"/>
        <v>74.290000000000049</v>
      </c>
      <c r="P736" s="6">
        <f t="shared" si="190"/>
        <v>74.300000000000054</v>
      </c>
      <c r="Q736" s="5">
        <f t="shared" si="191"/>
        <v>1.2569569165500412</v>
      </c>
      <c r="R736" s="5">
        <f t="shared" si="192"/>
        <v>1.2569569165500412</v>
      </c>
      <c r="S736" s="5">
        <f t="shared" si="193"/>
        <v>1.2773644733101299</v>
      </c>
      <c r="T736" s="5">
        <f t="shared" si="194"/>
        <v>1.2797492659212464</v>
      </c>
      <c r="U736" s="5">
        <f t="shared" si="195"/>
        <v>1.2797492659212464</v>
      </c>
      <c r="V736" s="5">
        <f t="shared" si="196"/>
        <v>1.2797492659212464</v>
      </c>
      <c r="W736" s="5">
        <f t="shared" si="197"/>
        <v>1.2797492659212464</v>
      </c>
      <c r="X736" s="5">
        <f t="shared" si="198"/>
        <v>1</v>
      </c>
      <c r="Y736" s="5">
        <f t="shared" si="199"/>
        <v>1.2569569165500412</v>
      </c>
      <c r="Z736" s="5">
        <f t="shared" si="200"/>
        <v>1.0825726900510506</v>
      </c>
      <c r="AA736" s="5">
        <f t="shared" si="201"/>
        <v>1.1341390257247517</v>
      </c>
      <c r="AB736" s="5">
        <f t="shared" si="202"/>
        <v>1.1341390257247517</v>
      </c>
      <c r="AC736" s="5">
        <f t="shared" si="203"/>
        <v>1.1341390257247517</v>
      </c>
      <c r="AD736" s="5">
        <f t="shared" si="204"/>
        <v>1.1341390257247517</v>
      </c>
    </row>
    <row r="737" spans="15:30" x14ac:dyDescent="0.2">
      <c r="O737" s="6">
        <f t="shared" si="189"/>
        <v>74.390000000000043</v>
      </c>
      <c r="P737" s="6">
        <f t="shared" si="190"/>
        <v>74.400000000000048</v>
      </c>
      <c r="Q737" s="5">
        <f t="shared" si="191"/>
        <v>1.2559259260922266</v>
      </c>
      <c r="R737" s="5">
        <f t="shared" si="192"/>
        <v>1.2559259260922266</v>
      </c>
      <c r="S737" s="5">
        <f t="shared" si="193"/>
        <v>1.2763354138029697</v>
      </c>
      <c r="T737" s="5">
        <f t="shared" si="194"/>
        <v>1.2787522992302824</v>
      </c>
      <c r="U737" s="5">
        <f t="shared" si="195"/>
        <v>1.2787522992302824</v>
      </c>
      <c r="V737" s="5">
        <f t="shared" si="196"/>
        <v>1.2787522992302824</v>
      </c>
      <c r="W737" s="5">
        <f t="shared" si="197"/>
        <v>1.2787522992302824</v>
      </c>
      <c r="X737" s="5">
        <f t="shared" si="198"/>
        <v>1</v>
      </c>
      <c r="Y737" s="5">
        <f t="shared" si="199"/>
        <v>1.2559259260922266</v>
      </c>
      <c r="Z737" s="5">
        <f t="shared" si="200"/>
        <v>1.0819538506978594</v>
      </c>
      <c r="AA737" s="5">
        <f t="shared" si="201"/>
        <v>1.1334069609089605</v>
      </c>
      <c r="AB737" s="5">
        <f t="shared" si="202"/>
        <v>1.1334069609089605</v>
      </c>
      <c r="AC737" s="5">
        <f t="shared" si="203"/>
        <v>1.1334069609089605</v>
      </c>
      <c r="AD737" s="5">
        <f t="shared" si="204"/>
        <v>1.1334069609089605</v>
      </c>
    </row>
    <row r="738" spans="15:30" x14ac:dyDescent="0.2">
      <c r="O738" s="6">
        <f t="shared" si="189"/>
        <v>74.490000000000038</v>
      </c>
      <c r="P738" s="6">
        <f t="shared" si="190"/>
        <v>74.500000000000043</v>
      </c>
      <c r="Q738" s="5">
        <f t="shared" si="191"/>
        <v>1.2548990113325857</v>
      </c>
      <c r="R738" s="5">
        <f t="shared" si="192"/>
        <v>1.2548990113325857</v>
      </c>
      <c r="S738" s="5">
        <f t="shared" si="193"/>
        <v>1.275310255152899</v>
      </c>
      <c r="T738" s="5">
        <f t="shared" si="194"/>
        <v>1.2777590191943131</v>
      </c>
      <c r="U738" s="5">
        <f t="shared" si="195"/>
        <v>1.2777590191943131</v>
      </c>
      <c r="V738" s="5">
        <f t="shared" si="196"/>
        <v>1.2777590191943131</v>
      </c>
      <c r="W738" s="5">
        <f t="shared" si="197"/>
        <v>1.2777590191943131</v>
      </c>
      <c r="X738" s="5">
        <f t="shared" si="198"/>
        <v>1</v>
      </c>
      <c r="Y738" s="5">
        <f t="shared" si="199"/>
        <v>1.2548990113325857</v>
      </c>
      <c r="Z738" s="5">
        <f t="shared" si="200"/>
        <v>1.0813384272228119</v>
      </c>
      <c r="AA738" s="5">
        <f t="shared" si="201"/>
        <v>1.1326782278174505</v>
      </c>
      <c r="AB738" s="5">
        <f t="shared" si="202"/>
        <v>1.1326782278174505</v>
      </c>
      <c r="AC738" s="5">
        <f t="shared" si="203"/>
        <v>1.1326782278174505</v>
      </c>
      <c r="AD738" s="5">
        <f t="shared" si="204"/>
        <v>1.1326782278174505</v>
      </c>
    </row>
    <row r="739" spans="15:30" x14ac:dyDescent="0.2">
      <c r="O739" s="6">
        <f t="shared" si="189"/>
        <v>74.590000000000032</v>
      </c>
      <c r="P739" s="6">
        <f t="shared" si="190"/>
        <v>74.600000000000037</v>
      </c>
      <c r="Q739" s="5">
        <f t="shared" si="191"/>
        <v>1.2538761525220907</v>
      </c>
      <c r="R739" s="5">
        <f t="shared" si="192"/>
        <v>1.2538761525220907</v>
      </c>
      <c r="S739" s="5">
        <f t="shared" si="193"/>
        <v>1.2742889787903631</v>
      </c>
      <c r="T739" s="5">
        <f t="shared" si="194"/>
        <v>1.2767694085202677</v>
      </c>
      <c r="U739" s="5">
        <f t="shared" si="195"/>
        <v>1.2767694085202677</v>
      </c>
      <c r="V739" s="5">
        <f t="shared" si="196"/>
        <v>1.2767694085202677</v>
      </c>
      <c r="W739" s="5">
        <f t="shared" si="197"/>
        <v>1.2767694085202677</v>
      </c>
      <c r="X739" s="5">
        <f t="shared" si="198"/>
        <v>1</v>
      </c>
      <c r="Y739" s="5">
        <f t="shared" si="199"/>
        <v>1.2538761525220907</v>
      </c>
      <c r="Z739" s="5">
        <f t="shared" si="200"/>
        <v>1.080726402998321</v>
      </c>
      <c r="AA739" s="5">
        <f t="shared" si="201"/>
        <v>1.1319528104502916</v>
      </c>
      <c r="AB739" s="5">
        <f t="shared" si="202"/>
        <v>1.1319528104502916</v>
      </c>
      <c r="AC739" s="5">
        <f t="shared" si="203"/>
        <v>1.1319528104502916</v>
      </c>
      <c r="AD739" s="5">
        <f t="shared" si="204"/>
        <v>1.1319528104502916</v>
      </c>
    </row>
    <row r="740" spans="15:30" x14ac:dyDescent="0.2">
      <c r="O740" s="6">
        <f t="shared" si="189"/>
        <v>74.690000000000026</v>
      </c>
      <c r="P740" s="6">
        <f t="shared" si="190"/>
        <v>74.700000000000031</v>
      </c>
      <c r="Q740" s="5">
        <f t="shared" si="191"/>
        <v>1.2528573300376413</v>
      </c>
      <c r="R740" s="5">
        <f t="shared" si="192"/>
        <v>1.2528573300376413</v>
      </c>
      <c r="S740" s="5">
        <f t="shared" si="193"/>
        <v>1.2732715662621521</v>
      </c>
      <c r="T740" s="5">
        <f t="shared" si="194"/>
        <v>1.2757834500219507</v>
      </c>
      <c r="U740" s="5">
        <f t="shared" si="195"/>
        <v>1.2757834500219507</v>
      </c>
      <c r="V740" s="5">
        <f t="shared" si="196"/>
        <v>1.2757834500219507</v>
      </c>
      <c r="W740" s="5">
        <f t="shared" si="197"/>
        <v>1.2757834500219507</v>
      </c>
      <c r="X740" s="5">
        <f t="shared" si="198"/>
        <v>1</v>
      </c>
      <c r="Y740" s="5">
        <f t="shared" si="199"/>
        <v>1.2528573300376413</v>
      </c>
      <c r="Z740" s="5">
        <f t="shared" si="200"/>
        <v>1.0801177615070592</v>
      </c>
      <c r="AA740" s="5">
        <f t="shared" si="201"/>
        <v>1.1312306929100548</v>
      </c>
      <c r="AB740" s="5">
        <f t="shared" si="202"/>
        <v>1.1312306929100548</v>
      </c>
      <c r="AC740" s="5">
        <f t="shared" si="203"/>
        <v>1.1312306929100548</v>
      </c>
      <c r="AD740" s="5">
        <f t="shared" si="204"/>
        <v>1.1312306929100548</v>
      </c>
    </row>
    <row r="741" spans="15:30" x14ac:dyDescent="0.2">
      <c r="O741" s="6">
        <f t="shared" si="189"/>
        <v>74.79000000000002</v>
      </c>
      <c r="P741" s="6">
        <f t="shared" si="190"/>
        <v>74.800000000000026</v>
      </c>
      <c r="Q741" s="5">
        <f t="shared" si="191"/>
        <v>1.2518425243810776</v>
      </c>
      <c r="R741" s="5">
        <f t="shared" si="192"/>
        <v>1.2518425243810776</v>
      </c>
      <c r="S741" s="5">
        <f t="shared" si="193"/>
        <v>1.272257999230503</v>
      </c>
      <c r="T741" s="5">
        <f t="shared" si="194"/>
        <v>1.2748011266192276</v>
      </c>
      <c r="U741" s="5">
        <f t="shared" si="195"/>
        <v>1.2748011266192276</v>
      </c>
      <c r="V741" s="5">
        <f t="shared" si="196"/>
        <v>1.2748011266192276</v>
      </c>
      <c r="W741" s="5">
        <f t="shared" si="197"/>
        <v>1.2748011266192276</v>
      </c>
      <c r="X741" s="5">
        <f t="shared" si="198"/>
        <v>1</v>
      </c>
      <c r="Y741" s="5">
        <f t="shared" si="199"/>
        <v>1.2518425243810776</v>
      </c>
      <c r="Z741" s="5">
        <f t="shared" si="200"/>
        <v>1.0795124863410648</v>
      </c>
      <c r="AA741" s="5">
        <f t="shared" si="201"/>
        <v>1.1305118594010055</v>
      </c>
      <c r="AB741" s="5">
        <f t="shared" si="202"/>
        <v>1.1305118594010055</v>
      </c>
      <c r="AC741" s="5">
        <f t="shared" si="203"/>
        <v>1.1305118594010055</v>
      </c>
      <c r="AD741" s="5">
        <f t="shared" si="204"/>
        <v>1.1305118594010055</v>
      </c>
    </row>
    <row r="742" spans="15:30" x14ac:dyDescent="0.2">
      <c r="O742" s="6">
        <f t="shared" si="189"/>
        <v>74.890000000000015</v>
      </c>
      <c r="P742" s="6">
        <f t="shared" si="190"/>
        <v>74.90000000000002</v>
      </c>
      <c r="Q742" s="5">
        <f t="shared" si="191"/>
        <v>1.2508317161782032</v>
      </c>
      <c r="R742" s="5">
        <f t="shared" si="192"/>
        <v>1.2508317161782032</v>
      </c>
      <c r="S742" s="5">
        <f t="shared" si="193"/>
        <v>1.271248259472213</v>
      </c>
      <c r="T742" s="5">
        <f t="shared" si="194"/>
        <v>1.2738224213372189</v>
      </c>
      <c r="U742" s="5">
        <f t="shared" si="195"/>
        <v>1.2738224213372189</v>
      </c>
      <c r="V742" s="5">
        <f t="shared" si="196"/>
        <v>1.2738224213372189</v>
      </c>
      <c r="W742" s="5">
        <f t="shared" si="197"/>
        <v>1.2738224213372189</v>
      </c>
      <c r="X742" s="5">
        <f t="shared" si="198"/>
        <v>1</v>
      </c>
      <c r="Y742" s="5">
        <f t="shared" si="199"/>
        <v>1.2508317161782032</v>
      </c>
      <c r="Z742" s="5">
        <f t="shared" si="200"/>
        <v>1.0789105612008572</v>
      </c>
      <c r="AA742" s="5">
        <f t="shared" si="201"/>
        <v>1.1297962942283049</v>
      </c>
      <c r="AB742" s="5">
        <f t="shared" si="202"/>
        <v>1.1297962942283049</v>
      </c>
      <c r="AC742" s="5">
        <f t="shared" si="203"/>
        <v>1.1297962942283049</v>
      </c>
      <c r="AD742" s="5">
        <f t="shared" si="204"/>
        <v>1.1297962942283049</v>
      </c>
    </row>
    <row r="743" spans="15:30" x14ac:dyDescent="0.2">
      <c r="O743" s="6">
        <f t="shared" si="189"/>
        <v>74.990000000000009</v>
      </c>
      <c r="P743" s="6">
        <f t="shared" si="190"/>
        <v>75.000000000000014</v>
      </c>
      <c r="Q743" s="5">
        <f t="shared" si="191"/>
        <v>1.2498248861778167</v>
      </c>
      <c r="R743" s="5">
        <f t="shared" si="192"/>
        <v>1.2498248861778167</v>
      </c>
      <c r="S743" s="5">
        <f t="shared" si="193"/>
        <v>1.270242328877756</v>
      </c>
      <c r="T743" s="5">
        <f t="shared" si="194"/>
        <v>1.2728473173055002</v>
      </c>
      <c r="U743" s="5">
        <f t="shared" si="195"/>
        <v>1.2728473173055002</v>
      </c>
      <c r="V743" s="5">
        <f t="shared" si="196"/>
        <v>1.2728473173055002</v>
      </c>
      <c r="W743" s="5">
        <f t="shared" si="197"/>
        <v>1.2728473173055002</v>
      </c>
      <c r="X743" s="5">
        <f t="shared" si="198"/>
        <v>1</v>
      </c>
      <c r="Y743" s="5">
        <f t="shared" si="199"/>
        <v>1.2498248861778167</v>
      </c>
      <c r="Z743" s="5">
        <f t="shared" si="200"/>
        <v>1.0783119698945591</v>
      </c>
      <c r="AA743" s="5">
        <f t="shared" si="201"/>
        <v>1.1290839817972176</v>
      </c>
      <c r="AB743" s="5">
        <f t="shared" si="202"/>
        <v>1.1290839817972176</v>
      </c>
      <c r="AC743" s="5">
        <f t="shared" si="203"/>
        <v>1.1290839817972176</v>
      </c>
      <c r="AD743" s="5">
        <f t="shared" si="204"/>
        <v>1.1290839817972176</v>
      </c>
    </row>
    <row r="744" spans="15:30" x14ac:dyDescent="0.2">
      <c r="O744" s="6">
        <f t="shared" si="189"/>
        <v>75.09</v>
      </c>
      <c r="P744" s="6">
        <f t="shared" si="190"/>
        <v>75.100000000000009</v>
      </c>
      <c r="Q744" s="5">
        <f t="shared" si="191"/>
        <v>1.2488220152507521</v>
      </c>
      <c r="R744" s="5">
        <f t="shared" si="192"/>
        <v>1.2488220152507521</v>
      </c>
      <c r="S744" s="5">
        <f t="shared" si="193"/>
        <v>1.2692401894504113</v>
      </c>
      <c r="T744" s="5">
        <f t="shared" si="194"/>
        <v>1.2718757977573079</v>
      </c>
      <c r="U744" s="5">
        <f t="shared" si="195"/>
        <v>1.2718757977573079</v>
      </c>
      <c r="V744" s="5">
        <f t="shared" si="196"/>
        <v>1.2718757977573079</v>
      </c>
      <c r="W744" s="5">
        <f t="shared" si="197"/>
        <v>1.2718757977573079</v>
      </c>
      <c r="X744" s="5">
        <f t="shared" si="198"/>
        <v>1</v>
      </c>
      <c r="Y744" s="5">
        <f t="shared" si="199"/>
        <v>1.2488220152507521</v>
      </c>
      <c r="Z744" s="5">
        <f t="shared" si="200"/>
        <v>1.0777166963370297</v>
      </c>
      <c r="AA744" s="5">
        <f t="shared" si="201"/>
        <v>1.1283749066123283</v>
      </c>
      <c r="AB744" s="5">
        <f t="shared" si="202"/>
        <v>1.1283749066123283</v>
      </c>
      <c r="AC744" s="5">
        <f t="shared" si="203"/>
        <v>1.1283749066123283</v>
      </c>
      <c r="AD744" s="5">
        <f t="shared" si="204"/>
        <v>1.1283749066123283</v>
      </c>
    </row>
    <row r="745" spans="15:30" x14ac:dyDescent="0.2">
      <c r="O745" s="6">
        <f t="shared" si="189"/>
        <v>75.19</v>
      </c>
      <c r="P745" s="6">
        <f t="shared" si="190"/>
        <v>75.2</v>
      </c>
      <c r="Q745" s="5">
        <f t="shared" si="191"/>
        <v>1.2478230843889291</v>
      </c>
      <c r="R745" s="5">
        <f t="shared" si="192"/>
        <v>1.2478230843889291</v>
      </c>
      <c r="S745" s="5">
        <f t="shared" si="193"/>
        <v>1.2682418233053974</v>
      </c>
      <c r="T745" s="5">
        <f t="shared" si="194"/>
        <v>1.2709078460287562</v>
      </c>
      <c r="U745" s="5">
        <f t="shared" si="195"/>
        <v>1.2709078460287562</v>
      </c>
      <c r="V745" s="5">
        <f t="shared" si="196"/>
        <v>1.2709078460287562</v>
      </c>
      <c r="W745" s="5">
        <f t="shared" si="197"/>
        <v>1.2709078460287562</v>
      </c>
      <c r="X745" s="5">
        <f t="shared" si="198"/>
        <v>1</v>
      </c>
      <c r="Y745" s="5">
        <f t="shared" si="199"/>
        <v>1.2478230843889291</v>
      </c>
      <c r="Z745" s="5">
        <f t="shared" si="200"/>
        <v>1.0771247245490032</v>
      </c>
      <c r="AA745" s="5">
        <f t="shared" si="201"/>
        <v>1.1276690532767646</v>
      </c>
      <c r="AB745" s="5">
        <f t="shared" si="202"/>
        <v>1.1276690532767646</v>
      </c>
      <c r="AC745" s="5">
        <f t="shared" si="203"/>
        <v>1.1276690532767646</v>
      </c>
      <c r="AD745" s="5">
        <f t="shared" si="204"/>
        <v>1.1276690532767646</v>
      </c>
    </row>
    <row r="746" spans="15:30" x14ac:dyDescent="0.2">
      <c r="O746" s="6">
        <f t="shared" si="189"/>
        <v>75.289999999999992</v>
      </c>
      <c r="P746" s="6">
        <f t="shared" si="190"/>
        <v>75.3</v>
      </c>
      <c r="Q746" s="5">
        <f t="shared" si="191"/>
        <v>1.2468280747044109</v>
      </c>
      <c r="R746" s="5">
        <f t="shared" si="192"/>
        <v>1.2468280747044109</v>
      </c>
      <c r="S746" s="5">
        <f t="shared" si="193"/>
        <v>1.267247212669016</v>
      </c>
      <c r="T746" s="5">
        <f t="shared" si="194"/>
        <v>1.2699434455580574</v>
      </c>
      <c r="U746" s="5">
        <f t="shared" si="195"/>
        <v>1.2699434455580574</v>
      </c>
      <c r="V746" s="5">
        <f t="shared" si="196"/>
        <v>1.2699434455580574</v>
      </c>
      <c r="W746" s="5">
        <f t="shared" si="197"/>
        <v>1.2699434455580574</v>
      </c>
      <c r="X746" s="5">
        <f t="shared" si="198"/>
        <v>1</v>
      </c>
      <c r="Y746" s="5">
        <f t="shared" si="199"/>
        <v>1.2468280747044109</v>
      </c>
      <c r="Z746" s="5">
        <f t="shared" si="200"/>
        <v>1.0765360386562379</v>
      </c>
      <c r="AA746" s="5">
        <f t="shared" si="201"/>
        <v>1.1269664064914267</v>
      </c>
      <c r="AB746" s="5">
        <f t="shared" si="202"/>
        <v>1.1269664064914267</v>
      </c>
      <c r="AC746" s="5">
        <f t="shared" si="203"/>
        <v>1.1269664064914267</v>
      </c>
      <c r="AD746" s="5">
        <f t="shared" si="204"/>
        <v>1.1269664064914267</v>
      </c>
    </row>
    <row r="747" spans="15:30" x14ac:dyDescent="0.2">
      <c r="O747" s="6">
        <f t="shared" si="189"/>
        <v>75.389999999999986</v>
      </c>
      <c r="P747" s="6">
        <f t="shared" si="190"/>
        <v>75.399999999999991</v>
      </c>
      <c r="Q747" s="5">
        <f t="shared" si="191"/>
        <v>1.2458369674284715</v>
      </c>
      <c r="R747" s="5">
        <f t="shared" si="192"/>
        <v>1.2458369674284715</v>
      </c>
      <c r="S747" s="5">
        <f t="shared" si="193"/>
        <v>1.2662563398778017</v>
      </c>
      <c r="T747" s="5">
        <f t="shared" si="194"/>
        <v>1.2689825798847514</v>
      </c>
      <c r="U747" s="5">
        <f t="shared" si="195"/>
        <v>1.2689825798847514</v>
      </c>
      <c r="V747" s="5">
        <f t="shared" si="196"/>
        <v>1.2689825798847514</v>
      </c>
      <c r="W747" s="5">
        <f t="shared" si="197"/>
        <v>1.2689825798847514</v>
      </c>
      <c r="X747" s="5">
        <f t="shared" si="198"/>
        <v>1</v>
      </c>
      <c r="Y747" s="5">
        <f t="shared" si="199"/>
        <v>1.2458369674284715</v>
      </c>
      <c r="Z747" s="5">
        <f t="shared" si="200"/>
        <v>1.0759506228886715</v>
      </c>
      <c r="AA747" s="5">
        <f t="shared" si="201"/>
        <v>1.1262669510542249</v>
      </c>
      <c r="AB747" s="5">
        <f t="shared" si="202"/>
        <v>1.1262669510542249</v>
      </c>
      <c r="AC747" s="5">
        <f t="shared" si="203"/>
        <v>1.1262669510542249</v>
      </c>
      <c r="AD747" s="5">
        <f t="shared" si="204"/>
        <v>1.1262669510542249</v>
      </c>
    </row>
    <row r="748" spans="15:30" x14ac:dyDescent="0.2">
      <c r="O748" s="6">
        <f t="shared" si="189"/>
        <v>75.489999999999981</v>
      </c>
      <c r="P748" s="6">
        <f t="shared" si="190"/>
        <v>75.499999999999986</v>
      </c>
      <c r="Q748" s="5">
        <f t="shared" si="191"/>
        <v>1.2448497439106703</v>
      </c>
      <c r="R748" s="5">
        <f t="shared" si="192"/>
        <v>1.2448497439106703</v>
      </c>
      <c r="S748" s="5">
        <f t="shared" si="193"/>
        <v>1.2652691873776811</v>
      </c>
      <c r="T748" s="5">
        <f t="shared" si="194"/>
        <v>1.2680252326489401</v>
      </c>
      <c r="U748" s="5">
        <f t="shared" si="195"/>
        <v>1.2680252326489401</v>
      </c>
      <c r="V748" s="5">
        <f t="shared" si="196"/>
        <v>1.2680252326489401</v>
      </c>
      <c r="W748" s="5">
        <f t="shared" si="197"/>
        <v>1.2680252326489401</v>
      </c>
      <c r="X748" s="5">
        <f t="shared" si="198"/>
        <v>1</v>
      </c>
      <c r="Y748" s="5">
        <f t="shared" si="199"/>
        <v>1.2448497439106703</v>
      </c>
      <c r="Z748" s="5">
        <f t="shared" si="200"/>
        <v>1.0753684615795862</v>
      </c>
      <c r="AA748" s="5">
        <f t="shared" si="201"/>
        <v>1.125570671859325</v>
      </c>
      <c r="AB748" s="5">
        <f t="shared" si="202"/>
        <v>1.125570671859325</v>
      </c>
      <c r="AC748" s="5">
        <f t="shared" si="203"/>
        <v>1.125570671859325</v>
      </c>
      <c r="AD748" s="5">
        <f t="shared" si="204"/>
        <v>1.125570671859325</v>
      </c>
    </row>
    <row r="749" spans="15:30" x14ac:dyDescent="0.2">
      <c r="O749" s="6">
        <f t="shared" si="189"/>
        <v>75.589999999999975</v>
      </c>
      <c r="P749" s="6">
        <f t="shared" si="190"/>
        <v>75.59999999999998</v>
      </c>
      <c r="Q749" s="5">
        <f t="shared" si="191"/>
        <v>1.2438663856179373</v>
      </c>
      <c r="R749" s="5">
        <f t="shared" si="192"/>
        <v>1.2438663856179373</v>
      </c>
      <c r="S749" s="5">
        <f t="shared" si="193"/>
        <v>1.264285737723138</v>
      </c>
      <c r="T749" s="5">
        <f t="shared" si="194"/>
        <v>1.2670713875905313</v>
      </c>
      <c r="U749" s="5">
        <f t="shared" si="195"/>
        <v>1.2670713875905313</v>
      </c>
      <c r="V749" s="5">
        <f t="shared" si="196"/>
        <v>1.2670713875905313</v>
      </c>
      <c r="W749" s="5">
        <f t="shared" si="197"/>
        <v>1.2670713875905313</v>
      </c>
      <c r="X749" s="5">
        <f t="shared" si="198"/>
        <v>1</v>
      </c>
      <c r="Y749" s="5">
        <f t="shared" si="199"/>
        <v>1.2438663856179373</v>
      </c>
      <c r="Z749" s="5">
        <f t="shared" si="200"/>
        <v>1.0747895391647806</v>
      </c>
      <c r="AA749" s="5">
        <f t="shared" si="201"/>
        <v>1.1248775538963982</v>
      </c>
      <c r="AB749" s="5">
        <f t="shared" si="202"/>
        <v>1.1248775538963982</v>
      </c>
      <c r="AC749" s="5">
        <f t="shared" si="203"/>
        <v>1.1248775538963982</v>
      </c>
      <c r="AD749" s="5">
        <f t="shared" si="204"/>
        <v>1.1248775538963982</v>
      </c>
    </row>
    <row r="750" spans="15:30" x14ac:dyDescent="0.2">
      <c r="O750" s="6">
        <f t="shared" si="189"/>
        <v>75.689999999999969</v>
      </c>
      <c r="P750" s="6">
        <f t="shared" si="190"/>
        <v>75.699999999999974</v>
      </c>
      <c r="Q750" s="5">
        <f t="shared" si="191"/>
        <v>1.2428868741336647</v>
      </c>
      <c r="R750" s="5">
        <f t="shared" si="192"/>
        <v>1.2428868741336647</v>
      </c>
      <c r="S750" s="5">
        <f t="shared" si="193"/>
        <v>1.2633059735763872</v>
      </c>
      <c r="T750" s="5">
        <f t="shared" si="194"/>
        <v>1.2661210285484863</v>
      </c>
      <c r="U750" s="5">
        <f t="shared" si="195"/>
        <v>1.2661210285484863</v>
      </c>
      <c r="V750" s="5">
        <f t="shared" si="196"/>
        <v>1.2661210285484863</v>
      </c>
      <c r="W750" s="5">
        <f t="shared" si="197"/>
        <v>1.2661210285484863</v>
      </c>
      <c r="X750" s="5">
        <f t="shared" si="198"/>
        <v>1</v>
      </c>
      <c r="Y750" s="5">
        <f t="shared" si="199"/>
        <v>1.2428868741336647</v>
      </c>
      <c r="Z750" s="5">
        <f t="shared" si="200"/>
        <v>1.0742138401817489</v>
      </c>
      <c r="AA750" s="5">
        <f t="shared" si="201"/>
        <v>1.1241875822498799</v>
      </c>
      <c r="AB750" s="5">
        <f t="shared" si="202"/>
        <v>1.1241875822498799</v>
      </c>
      <c r="AC750" s="5">
        <f t="shared" si="203"/>
        <v>1.1241875822498799</v>
      </c>
      <c r="AD750" s="5">
        <f t="shared" si="204"/>
        <v>1.1241875822498799</v>
      </c>
    </row>
    <row r="751" spans="15:30" x14ac:dyDescent="0.2">
      <c r="O751" s="6">
        <f t="shared" si="189"/>
        <v>75.789999999999964</v>
      </c>
      <c r="P751" s="6">
        <f t="shared" si="190"/>
        <v>75.799999999999969</v>
      </c>
      <c r="Q751" s="5">
        <f t="shared" si="191"/>
        <v>1.2419111911568086</v>
      </c>
      <c r="R751" s="5">
        <f t="shared" si="192"/>
        <v>1.2419111911568086</v>
      </c>
      <c r="S751" s="5">
        <f t="shared" si="193"/>
        <v>1.2623298777065557</v>
      </c>
      <c r="T751" s="5">
        <f t="shared" si="194"/>
        <v>1.2651741394600777</v>
      </c>
      <c r="U751" s="5">
        <f t="shared" si="195"/>
        <v>1.2651741394600777</v>
      </c>
      <c r="V751" s="5">
        <f t="shared" si="196"/>
        <v>1.2651741394600777</v>
      </c>
      <c r="W751" s="5">
        <f t="shared" si="197"/>
        <v>1.2651741394600777</v>
      </c>
      <c r="X751" s="5">
        <f t="shared" si="198"/>
        <v>1</v>
      </c>
      <c r="Y751" s="5">
        <f t="shared" si="199"/>
        <v>1.2419111911568086</v>
      </c>
      <c r="Z751" s="5">
        <f t="shared" si="200"/>
        <v>1.0736413492688701</v>
      </c>
      <c r="AA751" s="5">
        <f t="shared" si="201"/>
        <v>1.123500742098235</v>
      </c>
      <c r="AB751" s="5">
        <f t="shared" si="202"/>
        <v>1.123500742098235</v>
      </c>
      <c r="AC751" s="5">
        <f t="shared" si="203"/>
        <v>1.123500742098235</v>
      </c>
      <c r="AD751" s="5">
        <f t="shared" si="204"/>
        <v>1.123500742098235</v>
      </c>
    </row>
    <row r="752" spans="15:30" x14ac:dyDescent="0.2">
      <c r="O752" s="6">
        <f t="shared" si="189"/>
        <v>75.889999999999958</v>
      </c>
      <c r="P752" s="6">
        <f t="shared" si="190"/>
        <v>75.899999999999963</v>
      </c>
      <c r="Q752" s="5">
        <f t="shared" si="191"/>
        <v>1.2409393185009963</v>
      </c>
      <c r="R752" s="5">
        <f t="shared" si="192"/>
        <v>1.2409393185009963</v>
      </c>
      <c r="S752" s="5">
        <f t="shared" si="193"/>
        <v>1.2613574329888706</v>
      </c>
      <c r="T752" s="5">
        <f t="shared" si="194"/>
        <v>1.2642307043601499</v>
      </c>
      <c r="U752" s="5">
        <f t="shared" si="195"/>
        <v>1.2642307043601499</v>
      </c>
      <c r="V752" s="5">
        <f t="shared" si="196"/>
        <v>1.2642307043601499</v>
      </c>
      <c r="W752" s="5">
        <f t="shared" si="197"/>
        <v>1.2642307043601499</v>
      </c>
      <c r="X752" s="5">
        <f t="shared" si="198"/>
        <v>1</v>
      </c>
      <c r="Y752" s="5">
        <f t="shared" si="199"/>
        <v>1.2409393185009963</v>
      </c>
      <c r="Z752" s="5">
        <f t="shared" si="200"/>
        <v>1.0730720511646012</v>
      </c>
      <c r="AA752" s="5">
        <f t="shared" si="201"/>
        <v>1.1228170187132298</v>
      </c>
      <c r="AB752" s="5">
        <f t="shared" si="202"/>
        <v>1.1228170187132298</v>
      </c>
      <c r="AC752" s="5">
        <f t="shared" si="203"/>
        <v>1.1228170187132298</v>
      </c>
      <c r="AD752" s="5">
        <f t="shared" si="204"/>
        <v>1.1228170187132298</v>
      </c>
    </row>
    <row r="753" spans="15:30" x14ac:dyDescent="0.2">
      <c r="O753" s="6">
        <f t="shared" si="189"/>
        <v>75.989999999999952</v>
      </c>
      <c r="P753" s="6">
        <f t="shared" si="190"/>
        <v>75.999999999999957</v>
      </c>
      <c r="Q753" s="5">
        <f t="shared" si="191"/>
        <v>1.2399712380936447</v>
      </c>
      <c r="R753" s="5">
        <f t="shared" si="192"/>
        <v>1.2399712380936447</v>
      </c>
      <c r="S753" s="5">
        <f t="shared" si="193"/>
        <v>1.2603886224038552</v>
      </c>
      <c r="T753" s="5">
        <f t="shared" si="194"/>
        <v>1.2632907073803898</v>
      </c>
      <c r="U753" s="5">
        <f t="shared" si="195"/>
        <v>1.2632907073803898</v>
      </c>
      <c r="V753" s="5">
        <f t="shared" si="196"/>
        <v>1.2632907073803898</v>
      </c>
      <c r="W753" s="5">
        <f t="shared" si="197"/>
        <v>1.2632907073803898</v>
      </c>
      <c r="X753" s="5">
        <f t="shared" si="198"/>
        <v>1</v>
      </c>
      <c r="Y753" s="5">
        <f t="shared" si="199"/>
        <v>1.2399712380936447</v>
      </c>
      <c r="Z753" s="5">
        <f t="shared" si="200"/>
        <v>1.0725059307066824</v>
      </c>
      <c r="AA753" s="5">
        <f t="shared" si="201"/>
        <v>1.1221363974592098</v>
      </c>
      <c r="AB753" s="5">
        <f t="shared" si="202"/>
        <v>1.1221363974592098</v>
      </c>
      <c r="AC753" s="5">
        <f t="shared" si="203"/>
        <v>1.1221363974592098</v>
      </c>
      <c r="AD753" s="5">
        <f t="shared" si="204"/>
        <v>1.1221363974592098</v>
      </c>
    </row>
    <row r="754" spans="15:30" x14ac:dyDescent="0.2">
      <c r="O754" s="6">
        <f t="shared" si="189"/>
        <v>76.089999999999947</v>
      </c>
      <c r="P754" s="6">
        <f t="shared" si="190"/>
        <v>76.099999999999952</v>
      </c>
      <c r="Q754" s="5">
        <f t="shared" si="191"/>
        <v>1.2390069319750856</v>
      </c>
      <c r="R754" s="5">
        <f t="shared" si="192"/>
        <v>1.2390069319750856</v>
      </c>
      <c r="S754" s="5">
        <f t="shared" si="193"/>
        <v>1.2594234290365312</v>
      </c>
      <c r="T754" s="5">
        <f t="shared" si="194"/>
        <v>1.2623541327486012</v>
      </c>
      <c r="U754" s="5">
        <f t="shared" si="195"/>
        <v>1.2623541327486012</v>
      </c>
      <c r="V754" s="5">
        <f t="shared" si="196"/>
        <v>1.2623541327486012</v>
      </c>
      <c r="W754" s="5">
        <f t="shared" si="197"/>
        <v>1.2623541327486012</v>
      </c>
      <c r="X754" s="5">
        <f t="shared" si="198"/>
        <v>1</v>
      </c>
      <c r="Y754" s="5">
        <f t="shared" si="199"/>
        <v>1.2390069319750856</v>
      </c>
      <c r="Z754" s="5">
        <f t="shared" si="200"/>
        <v>1.0719429728313461</v>
      </c>
      <c r="AA754" s="5">
        <f t="shared" si="201"/>
        <v>1.1214588637923855</v>
      </c>
      <c r="AB754" s="5">
        <f t="shared" si="202"/>
        <v>1.1214588637923855</v>
      </c>
      <c r="AC754" s="5">
        <f t="shared" si="203"/>
        <v>1.1214588637923855</v>
      </c>
      <c r="AD754" s="5">
        <f t="shared" si="204"/>
        <v>1.1214588637923855</v>
      </c>
    </row>
    <row r="755" spans="15:30" x14ac:dyDescent="0.2">
      <c r="O755" s="6">
        <f t="shared" si="189"/>
        <v>76.189999999999941</v>
      </c>
      <c r="P755" s="6">
        <f t="shared" si="190"/>
        <v>76.199999999999946</v>
      </c>
      <c r="Q755" s="5">
        <f t="shared" si="191"/>
        <v>1.2380463822976973</v>
      </c>
      <c r="R755" s="5">
        <f t="shared" si="192"/>
        <v>1.2380463822976973</v>
      </c>
      <c r="S755" s="5">
        <f t="shared" si="193"/>
        <v>1.258461836075629</v>
      </c>
      <c r="T755" s="5">
        <f t="shared" si="194"/>
        <v>1.2614209647879879</v>
      </c>
      <c r="U755" s="5">
        <f t="shared" si="195"/>
        <v>1.2614209647879879</v>
      </c>
      <c r="V755" s="5">
        <f t="shared" si="196"/>
        <v>1.2614209647879879</v>
      </c>
      <c r="W755" s="5">
        <f t="shared" si="197"/>
        <v>1.2614209647879879</v>
      </c>
      <c r="X755" s="5">
        <f t="shared" si="198"/>
        <v>1</v>
      </c>
      <c r="Y755" s="5">
        <f t="shared" si="199"/>
        <v>1.2380463822976973</v>
      </c>
      <c r="Z755" s="5">
        <f t="shared" si="200"/>
        <v>1.0713831625725354</v>
      </c>
      <c r="AA755" s="5">
        <f t="shared" si="201"/>
        <v>1.1207844032601233</v>
      </c>
      <c r="AB755" s="5">
        <f t="shared" si="202"/>
        <v>1.1207844032601233</v>
      </c>
      <c r="AC755" s="5">
        <f t="shared" si="203"/>
        <v>1.1207844032601233</v>
      </c>
      <c r="AD755" s="5">
        <f t="shared" si="204"/>
        <v>1.1207844032601233</v>
      </c>
    </row>
    <row r="756" spans="15:30" x14ac:dyDescent="0.2">
      <c r="O756" s="6">
        <f t="shared" si="189"/>
        <v>76.289999999999935</v>
      </c>
      <c r="P756" s="6">
        <f t="shared" si="190"/>
        <v>76.29999999999994</v>
      </c>
      <c r="Q756" s="5">
        <f t="shared" si="191"/>
        <v>1.2370895713250469</v>
      </c>
      <c r="R756" s="5">
        <f t="shared" si="192"/>
        <v>1.2370895713250469</v>
      </c>
      <c r="S756" s="5">
        <f t="shared" si="193"/>
        <v>1.2575038268128051</v>
      </c>
      <c r="T756" s="5">
        <f t="shared" si="194"/>
        <v>1.2604911879164411</v>
      </c>
      <c r="U756" s="5">
        <f t="shared" si="195"/>
        <v>1.2604911879164411</v>
      </c>
      <c r="V756" s="5">
        <f t="shared" si="196"/>
        <v>1.2604911879164411</v>
      </c>
      <c r="W756" s="5">
        <f t="shared" si="197"/>
        <v>1.2604911879164411</v>
      </c>
      <c r="X756" s="5">
        <f t="shared" si="198"/>
        <v>1</v>
      </c>
      <c r="Y756" s="5">
        <f t="shared" si="199"/>
        <v>1.2370895713250469</v>
      </c>
      <c r="Z756" s="5">
        <f t="shared" si="200"/>
        <v>1.0708264850611289</v>
      </c>
      <c r="AA756" s="5">
        <f t="shared" si="201"/>
        <v>1.1201130015002443</v>
      </c>
      <c r="AB756" s="5">
        <f t="shared" si="202"/>
        <v>1.1201130015002443</v>
      </c>
      <c r="AC756" s="5">
        <f t="shared" si="203"/>
        <v>1.1201130015002443</v>
      </c>
      <c r="AD756" s="5">
        <f t="shared" si="204"/>
        <v>1.1201130015002443</v>
      </c>
    </row>
    <row r="757" spans="15:30" x14ac:dyDescent="0.2">
      <c r="O757" s="6">
        <f t="shared" si="189"/>
        <v>76.38999999999993</v>
      </c>
      <c r="P757" s="6">
        <f t="shared" si="190"/>
        <v>76.399999999999935</v>
      </c>
      <c r="Q757" s="5">
        <f t="shared" si="191"/>
        <v>1.2361364814310387</v>
      </c>
      <c r="R757" s="5">
        <f t="shared" si="192"/>
        <v>1.2361364814310387</v>
      </c>
      <c r="S757" s="5">
        <f t="shared" si="193"/>
        <v>1.2565493846418658</v>
      </c>
      <c r="T757" s="5">
        <f t="shared" si="194"/>
        <v>1.2595647866458353</v>
      </c>
      <c r="U757" s="5">
        <f t="shared" si="195"/>
        <v>1.2595647866458353</v>
      </c>
      <c r="V757" s="5">
        <f t="shared" si="196"/>
        <v>1.2595647866458353</v>
      </c>
      <c r="W757" s="5">
        <f t="shared" si="197"/>
        <v>1.2595647866458353</v>
      </c>
      <c r="X757" s="5">
        <f t="shared" si="198"/>
        <v>1</v>
      </c>
      <c r="Y757" s="5">
        <f t="shared" si="199"/>
        <v>1.2361364814310387</v>
      </c>
      <c r="Z757" s="5">
        <f t="shared" si="200"/>
        <v>1.070272925524173</v>
      </c>
      <c r="AA757" s="5">
        <f t="shared" si="201"/>
        <v>1.1194446442403285</v>
      </c>
      <c r="AB757" s="5">
        <f t="shared" si="202"/>
        <v>1.1194446442403285</v>
      </c>
      <c r="AC757" s="5">
        <f t="shared" si="203"/>
        <v>1.1194446442403285</v>
      </c>
      <c r="AD757" s="5">
        <f t="shared" si="204"/>
        <v>1.1194446442403285</v>
      </c>
    </row>
    <row r="758" spans="15:30" x14ac:dyDescent="0.2">
      <c r="O758" s="6">
        <f t="shared" si="189"/>
        <v>76.489999999999924</v>
      </c>
      <c r="P758" s="6">
        <f t="shared" si="190"/>
        <v>76.499999999999929</v>
      </c>
      <c r="Q758" s="5">
        <f t="shared" si="191"/>
        <v>1.2351870950990702</v>
      </c>
      <c r="R758" s="5">
        <f t="shared" si="192"/>
        <v>1.2351870950990702</v>
      </c>
      <c r="S758" s="5">
        <f t="shared" si="193"/>
        <v>1.2555984930579982</v>
      </c>
      <c r="T758" s="5">
        <f t="shared" si="194"/>
        <v>1.258641745581327</v>
      </c>
      <c r="U758" s="5">
        <f t="shared" si="195"/>
        <v>1.258641745581327</v>
      </c>
      <c r="V758" s="5">
        <f t="shared" si="196"/>
        <v>1.258641745581327</v>
      </c>
      <c r="W758" s="5">
        <f t="shared" si="197"/>
        <v>1.258641745581327</v>
      </c>
      <c r="X758" s="5">
        <f t="shared" si="198"/>
        <v>1</v>
      </c>
      <c r="Y758" s="5">
        <f t="shared" si="199"/>
        <v>1.2351870950990702</v>
      </c>
      <c r="Z758" s="5">
        <f t="shared" si="200"/>
        <v>1.0697224692841225</v>
      </c>
      <c r="AA758" s="5">
        <f t="shared" si="201"/>
        <v>1.1187793172970253</v>
      </c>
      <c r="AB758" s="5">
        <f t="shared" si="202"/>
        <v>1.1187793172970253</v>
      </c>
      <c r="AC758" s="5">
        <f t="shared" si="203"/>
        <v>1.1187793172970253</v>
      </c>
      <c r="AD758" s="5">
        <f t="shared" si="204"/>
        <v>1.1187793172970253</v>
      </c>
    </row>
    <row r="759" spans="15:30" x14ac:dyDescent="0.2">
      <c r="O759" s="6">
        <f t="shared" si="189"/>
        <v>76.589999999999918</v>
      </c>
      <c r="P759" s="6">
        <f t="shared" si="190"/>
        <v>76.599999999999923</v>
      </c>
      <c r="Q759" s="5">
        <f t="shared" si="191"/>
        <v>1.2342413949211968</v>
      </c>
      <c r="R759" s="5">
        <f t="shared" si="192"/>
        <v>1.2342413949211968</v>
      </c>
      <c r="S759" s="5">
        <f t="shared" si="193"/>
        <v>1.254651135657008</v>
      </c>
      <c r="T759" s="5">
        <f t="shared" si="194"/>
        <v>1.2577220494206645</v>
      </c>
      <c r="U759" s="5">
        <f t="shared" si="195"/>
        <v>1.2577220494206645</v>
      </c>
      <c r="V759" s="5">
        <f t="shared" si="196"/>
        <v>1.2577220494206645</v>
      </c>
      <c r="W759" s="5">
        <f t="shared" si="197"/>
        <v>1.2577220494206645</v>
      </c>
      <c r="X759" s="5">
        <f t="shared" si="198"/>
        <v>1</v>
      </c>
      <c r="Y759" s="5">
        <f t="shared" si="199"/>
        <v>1.2342413949211968</v>
      </c>
      <c r="Z759" s="5">
        <f t="shared" si="200"/>
        <v>1.0691751017580864</v>
      </c>
      <c r="AA759" s="5">
        <f t="shared" si="201"/>
        <v>1.1181170065753709</v>
      </c>
      <c r="AB759" s="5">
        <f t="shared" si="202"/>
        <v>1.1181170065753709</v>
      </c>
      <c r="AC759" s="5">
        <f t="shared" si="203"/>
        <v>1.1181170065753709</v>
      </c>
      <c r="AD759" s="5">
        <f t="shared" si="204"/>
        <v>1.1181170065753709</v>
      </c>
    </row>
    <row r="760" spans="15:30" x14ac:dyDescent="0.2">
      <c r="O760" s="6">
        <f t="shared" si="189"/>
        <v>76.689999999999912</v>
      </c>
      <c r="P760" s="6">
        <f t="shared" si="190"/>
        <v>76.699999999999918</v>
      </c>
      <c r="Q760" s="5">
        <f t="shared" si="191"/>
        <v>1.2332993635973031</v>
      </c>
      <c r="R760" s="5">
        <f t="shared" si="192"/>
        <v>1.2332993635973031</v>
      </c>
      <c r="S760" s="5">
        <f t="shared" si="193"/>
        <v>1.2537072961345648</v>
      </c>
      <c r="T760" s="5">
        <f t="shared" si="194"/>
        <v>1.2568056829534995</v>
      </c>
      <c r="U760" s="5">
        <f t="shared" si="195"/>
        <v>1.2568056829534995</v>
      </c>
      <c r="V760" s="5">
        <f t="shared" si="196"/>
        <v>1.2568056829534995</v>
      </c>
      <c r="W760" s="5">
        <f t="shared" si="197"/>
        <v>1.2568056829534995</v>
      </c>
      <c r="X760" s="5">
        <f t="shared" si="198"/>
        <v>1</v>
      </c>
      <c r="Y760" s="5">
        <f t="shared" si="199"/>
        <v>1.2332993635973031</v>
      </c>
      <c r="Z760" s="5">
        <f t="shared" si="200"/>
        <v>1.0686308084570815</v>
      </c>
      <c r="AA760" s="5">
        <f t="shared" si="201"/>
        <v>1.1174576980681119</v>
      </c>
      <c r="AB760" s="5">
        <f t="shared" si="202"/>
        <v>1.1174576980681119</v>
      </c>
      <c r="AC760" s="5">
        <f t="shared" si="203"/>
        <v>1.1174576980681119</v>
      </c>
      <c r="AD760" s="5">
        <f t="shared" si="204"/>
        <v>1.1174576980681119</v>
      </c>
    </row>
    <row r="761" spans="15:30" x14ac:dyDescent="0.2">
      <c r="O761" s="6">
        <f t="shared" si="189"/>
        <v>76.789999999999907</v>
      </c>
      <c r="P761" s="6">
        <f t="shared" si="190"/>
        <v>76.799999999999912</v>
      </c>
      <c r="Q761" s="5">
        <f t="shared" si="191"/>
        <v>1.2323609839342822</v>
      </c>
      <c r="R761" s="5">
        <f t="shared" si="192"/>
        <v>1.2323609839342822</v>
      </c>
      <c r="S761" s="5">
        <f t="shared" si="193"/>
        <v>1.2527669582854526</v>
      </c>
      <c r="T761" s="5">
        <f t="shared" si="194"/>
        <v>1.2558926310607064</v>
      </c>
      <c r="U761" s="5">
        <f t="shared" si="195"/>
        <v>1.2558926310607064</v>
      </c>
      <c r="V761" s="5">
        <f t="shared" si="196"/>
        <v>1.2558926310607064</v>
      </c>
      <c r="W761" s="5">
        <f t="shared" si="197"/>
        <v>1.2558926310607064</v>
      </c>
      <c r="X761" s="5">
        <f t="shared" si="198"/>
        <v>1</v>
      </c>
      <c r="Y761" s="5">
        <f t="shared" si="199"/>
        <v>1.2323609839342822</v>
      </c>
      <c r="Z761" s="5">
        <f t="shared" si="200"/>
        <v>1.0680895749852937</v>
      </c>
      <c r="AA761" s="5">
        <f t="shared" si="201"/>
        <v>1.1168013778550336</v>
      </c>
      <c r="AB761" s="5">
        <f t="shared" si="202"/>
        <v>1.1168013778550336</v>
      </c>
      <c r="AC761" s="5">
        <f t="shared" si="203"/>
        <v>1.1168013778550336</v>
      </c>
      <c r="AD761" s="5">
        <f t="shared" si="204"/>
        <v>1.1168013778550336</v>
      </c>
    </row>
    <row r="762" spans="15:30" x14ac:dyDescent="0.2">
      <c r="O762" s="6">
        <f t="shared" si="189"/>
        <v>76.889999999999901</v>
      </c>
      <c r="P762" s="6">
        <f t="shared" si="190"/>
        <v>76.899999999999906</v>
      </c>
      <c r="Q762" s="5">
        <f t="shared" si="191"/>
        <v>1.2314262388452215</v>
      </c>
      <c r="R762" s="5">
        <f t="shared" si="192"/>
        <v>1.2314262388452215</v>
      </c>
      <c r="S762" s="5">
        <f t="shared" si="193"/>
        <v>1.2518301060028285</v>
      </c>
      <c r="T762" s="5">
        <f t="shared" si="194"/>
        <v>1.2549828787137076</v>
      </c>
      <c r="U762" s="5">
        <f t="shared" si="195"/>
        <v>1.2549828787137076</v>
      </c>
      <c r="V762" s="5">
        <f t="shared" si="196"/>
        <v>1.2549828787137076</v>
      </c>
      <c r="W762" s="5">
        <f t="shared" si="197"/>
        <v>1.2549828787137076</v>
      </c>
      <c r="X762" s="5">
        <f t="shared" si="198"/>
        <v>1</v>
      </c>
      <c r="Y762" s="5">
        <f t="shared" si="199"/>
        <v>1.2314262388452215</v>
      </c>
      <c r="Z762" s="5">
        <f t="shared" si="200"/>
        <v>1.0675513870393456</v>
      </c>
      <c r="AA762" s="5">
        <f t="shared" si="201"/>
        <v>1.1161480321022967</v>
      </c>
      <c r="AB762" s="5">
        <f t="shared" si="202"/>
        <v>1.1161480321022967</v>
      </c>
      <c r="AC762" s="5">
        <f t="shared" si="203"/>
        <v>1.1161480321022967</v>
      </c>
      <c r="AD762" s="5">
        <f t="shared" si="204"/>
        <v>1.1161480321022967</v>
      </c>
    </row>
    <row r="763" spans="15:30" x14ac:dyDescent="0.2">
      <c r="O763" s="6">
        <f t="shared" si="189"/>
        <v>76.989999999999895</v>
      </c>
      <c r="P763" s="6">
        <f t="shared" si="190"/>
        <v>76.999999999999901</v>
      </c>
      <c r="Q763" s="5">
        <f t="shared" si="191"/>
        <v>1.2304951113485978</v>
      </c>
      <c r="R763" s="5">
        <f t="shared" si="192"/>
        <v>1.2304951113485978</v>
      </c>
      <c r="S763" s="5">
        <f t="shared" si="193"/>
        <v>1.2508967232774868</v>
      </c>
      <c r="T763" s="5">
        <f t="shared" si="194"/>
        <v>1.2540764109738056</v>
      </c>
      <c r="U763" s="5">
        <f t="shared" si="195"/>
        <v>1.2540764109738056</v>
      </c>
      <c r="V763" s="5">
        <f t="shared" si="196"/>
        <v>1.2540764109738056</v>
      </c>
      <c r="W763" s="5">
        <f t="shared" si="197"/>
        <v>1.2540764109738056</v>
      </c>
      <c r="X763" s="5">
        <f t="shared" si="198"/>
        <v>1</v>
      </c>
      <c r="Y763" s="5">
        <f t="shared" si="199"/>
        <v>1.2304951113485978</v>
      </c>
      <c r="Z763" s="5">
        <f t="shared" si="200"/>
        <v>1.0670162304075705</v>
      </c>
      <c r="AA763" s="5">
        <f t="shared" si="201"/>
        <v>1.1154976470617781</v>
      </c>
      <c r="AB763" s="5">
        <f t="shared" si="202"/>
        <v>1.1154976470617781</v>
      </c>
      <c r="AC763" s="5">
        <f t="shared" si="203"/>
        <v>1.1154976470617781</v>
      </c>
      <c r="AD763" s="5">
        <f t="shared" si="204"/>
        <v>1.1154976470617781</v>
      </c>
    </row>
    <row r="764" spans="15:30" x14ac:dyDescent="0.2">
      <c r="O764" s="6">
        <f t="shared" si="189"/>
        <v>77.08999999999989</v>
      </c>
      <c r="P764" s="6">
        <f t="shared" si="190"/>
        <v>77.099999999999895</v>
      </c>
      <c r="Q764" s="5">
        <f t="shared" si="191"/>
        <v>1.2295675845674774</v>
      </c>
      <c r="R764" s="5">
        <f t="shared" si="192"/>
        <v>1.2295675845674774</v>
      </c>
      <c r="S764" s="5">
        <f t="shared" si="193"/>
        <v>1.2499667941971309</v>
      </c>
      <c r="T764" s="5">
        <f t="shared" si="194"/>
        <v>1.2531732129915185</v>
      </c>
      <c r="U764" s="5">
        <f t="shared" si="195"/>
        <v>1.2531732129915185</v>
      </c>
      <c r="V764" s="5">
        <f t="shared" si="196"/>
        <v>1.2531732129915185</v>
      </c>
      <c r="W764" s="5">
        <f t="shared" si="197"/>
        <v>1.2531732129915185</v>
      </c>
      <c r="X764" s="5">
        <f t="shared" si="198"/>
        <v>1</v>
      </c>
      <c r="Y764" s="5">
        <f t="shared" si="199"/>
        <v>1.2295675845674774</v>
      </c>
      <c r="Z764" s="5">
        <f t="shared" si="200"/>
        <v>1.0664840909692934</v>
      </c>
      <c r="AA764" s="5">
        <f t="shared" si="201"/>
        <v>1.1148502090704182</v>
      </c>
      <c r="AB764" s="5">
        <f t="shared" si="202"/>
        <v>1.1148502090704182</v>
      </c>
      <c r="AC764" s="5">
        <f t="shared" si="203"/>
        <v>1.1148502090704182</v>
      </c>
      <c r="AD764" s="5">
        <f t="shared" si="204"/>
        <v>1.1148502090704182</v>
      </c>
    </row>
    <row r="765" spans="15:30" x14ac:dyDescent="0.2">
      <c r="O765" s="6">
        <f t="shared" si="189"/>
        <v>77.189999999999884</v>
      </c>
      <c r="P765" s="6">
        <f t="shared" si="190"/>
        <v>77.199999999999889</v>
      </c>
      <c r="Q765" s="5">
        <f t="shared" si="191"/>
        <v>1.2286436417287248</v>
      </c>
      <c r="R765" s="5">
        <f t="shared" si="192"/>
        <v>1.2286436417287248</v>
      </c>
      <c r="S765" s="5">
        <f t="shared" si="193"/>
        <v>1.2490403029456496</v>
      </c>
      <c r="T765" s="5">
        <f t="shared" si="194"/>
        <v>1.2522732700059236</v>
      </c>
      <c r="U765" s="5">
        <f t="shared" si="195"/>
        <v>1.2522732700059236</v>
      </c>
      <c r="V765" s="5">
        <f t="shared" si="196"/>
        <v>1.2522732700059236</v>
      </c>
      <c r="W765" s="5">
        <f t="shared" si="197"/>
        <v>1.2522732700059236</v>
      </c>
      <c r="X765" s="5">
        <f t="shared" si="198"/>
        <v>1</v>
      </c>
      <c r="Y765" s="5">
        <f t="shared" si="199"/>
        <v>1.2286436417287248</v>
      </c>
      <c r="Z765" s="5">
        <f t="shared" si="200"/>
        <v>1.0659549546941192</v>
      </c>
      <c r="AA765" s="5">
        <f t="shared" si="201"/>
        <v>1.1142057045495752</v>
      </c>
      <c r="AB765" s="5">
        <f t="shared" si="202"/>
        <v>1.1142057045495752</v>
      </c>
      <c r="AC765" s="5">
        <f t="shared" si="203"/>
        <v>1.1142057045495752</v>
      </c>
      <c r="AD765" s="5">
        <f t="shared" si="204"/>
        <v>1.1142057045495752</v>
      </c>
    </row>
    <row r="766" spans="15:30" x14ac:dyDescent="0.2">
      <c r="O766" s="6">
        <f t="shared" si="189"/>
        <v>77.289999999999878</v>
      </c>
      <c r="P766" s="6">
        <f t="shared" si="190"/>
        <v>77.299999999999883</v>
      </c>
      <c r="Q766" s="5">
        <f t="shared" si="191"/>
        <v>1.2277232661622175</v>
      </c>
      <c r="R766" s="5">
        <f t="shared" si="192"/>
        <v>1.2277232661622175</v>
      </c>
      <c r="S766" s="5">
        <f t="shared" si="193"/>
        <v>1.2481172338024022</v>
      </c>
      <c r="T766" s="5">
        <f t="shared" si="194"/>
        <v>1.251376567344006</v>
      </c>
      <c r="U766" s="5">
        <f t="shared" si="195"/>
        <v>1.251376567344006</v>
      </c>
      <c r="V766" s="5">
        <f t="shared" si="196"/>
        <v>1.251376567344006</v>
      </c>
      <c r="W766" s="5">
        <f t="shared" si="197"/>
        <v>1.251376567344006</v>
      </c>
      <c r="X766" s="5">
        <f t="shared" si="198"/>
        <v>1</v>
      </c>
      <c r="Y766" s="5">
        <f t="shared" si="199"/>
        <v>1.2277232661622175</v>
      </c>
      <c r="Z766" s="5">
        <f t="shared" si="200"/>
        <v>1.0654288076412266</v>
      </c>
      <c r="AA766" s="5">
        <f t="shared" si="201"/>
        <v>1.1135641200043824</v>
      </c>
      <c r="AB766" s="5">
        <f t="shared" si="202"/>
        <v>1.1135641200043824</v>
      </c>
      <c r="AC766" s="5">
        <f t="shared" si="203"/>
        <v>1.1135641200043824</v>
      </c>
      <c r="AD766" s="5">
        <f t="shared" si="204"/>
        <v>1.1135641200043824</v>
      </c>
    </row>
    <row r="767" spans="15:30" x14ac:dyDescent="0.2">
      <c r="O767" s="6">
        <f t="shared" si="189"/>
        <v>77.389999999999873</v>
      </c>
      <c r="P767" s="6">
        <f t="shared" si="190"/>
        <v>77.399999999999878</v>
      </c>
      <c r="Q767" s="5">
        <f t="shared" si="191"/>
        <v>1.226806441300069</v>
      </c>
      <c r="R767" s="5">
        <f t="shared" si="192"/>
        <v>1.226806441300069</v>
      </c>
      <c r="S767" s="5">
        <f t="shared" si="193"/>
        <v>1.2471975711415091</v>
      </c>
      <c r="T767" s="5">
        <f t="shared" si="194"/>
        <v>1.2504830904200126</v>
      </c>
      <c r="U767" s="5">
        <f t="shared" si="195"/>
        <v>1.2504830904200126</v>
      </c>
      <c r="V767" s="5">
        <f t="shared" si="196"/>
        <v>1.2504830904200126</v>
      </c>
      <c r="W767" s="5">
        <f t="shared" si="197"/>
        <v>1.2504830904200126</v>
      </c>
      <c r="X767" s="5">
        <f t="shared" si="198"/>
        <v>1</v>
      </c>
      <c r="Y767" s="5">
        <f t="shared" si="199"/>
        <v>1.226806441300069</v>
      </c>
      <c r="Z767" s="5">
        <f t="shared" si="200"/>
        <v>1.0649056359586695</v>
      </c>
      <c r="AA767" s="5">
        <f t="shared" si="201"/>
        <v>1.1129254420231152</v>
      </c>
      <c r="AB767" s="5">
        <f t="shared" si="202"/>
        <v>1.1129254420231152</v>
      </c>
      <c r="AC767" s="5">
        <f t="shared" si="203"/>
        <v>1.1129254420231152</v>
      </c>
      <c r="AD767" s="5">
        <f t="shared" si="204"/>
        <v>1.1129254420231152</v>
      </c>
    </row>
    <row r="768" spans="15:30" x14ac:dyDescent="0.2">
      <c r="O768" s="6">
        <f t="shared" si="189"/>
        <v>77.489999999999867</v>
      </c>
      <c r="P768" s="6">
        <f t="shared" si="190"/>
        <v>77.499999999999872</v>
      </c>
      <c r="Q768" s="5">
        <f t="shared" si="191"/>
        <v>1.2258931506758577</v>
      </c>
      <c r="R768" s="5">
        <f t="shared" si="192"/>
        <v>1.2258931506758577</v>
      </c>
      <c r="S768" s="5">
        <f t="shared" si="193"/>
        <v>1.2462812994311467</v>
      </c>
      <c r="T768" s="5">
        <f t="shared" si="194"/>
        <v>1.249592824734812</v>
      </c>
      <c r="U768" s="5">
        <f t="shared" si="195"/>
        <v>1.249592824734812</v>
      </c>
      <c r="V768" s="5">
        <f t="shared" si="196"/>
        <v>1.249592824734812</v>
      </c>
      <c r="W768" s="5">
        <f t="shared" si="197"/>
        <v>1.249592824734812</v>
      </c>
      <c r="X768" s="5">
        <f t="shared" si="198"/>
        <v>1</v>
      </c>
      <c r="Y768" s="5">
        <f t="shared" si="199"/>
        <v>1.2258931506758577</v>
      </c>
      <c r="Z768" s="5">
        <f t="shared" si="200"/>
        <v>1.0643854258826837</v>
      </c>
      <c r="AA768" s="5">
        <f t="shared" si="201"/>
        <v>1.1122896572765599</v>
      </c>
      <c r="AB768" s="5">
        <f t="shared" si="202"/>
        <v>1.1122896572765599</v>
      </c>
      <c r="AC768" s="5">
        <f t="shared" si="203"/>
        <v>1.1122896572765599</v>
      </c>
      <c r="AD768" s="5">
        <f t="shared" si="204"/>
        <v>1.1122896572765599</v>
      </c>
    </row>
    <row r="769" spans="15:30" x14ac:dyDescent="0.2">
      <c r="O769" s="6">
        <f t="shared" si="189"/>
        <v>77.589999999999861</v>
      </c>
      <c r="P769" s="6">
        <f t="shared" si="190"/>
        <v>77.599999999999866</v>
      </c>
      <c r="Q769" s="5">
        <f t="shared" si="191"/>
        <v>1.224983377923863</v>
      </c>
      <c r="R769" s="5">
        <f t="shared" si="192"/>
        <v>1.224983377923863</v>
      </c>
      <c r="S769" s="5">
        <f t="shared" si="193"/>
        <v>1.2453684032328514</v>
      </c>
      <c r="T769" s="5">
        <f t="shared" si="194"/>
        <v>1.2487057558752608</v>
      </c>
      <c r="U769" s="5">
        <f t="shared" si="195"/>
        <v>1.2487057558752608</v>
      </c>
      <c r="V769" s="5">
        <f t="shared" si="196"/>
        <v>1.2487057558752608</v>
      </c>
      <c r="W769" s="5">
        <f t="shared" si="197"/>
        <v>1.2487057558752608</v>
      </c>
      <c r="X769" s="5">
        <f t="shared" si="198"/>
        <v>1</v>
      </c>
      <c r="Y769" s="5">
        <f t="shared" si="199"/>
        <v>1.224983377923863</v>
      </c>
      <c r="Z769" s="5">
        <f t="shared" si="200"/>
        <v>1.0638681637370007</v>
      </c>
      <c r="AA769" s="5">
        <f t="shared" si="201"/>
        <v>1.111656752517391</v>
      </c>
      <c r="AB769" s="5">
        <f t="shared" si="202"/>
        <v>1.111656752517391</v>
      </c>
      <c r="AC769" s="5">
        <f t="shared" si="203"/>
        <v>1.111656752517391</v>
      </c>
      <c r="AD769" s="5">
        <f t="shared" si="204"/>
        <v>1.111656752517391</v>
      </c>
    </row>
    <row r="770" spans="15:30" x14ac:dyDescent="0.2">
      <c r="O770" s="6">
        <f t="shared" si="189"/>
        <v>77.689999999999856</v>
      </c>
      <c r="P770" s="6">
        <f t="shared" si="190"/>
        <v>77.699999999999861</v>
      </c>
      <c r="Q770" s="5">
        <f t="shared" si="191"/>
        <v>1.2240771067783092</v>
      </c>
      <c r="R770" s="5">
        <f t="shared" si="192"/>
        <v>1.2240771067783092</v>
      </c>
      <c r="S770" s="5">
        <f t="shared" si="193"/>
        <v>1.2444588672008281</v>
      </c>
      <c r="T770" s="5">
        <f t="shared" si="194"/>
        <v>1.2478218695135723</v>
      </c>
      <c r="U770" s="5">
        <f t="shared" si="195"/>
        <v>1.2478218695135723</v>
      </c>
      <c r="V770" s="5">
        <f t="shared" si="196"/>
        <v>1.2478218695135723</v>
      </c>
      <c r="W770" s="5">
        <f t="shared" si="197"/>
        <v>1.2478218695135723</v>
      </c>
      <c r="X770" s="5">
        <f t="shared" si="198"/>
        <v>1</v>
      </c>
      <c r="Y770" s="5">
        <f t="shared" si="199"/>
        <v>1.2240771067783092</v>
      </c>
      <c r="Z770" s="5">
        <f t="shared" si="200"/>
        <v>1.0633538359321679</v>
      </c>
      <c r="AA770" s="5">
        <f t="shared" si="201"/>
        <v>1.1110267145795527</v>
      </c>
      <c r="AB770" s="5">
        <f t="shared" si="202"/>
        <v>1.1110267145795527</v>
      </c>
      <c r="AC770" s="5">
        <f t="shared" si="203"/>
        <v>1.1110267145795527</v>
      </c>
      <c r="AD770" s="5">
        <f t="shared" si="204"/>
        <v>1.1110267145795527</v>
      </c>
    </row>
    <row r="771" spans="15:30" x14ac:dyDescent="0.2">
      <c r="O771" s="6">
        <f t="shared" ref="O771:O834" si="205">P771-0.01</f>
        <v>77.78999999999985</v>
      </c>
      <c r="P771" s="6">
        <f t="shared" si="190"/>
        <v>77.799999999999855</v>
      </c>
      <c r="Q771" s="5">
        <f t="shared" si="191"/>
        <v>1.2231743210726134</v>
      </c>
      <c r="R771" s="5">
        <f t="shared" si="192"/>
        <v>1.2231743210726134</v>
      </c>
      <c r="S771" s="5">
        <f t="shared" si="193"/>
        <v>1.2435526760812652</v>
      </c>
      <c r="T771" s="5">
        <f t="shared" si="194"/>
        <v>1.2469411514066957</v>
      </c>
      <c r="U771" s="5">
        <f t="shared" si="195"/>
        <v>1.2469411514066957</v>
      </c>
      <c r="V771" s="5">
        <f t="shared" si="196"/>
        <v>1.2469411514066957</v>
      </c>
      <c r="W771" s="5">
        <f t="shared" si="197"/>
        <v>1.2469411514066957</v>
      </c>
      <c r="X771" s="5">
        <f t="shared" si="198"/>
        <v>1</v>
      </c>
      <c r="Y771" s="5">
        <f t="shared" si="199"/>
        <v>1.2231743210726134</v>
      </c>
      <c r="Z771" s="5">
        <f t="shared" si="200"/>
        <v>1.0628424289648752</v>
      </c>
      <c r="AA771" s="5">
        <f t="shared" si="201"/>
        <v>1.1103995303776462</v>
      </c>
      <c r="AB771" s="5">
        <f t="shared" si="202"/>
        <v>1.1103995303776462</v>
      </c>
      <c r="AC771" s="5">
        <f t="shared" si="203"/>
        <v>1.1103995303776462</v>
      </c>
      <c r="AD771" s="5">
        <f t="shared" si="204"/>
        <v>1.1103995303776462</v>
      </c>
    </row>
    <row r="772" spans="15:30" x14ac:dyDescent="0.2">
      <c r="O772" s="6">
        <f t="shared" si="205"/>
        <v>77.889999999999844</v>
      </c>
      <c r="P772" s="6">
        <f t="shared" ref="P772:P835" si="206">P771+0.1</f>
        <v>77.899999999999849</v>
      </c>
      <c r="Q772" s="5">
        <f t="shared" ref="Q772:Q835" si="207">IF($P772&gt;=$D$5,1,10^($C$5*LOG(MAX($P772,$E$5)/$D$5)^2))</f>
        <v>1.2222750047386437</v>
      </c>
      <c r="R772" s="5">
        <f t="shared" ref="R772:R835" si="208">IF($P772&gt;=$D$6,1,10^($C$6*LOG(MAX($P772,$E$6)/$D$6)^2))</f>
        <v>1.2222750047386437</v>
      </c>
      <c r="S772" s="5">
        <f t="shared" ref="S772:S835" si="209">IF($P772&gt;=$D$7,1,10^($C$7*LOG(MAX($P772,$E$7)/$D$7)^2))</f>
        <v>1.2426498147116558</v>
      </c>
      <c r="T772" s="5">
        <f t="shared" ref="T772:T835" si="210">IF($P772&gt;=$D$8,1,10^($C$8*LOG(MAX($P772,$E$8)/$D$8)^2))</f>
        <v>1.2460635873956958</v>
      </c>
      <c r="U772" s="5">
        <f t="shared" ref="U772:U835" si="211">IF($P772&gt;=$D$9,1,10^($C$9*LOG(MAX($P772,$E$9)/$D$9)^2))</f>
        <v>1.2460635873956958</v>
      </c>
      <c r="V772" s="5">
        <f t="shared" ref="V772:V835" si="212">IF($P772&gt;=$D$10,1,10^($C$10*LOG(MAX($P772,$E$10)/$D$10)^2))</f>
        <v>1.2460635873956958</v>
      </c>
      <c r="W772" s="5">
        <f t="shared" ref="W772:W835" si="213">IF($P772&gt;=$D$11,1,10^($C$11*LOG(MAX($P772,$E$11)/$D$11)^2))</f>
        <v>1.2460635873956958</v>
      </c>
      <c r="X772" s="5">
        <f t="shared" ref="X772:X835" si="214">IF($P772&gt;=$H774,1,10^($G$5*LOG(MAX($P772,$I$5)/$H$5)^2))</f>
        <v>1</v>
      </c>
      <c r="Y772" s="5">
        <f t="shared" ref="Y772:Y835" si="215">IF($P772&gt;=$H$6,1,10^($G$6*LOG(MAX($P772,$I$6)/$H$6)^2))</f>
        <v>1.2222750047386437</v>
      </c>
      <c r="Z772" s="5">
        <f t="shared" ref="Z772:Z835" si="216">IF($P772&gt;=$H$7,1,10^($G$7*LOG(MAX($P772,$I$7)/$H$7)^2))</f>
        <v>1.0623339294172864</v>
      </c>
      <c r="AA772" s="5">
        <f t="shared" ref="AA772:AA835" si="217">IF(P772&gt;=$H$8,1,10^($G$8*LOG(MAX($P772,$I$8)/$H$8)^2))</f>
        <v>1.1097751869063224</v>
      </c>
      <c r="AB772" s="5">
        <f t="shared" ref="AB772:AB835" si="218">IF($P772&gt;=$H$9,1,10^($G$9*LOG(MAX($P772,$I$9)/$H$9)^2))</f>
        <v>1.1097751869063224</v>
      </c>
      <c r="AC772" s="5">
        <f t="shared" ref="AC772:AC835" si="219">IF($P772&gt;=$H$10,1,10^($G$10*LOG(MAX($P772,$I$10)/$H$10)^2))</f>
        <v>1.1097751869063224</v>
      </c>
      <c r="AD772" s="5">
        <f t="shared" ref="AD772:AD835" si="220">IF($P772&gt;=$H$11,1,10^($G$11*LOG(MAX($P772,$I$11)/$H$11)^2))</f>
        <v>1.1097751869063224</v>
      </c>
    </row>
    <row r="773" spans="15:30" x14ac:dyDescent="0.2">
      <c r="O773" s="6">
        <f t="shared" si="205"/>
        <v>77.989999999999839</v>
      </c>
      <c r="P773" s="6">
        <f t="shared" si="206"/>
        <v>77.999999999999844</v>
      </c>
      <c r="Q773" s="5">
        <f t="shared" si="207"/>
        <v>1.2213791418059816</v>
      </c>
      <c r="R773" s="5">
        <f t="shared" si="208"/>
        <v>1.2213791418059816</v>
      </c>
      <c r="S773" s="5">
        <f t="shared" si="209"/>
        <v>1.2417502680201236</v>
      </c>
      <c r="T773" s="5">
        <f t="shared" si="210"/>
        <v>1.2451891634051417</v>
      </c>
      <c r="U773" s="5">
        <f t="shared" si="211"/>
        <v>1.2451891634051417</v>
      </c>
      <c r="V773" s="5">
        <f t="shared" si="212"/>
        <v>1.2451891634051417</v>
      </c>
      <c r="W773" s="5">
        <f t="shared" si="213"/>
        <v>1.2451891634051417</v>
      </c>
      <c r="X773" s="5">
        <f t="shared" si="214"/>
        <v>1</v>
      </c>
      <c r="Y773" s="5">
        <f t="shared" si="215"/>
        <v>1.2213791418059816</v>
      </c>
      <c r="Z773" s="5">
        <f t="shared" si="216"/>
        <v>1.0618283239563786</v>
      </c>
      <c r="AA773" s="5">
        <f t="shared" si="217"/>
        <v>1.1091536712396797</v>
      </c>
      <c r="AB773" s="5">
        <f t="shared" si="218"/>
        <v>1.1091536712396797</v>
      </c>
      <c r="AC773" s="5">
        <f t="shared" si="219"/>
        <v>1.1091536712396797</v>
      </c>
      <c r="AD773" s="5">
        <f t="shared" si="220"/>
        <v>1.1091536712396797</v>
      </c>
    </row>
    <row r="774" spans="15:30" x14ac:dyDescent="0.2">
      <c r="O774" s="6">
        <f t="shared" si="205"/>
        <v>78.089999999999833</v>
      </c>
      <c r="P774" s="6">
        <f t="shared" si="206"/>
        <v>78.099999999999838</v>
      </c>
      <c r="Q774" s="5">
        <f t="shared" si="207"/>
        <v>1.2204867164011912</v>
      </c>
      <c r="R774" s="5">
        <f t="shared" si="208"/>
        <v>1.2204867164011912</v>
      </c>
      <c r="S774" s="5">
        <f t="shared" si="209"/>
        <v>1.2408540210247567</v>
      </c>
      <c r="T774" s="5">
        <f t="shared" si="210"/>
        <v>1.2443178654424978</v>
      </c>
      <c r="U774" s="5">
        <f t="shared" si="211"/>
        <v>1.2443178654424978</v>
      </c>
      <c r="V774" s="5">
        <f t="shared" si="212"/>
        <v>1.2443178654424978</v>
      </c>
      <c r="W774" s="5">
        <f t="shared" si="213"/>
        <v>1.2443178654424978</v>
      </c>
      <c r="X774" s="5">
        <f t="shared" si="214"/>
        <v>1</v>
      </c>
      <c r="Y774" s="5">
        <f t="shared" si="215"/>
        <v>1.2204867164011912</v>
      </c>
      <c r="Z774" s="5">
        <f t="shared" si="216"/>
        <v>1.0613255993332862</v>
      </c>
      <c r="AA774" s="5">
        <f t="shared" si="217"/>
        <v>1.1085349705306691</v>
      </c>
      <c r="AB774" s="5">
        <f t="shared" si="218"/>
        <v>1.1085349705306691</v>
      </c>
      <c r="AC774" s="5">
        <f t="shared" si="219"/>
        <v>1.1085349705306691</v>
      </c>
      <c r="AD774" s="5">
        <f t="shared" si="220"/>
        <v>1.1085349705306691</v>
      </c>
    </row>
    <row r="775" spans="15:30" x14ac:dyDescent="0.2">
      <c r="O775" s="6">
        <f t="shared" si="205"/>
        <v>78.189999999999827</v>
      </c>
      <c r="P775" s="6">
        <f t="shared" si="206"/>
        <v>78.199999999999832</v>
      </c>
      <c r="Q775" s="5">
        <f t="shared" si="207"/>
        <v>1.2195977127470947</v>
      </c>
      <c r="R775" s="5">
        <f t="shared" si="208"/>
        <v>1.2195977127470947</v>
      </c>
      <c r="S775" s="5">
        <f t="shared" si="209"/>
        <v>1.2399610588329459</v>
      </c>
      <c r="T775" s="5">
        <f t="shared" si="210"/>
        <v>1.2434496795975227</v>
      </c>
      <c r="U775" s="5">
        <f t="shared" si="211"/>
        <v>1.2434496795975227</v>
      </c>
      <c r="V775" s="5">
        <f t="shared" si="212"/>
        <v>1.2434496795975227</v>
      </c>
      <c r="W775" s="5">
        <f t="shared" si="213"/>
        <v>1.2434496795975227</v>
      </c>
      <c r="X775" s="5">
        <f t="shared" si="214"/>
        <v>1</v>
      </c>
      <c r="Y775" s="5">
        <f t="shared" si="215"/>
        <v>1.2195977127470947</v>
      </c>
      <c r="Z775" s="5">
        <f t="shared" si="216"/>
        <v>1.0608257423826517</v>
      </c>
      <c r="AA775" s="5">
        <f t="shared" si="217"/>
        <v>1.1079190720105014</v>
      </c>
      <c r="AB775" s="5">
        <f t="shared" si="218"/>
        <v>1.1079190720105014</v>
      </c>
      <c r="AC775" s="5">
        <f t="shared" si="219"/>
        <v>1.1079190720105014</v>
      </c>
      <c r="AD775" s="5">
        <f t="shared" si="220"/>
        <v>1.1079190720105014</v>
      </c>
    </row>
    <row r="776" spans="15:30" x14ac:dyDescent="0.2">
      <c r="O776" s="6">
        <f t="shared" si="205"/>
        <v>78.289999999999822</v>
      </c>
      <c r="P776" s="6">
        <f t="shared" si="206"/>
        <v>78.299999999999827</v>
      </c>
      <c r="Q776" s="5">
        <f t="shared" si="207"/>
        <v>1.2187121151620566</v>
      </c>
      <c r="R776" s="5">
        <f t="shared" si="208"/>
        <v>1.2187121151620566</v>
      </c>
      <c r="S776" s="5">
        <f t="shared" si="209"/>
        <v>1.2390713666407283</v>
      </c>
      <c r="T776" s="5">
        <f t="shared" si="210"/>
        <v>1.2425845920416718</v>
      </c>
      <c r="U776" s="5">
        <f t="shared" si="211"/>
        <v>1.2425845920416718</v>
      </c>
      <c r="V776" s="5">
        <f t="shared" si="212"/>
        <v>1.2425845920416718</v>
      </c>
      <c r="W776" s="5">
        <f t="shared" si="213"/>
        <v>1.2425845920416718</v>
      </c>
      <c r="X776" s="5">
        <f t="shared" si="214"/>
        <v>1</v>
      </c>
      <c r="Y776" s="5">
        <f t="shared" si="215"/>
        <v>1.2187121151620566</v>
      </c>
      <c r="Z776" s="5">
        <f t="shared" si="216"/>
        <v>1.0603287400219825</v>
      </c>
      <c r="AA776" s="5">
        <f t="shared" si="217"/>
        <v>1.1073059629880617</v>
      </c>
      <c r="AB776" s="5">
        <f t="shared" si="218"/>
        <v>1.1073059629880617</v>
      </c>
      <c r="AC776" s="5">
        <f t="shared" si="219"/>
        <v>1.1073059629880617</v>
      </c>
      <c r="AD776" s="5">
        <f t="shared" si="220"/>
        <v>1.1073059629880617</v>
      </c>
    </row>
    <row r="777" spans="15:30" x14ac:dyDescent="0.2">
      <c r="O777" s="6">
        <f t="shared" si="205"/>
        <v>78.389999999999816</v>
      </c>
      <c r="P777" s="6">
        <f t="shared" si="206"/>
        <v>78.399999999999821</v>
      </c>
      <c r="Q777" s="5">
        <f t="shared" si="207"/>
        <v>1.2178299080592707</v>
      </c>
      <c r="R777" s="5">
        <f t="shared" si="208"/>
        <v>1.2178299080592707</v>
      </c>
      <c r="S777" s="5">
        <f t="shared" si="209"/>
        <v>1.2381849297321386</v>
      </c>
      <c r="T777" s="5">
        <f t="shared" si="210"/>
        <v>1.241722589027505</v>
      </c>
      <c r="U777" s="5">
        <f t="shared" si="211"/>
        <v>1.241722589027505</v>
      </c>
      <c r="V777" s="5">
        <f t="shared" si="212"/>
        <v>1.241722589027505</v>
      </c>
      <c r="W777" s="5">
        <f t="shared" si="213"/>
        <v>1.241722589027505</v>
      </c>
      <c r="X777" s="5">
        <f t="shared" si="214"/>
        <v>1</v>
      </c>
      <c r="Y777" s="5">
        <f t="shared" si="215"/>
        <v>1.2178299080592707</v>
      </c>
      <c r="Z777" s="5">
        <f t="shared" si="216"/>
        <v>1.0598345792510127</v>
      </c>
      <c r="AA777" s="5">
        <f t="shared" si="217"/>
        <v>1.1066956308493294</v>
      </c>
      <c r="AB777" s="5">
        <f t="shared" si="218"/>
        <v>1.1066956308493294</v>
      </c>
      <c r="AC777" s="5">
        <f t="shared" si="219"/>
        <v>1.1066956308493294</v>
      </c>
      <c r="AD777" s="5">
        <f t="shared" si="220"/>
        <v>1.1066956308493294</v>
      </c>
    </row>
    <row r="778" spans="15:30" x14ac:dyDescent="0.2">
      <c r="O778" s="6">
        <f t="shared" si="205"/>
        <v>78.48999999999981</v>
      </c>
      <c r="P778" s="6">
        <f t="shared" si="206"/>
        <v>78.499999999999815</v>
      </c>
      <c r="Q778" s="5">
        <f t="shared" si="207"/>
        <v>1.2169510759460553</v>
      </c>
      <c r="R778" s="5">
        <f t="shared" si="208"/>
        <v>1.2169510759460553</v>
      </c>
      <c r="S778" s="5">
        <f t="shared" si="209"/>
        <v>1.2373017334785639</v>
      </c>
      <c r="T778" s="5">
        <f t="shared" si="210"/>
        <v>1.2408636568881004</v>
      </c>
      <c r="U778" s="5">
        <f t="shared" si="211"/>
        <v>1.2408636568881004</v>
      </c>
      <c r="V778" s="5">
        <f t="shared" si="212"/>
        <v>1.2408636568881004</v>
      </c>
      <c r="W778" s="5">
        <f t="shared" si="213"/>
        <v>1.2408636568881004</v>
      </c>
      <c r="X778" s="5">
        <f t="shared" si="214"/>
        <v>1</v>
      </c>
      <c r="Y778" s="5">
        <f t="shared" si="215"/>
        <v>1.2169510759460553</v>
      </c>
      <c r="Z778" s="5">
        <f t="shared" si="216"/>
        <v>1.0593432471510711</v>
      </c>
      <c r="AA778" s="5">
        <f t="shared" si="217"/>
        <v>1.1060880630568024</v>
      </c>
      <c r="AB778" s="5">
        <f t="shared" si="218"/>
        <v>1.1060880630568024</v>
      </c>
      <c r="AC778" s="5">
        <f t="shared" si="219"/>
        <v>1.1060880630568024</v>
      </c>
      <c r="AD778" s="5">
        <f t="shared" si="220"/>
        <v>1.1060880630568024</v>
      </c>
    </row>
    <row r="779" spans="15:30" x14ac:dyDescent="0.2">
      <c r="O779" s="6">
        <f t="shared" si="205"/>
        <v>78.589999999999804</v>
      </c>
      <c r="P779" s="6">
        <f t="shared" si="206"/>
        <v>78.59999999999981</v>
      </c>
      <c r="Q779" s="5">
        <f t="shared" si="207"/>
        <v>1.2160756034231557</v>
      </c>
      <c r="R779" s="5">
        <f t="shared" si="208"/>
        <v>1.2160756034231557</v>
      </c>
      <c r="S779" s="5">
        <f t="shared" si="209"/>
        <v>1.2364217633381045</v>
      </c>
      <c r="T779" s="5">
        <f t="shared" si="210"/>
        <v>1.2400077820364717</v>
      </c>
      <c r="U779" s="5">
        <f t="shared" si="211"/>
        <v>1.2400077820364717</v>
      </c>
      <c r="V779" s="5">
        <f t="shared" si="212"/>
        <v>1.2400077820364717</v>
      </c>
      <c r="W779" s="5">
        <f t="shared" si="213"/>
        <v>1.2400077820364717</v>
      </c>
      <c r="X779" s="5">
        <f t="shared" si="214"/>
        <v>1</v>
      </c>
      <c r="Y779" s="5">
        <f t="shared" si="215"/>
        <v>1.2160756034231557</v>
      </c>
      <c r="Z779" s="5">
        <f t="shared" si="216"/>
        <v>1.0588547308844558</v>
      </c>
      <c r="AA779" s="5">
        <f t="shared" si="217"/>
        <v>1.1054832471489255</v>
      </c>
      <c r="AB779" s="5">
        <f t="shared" si="218"/>
        <v>1.1054832471489255</v>
      </c>
      <c r="AC779" s="5">
        <f t="shared" si="219"/>
        <v>1.1054832471489255</v>
      </c>
      <c r="AD779" s="5">
        <f t="shared" si="220"/>
        <v>1.1054832471489255</v>
      </c>
    </row>
    <row r="780" spans="15:30" x14ac:dyDescent="0.2">
      <c r="O780" s="6">
        <f t="shared" si="205"/>
        <v>78.689999999999799</v>
      </c>
      <c r="P780" s="6">
        <f t="shared" si="206"/>
        <v>78.699999999999804</v>
      </c>
      <c r="Q780" s="5">
        <f t="shared" si="207"/>
        <v>1.2152034751840495</v>
      </c>
      <c r="R780" s="5">
        <f t="shared" si="208"/>
        <v>1.2152034751840495</v>
      </c>
      <c r="S780" s="5">
        <f t="shared" si="209"/>
        <v>1.235545004854943</v>
      </c>
      <c r="T780" s="5">
        <f t="shared" si="210"/>
        <v>1.2391549509649922</v>
      </c>
      <c r="U780" s="5">
        <f t="shared" si="211"/>
        <v>1.2391549509649922</v>
      </c>
      <c r="V780" s="5">
        <f t="shared" si="212"/>
        <v>1.2391549509649922</v>
      </c>
      <c r="W780" s="5">
        <f t="shared" si="213"/>
        <v>1.2391549509649922</v>
      </c>
      <c r="X780" s="5">
        <f t="shared" si="214"/>
        <v>1</v>
      </c>
      <c r="Y780" s="5">
        <f t="shared" si="215"/>
        <v>1.2152034751840495</v>
      </c>
      <c r="Z780" s="5">
        <f t="shared" si="216"/>
        <v>1.0583690176938132</v>
      </c>
      <c r="AA780" s="5">
        <f t="shared" si="217"/>
        <v>1.1048811707395265</v>
      </c>
      <c r="AB780" s="5">
        <f t="shared" si="218"/>
        <v>1.1048811707395265</v>
      </c>
      <c r="AC780" s="5">
        <f t="shared" si="219"/>
        <v>1.1048811707395265</v>
      </c>
      <c r="AD780" s="5">
        <f t="shared" si="220"/>
        <v>1.1048811707395265</v>
      </c>
    </row>
    <row r="781" spans="15:30" x14ac:dyDescent="0.2">
      <c r="O781" s="6">
        <f t="shared" si="205"/>
        <v>78.789999999999793</v>
      </c>
      <c r="P781" s="6">
        <f t="shared" si="206"/>
        <v>78.799999999999798</v>
      </c>
      <c r="Q781" s="5">
        <f t="shared" si="207"/>
        <v>1.2143346760142615</v>
      </c>
      <c r="R781" s="5">
        <f t="shared" si="208"/>
        <v>1.2143346760142615</v>
      </c>
      <c r="S781" s="5">
        <f t="shared" si="209"/>
        <v>1.2346714436587134</v>
      </c>
      <c r="T781" s="5">
        <f t="shared" si="210"/>
        <v>1.2383051502448226</v>
      </c>
      <c r="U781" s="5">
        <f t="shared" si="211"/>
        <v>1.2383051502448226</v>
      </c>
      <c r="V781" s="5">
        <f t="shared" si="212"/>
        <v>1.2383051502448226</v>
      </c>
      <c r="W781" s="5">
        <f t="shared" si="213"/>
        <v>1.2383051502448226</v>
      </c>
      <c r="X781" s="5">
        <f t="shared" si="214"/>
        <v>1</v>
      </c>
      <c r="Y781" s="5">
        <f t="shared" si="215"/>
        <v>1.2143346760142615</v>
      </c>
      <c r="Z781" s="5">
        <f t="shared" si="216"/>
        <v>1.0578860949015232</v>
      </c>
      <c r="AA781" s="5">
        <f t="shared" si="217"/>
        <v>1.1042818215172554</v>
      </c>
      <c r="AB781" s="5">
        <f t="shared" si="218"/>
        <v>1.1042818215172554</v>
      </c>
      <c r="AC781" s="5">
        <f t="shared" si="219"/>
        <v>1.1042818215172554</v>
      </c>
      <c r="AD781" s="5">
        <f t="shared" si="220"/>
        <v>1.1042818215172554</v>
      </c>
    </row>
    <row r="782" spans="15:30" x14ac:dyDescent="0.2">
      <c r="O782" s="6">
        <f t="shared" si="205"/>
        <v>78.889999999999787</v>
      </c>
      <c r="P782" s="6">
        <f t="shared" si="206"/>
        <v>78.899999999999793</v>
      </c>
      <c r="Q782" s="5">
        <f t="shared" si="207"/>
        <v>1.2134691907906829</v>
      </c>
      <c r="R782" s="5">
        <f t="shared" si="208"/>
        <v>1.2134691907906829</v>
      </c>
      <c r="S782" s="5">
        <f t="shared" si="209"/>
        <v>1.2338010654638816</v>
      </c>
      <c r="T782" s="5">
        <f t="shared" si="210"/>
        <v>1.237458366525344</v>
      </c>
      <c r="U782" s="5">
        <f t="shared" si="211"/>
        <v>1.237458366525344</v>
      </c>
      <c r="V782" s="5">
        <f t="shared" si="212"/>
        <v>1.237458366525344</v>
      </c>
      <c r="W782" s="5">
        <f t="shared" si="213"/>
        <v>1.237458366525344</v>
      </c>
      <c r="X782" s="5">
        <f t="shared" si="214"/>
        <v>1</v>
      </c>
      <c r="Y782" s="5">
        <f t="shared" si="215"/>
        <v>1.2134691907906829</v>
      </c>
      <c r="Z782" s="5">
        <f t="shared" si="216"/>
        <v>1.0574059499090902</v>
      </c>
      <c r="AA782" s="5">
        <f t="shared" si="217"/>
        <v>1.103685187245028</v>
      </c>
      <c r="AB782" s="5">
        <f t="shared" si="218"/>
        <v>1.103685187245028</v>
      </c>
      <c r="AC782" s="5">
        <f t="shared" si="219"/>
        <v>1.103685187245028</v>
      </c>
      <c r="AD782" s="5">
        <f t="shared" si="220"/>
        <v>1.103685187245028</v>
      </c>
    </row>
    <row r="783" spans="15:30" x14ac:dyDescent="0.2">
      <c r="O783" s="6">
        <f t="shared" si="205"/>
        <v>78.989999999999782</v>
      </c>
      <c r="P783" s="6">
        <f t="shared" si="206"/>
        <v>78.999999999999787</v>
      </c>
      <c r="Q783" s="5">
        <f t="shared" si="207"/>
        <v>1.2126070044808968</v>
      </c>
      <c r="R783" s="5">
        <f t="shared" si="208"/>
        <v>1.2126070044808968</v>
      </c>
      <c r="S783" s="5">
        <f t="shared" si="209"/>
        <v>1.2329338560691265</v>
      </c>
      <c r="T783" s="5">
        <f t="shared" si="210"/>
        <v>1.2366145865335956</v>
      </c>
      <c r="U783" s="5">
        <f t="shared" si="211"/>
        <v>1.2366145865335956</v>
      </c>
      <c r="V783" s="5">
        <f t="shared" si="212"/>
        <v>1.2366145865335956</v>
      </c>
      <c r="W783" s="5">
        <f t="shared" si="213"/>
        <v>1.2366145865335956</v>
      </c>
      <c r="X783" s="5">
        <f t="shared" si="214"/>
        <v>1</v>
      </c>
      <c r="Y783" s="5">
        <f t="shared" si="215"/>
        <v>1.2126070044808968</v>
      </c>
      <c r="Z783" s="5">
        <f t="shared" si="216"/>
        <v>1.0569285701965392</v>
      </c>
      <c r="AA783" s="5">
        <f t="shared" si="217"/>
        <v>1.1030912557594763</v>
      </c>
      <c r="AB783" s="5">
        <f t="shared" si="218"/>
        <v>1.1030912557594763</v>
      </c>
      <c r="AC783" s="5">
        <f t="shared" si="219"/>
        <v>1.1030912557594763</v>
      </c>
      <c r="AD783" s="5">
        <f t="shared" si="220"/>
        <v>1.1030912557594763</v>
      </c>
    </row>
    <row r="784" spans="15:30" x14ac:dyDescent="0.2">
      <c r="O784" s="6">
        <f t="shared" si="205"/>
        <v>79.089999999999776</v>
      </c>
      <c r="P784" s="6">
        <f t="shared" si="206"/>
        <v>79.099999999999781</v>
      </c>
      <c r="Q784" s="5">
        <f t="shared" si="207"/>
        <v>1.2117481021425081</v>
      </c>
      <c r="R784" s="5">
        <f t="shared" si="208"/>
        <v>1.2117481021425081</v>
      </c>
      <c r="S784" s="5">
        <f t="shared" si="209"/>
        <v>1.2320698013567299</v>
      </c>
      <c r="T784" s="5">
        <f t="shared" si="210"/>
        <v>1.2357737970737175</v>
      </c>
      <c r="U784" s="5">
        <f t="shared" si="211"/>
        <v>1.2357737970737175</v>
      </c>
      <c r="V784" s="5">
        <f t="shared" si="212"/>
        <v>1.2357737970737175</v>
      </c>
      <c r="W784" s="5">
        <f t="shared" si="213"/>
        <v>1.2357737970737175</v>
      </c>
      <c r="X784" s="5">
        <f t="shared" si="214"/>
        <v>1</v>
      </c>
      <c r="Y784" s="5">
        <f t="shared" si="215"/>
        <v>1.2117481021425081</v>
      </c>
      <c r="Z784" s="5">
        <f t="shared" si="216"/>
        <v>1.0564539433218165</v>
      </c>
      <c r="AA784" s="5">
        <f t="shared" si="217"/>
        <v>1.1025000149704021</v>
      </c>
      <c r="AB784" s="5">
        <f t="shared" si="218"/>
        <v>1.1025000149704021</v>
      </c>
      <c r="AC784" s="5">
        <f t="shared" si="219"/>
        <v>1.1025000149704021</v>
      </c>
      <c r="AD784" s="5">
        <f t="shared" si="220"/>
        <v>1.1025000149704021</v>
      </c>
    </row>
    <row r="785" spans="15:30" x14ac:dyDescent="0.2">
      <c r="O785" s="6">
        <f t="shared" si="205"/>
        <v>79.18999999999977</v>
      </c>
      <c r="P785" s="6">
        <f t="shared" si="206"/>
        <v>79.199999999999775</v>
      </c>
      <c r="Q785" s="5">
        <f t="shared" si="207"/>
        <v>1.2108924689224825</v>
      </c>
      <c r="R785" s="5">
        <f t="shared" si="208"/>
        <v>1.2108924689224825</v>
      </c>
      <c r="S785" s="5">
        <f t="shared" si="209"/>
        <v>1.2312088872919693</v>
      </c>
      <c r="T785" s="5">
        <f t="shared" si="210"/>
        <v>1.2349359850263983</v>
      </c>
      <c r="U785" s="5">
        <f t="shared" si="211"/>
        <v>1.2349359850263983</v>
      </c>
      <c r="V785" s="5">
        <f t="shared" si="212"/>
        <v>1.2349359850263983</v>
      </c>
      <c r="W785" s="5">
        <f t="shared" si="213"/>
        <v>1.2349359850263983</v>
      </c>
      <c r="X785" s="5">
        <f t="shared" si="214"/>
        <v>1</v>
      </c>
      <c r="Y785" s="5">
        <f t="shared" si="215"/>
        <v>1.2108924689224825</v>
      </c>
      <c r="Z785" s="5">
        <f t="shared" si="216"/>
        <v>1.055982056920199</v>
      </c>
      <c r="AA785" s="5">
        <f t="shared" si="217"/>
        <v>1.1019114528602363</v>
      </c>
      <c r="AB785" s="5">
        <f t="shared" si="218"/>
        <v>1.1019114528602363</v>
      </c>
      <c r="AC785" s="5">
        <f t="shared" si="219"/>
        <v>1.1019114528602363</v>
      </c>
      <c r="AD785" s="5">
        <f t="shared" si="220"/>
        <v>1.1019114528602363</v>
      </c>
    </row>
    <row r="786" spans="15:30" x14ac:dyDescent="0.2">
      <c r="O786" s="6">
        <f t="shared" si="205"/>
        <v>79.289999999999765</v>
      </c>
      <c r="P786" s="6">
        <f t="shared" si="206"/>
        <v>79.29999999999977</v>
      </c>
      <c r="Q786" s="5">
        <f t="shared" si="207"/>
        <v>1.2100400900564887</v>
      </c>
      <c r="R786" s="5">
        <f t="shared" si="208"/>
        <v>1.2100400900564887</v>
      </c>
      <c r="S786" s="5">
        <f t="shared" si="209"/>
        <v>1.2303510999225173</v>
      </c>
      <c r="T786" s="5">
        <f t="shared" si="210"/>
        <v>1.2341011373483266</v>
      </c>
      <c r="U786" s="5">
        <f t="shared" si="211"/>
        <v>1.2341011373483266</v>
      </c>
      <c r="V786" s="5">
        <f t="shared" si="212"/>
        <v>1.2341011373483266</v>
      </c>
      <c r="W786" s="5">
        <f t="shared" si="213"/>
        <v>1.2341011373483266</v>
      </c>
      <c r="X786" s="5">
        <f t="shared" si="214"/>
        <v>1</v>
      </c>
      <c r="Y786" s="5">
        <f t="shared" si="215"/>
        <v>1.2100400900564887</v>
      </c>
      <c r="Z786" s="5">
        <f t="shared" si="216"/>
        <v>1.0555128987037041</v>
      </c>
      <c r="AA786" s="5">
        <f t="shared" si="217"/>
        <v>1.1013255574835026</v>
      </c>
      <c r="AB786" s="5">
        <f t="shared" si="218"/>
        <v>1.1013255574835026</v>
      </c>
      <c r="AC786" s="5">
        <f t="shared" si="219"/>
        <v>1.1013255574835026</v>
      </c>
      <c r="AD786" s="5">
        <f t="shared" si="220"/>
        <v>1.1013255574835026</v>
      </c>
    </row>
    <row r="787" spans="15:30" x14ac:dyDescent="0.2">
      <c r="O787" s="6">
        <f t="shared" si="205"/>
        <v>79.389999999999759</v>
      </c>
      <c r="P787" s="6">
        <f t="shared" si="206"/>
        <v>79.399999999999764</v>
      </c>
      <c r="Q787" s="5">
        <f t="shared" si="207"/>
        <v>1.2091909508682464</v>
      </c>
      <c r="R787" s="5">
        <f t="shared" si="208"/>
        <v>1.2091909508682464</v>
      </c>
      <c r="S787" s="5">
        <f t="shared" si="209"/>
        <v>1.2294964253778451</v>
      </c>
      <c r="T787" s="5">
        <f t="shared" si="210"/>
        <v>1.2332692410716484</v>
      </c>
      <c r="U787" s="5">
        <f t="shared" si="211"/>
        <v>1.2332692410716484</v>
      </c>
      <c r="V787" s="5">
        <f t="shared" si="212"/>
        <v>1.2332692410716484</v>
      </c>
      <c r="W787" s="5">
        <f t="shared" si="213"/>
        <v>1.2332692410716484</v>
      </c>
      <c r="X787" s="5">
        <f t="shared" si="214"/>
        <v>1</v>
      </c>
      <c r="Y787" s="5">
        <f t="shared" si="215"/>
        <v>1.2091909508682464</v>
      </c>
      <c r="Z787" s="5">
        <f t="shared" si="216"/>
        <v>1.0550464564605093</v>
      </c>
      <c r="AA787" s="5">
        <f t="shared" si="217"/>
        <v>1.1007423169662855</v>
      </c>
      <c r="AB787" s="5">
        <f t="shared" si="218"/>
        <v>1.1007423169662855</v>
      </c>
      <c r="AC787" s="5">
        <f t="shared" si="219"/>
        <v>1.1007423169662855</v>
      </c>
      <c r="AD787" s="5">
        <f t="shared" si="220"/>
        <v>1.1007423169662855</v>
      </c>
    </row>
    <row r="788" spans="15:30" x14ac:dyDescent="0.2">
      <c r="O788" s="6">
        <f t="shared" si="205"/>
        <v>79.489999999999753</v>
      </c>
      <c r="P788" s="6">
        <f t="shared" si="206"/>
        <v>79.499999999999758</v>
      </c>
      <c r="Q788" s="5">
        <f t="shared" si="207"/>
        <v>1.2083450367688813</v>
      </c>
      <c r="R788" s="5">
        <f t="shared" si="208"/>
        <v>1.2083450367688813</v>
      </c>
      <c r="S788" s="5">
        <f t="shared" si="209"/>
        <v>1.2286448498686324</v>
      </c>
      <c r="T788" s="5">
        <f t="shared" si="210"/>
        <v>1.2324402833034283</v>
      </c>
      <c r="U788" s="5">
        <f t="shared" si="211"/>
        <v>1.2324402833034283</v>
      </c>
      <c r="V788" s="5">
        <f t="shared" si="212"/>
        <v>1.2324402833034283</v>
      </c>
      <c r="W788" s="5">
        <f t="shared" si="213"/>
        <v>1.2324402833034283</v>
      </c>
      <c r="X788" s="5">
        <f t="shared" si="214"/>
        <v>1</v>
      </c>
      <c r="Y788" s="5">
        <f t="shared" si="215"/>
        <v>1.2083450367688813</v>
      </c>
      <c r="Z788" s="5">
        <f t="shared" si="216"/>
        <v>1.0545827180543734</v>
      </c>
      <c r="AA788" s="5">
        <f t="shared" si="217"/>
        <v>1.1001617195057041</v>
      </c>
      <c r="AB788" s="5">
        <f t="shared" si="218"/>
        <v>1.1001617195057041</v>
      </c>
      <c r="AC788" s="5">
        <f t="shared" si="219"/>
        <v>1.1001617195057041</v>
      </c>
      <c r="AD788" s="5">
        <f t="shared" si="220"/>
        <v>1.1001617195057041</v>
      </c>
    </row>
    <row r="789" spans="15:30" x14ac:dyDescent="0.2">
      <c r="O789" s="6">
        <f t="shared" si="205"/>
        <v>79.589999999999748</v>
      </c>
      <c r="P789" s="6">
        <f t="shared" si="206"/>
        <v>79.599999999999753</v>
      </c>
      <c r="Q789" s="5">
        <f t="shared" si="207"/>
        <v>1.2075023332562849</v>
      </c>
      <c r="R789" s="5">
        <f t="shared" si="208"/>
        <v>1.2075023332562849</v>
      </c>
      <c r="S789" s="5">
        <f t="shared" si="209"/>
        <v>1.2277963596861805</v>
      </c>
      <c r="T789" s="5">
        <f t="shared" si="210"/>
        <v>1.2316142512251147</v>
      </c>
      <c r="U789" s="5">
        <f t="shared" si="211"/>
        <v>1.2316142512251147</v>
      </c>
      <c r="V789" s="5">
        <f t="shared" si="212"/>
        <v>1.2316142512251147</v>
      </c>
      <c r="W789" s="5">
        <f t="shared" si="213"/>
        <v>1.2316142512251147</v>
      </c>
      <c r="X789" s="5">
        <f t="shared" si="214"/>
        <v>1</v>
      </c>
      <c r="Y789" s="5">
        <f t="shared" si="215"/>
        <v>1.2075023332562849</v>
      </c>
      <c r="Z789" s="5">
        <f t="shared" si="216"/>
        <v>1.054121671424066</v>
      </c>
      <c r="AA789" s="5">
        <f t="shared" si="217"/>
        <v>1.0995837533693888</v>
      </c>
      <c r="AB789" s="5">
        <f t="shared" si="218"/>
        <v>1.0995837533693888</v>
      </c>
      <c r="AC789" s="5">
        <f t="shared" si="219"/>
        <v>1.0995837533693888</v>
      </c>
      <c r="AD789" s="5">
        <f t="shared" si="220"/>
        <v>1.0995837533693888</v>
      </c>
    </row>
    <row r="790" spans="15:30" x14ac:dyDescent="0.2">
      <c r="O790" s="6">
        <f t="shared" si="205"/>
        <v>79.689999999999742</v>
      </c>
      <c r="P790" s="6">
        <f t="shared" si="206"/>
        <v>79.699999999999747</v>
      </c>
      <c r="Q790" s="5">
        <f t="shared" si="207"/>
        <v>1.2066628259144794</v>
      </c>
      <c r="R790" s="5">
        <f t="shared" si="208"/>
        <v>1.2066628259144794</v>
      </c>
      <c r="S790" s="5">
        <f t="shared" si="209"/>
        <v>1.2269509412018331</v>
      </c>
      <c r="T790" s="5">
        <f t="shared" si="210"/>
        <v>1.2307911320920115</v>
      </c>
      <c r="U790" s="5">
        <f t="shared" si="211"/>
        <v>1.2307911320920115</v>
      </c>
      <c r="V790" s="5">
        <f t="shared" si="212"/>
        <v>1.2307911320920115</v>
      </c>
      <c r="W790" s="5">
        <f t="shared" si="213"/>
        <v>1.2307911320920115</v>
      </c>
      <c r="X790" s="5">
        <f t="shared" si="214"/>
        <v>1</v>
      </c>
      <c r="Y790" s="5">
        <f t="shared" si="215"/>
        <v>1.2066628259144794</v>
      </c>
      <c r="Z790" s="5">
        <f t="shared" si="216"/>
        <v>1.0536633045828001</v>
      </c>
      <c r="AA790" s="5">
        <f t="shared" si="217"/>
        <v>1.0990084068949648</v>
      </c>
      <c r="AB790" s="5">
        <f t="shared" si="218"/>
        <v>1.0990084068949648</v>
      </c>
      <c r="AC790" s="5">
        <f t="shared" si="219"/>
        <v>1.0990084068949648</v>
      </c>
      <c r="AD790" s="5">
        <f t="shared" si="220"/>
        <v>1.0990084068949648</v>
      </c>
    </row>
    <row r="791" spans="15:30" x14ac:dyDescent="0.2">
      <c r="O791" s="6">
        <f t="shared" si="205"/>
        <v>79.789999999999736</v>
      </c>
      <c r="P791" s="6">
        <f t="shared" si="206"/>
        <v>79.799999999999741</v>
      </c>
      <c r="Q791" s="5">
        <f t="shared" si="207"/>
        <v>1.2058265004129902</v>
      </c>
      <c r="R791" s="5">
        <f t="shared" si="208"/>
        <v>1.2058265004129902</v>
      </c>
      <c r="S791" s="5">
        <f t="shared" si="209"/>
        <v>1.226108580866399</v>
      </c>
      <c r="T791" s="5">
        <f t="shared" si="210"/>
        <v>1.2299709132327523</v>
      </c>
      <c r="U791" s="5">
        <f t="shared" si="211"/>
        <v>1.2299709132327523</v>
      </c>
      <c r="V791" s="5">
        <f t="shared" si="212"/>
        <v>1.2299709132327523</v>
      </c>
      <c r="W791" s="5">
        <f t="shared" si="213"/>
        <v>1.2299709132327523</v>
      </c>
      <c r="X791" s="5">
        <f t="shared" si="214"/>
        <v>1</v>
      </c>
      <c r="Y791" s="5">
        <f t="shared" si="215"/>
        <v>1.2058265004129902</v>
      </c>
      <c r="Z791" s="5">
        <f t="shared" si="216"/>
        <v>1.0532076056176696</v>
      </c>
      <c r="AA791" s="5">
        <f t="shared" si="217"/>
        <v>1.0984356684895371</v>
      </c>
      <c r="AB791" s="5">
        <f t="shared" si="218"/>
        <v>1.0984356684895371</v>
      </c>
      <c r="AC791" s="5">
        <f t="shared" si="219"/>
        <v>1.0984356684895371</v>
      </c>
      <c r="AD791" s="5">
        <f t="shared" si="220"/>
        <v>1.0984356684895371</v>
      </c>
    </row>
    <row r="792" spans="15:30" x14ac:dyDescent="0.2">
      <c r="O792" s="6">
        <f t="shared" si="205"/>
        <v>79.889999999999731</v>
      </c>
      <c r="P792" s="6">
        <f t="shared" si="206"/>
        <v>79.899999999999736</v>
      </c>
      <c r="Q792" s="5">
        <f t="shared" si="207"/>
        <v>1.2049933425062196</v>
      </c>
      <c r="R792" s="5">
        <f t="shared" si="208"/>
        <v>1.2049933425062196</v>
      </c>
      <c r="S792" s="5">
        <f t="shared" si="209"/>
        <v>1.2252692652095822</v>
      </c>
      <c r="T792" s="5">
        <f t="shared" si="210"/>
        <v>1.2291535820487796</v>
      </c>
      <c r="U792" s="5">
        <f t="shared" si="211"/>
        <v>1.2291535820487796</v>
      </c>
      <c r="V792" s="5">
        <f t="shared" si="212"/>
        <v>1.2291535820487796</v>
      </c>
      <c r="W792" s="5">
        <f t="shared" si="213"/>
        <v>1.2291535820487796</v>
      </c>
      <c r="X792" s="5">
        <f t="shared" si="214"/>
        <v>1</v>
      </c>
      <c r="Y792" s="5">
        <f t="shared" si="215"/>
        <v>1.2049933425062196</v>
      </c>
      <c r="Z792" s="5">
        <f t="shared" si="216"/>
        <v>1.0527545626890942</v>
      </c>
      <c r="AA792" s="5">
        <f t="shared" si="217"/>
        <v>1.0978655266291835</v>
      </c>
      <c r="AB792" s="5">
        <f t="shared" si="218"/>
        <v>1.0978655266291835</v>
      </c>
      <c r="AC792" s="5">
        <f t="shared" si="219"/>
        <v>1.0978655266291835</v>
      </c>
      <c r="AD792" s="5">
        <f t="shared" si="220"/>
        <v>1.0978655266291835</v>
      </c>
    </row>
    <row r="793" spans="15:30" x14ac:dyDescent="0.2">
      <c r="O793" s="6">
        <f t="shared" si="205"/>
        <v>79.989999999999725</v>
      </c>
      <c r="P793" s="6">
        <f t="shared" si="206"/>
        <v>79.99999999999973</v>
      </c>
      <c r="Q793" s="5">
        <f t="shared" si="207"/>
        <v>1.2041633380328312</v>
      </c>
      <c r="R793" s="5">
        <f t="shared" si="208"/>
        <v>1.2041633380328312</v>
      </c>
      <c r="S793" s="5">
        <f t="shared" si="209"/>
        <v>1.2244329808394157</v>
      </c>
      <c r="T793" s="5">
        <f t="shared" si="210"/>
        <v>1.2283391260138288</v>
      </c>
      <c r="U793" s="5">
        <f t="shared" si="211"/>
        <v>1.2283391260138288</v>
      </c>
      <c r="V793" s="5">
        <f t="shared" si="212"/>
        <v>1.2283391260138288</v>
      </c>
      <c r="W793" s="5">
        <f t="shared" si="213"/>
        <v>1.2283391260138288</v>
      </c>
      <c r="X793" s="5">
        <f t="shared" si="214"/>
        <v>1</v>
      </c>
      <c r="Y793" s="5">
        <f t="shared" si="215"/>
        <v>1.2041633380328312</v>
      </c>
      <c r="Z793" s="5">
        <f t="shared" si="216"/>
        <v>1.0523041640302659</v>
      </c>
      <c r="AA793" s="5">
        <f t="shared" si="217"/>
        <v>1.0972979698584489</v>
      </c>
      <c r="AB793" s="5">
        <f t="shared" si="218"/>
        <v>1.0972979698584489</v>
      </c>
      <c r="AC793" s="5">
        <f t="shared" si="219"/>
        <v>1.0972979698584489</v>
      </c>
      <c r="AD793" s="5">
        <f t="shared" si="220"/>
        <v>1.0972979698584489</v>
      </c>
    </row>
    <row r="794" spans="15:30" x14ac:dyDescent="0.2">
      <c r="O794" s="6">
        <f t="shared" si="205"/>
        <v>80.089999999999719</v>
      </c>
      <c r="P794" s="6">
        <f t="shared" si="206"/>
        <v>80.099999999999724</v>
      </c>
      <c r="Q794" s="5">
        <f t="shared" si="207"/>
        <v>1.2033364729151355</v>
      </c>
      <c r="R794" s="5">
        <f t="shared" si="208"/>
        <v>1.2033364729151355</v>
      </c>
      <c r="S794" s="5">
        <f t="shared" si="209"/>
        <v>1.2235997144416997</v>
      </c>
      <c r="T794" s="5">
        <f t="shared" si="210"/>
        <v>1.2275275326734159</v>
      </c>
      <c r="U794" s="5">
        <f t="shared" si="211"/>
        <v>1.2275275326734159</v>
      </c>
      <c r="V794" s="5">
        <f t="shared" si="212"/>
        <v>1.2275275326734159</v>
      </c>
      <c r="W794" s="5">
        <f t="shared" si="213"/>
        <v>1.2275275326734159</v>
      </c>
      <c r="X794" s="5">
        <f t="shared" si="214"/>
        <v>1</v>
      </c>
      <c r="Y794" s="5">
        <f t="shared" si="215"/>
        <v>1.2033364729151355</v>
      </c>
      <c r="Z794" s="5">
        <f t="shared" si="216"/>
        <v>1.0518563979466029</v>
      </c>
      <c r="AA794" s="5">
        <f t="shared" si="217"/>
        <v>1.096732986789845</v>
      </c>
      <c r="AB794" s="5">
        <f t="shared" si="218"/>
        <v>1.096732986789845</v>
      </c>
      <c r="AC794" s="5">
        <f t="shared" si="219"/>
        <v>1.096732986789845</v>
      </c>
      <c r="AD794" s="5">
        <f t="shared" si="220"/>
        <v>1.096732986789845</v>
      </c>
    </row>
    <row r="795" spans="15:30" x14ac:dyDescent="0.2">
      <c r="O795" s="6">
        <f t="shared" si="205"/>
        <v>80.189999999999714</v>
      </c>
      <c r="P795" s="6">
        <f t="shared" si="206"/>
        <v>80.199999999999719</v>
      </c>
      <c r="Q795" s="5">
        <f t="shared" si="207"/>
        <v>1.2025127331584824</v>
      </c>
      <c r="R795" s="5">
        <f t="shared" si="208"/>
        <v>1.2025127331584824</v>
      </c>
      <c r="S795" s="5">
        <f t="shared" si="209"/>
        <v>1.2227694527794462</v>
      </c>
      <c r="T795" s="5">
        <f t="shared" si="210"/>
        <v>1.226718789644331</v>
      </c>
      <c r="U795" s="5">
        <f t="shared" si="211"/>
        <v>1.226718789644331</v>
      </c>
      <c r="V795" s="5">
        <f t="shared" si="212"/>
        <v>1.226718789644331</v>
      </c>
      <c r="W795" s="5">
        <f t="shared" si="213"/>
        <v>1.226718789644331</v>
      </c>
      <c r="X795" s="5">
        <f t="shared" si="214"/>
        <v>1</v>
      </c>
      <c r="Y795" s="5">
        <f t="shared" si="215"/>
        <v>1.2025127331584824</v>
      </c>
      <c r="Z795" s="5">
        <f t="shared" si="216"/>
        <v>1.0514112528152078</v>
      </c>
      <c r="AA795" s="5">
        <f t="shared" si="217"/>
        <v>1.0961705661033561</v>
      </c>
      <c r="AB795" s="5">
        <f t="shared" si="218"/>
        <v>1.0961705661033561</v>
      </c>
      <c r="AC795" s="5">
        <f t="shared" si="219"/>
        <v>1.0961705661033561</v>
      </c>
      <c r="AD795" s="5">
        <f t="shared" si="220"/>
        <v>1.0961705661033561</v>
      </c>
    </row>
    <row r="796" spans="15:30" x14ac:dyDescent="0.2">
      <c r="O796" s="6">
        <f t="shared" si="205"/>
        <v>80.289999999999708</v>
      </c>
      <c r="P796" s="6">
        <f t="shared" si="206"/>
        <v>80.299999999999713</v>
      </c>
      <c r="Q796" s="5">
        <f t="shared" si="207"/>
        <v>1.2016921048506597</v>
      </c>
      <c r="R796" s="5">
        <f t="shared" si="208"/>
        <v>1.2016921048506597</v>
      </c>
      <c r="S796" s="5">
        <f t="shared" si="209"/>
        <v>1.2219421826923258</v>
      </c>
      <c r="T796" s="5">
        <f t="shared" si="210"/>
        <v>1.2259128846141338</v>
      </c>
      <c r="U796" s="5">
        <f t="shared" si="211"/>
        <v>1.2259128846141338</v>
      </c>
      <c r="V796" s="5">
        <f t="shared" si="212"/>
        <v>1.2259128846141338</v>
      </c>
      <c r="W796" s="5">
        <f t="shared" si="213"/>
        <v>1.2259128846141338</v>
      </c>
      <c r="X796" s="5">
        <f t="shared" si="214"/>
        <v>1</v>
      </c>
      <c r="Y796" s="5">
        <f t="shared" si="215"/>
        <v>1.2016921048506597</v>
      </c>
      <c r="Z796" s="5">
        <f t="shared" si="216"/>
        <v>1.0509687170843296</v>
      </c>
      <c r="AA796" s="5">
        <f t="shared" si="217"/>
        <v>1.0956106965459464</v>
      </c>
      <c r="AB796" s="5">
        <f t="shared" si="218"/>
        <v>1.0956106965459464</v>
      </c>
      <c r="AC796" s="5">
        <f t="shared" si="219"/>
        <v>1.0956106965459464</v>
      </c>
      <c r="AD796" s="5">
        <f t="shared" si="220"/>
        <v>1.0956106965459464</v>
      </c>
    </row>
    <row r="797" spans="15:30" x14ac:dyDescent="0.2">
      <c r="O797" s="6">
        <f t="shared" si="205"/>
        <v>80.389999999999702</v>
      </c>
      <c r="P797" s="6">
        <f t="shared" si="206"/>
        <v>80.399999999999707</v>
      </c>
      <c r="Q797" s="5">
        <f t="shared" si="207"/>
        <v>1.2008745741612949</v>
      </c>
      <c r="R797" s="5">
        <f t="shared" si="208"/>
        <v>1.2008745741612949</v>
      </c>
      <c r="S797" s="5">
        <f t="shared" si="209"/>
        <v>1.2211178910961227</v>
      </c>
      <c r="T797" s="5">
        <f t="shared" si="210"/>
        <v>1.2251098053406546</v>
      </c>
      <c r="U797" s="5">
        <f t="shared" si="211"/>
        <v>1.2251098053406546</v>
      </c>
      <c r="V797" s="5">
        <f t="shared" si="212"/>
        <v>1.2251098053406546</v>
      </c>
      <c r="W797" s="5">
        <f t="shared" si="213"/>
        <v>1.2251098053406546</v>
      </c>
      <c r="X797" s="5">
        <f t="shared" si="214"/>
        <v>1</v>
      </c>
      <c r="Y797" s="5">
        <f t="shared" si="215"/>
        <v>1.2008745741612949</v>
      </c>
      <c r="Z797" s="5">
        <f t="shared" si="216"/>
        <v>1.0505287792728322</v>
      </c>
      <c r="AA797" s="5">
        <f t="shared" si="217"/>
        <v>1.0950533669310731</v>
      </c>
      <c r="AB797" s="5">
        <f t="shared" si="218"/>
        <v>1.0950533669310731</v>
      </c>
      <c r="AC797" s="5">
        <f t="shared" si="219"/>
        <v>1.0950533669310731</v>
      </c>
      <c r="AD797" s="5">
        <f t="shared" si="220"/>
        <v>1.0950533669310731</v>
      </c>
    </row>
    <row r="798" spans="15:30" x14ac:dyDescent="0.2">
      <c r="O798" s="6">
        <f t="shared" si="205"/>
        <v>80.489999999999696</v>
      </c>
      <c r="P798" s="6">
        <f t="shared" si="206"/>
        <v>80.499999999999702</v>
      </c>
      <c r="Q798" s="5">
        <f t="shared" si="207"/>
        <v>1.2000601273412634</v>
      </c>
      <c r="R798" s="5">
        <f t="shared" si="208"/>
        <v>1.2000601273412634</v>
      </c>
      <c r="S798" s="5">
        <f t="shared" si="209"/>
        <v>1.2202965649821897</v>
      </c>
      <c r="T798" s="5">
        <f t="shared" si="210"/>
        <v>1.2243095396515</v>
      </c>
      <c r="U798" s="5">
        <f t="shared" si="211"/>
        <v>1.2243095396515</v>
      </c>
      <c r="V798" s="5">
        <f t="shared" si="212"/>
        <v>1.2243095396515</v>
      </c>
      <c r="W798" s="5">
        <f t="shared" si="213"/>
        <v>1.2243095396515</v>
      </c>
      <c r="X798" s="5">
        <f t="shared" si="214"/>
        <v>1</v>
      </c>
      <c r="Y798" s="5">
        <f t="shared" si="215"/>
        <v>1.2000601273412634</v>
      </c>
      <c r="Z798" s="5">
        <f t="shared" si="216"/>
        <v>1.0500914279696654</v>
      </c>
      <c r="AA798" s="5">
        <f t="shared" si="217"/>
        <v>1.0944985661382034</v>
      </c>
      <c r="AB798" s="5">
        <f t="shared" si="218"/>
        <v>1.0944985661382034</v>
      </c>
      <c r="AC798" s="5">
        <f t="shared" si="219"/>
        <v>1.0944985661382034</v>
      </c>
      <c r="AD798" s="5">
        <f t="shared" si="220"/>
        <v>1.0944985661382034</v>
      </c>
    </row>
    <row r="799" spans="15:30" x14ac:dyDescent="0.2">
      <c r="O799" s="6">
        <f t="shared" si="205"/>
        <v>80.589999999999691</v>
      </c>
      <c r="P799" s="6">
        <f t="shared" si="206"/>
        <v>80.599999999999696</v>
      </c>
      <c r="Q799" s="5">
        <f t="shared" si="207"/>
        <v>1.1992487507221015</v>
      </c>
      <c r="R799" s="5">
        <f t="shared" si="208"/>
        <v>1.1992487507221015</v>
      </c>
      <c r="S799" s="5">
        <f t="shared" si="209"/>
        <v>1.2194781914169128</v>
      </c>
      <c r="T799" s="5">
        <f t="shared" si="210"/>
        <v>1.2235120754435616</v>
      </c>
      <c r="U799" s="5">
        <f t="shared" si="211"/>
        <v>1.2235120754435616</v>
      </c>
      <c r="V799" s="5">
        <f t="shared" si="212"/>
        <v>1.2235120754435616</v>
      </c>
      <c r="W799" s="5">
        <f t="shared" si="213"/>
        <v>1.2235120754435616</v>
      </c>
      <c r="X799" s="5">
        <f t="shared" si="214"/>
        <v>1</v>
      </c>
      <c r="Y799" s="5">
        <f t="shared" si="215"/>
        <v>1.1992487507221015</v>
      </c>
      <c r="Z799" s="5">
        <f t="shared" si="216"/>
        <v>1.049656651833343</v>
      </c>
      <c r="AA799" s="5">
        <f t="shared" si="217"/>
        <v>1.0939462831123354</v>
      </c>
      <c r="AB799" s="5">
        <f t="shared" si="218"/>
        <v>1.0939462831123354</v>
      </c>
      <c r="AC799" s="5">
        <f t="shared" si="219"/>
        <v>1.0939462831123354</v>
      </c>
      <c r="AD799" s="5">
        <f t="shared" si="220"/>
        <v>1.0939462831123354</v>
      </c>
    </row>
    <row r="800" spans="15:30" x14ac:dyDescent="0.2">
      <c r="O800" s="6">
        <f t="shared" si="205"/>
        <v>80.689999999999685</v>
      </c>
      <c r="P800" s="6">
        <f t="shared" si="206"/>
        <v>80.69999999999969</v>
      </c>
      <c r="Q800" s="5">
        <f t="shared" si="207"/>
        <v>1.1984404307154246</v>
      </c>
      <c r="R800" s="5">
        <f t="shared" si="208"/>
        <v>1.1984404307154246</v>
      </c>
      <c r="S800" s="5">
        <f t="shared" si="209"/>
        <v>1.2186627575411768</v>
      </c>
      <c r="T800" s="5">
        <f t="shared" si="210"/>
        <v>1.2227174006825288</v>
      </c>
      <c r="U800" s="5">
        <f t="shared" si="211"/>
        <v>1.2227174006825288</v>
      </c>
      <c r="V800" s="5">
        <f t="shared" si="212"/>
        <v>1.2227174006825288</v>
      </c>
      <c r="W800" s="5">
        <f t="shared" si="213"/>
        <v>1.2227174006825288</v>
      </c>
      <c r="X800" s="5">
        <f t="shared" si="214"/>
        <v>1</v>
      </c>
      <c r="Y800" s="5">
        <f t="shared" si="215"/>
        <v>1.1984404307154246</v>
      </c>
      <c r="Z800" s="5">
        <f t="shared" si="216"/>
        <v>1.0492244395914234</v>
      </c>
      <c r="AA800" s="5">
        <f t="shared" si="217"/>
        <v>1.0933965068635243</v>
      </c>
      <c r="AB800" s="5">
        <f t="shared" si="218"/>
        <v>1.0933965068635243</v>
      </c>
      <c r="AC800" s="5">
        <f t="shared" si="219"/>
        <v>1.0933965068635243</v>
      </c>
      <c r="AD800" s="5">
        <f t="shared" si="220"/>
        <v>1.0933965068635243</v>
      </c>
    </row>
    <row r="801" spans="15:30" x14ac:dyDescent="0.2">
      <c r="O801" s="6">
        <f t="shared" si="205"/>
        <v>80.789999999999679</v>
      </c>
      <c r="P801" s="6">
        <f t="shared" si="206"/>
        <v>80.799999999999685</v>
      </c>
      <c r="Q801" s="5">
        <f t="shared" si="207"/>
        <v>1.1976351538123495</v>
      </c>
      <c r="R801" s="5">
        <f t="shared" si="208"/>
        <v>1.1976351538123495</v>
      </c>
      <c r="S801" s="5">
        <f t="shared" si="209"/>
        <v>1.2178502505698363</v>
      </c>
      <c r="T801" s="5">
        <f t="shared" si="210"/>
        <v>1.2219255034024077</v>
      </c>
      <c r="U801" s="5">
        <f t="shared" si="211"/>
        <v>1.2219255034024077</v>
      </c>
      <c r="V801" s="5">
        <f t="shared" si="212"/>
        <v>1.2219255034024077</v>
      </c>
      <c r="W801" s="5">
        <f t="shared" si="213"/>
        <v>1.2219255034024077</v>
      </c>
      <c r="X801" s="5">
        <f t="shared" si="214"/>
        <v>1</v>
      </c>
      <c r="Y801" s="5">
        <f t="shared" si="215"/>
        <v>1.1976351538123495</v>
      </c>
      <c r="Z801" s="5">
        <f t="shared" si="216"/>
        <v>1.0487947800399968</v>
      </c>
      <c r="AA801" s="5">
        <f t="shared" si="217"/>
        <v>1.0928492264664103</v>
      </c>
      <c r="AB801" s="5">
        <f t="shared" si="218"/>
        <v>1.0928492264664103</v>
      </c>
      <c r="AC801" s="5">
        <f t="shared" si="219"/>
        <v>1.0928492264664103</v>
      </c>
      <c r="AD801" s="5">
        <f t="shared" si="220"/>
        <v>1.0928492264664103</v>
      </c>
    </row>
    <row r="802" spans="15:30" x14ac:dyDescent="0.2">
      <c r="O802" s="6">
        <f t="shared" si="205"/>
        <v>80.889999999999674</v>
      </c>
      <c r="P802" s="6">
        <f t="shared" si="206"/>
        <v>80.899999999999679</v>
      </c>
      <c r="Q802" s="5">
        <f t="shared" si="207"/>
        <v>1.1968329065829235</v>
      </c>
      <c r="R802" s="5">
        <f t="shared" si="208"/>
        <v>1.1968329065829235</v>
      </c>
      <c r="S802" s="5">
        <f t="shared" si="209"/>
        <v>1.2170406577911916</v>
      </c>
      <c r="T802" s="5">
        <f t="shared" si="210"/>
        <v>1.2211363717050403</v>
      </c>
      <c r="U802" s="5">
        <f t="shared" si="211"/>
        <v>1.2211363717050403</v>
      </c>
      <c r="V802" s="5">
        <f t="shared" si="212"/>
        <v>1.2211363717050403</v>
      </c>
      <c r="W802" s="5">
        <f t="shared" si="213"/>
        <v>1.2211363717050403</v>
      </c>
      <c r="X802" s="5">
        <f t="shared" si="214"/>
        <v>1</v>
      </c>
      <c r="Y802" s="5">
        <f t="shared" si="215"/>
        <v>1.1968329065829235</v>
      </c>
      <c r="Z802" s="5">
        <f t="shared" si="216"/>
        <v>1.0483676620431741</v>
      </c>
      <c r="AA802" s="5">
        <f t="shared" si="217"/>
        <v>1.0923044310597527</v>
      </c>
      <c r="AB802" s="5">
        <f t="shared" si="218"/>
        <v>1.0923044310597527</v>
      </c>
      <c r="AC802" s="5">
        <f t="shared" si="219"/>
        <v>1.0923044310597527</v>
      </c>
      <c r="AD802" s="5">
        <f t="shared" si="220"/>
        <v>1.0923044310597527</v>
      </c>
    </row>
    <row r="803" spans="15:30" x14ac:dyDescent="0.2">
      <c r="O803" s="6">
        <f t="shared" si="205"/>
        <v>80.989999999999668</v>
      </c>
      <c r="P803" s="6">
        <f t="shared" si="206"/>
        <v>80.999999999999673</v>
      </c>
      <c r="Q803" s="5">
        <f t="shared" si="207"/>
        <v>1.1960336756755554</v>
      </c>
      <c r="R803" s="5">
        <f t="shared" si="208"/>
        <v>1.1960336756755554</v>
      </c>
      <c r="S803" s="5">
        <f t="shared" si="209"/>
        <v>1.216233966566469</v>
      </c>
      <c r="T803" s="5">
        <f t="shared" si="210"/>
        <v>1.2203499937596325</v>
      </c>
      <c r="U803" s="5">
        <f t="shared" si="211"/>
        <v>1.2203499937596325</v>
      </c>
      <c r="V803" s="5">
        <f t="shared" si="212"/>
        <v>1.2203499937596325</v>
      </c>
      <c r="W803" s="5">
        <f t="shared" si="213"/>
        <v>1.2203499937596325</v>
      </c>
      <c r="X803" s="5">
        <f t="shared" si="214"/>
        <v>1</v>
      </c>
      <c r="Y803" s="5">
        <f t="shared" si="215"/>
        <v>1.1960336756755554</v>
      </c>
      <c r="Z803" s="5">
        <f t="shared" si="216"/>
        <v>1.0479430745325835</v>
      </c>
      <c r="AA803" s="5">
        <f t="shared" si="217"/>
        <v>1.0917621098459682</v>
      </c>
      <c r="AB803" s="5">
        <f t="shared" si="218"/>
        <v>1.0917621098459682</v>
      </c>
      <c r="AC803" s="5">
        <f t="shared" si="219"/>
        <v>1.0917621098459682</v>
      </c>
      <c r="AD803" s="5">
        <f t="shared" si="220"/>
        <v>1.0917621098459682</v>
      </c>
    </row>
    <row r="804" spans="15:30" x14ac:dyDescent="0.2">
      <c r="O804" s="6">
        <f t="shared" si="205"/>
        <v>81.089999999999662</v>
      </c>
      <c r="P804" s="6">
        <f t="shared" si="206"/>
        <v>81.099999999999667</v>
      </c>
      <c r="Q804" s="5">
        <f t="shared" si="207"/>
        <v>1.1952374478164554</v>
      </c>
      <c r="R804" s="5">
        <f t="shared" si="208"/>
        <v>1.1952374478164554</v>
      </c>
      <c r="S804" s="5">
        <f t="shared" si="209"/>
        <v>1.2154301643293051</v>
      </c>
      <c r="T804" s="5">
        <f t="shared" si="210"/>
        <v>1.2195663578022804</v>
      </c>
      <c r="U804" s="5">
        <f t="shared" si="211"/>
        <v>1.2195663578022804</v>
      </c>
      <c r="V804" s="5">
        <f t="shared" si="212"/>
        <v>1.2195663578022804</v>
      </c>
      <c r="W804" s="5">
        <f t="shared" si="213"/>
        <v>1.2195663578022804</v>
      </c>
      <c r="X804" s="5">
        <f t="shared" si="214"/>
        <v>1</v>
      </c>
      <c r="Y804" s="5">
        <f t="shared" si="215"/>
        <v>1.1952374478164554</v>
      </c>
      <c r="Z804" s="5">
        <f t="shared" si="216"/>
        <v>1.0475210065068696</v>
      </c>
      <c r="AA804" s="5">
        <f t="shared" si="217"/>
        <v>1.0912222520906703</v>
      </c>
      <c r="AB804" s="5">
        <f t="shared" si="218"/>
        <v>1.0912222520906703</v>
      </c>
      <c r="AC804" s="5">
        <f t="shared" si="219"/>
        <v>1.0912222520906703</v>
      </c>
      <c r="AD804" s="5">
        <f t="shared" si="220"/>
        <v>1.0912222520906703</v>
      </c>
    </row>
    <row r="805" spans="15:30" x14ac:dyDescent="0.2">
      <c r="O805" s="6">
        <f t="shared" si="205"/>
        <v>81.189999999999657</v>
      </c>
      <c r="P805" s="6">
        <f t="shared" si="206"/>
        <v>81.199999999999662</v>
      </c>
      <c r="Q805" s="5">
        <f t="shared" si="207"/>
        <v>1.1944442098090753</v>
      </c>
      <c r="R805" s="5">
        <f t="shared" si="208"/>
        <v>1.1944442098090753</v>
      </c>
      <c r="S805" s="5">
        <f t="shared" si="209"/>
        <v>1.2146292385852349</v>
      </c>
      <c r="T805" s="5">
        <f t="shared" si="210"/>
        <v>1.2187854521355059</v>
      </c>
      <c r="U805" s="5">
        <f t="shared" si="211"/>
        <v>1.2187854521355059</v>
      </c>
      <c r="V805" s="5">
        <f t="shared" si="212"/>
        <v>1.2187854521355059</v>
      </c>
      <c r="W805" s="5">
        <f t="shared" si="213"/>
        <v>1.2187854521355059</v>
      </c>
      <c r="X805" s="5">
        <f t="shared" si="214"/>
        <v>1</v>
      </c>
      <c r="Y805" s="5">
        <f t="shared" si="215"/>
        <v>1.1944442098090753</v>
      </c>
      <c r="Z805" s="5">
        <f t="shared" si="216"/>
        <v>1.0471014470311968</v>
      </c>
      <c r="AA805" s="5">
        <f t="shared" si="217"/>
        <v>1.0906848471222157</v>
      </c>
      <c r="AB805" s="5">
        <f t="shared" si="218"/>
        <v>1.0906848471222157</v>
      </c>
      <c r="AC805" s="5">
        <f t="shared" si="219"/>
        <v>1.0906848471222157</v>
      </c>
      <c r="AD805" s="5">
        <f t="shared" si="220"/>
        <v>1.0906848471222157</v>
      </c>
    </row>
    <row r="806" spans="15:30" x14ac:dyDescent="0.2">
      <c r="O806" s="6">
        <f t="shared" si="205"/>
        <v>81.289999999999651</v>
      </c>
      <c r="P806" s="6">
        <f t="shared" si="206"/>
        <v>81.299999999999656</v>
      </c>
      <c r="Q806" s="5">
        <f t="shared" si="207"/>
        <v>1.1936539485335562</v>
      </c>
      <c r="R806" s="5">
        <f t="shared" si="208"/>
        <v>1.1936539485335562</v>
      </c>
      <c r="S806" s="5">
        <f t="shared" si="209"/>
        <v>1.213831176911186</v>
      </c>
      <c r="T806" s="5">
        <f t="shared" si="210"/>
        <v>1.2180072651277929</v>
      </c>
      <c r="U806" s="5">
        <f t="shared" si="211"/>
        <v>1.2180072651277929</v>
      </c>
      <c r="V806" s="5">
        <f t="shared" si="212"/>
        <v>1.2180072651277929</v>
      </c>
      <c r="W806" s="5">
        <f t="shared" si="213"/>
        <v>1.2180072651277929</v>
      </c>
      <c r="X806" s="5">
        <f t="shared" si="214"/>
        <v>1</v>
      </c>
      <c r="Y806" s="5">
        <f t="shared" si="215"/>
        <v>1.1936539485335562</v>
      </c>
      <c r="Z806" s="5">
        <f t="shared" si="216"/>
        <v>1.0466843852367578</v>
      </c>
      <c r="AA806" s="5">
        <f t="shared" si="217"/>
        <v>1.0901498843312534</v>
      </c>
      <c r="AB806" s="5">
        <f t="shared" si="218"/>
        <v>1.0901498843312534</v>
      </c>
      <c r="AC806" s="5">
        <f t="shared" si="219"/>
        <v>1.0901498843312534</v>
      </c>
      <c r="AD806" s="5">
        <f t="shared" si="220"/>
        <v>1.0901498843312534</v>
      </c>
    </row>
    <row r="807" spans="15:30" x14ac:dyDescent="0.2">
      <c r="O807" s="6">
        <f t="shared" si="205"/>
        <v>81.389999999999645</v>
      </c>
      <c r="P807" s="6">
        <f t="shared" si="206"/>
        <v>81.39999999999965</v>
      </c>
      <c r="Q807" s="5">
        <f t="shared" si="207"/>
        <v>1.1928666509461816</v>
      </c>
      <c r="R807" s="5">
        <f t="shared" si="208"/>
        <v>1.1928666509461816</v>
      </c>
      <c r="S807" s="5">
        <f t="shared" si="209"/>
        <v>1.2130359669549751</v>
      </c>
      <c r="T807" s="5">
        <f t="shared" si="210"/>
        <v>1.2172317852131276</v>
      </c>
      <c r="U807" s="5">
        <f t="shared" si="211"/>
        <v>1.2172317852131276</v>
      </c>
      <c r="V807" s="5">
        <f t="shared" si="212"/>
        <v>1.2172317852131276</v>
      </c>
      <c r="W807" s="5">
        <f t="shared" si="213"/>
        <v>1.2172317852131276</v>
      </c>
      <c r="X807" s="5">
        <f t="shared" si="214"/>
        <v>1</v>
      </c>
      <c r="Y807" s="5">
        <f t="shared" si="215"/>
        <v>1.1928666509461816</v>
      </c>
      <c r="Z807" s="5">
        <f t="shared" si="216"/>
        <v>1.0462698103202865</v>
      </c>
      <c r="AA807" s="5">
        <f t="shared" si="217"/>
        <v>1.0896173531702773</v>
      </c>
      <c r="AB807" s="5">
        <f t="shared" si="218"/>
        <v>1.0896173531702773</v>
      </c>
      <c r="AC807" s="5">
        <f t="shared" si="219"/>
        <v>1.0896173531702773</v>
      </c>
      <c r="AD807" s="5">
        <f t="shared" si="220"/>
        <v>1.0896173531702773</v>
      </c>
    </row>
    <row r="808" spans="15:30" x14ac:dyDescent="0.2">
      <c r="O808" s="6">
        <f t="shared" si="205"/>
        <v>81.48999999999964</v>
      </c>
      <c r="P808" s="6">
        <f t="shared" si="206"/>
        <v>81.499999999999645</v>
      </c>
      <c r="Q808" s="5">
        <f t="shared" si="207"/>
        <v>1.1920823040788322</v>
      </c>
      <c r="R808" s="5">
        <f t="shared" si="208"/>
        <v>1.1920823040788322</v>
      </c>
      <c r="S808" s="5">
        <f t="shared" si="209"/>
        <v>1.2122435964348095</v>
      </c>
      <c r="T808" s="5">
        <f t="shared" si="210"/>
        <v>1.216459000890544</v>
      </c>
      <c r="U808" s="5">
        <f t="shared" si="211"/>
        <v>1.216459000890544</v>
      </c>
      <c r="V808" s="5">
        <f t="shared" si="212"/>
        <v>1.216459000890544</v>
      </c>
      <c r="W808" s="5">
        <f t="shared" si="213"/>
        <v>1.216459000890544</v>
      </c>
      <c r="X808" s="5">
        <f t="shared" si="214"/>
        <v>1</v>
      </c>
      <c r="Y808" s="5">
        <f t="shared" si="215"/>
        <v>1.1920823040788322</v>
      </c>
      <c r="Z808" s="5">
        <f t="shared" si="216"/>
        <v>1.0458577115435743</v>
      </c>
      <c r="AA808" s="5">
        <f t="shared" si="217"/>
        <v>1.0890872431531831</v>
      </c>
      <c r="AB808" s="5">
        <f t="shared" si="218"/>
        <v>1.0890872431531831</v>
      </c>
      <c r="AC808" s="5">
        <f t="shared" si="219"/>
        <v>1.0890872431531831</v>
      </c>
      <c r="AD808" s="5">
        <f t="shared" si="220"/>
        <v>1.0890872431531831</v>
      </c>
    </row>
    <row r="809" spans="15:30" x14ac:dyDescent="0.2">
      <c r="O809" s="6">
        <f t="shared" si="205"/>
        <v>81.589999999999634</v>
      </c>
      <c r="P809" s="6">
        <f t="shared" si="206"/>
        <v>81.599999999999639</v>
      </c>
      <c r="Q809" s="5">
        <f t="shared" si="207"/>
        <v>1.1913008950384478</v>
      </c>
      <c r="R809" s="5">
        <f t="shared" si="208"/>
        <v>1.1913008950384478</v>
      </c>
      <c r="S809" s="5">
        <f t="shared" si="209"/>
        <v>1.211454053138793</v>
      </c>
      <c r="T809" s="5">
        <f t="shared" si="210"/>
        <v>1.2156889007236722</v>
      </c>
      <c r="U809" s="5">
        <f t="shared" si="211"/>
        <v>1.2156889007236722</v>
      </c>
      <c r="V809" s="5">
        <f t="shared" si="212"/>
        <v>1.2156889007236722</v>
      </c>
      <c r="W809" s="5">
        <f t="shared" si="213"/>
        <v>1.2156889007236722</v>
      </c>
      <c r="X809" s="5">
        <f t="shared" si="214"/>
        <v>1</v>
      </c>
      <c r="Y809" s="5">
        <f t="shared" si="215"/>
        <v>1.1913008950384478</v>
      </c>
      <c r="Z809" s="5">
        <f t="shared" si="216"/>
        <v>1.0454480782329914</v>
      </c>
      <c r="AA809" s="5">
        <f t="shared" si="217"/>
        <v>1.0885595438548288</v>
      </c>
      <c r="AB809" s="5">
        <f t="shared" si="218"/>
        <v>1.0885595438548288</v>
      </c>
      <c r="AC809" s="5">
        <f t="shared" si="219"/>
        <v>1.0885595438548288</v>
      </c>
      <c r="AD809" s="5">
        <f t="shared" si="220"/>
        <v>1.0885595438548288</v>
      </c>
    </row>
    <row r="810" spans="15:30" x14ac:dyDescent="0.2">
      <c r="O810" s="6">
        <f t="shared" si="205"/>
        <v>81.689999999999628</v>
      </c>
      <c r="P810" s="6">
        <f t="shared" si="206"/>
        <v>81.699999999999633</v>
      </c>
      <c r="Q810" s="5">
        <f t="shared" si="207"/>
        <v>1.1905224110064923</v>
      </c>
      <c r="R810" s="5">
        <f t="shared" si="208"/>
        <v>1.1905224110064923</v>
      </c>
      <c r="S810" s="5">
        <f t="shared" si="209"/>
        <v>1.2106673249244355</v>
      </c>
      <c r="T810" s="5">
        <f t="shared" si="210"/>
        <v>1.2149214733402907</v>
      </c>
      <c r="U810" s="5">
        <f t="shared" si="211"/>
        <v>1.2149214733402907</v>
      </c>
      <c r="V810" s="5">
        <f t="shared" si="212"/>
        <v>1.2149214733402907</v>
      </c>
      <c r="W810" s="5">
        <f t="shared" si="213"/>
        <v>1.2149214733402907</v>
      </c>
      <c r="X810" s="5">
        <f t="shared" si="214"/>
        <v>1</v>
      </c>
      <c r="Y810" s="5">
        <f t="shared" si="215"/>
        <v>1.1905224110064923</v>
      </c>
      <c r="Z810" s="5">
        <f t="shared" si="216"/>
        <v>1.0450408997790117</v>
      </c>
      <c r="AA810" s="5">
        <f t="shared" si="217"/>
        <v>1.0880342449105989</v>
      </c>
      <c r="AB810" s="5">
        <f t="shared" si="218"/>
        <v>1.0880342449105989</v>
      </c>
      <c r="AC810" s="5">
        <f t="shared" si="219"/>
        <v>1.0880342449105989</v>
      </c>
      <c r="AD810" s="5">
        <f t="shared" si="220"/>
        <v>1.0880342449105989</v>
      </c>
    </row>
    <row r="811" spans="15:30" x14ac:dyDescent="0.2">
      <c r="O811" s="6">
        <f t="shared" si="205"/>
        <v>81.789999999999623</v>
      </c>
      <c r="P811" s="6">
        <f t="shared" si="206"/>
        <v>81.799999999999628</v>
      </c>
      <c r="Q811" s="5">
        <f t="shared" si="207"/>
        <v>1.1897468392384243</v>
      </c>
      <c r="R811" s="5">
        <f t="shared" si="208"/>
        <v>1.1897468392384243</v>
      </c>
      <c r="S811" s="5">
        <f t="shared" si="209"/>
        <v>1.2098833997181664</v>
      </c>
      <c r="T811" s="5">
        <f t="shared" si="210"/>
        <v>1.2141567074318811</v>
      </c>
      <c r="U811" s="5">
        <f t="shared" si="211"/>
        <v>1.2141567074318811</v>
      </c>
      <c r="V811" s="5">
        <f t="shared" si="212"/>
        <v>1.2141567074318811</v>
      </c>
      <c r="W811" s="5">
        <f t="shared" si="213"/>
        <v>1.2141567074318811</v>
      </c>
      <c r="X811" s="5">
        <f t="shared" si="214"/>
        <v>1</v>
      </c>
      <c r="Y811" s="5">
        <f t="shared" si="215"/>
        <v>1.1897468392384243</v>
      </c>
      <c r="Z811" s="5">
        <f t="shared" si="216"/>
        <v>1.0446361656357424</v>
      </c>
      <c r="AA811" s="5">
        <f t="shared" si="217"/>
        <v>1.0875113360159723</v>
      </c>
      <c r="AB811" s="5">
        <f t="shared" si="218"/>
        <v>1.0875113360159723</v>
      </c>
      <c r="AC811" s="5">
        <f t="shared" si="219"/>
        <v>1.0875113360159723</v>
      </c>
      <c r="AD811" s="5">
        <f t="shared" si="220"/>
        <v>1.0875113360159723</v>
      </c>
    </row>
    <row r="812" spans="15:30" x14ac:dyDescent="0.2">
      <c r="O812" s="6">
        <f t="shared" si="205"/>
        <v>81.889999999999617</v>
      </c>
      <c r="P812" s="6">
        <f t="shared" si="206"/>
        <v>81.899999999999622</v>
      </c>
      <c r="Q812" s="5">
        <f t="shared" si="207"/>
        <v>1.1889741670631713</v>
      </c>
      <c r="R812" s="5">
        <f t="shared" si="208"/>
        <v>1.1889741670631713</v>
      </c>
      <c r="S812" s="5">
        <f t="shared" si="209"/>
        <v>1.2091022655148538</v>
      </c>
      <c r="T812" s="5">
        <f t="shared" si="210"/>
        <v>1.2133945917531894</v>
      </c>
      <c r="U812" s="5">
        <f t="shared" si="211"/>
        <v>1.2133945917531894</v>
      </c>
      <c r="V812" s="5">
        <f t="shared" si="212"/>
        <v>1.2133945917531894</v>
      </c>
      <c r="W812" s="5">
        <f t="shared" si="213"/>
        <v>1.2133945917531894</v>
      </c>
      <c r="X812" s="5">
        <f t="shared" si="214"/>
        <v>1</v>
      </c>
      <c r="Y812" s="5">
        <f t="shared" si="215"/>
        <v>1.1889741670631713</v>
      </c>
      <c r="Z812" s="5">
        <f t="shared" si="216"/>
        <v>1.0442338653204568</v>
      </c>
      <c r="AA812" s="5">
        <f t="shared" si="217"/>
        <v>1.0869908069260938</v>
      </c>
      <c r="AB812" s="5">
        <f t="shared" si="218"/>
        <v>1.0869908069260938</v>
      </c>
      <c r="AC812" s="5">
        <f t="shared" si="219"/>
        <v>1.0869908069260938</v>
      </c>
      <c r="AD812" s="5">
        <f t="shared" si="220"/>
        <v>1.0869908069260938</v>
      </c>
    </row>
    <row r="813" spans="15:30" x14ac:dyDescent="0.2">
      <c r="O813" s="6">
        <f t="shared" si="205"/>
        <v>81.989999999999611</v>
      </c>
      <c r="P813" s="6">
        <f t="shared" si="206"/>
        <v>81.999999999999616</v>
      </c>
      <c r="Q813" s="5">
        <f t="shared" si="207"/>
        <v>1.1882043818826098</v>
      </c>
      <c r="R813" s="5">
        <f t="shared" si="208"/>
        <v>1.1882043818826098</v>
      </c>
      <c r="S813" s="5">
        <f t="shared" si="209"/>
        <v>1.208323910377324</v>
      </c>
      <c r="T813" s="5">
        <f t="shared" si="210"/>
        <v>1.2126351151217882</v>
      </c>
      <c r="U813" s="5">
        <f t="shared" si="211"/>
        <v>1.2126351151217882</v>
      </c>
      <c r="V813" s="5">
        <f t="shared" si="212"/>
        <v>1.2126351151217882</v>
      </c>
      <c r="W813" s="5">
        <f t="shared" si="213"/>
        <v>1.2126351151217882</v>
      </c>
      <c r="X813" s="5">
        <f t="shared" si="214"/>
        <v>1</v>
      </c>
      <c r="Y813" s="5">
        <f t="shared" si="215"/>
        <v>1.1882043818826098</v>
      </c>
      <c r="Z813" s="5">
        <f t="shared" si="216"/>
        <v>1.0438339884131327</v>
      </c>
      <c r="AA813" s="5">
        <f t="shared" si="217"/>
        <v>1.0864726474553497</v>
      </c>
      <c r="AB813" s="5">
        <f t="shared" si="218"/>
        <v>1.0864726474553497</v>
      </c>
      <c r="AC813" s="5">
        <f t="shared" si="219"/>
        <v>1.0864726474553497</v>
      </c>
      <c r="AD813" s="5">
        <f t="shared" si="220"/>
        <v>1.0864726474553497</v>
      </c>
    </row>
    <row r="814" spans="15:30" x14ac:dyDescent="0.2">
      <c r="O814" s="6">
        <f t="shared" si="205"/>
        <v>82.089999999999606</v>
      </c>
      <c r="P814" s="6">
        <f t="shared" si="206"/>
        <v>82.099999999999611</v>
      </c>
      <c r="Q814" s="5">
        <f t="shared" si="207"/>
        <v>1.1874374711710463</v>
      </c>
      <c r="R814" s="5">
        <f t="shared" si="208"/>
        <v>1.1874374711710463</v>
      </c>
      <c r="S814" s="5">
        <f t="shared" si="209"/>
        <v>1.2075483224358903</v>
      </c>
      <c r="T814" s="5">
        <f t="shared" si="210"/>
        <v>1.2118782664176426</v>
      </c>
      <c r="U814" s="5">
        <f t="shared" si="211"/>
        <v>1.2118782664176426</v>
      </c>
      <c r="V814" s="5">
        <f t="shared" si="212"/>
        <v>1.2118782664176426</v>
      </c>
      <c r="W814" s="5">
        <f t="shared" si="213"/>
        <v>1.2118782664176426</v>
      </c>
      <c r="X814" s="5">
        <f t="shared" si="214"/>
        <v>1</v>
      </c>
      <c r="Y814" s="5">
        <f t="shared" si="215"/>
        <v>1.1874374711710463</v>
      </c>
      <c r="Z814" s="5">
        <f t="shared" si="216"/>
        <v>1.0434365245559929</v>
      </c>
      <c r="AA814" s="5">
        <f t="shared" si="217"/>
        <v>1.0859568474769461</v>
      </c>
      <c r="AB814" s="5">
        <f t="shared" si="218"/>
        <v>1.0859568474769461</v>
      </c>
      <c r="AC814" s="5">
        <f t="shared" si="219"/>
        <v>1.0859568474769461</v>
      </c>
      <c r="AD814" s="5">
        <f t="shared" si="220"/>
        <v>1.0859568474769461</v>
      </c>
    </row>
    <row r="815" spans="15:30" x14ac:dyDescent="0.2">
      <c r="O815" s="6">
        <f t="shared" si="205"/>
        <v>82.1899999999996</v>
      </c>
      <c r="P815" s="6">
        <f t="shared" si="206"/>
        <v>82.199999999999605</v>
      </c>
      <c r="Q815" s="5">
        <f t="shared" si="207"/>
        <v>1.1866734224747073</v>
      </c>
      <c r="R815" s="5">
        <f t="shared" si="208"/>
        <v>1.1866734224747073</v>
      </c>
      <c r="S815" s="5">
        <f t="shared" si="209"/>
        <v>1.2067754898878802</v>
      </c>
      <c r="T815" s="5">
        <f t="shared" si="210"/>
        <v>1.2111240345826824</v>
      </c>
      <c r="U815" s="5">
        <f t="shared" si="211"/>
        <v>1.2111240345826824</v>
      </c>
      <c r="V815" s="5">
        <f t="shared" si="212"/>
        <v>1.2111240345826824</v>
      </c>
      <c r="W815" s="5">
        <f t="shared" si="213"/>
        <v>1.2111240345826824</v>
      </c>
      <c r="X815" s="5">
        <f t="shared" si="214"/>
        <v>1</v>
      </c>
      <c r="Y815" s="5">
        <f t="shared" si="215"/>
        <v>1.1866734224747073</v>
      </c>
      <c r="Z815" s="5">
        <f t="shared" si="216"/>
        <v>1.0430414634530512</v>
      </c>
      <c r="AA815" s="5">
        <f t="shared" si="217"/>
        <v>1.0854433969224913</v>
      </c>
      <c r="AB815" s="5">
        <f t="shared" si="218"/>
        <v>1.0854433969224913</v>
      </c>
      <c r="AC815" s="5">
        <f t="shared" si="219"/>
        <v>1.0854433969224913</v>
      </c>
      <c r="AD815" s="5">
        <f t="shared" si="220"/>
        <v>1.0854433969224913</v>
      </c>
    </row>
    <row r="816" spans="15:30" x14ac:dyDescent="0.2">
      <c r="O816" s="6">
        <f t="shared" si="205"/>
        <v>82.289999999999594</v>
      </c>
      <c r="P816" s="6">
        <f t="shared" si="206"/>
        <v>82.299999999999599</v>
      </c>
      <c r="Q816" s="5">
        <f t="shared" si="207"/>
        <v>1.1859122234112298</v>
      </c>
      <c r="R816" s="5">
        <f t="shared" si="208"/>
        <v>1.1859122234112298</v>
      </c>
      <c r="S816" s="5">
        <f t="shared" si="209"/>
        <v>1.2060054009971704</v>
      </c>
      <c r="T816" s="5">
        <f t="shared" si="210"/>
        <v>1.2103724086203738</v>
      </c>
      <c r="U816" s="5">
        <f t="shared" si="211"/>
        <v>1.2103724086203738</v>
      </c>
      <c r="V816" s="5">
        <f t="shared" si="212"/>
        <v>1.2103724086203738</v>
      </c>
      <c r="W816" s="5">
        <f t="shared" si="213"/>
        <v>1.2103724086203738</v>
      </c>
      <c r="X816" s="5">
        <f t="shared" si="214"/>
        <v>1</v>
      </c>
      <c r="Y816" s="5">
        <f t="shared" si="215"/>
        <v>1.1859122234112298</v>
      </c>
      <c r="Z816" s="5">
        <f t="shared" si="216"/>
        <v>1.042648794869661</v>
      </c>
      <c r="AA816" s="5">
        <f t="shared" si="217"/>
        <v>1.0849322857815817</v>
      </c>
      <c r="AB816" s="5">
        <f t="shared" si="218"/>
        <v>1.0849322857815817</v>
      </c>
      <c r="AC816" s="5">
        <f t="shared" si="219"/>
        <v>1.0849322857815817</v>
      </c>
      <c r="AD816" s="5">
        <f t="shared" si="220"/>
        <v>1.0849322857815817</v>
      </c>
    </row>
    <row r="817" spans="15:30" x14ac:dyDescent="0.2">
      <c r="O817" s="6">
        <f t="shared" si="205"/>
        <v>82.389999999999588</v>
      </c>
      <c r="P817" s="6">
        <f t="shared" si="206"/>
        <v>82.399999999999594</v>
      </c>
      <c r="Q817" s="5">
        <f t="shared" si="207"/>
        <v>1.1851538616691586</v>
      </c>
      <c r="R817" s="5">
        <f t="shared" si="208"/>
        <v>1.1851538616691586</v>
      </c>
      <c r="S817" s="5">
        <f t="shared" si="209"/>
        <v>1.2052380440937238</v>
      </c>
      <c r="T817" s="5">
        <f t="shared" si="210"/>
        <v>1.2096233775952983</v>
      </c>
      <c r="U817" s="5">
        <f t="shared" si="211"/>
        <v>1.2096233775952983</v>
      </c>
      <c r="V817" s="5">
        <f t="shared" si="212"/>
        <v>1.2096233775952983</v>
      </c>
      <c r="W817" s="5">
        <f t="shared" si="213"/>
        <v>1.2096233775952983</v>
      </c>
      <c r="X817" s="5">
        <f t="shared" si="214"/>
        <v>1</v>
      </c>
      <c r="Y817" s="5">
        <f t="shared" si="215"/>
        <v>1.1851538616691586</v>
      </c>
      <c r="Z817" s="5">
        <f t="shared" si="216"/>
        <v>1.0422585086320695</v>
      </c>
      <c r="AA817" s="5">
        <f t="shared" si="217"/>
        <v>1.0844235041013914</v>
      </c>
      <c r="AB817" s="5">
        <f t="shared" si="218"/>
        <v>1.0844235041013914</v>
      </c>
      <c r="AC817" s="5">
        <f t="shared" si="219"/>
        <v>1.0844235041013914</v>
      </c>
      <c r="AD817" s="5">
        <f t="shared" si="220"/>
        <v>1.0844235041013914</v>
      </c>
    </row>
    <row r="818" spans="15:30" x14ac:dyDescent="0.2">
      <c r="O818" s="6">
        <f t="shared" si="205"/>
        <v>82.489999999999583</v>
      </c>
      <c r="P818" s="6">
        <f t="shared" si="206"/>
        <v>82.499999999999588</v>
      </c>
      <c r="Q818" s="5">
        <f t="shared" si="207"/>
        <v>1.1843983250074461</v>
      </c>
      <c r="R818" s="5">
        <f t="shared" si="208"/>
        <v>1.1843983250074461</v>
      </c>
      <c r="S818" s="5">
        <f t="shared" si="209"/>
        <v>1.2044734075731309</v>
      </c>
      <c r="T818" s="5">
        <f t="shared" si="210"/>
        <v>1.2088769306327318</v>
      </c>
      <c r="U818" s="5">
        <f t="shared" si="211"/>
        <v>1.2088769306327318</v>
      </c>
      <c r="V818" s="5">
        <f t="shared" si="212"/>
        <v>1.2088769306327318</v>
      </c>
      <c r="W818" s="5">
        <f t="shared" si="213"/>
        <v>1.2088769306327318</v>
      </c>
      <c r="X818" s="5">
        <f t="shared" si="214"/>
        <v>1</v>
      </c>
      <c r="Y818" s="5">
        <f t="shared" si="215"/>
        <v>1.1843983250074461</v>
      </c>
      <c r="Z818" s="5">
        <f t="shared" si="216"/>
        <v>1.041870594626974</v>
      </c>
      <c r="AA818" s="5">
        <f t="shared" si="217"/>
        <v>1.0839170419862647</v>
      </c>
      <c r="AB818" s="5">
        <f t="shared" si="218"/>
        <v>1.0839170419862647</v>
      </c>
      <c r="AC818" s="5">
        <f t="shared" si="219"/>
        <v>1.0839170419862647</v>
      </c>
      <c r="AD818" s="5">
        <f t="shared" si="220"/>
        <v>1.0839170419862647</v>
      </c>
    </row>
    <row r="819" spans="15:30" x14ac:dyDescent="0.2">
      <c r="O819" s="6">
        <f t="shared" si="205"/>
        <v>82.589999999999577</v>
      </c>
      <c r="P819" s="6">
        <f t="shared" si="206"/>
        <v>82.599999999999582</v>
      </c>
      <c r="Q819" s="5">
        <f t="shared" si="207"/>
        <v>1.1836456012549565</v>
      </c>
      <c r="R819" s="5">
        <f t="shared" si="208"/>
        <v>1.1836456012549565</v>
      </c>
      <c r="S819" s="5">
        <f t="shared" si="209"/>
        <v>1.203711479896155</v>
      </c>
      <c r="T819" s="5">
        <f t="shared" si="210"/>
        <v>1.2081330569182309</v>
      </c>
      <c r="U819" s="5">
        <f t="shared" si="211"/>
        <v>1.2081330569182309</v>
      </c>
      <c r="V819" s="5">
        <f t="shared" si="212"/>
        <v>1.2081330569182309</v>
      </c>
      <c r="W819" s="5">
        <f t="shared" si="213"/>
        <v>1.2081330569182309</v>
      </c>
      <c r="X819" s="5">
        <f t="shared" si="214"/>
        <v>1</v>
      </c>
      <c r="Y819" s="5">
        <f t="shared" si="215"/>
        <v>1.1836456012549565</v>
      </c>
      <c r="Z819" s="5">
        <f t="shared" si="216"/>
        <v>1.0414850428010827</v>
      </c>
      <c r="AA819" s="5">
        <f t="shared" si="217"/>
        <v>1.0834128895973121</v>
      </c>
      <c r="AB819" s="5">
        <f t="shared" si="218"/>
        <v>1.0834128895973121</v>
      </c>
      <c r="AC819" s="5">
        <f t="shared" si="219"/>
        <v>1.0834128895973121</v>
      </c>
      <c r="AD819" s="5">
        <f t="shared" si="220"/>
        <v>1.0834128895973121</v>
      </c>
    </row>
    <row r="820" spans="15:30" x14ac:dyDescent="0.2">
      <c r="O820" s="6">
        <f t="shared" si="205"/>
        <v>82.689999999999571</v>
      </c>
      <c r="P820" s="6">
        <f t="shared" si="206"/>
        <v>82.699999999999577</v>
      </c>
      <c r="Q820" s="5">
        <f t="shared" si="207"/>
        <v>1.1828956783099758</v>
      </c>
      <c r="R820" s="5">
        <f t="shared" si="208"/>
        <v>1.1828956783099758</v>
      </c>
      <c r="S820" s="5">
        <f t="shared" si="209"/>
        <v>1.2029522495882812</v>
      </c>
      <c r="T820" s="5">
        <f t="shared" si="210"/>
        <v>1.2073917456972181</v>
      </c>
      <c r="U820" s="5">
        <f t="shared" si="211"/>
        <v>1.2073917456972181</v>
      </c>
      <c r="V820" s="5">
        <f t="shared" si="212"/>
        <v>1.2073917456972181</v>
      </c>
      <c r="W820" s="5">
        <f t="shared" si="213"/>
        <v>1.2073917456972181</v>
      </c>
      <c r="X820" s="5">
        <f t="shared" si="214"/>
        <v>1</v>
      </c>
      <c r="Y820" s="5">
        <f t="shared" si="215"/>
        <v>1.1828956783099758</v>
      </c>
      <c r="Z820" s="5">
        <f t="shared" si="216"/>
        <v>1.0411018431606802</v>
      </c>
      <c r="AA820" s="5">
        <f t="shared" si="217"/>
        <v>1.0829110371520099</v>
      </c>
      <c r="AB820" s="5">
        <f t="shared" si="218"/>
        <v>1.0829110371520099</v>
      </c>
      <c r="AC820" s="5">
        <f t="shared" si="219"/>
        <v>1.0829110371520099</v>
      </c>
      <c r="AD820" s="5">
        <f t="shared" si="220"/>
        <v>1.0829110371520099</v>
      </c>
    </row>
    <row r="821" spans="15:30" x14ac:dyDescent="0.2">
      <c r="O821" s="6">
        <f t="shared" si="205"/>
        <v>82.789999999999566</v>
      </c>
      <c r="P821" s="6">
        <f t="shared" si="206"/>
        <v>82.799999999999571</v>
      </c>
      <c r="Q821" s="5">
        <f t="shared" si="207"/>
        <v>1.182148544139723</v>
      </c>
      <c r="R821" s="5">
        <f t="shared" si="208"/>
        <v>1.182148544139723</v>
      </c>
      <c r="S821" s="5">
        <f t="shared" si="209"/>
        <v>1.2021957052392676</v>
      </c>
      <c r="T821" s="5">
        <f t="shared" si="210"/>
        <v>1.2066529862745738</v>
      </c>
      <c r="U821" s="5">
        <f t="shared" si="211"/>
        <v>1.2066529862745738</v>
      </c>
      <c r="V821" s="5">
        <f t="shared" si="212"/>
        <v>1.2066529862745738</v>
      </c>
      <c r="W821" s="5">
        <f t="shared" si="213"/>
        <v>1.2066529862745738</v>
      </c>
      <c r="X821" s="5">
        <f t="shared" si="214"/>
        <v>1</v>
      </c>
      <c r="Y821" s="5">
        <f t="shared" si="215"/>
        <v>1.182148544139723</v>
      </c>
      <c r="Z821" s="5">
        <f t="shared" si="216"/>
        <v>1.040720985771195</v>
      </c>
      <c r="AA821" s="5">
        <f t="shared" si="217"/>
        <v>1.0824114749238036</v>
      </c>
      <c r="AB821" s="5">
        <f t="shared" si="218"/>
        <v>1.0824114749238036</v>
      </c>
      <c r="AC821" s="5">
        <f t="shared" si="219"/>
        <v>1.0824114749238036</v>
      </c>
      <c r="AD821" s="5">
        <f t="shared" si="220"/>
        <v>1.0824114749238036</v>
      </c>
    </row>
    <row r="822" spans="15:30" x14ac:dyDescent="0.2">
      <c r="O822" s="6">
        <f t="shared" si="205"/>
        <v>82.88999999999956</v>
      </c>
      <c r="P822" s="6">
        <f t="shared" si="206"/>
        <v>82.899999999999565</v>
      </c>
      <c r="Q822" s="5">
        <f t="shared" si="207"/>
        <v>1.1814041867798688</v>
      </c>
      <c r="R822" s="5">
        <f t="shared" si="208"/>
        <v>1.1814041867798688</v>
      </c>
      <c r="S822" s="5">
        <f t="shared" si="209"/>
        <v>1.2014418355027034</v>
      </c>
      <c r="T822" s="5">
        <f t="shared" si="210"/>
        <v>1.2059167680142306</v>
      </c>
      <c r="U822" s="5">
        <f t="shared" si="211"/>
        <v>1.2059167680142306</v>
      </c>
      <c r="V822" s="5">
        <f t="shared" si="212"/>
        <v>1.2059167680142306</v>
      </c>
      <c r="W822" s="5">
        <f t="shared" si="213"/>
        <v>1.2059167680142306</v>
      </c>
      <c r="X822" s="5">
        <f t="shared" si="214"/>
        <v>1</v>
      </c>
      <c r="Y822" s="5">
        <f t="shared" si="215"/>
        <v>1.1814041867798688</v>
      </c>
      <c r="Z822" s="5">
        <f t="shared" si="216"/>
        <v>1.0403424607567717</v>
      </c>
      <c r="AA822" s="5">
        <f t="shared" si="217"/>
        <v>1.0819141932417138</v>
      </c>
      <c r="AB822" s="5">
        <f t="shared" si="218"/>
        <v>1.0819141932417138</v>
      </c>
      <c r="AC822" s="5">
        <f t="shared" si="219"/>
        <v>1.0819141932417138</v>
      </c>
      <c r="AD822" s="5">
        <f t="shared" si="220"/>
        <v>1.0819141932417138</v>
      </c>
    </row>
    <row r="823" spans="15:30" x14ac:dyDescent="0.2">
      <c r="O823" s="6">
        <f t="shared" si="205"/>
        <v>82.989999999999554</v>
      </c>
      <c r="P823" s="6">
        <f t="shared" si="206"/>
        <v>82.999999999999559</v>
      </c>
      <c r="Q823" s="5">
        <f t="shared" si="207"/>
        <v>1.1806625943340547</v>
      </c>
      <c r="R823" s="5">
        <f t="shared" si="208"/>
        <v>1.1806625943340547</v>
      </c>
      <c r="S823" s="5">
        <f t="shared" si="209"/>
        <v>1.2006906290955677</v>
      </c>
      <c r="T823" s="5">
        <f t="shared" si="210"/>
        <v>1.2051830803387706</v>
      </c>
      <c r="U823" s="5">
        <f t="shared" si="211"/>
        <v>1.2051830803387706</v>
      </c>
      <c r="V823" s="5">
        <f t="shared" si="212"/>
        <v>1.2051830803387706</v>
      </c>
      <c r="W823" s="5">
        <f t="shared" si="213"/>
        <v>1.2051830803387706</v>
      </c>
      <c r="X823" s="5">
        <f t="shared" si="214"/>
        <v>1</v>
      </c>
      <c r="Y823" s="5">
        <f t="shared" si="215"/>
        <v>1.1806625943340547</v>
      </c>
      <c r="Z823" s="5">
        <f t="shared" si="216"/>
        <v>1.0399662582998468</v>
      </c>
      <c r="AA823" s="5">
        <f t="shared" si="217"/>
        <v>1.0814191824899448</v>
      </c>
      <c r="AB823" s="5">
        <f t="shared" si="218"/>
        <v>1.0814191824899448</v>
      </c>
      <c r="AC823" s="5">
        <f t="shared" si="219"/>
        <v>1.0814191824899448</v>
      </c>
      <c r="AD823" s="5">
        <f t="shared" si="220"/>
        <v>1.0814191824899448</v>
      </c>
    </row>
    <row r="824" spans="15:30" x14ac:dyDescent="0.2">
      <c r="O824" s="6">
        <f t="shared" si="205"/>
        <v>83.089999999999549</v>
      </c>
      <c r="P824" s="6">
        <f t="shared" si="206"/>
        <v>83.099999999999554</v>
      </c>
      <c r="Q824" s="5">
        <f t="shared" si="207"/>
        <v>1.1799237549734194</v>
      </c>
      <c r="R824" s="5">
        <f t="shared" si="208"/>
        <v>1.1799237549734194</v>
      </c>
      <c r="S824" s="5">
        <f t="shared" si="209"/>
        <v>1.1999420747977927</v>
      </c>
      <c r="T824" s="5">
        <f t="shared" si="210"/>
        <v>1.2044519127290252</v>
      </c>
      <c r="U824" s="5">
        <f t="shared" si="211"/>
        <v>1.2044519127290252</v>
      </c>
      <c r="V824" s="5">
        <f t="shared" si="212"/>
        <v>1.2044519127290252</v>
      </c>
      <c r="W824" s="5">
        <f t="shared" si="213"/>
        <v>1.2044519127290252</v>
      </c>
      <c r="X824" s="5">
        <f t="shared" si="214"/>
        <v>1</v>
      </c>
      <c r="Y824" s="5">
        <f t="shared" si="215"/>
        <v>1.1799237549734194</v>
      </c>
      <c r="Z824" s="5">
        <f t="shared" si="216"/>
        <v>1.0395923686407287</v>
      </c>
      <c r="AA824" s="5">
        <f t="shared" si="217"/>
        <v>1.0809264331074995</v>
      </c>
      <c r="AB824" s="5">
        <f t="shared" si="218"/>
        <v>1.0809264331074995</v>
      </c>
      <c r="AC824" s="5">
        <f t="shared" si="219"/>
        <v>1.0809264331074995</v>
      </c>
      <c r="AD824" s="5">
        <f t="shared" si="220"/>
        <v>1.0809264331074995</v>
      </c>
    </row>
    <row r="825" spans="15:30" x14ac:dyDescent="0.2">
      <c r="O825" s="6">
        <f t="shared" si="205"/>
        <v>83.189999999999543</v>
      </c>
      <c r="P825" s="6">
        <f t="shared" si="206"/>
        <v>83.199999999999548</v>
      </c>
      <c r="Q825" s="5">
        <f t="shared" si="207"/>
        <v>1.1791876569361259</v>
      </c>
      <c r="R825" s="5">
        <f t="shared" si="208"/>
        <v>1.1791876569361259</v>
      </c>
      <c r="S825" s="5">
        <f t="shared" si="209"/>
        <v>1.1991961614518314</v>
      </c>
      <c r="T825" s="5">
        <f t="shared" si="210"/>
        <v>1.2037232547236807</v>
      </c>
      <c r="U825" s="5">
        <f t="shared" si="211"/>
        <v>1.2037232547236807</v>
      </c>
      <c r="V825" s="5">
        <f t="shared" si="212"/>
        <v>1.2037232547236807</v>
      </c>
      <c r="W825" s="5">
        <f t="shared" si="213"/>
        <v>1.2037232547236807</v>
      </c>
      <c r="X825" s="5">
        <f t="shared" si="214"/>
        <v>1</v>
      </c>
      <c r="Y825" s="5">
        <f t="shared" si="215"/>
        <v>1.1791876569361259</v>
      </c>
      <c r="Z825" s="5">
        <f t="shared" si="216"/>
        <v>1.0392207820771795</v>
      </c>
      <c r="AA825" s="5">
        <f t="shared" si="217"/>
        <v>1.0804359355877933</v>
      </c>
      <c r="AB825" s="5">
        <f t="shared" si="218"/>
        <v>1.0804359355877933</v>
      </c>
      <c r="AC825" s="5">
        <f t="shared" si="219"/>
        <v>1.0804359355877933</v>
      </c>
      <c r="AD825" s="5">
        <f t="shared" si="220"/>
        <v>1.0804359355877933</v>
      </c>
    </row>
    <row r="826" spans="15:30" x14ac:dyDescent="0.2">
      <c r="O826" s="6">
        <f t="shared" si="205"/>
        <v>83.289999999999537</v>
      </c>
      <c r="P826" s="6">
        <f t="shared" si="206"/>
        <v>83.299999999999542</v>
      </c>
      <c r="Q826" s="5">
        <f t="shared" si="207"/>
        <v>1.1784542885268965</v>
      </c>
      <c r="R826" s="5">
        <f t="shared" si="208"/>
        <v>1.1784542885268965</v>
      </c>
      <c r="S826" s="5">
        <f t="shared" si="209"/>
        <v>1.1984528779622277</v>
      </c>
      <c r="T826" s="5">
        <f t="shared" si="210"/>
        <v>1.2029970959188843</v>
      </c>
      <c r="U826" s="5">
        <f t="shared" si="211"/>
        <v>1.2029970959188843</v>
      </c>
      <c r="V826" s="5">
        <f t="shared" si="212"/>
        <v>1.2029970959188843</v>
      </c>
      <c r="W826" s="5">
        <f t="shared" si="213"/>
        <v>1.2029970959188843</v>
      </c>
      <c r="X826" s="5">
        <f t="shared" si="214"/>
        <v>1</v>
      </c>
      <c r="Y826" s="5">
        <f t="shared" si="215"/>
        <v>1.1784542885268965</v>
      </c>
      <c r="Z826" s="5">
        <f t="shared" si="216"/>
        <v>1.0388514889640024</v>
      </c>
      <c r="AA826" s="5">
        <f t="shared" si="217"/>
        <v>1.0799476804782737</v>
      </c>
      <c r="AB826" s="5">
        <f t="shared" si="218"/>
        <v>1.0799476804782737</v>
      </c>
      <c r="AC826" s="5">
        <f t="shared" si="219"/>
        <v>1.0799476804782737</v>
      </c>
      <c r="AD826" s="5">
        <f t="shared" si="220"/>
        <v>1.0799476804782737</v>
      </c>
    </row>
    <row r="827" spans="15:30" x14ac:dyDescent="0.2">
      <c r="O827" s="6">
        <f t="shared" si="205"/>
        <v>83.389999999999532</v>
      </c>
      <c r="P827" s="6">
        <f t="shared" si="206"/>
        <v>83.399999999999537</v>
      </c>
      <c r="Q827" s="5">
        <f t="shared" si="207"/>
        <v>1.1777236381165466</v>
      </c>
      <c r="R827" s="5">
        <f t="shared" si="208"/>
        <v>1.1777236381165466</v>
      </c>
      <c r="S827" s="5">
        <f t="shared" si="209"/>
        <v>1.1977122132951898</v>
      </c>
      <c r="T827" s="5">
        <f t="shared" si="210"/>
        <v>1.2022734259678547</v>
      </c>
      <c r="U827" s="5">
        <f t="shared" si="211"/>
        <v>1.2022734259678547</v>
      </c>
      <c r="V827" s="5">
        <f t="shared" si="212"/>
        <v>1.2022734259678547</v>
      </c>
      <c r="W827" s="5">
        <f t="shared" si="213"/>
        <v>1.2022734259678547</v>
      </c>
      <c r="X827" s="5">
        <f t="shared" si="214"/>
        <v>1</v>
      </c>
      <c r="Y827" s="5">
        <f t="shared" si="215"/>
        <v>1.1777236381165466</v>
      </c>
      <c r="Z827" s="5">
        <f t="shared" si="216"/>
        <v>1.0384844797126309</v>
      </c>
      <c r="AA827" s="5">
        <f t="shared" si="217"/>
        <v>1.079461658380044</v>
      </c>
      <c r="AB827" s="5">
        <f t="shared" si="218"/>
        <v>1.079461658380044</v>
      </c>
      <c r="AC827" s="5">
        <f t="shared" si="219"/>
        <v>1.079461658380044</v>
      </c>
      <c r="AD827" s="5">
        <f t="shared" si="220"/>
        <v>1.079461658380044</v>
      </c>
    </row>
    <row r="828" spans="15:30" x14ac:dyDescent="0.2">
      <c r="O828" s="6">
        <f t="shared" si="205"/>
        <v>83.489999999999526</v>
      </c>
      <c r="P828" s="6">
        <f t="shared" si="206"/>
        <v>83.499999999999531</v>
      </c>
      <c r="Q828" s="5">
        <f t="shared" si="207"/>
        <v>1.1769956941415272</v>
      </c>
      <c r="R828" s="5">
        <f t="shared" si="208"/>
        <v>1.1769956941415272</v>
      </c>
      <c r="S828" s="5">
        <f t="shared" si="209"/>
        <v>1.19697415647817</v>
      </c>
      <c r="T828" s="5">
        <f t="shared" si="210"/>
        <v>1.2015522345804952</v>
      </c>
      <c r="U828" s="5">
        <f t="shared" si="211"/>
        <v>1.2015522345804952</v>
      </c>
      <c r="V828" s="5">
        <f t="shared" si="212"/>
        <v>1.2015522345804952</v>
      </c>
      <c r="W828" s="5">
        <f t="shared" si="213"/>
        <v>1.2015522345804952</v>
      </c>
      <c r="X828" s="5">
        <f t="shared" si="214"/>
        <v>1</v>
      </c>
      <c r="Y828" s="5">
        <f t="shared" si="215"/>
        <v>1.1769956941415272</v>
      </c>
      <c r="Z828" s="5">
        <f t="shared" si="216"/>
        <v>1.0381197447907233</v>
      </c>
      <c r="AA828" s="5">
        <f t="shared" si="217"/>
        <v>1.0789778599474869</v>
      </c>
      <c r="AB828" s="5">
        <f t="shared" si="218"/>
        <v>1.0789778599474869</v>
      </c>
      <c r="AC828" s="5">
        <f t="shared" si="219"/>
        <v>1.0789778599474869</v>
      </c>
      <c r="AD828" s="5">
        <f t="shared" si="220"/>
        <v>1.0789778599474869</v>
      </c>
    </row>
    <row r="829" spans="15:30" x14ac:dyDescent="0.2">
      <c r="O829" s="6">
        <f t="shared" si="205"/>
        <v>83.58999999999952</v>
      </c>
      <c r="P829" s="6">
        <f t="shared" si="206"/>
        <v>83.599999999999525</v>
      </c>
      <c r="Q829" s="5">
        <f t="shared" si="207"/>
        <v>1.1762704451034685</v>
      </c>
      <c r="R829" s="5">
        <f t="shared" si="208"/>
        <v>1.1762704451034685</v>
      </c>
      <c r="S829" s="5">
        <f t="shared" si="209"/>
        <v>1.196238696599442</v>
      </c>
      <c r="T829" s="5">
        <f t="shared" si="210"/>
        <v>1.2008335115230113</v>
      </c>
      <c r="U829" s="5">
        <f t="shared" si="211"/>
        <v>1.2008335115230113</v>
      </c>
      <c r="V829" s="5">
        <f t="shared" si="212"/>
        <v>1.2008335115230113</v>
      </c>
      <c r="W829" s="5">
        <f t="shared" si="213"/>
        <v>1.2008335115230113</v>
      </c>
      <c r="X829" s="5">
        <f t="shared" si="214"/>
        <v>1</v>
      </c>
      <c r="Y829" s="5">
        <f t="shared" si="215"/>
        <v>1.1762704451034685</v>
      </c>
      <c r="Z829" s="5">
        <f t="shared" si="216"/>
        <v>1.0377572747217592</v>
      </c>
      <c r="AA829" s="5">
        <f t="shared" si="217"/>
        <v>1.078496275887894</v>
      </c>
      <c r="AB829" s="5">
        <f t="shared" si="218"/>
        <v>1.078496275887894</v>
      </c>
      <c r="AC829" s="5">
        <f t="shared" si="219"/>
        <v>1.078496275887894</v>
      </c>
      <c r="AD829" s="5">
        <f t="shared" si="220"/>
        <v>1.078496275887894</v>
      </c>
    </row>
    <row r="830" spans="15:30" x14ac:dyDescent="0.2">
      <c r="O830" s="6">
        <f t="shared" si="205"/>
        <v>83.689999999999515</v>
      </c>
      <c r="P830" s="6">
        <f t="shared" si="206"/>
        <v>83.69999999999952</v>
      </c>
      <c r="Q830" s="5">
        <f t="shared" si="207"/>
        <v>1.1755478795687269</v>
      </c>
      <c r="R830" s="5">
        <f t="shared" si="208"/>
        <v>1.1755478795687269</v>
      </c>
      <c r="S830" s="5">
        <f t="shared" si="209"/>
        <v>1.1955058228076887</v>
      </c>
      <c r="T830" s="5">
        <f t="shared" si="210"/>
        <v>1.2001172466175289</v>
      </c>
      <c r="U830" s="5">
        <f t="shared" si="211"/>
        <v>1.2001172466175289</v>
      </c>
      <c r="V830" s="5">
        <f t="shared" si="212"/>
        <v>1.2001172466175289</v>
      </c>
      <c r="W830" s="5">
        <f t="shared" si="213"/>
        <v>1.2001172466175289</v>
      </c>
      <c r="X830" s="5">
        <f t="shared" si="214"/>
        <v>1</v>
      </c>
      <c r="Y830" s="5">
        <f t="shared" si="215"/>
        <v>1.1755478795687269</v>
      </c>
      <c r="Z830" s="5">
        <f t="shared" si="216"/>
        <v>1.0373970600846387</v>
      </c>
      <c r="AA830" s="5">
        <f t="shared" si="217"/>
        <v>1.0780168969610973</v>
      </c>
      <c r="AB830" s="5">
        <f t="shared" si="218"/>
        <v>1.0780168969610973</v>
      </c>
      <c r="AC830" s="5">
        <f t="shared" si="219"/>
        <v>1.0780168969610973</v>
      </c>
      <c r="AD830" s="5">
        <f t="shared" si="220"/>
        <v>1.0780168969610973</v>
      </c>
    </row>
    <row r="831" spans="15:30" x14ac:dyDescent="0.2">
      <c r="O831" s="6">
        <f t="shared" si="205"/>
        <v>83.789999999999509</v>
      </c>
      <c r="P831" s="6">
        <f t="shared" si="206"/>
        <v>83.799999999999514</v>
      </c>
      <c r="Q831" s="5">
        <f t="shared" si="207"/>
        <v>1.1748279861679383</v>
      </c>
      <c r="R831" s="5">
        <f t="shared" si="208"/>
        <v>1.1748279861679383</v>
      </c>
      <c r="S831" s="5">
        <f t="shared" si="209"/>
        <v>1.1947755243115874</v>
      </c>
      <c r="T831" s="5">
        <f t="shared" si="210"/>
        <v>1.1994034297417184</v>
      </c>
      <c r="U831" s="5">
        <f t="shared" si="211"/>
        <v>1.1994034297417184</v>
      </c>
      <c r="V831" s="5">
        <f t="shared" si="212"/>
        <v>1.1994034297417184</v>
      </c>
      <c r="W831" s="5">
        <f t="shared" si="213"/>
        <v>1.1994034297417184</v>
      </c>
      <c r="X831" s="5">
        <f t="shared" si="214"/>
        <v>1</v>
      </c>
      <c r="Y831" s="5">
        <f t="shared" si="215"/>
        <v>1.1748279861679383</v>
      </c>
      <c r="Z831" s="5">
        <f t="shared" si="216"/>
        <v>1.037039091513289</v>
      </c>
      <c r="AA831" s="5">
        <f t="shared" si="217"/>
        <v>1.0775397139791034</v>
      </c>
      <c r="AB831" s="5">
        <f t="shared" si="218"/>
        <v>1.0775397139791034</v>
      </c>
      <c r="AC831" s="5">
        <f t="shared" si="219"/>
        <v>1.0775397139791034</v>
      </c>
      <c r="AD831" s="5">
        <f t="shared" si="220"/>
        <v>1.0775397139791034</v>
      </c>
    </row>
    <row r="832" spans="15:30" x14ac:dyDescent="0.2">
      <c r="O832" s="6">
        <f t="shared" si="205"/>
        <v>83.889999999999503</v>
      </c>
      <c r="P832" s="6">
        <f t="shared" si="206"/>
        <v>83.899999999999508</v>
      </c>
      <c r="Q832" s="5">
        <f t="shared" si="207"/>
        <v>1.1741107535955717</v>
      </c>
      <c r="R832" s="5">
        <f t="shared" si="208"/>
        <v>1.1741107535955717</v>
      </c>
      <c r="S832" s="5">
        <f t="shared" si="209"/>
        <v>1.1940477903794027</v>
      </c>
      <c r="T832" s="5">
        <f t="shared" si="210"/>
        <v>1.1986920508284193</v>
      </c>
      <c r="U832" s="5">
        <f t="shared" si="211"/>
        <v>1.1986920508284193</v>
      </c>
      <c r="V832" s="5">
        <f t="shared" si="212"/>
        <v>1.1986920508284193</v>
      </c>
      <c r="W832" s="5">
        <f t="shared" si="213"/>
        <v>1.1986920508284193</v>
      </c>
      <c r="X832" s="5">
        <f t="shared" si="214"/>
        <v>1</v>
      </c>
      <c r="Y832" s="5">
        <f t="shared" si="215"/>
        <v>1.1741107535955717</v>
      </c>
      <c r="Z832" s="5">
        <f t="shared" si="216"/>
        <v>1.0366833596962681</v>
      </c>
      <c r="AA832" s="5">
        <f t="shared" si="217"/>
        <v>1.0770647178057327</v>
      </c>
      <c r="AB832" s="5">
        <f t="shared" si="218"/>
        <v>1.0770647178057327</v>
      </c>
      <c r="AC832" s="5">
        <f t="shared" si="219"/>
        <v>1.0770647178057327</v>
      </c>
      <c r="AD832" s="5">
        <f t="shared" si="220"/>
        <v>1.0770647178057327</v>
      </c>
    </row>
    <row r="833" spans="15:30" x14ac:dyDescent="0.2">
      <c r="O833" s="6">
        <f t="shared" si="205"/>
        <v>83.989999999999498</v>
      </c>
      <c r="P833" s="6">
        <f t="shared" si="206"/>
        <v>83.999999999999503</v>
      </c>
      <c r="Q833" s="5">
        <f t="shared" si="207"/>
        <v>1.1733961706094891</v>
      </c>
      <c r="R833" s="5">
        <f t="shared" si="208"/>
        <v>1.1733961706094891</v>
      </c>
      <c r="S833" s="5">
        <f t="shared" si="209"/>
        <v>1.1933226103385794</v>
      </c>
      <c r="T833" s="5">
        <f t="shared" si="210"/>
        <v>1.1979830998652696</v>
      </c>
      <c r="U833" s="5">
        <f t="shared" si="211"/>
        <v>1.1979830998652696</v>
      </c>
      <c r="V833" s="5">
        <f t="shared" si="212"/>
        <v>1.1979830998652696</v>
      </c>
      <c r="W833" s="5">
        <f t="shared" si="213"/>
        <v>1.1979830998652696</v>
      </c>
      <c r="X833" s="5">
        <f t="shared" si="214"/>
        <v>1</v>
      </c>
      <c r="Y833" s="5">
        <f t="shared" si="215"/>
        <v>1.1733961706094891</v>
      </c>
      <c r="Z833" s="5">
        <f t="shared" si="216"/>
        <v>1.0363298553763776</v>
      </c>
      <c r="AA833" s="5">
        <f t="shared" si="217"/>
        <v>1.0765918993562573</v>
      </c>
      <c r="AB833" s="5">
        <f t="shared" si="218"/>
        <v>1.0765918993562573</v>
      </c>
      <c r="AC833" s="5">
        <f t="shared" si="219"/>
        <v>1.0765918993562573</v>
      </c>
      <c r="AD833" s="5">
        <f t="shared" si="220"/>
        <v>1.0765918993562573</v>
      </c>
    </row>
    <row r="834" spans="15:30" x14ac:dyDescent="0.2">
      <c r="O834" s="6">
        <f t="shared" si="205"/>
        <v>84.089999999999492</v>
      </c>
      <c r="P834" s="6">
        <f t="shared" si="206"/>
        <v>84.099999999999497</v>
      </c>
      <c r="Q834" s="5">
        <f t="shared" si="207"/>
        <v>1.1726842260305081</v>
      </c>
      <c r="R834" s="5">
        <f t="shared" si="208"/>
        <v>1.1726842260305081</v>
      </c>
      <c r="S834" s="5">
        <f t="shared" si="209"/>
        <v>1.1925999735753414</v>
      </c>
      <c r="T834" s="5">
        <f t="shared" si="210"/>
        <v>1.1972765668943373</v>
      </c>
      <c r="U834" s="5">
        <f t="shared" si="211"/>
        <v>1.1972765668943373</v>
      </c>
      <c r="V834" s="5">
        <f t="shared" si="212"/>
        <v>1.1972765668943373</v>
      </c>
      <c r="W834" s="5">
        <f t="shared" si="213"/>
        <v>1.1972765668943373</v>
      </c>
      <c r="X834" s="5">
        <f t="shared" si="214"/>
        <v>1</v>
      </c>
      <c r="Y834" s="5">
        <f t="shared" si="215"/>
        <v>1.1726842260305081</v>
      </c>
      <c r="Z834" s="5">
        <f t="shared" si="216"/>
        <v>1.0359785693502759</v>
      </c>
      <c r="AA834" s="5">
        <f t="shared" si="217"/>
        <v>1.0761212495970474</v>
      </c>
      <c r="AB834" s="5">
        <f t="shared" si="218"/>
        <v>1.0761212495970474</v>
      </c>
      <c r="AC834" s="5">
        <f t="shared" si="219"/>
        <v>1.0761212495970474</v>
      </c>
      <c r="AD834" s="5">
        <f t="shared" si="220"/>
        <v>1.0761212495970474</v>
      </c>
    </row>
    <row r="835" spans="15:30" x14ac:dyDescent="0.2">
      <c r="O835" s="6">
        <f t="shared" ref="O835:O898" si="221">P835-0.01</f>
        <v>84.189999999999486</v>
      </c>
      <c r="P835" s="6">
        <f t="shared" si="206"/>
        <v>84.199999999999491</v>
      </c>
      <c r="Q835" s="5">
        <f t="shared" si="207"/>
        <v>1.1719749087419675</v>
      </c>
      <c r="R835" s="5">
        <f t="shared" si="208"/>
        <v>1.1719749087419675</v>
      </c>
      <c r="S835" s="5">
        <f t="shared" si="209"/>
        <v>1.1918798695342907</v>
      </c>
      <c r="T835" s="5">
        <f t="shared" si="210"/>
        <v>1.1965724420117547</v>
      </c>
      <c r="U835" s="5">
        <f t="shared" si="211"/>
        <v>1.1965724420117547</v>
      </c>
      <c r="V835" s="5">
        <f t="shared" si="212"/>
        <v>1.1965724420117547</v>
      </c>
      <c r="W835" s="5">
        <f t="shared" si="213"/>
        <v>1.1965724420117547</v>
      </c>
      <c r="X835" s="5">
        <f t="shared" si="214"/>
        <v>1</v>
      </c>
      <c r="Y835" s="5">
        <f t="shared" si="215"/>
        <v>1.1719749087419675</v>
      </c>
      <c r="Z835" s="5">
        <f t="shared" si="216"/>
        <v>1.0356294924680942</v>
      </c>
      <c r="AA835" s="5">
        <f t="shared" si="217"/>
        <v>1.0756527595452163</v>
      </c>
      <c r="AB835" s="5">
        <f t="shared" si="218"/>
        <v>1.0756527595452163</v>
      </c>
      <c r="AC835" s="5">
        <f t="shared" si="219"/>
        <v>1.0756527595452163</v>
      </c>
      <c r="AD835" s="5">
        <f t="shared" si="220"/>
        <v>1.0756527595452163</v>
      </c>
    </row>
    <row r="836" spans="15:30" x14ac:dyDescent="0.2">
      <c r="O836" s="6">
        <f t="shared" si="221"/>
        <v>84.28999999999948</v>
      </c>
      <c r="P836" s="6">
        <f t="shared" ref="P836:P899" si="222">P835+0.1</f>
        <v>84.299999999999486</v>
      </c>
      <c r="Q836" s="5">
        <f t="shared" ref="Q836:Q899" si="223">IF($P836&gt;=$D$5,1,10^($C$5*LOG(MAX($P836,$E$5)/$D$5)^2))</f>
        <v>1.1712682076892973</v>
      </c>
      <c r="R836" s="5">
        <f t="shared" ref="R836:R899" si="224">IF($P836&gt;=$D$6,1,10^($C$6*LOG(MAX($P836,$E$6)/$D$6)^2))</f>
        <v>1.1712682076892973</v>
      </c>
      <c r="S836" s="5">
        <f t="shared" ref="S836:S899" si="225">IF($P836&gt;=$D$7,1,10^($C$7*LOG(MAX($P836,$E$7)/$D$7)^2))</f>
        <v>1.1911622877180139</v>
      </c>
      <c r="T836" s="5">
        <f t="shared" ref="T836:T899" si="226">IF($P836&gt;=$D$8,1,10^($C$8*LOG(MAX($P836,$E$8)/$D$8)^2))</f>
        <v>1.195870715367356</v>
      </c>
      <c r="U836" s="5">
        <f t="shared" ref="U836:U899" si="227">IF($P836&gt;=$D$9,1,10^($C$9*LOG(MAX($P836,$E$9)/$D$9)^2))</f>
        <v>1.195870715367356</v>
      </c>
      <c r="V836" s="5">
        <f t="shared" ref="V836:V899" si="228">IF($P836&gt;=$D$10,1,10^($C$10*LOG(MAX($P836,$E$10)/$D$10)^2))</f>
        <v>1.195870715367356</v>
      </c>
      <c r="W836" s="5">
        <f t="shared" ref="W836:W899" si="229">IF($P836&gt;=$D$11,1,10^($C$11*LOG(MAX($P836,$E$11)/$D$11)^2))</f>
        <v>1.195870715367356</v>
      </c>
      <c r="X836" s="5">
        <f t="shared" ref="X836:X899" si="230">IF($P836&gt;=$H838,1,10^($G$5*LOG(MAX($P836,$I$5)/$H$5)^2))</f>
        <v>1</v>
      </c>
      <c r="Y836" s="5">
        <f t="shared" ref="Y836:Y899" si="231">IF($P836&gt;=$H$6,1,10^($G$6*LOG(MAX($P836,$I$6)/$H$6)^2))</f>
        <v>1.1712682076892973</v>
      </c>
      <c r="Z836" s="5">
        <f t="shared" ref="Z836:Z899" si="232">IF($P836&gt;=$H$7,1,10^($G$7*LOG(MAX($P836,$I$7)/$H$7)^2))</f>
        <v>1.0352826156330583</v>
      </c>
      <c r="AA836" s="5">
        <f t="shared" ref="AA836:AA899" si="233">IF(P836&gt;=$H$8,1,10^($G$8*LOG(MAX($P836,$I$8)/$H$8)^2))</f>
        <v>1.0751864202682699</v>
      </c>
      <c r="AB836" s="5">
        <f t="shared" ref="AB836:AB899" si="234">IF($P836&gt;=$H$9,1,10^($G$9*LOG(MAX($P836,$I$9)/$H$9)^2))</f>
        <v>1.0751864202682699</v>
      </c>
      <c r="AC836" s="5">
        <f t="shared" ref="AC836:AC899" si="235">IF($P836&gt;=$H$10,1,10^($G$10*LOG(MAX($P836,$I$10)/$H$10)^2))</f>
        <v>1.0751864202682699</v>
      </c>
      <c r="AD836" s="5">
        <f t="shared" ref="AD836:AD899" si="236">IF($P836&gt;=$H$11,1,10^($G$11*LOG(MAX($P836,$I$11)/$H$11)^2))</f>
        <v>1.0751864202682699</v>
      </c>
    </row>
    <row r="837" spans="15:30" x14ac:dyDescent="0.2">
      <c r="O837" s="6">
        <f t="shared" si="221"/>
        <v>84.389999999999475</v>
      </c>
      <c r="P837" s="6">
        <f t="shared" si="222"/>
        <v>84.39999999999948</v>
      </c>
      <c r="Q837" s="5">
        <f t="shared" si="223"/>
        <v>1.1705641118795922</v>
      </c>
      <c r="R837" s="5">
        <f t="shared" si="224"/>
        <v>1.1705641118795922</v>
      </c>
      <c r="S837" s="5">
        <f t="shared" si="225"/>
        <v>1.1904472176866874</v>
      </c>
      <c r="T837" s="5">
        <f t="shared" si="226"/>
        <v>1.1951713771643186</v>
      </c>
      <c r="U837" s="5">
        <f t="shared" si="227"/>
        <v>1.1951713771643186</v>
      </c>
      <c r="V837" s="5">
        <f t="shared" si="228"/>
        <v>1.1951713771643186</v>
      </c>
      <c r="W837" s="5">
        <f t="shared" si="229"/>
        <v>1.1951713771643186</v>
      </c>
      <c r="X837" s="5">
        <f t="shared" si="230"/>
        <v>1</v>
      </c>
      <c r="Y837" s="5">
        <f t="shared" si="231"/>
        <v>1.1705641118795922</v>
      </c>
      <c r="Z837" s="5">
        <f t="shared" si="232"/>
        <v>1.0349379298011099</v>
      </c>
      <c r="AA837" s="5">
        <f t="shared" si="233"/>
        <v>1.0747222228837594</v>
      </c>
      <c r="AB837" s="5">
        <f t="shared" si="234"/>
        <v>1.0747222228837594</v>
      </c>
      <c r="AC837" s="5">
        <f t="shared" si="235"/>
        <v>1.0747222228837594</v>
      </c>
      <c r="AD837" s="5">
        <f t="shared" si="236"/>
        <v>1.0747222228837594</v>
      </c>
    </row>
    <row r="838" spans="15:30" x14ac:dyDescent="0.2">
      <c r="O838" s="6">
        <f t="shared" si="221"/>
        <v>84.489999999999469</v>
      </c>
      <c r="P838" s="6">
        <f t="shared" si="222"/>
        <v>84.499999999999474</v>
      </c>
      <c r="Q838" s="5">
        <f t="shared" si="223"/>
        <v>1.1698626103811873</v>
      </c>
      <c r="R838" s="5">
        <f t="shared" si="224"/>
        <v>1.1698626103811873</v>
      </c>
      <c r="S838" s="5">
        <f t="shared" si="225"/>
        <v>1.189734649057689</v>
      </c>
      <c r="T838" s="5">
        <f t="shared" si="226"/>
        <v>1.1944744176588054</v>
      </c>
      <c r="U838" s="5">
        <f t="shared" si="227"/>
        <v>1.1944744176588054</v>
      </c>
      <c r="V838" s="5">
        <f t="shared" si="228"/>
        <v>1.1944744176588054</v>
      </c>
      <c r="W838" s="5">
        <f t="shared" si="229"/>
        <v>1.1944744176588054</v>
      </c>
      <c r="X838" s="5">
        <f t="shared" si="230"/>
        <v>1</v>
      </c>
      <c r="Y838" s="5">
        <f t="shared" si="231"/>
        <v>1.1698626103811873</v>
      </c>
      <c r="Z838" s="5">
        <f t="shared" si="232"/>
        <v>1.0345954259805352</v>
      </c>
      <c r="AA838" s="5">
        <f t="shared" si="233"/>
        <v>1.0742601585589364</v>
      </c>
      <c r="AB838" s="5">
        <f t="shared" si="234"/>
        <v>1.0742601585589364</v>
      </c>
      <c r="AC838" s="5">
        <f t="shared" si="235"/>
        <v>1.0742601585589364</v>
      </c>
      <c r="AD838" s="5">
        <f t="shared" si="236"/>
        <v>1.0742601585589364</v>
      </c>
    </row>
    <row r="839" spans="15:30" x14ac:dyDescent="0.2">
      <c r="O839" s="6">
        <f t="shared" si="221"/>
        <v>84.589999999999463</v>
      </c>
      <c r="P839" s="6">
        <f t="shared" si="222"/>
        <v>84.599999999999469</v>
      </c>
      <c r="Q839" s="5">
        <f t="shared" si="223"/>
        <v>1.1691636923232394</v>
      </c>
      <c r="R839" s="5">
        <f t="shared" si="224"/>
        <v>1.1691636923232394</v>
      </c>
      <c r="S839" s="5">
        <f t="shared" si="225"/>
        <v>1.1890245715052108</v>
      </c>
      <c r="T839" s="5">
        <f t="shared" si="226"/>
        <v>1.1937798271596107</v>
      </c>
      <c r="U839" s="5">
        <f t="shared" si="227"/>
        <v>1.1937798271596107</v>
      </c>
      <c r="V839" s="5">
        <f t="shared" si="228"/>
        <v>1.1937798271596107</v>
      </c>
      <c r="W839" s="5">
        <f t="shared" si="229"/>
        <v>1.1937798271596107</v>
      </c>
      <c r="X839" s="5">
        <f t="shared" si="230"/>
        <v>1</v>
      </c>
      <c r="Y839" s="5">
        <f t="shared" si="231"/>
        <v>1.1691636923232394</v>
      </c>
      <c r="Z839" s="5">
        <f t="shared" si="232"/>
        <v>1.0342550952315934</v>
      </c>
      <c r="AA839" s="5">
        <f t="shared" si="233"/>
        <v>1.0738002185104103</v>
      </c>
      <c r="AB839" s="5">
        <f t="shared" si="234"/>
        <v>1.0738002185104103</v>
      </c>
      <c r="AC839" s="5">
        <f t="shared" si="235"/>
        <v>1.0738002185104103</v>
      </c>
      <c r="AD839" s="5">
        <f t="shared" si="236"/>
        <v>1.0738002185104103</v>
      </c>
    </row>
    <row r="840" spans="15:30" x14ac:dyDescent="0.2">
      <c r="O840" s="6">
        <f t="shared" si="221"/>
        <v>84.689999999999458</v>
      </c>
      <c r="P840" s="6">
        <f t="shared" si="222"/>
        <v>84.699999999999463</v>
      </c>
      <c r="Q840" s="5">
        <f t="shared" si="223"/>
        <v>1.1684673468953097</v>
      </c>
      <c r="R840" s="5">
        <f t="shared" si="224"/>
        <v>1.1684673468953097</v>
      </c>
      <c r="S840" s="5">
        <f t="shared" si="225"/>
        <v>1.1883169747598765</v>
      </c>
      <c r="T840" s="5">
        <f t="shared" si="226"/>
        <v>1.1930875960278107</v>
      </c>
      <c r="U840" s="5">
        <f t="shared" si="227"/>
        <v>1.1930875960278107</v>
      </c>
      <c r="V840" s="5">
        <f t="shared" si="228"/>
        <v>1.1930875960278107</v>
      </c>
      <c r="W840" s="5">
        <f t="shared" si="229"/>
        <v>1.1930875960278107</v>
      </c>
      <c r="X840" s="5">
        <f t="shared" si="230"/>
        <v>1</v>
      </c>
      <c r="Y840" s="5">
        <f t="shared" si="231"/>
        <v>1.1684673468953097</v>
      </c>
      <c r="Z840" s="5">
        <f t="shared" si="232"/>
        <v>1.0339169286661498</v>
      </c>
      <c r="AA840" s="5">
        <f t="shared" si="233"/>
        <v>1.0733423940038096</v>
      </c>
      <c r="AB840" s="5">
        <f t="shared" si="234"/>
        <v>1.0733423940038096</v>
      </c>
      <c r="AC840" s="5">
        <f t="shared" si="235"/>
        <v>1.0733423940038096</v>
      </c>
      <c r="AD840" s="5">
        <f t="shared" si="236"/>
        <v>1.0733423940038096</v>
      </c>
    </row>
    <row r="841" spans="15:30" x14ac:dyDescent="0.2">
      <c r="O841" s="6">
        <f t="shared" si="221"/>
        <v>84.789999999999452</v>
      </c>
      <c r="P841" s="6">
        <f t="shared" si="222"/>
        <v>84.799999999999457</v>
      </c>
      <c r="Q841" s="5">
        <f t="shared" si="223"/>
        <v>1.1677735633469506</v>
      </c>
      <c r="R841" s="5">
        <f t="shared" si="224"/>
        <v>1.1677735633469506</v>
      </c>
      <c r="S841" s="5">
        <f t="shared" si="225"/>
        <v>1.1876118486083607</v>
      </c>
      <c r="T841" s="5">
        <f t="shared" si="226"/>
        <v>1.1923977146764126</v>
      </c>
      <c r="U841" s="5">
        <f t="shared" si="227"/>
        <v>1.1923977146764126</v>
      </c>
      <c r="V841" s="5">
        <f t="shared" si="228"/>
        <v>1.1923977146764126</v>
      </c>
      <c r="W841" s="5">
        <f t="shared" si="229"/>
        <v>1.1923977146764126</v>
      </c>
      <c r="X841" s="5">
        <f t="shared" si="230"/>
        <v>1</v>
      </c>
      <c r="Y841" s="5">
        <f t="shared" si="231"/>
        <v>1.1677735633469506</v>
      </c>
      <c r="Z841" s="5">
        <f t="shared" si="232"/>
        <v>1.033580917447311</v>
      </c>
      <c r="AA841" s="5">
        <f t="shared" si="233"/>
        <v>1.0728866763534457</v>
      </c>
      <c r="AB841" s="5">
        <f t="shared" si="234"/>
        <v>1.0728866763534457</v>
      </c>
      <c r="AC841" s="5">
        <f t="shared" si="235"/>
        <v>1.0728866763534457</v>
      </c>
      <c r="AD841" s="5">
        <f t="shared" si="236"/>
        <v>1.0728866763534457</v>
      </c>
    </row>
    <row r="842" spans="15:30" x14ac:dyDescent="0.2">
      <c r="O842" s="6">
        <f t="shared" si="221"/>
        <v>84.889999999999446</v>
      </c>
      <c r="P842" s="6">
        <f t="shared" si="222"/>
        <v>84.899999999999451</v>
      </c>
      <c r="Q842" s="5">
        <f t="shared" si="223"/>
        <v>1.1670823309872973</v>
      </c>
      <c r="R842" s="5">
        <f t="shared" si="224"/>
        <v>1.1670823309872973</v>
      </c>
      <c r="S842" s="5">
        <f t="shared" si="225"/>
        <v>1.1869091828930112</v>
      </c>
      <c r="T842" s="5">
        <f t="shared" si="226"/>
        <v>1.1917101735700122</v>
      </c>
      <c r="U842" s="5">
        <f t="shared" si="227"/>
        <v>1.1917101735700122</v>
      </c>
      <c r="V842" s="5">
        <f t="shared" si="228"/>
        <v>1.1917101735700122</v>
      </c>
      <c r="W842" s="5">
        <f t="shared" si="229"/>
        <v>1.1917101735700122</v>
      </c>
      <c r="X842" s="5">
        <f t="shared" si="230"/>
        <v>1</v>
      </c>
      <c r="Y842" s="5">
        <f t="shared" si="231"/>
        <v>1.1670823309872973</v>
      </c>
      <c r="Z842" s="5">
        <f t="shared" si="232"/>
        <v>1.0332470527890649</v>
      </c>
      <c r="AA842" s="5">
        <f t="shared" si="233"/>
        <v>1.072433056921978</v>
      </c>
      <c r="AB842" s="5">
        <f t="shared" si="234"/>
        <v>1.072433056921978</v>
      </c>
      <c r="AC842" s="5">
        <f t="shared" si="235"/>
        <v>1.072433056921978</v>
      </c>
      <c r="AD842" s="5">
        <f t="shared" si="236"/>
        <v>1.072433056921978</v>
      </c>
    </row>
    <row r="843" spans="15:30" x14ac:dyDescent="0.2">
      <c r="O843" s="6">
        <f t="shared" si="221"/>
        <v>84.989999999999441</v>
      </c>
      <c r="P843" s="6">
        <f t="shared" si="222"/>
        <v>84.999999999999446</v>
      </c>
      <c r="Q843" s="5">
        <f t="shared" si="223"/>
        <v>1.166393639184659</v>
      </c>
      <c r="R843" s="5">
        <f t="shared" si="224"/>
        <v>1.166393639184659</v>
      </c>
      <c r="S843" s="5">
        <f t="shared" si="225"/>
        <v>1.186208967511476</v>
      </c>
      <c r="T843" s="5">
        <f t="shared" si="226"/>
        <v>1.1910249632244483</v>
      </c>
      <c r="U843" s="5">
        <f t="shared" si="227"/>
        <v>1.1910249632244483</v>
      </c>
      <c r="V843" s="5">
        <f t="shared" si="228"/>
        <v>1.1910249632244483</v>
      </c>
      <c r="W843" s="5">
        <f t="shared" si="229"/>
        <v>1.1910249632244483</v>
      </c>
      <c r="X843" s="5">
        <f t="shared" si="230"/>
        <v>1</v>
      </c>
      <c r="Y843" s="5">
        <f t="shared" si="231"/>
        <v>1.166393639184659</v>
      </c>
      <c r="Z843" s="5">
        <f t="shared" si="232"/>
        <v>1.0329153259559218</v>
      </c>
      <c r="AA843" s="5">
        <f t="shared" si="233"/>
        <v>1.0719815271200839</v>
      </c>
      <c r="AB843" s="5">
        <f t="shared" si="234"/>
        <v>1.0719815271200839</v>
      </c>
      <c r="AC843" s="5">
        <f t="shared" si="235"/>
        <v>1.0719815271200839</v>
      </c>
      <c r="AD843" s="5">
        <f t="shared" si="236"/>
        <v>1.0719815271200839</v>
      </c>
    </row>
    <row r="844" spans="15:30" x14ac:dyDescent="0.2">
      <c r="O844" s="6">
        <f t="shared" si="221"/>
        <v>85.089999999999435</v>
      </c>
      <c r="P844" s="6">
        <f t="shared" si="222"/>
        <v>85.09999999999944</v>
      </c>
      <c r="Q844" s="5">
        <f t="shared" si="223"/>
        <v>1.165707477366118</v>
      </c>
      <c r="R844" s="5">
        <f t="shared" si="224"/>
        <v>1.165707477366118</v>
      </c>
      <c r="S844" s="5">
        <f t="shared" si="225"/>
        <v>1.1855111924163306</v>
      </c>
      <c r="T844" s="5">
        <f t="shared" si="226"/>
        <v>1.1903420742064643</v>
      </c>
      <c r="U844" s="5">
        <f t="shared" si="227"/>
        <v>1.1903420742064643</v>
      </c>
      <c r="V844" s="5">
        <f t="shared" si="228"/>
        <v>1.1903420742064643</v>
      </c>
      <c r="W844" s="5">
        <f t="shared" si="229"/>
        <v>1.1903420742064643</v>
      </c>
      <c r="X844" s="5">
        <f t="shared" si="230"/>
        <v>1</v>
      </c>
      <c r="Y844" s="5">
        <f t="shared" si="231"/>
        <v>1.165707477366118</v>
      </c>
      <c r="Z844" s="5">
        <f t="shared" si="232"/>
        <v>1.0325857282625597</v>
      </c>
      <c r="AA844" s="5">
        <f t="shared" si="233"/>
        <v>1.07153207840613</v>
      </c>
      <c r="AB844" s="5">
        <f t="shared" si="234"/>
        <v>1.07153207840613</v>
      </c>
      <c r="AC844" s="5">
        <f t="shared" si="235"/>
        <v>1.07153207840613</v>
      </c>
      <c r="AD844" s="5">
        <f t="shared" si="236"/>
        <v>1.07153207840613</v>
      </c>
    </row>
    <row r="845" spans="15:30" x14ac:dyDescent="0.2">
      <c r="O845" s="6">
        <f t="shared" si="221"/>
        <v>85.189999999999429</v>
      </c>
      <c r="P845" s="6">
        <f t="shared" si="222"/>
        <v>85.199999999999434</v>
      </c>
      <c r="Q845" s="5">
        <f t="shared" si="223"/>
        <v>1.1650238350171287</v>
      </c>
      <c r="R845" s="5">
        <f t="shared" si="224"/>
        <v>1.1650238350171287</v>
      </c>
      <c r="S845" s="5">
        <f t="shared" si="225"/>
        <v>1.184815847614711</v>
      </c>
      <c r="T845" s="5">
        <f t="shared" si="226"/>
        <v>1.1896614971333701</v>
      </c>
      <c r="U845" s="5">
        <f t="shared" si="227"/>
        <v>1.1896614971333701</v>
      </c>
      <c r="V845" s="5">
        <f t="shared" si="228"/>
        <v>1.1896614971333701</v>
      </c>
      <c r="W845" s="5">
        <f t="shared" si="229"/>
        <v>1.1896614971333701</v>
      </c>
      <c r="X845" s="5">
        <f t="shared" si="230"/>
        <v>1</v>
      </c>
      <c r="Y845" s="5">
        <f t="shared" si="231"/>
        <v>1.1650238350171287</v>
      </c>
      <c r="Z845" s="5">
        <f t="shared" si="232"/>
        <v>1.0322582510734708</v>
      </c>
      <c r="AA845" s="5">
        <f t="shared" si="233"/>
        <v>1.0710847022858467</v>
      </c>
      <c r="AB845" s="5">
        <f t="shared" si="234"/>
        <v>1.0710847022858467</v>
      </c>
      <c r="AC845" s="5">
        <f t="shared" si="235"/>
        <v>1.0710847022858467</v>
      </c>
      <c r="AD845" s="5">
        <f t="shared" si="236"/>
        <v>1.0710847022858467</v>
      </c>
    </row>
    <row r="846" spans="15:30" x14ac:dyDescent="0.2">
      <c r="O846" s="6">
        <f t="shared" si="221"/>
        <v>85.289999999999424</v>
      </c>
      <c r="P846" s="6">
        <f t="shared" si="222"/>
        <v>85.299999999999429</v>
      </c>
      <c r="Q846" s="5">
        <f t="shared" si="223"/>
        <v>1.164342701681121</v>
      </c>
      <c r="R846" s="5">
        <f t="shared" si="224"/>
        <v>1.164342701681121</v>
      </c>
      <c r="S846" s="5">
        <f t="shared" si="225"/>
        <v>1.1841229231679473</v>
      </c>
      <c r="T846" s="5">
        <f t="shared" si="226"/>
        <v>1.1889832226727075</v>
      </c>
      <c r="U846" s="5">
        <f t="shared" si="227"/>
        <v>1.1889832226727075</v>
      </c>
      <c r="V846" s="5">
        <f t="shared" si="228"/>
        <v>1.1889832226727075</v>
      </c>
      <c r="W846" s="5">
        <f t="shared" si="229"/>
        <v>1.1889832226727075</v>
      </c>
      <c r="X846" s="5">
        <f t="shared" si="230"/>
        <v>1</v>
      </c>
      <c r="Y846" s="5">
        <f t="shared" si="231"/>
        <v>1.164342701681121</v>
      </c>
      <c r="Z846" s="5">
        <f t="shared" si="232"/>
        <v>1.0319328858026142</v>
      </c>
      <c r="AA846" s="5">
        <f t="shared" si="233"/>
        <v>1.0706393903120044</v>
      </c>
      <c r="AB846" s="5">
        <f t="shared" si="234"/>
        <v>1.0706393903120044</v>
      </c>
      <c r="AC846" s="5">
        <f t="shared" si="235"/>
        <v>1.0706393903120044</v>
      </c>
      <c r="AD846" s="5">
        <f t="shared" si="236"/>
        <v>1.0706393903120044</v>
      </c>
    </row>
    <row r="847" spans="15:30" x14ac:dyDescent="0.2">
      <c r="O847" s="6">
        <f t="shared" si="221"/>
        <v>85.389999999999418</v>
      </c>
      <c r="P847" s="6">
        <f t="shared" si="222"/>
        <v>85.399999999999423</v>
      </c>
      <c r="Q847" s="5">
        <f t="shared" si="223"/>
        <v>1.1636640669591067</v>
      </c>
      <c r="R847" s="5">
        <f t="shared" si="224"/>
        <v>1.1636640669591067</v>
      </c>
      <c r="S847" s="5">
        <f t="shared" si="225"/>
        <v>1.1834324091912025</v>
      </c>
      <c r="T847" s="5">
        <f t="shared" si="226"/>
        <v>1.188307241541918</v>
      </c>
      <c r="U847" s="5">
        <f t="shared" si="227"/>
        <v>1.188307241541918</v>
      </c>
      <c r="V847" s="5">
        <f t="shared" si="228"/>
        <v>1.188307241541918</v>
      </c>
      <c r="W847" s="5">
        <f t="shared" si="229"/>
        <v>1.188307241541918</v>
      </c>
      <c r="X847" s="5">
        <f t="shared" si="230"/>
        <v>1</v>
      </c>
      <c r="Y847" s="5">
        <f t="shared" si="231"/>
        <v>1.1636640669591067</v>
      </c>
      <c r="Z847" s="5">
        <f t="shared" si="232"/>
        <v>1.031609623913069</v>
      </c>
      <c r="AA847" s="5">
        <f t="shared" si="233"/>
        <v>1.0701961340840942</v>
      </c>
      <c r="AB847" s="5">
        <f t="shared" si="234"/>
        <v>1.0701961340840942</v>
      </c>
      <c r="AC847" s="5">
        <f t="shared" si="235"/>
        <v>1.0701961340840942</v>
      </c>
      <c r="AD847" s="5">
        <f t="shared" si="236"/>
        <v>1.0701961340840942</v>
      </c>
    </row>
    <row r="848" spans="15:30" x14ac:dyDescent="0.2">
      <c r="O848" s="6">
        <f t="shared" si="221"/>
        <v>85.489999999999412</v>
      </c>
      <c r="P848" s="6">
        <f t="shared" si="222"/>
        <v>85.499999999999417</v>
      </c>
      <c r="Q848" s="5">
        <f t="shared" si="223"/>
        <v>1.1629879205092901</v>
      </c>
      <c r="R848" s="5">
        <f t="shared" si="224"/>
        <v>1.1629879205092901</v>
      </c>
      <c r="S848" s="5">
        <f t="shared" si="225"/>
        <v>1.1827442958531109</v>
      </c>
      <c r="T848" s="5">
        <f t="shared" si="226"/>
        <v>1.1876335445080133</v>
      </c>
      <c r="U848" s="5">
        <f t="shared" si="227"/>
        <v>1.1876335445080133</v>
      </c>
      <c r="V848" s="5">
        <f t="shared" si="228"/>
        <v>1.1876335445080133</v>
      </c>
      <c r="W848" s="5">
        <f t="shared" si="229"/>
        <v>1.1876335445080133</v>
      </c>
      <c r="X848" s="5">
        <f t="shared" si="230"/>
        <v>1</v>
      </c>
      <c r="Y848" s="5">
        <f t="shared" si="231"/>
        <v>1.1629879205092901</v>
      </c>
      <c r="Z848" s="5">
        <f t="shared" si="232"/>
        <v>1.0312884569166891</v>
      </c>
      <c r="AA848" s="5">
        <f t="shared" si="233"/>
        <v>1.0697549252480087</v>
      </c>
      <c r="AB848" s="5">
        <f t="shared" si="234"/>
        <v>1.0697549252480087</v>
      </c>
      <c r="AC848" s="5">
        <f t="shared" si="235"/>
        <v>1.0697549252480087</v>
      </c>
      <c r="AD848" s="5">
        <f t="shared" si="236"/>
        <v>1.0697549252480087</v>
      </c>
    </row>
    <row r="849" spans="15:30" x14ac:dyDescent="0.2">
      <c r="O849" s="6">
        <f t="shared" si="221"/>
        <v>85.589999999999407</v>
      </c>
      <c r="P849" s="6">
        <f t="shared" si="222"/>
        <v>85.599999999999412</v>
      </c>
      <c r="Q849" s="5">
        <f t="shared" si="223"/>
        <v>1.1623142520466794</v>
      </c>
      <c r="R849" s="5">
        <f t="shared" si="224"/>
        <v>1.1623142520466794</v>
      </c>
      <c r="S849" s="5">
        <f t="shared" si="225"/>
        <v>1.1820585733754236</v>
      </c>
      <c r="T849" s="5">
        <f t="shared" si="226"/>
        <v>1.1869621223872482</v>
      </c>
      <c r="U849" s="5">
        <f t="shared" si="227"/>
        <v>1.1869621223872482</v>
      </c>
      <c r="V849" s="5">
        <f t="shared" si="228"/>
        <v>1.1869621223872482</v>
      </c>
      <c r="W849" s="5">
        <f t="shared" si="229"/>
        <v>1.1869621223872482</v>
      </c>
      <c r="X849" s="5">
        <f t="shared" si="230"/>
        <v>1</v>
      </c>
      <c r="Y849" s="5">
        <f t="shared" si="231"/>
        <v>1.1623142520466794</v>
      </c>
      <c r="Z849" s="5">
        <f t="shared" si="232"/>
        <v>1.0309693763737648</v>
      </c>
      <c r="AA849" s="5">
        <f t="shared" si="233"/>
        <v>1.0693157554957278</v>
      </c>
      <c r="AB849" s="5">
        <f t="shared" si="234"/>
        <v>1.0693157554957278</v>
      </c>
      <c r="AC849" s="5">
        <f t="shared" si="235"/>
        <v>1.0693157554957278</v>
      </c>
      <c r="AD849" s="5">
        <f t="shared" si="236"/>
        <v>1.0693157554957278</v>
      </c>
    </row>
    <row r="850" spans="15:30" x14ac:dyDescent="0.2">
      <c r="O850" s="6">
        <f t="shared" si="221"/>
        <v>85.689999999999401</v>
      </c>
      <c r="P850" s="6">
        <f t="shared" si="222"/>
        <v>85.699999999999406</v>
      </c>
      <c r="Q850" s="5">
        <f t="shared" si="223"/>
        <v>1.1616430513427034</v>
      </c>
      <c r="R850" s="5">
        <f t="shared" si="224"/>
        <v>1.1616430513427034</v>
      </c>
      <c r="S850" s="5">
        <f t="shared" si="225"/>
        <v>1.1813752320326536</v>
      </c>
      <c r="T850" s="5">
        <f t="shared" si="226"/>
        <v>1.1862929660447969</v>
      </c>
      <c r="U850" s="5">
        <f t="shared" si="227"/>
        <v>1.1862929660447969</v>
      </c>
      <c r="V850" s="5">
        <f t="shared" si="228"/>
        <v>1.1862929660447969</v>
      </c>
      <c r="W850" s="5">
        <f t="shared" si="229"/>
        <v>1.1862929660447969</v>
      </c>
      <c r="X850" s="5">
        <f t="shared" si="230"/>
        <v>1</v>
      </c>
      <c r="Y850" s="5">
        <f t="shared" si="231"/>
        <v>1.1616430513427034</v>
      </c>
      <c r="Z850" s="5">
        <f t="shared" si="232"/>
        <v>1.030652373892684</v>
      </c>
      <c r="AA850" s="5">
        <f t="shared" si="233"/>
        <v>1.0688786165650057</v>
      </c>
      <c r="AB850" s="5">
        <f t="shared" si="234"/>
        <v>1.0688786165650057</v>
      </c>
      <c r="AC850" s="5">
        <f t="shared" si="235"/>
        <v>1.0688786165650057</v>
      </c>
      <c r="AD850" s="5">
        <f t="shared" si="236"/>
        <v>1.0688786165650057</v>
      </c>
    </row>
    <row r="851" spans="15:30" x14ac:dyDescent="0.2">
      <c r="O851" s="6">
        <f t="shared" si="221"/>
        <v>85.789999999999395</v>
      </c>
      <c r="P851" s="6">
        <f t="shared" si="222"/>
        <v>85.7999999999994</v>
      </c>
      <c r="Q851" s="5">
        <f t="shared" si="223"/>
        <v>1.1609743082248312</v>
      </c>
      <c r="R851" s="5">
        <f t="shared" si="224"/>
        <v>1.1609743082248312</v>
      </c>
      <c r="S851" s="5">
        <f t="shared" si="225"/>
        <v>1.1806942621517236</v>
      </c>
      <c r="T851" s="5">
        <f t="shared" si="226"/>
        <v>1.18562606639443</v>
      </c>
      <c r="U851" s="5">
        <f t="shared" si="227"/>
        <v>1.18562606639443</v>
      </c>
      <c r="V851" s="5">
        <f t="shared" si="228"/>
        <v>1.18562606639443</v>
      </c>
      <c r="W851" s="5">
        <f t="shared" si="229"/>
        <v>1.18562606639443</v>
      </c>
      <c r="X851" s="5">
        <f t="shared" si="230"/>
        <v>1</v>
      </c>
      <c r="Y851" s="5">
        <f t="shared" si="231"/>
        <v>1.1609743082248312</v>
      </c>
      <c r="Z851" s="5">
        <f t="shared" si="232"/>
        <v>1.0303374411295969</v>
      </c>
      <c r="AA851" s="5">
        <f t="shared" si="233"/>
        <v>1.0684435002390602</v>
      </c>
      <c r="AB851" s="5">
        <f t="shared" si="234"/>
        <v>1.0684435002390602</v>
      </c>
      <c r="AC851" s="5">
        <f t="shared" si="235"/>
        <v>1.0684435002390602</v>
      </c>
      <c r="AD851" s="5">
        <f t="shared" si="236"/>
        <v>1.0684435002390602</v>
      </c>
    </row>
    <row r="852" spans="15:30" x14ac:dyDescent="0.2">
      <c r="O852" s="6">
        <f t="shared" si="221"/>
        <v>85.88999999999939</v>
      </c>
      <c r="P852" s="6">
        <f t="shared" si="222"/>
        <v>85.899999999999395</v>
      </c>
      <c r="Q852" s="5">
        <f t="shared" si="223"/>
        <v>1.1603080125761926</v>
      </c>
      <c r="R852" s="5">
        <f t="shared" si="224"/>
        <v>1.1603080125761926</v>
      </c>
      <c r="S852" s="5">
        <f t="shared" si="225"/>
        <v>1.1800156541116202</v>
      </c>
      <c r="T852" s="5">
        <f t="shared" si="226"/>
        <v>1.1849614143981964</v>
      </c>
      <c r="U852" s="5">
        <f t="shared" si="227"/>
        <v>1.1849614143981964</v>
      </c>
      <c r="V852" s="5">
        <f t="shared" si="228"/>
        <v>1.1849614143981964</v>
      </c>
      <c r="W852" s="5">
        <f t="shared" si="229"/>
        <v>1.1849614143981964</v>
      </c>
      <c r="X852" s="5">
        <f t="shared" si="230"/>
        <v>1</v>
      </c>
      <c r="Y852" s="5">
        <f t="shared" si="231"/>
        <v>1.1603080125761926</v>
      </c>
      <c r="Z852" s="5">
        <f t="shared" si="232"/>
        <v>1.0300245697880837</v>
      </c>
      <c r="AA852" s="5">
        <f t="shared" si="233"/>
        <v>1.068010398346265</v>
      </c>
      <c r="AB852" s="5">
        <f t="shared" si="234"/>
        <v>1.068010398346265</v>
      </c>
      <c r="AC852" s="5">
        <f t="shared" si="235"/>
        <v>1.068010398346265</v>
      </c>
      <c r="AD852" s="5">
        <f t="shared" si="236"/>
        <v>1.068010398346265</v>
      </c>
    </row>
    <row r="853" spans="15:30" x14ac:dyDescent="0.2">
      <c r="O853" s="6">
        <f t="shared" si="221"/>
        <v>85.989999999999384</v>
      </c>
      <c r="P853" s="6">
        <f t="shared" si="222"/>
        <v>85.999999999999389</v>
      </c>
      <c r="Q853" s="5">
        <f t="shared" si="223"/>
        <v>1.159644154335205</v>
      </c>
      <c r="R853" s="5">
        <f t="shared" si="224"/>
        <v>1.159644154335205</v>
      </c>
      <c r="S853" s="5">
        <f t="shared" si="225"/>
        <v>1.1793393983430458</v>
      </c>
      <c r="T853" s="5">
        <f t="shared" si="226"/>
        <v>1.1842990010661052</v>
      </c>
      <c r="U853" s="5">
        <f t="shared" si="227"/>
        <v>1.1842990010661052</v>
      </c>
      <c r="V853" s="5">
        <f t="shared" si="228"/>
        <v>1.1842990010661052</v>
      </c>
      <c r="W853" s="5">
        <f t="shared" si="229"/>
        <v>1.1842990010661052</v>
      </c>
      <c r="X853" s="5">
        <f t="shared" si="230"/>
        <v>1</v>
      </c>
      <c r="Y853" s="5">
        <f t="shared" si="231"/>
        <v>1.159644154335205</v>
      </c>
      <c r="Z853" s="5">
        <f t="shared" si="232"/>
        <v>1.0297137516188259</v>
      </c>
      <c r="AA853" s="5">
        <f t="shared" si="233"/>
        <v>1.067579302759845</v>
      </c>
      <c r="AB853" s="5">
        <f t="shared" si="234"/>
        <v>1.067579302759845</v>
      </c>
      <c r="AC853" s="5">
        <f t="shared" si="235"/>
        <v>1.067579302759845</v>
      </c>
      <c r="AD853" s="5">
        <f t="shared" si="236"/>
        <v>1.067579302759845</v>
      </c>
    </row>
    <row r="854" spans="15:30" x14ac:dyDescent="0.2">
      <c r="O854" s="6">
        <f t="shared" si="221"/>
        <v>86.089999999999378</v>
      </c>
      <c r="P854" s="6">
        <f t="shared" si="222"/>
        <v>86.099999999999383</v>
      </c>
      <c r="Q854" s="5">
        <f t="shared" si="223"/>
        <v>1.158982723495199</v>
      </c>
      <c r="R854" s="5">
        <f t="shared" si="224"/>
        <v>1.158982723495199</v>
      </c>
      <c r="S854" s="5">
        <f t="shared" si="225"/>
        <v>1.1786654853280774</v>
      </c>
      <c r="T854" s="5">
        <f t="shared" si="226"/>
        <v>1.1836388174558126</v>
      </c>
      <c r="U854" s="5">
        <f t="shared" si="227"/>
        <v>1.1836388174558126</v>
      </c>
      <c r="V854" s="5">
        <f t="shared" si="228"/>
        <v>1.1836388174558126</v>
      </c>
      <c r="W854" s="5">
        <f t="shared" si="229"/>
        <v>1.1836388174558126</v>
      </c>
      <c r="X854" s="5">
        <f t="shared" si="230"/>
        <v>1</v>
      </c>
      <c r="Y854" s="5">
        <f t="shared" si="231"/>
        <v>1.158982723495199</v>
      </c>
      <c r="Z854" s="5">
        <f t="shared" si="232"/>
        <v>1.0294049784192782</v>
      </c>
      <c r="AA854" s="5">
        <f t="shared" si="233"/>
        <v>1.067150205397573</v>
      </c>
      <c r="AB854" s="5">
        <f t="shared" si="234"/>
        <v>1.067150205397573</v>
      </c>
      <c r="AC854" s="5">
        <f t="shared" si="235"/>
        <v>1.067150205397573</v>
      </c>
      <c r="AD854" s="5">
        <f t="shared" si="236"/>
        <v>1.067150205397573</v>
      </c>
    </row>
    <row r="855" spans="15:30" x14ac:dyDescent="0.2">
      <c r="O855" s="6">
        <f t="shared" si="221"/>
        <v>86.189999999999372</v>
      </c>
      <c r="P855" s="6">
        <f t="shared" si="222"/>
        <v>86.199999999999378</v>
      </c>
      <c r="Q855" s="5">
        <f t="shared" si="223"/>
        <v>1.1583237101040529</v>
      </c>
      <c r="R855" s="5">
        <f t="shared" si="224"/>
        <v>1.1583237101040529</v>
      </c>
      <c r="S855" s="5">
        <f t="shared" si="225"/>
        <v>1.1779939055998252</v>
      </c>
      <c r="T855" s="5">
        <f t="shared" si="226"/>
        <v>1.1829808546723093</v>
      </c>
      <c r="U855" s="5">
        <f t="shared" si="227"/>
        <v>1.1829808546723093</v>
      </c>
      <c r="V855" s="5">
        <f t="shared" si="228"/>
        <v>1.1829808546723093</v>
      </c>
      <c r="W855" s="5">
        <f t="shared" si="229"/>
        <v>1.1829808546723093</v>
      </c>
      <c r="X855" s="5">
        <f t="shared" si="230"/>
        <v>1</v>
      </c>
      <c r="Y855" s="5">
        <f t="shared" si="231"/>
        <v>1.1583237101040529</v>
      </c>
      <c r="Z855" s="5">
        <f t="shared" si="232"/>
        <v>1.0290982420333459</v>
      </c>
      <c r="AA855" s="5">
        <f t="shared" si="233"/>
        <v>1.0667230982214697</v>
      </c>
      <c r="AB855" s="5">
        <f t="shared" si="234"/>
        <v>1.0667230982214697</v>
      </c>
      <c r="AC855" s="5">
        <f t="shared" si="235"/>
        <v>1.0667230982214697</v>
      </c>
      <c r="AD855" s="5">
        <f t="shared" si="236"/>
        <v>1.0667230982214697</v>
      </c>
    </row>
    <row r="856" spans="15:30" x14ac:dyDescent="0.2">
      <c r="O856" s="6">
        <f t="shared" si="221"/>
        <v>86.289999999999367</v>
      </c>
      <c r="P856" s="6">
        <f t="shared" si="222"/>
        <v>86.299999999999372</v>
      </c>
      <c r="Q856" s="5">
        <f t="shared" si="223"/>
        <v>1.1576671042638236</v>
      </c>
      <c r="R856" s="5">
        <f t="shared" si="224"/>
        <v>1.1576671042638236</v>
      </c>
      <c r="S856" s="5">
        <f t="shared" si="225"/>
        <v>1.1773246497420966</v>
      </c>
      <c r="T856" s="5">
        <f t="shared" si="226"/>
        <v>1.182325103867611</v>
      </c>
      <c r="U856" s="5">
        <f t="shared" si="227"/>
        <v>1.182325103867611</v>
      </c>
      <c r="V856" s="5">
        <f t="shared" si="228"/>
        <v>1.182325103867611</v>
      </c>
      <c r="W856" s="5">
        <f t="shared" si="229"/>
        <v>1.182325103867611</v>
      </c>
      <c r="X856" s="5">
        <f t="shared" si="230"/>
        <v>1</v>
      </c>
      <c r="Y856" s="5">
        <f t="shared" si="231"/>
        <v>1.1576671042638236</v>
      </c>
      <c r="Z856" s="5">
        <f t="shared" si="232"/>
        <v>1.0287935343510612</v>
      </c>
      <c r="AA856" s="5">
        <f t="shared" si="233"/>
        <v>1.0662979732375046</v>
      </c>
      <c r="AB856" s="5">
        <f t="shared" si="234"/>
        <v>1.0662979732375046</v>
      </c>
      <c r="AC856" s="5">
        <f t="shared" si="235"/>
        <v>1.0662979732375046</v>
      </c>
      <c r="AD856" s="5">
        <f t="shared" si="236"/>
        <v>1.0662979732375046</v>
      </c>
    </row>
    <row r="857" spans="15:30" x14ac:dyDescent="0.2">
      <c r="O857" s="6">
        <f t="shared" si="221"/>
        <v>86.389999999999361</v>
      </c>
      <c r="P857" s="6">
        <f t="shared" si="222"/>
        <v>86.399999999999366</v>
      </c>
      <c r="Q857" s="5">
        <f t="shared" si="223"/>
        <v>1.1570128961303847</v>
      </c>
      <c r="R857" s="5">
        <f t="shared" si="224"/>
        <v>1.1570128961303847</v>
      </c>
      <c r="S857" s="5">
        <f t="shared" si="225"/>
        <v>1.1766577083890597</v>
      </c>
      <c r="T857" s="5">
        <f t="shared" si="226"/>
        <v>1.1816715562404516</v>
      </c>
      <c r="U857" s="5">
        <f t="shared" si="227"/>
        <v>1.1816715562404516</v>
      </c>
      <c r="V857" s="5">
        <f t="shared" si="228"/>
        <v>1.1816715562404516</v>
      </c>
      <c r="W857" s="5">
        <f t="shared" si="229"/>
        <v>1.1816715562404516</v>
      </c>
      <c r="X857" s="5">
        <f t="shared" si="230"/>
        <v>1</v>
      </c>
      <c r="Y857" s="5">
        <f t="shared" si="231"/>
        <v>1.1570128961303847</v>
      </c>
      <c r="Z857" s="5">
        <f t="shared" si="232"/>
        <v>1.028490847308267</v>
      </c>
      <c r="AA857" s="5">
        <f t="shared" si="233"/>
        <v>1.0658748224953019</v>
      </c>
      <c r="AB857" s="5">
        <f t="shared" si="234"/>
        <v>1.0658748224953019</v>
      </c>
      <c r="AC857" s="5">
        <f t="shared" si="235"/>
        <v>1.0658748224953019</v>
      </c>
      <c r="AD857" s="5">
        <f t="shared" si="236"/>
        <v>1.0658748224953019</v>
      </c>
    </row>
    <row r="858" spans="15:30" x14ac:dyDescent="0.2">
      <c r="O858" s="6">
        <f t="shared" si="221"/>
        <v>86.489999999999355</v>
      </c>
      <c r="P858" s="6">
        <f t="shared" si="222"/>
        <v>86.499999999999361</v>
      </c>
      <c r="Q858" s="5">
        <f t="shared" si="223"/>
        <v>1.156361075913066</v>
      </c>
      <c r="R858" s="5">
        <f t="shared" si="224"/>
        <v>1.156361075913066</v>
      </c>
      <c r="S858" s="5">
        <f t="shared" si="225"/>
        <v>1.1759930722249119</v>
      </c>
      <c r="T858" s="5">
        <f t="shared" si="226"/>
        <v>1.1810202030359778</v>
      </c>
      <c r="U858" s="5">
        <f t="shared" si="227"/>
        <v>1.1810202030359778</v>
      </c>
      <c r="V858" s="5">
        <f t="shared" si="228"/>
        <v>1.1810202030359778</v>
      </c>
      <c r="W858" s="5">
        <f t="shared" si="229"/>
        <v>1.1810202030359778</v>
      </c>
      <c r="X858" s="5">
        <f t="shared" si="230"/>
        <v>1</v>
      </c>
      <c r="Y858" s="5">
        <f t="shared" si="231"/>
        <v>1.156361075913066</v>
      </c>
      <c r="Z858" s="5">
        <f t="shared" si="232"/>
        <v>1.0281901728862981</v>
      </c>
      <c r="AA858" s="5">
        <f t="shared" si="233"/>
        <v>1.0654536380878461</v>
      </c>
      <c r="AB858" s="5">
        <f t="shared" si="234"/>
        <v>1.0654536380878461</v>
      </c>
      <c r="AC858" s="5">
        <f t="shared" si="235"/>
        <v>1.0654536380878461</v>
      </c>
      <c r="AD858" s="5">
        <f t="shared" si="236"/>
        <v>1.0654536380878461</v>
      </c>
    </row>
    <row r="859" spans="15:30" x14ac:dyDescent="0.2">
      <c r="O859" s="6">
        <f t="shared" si="221"/>
        <v>86.58999999999935</v>
      </c>
      <c r="P859" s="6">
        <f t="shared" si="222"/>
        <v>86.599999999999355</v>
      </c>
      <c r="Q859" s="5">
        <f t="shared" si="223"/>
        <v>1.1557116338742974</v>
      </c>
      <c r="R859" s="5">
        <f t="shared" si="224"/>
        <v>1.1557116338742974</v>
      </c>
      <c r="S859" s="5">
        <f t="shared" si="225"/>
        <v>1.1753307319835509</v>
      </c>
      <c r="T859" s="5">
        <f t="shared" si="226"/>
        <v>1.180371035545448</v>
      </c>
      <c r="U859" s="5">
        <f t="shared" si="227"/>
        <v>1.180371035545448</v>
      </c>
      <c r="V859" s="5">
        <f t="shared" si="228"/>
        <v>1.180371035545448</v>
      </c>
      <c r="W859" s="5">
        <f t="shared" si="229"/>
        <v>1.180371035545448</v>
      </c>
      <c r="X859" s="5">
        <f t="shared" si="230"/>
        <v>1</v>
      </c>
      <c r="Y859" s="5">
        <f t="shared" si="231"/>
        <v>1.1557116338742974</v>
      </c>
      <c r="Z859" s="5">
        <f t="shared" si="232"/>
        <v>1.0278915031116693</v>
      </c>
      <c r="AA859" s="5">
        <f t="shared" si="233"/>
        <v>1.0650344121511914</v>
      </c>
      <c r="AB859" s="5">
        <f t="shared" si="234"/>
        <v>1.0650344121511914</v>
      </c>
      <c r="AC859" s="5">
        <f t="shared" si="235"/>
        <v>1.0650344121511914</v>
      </c>
      <c r="AD859" s="5">
        <f t="shared" si="236"/>
        <v>1.0650344121511914</v>
      </c>
    </row>
    <row r="860" spans="15:30" x14ac:dyDescent="0.2">
      <c r="O860" s="6">
        <f t="shared" si="221"/>
        <v>86.689999999999344</v>
      </c>
      <c r="P860" s="6">
        <f t="shared" si="222"/>
        <v>86.699999999999349</v>
      </c>
      <c r="Q860" s="5">
        <f t="shared" si="223"/>
        <v>1.1550645603292518</v>
      </c>
      <c r="R860" s="5">
        <f t="shared" si="224"/>
        <v>1.1550645603292518</v>
      </c>
      <c r="S860" s="5">
        <f t="shared" si="225"/>
        <v>1.1746706784482464</v>
      </c>
      <c r="T860" s="5">
        <f t="shared" si="226"/>
        <v>1.179724045105931</v>
      </c>
      <c r="U860" s="5">
        <f t="shared" si="227"/>
        <v>1.179724045105931</v>
      </c>
      <c r="V860" s="5">
        <f t="shared" si="228"/>
        <v>1.179724045105931</v>
      </c>
      <c r="W860" s="5">
        <f t="shared" si="229"/>
        <v>1.179724045105931</v>
      </c>
      <c r="X860" s="5">
        <f t="shared" si="230"/>
        <v>1</v>
      </c>
      <c r="Y860" s="5">
        <f t="shared" si="231"/>
        <v>1.1550645603292518</v>
      </c>
      <c r="Z860" s="5">
        <f t="shared" si="232"/>
        <v>1.0275948300557634</v>
      </c>
      <c r="AA860" s="5">
        <f t="shared" si="233"/>
        <v>1.0646171368641735</v>
      </c>
      <c r="AB860" s="5">
        <f t="shared" si="234"/>
        <v>1.0646171368641735</v>
      </c>
      <c r="AC860" s="5">
        <f t="shared" si="235"/>
        <v>1.0646171368641735</v>
      </c>
      <c r="AD860" s="5">
        <f t="shared" si="236"/>
        <v>1.0646171368641735</v>
      </c>
    </row>
    <row r="861" spans="15:30" x14ac:dyDescent="0.2">
      <c r="O861" s="6">
        <f t="shared" si="221"/>
        <v>86.789999999999338</v>
      </c>
      <c r="P861" s="6">
        <f t="shared" si="222"/>
        <v>86.799999999999343</v>
      </c>
      <c r="Q861" s="5">
        <f t="shared" si="223"/>
        <v>1.1544198456454955</v>
      </c>
      <c r="R861" s="5">
        <f t="shared" si="224"/>
        <v>1.1544198456454955</v>
      </c>
      <c r="S861" s="5">
        <f t="shared" si="225"/>
        <v>1.1740129024513164</v>
      </c>
      <c r="T861" s="5">
        <f t="shared" si="226"/>
        <v>1.1790792231000093</v>
      </c>
      <c r="U861" s="5">
        <f t="shared" si="227"/>
        <v>1.1790792231000093</v>
      </c>
      <c r="V861" s="5">
        <f t="shared" si="228"/>
        <v>1.1790792231000093</v>
      </c>
      <c r="W861" s="5">
        <f t="shared" si="229"/>
        <v>1.1790792231000093</v>
      </c>
      <c r="X861" s="5">
        <f t="shared" si="230"/>
        <v>1</v>
      </c>
      <c r="Y861" s="5">
        <f t="shared" si="231"/>
        <v>1.1544198456454955</v>
      </c>
      <c r="Z861" s="5">
        <f t="shared" si="232"/>
        <v>1.0273001458345228</v>
      </c>
      <c r="AA861" s="5">
        <f t="shared" si="233"/>
        <v>1.0642018044481218</v>
      </c>
      <c r="AB861" s="5">
        <f t="shared" si="234"/>
        <v>1.0642018044481218</v>
      </c>
      <c r="AC861" s="5">
        <f t="shared" si="235"/>
        <v>1.0642018044481218</v>
      </c>
      <c r="AD861" s="5">
        <f t="shared" si="236"/>
        <v>1.0642018044481218</v>
      </c>
    </row>
    <row r="862" spans="15:30" x14ac:dyDescent="0.2">
      <c r="O862" s="6">
        <f t="shared" si="221"/>
        <v>86.889999999999333</v>
      </c>
      <c r="P862" s="6">
        <f t="shared" si="222"/>
        <v>86.899999999999338</v>
      </c>
      <c r="Q862" s="5">
        <f t="shared" si="223"/>
        <v>1.1537774802426388</v>
      </c>
      <c r="R862" s="5">
        <f t="shared" si="224"/>
        <v>1.1537774802426388</v>
      </c>
      <c r="S862" s="5">
        <f t="shared" si="225"/>
        <v>1.1733573948738047</v>
      </c>
      <c r="T862" s="5">
        <f t="shared" si="226"/>
        <v>1.1784365609554832</v>
      </c>
      <c r="U862" s="5">
        <f t="shared" si="227"/>
        <v>1.1784365609554832</v>
      </c>
      <c r="V862" s="5">
        <f t="shared" si="228"/>
        <v>1.1784365609554832</v>
      </c>
      <c r="W862" s="5">
        <f t="shared" si="229"/>
        <v>1.1784365609554832</v>
      </c>
      <c r="X862" s="5">
        <f t="shared" si="230"/>
        <v>1</v>
      </c>
      <c r="Y862" s="5">
        <f t="shared" si="231"/>
        <v>1.1537774802426388</v>
      </c>
      <c r="Z862" s="5">
        <f t="shared" si="232"/>
        <v>1.0270074426081435</v>
      </c>
      <c r="AA862" s="5">
        <f t="shared" si="233"/>
        <v>1.063788407166578</v>
      </c>
      <c r="AB862" s="5">
        <f t="shared" si="234"/>
        <v>1.063788407166578</v>
      </c>
      <c r="AC862" s="5">
        <f t="shared" si="235"/>
        <v>1.063788407166578</v>
      </c>
      <c r="AD862" s="5">
        <f t="shared" si="236"/>
        <v>1.063788407166578</v>
      </c>
    </row>
    <row r="863" spans="15:30" x14ac:dyDescent="0.2">
      <c r="O863" s="6">
        <f t="shared" si="221"/>
        <v>86.989999999999327</v>
      </c>
      <c r="P863" s="6">
        <f t="shared" si="222"/>
        <v>86.999999999999332</v>
      </c>
      <c r="Q863" s="5">
        <f t="shared" si="223"/>
        <v>1.153137454591989</v>
      </c>
      <c r="R863" s="5">
        <f t="shared" si="224"/>
        <v>1.153137454591989</v>
      </c>
      <c r="S863" s="5">
        <f t="shared" si="225"/>
        <v>1.1727041466451624</v>
      </c>
      <c r="T863" s="5">
        <f t="shared" si="226"/>
        <v>1.1777960501450775</v>
      </c>
      <c r="U863" s="5">
        <f t="shared" si="227"/>
        <v>1.1777960501450775</v>
      </c>
      <c r="V863" s="5">
        <f t="shared" si="228"/>
        <v>1.1777960501450775</v>
      </c>
      <c r="W863" s="5">
        <f t="shared" si="229"/>
        <v>1.1777960501450775</v>
      </c>
      <c r="X863" s="5">
        <f t="shared" si="230"/>
        <v>1</v>
      </c>
      <c r="Y863" s="5">
        <f t="shared" si="231"/>
        <v>1.153137454591989</v>
      </c>
      <c r="Z863" s="5">
        <f t="shared" si="232"/>
        <v>1.0267167125807715</v>
      </c>
      <c r="AA863" s="5">
        <f t="shared" si="233"/>
        <v>1.0633769373250113</v>
      </c>
      <c r="AB863" s="5">
        <f t="shared" si="234"/>
        <v>1.0633769373250113</v>
      </c>
      <c r="AC863" s="5">
        <f t="shared" si="235"/>
        <v>1.0633769373250113</v>
      </c>
      <c r="AD863" s="5">
        <f t="shared" si="236"/>
        <v>1.0633769373250113</v>
      </c>
    </row>
    <row r="864" spans="15:30" x14ac:dyDescent="0.2">
      <c r="O864" s="6">
        <f t="shared" si="221"/>
        <v>87.089999999999321</v>
      </c>
      <c r="P864" s="6">
        <f t="shared" si="222"/>
        <v>87.099999999999326</v>
      </c>
      <c r="Q864" s="5">
        <f t="shared" si="223"/>
        <v>1.1524997592162081</v>
      </c>
      <c r="R864" s="5">
        <f t="shared" si="224"/>
        <v>1.1524997592162081</v>
      </c>
      <c r="S864" s="5">
        <f t="shared" si="225"/>
        <v>1.17205314874293</v>
      </c>
      <c r="T864" s="5">
        <f t="shared" si="226"/>
        <v>1.1771576821861516</v>
      </c>
      <c r="U864" s="5">
        <f t="shared" si="227"/>
        <v>1.1771576821861516</v>
      </c>
      <c r="V864" s="5">
        <f t="shared" si="228"/>
        <v>1.1771576821861516</v>
      </c>
      <c r="W864" s="5">
        <f t="shared" si="229"/>
        <v>1.1771576821861516</v>
      </c>
      <c r="X864" s="5">
        <f t="shared" si="230"/>
        <v>1</v>
      </c>
      <c r="Y864" s="5">
        <f t="shared" si="231"/>
        <v>1.1524997592162081</v>
      </c>
      <c r="Z864" s="5">
        <f t="shared" si="232"/>
        <v>1.0264279480002017</v>
      </c>
      <c r="AA864" s="5">
        <f t="shared" si="233"/>
        <v>1.0629673872705407</v>
      </c>
      <c r="AB864" s="5">
        <f t="shared" si="234"/>
        <v>1.0629673872705407</v>
      </c>
      <c r="AC864" s="5">
        <f t="shared" si="235"/>
        <v>1.0629673872705407</v>
      </c>
      <c r="AD864" s="5">
        <f t="shared" si="236"/>
        <v>1.0629673872705407</v>
      </c>
    </row>
    <row r="865" spans="15:30" x14ac:dyDescent="0.2">
      <c r="O865" s="6">
        <f t="shared" si="221"/>
        <v>87.189999999999316</v>
      </c>
      <c r="P865" s="6">
        <f t="shared" si="222"/>
        <v>87.199999999999321</v>
      </c>
      <c r="Q865" s="5">
        <f t="shared" si="223"/>
        <v>1.1518643846889707</v>
      </c>
      <c r="R865" s="5">
        <f t="shared" si="224"/>
        <v>1.1518643846889707</v>
      </c>
      <c r="S865" s="5">
        <f t="shared" si="225"/>
        <v>1.1714043921924231</v>
      </c>
      <c r="T865" s="5">
        <f t="shared" si="226"/>
        <v>1.1765214486404092</v>
      </c>
      <c r="U865" s="5">
        <f t="shared" si="227"/>
        <v>1.1765214486404092</v>
      </c>
      <c r="V865" s="5">
        <f t="shared" si="228"/>
        <v>1.1765214486404092</v>
      </c>
      <c r="W865" s="5">
        <f t="shared" si="229"/>
        <v>1.1765214486404092</v>
      </c>
      <c r="X865" s="5">
        <f t="shared" si="230"/>
        <v>1</v>
      </c>
      <c r="Y865" s="5">
        <f t="shared" si="231"/>
        <v>1.1518643846889707</v>
      </c>
      <c r="Z865" s="5">
        <f t="shared" si="232"/>
        <v>1.0261411411575787</v>
      </c>
      <c r="AA865" s="5">
        <f t="shared" si="233"/>
        <v>1.0625597493916572</v>
      </c>
      <c r="AB865" s="5">
        <f t="shared" si="234"/>
        <v>1.0625597493916572</v>
      </c>
      <c r="AC865" s="5">
        <f t="shared" si="235"/>
        <v>1.0625597493916572</v>
      </c>
      <c r="AD865" s="5">
        <f t="shared" si="236"/>
        <v>1.0625597493916572</v>
      </c>
    </row>
    <row r="866" spans="15:30" x14ac:dyDescent="0.2">
      <c r="O866" s="6">
        <f t="shared" si="221"/>
        <v>87.28999999999931</v>
      </c>
      <c r="P866" s="6">
        <f t="shared" si="222"/>
        <v>87.299999999999315</v>
      </c>
      <c r="Q866" s="5">
        <f t="shared" si="223"/>
        <v>1.1512313216346268</v>
      </c>
      <c r="R866" s="5">
        <f t="shared" si="224"/>
        <v>1.1512313216346268</v>
      </c>
      <c r="S866" s="5">
        <f t="shared" si="225"/>
        <v>1.1707578680664206</v>
      </c>
      <c r="T866" s="5">
        <f t="shared" si="226"/>
        <v>1.1758873411136144</v>
      </c>
      <c r="U866" s="5">
        <f t="shared" si="227"/>
        <v>1.1758873411136144</v>
      </c>
      <c r="V866" s="5">
        <f t="shared" si="228"/>
        <v>1.1758873411136144</v>
      </c>
      <c r="W866" s="5">
        <f t="shared" si="229"/>
        <v>1.1758873411136144</v>
      </c>
      <c r="X866" s="5">
        <f t="shared" si="230"/>
        <v>1</v>
      </c>
      <c r="Y866" s="5">
        <f t="shared" si="231"/>
        <v>1.1512313216346268</v>
      </c>
      <c r="Z866" s="5">
        <f t="shared" si="232"/>
        <v>1.025856284387102</v>
      </c>
      <c r="AA866" s="5">
        <f t="shared" si="233"/>
        <v>1.0621540161179486</v>
      </c>
      <c r="AB866" s="5">
        <f t="shared" si="234"/>
        <v>1.0621540161179486</v>
      </c>
      <c r="AC866" s="5">
        <f t="shared" si="235"/>
        <v>1.0621540161179486</v>
      </c>
      <c r="AD866" s="5">
        <f t="shared" si="236"/>
        <v>1.0621540161179486</v>
      </c>
    </row>
    <row r="867" spans="15:30" x14ac:dyDescent="0.2">
      <c r="O867" s="6">
        <f t="shared" si="221"/>
        <v>87.389999999999304</v>
      </c>
      <c r="P867" s="6">
        <f t="shared" si="222"/>
        <v>87.399999999999309</v>
      </c>
      <c r="Q867" s="5">
        <f t="shared" si="223"/>
        <v>1.1506005607278669</v>
      </c>
      <c r="R867" s="5">
        <f t="shared" si="224"/>
        <v>1.1506005607278669</v>
      </c>
      <c r="S867" s="5">
        <f t="shared" si="225"/>
        <v>1.1701135674848548</v>
      </c>
      <c r="T867" s="5">
        <f t="shared" si="226"/>
        <v>1.1752553512553046</v>
      </c>
      <c r="U867" s="5">
        <f t="shared" si="227"/>
        <v>1.1752553512553046</v>
      </c>
      <c r="V867" s="5">
        <f t="shared" si="228"/>
        <v>1.1752553512553046</v>
      </c>
      <c r="W867" s="5">
        <f t="shared" si="229"/>
        <v>1.1752553512553046</v>
      </c>
      <c r="X867" s="5">
        <f t="shared" si="230"/>
        <v>1</v>
      </c>
      <c r="Y867" s="5">
        <f t="shared" si="231"/>
        <v>1.1506005607278669</v>
      </c>
      <c r="Z867" s="5">
        <f t="shared" si="232"/>
        <v>1.0255733700657299</v>
      </c>
      <c r="AA867" s="5">
        <f t="shared" si="233"/>
        <v>1.0617501799198261</v>
      </c>
      <c r="AB867" s="5">
        <f t="shared" si="234"/>
        <v>1.0617501799198261</v>
      </c>
      <c r="AC867" s="5">
        <f t="shared" si="235"/>
        <v>1.0617501799198261</v>
      </c>
      <c r="AD867" s="5">
        <f t="shared" si="236"/>
        <v>1.0617501799198261</v>
      </c>
    </row>
    <row r="868" spans="15:30" x14ac:dyDescent="0.2">
      <c r="O868" s="6">
        <f t="shared" si="221"/>
        <v>87.489999999999299</v>
      </c>
      <c r="P868" s="6">
        <f t="shared" si="222"/>
        <v>87.499999999999304</v>
      </c>
      <c r="Q868" s="5">
        <f t="shared" si="223"/>
        <v>1.1499720926933874</v>
      </c>
      <c r="R868" s="5">
        <f t="shared" si="224"/>
        <v>1.1499720926933874</v>
      </c>
      <c r="S868" s="5">
        <f t="shared" si="225"/>
        <v>1.1694714816145046</v>
      </c>
      <c r="T868" s="5">
        <f t="shared" si="226"/>
        <v>1.1746254707585106</v>
      </c>
      <c r="U868" s="5">
        <f t="shared" si="227"/>
        <v>1.1746254707585106</v>
      </c>
      <c r="V868" s="5">
        <f t="shared" si="228"/>
        <v>1.1746254707585106</v>
      </c>
      <c r="W868" s="5">
        <f t="shared" si="229"/>
        <v>1.1746254707585106</v>
      </c>
      <c r="X868" s="5">
        <f t="shared" si="230"/>
        <v>1</v>
      </c>
      <c r="Y868" s="5">
        <f t="shared" si="231"/>
        <v>1.1499720926933874</v>
      </c>
      <c r="Z868" s="5">
        <f t="shared" si="232"/>
        <v>1.0252923906128899</v>
      </c>
      <c r="AA868" s="5">
        <f t="shared" si="233"/>
        <v>1.0613482333082542</v>
      </c>
      <c r="AB868" s="5">
        <f t="shared" si="234"/>
        <v>1.0613482333082542</v>
      </c>
      <c r="AC868" s="5">
        <f t="shared" si="235"/>
        <v>1.0613482333082542</v>
      </c>
      <c r="AD868" s="5">
        <f t="shared" si="236"/>
        <v>1.0613482333082542</v>
      </c>
    </row>
    <row r="869" spans="15:30" x14ac:dyDescent="0.2">
      <c r="O869" s="6">
        <f t="shared" si="221"/>
        <v>87.589999999999293</v>
      </c>
      <c r="P869" s="6">
        <f t="shared" si="222"/>
        <v>87.599999999999298</v>
      </c>
      <c r="Q869" s="5">
        <f t="shared" si="223"/>
        <v>1.1493459083055617</v>
      </c>
      <c r="R869" s="5">
        <f t="shared" si="224"/>
        <v>1.1493459083055617</v>
      </c>
      <c r="S869" s="5">
        <f t="shared" si="225"/>
        <v>1.1688316016686895</v>
      </c>
      <c r="T869" s="5">
        <f t="shared" si="226"/>
        <v>1.1739976913594765</v>
      </c>
      <c r="U869" s="5">
        <f t="shared" si="227"/>
        <v>1.1739976913594765</v>
      </c>
      <c r="V869" s="5">
        <f t="shared" si="228"/>
        <v>1.1739976913594765</v>
      </c>
      <c r="W869" s="5">
        <f t="shared" si="229"/>
        <v>1.1739976913594765</v>
      </c>
      <c r="X869" s="5">
        <f t="shared" si="230"/>
        <v>1</v>
      </c>
      <c r="Y869" s="5">
        <f t="shared" si="231"/>
        <v>1.1493459083055617</v>
      </c>
      <c r="Z869" s="5">
        <f t="shared" si="232"/>
        <v>1.0250133384901889</v>
      </c>
      <c r="AA869" s="5">
        <f t="shared" si="233"/>
        <v>1.0609481688344813</v>
      </c>
      <c r="AB869" s="5">
        <f t="shared" si="234"/>
        <v>1.0609481688344813</v>
      </c>
      <c r="AC869" s="5">
        <f t="shared" si="235"/>
        <v>1.0609481688344813</v>
      </c>
      <c r="AD869" s="5">
        <f t="shared" si="236"/>
        <v>1.0609481688344813</v>
      </c>
    </row>
    <row r="870" spans="15:30" x14ac:dyDescent="0.2">
      <c r="O870" s="6">
        <f t="shared" si="221"/>
        <v>87.689999999999287</v>
      </c>
      <c r="P870" s="6">
        <f t="shared" si="222"/>
        <v>87.699999999999292</v>
      </c>
      <c r="Q870" s="5">
        <f t="shared" si="223"/>
        <v>1.1487219983881134</v>
      </c>
      <c r="R870" s="5">
        <f t="shared" si="224"/>
        <v>1.1487219983881134</v>
      </c>
      <c r="S870" s="5">
        <f t="shared" si="225"/>
        <v>1.1681939189069692</v>
      </c>
      <c r="T870" s="5">
        <f t="shared" si="226"/>
        <v>1.1733720048373808</v>
      </c>
      <c r="U870" s="5">
        <f t="shared" si="227"/>
        <v>1.1733720048373808</v>
      </c>
      <c r="V870" s="5">
        <f t="shared" si="228"/>
        <v>1.1733720048373808</v>
      </c>
      <c r="W870" s="5">
        <f t="shared" si="229"/>
        <v>1.1733720048373808</v>
      </c>
      <c r="X870" s="5">
        <f t="shared" si="230"/>
        <v>1</v>
      </c>
      <c r="Y870" s="5">
        <f t="shared" si="231"/>
        <v>1.1487219983881134</v>
      </c>
      <c r="Z870" s="5">
        <f t="shared" si="232"/>
        <v>1.024736206201126</v>
      </c>
      <c r="AA870" s="5">
        <f t="shared" si="233"/>
        <v>1.0605499790897734</v>
      </c>
      <c r="AB870" s="5">
        <f t="shared" si="234"/>
        <v>1.0605499790897734</v>
      </c>
      <c r="AC870" s="5">
        <f t="shared" si="235"/>
        <v>1.0605499790897734</v>
      </c>
      <c r="AD870" s="5">
        <f t="shared" si="236"/>
        <v>1.0605499790897734</v>
      </c>
    </row>
    <row r="871" spans="15:30" x14ac:dyDescent="0.2">
      <c r="O871" s="6">
        <f t="shared" si="221"/>
        <v>87.789999999999281</v>
      </c>
      <c r="P871" s="6">
        <f t="shared" si="222"/>
        <v>87.799999999999287</v>
      </c>
      <c r="Q871" s="5">
        <f t="shared" si="223"/>
        <v>1.1481003538137884</v>
      </c>
      <c r="R871" s="5">
        <f t="shared" si="224"/>
        <v>1.1481003538137884</v>
      </c>
      <c r="S871" s="5">
        <f t="shared" si="225"/>
        <v>1.1675584246348409</v>
      </c>
      <c r="T871" s="5">
        <f t="shared" si="226"/>
        <v>1.1727484030140616</v>
      </c>
      <c r="U871" s="5">
        <f t="shared" si="227"/>
        <v>1.1727484030140616</v>
      </c>
      <c r="V871" s="5">
        <f t="shared" si="228"/>
        <v>1.1727484030140616</v>
      </c>
      <c r="W871" s="5">
        <f t="shared" si="229"/>
        <v>1.1727484030140616</v>
      </c>
      <c r="X871" s="5">
        <f t="shared" si="230"/>
        <v>1</v>
      </c>
      <c r="Y871" s="5">
        <f t="shared" si="231"/>
        <v>1.1481003538137884</v>
      </c>
      <c r="Z871" s="5">
        <f t="shared" si="232"/>
        <v>1.0244609862908087</v>
      </c>
      <c r="AA871" s="5">
        <f t="shared" si="233"/>
        <v>1.0601536567051493</v>
      </c>
      <c r="AB871" s="5">
        <f t="shared" si="234"/>
        <v>1.0601536567051493</v>
      </c>
      <c r="AC871" s="5">
        <f t="shared" si="235"/>
        <v>1.0601536567051493</v>
      </c>
      <c r="AD871" s="5">
        <f t="shared" si="236"/>
        <v>1.0601536567051493</v>
      </c>
    </row>
    <row r="872" spans="15:30" x14ac:dyDescent="0.2">
      <c r="O872" s="6">
        <f t="shared" si="221"/>
        <v>87.889999999999276</v>
      </c>
      <c r="P872" s="6">
        <f t="shared" si="222"/>
        <v>87.899999999999281</v>
      </c>
      <c r="Q872" s="5">
        <f t="shared" si="223"/>
        <v>1.1474809655040361</v>
      </c>
      <c r="R872" s="5">
        <f t="shared" si="224"/>
        <v>1.1474809655040361</v>
      </c>
      <c r="S872" s="5">
        <f t="shared" si="225"/>
        <v>1.166925110203443</v>
      </c>
      <c r="T872" s="5">
        <f t="shared" si="226"/>
        <v>1.1721268777537432</v>
      </c>
      <c r="U872" s="5">
        <f t="shared" si="227"/>
        <v>1.1721268777537432</v>
      </c>
      <c r="V872" s="5">
        <f t="shared" si="228"/>
        <v>1.1721268777537432</v>
      </c>
      <c r="W872" s="5">
        <f t="shared" si="229"/>
        <v>1.1721268777537432</v>
      </c>
      <c r="X872" s="5">
        <f t="shared" si="230"/>
        <v>1</v>
      </c>
      <c r="Y872" s="5">
        <f t="shared" si="231"/>
        <v>1.1474809655040361</v>
      </c>
      <c r="Z872" s="5">
        <f t="shared" si="232"/>
        <v>1.0241876713456701</v>
      </c>
      <c r="AA872" s="5">
        <f t="shared" si="233"/>
        <v>1.0597591943511186</v>
      </c>
      <c r="AB872" s="5">
        <f t="shared" si="234"/>
        <v>1.0597591943511186</v>
      </c>
      <c r="AC872" s="5">
        <f t="shared" si="235"/>
        <v>1.0597591943511186</v>
      </c>
      <c r="AD872" s="5">
        <f t="shared" si="236"/>
        <v>1.0597591943511186</v>
      </c>
    </row>
    <row r="873" spans="15:30" x14ac:dyDescent="0.2">
      <c r="O873" s="6">
        <f t="shared" si="221"/>
        <v>87.98999999999927</v>
      </c>
      <c r="P873" s="6">
        <f t="shared" si="222"/>
        <v>87.999999999999275</v>
      </c>
      <c r="Q873" s="5">
        <f t="shared" si="223"/>
        <v>1.1468638244286862</v>
      </c>
      <c r="R873" s="5">
        <f t="shared" si="224"/>
        <v>1.1468638244286862</v>
      </c>
      <c r="S873" s="5">
        <f t="shared" si="225"/>
        <v>1.1662939670092596</v>
      </c>
      <c r="T873" s="5">
        <f t="shared" si="226"/>
        <v>1.1715074209627649</v>
      </c>
      <c r="U873" s="5">
        <f t="shared" si="227"/>
        <v>1.1715074209627649</v>
      </c>
      <c r="V873" s="5">
        <f t="shared" si="228"/>
        <v>1.1715074209627649</v>
      </c>
      <c r="W873" s="5">
        <f t="shared" si="229"/>
        <v>1.1715074209627649</v>
      </c>
      <c r="X873" s="5">
        <f t="shared" si="230"/>
        <v>1</v>
      </c>
      <c r="Y873" s="5">
        <f t="shared" si="231"/>
        <v>1.1468638244286862</v>
      </c>
      <c r="Z873" s="5">
        <f t="shared" si="232"/>
        <v>1.0239162539931892</v>
      </c>
      <c r="AA873" s="5">
        <f t="shared" si="233"/>
        <v>1.0593665847374212</v>
      </c>
      <c r="AB873" s="5">
        <f t="shared" si="234"/>
        <v>1.0593665847374212</v>
      </c>
      <c r="AC873" s="5">
        <f t="shared" si="235"/>
        <v>1.0593665847374212</v>
      </c>
      <c r="AD873" s="5">
        <f t="shared" si="236"/>
        <v>1.0593665847374212</v>
      </c>
    </row>
    <row r="874" spans="15:30" x14ac:dyDescent="0.2">
      <c r="O874" s="6">
        <f t="shared" si="221"/>
        <v>88.089999999999264</v>
      </c>
      <c r="P874" s="6">
        <f t="shared" si="222"/>
        <v>88.09999999999927</v>
      </c>
      <c r="Q874" s="5">
        <f t="shared" si="223"/>
        <v>1.1462489216056324</v>
      </c>
      <c r="R874" s="5">
        <f t="shared" si="224"/>
        <v>1.1462489216056324</v>
      </c>
      <c r="S874" s="5">
        <f t="shared" si="225"/>
        <v>1.165664986493826</v>
      </c>
      <c r="T874" s="5">
        <f t="shared" si="226"/>
        <v>1.170890024589311</v>
      </c>
      <c r="U874" s="5">
        <f t="shared" si="227"/>
        <v>1.170890024589311</v>
      </c>
      <c r="V874" s="5">
        <f t="shared" si="228"/>
        <v>1.170890024589311</v>
      </c>
      <c r="W874" s="5">
        <f t="shared" si="229"/>
        <v>1.170890024589311</v>
      </c>
      <c r="X874" s="5">
        <f t="shared" si="230"/>
        <v>1</v>
      </c>
      <c r="Y874" s="5">
        <f t="shared" si="231"/>
        <v>1.1462489216056324</v>
      </c>
      <c r="Z874" s="5">
        <f t="shared" si="232"/>
        <v>1.0236467269016132</v>
      </c>
      <c r="AA874" s="5">
        <f t="shared" si="233"/>
        <v>1.058975820612768</v>
      </c>
      <c r="AB874" s="5">
        <f t="shared" si="234"/>
        <v>1.058975820612768</v>
      </c>
      <c r="AC874" s="5">
        <f t="shared" si="235"/>
        <v>1.058975820612768</v>
      </c>
      <c r="AD874" s="5">
        <f t="shared" si="236"/>
        <v>1.058975820612768</v>
      </c>
    </row>
    <row r="875" spans="15:30" x14ac:dyDescent="0.2">
      <c r="O875" s="6">
        <f t="shared" si="221"/>
        <v>88.189999999999259</v>
      </c>
      <c r="P875" s="6">
        <f t="shared" si="222"/>
        <v>88.199999999999264</v>
      </c>
      <c r="Q875" s="5">
        <f t="shared" si="223"/>
        <v>1.1456362481005189</v>
      </c>
      <c r="R875" s="5">
        <f t="shared" si="224"/>
        <v>1.1456362481005189</v>
      </c>
      <c r="S875" s="5">
        <f t="shared" si="225"/>
        <v>1.1650381601434392</v>
      </c>
      <c r="T875" s="5">
        <f t="shared" si="226"/>
        <v>1.1702746806231434</v>
      </c>
      <c r="U875" s="5">
        <f t="shared" si="227"/>
        <v>1.1702746806231434</v>
      </c>
      <c r="V875" s="5">
        <f t="shared" si="228"/>
        <v>1.1702746806231434</v>
      </c>
      <c r="W875" s="5">
        <f t="shared" si="229"/>
        <v>1.1702746806231434</v>
      </c>
      <c r="X875" s="5">
        <f t="shared" si="230"/>
        <v>1</v>
      </c>
      <c r="Y875" s="5">
        <f t="shared" si="231"/>
        <v>1.1456362481005189</v>
      </c>
      <c r="Z875" s="5">
        <f t="shared" si="232"/>
        <v>1.0233790827796818</v>
      </c>
      <c r="AA875" s="5">
        <f t="shared" si="233"/>
        <v>1.0585868947645862</v>
      </c>
      <c r="AB875" s="5">
        <f t="shared" si="234"/>
        <v>1.0585868947645862</v>
      </c>
      <c r="AC875" s="5">
        <f t="shared" si="235"/>
        <v>1.0585868947645862</v>
      </c>
      <c r="AD875" s="5">
        <f t="shared" si="236"/>
        <v>1.0585868947645862</v>
      </c>
    </row>
    <row r="876" spans="15:30" x14ac:dyDescent="0.2">
      <c r="O876" s="6">
        <f t="shared" si="221"/>
        <v>88.289999999999253</v>
      </c>
      <c r="P876" s="6">
        <f t="shared" si="222"/>
        <v>88.299999999999258</v>
      </c>
      <c r="Q876" s="5">
        <f t="shared" si="223"/>
        <v>1.1450257950264247</v>
      </c>
      <c r="R876" s="5">
        <f t="shared" si="224"/>
        <v>1.1450257950264247</v>
      </c>
      <c r="S876" s="5">
        <f t="shared" si="225"/>
        <v>1.1644134794888674</v>
      </c>
      <c r="T876" s="5">
        <f t="shared" si="226"/>
        <v>1.1696613810953373</v>
      </c>
      <c r="U876" s="5">
        <f t="shared" si="227"/>
        <v>1.1696613810953373</v>
      </c>
      <c r="V876" s="5">
        <f t="shared" si="228"/>
        <v>1.1696613810953373</v>
      </c>
      <c r="W876" s="5">
        <f t="shared" si="229"/>
        <v>1.1696613810953373</v>
      </c>
      <c r="X876" s="5">
        <f t="shared" si="230"/>
        <v>1</v>
      </c>
      <c r="Y876" s="5">
        <f t="shared" si="231"/>
        <v>1.1450257950264247</v>
      </c>
      <c r="Z876" s="5">
        <f t="shared" si="232"/>
        <v>1.0231133143763542</v>
      </c>
      <c r="AA876" s="5">
        <f t="shared" si="233"/>
        <v>1.058199800018764</v>
      </c>
      <c r="AB876" s="5">
        <f t="shared" si="234"/>
        <v>1.058199800018764</v>
      </c>
      <c r="AC876" s="5">
        <f t="shared" si="235"/>
        <v>1.058199800018764</v>
      </c>
      <c r="AD876" s="5">
        <f t="shared" si="236"/>
        <v>1.058199800018764</v>
      </c>
    </row>
    <row r="877" spans="15:30" x14ac:dyDescent="0.2">
      <c r="O877" s="6">
        <f t="shared" si="221"/>
        <v>88.389999999999247</v>
      </c>
      <c r="P877" s="6">
        <f t="shared" si="222"/>
        <v>88.399999999999253</v>
      </c>
      <c r="Q877" s="5">
        <f t="shared" si="223"/>
        <v>1.1444175535435559</v>
      </c>
      <c r="R877" s="5">
        <f t="shared" si="224"/>
        <v>1.1444175535435559</v>
      </c>
      <c r="S877" s="5">
        <f t="shared" si="225"/>
        <v>1.1637909361050651</v>
      </c>
      <c r="T877" s="5">
        <f t="shared" si="226"/>
        <v>1.1690501180780168</v>
      </c>
      <c r="U877" s="5">
        <f t="shared" si="227"/>
        <v>1.1690501180780168</v>
      </c>
      <c r="V877" s="5">
        <f t="shared" si="228"/>
        <v>1.1690501180780168</v>
      </c>
      <c r="W877" s="5">
        <f t="shared" si="229"/>
        <v>1.1690501180780168</v>
      </c>
      <c r="X877" s="5">
        <f t="shared" si="230"/>
        <v>1</v>
      </c>
      <c r="Y877" s="5">
        <f t="shared" si="231"/>
        <v>1.1444175535435559</v>
      </c>
      <c r="Z877" s="5">
        <f t="shared" si="232"/>
        <v>1.022849414480538</v>
      </c>
      <c r="AA877" s="5">
        <f t="shared" si="233"/>
        <v>1.0578145292393977</v>
      </c>
      <c r="AB877" s="5">
        <f t="shared" si="234"/>
        <v>1.0578145292393977</v>
      </c>
      <c r="AC877" s="5">
        <f t="shared" si="235"/>
        <v>1.0578145292393977</v>
      </c>
      <c r="AD877" s="5">
        <f t="shared" si="236"/>
        <v>1.0578145292393977</v>
      </c>
    </row>
    <row r="878" spans="15:30" x14ac:dyDescent="0.2">
      <c r="O878" s="6">
        <f t="shared" si="221"/>
        <v>88.489999999999242</v>
      </c>
      <c r="P878" s="6">
        <f t="shared" si="222"/>
        <v>88.499999999999247</v>
      </c>
      <c r="Q878" s="5">
        <f t="shared" si="223"/>
        <v>1.1438115148589374</v>
      </c>
      <c r="R878" s="5">
        <f t="shared" si="224"/>
        <v>1.1438115148589374</v>
      </c>
      <c r="S878" s="5">
        <f t="shared" si="225"/>
        <v>1.1631705216108879</v>
      </c>
      <c r="T878" s="5">
        <f t="shared" si="226"/>
        <v>1.1684408836840949</v>
      </c>
      <c r="U878" s="5">
        <f t="shared" si="227"/>
        <v>1.1684408836840949</v>
      </c>
      <c r="V878" s="5">
        <f t="shared" si="228"/>
        <v>1.1684408836840949</v>
      </c>
      <c r="W878" s="5">
        <f t="shared" si="229"/>
        <v>1.1684408836840949</v>
      </c>
      <c r="X878" s="5">
        <f t="shared" si="230"/>
        <v>1</v>
      </c>
      <c r="Y878" s="5">
        <f t="shared" si="231"/>
        <v>1.1438115148589374</v>
      </c>
      <c r="Z878" s="5">
        <f t="shared" si="232"/>
        <v>1.0225873759208202</v>
      </c>
      <c r="AA878" s="5">
        <f t="shared" si="233"/>
        <v>1.0574310753285423</v>
      </c>
      <c r="AB878" s="5">
        <f t="shared" si="234"/>
        <v>1.0574310753285423</v>
      </c>
      <c r="AC878" s="5">
        <f t="shared" si="235"/>
        <v>1.0574310753285423</v>
      </c>
      <c r="AD878" s="5">
        <f t="shared" si="236"/>
        <v>1.0574310753285423</v>
      </c>
    </row>
    <row r="879" spans="15:30" x14ac:dyDescent="0.2">
      <c r="O879" s="6">
        <f t="shared" si="221"/>
        <v>88.589999999999236</v>
      </c>
      <c r="P879" s="6">
        <f t="shared" si="222"/>
        <v>88.599999999999241</v>
      </c>
      <c r="Q879" s="5">
        <f t="shared" si="223"/>
        <v>1.1432076702261067</v>
      </c>
      <c r="R879" s="5">
        <f t="shared" si="224"/>
        <v>1.1432076702261067</v>
      </c>
      <c r="S879" s="5">
        <f t="shared" si="225"/>
        <v>1.1625522276688094</v>
      </c>
      <c r="T879" s="5">
        <f t="shared" si="226"/>
        <v>1.1678336700670127</v>
      </c>
      <c r="U879" s="5">
        <f t="shared" si="227"/>
        <v>1.1678336700670127</v>
      </c>
      <c r="V879" s="5">
        <f t="shared" si="228"/>
        <v>1.1678336700670127</v>
      </c>
      <c r="W879" s="5">
        <f t="shared" si="229"/>
        <v>1.1678336700670127</v>
      </c>
      <c r="X879" s="5">
        <f t="shared" si="230"/>
        <v>1</v>
      </c>
      <c r="Y879" s="5">
        <f t="shared" si="231"/>
        <v>1.1432076702261067</v>
      </c>
      <c r="Z879" s="5">
        <f t="shared" si="232"/>
        <v>1.0223271915651999</v>
      </c>
      <c r="AA879" s="5">
        <f t="shared" si="233"/>
        <v>1.0570494312259628</v>
      </c>
      <c r="AB879" s="5">
        <f t="shared" si="234"/>
        <v>1.0570494312259628</v>
      </c>
      <c r="AC879" s="5">
        <f t="shared" si="235"/>
        <v>1.0570494312259628</v>
      </c>
      <c r="AD879" s="5">
        <f t="shared" si="236"/>
        <v>1.0570494312259628</v>
      </c>
    </row>
    <row r="880" spans="15:30" x14ac:dyDescent="0.2">
      <c r="O880" s="6">
        <f t="shared" si="221"/>
        <v>88.68999999999923</v>
      </c>
      <c r="P880" s="6">
        <f t="shared" si="222"/>
        <v>88.699999999999235</v>
      </c>
      <c r="Q880" s="5">
        <f t="shared" si="223"/>
        <v>1.1426060109448117</v>
      </c>
      <c r="R880" s="5">
        <f t="shared" si="224"/>
        <v>1.1426060109448117</v>
      </c>
      <c r="S880" s="5">
        <f t="shared" si="225"/>
        <v>1.1619360459846424</v>
      </c>
      <c r="T880" s="5">
        <f t="shared" si="226"/>
        <v>1.1672284694204831</v>
      </c>
      <c r="U880" s="5">
        <f t="shared" si="227"/>
        <v>1.1672284694204831</v>
      </c>
      <c r="V880" s="5">
        <f t="shared" si="228"/>
        <v>1.1672284694204831</v>
      </c>
      <c r="W880" s="5">
        <f t="shared" si="229"/>
        <v>1.1672284694204831</v>
      </c>
      <c r="X880" s="5">
        <f t="shared" si="230"/>
        <v>1</v>
      </c>
      <c r="Y880" s="5">
        <f t="shared" si="231"/>
        <v>1.1426060109448117</v>
      </c>
      <c r="Z880" s="5">
        <f t="shared" si="232"/>
        <v>1.0220688543208243</v>
      </c>
      <c r="AA880" s="5">
        <f t="shared" si="233"/>
        <v>1.0566695899088874</v>
      </c>
      <c r="AB880" s="5">
        <f t="shared" si="234"/>
        <v>1.0566695899088874</v>
      </c>
      <c r="AC880" s="5">
        <f t="shared" si="235"/>
        <v>1.0566695899088874</v>
      </c>
      <c r="AD880" s="5">
        <f t="shared" si="236"/>
        <v>1.0566695899088874</v>
      </c>
    </row>
    <row r="881" spans="15:30" x14ac:dyDescent="0.2">
      <c r="O881" s="6">
        <f t="shared" si="221"/>
        <v>88.789999999999225</v>
      </c>
      <c r="P881" s="6">
        <f t="shared" si="222"/>
        <v>88.79999999999923</v>
      </c>
      <c r="Q881" s="5">
        <f t="shared" si="223"/>
        <v>1.1420065283607097</v>
      </c>
      <c r="R881" s="5">
        <f t="shared" si="224"/>
        <v>1.1420065283607097</v>
      </c>
      <c r="S881" s="5">
        <f t="shared" si="225"/>
        <v>1.1613219683072609</v>
      </c>
      <c r="T881" s="5">
        <f t="shared" si="226"/>
        <v>1.1666252739782352</v>
      </c>
      <c r="U881" s="5">
        <f t="shared" si="227"/>
        <v>1.1666252739782352</v>
      </c>
      <c r="V881" s="5">
        <f t="shared" si="228"/>
        <v>1.1666252739782352</v>
      </c>
      <c r="W881" s="5">
        <f t="shared" si="229"/>
        <v>1.1666252739782352</v>
      </c>
      <c r="X881" s="5">
        <f t="shared" si="230"/>
        <v>1</v>
      </c>
      <c r="Y881" s="5">
        <f t="shared" si="231"/>
        <v>1.1420065283607097</v>
      </c>
      <c r="Z881" s="5">
        <f t="shared" si="232"/>
        <v>1.0218123571337261</v>
      </c>
      <c r="AA881" s="5">
        <f t="shared" si="233"/>
        <v>1.0562915443917631</v>
      </c>
      <c r="AB881" s="5">
        <f t="shared" si="234"/>
        <v>1.0562915443917631</v>
      </c>
      <c r="AC881" s="5">
        <f t="shared" si="235"/>
        <v>1.0562915443917631</v>
      </c>
      <c r="AD881" s="5">
        <f t="shared" si="236"/>
        <v>1.0562915443917631</v>
      </c>
    </row>
    <row r="882" spans="15:30" x14ac:dyDescent="0.2">
      <c r="O882" s="6">
        <f t="shared" si="221"/>
        <v>88.889999999999219</v>
      </c>
      <c r="P882" s="6">
        <f t="shared" si="222"/>
        <v>88.899999999999224</v>
      </c>
      <c r="Q882" s="5">
        <f t="shared" si="223"/>
        <v>1.1414092138650695</v>
      </c>
      <c r="R882" s="5">
        <f t="shared" si="224"/>
        <v>1.1414092138650695</v>
      </c>
      <c r="S882" s="5">
        <f t="shared" si="225"/>
        <v>1.1607099864283232</v>
      </c>
      <c r="T882" s="5">
        <f t="shared" si="226"/>
        <v>1.1660240760137608</v>
      </c>
      <c r="U882" s="5">
        <f t="shared" si="227"/>
        <v>1.1660240760137608</v>
      </c>
      <c r="V882" s="5">
        <f t="shared" si="228"/>
        <v>1.1660240760137608</v>
      </c>
      <c r="W882" s="5">
        <f t="shared" si="229"/>
        <v>1.1660240760137608</v>
      </c>
      <c r="X882" s="5">
        <f t="shared" si="230"/>
        <v>1</v>
      </c>
      <c r="Y882" s="5">
        <f t="shared" si="231"/>
        <v>1.1414092138650695</v>
      </c>
      <c r="Z882" s="5">
        <f t="shared" si="232"/>
        <v>1.0215576929885624</v>
      </c>
      <c r="AA882" s="5">
        <f t="shared" si="233"/>
        <v>1.0559152877260125</v>
      </c>
      <c r="AB882" s="5">
        <f t="shared" si="234"/>
        <v>1.0559152877260125</v>
      </c>
      <c r="AC882" s="5">
        <f t="shared" si="235"/>
        <v>1.0559152877260125</v>
      </c>
      <c r="AD882" s="5">
        <f t="shared" si="236"/>
        <v>1.0559152877260125</v>
      </c>
    </row>
    <row r="883" spans="15:30" x14ac:dyDescent="0.2">
      <c r="O883" s="6">
        <f t="shared" si="221"/>
        <v>88.989999999999213</v>
      </c>
      <c r="P883" s="6">
        <f t="shared" si="222"/>
        <v>88.999999999999218</v>
      </c>
      <c r="Q883" s="5">
        <f t="shared" si="223"/>
        <v>1.1408140588944746</v>
      </c>
      <c r="R883" s="5">
        <f t="shared" si="224"/>
        <v>1.1408140588944746</v>
      </c>
      <c r="S883" s="5">
        <f t="shared" si="225"/>
        <v>1.1601000921819991</v>
      </c>
      <c r="T883" s="5">
        <f t="shared" si="226"/>
        <v>1.1654248678400632</v>
      </c>
      <c r="U883" s="5">
        <f t="shared" si="227"/>
        <v>1.1654248678400632</v>
      </c>
      <c r="V883" s="5">
        <f t="shared" si="228"/>
        <v>1.1654248678400632</v>
      </c>
      <c r="W883" s="5">
        <f t="shared" si="229"/>
        <v>1.1654248678400632</v>
      </c>
      <c r="X883" s="5">
        <f t="shared" si="230"/>
        <v>1</v>
      </c>
      <c r="Y883" s="5">
        <f t="shared" si="231"/>
        <v>1.1408140588944746</v>
      </c>
      <c r="Z883" s="5">
        <f t="shared" si="232"/>
        <v>1.021304854908357</v>
      </c>
      <c r="AA883" s="5">
        <f t="shared" si="233"/>
        <v>1.0555408129997939</v>
      </c>
      <c r="AB883" s="5">
        <f t="shared" si="234"/>
        <v>1.0555408129997939</v>
      </c>
      <c r="AC883" s="5">
        <f t="shared" si="235"/>
        <v>1.0555408129997939</v>
      </c>
      <c r="AD883" s="5">
        <f t="shared" si="236"/>
        <v>1.0555408129997939</v>
      </c>
    </row>
    <row r="884" spans="15:30" x14ac:dyDescent="0.2">
      <c r="O884" s="6">
        <f t="shared" si="221"/>
        <v>89.089999999999208</v>
      </c>
      <c r="P884" s="6">
        <f t="shared" si="222"/>
        <v>89.099999999999213</v>
      </c>
      <c r="Q884" s="5">
        <f t="shared" si="223"/>
        <v>1.1402210549305301</v>
      </c>
      <c r="R884" s="5">
        <f t="shared" si="224"/>
        <v>1.1402210549305301</v>
      </c>
      <c r="S884" s="5">
        <f t="shared" si="225"/>
        <v>1.1594922774446981</v>
      </c>
      <c r="T884" s="5">
        <f t="shared" si="226"/>
        <v>1.1648276418094061</v>
      </c>
      <c r="U884" s="5">
        <f t="shared" si="227"/>
        <v>1.1648276418094061</v>
      </c>
      <c r="V884" s="5">
        <f t="shared" si="228"/>
        <v>1.1648276418094061</v>
      </c>
      <c r="W884" s="5">
        <f t="shared" si="229"/>
        <v>1.1648276418094061</v>
      </c>
      <c r="X884" s="5">
        <f t="shared" si="230"/>
        <v>1</v>
      </c>
      <c r="Y884" s="5">
        <f t="shared" si="231"/>
        <v>1.1402210549305301</v>
      </c>
      <c r="Z884" s="5">
        <f t="shared" si="232"/>
        <v>1.0210538359542436</v>
      </c>
      <c r="AA884" s="5">
        <f t="shared" si="233"/>
        <v>1.0551681133377615</v>
      </c>
      <c r="AB884" s="5">
        <f t="shared" si="234"/>
        <v>1.0551681133377615</v>
      </c>
      <c r="AC884" s="5">
        <f t="shared" si="235"/>
        <v>1.0551681133377615</v>
      </c>
      <c r="AD884" s="5">
        <f t="shared" si="236"/>
        <v>1.0551681133377615</v>
      </c>
    </row>
    <row r="885" spans="15:30" x14ac:dyDescent="0.2">
      <c r="O885" s="6">
        <f t="shared" si="221"/>
        <v>89.189999999999202</v>
      </c>
      <c r="P885" s="6">
        <f t="shared" si="222"/>
        <v>89.199999999999207</v>
      </c>
      <c r="Q885" s="5">
        <f t="shared" si="223"/>
        <v>1.1396301934995701</v>
      </c>
      <c r="R885" s="5">
        <f t="shared" si="224"/>
        <v>1.1396301934995701</v>
      </c>
      <c r="S885" s="5">
        <f t="shared" si="225"/>
        <v>1.1588865341347991</v>
      </c>
      <c r="T885" s="5">
        <f t="shared" si="226"/>
        <v>1.1642323903130682</v>
      </c>
      <c r="U885" s="5">
        <f t="shared" si="227"/>
        <v>1.1642323903130682</v>
      </c>
      <c r="V885" s="5">
        <f t="shared" si="228"/>
        <v>1.1642323903130682</v>
      </c>
      <c r="W885" s="5">
        <f t="shared" si="229"/>
        <v>1.1642323903130682</v>
      </c>
      <c r="X885" s="5">
        <f t="shared" si="230"/>
        <v>1</v>
      </c>
      <c r="Y885" s="5">
        <f t="shared" si="231"/>
        <v>1.1396301934995701</v>
      </c>
      <c r="Z885" s="5">
        <f t="shared" si="232"/>
        <v>1.0208046292252118</v>
      </c>
      <c r="AA885" s="5">
        <f t="shared" si="233"/>
        <v>1.0547971819008284</v>
      </c>
      <c r="AB885" s="5">
        <f t="shared" si="234"/>
        <v>1.0547971819008284</v>
      </c>
      <c r="AC885" s="5">
        <f t="shared" si="235"/>
        <v>1.0547971819008284</v>
      </c>
      <c r="AD885" s="5">
        <f t="shared" si="236"/>
        <v>1.0547971819008284</v>
      </c>
    </row>
    <row r="886" spans="15:30" x14ac:dyDescent="0.2">
      <c r="O886" s="6">
        <f t="shared" si="221"/>
        <v>89.289999999999196</v>
      </c>
      <c r="P886" s="6">
        <f t="shared" si="222"/>
        <v>89.299999999999201</v>
      </c>
      <c r="Q886" s="5">
        <f t="shared" si="223"/>
        <v>1.1390414661723705</v>
      </c>
      <c r="R886" s="5">
        <f t="shared" si="224"/>
        <v>1.1390414661723705</v>
      </c>
      <c r="S886" s="5">
        <f t="shared" si="225"/>
        <v>1.1582828542123846</v>
      </c>
      <c r="T886" s="5">
        <f t="shared" si="226"/>
        <v>1.1636391057810949</v>
      </c>
      <c r="U886" s="5">
        <f t="shared" si="227"/>
        <v>1.1636391057810949</v>
      </c>
      <c r="V886" s="5">
        <f t="shared" si="228"/>
        <v>1.1636391057810949</v>
      </c>
      <c r="W886" s="5">
        <f t="shared" si="229"/>
        <v>1.1636391057810949</v>
      </c>
      <c r="X886" s="5">
        <f t="shared" si="230"/>
        <v>1</v>
      </c>
      <c r="Y886" s="5">
        <f t="shared" si="231"/>
        <v>1.1390414661723705</v>
      </c>
      <c r="Z886" s="5">
        <f t="shared" si="232"/>
        <v>1.0205572278578539</v>
      </c>
      <c r="AA886" s="5">
        <f t="shared" si="233"/>
        <v>1.0544280118859317</v>
      </c>
      <c r="AB886" s="5">
        <f t="shared" si="234"/>
        <v>1.0544280118859317</v>
      </c>
      <c r="AC886" s="5">
        <f t="shared" si="235"/>
        <v>1.0544280118859317</v>
      </c>
      <c r="AD886" s="5">
        <f t="shared" si="236"/>
        <v>1.0544280118859317</v>
      </c>
    </row>
    <row r="887" spans="15:30" x14ac:dyDescent="0.2">
      <c r="O887" s="6">
        <f t="shared" si="221"/>
        <v>89.389999999999191</v>
      </c>
      <c r="P887" s="6">
        <f t="shared" si="222"/>
        <v>89.399999999999196</v>
      </c>
      <c r="Q887" s="5">
        <f t="shared" si="223"/>
        <v>1.1384548645638595</v>
      </c>
      <c r="R887" s="5">
        <f t="shared" si="224"/>
        <v>1.1384548645638595</v>
      </c>
      <c r="S887" s="5">
        <f t="shared" si="225"/>
        <v>1.1576812296789722</v>
      </c>
      <c r="T887" s="5">
        <f t="shared" si="226"/>
        <v>1.1630477806820556</v>
      </c>
      <c r="U887" s="5">
        <f t="shared" si="227"/>
        <v>1.1630477806820556</v>
      </c>
      <c r="V887" s="5">
        <f t="shared" si="228"/>
        <v>1.1630477806820556</v>
      </c>
      <c r="W887" s="5">
        <f t="shared" si="229"/>
        <v>1.1630477806820556</v>
      </c>
      <c r="X887" s="5">
        <f t="shared" si="230"/>
        <v>1</v>
      </c>
      <c r="Y887" s="5">
        <f t="shared" si="231"/>
        <v>1.1384548645638595</v>
      </c>
      <c r="Z887" s="5">
        <f t="shared" si="232"/>
        <v>1.0203116250261159</v>
      </c>
      <c r="AA887" s="5">
        <f t="shared" si="233"/>
        <v>1.0540605965257983</v>
      </c>
      <c r="AB887" s="5">
        <f t="shared" si="234"/>
        <v>1.0540605965257983</v>
      </c>
      <c r="AC887" s="5">
        <f t="shared" si="235"/>
        <v>1.0540605965257983</v>
      </c>
      <c r="AD887" s="5">
        <f t="shared" si="236"/>
        <v>1.0540605965257983</v>
      </c>
    </row>
    <row r="888" spans="15:30" x14ac:dyDescent="0.2">
      <c r="O888" s="6">
        <f t="shared" si="221"/>
        <v>89.489999999999185</v>
      </c>
      <c r="P888" s="6">
        <f t="shared" si="222"/>
        <v>89.49999999999919</v>
      </c>
      <c r="Q888" s="5">
        <f t="shared" si="223"/>
        <v>1.1378703803328345</v>
      </c>
      <c r="R888" s="5">
        <f t="shared" si="224"/>
        <v>1.1378703803328345</v>
      </c>
      <c r="S888" s="5">
        <f t="shared" si="225"/>
        <v>1.1570816525772547</v>
      </c>
      <c r="T888" s="5">
        <f t="shared" si="226"/>
        <v>1.1624584075228008</v>
      </c>
      <c r="U888" s="5">
        <f t="shared" si="227"/>
        <v>1.1624584075228008</v>
      </c>
      <c r="V888" s="5">
        <f t="shared" si="228"/>
        <v>1.1624584075228008</v>
      </c>
      <c r="W888" s="5">
        <f t="shared" si="229"/>
        <v>1.1624584075228008</v>
      </c>
      <c r="X888" s="5">
        <f t="shared" si="230"/>
        <v>1</v>
      </c>
      <c r="Y888" s="5">
        <f t="shared" si="231"/>
        <v>1.1378703803328345</v>
      </c>
      <c r="Z888" s="5">
        <f t="shared" si="232"/>
        <v>1.020067813941048</v>
      </c>
      <c r="AA888" s="5">
        <f t="shared" si="233"/>
        <v>1.0536949290887141</v>
      </c>
      <c r="AB888" s="5">
        <f t="shared" si="234"/>
        <v>1.0536949290887141</v>
      </c>
      <c r="AC888" s="5">
        <f t="shared" si="235"/>
        <v>1.0536949290887141</v>
      </c>
      <c r="AD888" s="5">
        <f t="shared" si="236"/>
        <v>1.0536949290887141</v>
      </c>
    </row>
    <row r="889" spans="15:30" x14ac:dyDescent="0.2">
      <c r="O889" s="6">
        <f t="shared" si="221"/>
        <v>89.589999999999179</v>
      </c>
      <c r="P889" s="6">
        <f t="shared" si="222"/>
        <v>89.599999999999184</v>
      </c>
      <c r="Q889" s="5">
        <f t="shared" si="223"/>
        <v>1.1372880051816785</v>
      </c>
      <c r="R889" s="5">
        <f t="shared" si="224"/>
        <v>1.1372880051816785</v>
      </c>
      <c r="S889" s="5">
        <f t="shared" si="225"/>
        <v>1.1564841149908354</v>
      </c>
      <c r="T889" s="5">
        <f t="shared" si="226"/>
        <v>1.1618709788482227</v>
      </c>
      <c r="U889" s="5">
        <f t="shared" si="227"/>
        <v>1.1618709788482227</v>
      </c>
      <c r="V889" s="5">
        <f t="shared" si="228"/>
        <v>1.1618709788482227</v>
      </c>
      <c r="W889" s="5">
        <f t="shared" si="229"/>
        <v>1.1618709788482227</v>
      </c>
      <c r="X889" s="5">
        <f t="shared" si="230"/>
        <v>1</v>
      </c>
      <c r="Y889" s="5">
        <f t="shared" si="231"/>
        <v>1.1372880051816785</v>
      </c>
      <c r="Z889" s="5">
        <f t="shared" si="232"/>
        <v>1.0198257878505588</v>
      </c>
      <c r="AA889" s="5">
        <f t="shared" si="233"/>
        <v>1.0533310028782932</v>
      </c>
      <c r="AB889" s="5">
        <f t="shared" si="234"/>
        <v>1.0533310028782932</v>
      </c>
      <c r="AC889" s="5">
        <f t="shared" si="235"/>
        <v>1.0533310028782932</v>
      </c>
      <c r="AD889" s="5">
        <f t="shared" si="236"/>
        <v>1.0533310028782932</v>
      </c>
    </row>
    <row r="890" spans="15:30" x14ac:dyDescent="0.2">
      <c r="O890" s="6">
        <f t="shared" si="221"/>
        <v>89.689999999999173</v>
      </c>
      <c r="P890" s="6">
        <f t="shared" si="222"/>
        <v>89.699999999999179</v>
      </c>
      <c r="Q890" s="5">
        <f t="shared" si="223"/>
        <v>1.13670773085608</v>
      </c>
      <c r="R890" s="5">
        <f t="shared" si="224"/>
        <v>1.13670773085608</v>
      </c>
      <c r="S890" s="5">
        <f t="shared" si="225"/>
        <v>1.15588860904397</v>
      </c>
      <c r="T890" s="5">
        <f t="shared" si="226"/>
        <v>1.1612854872410148</v>
      </c>
      <c r="U890" s="5">
        <f t="shared" si="227"/>
        <v>1.1612854872410148</v>
      </c>
      <c r="V890" s="5">
        <f t="shared" si="228"/>
        <v>1.1612854872410148</v>
      </c>
      <c r="W890" s="5">
        <f t="shared" si="229"/>
        <v>1.1612854872410148</v>
      </c>
      <c r="X890" s="5">
        <f t="shared" si="230"/>
        <v>1</v>
      </c>
      <c r="Y890" s="5">
        <f t="shared" si="231"/>
        <v>1.13670773085608</v>
      </c>
      <c r="Z890" s="5">
        <f t="shared" si="232"/>
        <v>1.0195855400391705</v>
      </c>
      <c r="AA890" s="5">
        <f t="shared" si="233"/>
        <v>1.05296881123325</v>
      </c>
      <c r="AB890" s="5">
        <f t="shared" si="234"/>
        <v>1.05296881123325</v>
      </c>
      <c r="AC890" s="5">
        <f t="shared" si="235"/>
        <v>1.05296881123325</v>
      </c>
      <c r="AD890" s="5">
        <f t="shared" si="236"/>
        <v>1.05296881123325</v>
      </c>
    </row>
    <row r="891" spans="15:30" x14ac:dyDescent="0.2">
      <c r="O891" s="6">
        <f t="shared" si="221"/>
        <v>89.789999999999168</v>
      </c>
      <c r="P891" s="6">
        <f t="shared" si="222"/>
        <v>89.799999999999173</v>
      </c>
      <c r="Q891" s="5">
        <f t="shared" si="223"/>
        <v>1.1361295491447549</v>
      </c>
      <c r="R891" s="5">
        <f t="shared" si="224"/>
        <v>1.1361295491447549</v>
      </c>
      <c r="S891" s="5">
        <f t="shared" si="225"/>
        <v>1.1552951269013096</v>
      </c>
      <c r="T891" s="5">
        <f t="shared" si="226"/>
        <v>1.1607019253214361</v>
      </c>
      <c r="U891" s="5">
        <f t="shared" si="227"/>
        <v>1.1607019253214361</v>
      </c>
      <c r="V891" s="5">
        <f t="shared" si="228"/>
        <v>1.1607019253214361</v>
      </c>
      <c r="W891" s="5">
        <f t="shared" si="229"/>
        <v>1.1607019253214361</v>
      </c>
      <c r="X891" s="5">
        <f t="shared" si="230"/>
        <v>1</v>
      </c>
      <c r="Y891" s="5">
        <f t="shared" si="231"/>
        <v>1.1361295491447549</v>
      </c>
      <c r="Z891" s="5">
        <f t="shared" si="232"/>
        <v>1.0193470638277762</v>
      </c>
      <c r="AA891" s="5">
        <f t="shared" si="233"/>
        <v>1.0526083475271732</v>
      </c>
      <c r="AB891" s="5">
        <f t="shared" si="234"/>
        <v>1.0526083475271732</v>
      </c>
      <c r="AC891" s="5">
        <f t="shared" si="235"/>
        <v>1.0526083475271732</v>
      </c>
      <c r="AD891" s="5">
        <f t="shared" si="236"/>
        <v>1.0526083475271732</v>
      </c>
    </row>
    <row r="892" spans="15:30" x14ac:dyDescent="0.2">
      <c r="O892" s="6">
        <f t="shared" si="221"/>
        <v>89.889999999999162</v>
      </c>
      <c r="P892" s="6">
        <f t="shared" si="222"/>
        <v>89.899999999999167</v>
      </c>
      <c r="Q892" s="5">
        <f t="shared" si="223"/>
        <v>1.1355534518791688</v>
      </c>
      <c r="R892" s="5">
        <f t="shared" si="224"/>
        <v>1.1355534518791688</v>
      </c>
      <c r="S892" s="5">
        <f t="shared" si="225"/>
        <v>1.1547036607676435</v>
      </c>
      <c r="T892" s="5">
        <f t="shared" si="226"/>
        <v>1.1601202857470769</v>
      </c>
      <c r="U892" s="5">
        <f t="shared" si="227"/>
        <v>1.1601202857470769</v>
      </c>
      <c r="V892" s="5">
        <f t="shared" si="228"/>
        <v>1.1601202857470769</v>
      </c>
      <c r="W892" s="5">
        <f t="shared" si="229"/>
        <v>1.1601202857470769</v>
      </c>
      <c r="X892" s="5">
        <f t="shared" si="230"/>
        <v>1</v>
      </c>
      <c r="Y892" s="5">
        <f t="shared" si="231"/>
        <v>1.1355534518791688</v>
      </c>
      <c r="Z892" s="5">
        <f t="shared" si="232"/>
        <v>1.0191103525734</v>
      </c>
      <c r="AA892" s="5">
        <f t="shared" si="233"/>
        <v>1.0522496051683006</v>
      </c>
      <c r="AB892" s="5">
        <f t="shared" si="234"/>
        <v>1.0522496051683006</v>
      </c>
      <c r="AC892" s="5">
        <f t="shared" si="235"/>
        <v>1.0522496051683006</v>
      </c>
      <c r="AD892" s="5">
        <f t="shared" si="236"/>
        <v>1.0522496051683006</v>
      </c>
    </row>
    <row r="893" spans="15:30" x14ac:dyDescent="0.2">
      <c r="O893" s="6">
        <f t="shared" si="221"/>
        <v>89.989999999999156</v>
      </c>
      <c r="P893" s="6">
        <f t="shared" si="222"/>
        <v>89.999999999999162</v>
      </c>
      <c r="Q893" s="5">
        <f t="shared" si="223"/>
        <v>1.1349794309332646</v>
      </c>
      <c r="R893" s="5">
        <f t="shared" si="224"/>
        <v>1.1349794309332646</v>
      </c>
      <c r="S893" s="5">
        <f t="shared" si="225"/>
        <v>1.1541142028876468</v>
      </c>
      <c r="T893" s="5">
        <f t="shared" si="226"/>
        <v>1.1595405612126228</v>
      </c>
      <c r="U893" s="5">
        <f t="shared" si="227"/>
        <v>1.1595405612126228</v>
      </c>
      <c r="V893" s="5">
        <f t="shared" si="228"/>
        <v>1.1595405612126228</v>
      </c>
      <c r="W893" s="5">
        <f t="shared" si="229"/>
        <v>1.1595405612126228</v>
      </c>
      <c r="X893" s="5">
        <f t="shared" si="230"/>
        <v>1</v>
      </c>
      <c r="Y893" s="5">
        <f t="shared" si="231"/>
        <v>1.1349794309332646</v>
      </c>
      <c r="Z893" s="5">
        <f t="shared" si="232"/>
        <v>1.0188753996689575</v>
      </c>
      <c r="AA893" s="5">
        <f t="shared" si="233"/>
        <v>1.0518925775992962</v>
      </c>
      <c r="AB893" s="5">
        <f t="shared" si="234"/>
        <v>1.0518925775992962</v>
      </c>
      <c r="AC893" s="5">
        <f t="shared" si="235"/>
        <v>1.0518925775992962</v>
      </c>
      <c r="AD893" s="5">
        <f t="shared" si="236"/>
        <v>1.0518925775992962</v>
      </c>
    </row>
    <row r="894" spans="15:30" x14ac:dyDescent="0.2">
      <c r="O894" s="6">
        <f t="shared" si="221"/>
        <v>90.089999999999151</v>
      </c>
      <c r="P894" s="6">
        <f t="shared" si="222"/>
        <v>90.099999999999156</v>
      </c>
      <c r="Q894" s="5">
        <f t="shared" si="223"/>
        <v>1.1344074782231897</v>
      </c>
      <c r="R894" s="5">
        <f t="shared" si="224"/>
        <v>1.1344074782231897</v>
      </c>
      <c r="S894" s="5">
        <f t="shared" si="225"/>
        <v>1.1535267455456271</v>
      </c>
      <c r="T894" s="5">
        <f t="shared" si="226"/>
        <v>1.158962744449626</v>
      </c>
      <c r="U894" s="5">
        <f t="shared" si="227"/>
        <v>1.158962744449626</v>
      </c>
      <c r="V894" s="5">
        <f t="shared" si="228"/>
        <v>1.158962744449626</v>
      </c>
      <c r="W894" s="5">
        <f t="shared" si="229"/>
        <v>1.158962744449626</v>
      </c>
      <c r="X894" s="5">
        <f t="shared" si="230"/>
        <v>1</v>
      </c>
      <c r="Y894" s="5">
        <f t="shared" si="231"/>
        <v>1.1344074782231897</v>
      </c>
      <c r="Z894" s="5">
        <f t="shared" si="232"/>
        <v>1.018642198543019</v>
      </c>
      <c r="AA894" s="5">
        <f t="shared" si="233"/>
        <v>1.0515372582970295</v>
      </c>
      <c r="AB894" s="5">
        <f t="shared" si="234"/>
        <v>1.0515372582970295</v>
      </c>
      <c r="AC894" s="5">
        <f t="shared" si="235"/>
        <v>1.0515372582970295</v>
      </c>
      <c r="AD894" s="5">
        <f t="shared" si="236"/>
        <v>1.0515372582970295</v>
      </c>
    </row>
    <row r="895" spans="15:30" x14ac:dyDescent="0.2">
      <c r="O895" s="6">
        <f t="shared" si="221"/>
        <v>90.189999999999145</v>
      </c>
      <c r="P895" s="6">
        <f t="shared" si="222"/>
        <v>90.19999999999915</v>
      </c>
      <c r="Q895" s="5">
        <f t="shared" si="223"/>
        <v>1.1338375857070255</v>
      </c>
      <c r="R895" s="5">
        <f t="shared" si="224"/>
        <v>1.1338375857070255</v>
      </c>
      <c r="S895" s="5">
        <f t="shared" si="225"/>
        <v>1.1529412810652766</v>
      </c>
      <c r="T895" s="5">
        <f t="shared" si="226"/>
        <v>1.158386828226273</v>
      </c>
      <c r="U895" s="5">
        <f t="shared" si="227"/>
        <v>1.158386828226273</v>
      </c>
      <c r="V895" s="5">
        <f t="shared" si="228"/>
        <v>1.158386828226273</v>
      </c>
      <c r="W895" s="5">
        <f t="shared" si="229"/>
        <v>1.158386828226273</v>
      </c>
      <c r="X895" s="5">
        <f t="shared" si="230"/>
        <v>1</v>
      </c>
      <c r="Y895" s="5">
        <f t="shared" si="231"/>
        <v>1.1338375857070255</v>
      </c>
      <c r="Z895" s="5">
        <f t="shared" si="232"/>
        <v>1.0184107426595745</v>
      </c>
      <c r="AA895" s="5">
        <f t="shared" si="233"/>
        <v>1.0511836407723552</v>
      </c>
      <c r="AB895" s="5">
        <f t="shared" si="234"/>
        <v>1.0511836407723552</v>
      </c>
      <c r="AC895" s="5">
        <f t="shared" si="235"/>
        <v>1.0511836407723552</v>
      </c>
      <c r="AD895" s="5">
        <f t="shared" si="236"/>
        <v>1.0511836407723552</v>
      </c>
    </row>
    <row r="896" spans="15:30" x14ac:dyDescent="0.2">
      <c r="O896" s="6">
        <f t="shared" si="221"/>
        <v>90.289999999999139</v>
      </c>
      <c r="P896" s="6">
        <f t="shared" si="222"/>
        <v>90.299999999999145</v>
      </c>
      <c r="Q896" s="5">
        <f t="shared" si="223"/>
        <v>1.1332697453845204</v>
      </c>
      <c r="R896" s="5">
        <f t="shared" si="224"/>
        <v>1.1332697453845204</v>
      </c>
      <c r="S896" s="5">
        <f t="shared" si="225"/>
        <v>1.1523578018094223</v>
      </c>
      <c r="T896" s="5">
        <f t="shared" si="226"/>
        <v>1.1578128053471581</v>
      </c>
      <c r="U896" s="5">
        <f t="shared" si="227"/>
        <v>1.1578128053471581</v>
      </c>
      <c r="V896" s="5">
        <f t="shared" si="228"/>
        <v>1.1578128053471581</v>
      </c>
      <c r="W896" s="5">
        <f t="shared" si="229"/>
        <v>1.1578128053471581</v>
      </c>
      <c r="X896" s="5">
        <f t="shared" si="230"/>
        <v>1</v>
      </c>
      <c r="Y896" s="5">
        <f t="shared" si="231"/>
        <v>1.1332697453845204</v>
      </c>
      <c r="Z896" s="5">
        <f t="shared" si="232"/>
        <v>1.0181810255178008</v>
      </c>
      <c r="AA896" s="5">
        <f t="shared" si="233"/>
        <v>1.050831718569895</v>
      </c>
      <c r="AB896" s="5">
        <f t="shared" si="234"/>
        <v>1.050831718569895</v>
      </c>
      <c r="AC896" s="5">
        <f t="shared" si="235"/>
        <v>1.050831718569895</v>
      </c>
      <c r="AD896" s="5">
        <f t="shared" si="236"/>
        <v>1.050831718569895</v>
      </c>
    </row>
    <row r="897" spans="15:30" x14ac:dyDescent="0.2">
      <c r="O897" s="6">
        <f t="shared" si="221"/>
        <v>90.389999999999134</v>
      </c>
      <c r="P897" s="6">
        <f t="shared" si="222"/>
        <v>90.399999999999139</v>
      </c>
      <c r="Q897" s="5">
        <f t="shared" si="223"/>
        <v>1.1327039492968232</v>
      </c>
      <c r="R897" s="5">
        <f t="shared" si="224"/>
        <v>1.1327039492968232</v>
      </c>
      <c r="S897" s="5">
        <f t="shared" si="225"/>
        <v>1.1517763001797796</v>
      </c>
      <c r="T897" s="5">
        <f t="shared" si="226"/>
        <v>1.1572406686530559</v>
      </c>
      <c r="U897" s="5">
        <f t="shared" si="227"/>
        <v>1.1572406686530559</v>
      </c>
      <c r="V897" s="5">
        <f t="shared" si="228"/>
        <v>1.1572406686530559</v>
      </c>
      <c r="W897" s="5">
        <f t="shared" si="229"/>
        <v>1.1572406686530559</v>
      </c>
      <c r="X897" s="5">
        <f t="shared" si="230"/>
        <v>1</v>
      </c>
      <c r="Y897" s="5">
        <f t="shared" si="231"/>
        <v>1.1327039492968232</v>
      </c>
      <c r="Z897" s="5">
        <f t="shared" si="232"/>
        <v>1.0179530406518298</v>
      </c>
      <c r="AA897" s="5">
        <f t="shared" si="233"/>
        <v>1.0504814852678226</v>
      </c>
      <c r="AB897" s="5">
        <f t="shared" si="234"/>
        <v>1.0504814852678226</v>
      </c>
      <c r="AC897" s="5">
        <f t="shared" si="235"/>
        <v>1.0504814852678226</v>
      </c>
      <c r="AD897" s="5">
        <f t="shared" si="236"/>
        <v>1.0504814852678226</v>
      </c>
    </row>
    <row r="898" spans="15:30" x14ac:dyDescent="0.2">
      <c r="O898" s="6">
        <f t="shared" si="221"/>
        <v>90.489999999999128</v>
      </c>
      <c r="P898" s="6">
        <f t="shared" si="222"/>
        <v>90.499999999999133</v>
      </c>
      <c r="Q898" s="5">
        <f t="shared" si="223"/>
        <v>1.1321401895262193</v>
      </c>
      <c r="R898" s="5">
        <f t="shared" si="224"/>
        <v>1.1321401895262193</v>
      </c>
      <c r="S898" s="5">
        <f t="shared" si="225"/>
        <v>1.1511967686167102</v>
      </c>
      <c r="T898" s="5">
        <f t="shared" si="226"/>
        <v>1.1566704110206969</v>
      </c>
      <c r="U898" s="5">
        <f t="shared" si="227"/>
        <v>1.1566704110206969</v>
      </c>
      <c r="V898" s="5">
        <f t="shared" si="228"/>
        <v>1.1566704110206969</v>
      </c>
      <c r="W898" s="5">
        <f t="shared" si="229"/>
        <v>1.1566704110206969</v>
      </c>
      <c r="X898" s="5">
        <f t="shared" si="230"/>
        <v>1</v>
      </c>
      <c r="Y898" s="5">
        <f t="shared" si="231"/>
        <v>1.1321401895262193</v>
      </c>
      <c r="Z898" s="5">
        <f t="shared" si="232"/>
        <v>1.0177267816305187</v>
      </c>
      <c r="AA898" s="5">
        <f t="shared" si="233"/>
        <v>1.0501329344776482</v>
      </c>
      <c r="AB898" s="5">
        <f t="shared" si="234"/>
        <v>1.0501329344776482</v>
      </c>
      <c r="AC898" s="5">
        <f t="shared" si="235"/>
        <v>1.0501329344776482</v>
      </c>
      <c r="AD898" s="5">
        <f t="shared" si="236"/>
        <v>1.0501329344776482</v>
      </c>
    </row>
    <row r="899" spans="15:30" x14ac:dyDescent="0.2">
      <c r="O899" s="6">
        <f t="shared" ref="O899:O962" si="237">P899-0.01</f>
        <v>90.589999999999122</v>
      </c>
      <c r="P899" s="6">
        <f t="shared" si="222"/>
        <v>90.599999999999127</v>
      </c>
      <c r="Q899" s="5">
        <f t="shared" si="223"/>
        <v>1.1315784581958692</v>
      </c>
      <c r="R899" s="5">
        <f t="shared" si="224"/>
        <v>1.1315784581958692</v>
      </c>
      <c r="S899" s="5">
        <f t="shared" si="225"/>
        <v>1.1506191995989761</v>
      </c>
      <c r="T899" s="5">
        <f t="shared" si="226"/>
        <v>1.1561020253625438</v>
      </c>
      <c r="U899" s="5">
        <f t="shared" si="227"/>
        <v>1.1561020253625438</v>
      </c>
      <c r="V899" s="5">
        <f t="shared" si="228"/>
        <v>1.1561020253625438</v>
      </c>
      <c r="W899" s="5">
        <f t="shared" si="229"/>
        <v>1.1561020253625438</v>
      </c>
      <c r="X899" s="5">
        <f t="shared" si="230"/>
        <v>1</v>
      </c>
      <c r="Y899" s="5">
        <f t="shared" si="231"/>
        <v>1.1315784581958692</v>
      </c>
      <c r="Z899" s="5">
        <f t="shared" si="232"/>
        <v>1.0175022420572224</v>
      </c>
      <c r="AA899" s="5">
        <f t="shared" si="233"/>
        <v>1.0497860598440061</v>
      </c>
      <c r="AB899" s="5">
        <f t="shared" si="234"/>
        <v>1.0497860598440061</v>
      </c>
      <c r="AC899" s="5">
        <f t="shared" si="235"/>
        <v>1.0497860598440061</v>
      </c>
      <c r="AD899" s="5">
        <f t="shared" si="236"/>
        <v>1.0497860598440061</v>
      </c>
    </row>
    <row r="900" spans="15:30" x14ac:dyDescent="0.2">
      <c r="O900" s="6">
        <f t="shared" si="237"/>
        <v>90.689999999999117</v>
      </c>
      <c r="P900" s="6">
        <f t="shared" ref="P900:P963" si="238">P899+0.1</f>
        <v>90.699999999999122</v>
      </c>
      <c r="Q900" s="5">
        <f t="shared" ref="Q900:Q963" si="239">IF($P900&gt;=$D$5,1,10^($C$5*LOG(MAX($P900,$E$5)/$D$5)^2))</f>
        <v>1.1310187474695474</v>
      </c>
      <c r="R900" s="5">
        <f t="shared" ref="R900:R963" si="240">IF($P900&gt;=$D$6,1,10^($C$6*LOG(MAX($P900,$E$6)/$D$6)^2))</f>
        <v>1.1310187474695474</v>
      </c>
      <c r="S900" s="5">
        <f t="shared" ref="S900:S963" si="241">IF($P900&gt;=$D$7,1,10^($C$7*LOG(MAX($P900,$E$7)/$D$7)^2))</f>
        <v>1.1500435856435025</v>
      </c>
      <c r="T900" s="5">
        <f t="shared" ref="T900:T963" si="242">IF($P900&gt;=$D$8,1,10^($C$8*LOG(MAX($P900,$E$8)/$D$8)^2))</f>
        <v>1.1555355046265712</v>
      </c>
      <c r="U900" s="5">
        <f t="shared" ref="U900:U963" si="243">IF($P900&gt;=$D$9,1,10^($C$9*LOG(MAX($P900,$E$9)/$D$9)^2))</f>
        <v>1.1555355046265712</v>
      </c>
      <c r="V900" s="5">
        <f t="shared" ref="V900:V963" si="244">IF($P900&gt;=$D$10,1,10^($C$10*LOG(MAX($P900,$E$10)/$D$10)^2))</f>
        <v>1.1555355046265712</v>
      </c>
      <c r="W900" s="5">
        <f t="shared" ref="W900:W963" si="245">IF($P900&gt;=$D$11,1,10^($C$11*LOG(MAX($P900,$E$11)/$D$11)^2))</f>
        <v>1.1555355046265712</v>
      </c>
      <c r="X900" s="5">
        <f t="shared" ref="X900:X963" si="246">IF($P900&gt;=$H902,1,10^($G$5*LOG(MAX($P900,$I$5)/$H$5)^2))</f>
        <v>1</v>
      </c>
      <c r="Y900" s="5">
        <f t="shared" ref="Y900:Y963" si="247">IF($P900&gt;=$H$6,1,10^($G$6*LOG(MAX($P900,$I$6)/$H$6)^2))</f>
        <v>1.1310187474695474</v>
      </c>
      <c r="Z900" s="5">
        <f t="shared" ref="Z900:Z963" si="248">IF($P900&gt;=$H$7,1,10^($G$7*LOG(MAX($P900,$I$7)/$H$7)^2))</f>
        <v>1.0172794155695679</v>
      </c>
      <c r="AA900" s="5">
        <f t="shared" ref="AA900:AA963" si="249">IF(P900&gt;=$H$8,1,10^($G$8*LOG(MAX($P900,$I$8)/$H$8)^2))</f>
        <v>1.0494408550444418</v>
      </c>
      <c r="AB900" s="5">
        <f t="shared" ref="AB900:AB963" si="250">IF($P900&gt;=$H$9,1,10^($G$9*LOG(MAX($P900,$I$9)/$H$9)^2))</f>
        <v>1.0494408550444418</v>
      </c>
      <c r="AC900" s="5">
        <f t="shared" ref="AC900:AC963" si="251">IF($P900&gt;=$H$10,1,10^($G$10*LOG(MAX($P900,$I$10)/$H$10)^2))</f>
        <v>1.0494408550444418</v>
      </c>
      <c r="AD900" s="5">
        <f t="shared" ref="AD900:AD963" si="252">IF($P900&gt;=$H$11,1,10^($G$11*LOG(MAX($P900,$I$11)/$H$11)^2))</f>
        <v>1.0494408550444418</v>
      </c>
    </row>
    <row r="901" spans="15:30" x14ac:dyDescent="0.2">
      <c r="O901" s="6">
        <f t="shared" si="237"/>
        <v>90.789999999999111</v>
      </c>
      <c r="P901" s="6">
        <f t="shared" si="238"/>
        <v>90.799999999999116</v>
      </c>
      <c r="Q901" s="5">
        <f t="shared" si="239"/>
        <v>1.130461049551386</v>
      </c>
      <c r="R901" s="5">
        <f t="shared" si="240"/>
        <v>1.130461049551386</v>
      </c>
      <c r="S901" s="5">
        <f t="shared" si="241"/>
        <v>1.1494699193051356</v>
      </c>
      <c r="T901" s="5">
        <f t="shared" si="242"/>
        <v>1.1549708417960438</v>
      </c>
      <c r="U901" s="5">
        <f t="shared" si="243"/>
        <v>1.1549708417960438</v>
      </c>
      <c r="V901" s="5">
        <f t="shared" si="244"/>
        <v>1.1549708417960438</v>
      </c>
      <c r="W901" s="5">
        <f t="shared" si="245"/>
        <v>1.1549708417960438</v>
      </c>
      <c r="X901" s="5">
        <f t="shared" si="246"/>
        <v>1</v>
      </c>
      <c r="Y901" s="5">
        <f t="shared" si="247"/>
        <v>1.130461049551386</v>
      </c>
      <c r="Z901" s="5">
        <f t="shared" si="248"/>
        <v>1.0170582958392291</v>
      </c>
      <c r="AA901" s="5">
        <f t="shared" si="249"/>
        <v>1.0490973137892048</v>
      </c>
      <c r="AB901" s="5">
        <f t="shared" si="250"/>
        <v>1.0490973137892048</v>
      </c>
      <c r="AC901" s="5">
        <f t="shared" si="251"/>
        <v>1.0490973137892048</v>
      </c>
      <c r="AD901" s="5">
        <f t="shared" si="252"/>
        <v>1.0490973137892048</v>
      </c>
    </row>
    <row r="902" spans="15:30" x14ac:dyDescent="0.2">
      <c r="O902" s="6">
        <f t="shared" si="237"/>
        <v>90.889999999999105</v>
      </c>
      <c r="P902" s="6">
        <f t="shared" si="238"/>
        <v>90.89999999999911</v>
      </c>
      <c r="Q902" s="5">
        <f t="shared" si="239"/>
        <v>1.1299053566856176</v>
      </c>
      <c r="R902" s="5">
        <f t="shared" si="240"/>
        <v>1.1299053566856176</v>
      </c>
      <c r="S902" s="5">
        <f t="shared" si="241"/>
        <v>1.1488981931764077</v>
      </c>
      <c r="T902" s="5">
        <f t="shared" si="242"/>
        <v>1.1544080298892996</v>
      </c>
      <c r="U902" s="5">
        <f t="shared" si="243"/>
        <v>1.1544080298892996</v>
      </c>
      <c r="V902" s="5">
        <f t="shared" si="244"/>
        <v>1.1544080298892996</v>
      </c>
      <c r="W902" s="5">
        <f t="shared" si="245"/>
        <v>1.1544080298892996</v>
      </c>
      <c r="X902" s="5">
        <f t="shared" si="246"/>
        <v>1</v>
      </c>
      <c r="Y902" s="5">
        <f t="shared" si="247"/>
        <v>1.1299053566856176</v>
      </c>
      <c r="Z902" s="5">
        <f t="shared" si="248"/>
        <v>1.0168388765717049</v>
      </c>
      <c r="AA902" s="5">
        <f t="shared" si="249"/>
        <v>1.0487554298210375</v>
      </c>
      <c r="AB902" s="5">
        <f t="shared" si="250"/>
        <v>1.0487554298210375</v>
      </c>
      <c r="AC902" s="5">
        <f t="shared" si="251"/>
        <v>1.0487554298210375</v>
      </c>
      <c r="AD902" s="5">
        <f t="shared" si="252"/>
        <v>1.0487554298210375</v>
      </c>
    </row>
    <row r="903" spans="15:30" x14ac:dyDescent="0.2">
      <c r="O903" s="6">
        <f t="shared" si="237"/>
        <v>90.9899999999991</v>
      </c>
      <c r="P903" s="6">
        <f t="shared" si="238"/>
        <v>90.999999999999105</v>
      </c>
      <c r="Q903" s="5">
        <f t="shared" si="239"/>
        <v>1.1293516611563215</v>
      </c>
      <c r="R903" s="5">
        <f t="shared" si="240"/>
        <v>1.1293516611563215</v>
      </c>
      <c r="S903" s="5">
        <f t="shared" si="241"/>
        <v>1.1483283998873004</v>
      </c>
      <c r="T903" s="5">
        <f t="shared" si="242"/>
        <v>1.1538470619595329</v>
      </c>
      <c r="U903" s="5">
        <f t="shared" si="243"/>
        <v>1.1538470619595329</v>
      </c>
      <c r="V903" s="5">
        <f t="shared" si="244"/>
        <v>1.1538470619595329</v>
      </c>
      <c r="W903" s="5">
        <f t="shared" si="245"/>
        <v>1.1538470619595329</v>
      </c>
      <c r="X903" s="5">
        <f t="shared" si="246"/>
        <v>1</v>
      </c>
      <c r="Y903" s="5">
        <f t="shared" si="247"/>
        <v>1.1293516611563215</v>
      </c>
      <c r="Z903" s="5">
        <f t="shared" si="248"/>
        <v>1.0166211515060986</v>
      </c>
      <c r="AA903" s="5">
        <f t="shared" si="249"/>
        <v>1.0484151969149715</v>
      </c>
      <c r="AB903" s="5">
        <f t="shared" si="250"/>
        <v>1.0484151969149715</v>
      </c>
      <c r="AC903" s="5">
        <f t="shared" si="251"/>
        <v>1.0484151969149715</v>
      </c>
      <c r="AD903" s="5">
        <f t="shared" si="252"/>
        <v>1.0484151969149715</v>
      </c>
    </row>
    <row r="904" spans="15:30" x14ac:dyDescent="0.2">
      <c r="O904" s="6">
        <f t="shared" si="237"/>
        <v>91.089999999999094</v>
      </c>
      <c r="P904" s="6">
        <f t="shared" si="238"/>
        <v>91.099999999999099</v>
      </c>
      <c r="Q904" s="5">
        <f t="shared" si="239"/>
        <v>1.1287999552871713</v>
      </c>
      <c r="R904" s="5">
        <f t="shared" si="240"/>
        <v>1.1287999552871713</v>
      </c>
      <c r="S904" s="5">
        <f t="shared" si="241"/>
        <v>1.1477605321050122</v>
      </c>
      <c r="T904" s="5">
        <f t="shared" si="242"/>
        <v>1.1532879310945785</v>
      </c>
      <c r="U904" s="5">
        <f t="shared" si="243"/>
        <v>1.1532879310945785</v>
      </c>
      <c r="V904" s="5">
        <f t="shared" si="244"/>
        <v>1.1532879310945785</v>
      </c>
      <c r="W904" s="5">
        <f t="shared" si="245"/>
        <v>1.1532879310945785</v>
      </c>
      <c r="X904" s="5">
        <f t="shared" si="246"/>
        <v>1</v>
      </c>
      <c r="Y904" s="5">
        <f t="shared" si="247"/>
        <v>1.1287999552871713</v>
      </c>
      <c r="Z904" s="5">
        <f t="shared" si="248"/>
        <v>1.0164051144148973</v>
      </c>
      <c r="AA904" s="5">
        <f t="shared" si="249"/>
        <v>1.0480766088781202</v>
      </c>
      <c r="AB904" s="5">
        <f t="shared" si="250"/>
        <v>1.0480766088781202</v>
      </c>
      <c r="AC904" s="5">
        <f t="shared" si="251"/>
        <v>1.0480766088781202</v>
      </c>
      <c r="AD904" s="5">
        <f t="shared" si="252"/>
        <v>1.0480766088781202</v>
      </c>
    </row>
    <row r="905" spans="15:30" x14ac:dyDescent="0.2">
      <c r="O905" s="6">
        <f t="shared" si="237"/>
        <v>91.189999999999088</v>
      </c>
      <c r="P905" s="6">
        <f t="shared" si="238"/>
        <v>91.199999999999093</v>
      </c>
      <c r="Q905" s="5">
        <f t="shared" si="239"/>
        <v>1.1282502314411849</v>
      </c>
      <c r="R905" s="5">
        <f t="shared" si="240"/>
        <v>1.1282502314411849</v>
      </c>
      <c r="S905" s="5">
        <f t="shared" si="241"/>
        <v>1.1471945825337246</v>
      </c>
      <c r="T905" s="5">
        <f t="shared" si="242"/>
        <v>1.1527306304166995</v>
      </c>
      <c r="U905" s="5">
        <f t="shared" si="243"/>
        <v>1.1527306304166995</v>
      </c>
      <c r="V905" s="5">
        <f t="shared" si="244"/>
        <v>1.1527306304166995</v>
      </c>
      <c r="W905" s="5">
        <f t="shared" si="245"/>
        <v>1.1527306304166995</v>
      </c>
      <c r="X905" s="5">
        <f t="shared" si="246"/>
        <v>1</v>
      </c>
      <c r="Y905" s="5">
        <f t="shared" si="247"/>
        <v>1.1282502314411849</v>
      </c>
      <c r="Z905" s="5">
        <f t="shared" si="248"/>
        <v>1.0161907591037569</v>
      </c>
      <c r="AA905" s="5">
        <f t="shared" si="249"/>
        <v>1.0477396595494766</v>
      </c>
      <c r="AB905" s="5">
        <f t="shared" si="250"/>
        <v>1.0477396595494766</v>
      </c>
      <c r="AC905" s="5">
        <f t="shared" si="251"/>
        <v>1.0477396595494766</v>
      </c>
      <c r="AD905" s="5">
        <f t="shared" si="252"/>
        <v>1.0477396595494766</v>
      </c>
    </row>
    <row r="906" spans="15:30" x14ac:dyDescent="0.2">
      <c r="O906" s="6">
        <f t="shared" si="237"/>
        <v>91.289999999999083</v>
      </c>
      <c r="P906" s="6">
        <f t="shared" si="238"/>
        <v>91.299999999999088</v>
      </c>
      <c r="Q906" s="5">
        <f t="shared" si="239"/>
        <v>1.1277024820204755</v>
      </c>
      <c r="R906" s="5">
        <f t="shared" si="240"/>
        <v>1.1277024820204755</v>
      </c>
      <c r="S906" s="5">
        <f t="shared" si="241"/>
        <v>1.1466305439143742</v>
      </c>
      <c r="T906" s="5">
        <f t="shared" si="242"/>
        <v>1.1521751530823743</v>
      </c>
      <c r="U906" s="5">
        <f t="shared" si="243"/>
        <v>1.1521751530823743</v>
      </c>
      <c r="V906" s="5">
        <f t="shared" si="244"/>
        <v>1.1521751530823743</v>
      </c>
      <c r="W906" s="5">
        <f t="shared" si="245"/>
        <v>1.1521751530823743</v>
      </c>
      <c r="X906" s="5">
        <f t="shared" si="246"/>
        <v>1</v>
      </c>
      <c r="Y906" s="5">
        <f t="shared" si="247"/>
        <v>1.1277024820204755</v>
      </c>
      <c r="Z906" s="5">
        <f t="shared" si="248"/>
        <v>1.015978079411284</v>
      </c>
      <c r="AA906" s="5">
        <f t="shared" si="249"/>
        <v>1.0474043427997104</v>
      </c>
      <c r="AB906" s="5">
        <f t="shared" si="250"/>
        <v>1.0474043427997104</v>
      </c>
      <c r="AC906" s="5">
        <f t="shared" si="251"/>
        <v>1.0474043427997104</v>
      </c>
      <c r="AD906" s="5">
        <f t="shared" si="252"/>
        <v>1.0474043427997104</v>
      </c>
    </row>
    <row r="907" spans="15:30" x14ac:dyDescent="0.2">
      <c r="O907" s="6">
        <f t="shared" si="237"/>
        <v>91.389999999999077</v>
      </c>
      <c r="P907" s="6">
        <f t="shared" si="238"/>
        <v>91.399999999999082</v>
      </c>
      <c r="Q907" s="5">
        <f t="shared" si="239"/>
        <v>1.1271566994660065</v>
      </c>
      <c r="R907" s="5">
        <f t="shared" si="240"/>
        <v>1.1271566994660065</v>
      </c>
      <c r="S907" s="5">
        <f t="shared" si="241"/>
        <v>1.1460684090244224</v>
      </c>
      <c r="T907" s="5">
        <f t="shared" si="242"/>
        <v>1.1516214922820858</v>
      </c>
      <c r="U907" s="5">
        <f t="shared" si="243"/>
        <v>1.1516214922820858</v>
      </c>
      <c r="V907" s="5">
        <f t="shared" si="244"/>
        <v>1.1516214922820858</v>
      </c>
      <c r="W907" s="5">
        <f t="shared" si="245"/>
        <v>1.1516214922820858</v>
      </c>
      <c r="X907" s="5">
        <f t="shared" si="246"/>
        <v>1</v>
      </c>
      <c r="Y907" s="5">
        <f t="shared" si="247"/>
        <v>1.1271566994660065</v>
      </c>
      <c r="Z907" s="5">
        <f t="shared" si="248"/>
        <v>1.015767069208823</v>
      </c>
      <c r="AA907" s="5">
        <f t="shared" si="249"/>
        <v>1.0470706525309688</v>
      </c>
      <c r="AB907" s="5">
        <f t="shared" si="250"/>
        <v>1.0470706525309688</v>
      </c>
      <c r="AC907" s="5">
        <f t="shared" si="251"/>
        <v>1.0470706525309688</v>
      </c>
      <c r="AD907" s="5">
        <f t="shared" si="252"/>
        <v>1.0470706525309688</v>
      </c>
    </row>
    <row r="908" spans="15:30" x14ac:dyDescent="0.2">
      <c r="O908" s="6">
        <f t="shared" si="237"/>
        <v>91.489999999999071</v>
      </c>
      <c r="P908" s="6">
        <f t="shared" si="238"/>
        <v>91.499999999999076</v>
      </c>
      <c r="Q908" s="5">
        <f t="shared" si="239"/>
        <v>1.1266128762573442</v>
      </c>
      <c r="R908" s="5">
        <f t="shared" si="240"/>
        <v>1.1266128762573442</v>
      </c>
      <c r="S908" s="5">
        <f t="shared" si="241"/>
        <v>1.1455081706776291</v>
      </c>
      <c r="T908" s="5">
        <f t="shared" si="242"/>
        <v>1.1510696412401142</v>
      </c>
      <c r="U908" s="5">
        <f t="shared" si="243"/>
        <v>1.1510696412401142</v>
      </c>
      <c r="V908" s="5">
        <f t="shared" si="244"/>
        <v>1.1510696412401142</v>
      </c>
      <c r="W908" s="5">
        <f t="shared" si="245"/>
        <v>1.1510696412401142</v>
      </c>
      <c r="X908" s="5">
        <f t="shared" si="246"/>
        <v>1</v>
      </c>
      <c r="Y908" s="5">
        <f t="shared" si="247"/>
        <v>1.1266128762573442</v>
      </c>
      <c r="Z908" s="5">
        <f t="shared" si="248"/>
        <v>1.0155577224002437</v>
      </c>
      <c r="AA908" s="5">
        <f t="shared" si="249"/>
        <v>1.0467385826766764</v>
      </c>
      <c r="AB908" s="5">
        <f t="shared" si="250"/>
        <v>1.0467385826766764</v>
      </c>
      <c r="AC908" s="5">
        <f t="shared" si="251"/>
        <v>1.0467385826766764</v>
      </c>
      <c r="AD908" s="5">
        <f t="shared" si="252"/>
        <v>1.0467385826766764</v>
      </c>
    </row>
    <row r="909" spans="15:30" x14ac:dyDescent="0.2">
      <c r="O909" s="6">
        <f t="shared" si="237"/>
        <v>91.589999999999065</v>
      </c>
      <c r="P909" s="6">
        <f t="shared" si="238"/>
        <v>91.599999999999071</v>
      </c>
      <c r="Q909" s="5">
        <f t="shared" si="239"/>
        <v>1.1260710049124176</v>
      </c>
      <c r="R909" s="5">
        <f t="shared" si="240"/>
        <v>1.1260710049124176</v>
      </c>
      <c r="S909" s="5">
        <f t="shared" si="241"/>
        <v>1.1449498217238281</v>
      </c>
      <c r="T909" s="5">
        <f t="shared" si="242"/>
        <v>1.1505195932143286</v>
      </c>
      <c r="U909" s="5">
        <f t="shared" si="243"/>
        <v>1.1505195932143286</v>
      </c>
      <c r="V909" s="5">
        <f t="shared" si="244"/>
        <v>1.1505195932143286</v>
      </c>
      <c r="W909" s="5">
        <f t="shared" si="245"/>
        <v>1.1505195932143286</v>
      </c>
      <c r="X909" s="5">
        <f t="shared" si="246"/>
        <v>1</v>
      </c>
      <c r="Y909" s="5">
        <f t="shared" si="247"/>
        <v>1.1260710049124176</v>
      </c>
      <c r="Z909" s="5">
        <f t="shared" si="248"/>
        <v>1.0153500329217298</v>
      </c>
      <c r="AA909" s="5">
        <f t="shared" si="249"/>
        <v>1.0464081272013381</v>
      </c>
      <c r="AB909" s="5">
        <f t="shared" si="250"/>
        <v>1.0464081272013381</v>
      </c>
      <c r="AC909" s="5">
        <f t="shared" si="251"/>
        <v>1.0464081272013381</v>
      </c>
      <c r="AD909" s="5">
        <f t="shared" si="252"/>
        <v>1.0464081272013381</v>
      </c>
    </row>
    <row r="910" spans="15:30" x14ac:dyDescent="0.2">
      <c r="O910" s="6">
        <f t="shared" si="237"/>
        <v>91.68999999999906</v>
      </c>
      <c r="P910" s="6">
        <f t="shared" si="238"/>
        <v>91.699999999999065</v>
      </c>
      <c r="Q910" s="5">
        <f t="shared" si="239"/>
        <v>1.1255310779872758</v>
      </c>
      <c r="R910" s="5">
        <f t="shared" si="240"/>
        <v>1.1255310779872758</v>
      </c>
      <c r="S910" s="5">
        <f t="shared" si="241"/>
        <v>1.1443933550487027</v>
      </c>
      <c r="T910" s="5">
        <f t="shared" si="242"/>
        <v>1.1499713414959807</v>
      </c>
      <c r="U910" s="5">
        <f t="shared" si="243"/>
        <v>1.1499713414959807</v>
      </c>
      <c r="V910" s="5">
        <f t="shared" si="244"/>
        <v>1.1499713414959807</v>
      </c>
      <c r="W910" s="5">
        <f t="shared" si="245"/>
        <v>1.1499713414959807</v>
      </c>
      <c r="X910" s="5">
        <f t="shared" si="246"/>
        <v>1</v>
      </c>
      <c r="Y910" s="5">
        <f t="shared" si="247"/>
        <v>1.1255310779872758</v>
      </c>
      <c r="Z910" s="5">
        <f t="shared" si="248"/>
        <v>1.0151439947415704</v>
      </c>
      <c r="AA910" s="5">
        <f t="shared" si="249"/>
        <v>1.0460792801003436</v>
      </c>
      <c r="AB910" s="5">
        <f t="shared" si="250"/>
        <v>1.0460792801003436</v>
      </c>
      <c r="AC910" s="5">
        <f t="shared" si="251"/>
        <v>1.0460792801003436</v>
      </c>
      <c r="AD910" s="5">
        <f t="shared" si="252"/>
        <v>1.0460792801003436</v>
      </c>
    </row>
    <row r="911" spans="15:30" x14ac:dyDescent="0.2">
      <c r="O911" s="6">
        <f t="shared" si="237"/>
        <v>91.789999999999054</v>
      </c>
      <c r="P911" s="6">
        <f t="shared" si="238"/>
        <v>91.799999999999059</v>
      </c>
      <c r="Q911" s="5">
        <f t="shared" si="239"/>
        <v>1.1249930880758485</v>
      </c>
      <c r="R911" s="5">
        <f t="shared" si="240"/>
        <v>1.1249930880758485</v>
      </c>
      <c r="S911" s="5">
        <f t="shared" si="241"/>
        <v>1.1438387635735643</v>
      </c>
      <c r="T911" s="5">
        <f t="shared" si="242"/>
        <v>1.1494248794095012</v>
      </c>
      <c r="U911" s="5">
        <f t="shared" si="243"/>
        <v>1.1494248794095012</v>
      </c>
      <c r="V911" s="5">
        <f t="shared" si="244"/>
        <v>1.1494248794095012</v>
      </c>
      <c r="W911" s="5">
        <f t="shared" si="245"/>
        <v>1.1494248794095012</v>
      </c>
      <c r="X911" s="5">
        <f t="shared" si="246"/>
        <v>1</v>
      </c>
      <c r="Y911" s="5">
        <f t="shared" si="247"/>
        <v>1.1249930880758485</v>
      </c>
      <c r="Z911" s="5">
        <f t="shared" si="248"/>
        <v>1.0149396018599524</v>
      </c>
      <c r="AA911" s="5">
        <f t="shared" si="249"/>
        <v>1.0457520353997718</v>
      </c>
      <c r="AB911" s="5">
        <f t="shared" si="250"/>
        <v>1.0457520353997718</v>
      </c>
      <c r="AC911" s="5">
        <f t="shared" si="251"/>
        <v>1.0457520353997718</v>
      </c>
      <c r="AD911" s="5">
        <f t="shared" si="252"/>
        <v>1.0457520353997718</v>
      </c>
    </row>
    <row r="912" spans="15:30" x14ac:dyDescent="0.2">
      <c r="O912" s="6">
        <f t="shared" si="237"/>
        <v>91.889999999999048</v>
      </c>
      <c r="P912" s="6">
        <f t="shared" si="238"/>
        <v>91.899999999999054</v>
      </c>
      <c r="Q912" s="5">
        <f t="shared" si="239"/>
        <v>1.1244570278097095</v>
      </c>
      <c r="R912" s="5">
        <f t="shared" si="240"/>
        <v>1.1244570278097095</v>
      </c>
      <c r="S912" s="5">
        <f t="shared" si="241"/>
        <v>1.1432860402551324</v>
      </c>
      <c r="T912" s="5">
        <f t="shared" si="242"/>
        <v>1.1488802003122975</v>
      </c>
      <c r="U912" s="5">
        <f t="shared" si="243"/>
        <v>1.1488802003122975</v>
      </c>
      <c r="V912" s="5">
        <f t="shared" si="244"/>
        <v>1.1488802003122975</v>
      </c>
      <c r="W912" s="5">
        <f t="shared" si="245"/>
        <v>1.1488802003122975</v>
      </c>
      <c r="X912" s="5">
        <f t="shared" si="246"/>
        <v>1</v>
      </c>
      <c r="Y912" s="5">
        <f t="shared" si="247"/>
        <v>1.1244570278097095</v>
      </c>
      <c r="Z912" s="5">
        <f t="shared" si="248"/>
        <v>1.0147368483087535</v>
      </c>
      <c r="AA912" s="5">
        <f t="shared" si="249"/>
        <v>1.0454263871561988</v>
      </c>
      <c r="AB912" s="5">
        <f t="shared" si="250"/>
        <v>1.0454263871561988</v>
      </c>
      <c r="AC912" s="5">
        <f t="shared" si="251"/>
        <v>1.0454263871561988</v>
      </c>
      <c r="AD912" s="5">
        <f t="shared" si="252"/>
        <v>1.0454263871561988</v>
      </c>
    </row>
    <row r="913" spans="15:30" x14ac:dyDescent="0.2">
      <c r="O913" s="6">
        <f t="shared" si="237"/>
        <v>91.989999999999043</v>
      </c>
      <c r="P913" s="6">
        <f t="shared" si="238"/>
        <v>91.999999999999048</v>
      </c>
      <c r="Q913" s="5">
        <f t="shared" si="239"/>
        <v>1.1239228898578406</v>
      </c>
      <c r="R913" s="5">
        <f t="shared" si="240"/>
        <v>1.1239228898578406</v>
      </c>
      <c r="S913" s="5">
        <f t="shared" si="241"/>
        <v>1.1427351780853148</v>
      </c>
      <c r="T913" s="5">
        <f t="shared" si="242"/>
        <v>1.1483372975945507</v>
      </c>
      <c r="U913" s="5">
        <f t="shared" si="243"/>
        <v>1.1483372975945507</v>
      </c>
      <c r="V913" s="5">
        <f t="shared" si="244"/>
        <v>1.1483372975945507</v>
      </c>
      <c r="W913" s="5">
        <f t="shared" si="245"/>
        <v>1.1483372975945507</v>
      </c>
      <c r="X913" s="5">
        <f t="shared" si="246"/>
        <v>1</v>
      </c>
      <c r="Y913" s="5">
        <f t="shared" si="247"/>
        <v>1.1239228898578406</v>
      </c>
      <c r="Z913" s="5">
        <f t="shared" si="248"/>
        <v>1.0145357281513392</v>
      </c>
      <c r="AA913" s="5">
        <f t="shared" si="249"/>
        <v>1.0451023294565061</v>
      </c>
      <c r="AB913" s="5">
        <f t="shared" si="250"/>
        <v>1.0451023294565061</v>
      </c>
      <c r="AC913" s="5">
        <f t="shared" si="251"/>
        <v>1.0451023294565061</v>
      </c>
      <c r="AD913" s="5">
        <f t="shared" si="252"/>
        <v>1.0451023294565061</v>
      </c>
    </row>
    <row r="914" spans="15:30" x14ac:dyDescent="0.2">
      <c r="O914" s="6">
        <f t="shared" si="237"/>
        <v>92.089999999999037</v>
      </c>
      <c r="P914" s="6">
        <f t="shared" si="238"/>
        <v>92.099999999999042</v>
      </c>
      <c r="Q914" s="5">
        <f t="shared" si="239"/>
        <v>1.1233906669263967</v>
      </c>
      <c r="R914" s="5">
        <f t="shared" si="240"/>
        <v>1.1233906669263967</v>
      </c>
      <c r="S914" s="5">
        <f t="shared" si="241"/>
        <v>1.1421861700909925</v>
      </c>
      <c r="T914" s="5">
        <f t="shared" si="242"/>
        <v>1.1477961646790171</v>
      </c>
      <c r="U914" s="5">
        <f t="shared" si="243"/>
        <v>1.1477961646790171</v>
      </c>
      <c r="V914" s="5">
        <f t="shared" si="244"/>
        <v>1.1477961646790171</v>
      </c>
      <c r="W914" s="5">
        <f t="shared" si="245"/>
        <v>1.1477961646790171</v>
      </c>
      <c r="X914" s="5">
        <f t="shared" si="246"/>
        <v>1</v>
      </c>
      <c r="Y914" s="5">
        <f t="shared" si="247"/>
        <v>1.1233906669263967</v>
      </c>
      <c r="Z914" s="5">
        <f t="shared" si="248"/>
        <v>1.0143362354823589</v>
      </c>
      <c r="AA914" s="5">
        <f t="shared" si="249"/>
        <v>1.0447798564176893</v>
      </c>
      <c r="AB914" s="5">
        <f t="shared" si="250"/>
        <v>1.0447798564176893</v>
      </c>
      <c r="AC914" s="5">
        <f t="shared" si="251"/>
        <v>1.0447798564176893</v>
      </c>
      <c r="AD914" s="5">
        <f t="shared" si="252"/>
        <v>1.0447798564176893</v>
      </c>
    </row>
    <row r="915" spans="15:30" x14ac:dyDescent="0.2">
      <c r="O915" s="6">
        <f t="shared" si="237"/>
        <v>92.189999999999031</v>
      </c>
      <c r="P915" s="6">
        <f t="shared" si="238"/>
        <v>92.199999999999037</v>
      </c>
      <c r="Q915" s="5">
        <f t="shared" si="239"/>
        <v>1.1228603517584752</v>
      </c>
      <c r="R915" s="5">
        <f t="shared" si="240"/>
        <v>1.1228603517584752</v>
      </c>
      <c r="S915" s="5">
        <f t="shared" si="241"/>
        <v>1.1416390093338025</v>
      </c>
      <c r="T915" s="5">
        <f t="shared" si="242"/>
        <v>1.1472567950208294</v>
      </c>
      <c r="U915" s="5">
        <f t="shared" si="243"/>
        <v>1.1472567950208294</v>
      </c>
      <c r="V915" s="5">
        <f t="shared" si="244"/>
        <v>1.1472567950208294</v>
      </c>
      <c r="W915" s="5">
        <f t="shared" si="245"/>
        <v>1.1472567950208294</v>
      </c>
      <c r="X915" s="5">
        <f t="shared" si="246"/>
        <v>1</v>
      </c>
      <c r="Y915" s="5">
        <f t="shared" si="247"/>
        <v>1.1228603517584752</v>
      </c>
      <c r="Z915" s="5">
        <f t="shared" si="248"/>
        <v>1.014138364427545</v>
      </c>
      <c r="AA915" s="5">
        <f t="shared" si="249"/>
        <v>1.0444589621866711</v>
      </c>
      <c r="AB915" s="5">
        <f t="shared" si="250"/>
        <v>1.0444589621866711</v>
      </c>
      <c r="AC915" s="5">
        <f t="shared" si="251"/>
        <v>1.0444589621866711</v>
      </c>
      <c r="AD915" s="5">
        <f t="shared" si="252"/>
        <v>1.0444589621866711</v>
      </c>
    </row>
    <row r="916" spans="15:30" x14ac:dyDescent="0.2">
      <c r="O916" s="6">
        <f t="shared" si="237"/>
        <v>92.289999999999026</v>
      </c>
      <c r="P916" s="6">
        <f t="shared" si="238"/>
        <v>92.299999999999031</v>
      </c>
      <c r="Q916" s="5">
        <f t="shared" si="239"/>
        <v>1.122331937133884</v>
      </c>
      <c r="R916" s="5">
        <f t="shared" si="240"/>
        <v>1.122331937133884</v>
      </c>
      <c r="S916" s="5">
        <f t="shared" si="241"/>
        <v>1.141093688909925</v>
      </c>
      <c r="T916" s="5">
        <f t="shared" si="242"/>
        <v>1.1467191821072993</v>
      </c>
      <c r="U916" s="5">
        <f t="shared" si="243"/>
        <v>1.1467191821072993</v>
      </c>
      <c r="V916" s="5">
        <f t="shared" si="244"/>
        <v>1.1467191821072993</v>
      </c>
      <c r="W916" s="5">
        <f t="shared" si="245"/>
        <v>1.1467191821072993</v>
      </c>
      <c r="X916" s="5">
        <f t="shared" si="246"/>
        <v>1</v>
      </c>
      <c r="Y916" s="5">
        <f t="shared" si="247"/>
        <v>1.122331937133884</v>
      </c>
      <c r="Z916" s="5">
        <f t="shared" si="248"/>
        <v>1.013942109143513</v>
      </c>
      <c r="AA916" s="5">
        <f t="shared" si="249"/>
        <v>1.0441396409401125</v>
      </c>
      <c r="AB916" s="5">
        <f t="shared" si="250"/>
        <v>1.0441396409401125</v>
      </c>
      <c r="AC916" s="5">
        <f t="shared" si="251"/>
        <v>1.0441396409401125</v>
      </c>
      <c r="AD916" s="5">
        <f t="shared" si="252"/>
        <v>1.0441396409401125</v>
      </c>
    </row>
    <row r="917" spans="15:30" x14ac:dyDescent="0.2">
      <c r="O917" s="6">
        <f t="shared" si="237"/>
        <v>92.38999999999902</v>
      </c>
      <c r="P917" s="6">
        <f t="shared" si="238"/>
        <v>92.399999999999025</v>
      </c>
      <c r="Q917" s="5">
        <f t="shared" si="239"/>
        <v>1.1218054158689135</v>
      </c>
      <c r="R917" s="5">
        <f t="shared" si="240"/>
        <v>1.1218054158689135</v>
      </c>
      <c r="S917" s="5">
        <f t="shared" si="241"/>
        <v>1.1405502019498708</v>
      </c>
      <c r="T917" s="5">
        <f t="shared" si="242"/>
        <v>1.1461833194577224</v>
      </c>
      <c r="U917" s="5">
        <f t="shared" si="243"/>
        <v>1.1461833194577224</v>
      </c>
      <c r="V917" s="5">
        <f t="shared" si="244"/>
        <v>1.1461833194577224</v>
      </c>
      <c r="W917" s="5">
        <f t="shared" si="245"/>
        <v>1.1461833194577224</v>
      </c>
      <c r="X917" s="5">
        <f t="shared" si="246"/>
        <v>1</v>
      </c>
      <c r="Y917" s="5">
        <f t="shared" si="247"/>
        <v>1.1218054158689135</v>
      </c>
      <c r="Z917" s="5">
        <f t="shared" si="248"/>
        <v>1.013747463817563</v>
      </c>
      <c r="AA917" s="5">
        <f t="shared" si="249"/>
        <v>1.0438218868842273</v>
      </c>
      <c r="AB917" s="5">
        <f t="shared" si="250"/>
        <v>1.0438218868842273</v>
      </c>
      <c r="AC917" s="5">
        <f t="shared" si="251"/>
        <v>1.0438218868842273</v>
      </c>
      <c r="AD917" s="5">
        <f t="shared" si="252"/>
        <v>1.0438218868842273</v>
      </c>
    </row>
    <row r="918" spans="15:30" x14ac:dyDescent="0.2">
      <c r="O918" s="6">
        <f t="shared" si="237"/>
        <v>92.489999999999014</v>
      </c>
      <c r="P918" s="6">
        <f t="shared" si="238"/>
        <v>92.499999999999019</v>
      </c>
      <c r="Q918" s="5">
        <f t="shared" si="239"/>
        <v>1.1212807808161089</v>
      </c>
      <c r="R918" s="5">
        <f t="shared" si="240"/>
        <v>1.1212807808161089</v>
      </c>
      <c r="S918" s="5">
        <f t="shared" si="241"/>
        <v>1.1400085416182706</v>
      </c>
      <c r="T918" s="5">
        <f t="shared" si="242"/>
        <v>1.145649200623184</v>
      </c>
      <c r="U918" s="5">
        <f t="shared" si="243"/>
        <v>1.145649200623184</v>
      </c>
      <c r="V918" s="5">
        <f t="shared" si="244"/>
        <v>1.145649200623184</v>
      </c>
      <c r="W918" s="5">
        <f t="shared" si="245"/>
        <v>1.145649200623184</v>
      </c>
      <c r="X918" s="5">
        <f t="shared" si="246"/>
        <v>1</v>
      </c>
      <c r="Y918" s="5">
        <f t="shared" si="247"/>
        <v>1.1212807808161089</v>
      </c>
      <c r="Z918" s="5">
        <f t="shared" si="248"/>
        <v>1.013554422667484</v>
      </c>
      <c r="AA918" s="5">
        <f t="shared" si="249"/>
        <v>1.0435056942545982</v>
      </c>
      <c r="AB918" s="5">
        <f t="shared" si="250"/>
        <v>1.0435056942545982</v>
      </c>
      <c r="AC918" s="5">
        <f t="shared" si="251"/>
        <v>1.0435056942545982</v>
      </c>
      <c r="AD918" s="5">
        <f t="shared" si="252"/>
        <v>1.0435056942545982</v>
      </c>
    </row>
    <row r="919" spans="15:30" x14ac:dyDescent="0.2">
      <c r="O919" s="6">
        <f t="shared" si="237"/>
        <v>92.589999999999009</v>
      </c>
      <c r="P919" s="6">
        <f t="shared" si="238"/>
        <v>92.599999999999014</v>
      </c>
      <c r="Q919" s="5">
        <f t="shared" si="239"/>
        <v>1.1207580248640452</v>
      </c>
      <c r="R919" s="5">
        <f t="shared" si="240"/>
        <v>1.1207580248640452</v>
      </c>
      <c r="S919" s="5">
        <f t="shared" si="241"/>
        <v>1.1394687011136648</v>
      </c>
      <c r="T919" s="5">
        <f t="shared" si="242"/>
        <v>1.1451168191863654</v>
      </c>
      <c r="U919" s="5">
        <f t="shared" si="243"/>
        <v>1.1451168191863654</v>
      </c>
      <c r="V919" s="5">
        <f t="shared" si="244"/>
        <v>1.1451168191863654</v>
      </c>
      <c r="W919" s="5">
        <f t="shared" si="245"/>
        <v>1.1451168191863654</v>
      </c>
      <c r="X919" s="5">
        <f t="shared" si="246"/>
        <v>1</v>
      </c>
      <c r="Y919" s="5">
        <f t="shared" si="247"/>
        <v>1.1207580248640452</v>
      </c>
      <c r="Z919" s="5">
        <f t="shared" si="248"/>
        <v>1.0133629799413566</v>
      </c>
      <c r="AA919" s="5">
        <f t="shared" si="249"/>
        <v>1.0431910573159917</v>
      </c>
      <c r="AB919" s="5">
        <f t="shared" si="250"/>
        <v>1.0431910573159917</v>
      </c>
      <c r="AC919" s="5">
        <f t="shared" si="251"/>
        <v>1.0431910573159917</v>
      </c>
      <c r="AD919" s="5">
        <f t="shared" si="252"/>
        <v>1.0431910573159917</v>
      </c>
    </row>
    <row r="920" spans="15:30" x14ac:dyDescent="0.2">
      <c r="O920" s="6">
        <f t="shared" si="237"/>
        <v>92.689999999999003</v>
      </c>
      <c r="P920" s="6">
        <f t="shared" si="238"/>
        <v>92.699999999999008</v>
      </c>
      <c r="Q920" s="5">
        <f t="shared" si="239"/>
        <v>1.1202371409371035</v>
      </c>
      <c r="R920" s="5">
        <f t="shared" si="240"/>
        <v>1.1202371409371035</v>
      </c>
      <c r="S920" s="5">
        <f t="shared" si="241"/>
        <v>1.1389306736682985</v>
      </c>
      <c r="T920" s="5">
        <f t="shared" si="242"/>
        <v>1.1445861687613541</v>
      </c>
      <c r="U920" s="5">
        <f t="shared" si="243"/>
        <v>1.1445861687613541</v>
      </c>
      <c r="V920" s="5">
        <f t="shared" si="244"/>
        <v>1.1445861687613541</v>
      </c>
      <c r="W920" s="5">
        <f t="shared" si="245"/>
        <v>1.1445861687613541</v>
      </c>
      <c r="X920" s="5">
        <f t="shared" si="246"/>
        <v>1</v>
      </c>
      <c r="Y920" s="5">
        <f t="shared" si="247"/>
        <v>1.1202371409371035</v>
      </c>
      <c r="Z920" s="5">
        <f t="shared" si="248"/>
        <v>1.0131731299173619</v>
      </c>
      <c r="AA920" s="5">
        <f t="shared" si="249"/>
        <v>1.0428779703621782</v>
      </c>
      <c r="AB920" s="5">
        <f t="shared" si="250"/>
        <v>1.0428779703621782</v>
      </c>
      <c r="AC920" s="5">
        <f t="shared" si="251"/>
        <v>1.0428779703621782</v>
      </c>
      <c r="AD920" s="5">
        <f t="shared" si="252"/>
        <v>1.0428779703621782</v>
      </c>
    </row>
    <row r="921" spans="15:30" x14ac:dyDescent="0.2">
      <c r="O921" s="6">
        <f t="shared" si="237"/>
        <v>92.789999999998997</v>
      </c>
      <c r="P921" s="6">
        <f t="shared" si="238"/>
        <v>92.799999999999002</v>
      </c>
      <c r="Q921" s="5">
        <f t="shared" si="239"/>
        <v>1.1197181219952479</v>
      </c>
      <c r="R921" s="5">
        <f t="shared" si="240"/>
        <v>1.1197181219952479</v>
      </c>
      <c r="S921" s="5">
        <f t="shared" si="241"/>
        <v>1.1383944525479119</v>
      </c>
      <c r="T921" s="5">
        <f t="shared" si="242"/>
        <v>1.1440572429934524</v>
      </c>
      <c r="U921" s="5">
        <f t="shared" si="243"/>
        <v>1.1440572429934524</v>
      </c>
      <c r="V921" s="5">
        <f t="shared" si="244"/>
        <v>1.1440572429934524</v>
      </c>
      <c r="W921" s="5">
        <f t="shared" si="245"/>
        <v>1.1440572429934524</v>
      </c>
      <c r="X921" s="5">
        <f t="shared" si="246"/>
        <v>1</v>
      </c>
      <c r="Y921" s="5">
        <f t="shared" si="247"/>
        <v>1.1197181219952479</v>
      </c>
      <c r="Z921" s="5">
        <f t="shared" si="248"/>
        <v>1.0129848669035868</v>
      </c>
      <c r="AA921" s="5">
        <f t="shared" si="249"/>
        <v>1.0425664277157507</v>
      </c>
      <c r="AB921" s="5">
        <f t="shared" si="250"/>
        <v>1.0425664277157507</v>
      </c>
      <c r="AC921" s="5">
        <f t="shared" si="251"/>
        <v>1.0425664277157507</v>
      </c>
      <c r="AD921" s="5">
        <f t="shared" si="252"/>
        <v>1.0425664277157507</v>
      </c>
    </row>
    <row r="922" spans="15:30" x14ac:dyDescent="0.2">
      <c r="O922" s="6">
        <f t="shared" si="237"/>
        <v>92.889999999998992</v>
      </c>
      <c r="P922" s="6">
        <f t="shared" si="238"/>
        <v>92.899999999998997</v>
      </c>
      <c r="Q922" s="5">
        <f t="shared" si="239"/>
        <v>1.1192009610338063</v>
      </c>
      <c r="R922" s="5">
        <f t="shared" si="240"/>
        <v>1.1192009610338063</v>
      </c>
      <c r="S922" s="5">
        <f t="shared" si="241"/>
        <v>1.1378600310515381</v>
      </c>
      <c r="T922" s="5">
        <f t="shared" si="242"/>
        <v>1.1435300355589892</v>
      </c>
      <c r="U922" s="5">
        <f t="shared" si="243"/>
        <v>1.1435300355589892</v>
      </c>
      <c r="V922" s="5">
        <f t="shared" si="244"/>
        <v>1.1435300355589892</v>
      </c>
      <c r="W922" s="5">
        <f t="shared" si="245"/>
        <v>1.1435300355589892</v>
      </c>
      <c r="X922" s="5">
        <f t="shared" si="246"/>
        <v>1</v>
      </c>
      <c r="Y922" s="5">
        <f t="shared" si="247"/>
        <v>1.1192009610338063</v>
      </c>
      <c r="Z922" s="5">
        <f t="shared" si="248"/>
        <v>1.012798185237834</v>
      </c>
      <c r="AA922" s="5">
        <f t="shared" si="249"/>
        <v>1.0422564237279452</v>
      </c>
      <c r="AB922" s="5">
        <f t="shared" si="250"/>
        <v>1.0422564237279452</v>
      </c>
      <c r="AC922" s="5">
        <f t="shared" si="251"/>
        <v>1.0422564237279452</v>
      </c>
      <c r="AD922" s="5">
        <f t="shared" si="252"/>
        <v>1.0422564237279452</v>
      </c>
    </row>
    <row r="923" spans="15:30" x14ac:dyDescent="0.2">
      <c r="O923" s="6">
        <f t="shared" si="237"/>
        <v>92.989999999998986</v>
      </c>
      <c r="P923" s="6">
        <f t="shared" si="238"/>
        <v>92.999999999998991</v>
      </c>
      <c r="Q923" s="5">
        <f t="shared" si="239"/>
        <v>1.1186856510832506</v>
      </c>
      <c r="R923" s="5">
        <f t="shared" si="240"/>
        <v>1.1186856510832506</v>
      </c>
      <c r="S923" s="5">
        <f t="shared" si="241"/>
        <v>1.1373274025112994</v>
      </c>
      <c r="T923" s="5">
        <f t="shared" si="242"/>
        <v>1.1430045401651336</v>
      </c>
      <c r="U923" s="5">
        <f t="shared" si="243"/>
        <v>1.1430045401651336</v>
      </c>
      <c r="V923" s="5">
        <f t="shared" si="244"/>
        <v>1.1430045401651336</v>
      </c>
      <c r="W923" s="5">
        <f t="shared" si="245"/>
        <v>1.1430045401651336</v>
      </c>
      <c r="X923" s="5">
        <f t="shared" si="246"/>
        <v>1</v>
      </c>
      <c r="Y923" s="5">
        <f t="shared" si="247"/>
        <v>1.1186856510832506</v>
      </c>
      <c r="Z923" s="5">
        <f t="shared" si="248"/>
        <v>1.0126130792874335</v>
      </c>
      <c r="AA923" s="5">
        <f t="shared" si="249"/>
        <v>1.0419479527784634</v>
      </c>
      <c r="AB923" s="5">
        <f t="shared" si="250"/>
        <v>1.0419479527784634</v>
      </c>
      <c r="AC923" s="5">
        <f t="shared" si="251"/>
        <v>1.0419479527784634</v>
      </c>
      <c r="AD923" s="5">
        <f t="shared" si="252"/>
        <v>1.0419479527784634</v>
      </c>
    </row>
    <row r="924" spans="15:30" x14ac:dyDescent="0.2">
      <c r="O924" s="6">
        <f t="shared" si="237"/>
        <v>93.08999999999898</v>
      </c>
      <c r="P924" s="6">
        <f t="shared" si="238"/>
        <v>93.099999999998985</v>
      </c>
      <c r="Q924" s="5">
        <f t="shared" si="239"/>
        <v>1.1181721852089799</v>
      </c>
      <c r="R924" s="5">
        <f t="shared" si="240"/>
        <v>1.1181721852089799</v>
      </c>
      <c r="S924" s="5">
        <f t="shared" si="241"/>
        <v>1.1367965602922041</v>
      </c>
      <c r="T924" s="5">
        <f t="shared" si="242"/>
        <v>1.1424807505497072</v>
      </c>
      <c r="U924" s="5">
        <f t="shared" si="243"/>
        <v>1.1424807505497072</v>
      </c>
      <c r="V924" s="5">
        <f t="shared" si="244"/>
        <v>1.1424807505497072</v>
      </c>
      <c r="W924" s="5">
        <f t="shared" si="245"/>
        <v>1.1424807505497072</v>
      </c>
      <c r="X924" s="5">
        <f t="shared" si="246"/>
        <v>1</v>
      </c>
      <c r="Y924" s="5">
        <f t="shared" si="247"/>
        <v>1.1181721852089799</v>
      </c>
      <c r="Z924" s="5">
        <f t="shared" si="248"/>
        <v>1.0124295434490529</v>
      </c>
      <c r="AA924" s="5">
        <f t="shared" si="249"/>
        <v>1.0416410092752959</v>
      </c>
      <c r="AB924" s="5">
        <f t="shared" si="250"/>
        <v>1.0416410092752959</v>
      </c>
      <c r="AC924" s="5">
        <f t="shared" si="251"/>
        <v>1.0416410092752959</v>
      </c>
      <c r="AD924" s="5">
        <f t="shared" si="252"/>
        <v>1.0416410092752959</v>
      </c>
    </row>
    <row r="925" spans="15:30" x14ac:dyDescent="0.2">
      <c r="O925" s="6">
        <f t="shared" si="237"/>
        <v>93.189999999998975</v>
      </c>
      <c r="P925" s="6">
        <f t="shared" si="238"/>
        <v>93.19999999999898</v>
      </c>
      <c r="Q925" s="5">
        <f t="shared" si="239"/>
        <v>1.117660556511104</v>
      </c>
      <c r="R925" s="5">
        <f t="shared" si="240"/>
        <v>1.117660556511104</v>
      </c>
      <c r="S925" s="5">
        <f t="shared" si="241"/>
        <v>1.1362674977919491</v>
      </c>
      <c r="T925" s="5">
        <f t="shared" si="242"/>
        <v>1.1419586604810013</v>
      </c>
      <c r="U925" s="5">
        <f t="shared" si="243"/>
        <v>1.1419586604810013</v>
      </c>
      <c r="V925" s="5">
        <f t="shared" si="244"/>
        <v>1.1419586604810013</v>
      </c>
      <c r="W925" s="5">
        <f t="shared" si="245"/>
        <v>1.1419586604810013</v>
      </c>
      <c r="X925" s="5">
        <f t="shared" si="246"/>
        <v>1</v>
      </c>
      <c r="Y925" s="5">
        <f t="shared" si="247"/>
        <v>1.117660556511104</v>
      </c>
      <c r="Z925" s="5">
        <f t="shared" si="248"/>
        <v>1.0122475721485125</v>
      </c>
      <c r="AA925" s="5">
        <f t="shared" si="249"/>
        <v>1.0413355876545467</v>
      </c>
      <c r="AB925" s="5">
        <f t="shared" si="250"/>
        <v>1.0413355876545467</v>
      </c>
      <c r="AC925" s="5">
        <f t="shared" si="251"/>
        <v>1.0413355876545467</v>
      </c>
      <c r="AD925" s="5">
        <f t="shared" si="252"/>
        <v>1.0413355876545467</v>
      </c>
    </row>
    <row r="926" spans="15:30" x14ac:dyDescent="0.2">
      <c r="O926" s="6">
        <f t="shared" si="237"/>
        <v>93.289999999998969</v>
      </c>
      <c r="P926" s="6">
        <f t="shared" si="238"/>
        <v>93.299999999998974</v>
      </c>
      <c r="Q926" s="5">
        <f t="shared" si="239"/>
        <v>1.1171507581242308</v>
      </c>
      <c r="R926" s="5">
        <f t="shared" si="240"/>
        <v>1.1171507581242308</v>
      </c>
      <c r="S926" s="5">
        <f t="shared" si="241"/>
        <v>1.1357402084407182</v>
      </c>
      <c r="T926" s="5">
        <f t="shared" si="242"/>
        <v>1.1414382637575922</v>
      </c>
      <c r="U926" s="5">
        <f t="shared" si="243"/>
        <v>1.1414382637575922</v>
      </c>
      <c r="V926" s="5">
        <f t="shared" si="244"/>
        <v>1.1414382637575922</v>
      </c>
      <c r="W926" s="5">
        <f t="shared" si="245"/>
        <v>1.1414382637575922</v>
      </c>
      <c r="X926" s="5">
        <f t="shared" si="246"/>
        <v>1</v>
      </c>
      <c r="Y926" s="5">
        <f t="shared" si="247"/>
        <v>1.1171507581242308</v>
      </c>
      <c r="Z926" s="5">
        <f t="shared" si="248"/>
        <v>1.0120671598405986</v>
      </c>
      <c r="AA926" s="5">
        <f t="shared" si="249"/>
        <v>1.0410316823802597</v>
      </c>
      <c r="AB926" s="5">
        <f t="shared" si="250"/>
        <v>1.0410316823802597</v>
      </c>
      <c r="AC926" s="5">
        <f t="shared" si="251"/>
        <v>1.0410316823802597</v>
      </c>
      <c r="AD926" s="5">
        <f t="shared" si="252"/>
        <v>1.0410316823802597</v>
      </c>
    </row>
    <row r="927" spans="15:30" x14ac:dyDescent="0.2">
      <c r="O927" s="6">
        <f t="shared" si="237"/>
        <v>93.389999999998963</v>
      </c>
      <c r="P927" s="6">
        <f t="shared" si="238"/>
        <v>93.399999999998968</v>
      </c>
      <c r="Q927" s="5">
        <f t="shared" si="239"/>
        <v>1.1166427832172516</v>
      </c>
      <c r="R927" s="5">
        <f t="shared" si="240"/>
        <v>1.1166427832172516</v>
      </c>
      <c r="S927" s="5">
        <f t="shared" si="241"/>
        <v>1.1352146857009866</v>
      </c>
      <c r="T927" s="5">
        <f t="shared" si="242"/>
        <v>1.14091955420816</v>
      </c>
      <c r="U927" s="5">
        <f t="shared" si="243"/>
        <v>1.14091955420816</v>
      </c>
      <c r="V927" s="5">
        <f t="shared" si="244"/>
        <v>1.14091955420816</v>
      </c>
      <c r="W927" s="5">
        <f t="shared" si="245"/>
        <v>1.14091955420816</v>
      </c>
      <c r="X927" s="5">
        <f t="shared" si="246"/>
        <v>1</v>
      </c>
      <c r="Y927" s="5">
        <f t="shared" si="247"/>
        <v>1.1166427832172516</v>
      </c>
      <c r="Z927" s="5">
        <f t="shared" si="248"/>
        <v>1.0118883010088811</v>
      </c>
      <c r="AA927" s="5">
        <f t="shared" si="249"/>
        <v>1.0407292879442456</v>
      </c>
      <c r="AB927" s="5">
        <f t="shared" si="250"/>
        <v>1.0407292879442456</v>
      </c>
      <c r="AC927" s="5">
        <f t="shared" si="251"/>
        <v>1.0407292879442456</v>
      </c>
      <c r="AD927" s="5">
        <f t="shared" si="252"/>
        <v>1.0407292879442456</v>
      </c>
    </row>
    <row r="928" spans="15:30" x14ac:dyDescent="0.2">
      <c r="O928" s="6">
        <f t="shared" si="237"/>
        <v>93.489999999998957</v>
      </c>
      <c r="P928" s="6">
        <f t="shared" si="238"/>
        <v>93.499999999998963</v>
      </c>
      <c r="Q928" s="5">
        <f t="shared" si="239"/>
        <v>1.1161366249931328</v>
      </c>
      <c r="R928" s="5">
        <f t="shared" si="240"/>
        <v>1.1161366249931328</v>
      </c>
      <c r="S928" s="5">
        <f t="shared" si="241"/>
        <v>1.1346909230673237</v>
      </c>
      <c r="T928" s="5">
        <f t="shared" si="242"/>
        <v>1.1404025256913077</v>
      </c>
      <c r="U928" s="5">
        <f t="shared" si="243"/>
        <v>1.1404025256913077</v>
      </c>
      <c r="V928" s="5">
        <f t="shared" si="244"/>
        <v>1.1404025256913077</v>
      </c>
      <c r="W928" s="5">
        <f t="shared" si="245"/>
        <v>1.1404025256913077</v>
      </c>
      <c r="X928" s="5">
        <f t="shared" si="246"/>
        <v>1</v>
      </c>
      <c r="Y928" s="5">
        <f t="shared" si="247"/>
        <v>1.1161366249931328</v>
      </c>
      <c r="Z928" s="5">
        <f t="shared" si="248"/>
        <v>1.0117109901655303</v>
      </c>
      <c r="AA928" s="5">
        <f t="shared" si="249"/>
        <v>1.0404283988659107</v>
      </c>
      <c r="AB928" s="5">
        <f t="shared" si="250"/>
        <v>1.0404283988659107</v>
      </c>
      <c r="AC928" s="5">
        <f t="shared" si="251"/>
        <v>1.0404283988659107</v>
      </c>
      <c r="AD928" s="5">
        <f t="shared" si="252"/>
        <v>1.0404283988659107</v>
      </c>
    </row>
    <row r="929" spans="15:30" x14ac:dyDescent="0.2">
      <c r="O929" s="6">
        <f t="shared" si="237"/>
        <v>93.589999999998952</v>
      </c>
      <c r="P929" s="6">
        <f t="shared" si="238"/>
        <v>93.599999999998957</v>
      </c>
      <c r="Q929" s="5">
        <f t="shared" si="239"/>
        <v>1.1156322766887039</v>
      </c>
      <c r="R929" s="5">
        <f t="shared" si="240"/>
        <v>1.1156322766887039</v>
      </c>
      <c r="S929" s="5">
        <f t="shared" si="241"/>
        <v>1.1341689140662001</v>
      </c>
      <c r="T929" s="5">
        <f t="shared" si="242"/>
        <v>1.1398871720953818</v>
      </c>
      <c r="U929" s="5">
        <f t="shared" si="243"/>
        <v>1.1398871720953818</v>
      </c>
      <c r="V929" s="5">
        <f t="shared" si="244"/>
        <v>1.1398871720953818</v>
      </c>
      <c r="W929" s="5">
        <f t="shared" si="245"/>
        <v>1.1398871720953818</v>
      </c>
      <c r="X929" s="5">
        <f t="shared" si="246"/>
        <v>1</v>
      </c>
      <c r="Y929" s="5">
        <f t="shared" si="247"/>
        <v>1.1156322766887039</v>
      </c>
      <c r="Z929" s="5">
        <f t="shared" si="248"/>
        <v>1.011535221851136</v>
      </c>
      <c r="AA929" s="5">
        <f t="shared" si="249"/>
        <v>1.0401290096920868</v>
      </c>
      <c r="AB929" s="5">
        <f t="shared" si="250"/>
        <v>1.0401290096920868</v>
      </c>
      <c r="AC929" s="5">
        <f t="shared" si="251"/>
        <v>1.0401290096920868</v>
      </c>
      <c r="AD929" s="5">
        <f t="shared" si="252"/>
        <v>1.0401290096920868</v>
      </c>
    </row>
    <row r="930" spans="15:30" x14ac:dyDescent="0.2">
      <c r="O930" s="6">
        <f t="shared" si="237"/>
        <v>93.689999999998946</v>
      </c>
      <c r="P930" s="6">
        <f t="shared" si="238"/>
        <v>93.699999999998951</v>
      </c>
      <c r="Q930" s="5">
        <f t="shared" si="239"/>
        <v>1.1151297315744506</v>
      </c>
      <c r="R930" s="5">
        <f t="shared" si="240"/>
        <v>1.1151297315744506</v>
      </c>
      <c r="S930" s="5">
        <f t="shared" si="241"/>
        <v>1.1336486522557927</v>
      </c>
      <c r="T930" s="5">
        <f t="shared" si="242"/>
        <v>1.1393734873382946</v>
      </c>
      <c r="U930" s="5">
        <f t="shared" si="243"/>
        <v>1.1393734873382946</v>
      </c>
      <c r="V930" s="5">
        <f t="shared" si="244"/>
        <v>1.1393734873382946</v>
      </c>
      <c r="W930" s="5">
        <f t="shared" si="245"/>
        <v>1.1393734873382946</v>
      </c>
      <c r="X930" s="5">
        <f t="shared" si="246"/>
        <v>1</v>
      </c>
      <c r="Y930" s="5">
        <f t="shared" si="247"/>
        <v>1.1151297315744506</v>
      </c>
      <c r="Z930" s="5">
        <f t="shared" si="248"/>
        <v>1.011360990634528</v>
      </c>
      <c r="AA930" s="5">
        <f t="shared" si="249"/>
        <v>1.0398311149968618</v>
      </c>
      <c r="AB930" s="5">
        <f t="shared" si="250"/>
        <v>1.0398311149968618</v>
      </c>
      <c r="AC930" s="5">
        <f t="shared" si="251"/>
        <v>1.0398311149968618</v>
      </c>
      <c r="AD930" s="5">
        <f t="shared" si="252"/>
        <v>1.0398311149968618</v>
      </c>
    </row>
    <row r="931" spans="15:30" x14ac:dyDescent="0.2">
      <c r="O931" s="6">
        <f t="shared" si="237"/>
        <v>93.78999999999894</v>
      </c>
      <c r="P931" s="6">
        <f t="shared" si="238"/>
        <v>93.799999999998946</v>
      </c>
      <c r="Q931" s="5">
        <f t="shared" si="239"/>
        <v>1.1146289829543092</v>
      </c>
      <c r="R931" s="5">
        <f t="shared" si="240"/>
        <v>1.1146289829543092</v>
      </c>
      <c r="S931" s="5">
        <f t="shared" si="241"/>
        <v>1.1331301312257942</v>
      </c>
      <c r="T931" s="5">
        <f t="shared" si="242"/>
        <v>1.1388614653673466</v>
      </c>
      <c r="U931" s="5">
        <f t="shared" si="243"/>
        <v>1.1388614653673466</v>
      </c>
      <c r="V931" s="5">
        <f t="shared" si="244"/>
        <v>1.1388614653673466</v>
      </c>
      <c r="W931" s="5">
        <f t="shared" si="245"/>
        <v>1.1388614653673466</v>
      </c>
      <c r="X931" s="5">
        <f t="shared" si="246"/>
        <v>1</v>
      </c>
      <c r="Y931" s="5">
        <f t="shared" si="247"/>
        <v>1.1146289829543092</v>
      </c>
      <c r="Z931" s="5">
        <f t="shared" si="248"/>
        <v>1.0111882911125976</v>
      </c>
      <c r="AA931" s="5">
        <f t="shared" si="249"/>
        <v>1.0395347093814122</v>
      </c>
      <c r="AB931" s="5">
        <f t="shared" si="250"/>
        <v>1.0395347093814122</v>
      </c>
      <c r="AC931" s="5">
        <f t="shared" si="251"/>
        <v>1.0395347093814122</v>
      </c>
      <c r="AD931" s="5">
        <f t="shared" si="252"/>
        <v>1.0395347093814122</v>
      </c>
    </row>
    <row r="932" spans="15:30" x14ac:dyDescent="0.2">
      <c r="O932" s="6">
        <f t="shared" si="237"/>
        <v>93.889999999998935</v>
      </c>
      <c r="P932" s="6">
        <f t="shared" si="238"/>
        <v>93.89999999999894</v>
      </c>
      <c r="Q932" s="5">
        <f t="shared" si="239"/>
        <v>1.1141300241654608</v>
      </c>
      <c r="R932" s="5">
        <f t="shared" si="240"/>
        <v>1.1141300241654608</v>
      </c>
      <c r="S932" s="5">
        <f t="shared" si="241"/>
        <v>1.1326133445972224</v>
      </c>
      <c r="T932" s="5">
        <f t="shared" si="242"/>
        <v>1.1383511001590509</v>
      </c>
      <c r="U932" s="5">
        <f t="shared" si="243"/>
        <v>1.1383511001590509</v>
      </c>
      <c r="V932" s="5">
        <f t="shared" si="244"/>
        <v>1.1383511001590509</v>
      </c>
      <c r="W932" s="5">
        <f t="shared" si="245"/>
        <v>1.1383511001590509</v>
      </c>
      <c r="X932" s="5">
        <f t="shared" si="246"/>
        <v>1</v>
      </c>
      <c r="Y932" s="5">
        <f t="shared" si="247"/>
        <v>1.1141300241654608</v>
      </c>
      <c r="Z932" s="5">
        <f t="shared" si="248"/>
        <v>1.0110171179101208</v>
      </c>
      <c r="AA932" s="5">
        <f t="shared" si="249"/>
        <v>1.0392397874738373</v>
      </c>
      <c r="AB932" s="5">
        <f t="shared" si="250"/>
        <v>1.0392397874738373</v>
      </c>
      <c r="AC932" s="5">
        <f t="shared" si="251"/>
        <v>1.0392397874738373</v>
      </c>
      <c r="AD932" s="5">
        <f t="shared" si="252"/>
        <v>1.0392397874738373</v>
      </c>
    </row>
    <row r="933" spans="15:30" x14ac:dyDescent="0.2">
      <c r="O933" s="6">
        <f t="shared" si="237"/>
        <v>93.989999999998929</v>
      </c>
      <c r="P933" s="6">
        <f t="shared" si="238"/>
        <v>93.999999999998934</v>
      </c>
      <c r="Q933" s="5">
        <f t="shared" si="239"/>
        <v>1.1136328485781271</v>
      </c>
      <c r="R933" s="5">
        <f t="shared" si="240"/>
        <v>1.1136328485781271</v>
      </c>
      <c r="S933" s="5">
        <f t="shared" si="241"/>
        <v>1.1320982860222311</v>
      </c>
      <c r="T933" s="5">
        <f t="shared" si="242"/>
        <v>1.1378423857189606</v>
      </c>
      <c r="U933" s="5">
        <f t="shared" si="243"/>
        <v>1.1378423857189606</v>
      </c>
      <c r="V933" s="5">
        <f t="shared" si="244"/>
        <v>1.1378423857189606</v>
      </c>
      <c r="W933" s="5">
        <f t="shared" si="245"/>
        <v>1.1378423857189606</v>
      </c>
      <c r="X933" s="5">
        <f t="shared" si="246"/>
        <v>1</v>
      </c>
      <c r="Y933" s="5">
        <f t="shared" si="247"/>
        <v>1.1136328485781271</v>
      </c>
      <c r="Z933" s="5">
        <f t="shared" si="248"/>
        <v>1.0108474656795829</v>
      </c>
      <c r="AA933" s="5">
        <f t="shared" si="249"/>
        <v>1.0389463439289928</v>
      </c>
      <c r="AB933" s="5">
        <f t="shared" si="250"/>
        <v>1.0389463439289928</v>
      </c>
      <c r="AC933" s="5">
        <f t="shared" si="251"/>
        <v>1.0389463439289928</v>
      </c>
      <c r="AD933" s="5">
        <f t="shared" si="252"/>
        <v>1.0389463439289928</v>
      </c>
    </row>
    <row r="934" spans="15:30" x14ac:dyDescent="0.2">
      <c r="O934" s="6">
        <f t="shared" si="237"/>
        <v>94.089999999998923</v>
      </c>
      <c r="P934" s="6">
        <f t="shared" si="238"/>
        <v>94.099999999998929</v>
      </c>
      <c r="Q934" s="5">
        <f t="shared" si="239"/>
        <v>1.1131374495953705</v>
      </c>
      <c r="R934" s="5">
        <f t="shared" si="240"/>
        <v>1.1131374495953705</v>
      </c>
      <c r="S934" s="5">
        <f t="shared" si="241"/>
        <v>1.1315849491839225</v>
      </c>
      <c r="T934" s="5">
        <f t="shared" si="242"/>
        <v>1.1373353160814927</v>
      </c>
      <c r="U934" s="5">
        <f t="shared" si="243"/>
        <v>1.1373353160814927</v>
      </c>
      <c r="V934" s="5">
        <f t="shared" si="244"/>
        <v>1.1373353160814927</v>
      </c>
      <c r="W934" s="5">
        <f t="shared" si="245"/>
        <v>1.1373353160814927</v>
      </c>
      <c r="X934" s="5">
        <f t="shared" si="246"/>
        <v>1</v>
      </c>
      <c r="Y934" s="5">
        <f t="shared" si="247"/>
        <v>1.1131374495953705</v>
      </c>
      <c r="Z934" s="5">
        <f t="shared" si="248"/>
        <v>1.010679329101003</v>
      </c>
      <c r="AA934" s="5">
        <f t="shared" si="249"/>
        <v>1.0386543734283273</v>
      </c>
      <c r="AB934" s="5">
        <f t="shared" si="250"/>
        <v>1.0386543734283273</v>
      </c>
      <c r="AC934" s="5">
        <f t="shared" si="251"/>
        <v>1.0386543734283273</v>
      </c>
      <c r="AD934" s="5">
        <f t="shared" si="252"/>
        <v>1.0386543734283273</v>
      </c>
    </row>
    <row r="935" spans="15:30" x14ac:dyDescent="0.2">
      <c r="O935" s="6">
        <f t="shared" si="237"/>
        <v>94.189999999998918</v>
      </c>
      <c r="P935" s="6">
        <f t="shared" si="238"/>
        <v>94.199999999998923</v>
      </c>
      <c r="Q935" s="5">
        <f t="shared" si="239"/>
        <v>1.1126438206528917</v>
      </c>
      <c r="R935" s="5">
        <f t="shared" si="240"/>
        <v>1.1126438206528917</v>
      </c>
      <c r="S935" s="5">
        <f t="shared" si="241"/>
        <v>1.1310733277961607</v>
      </c>
      <c r="T935" s="5">
        <f t="shared" si="242"/>
        <v>1.1368298853097594</v>
      </c>
      <c r="U935" s="5">
        <f t="shared" si="243"/>
        <v>1.1368298853097594</v>
      </c>
      <c r="V935" s="5">
        <f t="shared" si="244"/>
        <v>1.1368298853097594</v>
      </c>
      <c r="W935" s="5">
        <f t="shared" si="245"/>
        <v>1.1368298853097594</v>
      </c>
      <c r="X935" s="5">
        <f t="shared" si="246"/>
        <v>1</v>
      </c>
      <c r="Y935" s="5">
        <f t="shared" si="247"/>
        <v>1.1126438206528917</v>
      </c>
      <c r="Z935" s="5">
        <f t="shared" si="248"/>
        <v>1.0105127028817626</v>
      </c>
      <c r="AA935" s="5">
        <f t="shared" si="249"/>
        <v>1.0383638706797196</v>
      </c>
      <c r="AB935" s="5">
        <f t="shared" si="250"/>
        <v>1.0383638706797196</v>
      </c>
      <c r="AC935" s="5">
        <f t="shared" si="251"/>
        <v>1.0383638706797196</v>
      </c>
      <c r="AD935" s="5">
        <f t="shared" si="252"/>
        <v>1.0383638706797196</v>
      </c>
    </row>
    <row r="936" spans="15:30" x14ac:dyDescent="0.2">
      <c r="O936" s="6">
        <f t="shared" si="237"/>
        <v>94.289999999998912</v>
      </c>
      <c r="P936" s="6">
        <f t="shared" si="238"/>
        <v>94.299999999998917</v>
      </c>
      <c r="Q936" s="5">
        <f t="shared" si="239"/>
        <v>1.1121519552188317</v>
      </c>
      <c r="R936" s="5">
        <f t="shared" si="240"/>
        <v>1.1121519552188317</v>
      </c>
      <c r="S936" s="5">
        <f t="shared" si="241"/>
        <v>1.1305634156033872</v>
      </c>
      <c r="T936" s="5">
        <f t="shared" si="242"/>
        <v>1.1363260874953949</v>
      </c>
      <c r="U936" s="5">
        <f t="shared" si="243"/>
        <v>1.1363260874953949</v>
      </c>
      <c r="V936" s="5">
        <f t="shared" si="244"/>
        <v>1.1363260874953949</v>
      </c>
      <c r="W936" s="5">
        <f t="shared" si="245"/>
        <v>1.1363260874953949</v>
      </c>
      <c r="X936" s="5">
        <f t="shared" si="246"/>
        <v>1</v>
      </c>
      <c r="Y936" s="5">
        <f t="shared" si="247"/>
        <v>1.1121519552188317</v>
      </c>
      <c r="Z936" s="5">
        <f t="shared" si="248"/>
        <v>1.0103475817564325</v>
      </c>
      <c r="AA936" s="5">
        <f t="shared" si="249"/>
        <v>1.0380748304173169</v>
      </c>
      <c r="AB936" s="5">
        <f t="shared" si="250"/>
        <v>1.0380748304173169</v>
      </c>
      <c r="AC936" s="5">
        <f t="shared" si="251"/>
        <v>1.0380748304173169</v>
      </c>
      <c r="AD936" s="5">
        <f t="shared" si="252"/>
        <v>1.0380748304173169</v>
      </c>
    </row>
    <row r="937" spans="15:30" x14ac:dyDescent="0.2">
      <c r="O937" s="6">
        <f t="shared" si="237"/>
        <v>94.389999999998906</v>
      </c>
      <c r="P937" s="6">
        <f t="shared" si="238"/>
        <v>94.399999999998911</v>
      </c>
      <c r="Q937" s="5">
        <f t="shared" si="239"/>
        <v>1.1116618467935744</v>
      </c>
      <c r="R937" s="5">
        <f t="shared" si="240"/>
        <v>1.1116618467935744</v>
      </c>
      <c r="S937" s="5">
        <f t="shared" si="241"/>
        <v>1.130055206380437</v>
      </c>
      <c r="T937" s="5">
        <f t="shared" si="242"/>
        <v>1.1358239167583875</v>
      </c>
      <c r="U937" s="5">
        <f t="shared" si="243"/>
        <v>1.1358239167583875</v>
      </c>
      <c r="V937" s="5">
        <f t="shared" si="244"/>
        <v>1.1358239167583875</v>
      </c>
      <c r="W937" s="5">
        <f t="shared" si="245"/>
        <v>1.1358239167583875</v>
      </c>
      <c r="X937" s="5">
        <f t="shared" si="246"/>
        <v>1</v>
      </c>
      <c r="Y937" s="5">
        <f t="shared" si="247"/>
        <v>1.1116618467935744</v>
      </c>
      <c r="Z937" s="5">
        <f t="shared" si="248"/>
        <v>1.0101839604866027</v>
      </c>
      <c r="AA937" s="5">
        <f t="shared" si="249"/>
        <v>1.0377872474013738</v>
      </c>
      <c r="AB937" s="5">
        <f t="shared" si="250"/>
        <v>1.0377872474013738</v>
      </c>
      <c r="AC937" s="5">
        <f t="shared" si="251"/>
        <v>1.0377872474013738</v>
      </c>
      <c r="AD937" s="5">
        <f t="shared" si="252"/>
        <v>1.0377872474013738</v>
      </c>
    </row>
    <row r="938" spans="15:30" x14ac:dyDescent="0.2">
      <c r="O938" s="6">
        <f t="shared" si="237"/>
        <v>94.489999999998901</v>
      </c>
      <c r="P938" s="6">
        <f t="shared" si="238"/>
        <v>94.499999999998906</v>
      </c>
      <c r="Q938" s="5">
        <f t="shared" si="239"/>
        <v>1.111173488909549</v>
      </c>
      <c r="R938" s="5">
        <f t="shared" si="240"/>
        <v>1.111173488909549</v>
      </c>
      <c r="S938" s="5">
        <f t="shared" si="241"/>
        <v>1.1295486939323556</v>
      </c>
      <c r="T938" s="5">
        <f t="shared" si="242"/>
        <v>1.135323367246911</v>
      </c>
      <c r="U938" s="5">
        <f t="shared" si="243"/>
        <v>1.135323367246911</v>
      </c>
      <c r="V938" s="5">
        <f t="shared" si="244"/>
        <v>1.135323367246911</v>
      </c>
      <c r="W938" s="5">
        <f t="shared" si="245"/>
        <v>1.135323367246911</v>
      </c>
      <c r="X938" s="5">
        <f t="shared" si="246"/>
        <v>1</v>
      </c>
      <c r="Y938" s="5">
        <f t="shared" si="247"/>
        <v>1.111173488909549</v>
      </c>
      <c r="Z938" s="5">
        <f t="shared" si="248"/>
        <v>1.0100218338607139</v>
      </c>
      <c r="AA938" s="5">
        <f t="shared" si="249"/>
        <v>1.0375011164180943</v>
      </c>
      <c r="AB938" s="5">
        <f t="shared" si="250"/>
        <v>1.0375011164180943</v>
      </c>
      <c r="AC938" s="5">
        <f t="shared" si="251"/>
        <v>1.0375011164180943</v>
      </c>
      <c r="AD938" s="5">
        <f t="shared" si="252"/>
        <v>1.0375011164180943</v>
      </c>
    </row>
    <row r="939" spans="15:30" x14ac:dyDescent="0.2">
      <c r="O939" s="6">
        <f t="shared" si="237"/>
        <v>94.589999999998895</v>
      </c>
      <c r="P939" s="6">
        <f t="shared" si="238"/>
        <v>94.5999999999989</v>
      </c>
      <c r="Q939" s="5">
        <f t="shared" si="239"/>
        <v>1.1106868751310375</v>
      </c>
      <c r="R939" s="5">
        <f t="shared" si="240"/>
        <v>1.1106868751310375</v>
      </c>
      <c r="S939" s="5">
        <f t="shared" si="241"/>
        <v>1.1290438720942197</v>
      </c>
      <c r="T939" s="5">
        <f t="shared" si="242"/>
        <v>1.1348244331371569</v>
      </c>
      <c r="U939" s="5">
        <f t="shared" si="243"/>
        <v>1.1348244331371569</v>
      </c>
      <c r="V939" s="5">
        <f t="shared" si="244"/>
        <v>1.1348244331371569</v>
      </c>
      <c r="W939" s="5">
        <f t="shared" si="245"/>
        <v>1.1348244331371569</v>
      </c>
      <c r="X939" s="5">
        <f t="shared" si="246"/>
        <v>1</v>
      </c>
      <c r="Y939" s="5">
        <f t="shared" si="247"/>
        <v>1.1106868751310375</v>
      </c>
      <c r="Z939" s="5">
        <f t="shared" si="248"/>
        <v>1.0098611966938882</v>
      </c>
      <c r="AA939" s="5">
        <f t="shared" si="249"/>
        <v>1.0372164322794717</v>
      </c>
      <c r="AB939" s="5">
        <f t="shared" si="250"/>
        <v>1.0372164322794717</v>
      </c>
      <c r="AC939" s="5">
        <f t="shared" si="251"/>
        <v>1.0372164322794717</v>
      </c>
      <c r="AD939" s="5">
        <f t="shared" si="252"/>
        <v>1.0372164322794717</v>
      </c>
    </row>
    <row r="940" spans="15:30" x14ac:dyDescent="0.2">
      <c r="O940" s="6">
        <f t="shared" si="237"/>
        <v>94.689999999998889</v>
      </c>
      <c r="P940" s="6">
        <f t="shared" si="238"/>
        <v>94.699999999998894</v>
      </c>
      <c r="Q940" s="5">
        <f t="shared" si="239"/>
        <v>1.1102019990539793</v>
      </c>
      <c r="R940" s="5">
        <f t="shared" si="240"/>
        <v>1.1102019990539793</v>
      </c>
      <c r="S940" s="5">
        <f t="shared" si="241"/>
        <v>1.1285407347309555</v>
      </c>
      <c r="T940" s="5">
        <f t="shared" si="242"/>
        <v>1.1343271086331694</v>
      </c>
      <c r="U940" s="5">
        <f t="shared" si="243"/>
        <v>1.1343271086331694</v>
      </c>
      <c r="V940" s="5">
        <f t="shared" si="244"/>
        <v>1.1343271086331694</v>
      </c>
      <c r="W940" s="5">
        <f t="shared" si="245"/>
        <v>1.1343271086331694</v>
      </c>
      <c r="X940" s="5">
        <f t="shared" si="246"/>
        <v>1</v>
      </c>
      <c r="Y940" s="5">
        <f t="shared" si="247"/>
        <v>1.1102019990539793</v>
      </c>
      <c r="Z940" s="5">
        <f t="shared" si="248"/>
        <v>1.0097020438277635</v>
      </c>
      <c r="AA940" s="5">
        <f t="shared" si="249"/>
        <v>1.0369331898231329</v>
      </c>
      <c r="AB940" s="5">
        <f t="shared" si="250"/>
        <v>1.0369331898231329</v>
      </c>
      <c r="AC940" s="5">
        <f t="shared" si="251"/>
        <v>1.0369331898231329</v>
      </c>
      <c r="AD940" s="5">
        <f t="shared" si="252"/>
        <v>1.0369331898231329</v>
      </c>
    </row>
    <row r="941" spans="15:30" x14ac:dyDescent="0.2">
      <c r="O941" s="6">
        <f t="shared" si="237"/>
        <v>94.789999999998884</v>
      </c>
      <c r="P941" s="6">
        <f t="shared" si="238"/>
        <v>94.799999999998889</v>
      </c>
      <c r="Q941" s="5">
        <f t="shared" si="239"/>
        <v>1.1097188543057801</v>
      </c>
      <c r="R941" s="5">
        <f t="shared" si="240"/>
        <v>1.1097188543057801</v>
      </c>
      <c r="S941" s="5">
        <f t="shared" si="241"/>
        <v>1.1280392757371611</v>
      </c>
      <c r="T941" s="5">
        <f t="shared" si="242"/>
        <v>1.133831387966681</v>
      </c>
      <c r="U941" s="5">
        <f t="shared" si="243"/>
        <v>1.133831387966681</v>
      </c>
      <c r="V941" s="5">
        <f t="shared" si="244"/>
        <v>1.133831387966681</v>
      </c>
      <c r="W941" s="5">
        <f t="shared" si="245"/>
        <v>1.133831387966681</v>
      </c>
      <c r="X941" s="5">
        <f t="shared" si="246"/>
        <v>1</v>
      </c>
      <c r="Y941" s="5">
        <f t="shared" si="247"/>
        <v>1.1097188543057801</v>
      </c>
      <c r="Z941" s="5">
        <f t="shared" si="248"/>
        <v>1.0095443701303277</v>
      </c>
      <c r="AA941" s="5">
        <f t="shared" si="249"/>
        <v>1.036651383912182</v>
      </c>
      <c r="AB941" s="5">
        <f t="shared" si="250"/>
        <v>1.036651383912182</v>
      </c>
      <c r="AC941" s="5">
        <f t="shared" si="251"/>
        <v>1.036651383912182</v>
      </c>
      <c r="AD941" s="5">
        <f t="shared" si="252"/>
        <v>1.036651383912182</v>
      </c>
    </row>
    <row r="942" spans="15:30" x14ac:dyDescent="0.2">
      <c r="O942" s="6">
        <f t="shared" si="237"/>
        <v>94.889999999998878</v>
      </c>
      <c r="P942" s="6">
        <f t="shared" si="238"/>
        <v>94.899999999998883</v>
      </c>
      <c r="Q942" s="5">
        <f t="shared" si="239"/>
        <v>1.1092374345451215</v>
      </c>
      <c r="R942" s="5">
        <f t="shared" si="240"/>
        <v>1.1092374345451215</v>
      </c>
      <c r="S942" s="5">
        <f t="shared" si="241"/>
        <v>1.1275394890369295</v>
      </c>
      <c r="T942" s="5">
        <f t="shared" si="242"/>
        <v>1.1333372653969471</v>
      </c>
      <c r="U942" s="5">
        <f t="shared" si="243"/>
        <v>1.1333372653969471</v>
      </c>
      <c r="V942" s="5">
        <f t="shared" si="244"/>
        <v>1.1333372653969471</v>
      </c>
      <c r="W942" s="5">
        <f t="shared" si="245"/>
        <v>1.1333372653969471</v>
      </c>
      <c r="X942" s="5">
        <f t="shared" si="246"/>
        <v>1</v>
      </c>
      <c r="Y942" s="5">
        <f t="shared" si="247"/>
        <v>1.1092374345451215</v>
      </c>
      <c r="Z942" s="5">
        <f t="shared" si="248"/>
        <v>1.0093881704957544</v>
      </c>
      <c r="AA942" s="5">
        <f t="shared" si="249"/>
        <v>1.0363710094350462</v>
      </c>
      <c r="AB942" s="5">
        <f t="shared" si="250"/>
        <v>1.0363710094350462</v>
      </c>
      <c r="AC942" s="5">
        <f t="shared" si="251"/>
        <v>1.0363710094350462</v>
      </c>
      <c r="AD942" s="5">
        <f t="shared" si="252"/>
        <v>1.0363710094350462</v>
      </c>
    </row>
    <row r="943" spans="15:30" x14ac:dyDescent="0.2">
      <c r="O943" s="6">
        <f t="shared" si="237"/>
        <v>94.989999999998872</v>
      </c>
      <c r="P943" s="6">
        <f t="shared" si="238"/>
        <v>94.999999999998877</v>
      </c>
      <c r="Q943" s="5">
        <f t="shared" si="239"/>
        <v>1.1087577334617715</v>
      </c>
      <c r="R943" s="5">
        <f t="shared" si="240"/>
        <v>1.1087577334617715</v>
      </c>
      <c r="S943" s="5">
        <f t="shared" si="241"/>
        <v>1.1270413685836727</v>
      </c>
      <c r="T943" s="5">
        <f t="shared" si="242"/>
        <v>1.1328447352105857</v>
      </c>
      <c r="U943" s="5">
        <f t="shared" si="243"/>
        <v>1.1328447352105857</v>
      </c>
      <c r="V943" s="5">
        <f t="shared" si="244"/>
        <v>1.1328447352105857</v>
      </c>
      <c r="W943" s="5">
        <f t="shared" si="245"/>
        <v>1.1328447352105857</v>
      </c>
      <c r="X943" s="5">
        <f t="shared" si="246"/>
        <v>1</v>
      </c>
      <c r="Y943" s="5">
        <f t="shared" si="247"/>
        <v>1.1087577334617715</v>
      </c>
      <c r="Z943" s="5">
        <f t="shared" si="248"/>
        <v>1.0092334398442391</v>
      </c>
      <c r="AA943" s="5">
        <f t="shared" si="249"/>
        <v>1.0360920613053211</v>
      </c>
      <c r="AB943" s="5">
        <f t="shared" si="250"/>
        <v>1.0360920613053211</v>
      </c>
      <c r="AC943" s="5">
        <f t="shared" si="251"/>
        <v>1.0360920613053211</v>
      </c>
      <c r="AD943" s="5">
        <f t="shared" si="252"/>
        <v>1.0360920613053211</v>
      </c>
    </row>
    <row r="944" spans="15:30" x14ac:dyDescent="0.2">
      <c r="O944" s="6">
        <f t="shared" si="237"/>
        <v>95.089999999998867</v>
      </c>
      <c r="P944" s="6">
        <f t="shared" si="238"/>
        <v>95.099999999998872</v>
      </c>
      <c r="Q944" s="5">
        <f t="shared" si="239"/>
        <v>1.1082797447763972</v>
      </c>
      <c r="R944" s="5">
        <f t="shared" si="240"/>
        <v>1.1082797447763972</v>
      </c>
      <c r="S944" s="5">
        <f t="shared" si="241"/>
        <v>1.1265449083599459</v>
      </c>
      <c r="T944" s="5">
        <f t="shared" si="242"/>
        <v>1.1323537917214153</v>
      </c>
      <c r="U944" s="5">
        <f t="shared" si="243"/>
        <v>1.1323537917214153</v>
      </c>
      <c r="V944" s="5">
        <f t="shared" si="244"/>
        <v>1.1323537917214153</v>
      </c>
      <c r="W944" s="5">
        <f t="shared" si="245"/>
        <v>1.1323537917214153</v>
      </c>
      <c r="X944" s="5">
        <f t="shared" si="246"/>
        <v>1</v>
      </c>
      <c r="Y944" s="5">
        <f t="shared" si="247"/>
        <v>1.1082797447763972</v>
      </c>
      <c r="Z944" s="5">
        <f t="shared" si="248"/>
        <v>1.0090801731218388</v>
      </c>
      <c r="AA944" s="5">
        <f t="shared" si="249"/>
        <v>1.0358145344616183</v>
      </c>
      <c r="AB944" s="5">
        <f t="shared" si="250"/>
        <v>1.0358145344616183</v>
      </c>
      <c r="AC944" s="5">
        <f t="shared" si="251"/>
        <v>1.0358145344616183</v>
      </c>
      <c r="AD944" s="5">
        <f t="shared" si="252"/>
        <v>1.0358145344616183</v>
      </c>
    </row>
    <row r="945" spans="15:30" x14ac:dyDescent="0.2">
      <c r="O945" s="6">
        <f t="shared" si="237"/>
        <v>95.189999999998861</v>
      </c>
      <c r="P945" s="6">
        <f t="shared" si="238"/>
        <v>95.199999999998866</v>
      </c>
      <c r="Q945" s="5">
        <f t="shared" si="239"/>
        <v>1.1078034622403774</v>
      </c>
      <c r="R945" s="5">
        <f t="shared" si="240"/>
        <v>1.1078034622403774</v>
      </c>
      <c r="S945" s="5">
        <f t="shared" si="241"/>
        <v>1.1260501023772755</v>
      </c>
      <c r="T945" s="5">
        <f t="shared" si="242"/>
        <v>1.131864429270294</v>
      </c>
      <c r="U945" s="5">
        <f t="shared" si="243"/>
        <v>1.131864429270294</v>
      </c>
      <c r="V945" s="5">
        <f t="shared" si="244"/>
        <v>1.131864429270294</v>
      </c>
      <c r="W945" s="5">
        <f t="shared" si="245"/>
        <v>1.131864429270294</v>
      </c>
      <c r="X945" s="5">
        <f t="shared" si="246"/>
        <v>1</v>
      </c>
      <c r="Y945" s="5">
        <f t="shared" si="247"/>
        <v>1.1078034622403774</v>
      </c>
      <c r="Z945" s="5">
        <f t="shared" si="248"/>
        <v>1.0089283653003105</v>
      </c>
      <c r="AA945" s="5">
        <f t="shared" si="249"/>
        <v>1.0355384238674148</v>
      </c>
      <c r="AB945" s="5">
        <f t="shared" si="250"/>
        <v>1.0355384238674148</v>
      </c>
      <c r="AC945" s="5">
        <f t="shared" si="251"/>
        <v>1.0355384238674148</v>
      </c>
      <c r="AD945" s="5">
        <f t="shared" si="252"/>
        <v>1.0355384238674148</v>
      </c>
    </row>
    <row r="946" spans="15:30" x14ac:dyDescent="0.2">
      <c r="O946" s="6">
        <f t="shared" si="237"/>
        <v>95.289999999998855</v>
      </c>
      <c r="P946" s="6">
        <f t="shared" si="238"/>
        <v>95.29999999999886</v>
      </c>
      <c r="Q946" s="5">
        <f t="shared" si="239"/>
        <v>1.1073288796356175</v>
      </c>
      <c r="R946" s="5">
        <f t="shared" si="240"/>
        <v>1.1073288796356175</v>
      </c>
      <c r="S946" s="5">
        <f t="shared" si="241"/>
        <v>1.1255569446759863</v>
      </c>
      <c r="T946" s="5">
        <f t="shared" si="242"/>
        <v>1.1313766422249616</v>
      </c>
      <c r="U946" s="5">
        <f t="shared" si="243"/>
        <v>1.1313766422249616</v>
      </c>
      <c r="V946" s="5">
        <f t="shared" si="244"/>
        <v>1.1313766422249616</v>
      </c>
      <c r="W946" s="5">
        <f t="shared" si="245"/>
        <v>1.1313766422249616</v>
      </c>
      <c r="X946" s="5">
        <f t="shared" si="246"/>
        <v>1</v>
      </c>
      <c r="Y946" s="5">
        <f t="shared" si="247"/>
        <v>1.1073288796356175</v>
      </c>
      <c r="Z946" s="5">
        <f t="shared" si="248"/>
        <v>1.0087780113769518</v>
      </c>
      <c r="AA946" s="5">
        <f t="shared" si="249"/>
        <v>1.035263724510902</v>
      </c>
      <c r="AB946" s="5">
        <f t="shared" si="250"/>
        <v>1.035263724510902</v>
      </c>
      <c r="AC946" s="5">
        <f t="shared" si="251"/>
        <v>1.035263724510902</v>
      </c>
      <c r="AD946" s="5">
        <f t="shared" si="252"/>
        <v>1.035263724510902</v>
      </c>
    </row>
    <row r="947" spans="15:30" x14ac:dyDescent="0.2">
      <c r="O947" s="6">
        <f t="shared" si="237"/>
        <v>95.389999999998849</v>
      </c>
      <c r="P947" s="6">
        <f t="shared" si="238"/>
        <v>95.399999999998855</v>
      </c>
      <c r="Q947" s="5">
        <f t="shared" si="239"/>
        <v>1.1068559907743674</v>
      </c>
      <c r="R947" s="5">
        <f t="shared" si="240"/>
        <v>1.1068559907743674</v>
      </c>
      <c r="S947" s="5">
        <f t="shared" si="241"/>
        <v>1.1250654293250297</v>
      </c>
      <c r="T947" s="5">
        <f t="shared" si="242"/>
        <v>1.1308904249798815</v>
      </c>
      <c r="U947" s="5">
        <f t="shared" si="243"/>
        <v>1.1308904249798815</v>
      </c>
      <c r="V947" s="5">
        <f t="shared" si="244"/>
        <v>1.1308904249798815</v>
      </c>
      <c r="W947" s="5">
        <f t="shared" si="245"/>
        <v>1.1308904249798815</v>
      </c>
      <c r="X947" s="5">
        <f t="shared" si="246"/>
        <v>1</v>
      </c>
      <c r="Y947" s="5">
        <f t="shared" si="247"/>
        <v>1.1068559907743674</v>
      </c>
      <c r="Z947" s="5">
        <f t="shared" si="248"/>
        <v>1.0086291063744424</v>
      </c>
      <c r="AA947" s="5">
        <f t="shared" si="249"/>
        <v>1.0349904314048362</v>
      </c>
      <c r="AB947" s="5">
        <f t="shared" si="250"/>
        <v>1.0349904314048362</v>
      </c>
      <c r="AC947" s="5">
        <f t="shared" si="251"/>
        <v>1.0349904314048362</v>
      </c>
      <c r="AD947" s="5">
        <f t="shared" si="252"/>
        <v>1.0349904314048362</v>
      </c>
    </row>
    <row r="948" spans="15:30" x14ac:dyDescent="0.2">
      <c r="O948" s="6">
        <f t="shared" si="237"/>
        <v>95.489999999998844</v>
      </c>
      <c r="P948" s="6">
        <f t="shared" si="238"/>
        <v>95.499999999998849</v>
      </c>
      <c r="Q948" s="5">
        <f t="shared" si="239"/>
        <v>1.1063847894990362</v>
      </c>
      <c r="R948" s="5">
        <f t="shared" si="240"/>
        <v>1.1063847894990362</v>
      </c>
      <c r="S948" s="5">
        <f t="shared" si="241"/>
        <v>1.1245755504218151</v>
      </c>
      <c r="T948" s="5">
        <f t="shared" si="242"/>
        <v>1.1304057719560834</v>
      </c>
      <c r="U948" s="5">
        <f t="shared" si="243"/>
        <v>1.1304057719560834</v>
      </c>
      <c r="V948" s="5">
        <f t="shared" si="244"/>
        <v>1.1304057719560834</v>
      </c>
      <c r="W948" s="5">
        <f t="shared" si="245"/>
        <v>1.1304057719560834</v>
      </c>
      <c r="X948" s="5">
        <f t="shared" si="246"/>
        <v>1</v>
      </c>
      <c r="Y948" s="5">
        <f t="shared" si="247"/>
        <v>1.1063847894990362</v>
      </c>
      <c r="Z948" s="5">
        <f t="shared" si="248"/>
        <v>1.0084816453406875</v>
      </c>
      <c r="AA948" s="5">
        <f t="shared" si="249"/>
        <v>1.0347185395863907</v>
      </c>
      <c r="AB948" s="5">
        <f t="shared" si="250"/>
        <v>1.0347185395863907</v>
      </c>
      <c r="AC948" s="5">
        <f t="shared" si="251"/>
        <v>1.0347185395863907</v>
      </c>
      <c r="AD948" s="5">
        <f t="shared" si="252"/>
        <v>1.0347185395863907</v>
      </c>
    </row>
    <row r="949" spans="15:30" x14ac:dyDescent="0.2">
      <c r="O949" s="6">
        <f t="shared" si="237"/>
        <v>95.589999999998838</v>
      </c>
      <c r="P949" s="6">
        <f t="shared" si="238"/>
        <v>95.599999999998843</v>
      </c>
      <c r="Q949" s="5">
        <f t="shared" si="239"/>
        <v>1.1059152696820131</v>
      </c>
      <c r="R949" s="5">
        <f t="shared" si="240"/>
        <v>1.1059152696820131</v>
      </c>
      <c r="S949" s="5">
        <f t="shared" si="241"/>
        <v>1.1240873020920406</v>
      </c>
      <c r="T949" s="5">
        <f t="shared" si="242"/>
        <v>1.1299226776010076</v>
      </c>
      <c r="U949" s="5">
        <f t="shared" si="243"/>
        <v>1.1299226776010076</v>
      </c>
      <c r="V949" s="5">
        <f t="shared" si="244"/>
        <v>1.1299226776010076</v>
      </c>
      <c r="W949" s="5">
        <f t="shared" si="245"/>
        <v>1.1299226776010076</v>
      </c>
      <c r="X949" s="5">
        <f t="shared" si="246"/>
        <v>1</v>
      </c>
      <c r="Y949" s="5">
        <f t="shared" si="247"/>
        <v>1.1059152696820131</v>
      </c>
      <c r="Z949" s="5">
        <f t="shared" si="248"/>
        <v>1.0083356233486613</v>
      </c>
      <c r="AA949" s="5">
        <f t="shared" si="249"/>
        <v>1.0344480441170087</v>
      </c>
      <c r="AB949" s="5">
        <f t="shared" si="250"/>
        <v>1.0344480441170087</v>
      </c>
      <c r="AC949" s="5">
        <f t="shared" si="251"/>
        <v>1.0344480441170087</v>
      </c>
      <c r="AD949" s="5">
        <f t="shared" si="252"/>
        <v>1.0344480441170087</v>
      </c>
    </row>
    <row r="950" spans="15:30" x14ac:dyDescent="0.2">
      <c r="O950" s="6">
        <f t="shared" si="237"/>
        <v>95.689999999998832</v>
      </c>
      <c r="P950" s="6">
        <f t="shared" si="238"/>
        <v>95.699999999998838</v>
      </c>
      <c r="Q950" s="5">
        <f t="shared" si="239"/>
        <v>1.1054474252254873</v>
      </c>
      <c r="R950" s="5">
        <f t="shared" si="240"/>
        <v>1.1054474252254873</v>
      </c>
      <c r="S950" s="5">
        <f t="shared" si="241"/>
        <v>1.1236006784895256</v>
      </c>
      <c r="T950" s="5">
        <f t="shared" si="242"/>
        <v>1.1294411363883512</v>
      </c>
      <c r="U950" s="5">
        <f t="shared" si="243"/>
        <v>1.1294411363883512</v>
      </c>
      <c r="V950" s="5">
        <f t="shared" si="244"/>
        <v>1.1294411363883512</v>
      </c>
      <c r="W950" s="5">
        <f t="shared" si="245"/>
        <v>1.1294411363883512</v>
      </c>
      <c r="X950" s="5">
        <f t="shared" si="246"/>
        <v>1</v>
      </c>
      <c r="Y950" s="5">
        <f t="shared" si="247"/>
        <v>1.1054474252254873</v>
      </c>
      <c r="Z950" s="5">
        <f t="shared" si="248"/>
        <v>1.0081910354962527</v>
      </c>
      <c r="AA950" s="5">
        <f t="shared" si="249"/>
        <v>1.0341789400822567</v>
      </c>
      <c r="AB950" s="5">
        <f t="shared" si="250"/>
        <v>1.0341789400822567</v>
      </c>
      <c r="AC950" s="5">
        <f t="shared" si="251"/>
        <v>1.0341789400822567</v>
      </c>
      <c r="AD950" s="5">
        <f t="shared" si="252"/>
        <v>1.0341789400822567</v>
      </c>
    </row>
    <row r="951" spans="15:30" x14ac:dyDescent="0.2">
      <c r="O951" s="6">
        <f t="shared" si="237"/>
        <v>95.789999999998827</v>
      </c>
      <c r="P951" s="6">
        <f t="shared" si="238"/>
        <v>95.799999999998832</v>
      </c>
      <c r="Q951" s="5">
        <f t="shared" si="239"/>
        <v>1.1049812500612681</v>
      </c>
      <c r="R951" s="5">
        <f t="shared" si="240"/>
        <v>1.1049812500612681</v>
      </c>
      <c r="S951" s="5">
        <f t="shared" si="241"/>
        <v>1.123115673796045</v>
      </c>
      <c r="T951" s="5">
        <f t="shared" si="242"/>
        <v>1.1289611428179136</v>
      </c>
      <c r="U951" s="5">
        <f t="shared" si="243"/>
        <v>1.1289611428179136</v>
      </c>
      <c r="V951" s="5">
        <f t="shared" si="244"/>
        <v>1.1289611428179136</v>
      </c>
      <c r="W951" s="5">
        <f t="shared" si="245"/>
        <v>1.1289611428179136</v>
      </c>
      <c r="X951" s="5">
        <f t="shared" si="246"/>
        <v>1</v>
      </c>
      <c r="Y951" s="5">
        <f t="shared" si="247"/>
        <v>1.1049812500612681</v>
      </c>
      <c r="Z951" s="5">
        <f t="shared" si="248"/>
        <v>1.0080478769061112</v>
      </c>
      <c r="AA951" s="5">
        <f t="shared" si="249"/>
        <v>1.0339112225916804</v>
      </c>
      <c r="AB951" s="5">
        <f t="shared" si="250"/>
        <v>1.0339112225916804</v>
      </c>
      <c r="AC951" s="5">
        <f t="shared" si="251"/>
        <v>1.0339112225916804</v>
      </c>
      <c r="AD951" s="5">
        <f t="shared" si="252"/>
        <v>1.0339112225916804</v>
      </c>
    </row>
    <row r="952" spans="15:30" x14ac:dyDescent="0.2">
      <c r="O952" s="6">
        <f t="shared" si="237"/>
        <v>95.889999999998821</v>
      </c>
      <c r="P952" s="6">
        <f t="shared" si="238"/>
        <v>95.899999999998826</v>
      </c>
      <c r="Q952" s="5">
        <f t="shared" si="239"/>
        <v>1.1045167381506082</v>
      </c>
      <c r="R952" s="5">
        <f t="shared" si="240"/>
        <v>1.1045167381506082</v>
      </c>
      <c r="S952" s="5">
        <f t="shared" si="241"/>
        <v>1.1226322822211634</v>
      </c>
      <c r="T952" s="5">
        <f t="shared" si="242"/>
        <v>1.1284826914154447</v>
      </c>
      <c r="U952" s="5">
        <f t="shared" si="243"/>
        <v>1.1284826914154447</v>
      </c>
      <c r="V952" s="5">
        <f t="shared" si="244"/>
        <v>1.1284826914154447</v>
      </c>
      <c r="W952" s="5">
        <f t="shared" si="245"/>
        <v>1.1284826914154447</v>
      </c>
      <c r="X952" s="5">
        <f t="shared" si="246"/>
        <v>1</v>
      </c>
      <c r="Y952" s="5">
        <f t="shared" si="247"/>
        <v>1.1045167381506082</v>
      </c>
      <c r="Z952" s="5">
        <f t="shared" si="248"/>
        <v>1.0079061427254938</v>
      </c>
      <c r="AA952" s="5">
        <f t="shared" si="249"/>
        <v>1.0336448867786596</v>
      </c>
      <c r="AB952" s="5">
        <f t="shared" si="250"/>
        <v>1.0336448867786596</v>
      </c>
      <c r="AC952" s="5">
        <f t="shared" si="251"/>
        <v>1.0336448867786596</v>
      </c>
      <c r="AD952" s="5">
        <f t="shared" si="252"/>
        <v>1.0336448867786596</v>
      </c>
    </row>
    <row r="953" spans="15:30" x14ac:dyDescent="0.2">
      <c r="O953" s="6">
        <f t="shared" si="237"/>
        <v>95.989999999998815</v>
      </c>
      <c r="P953" s="6">
        <f t="shared" si="238"/>
        <v>95.99999999999882</v>
      </c>
      <c r="Q953" s="5">
        <f t="shared" si="239"/>
        <v>1.1040538834840288</v>
      </c>
      <c r="R953" s="5">
        <f t="shared" si="240"/>
        <v>1.1040538834840288</v>
      </c>
      <c r="S953" s="5">
        <f t="shared" si="241"/>
        <v>1.1221504980020716</v>
      </c>
      <c r="T953" s="5">
        <f t="shared" si="242"/>
        <v>1.1280057767324927</v>
      </c>
      <c r="U953" s="5">
        <f t="shared" si="243"/>
        <v>1.1280057767324927</v>
      </c>
      <c r="V953" s="5">
        <f t="shared" si="244"/>
        <v>1.1280057767324927</v>
      </c>
      <c r="W953" s="5">
        <f t="shared" si="245"/>
        <v>1.1280057767324927</v>
      </c>
      <c r="X953" s="5">
        <f t="shared" si="246"/>
        <v>1</v>
      </c>
      <c r="Y953" s="5">
        <f t="shared" si="247"/>
        <v>1.1040538834840288</v>
      </c>
      <c r="Z953" s="5">
        <f t="shared" si="248"/>
        <v>1.007765828126115</v>
      </c>
      <c r="AA953" s="5">
        <f t="shared" si="249"/>
        <v>1.0333799278002656</v>
      </c>
      <c r="AB953" s="5">
        <f t="shared" si="250"/>
        <v>1.0333799278002656</v>
      </c>
      <c r="AC953" s="5">
        <f t="shared" si="251"/>
        <v>1.0333799278002656</v>
      </c>
      <c r="AD953" s="5">
        <f t="shared" si="252"/>
        <v>1.0333799278002656</v>
      </c>
    </row>
    <row r="954" spans="15:30" x14ac:dyDescent="0.2">
      <c r="O954" s="6">
        <f t="shared" si="237"/>
        <v>96.08999999999881</v>
      </c>
      <c r="P954" s="6">
        <f t="shared" si="238"/>
        <v>96.099999999998815</v>
      </c>
      <c r="Q954" s="5">
        <f t="shared" si="239"/>
        <v>1.1035926800811422</v>
      </c>
      <c r="R954" s="5">
        <f t="shared" si="240"/>
        <v>1.1035926800811422</v>
      </c>
      <c r="S954" s="5">
        <f t="shared" si="241"/>
        <v>1.1216703154034238</v>
      </c>
      <c r="T954" s="5">
        <f t="shared" si="242"/>
        <v>1.1275303933462548</v>
      </c>
      <c r="U954" s="5">
        <f t="shared" si="243"/>
        <v>1.1275303933462548</v>
      </c>
      <c r="V954" s="5">
        <f t="shared" si="244"/>
        <v>1.1275303933462548</v>
      </c>
      <c r="W954" s="5">
        <f t="shared" si="245"/>
        <v>1.1275303933462548</v>
      </c>
      <c r="X954" s="5">
        <f t="shared" si="246"/>
        <v>1</v>
      </c>
      <c r="Y954" s="5">
        <f t="shared" si="247"/>
        <v>1.1035926800811422</v>
      </c>
      <c r="Z954" s="5">
        <f t="shared" si="248"/>
        <v>1.0076269283039949</v>
      </c>
      <c r="AA954" s="5">
        <f t="shared" si="249"/>
        <v>1.0331163408371191</v>
      </c>
      <c r="AB954" s="5">
        <f t="shared" si="250"/>
        <v>1.0331163408371191</v>
      </c>
      <c r="AC954" s="5">
        <f t="shared" si="251"/>
        <v>1.0331163408371191</v>
      </c>
      <c r="AD954" s="5">
        <f t="shared" si="252"/>
        <v>1.0331163408371191</v>
      </c>
    </row>
    <row r="955" spans="15:30" x14ac:dyDescent="0.2">
      <c r="O955" s="6">
        <f t="shared" si="237"/>
        <v>96.189999999998804</v>
      </c>
      <c r="P955" s="6">
        <f t="shared" si="238"/>
        <v>96.199999999998809</v>
      </c>
      <c r="Q955" s="5">
        <f t="shared" si="239"/>
        <v>1.1031331219904803</v>
      </c>
      <c r="R955" s="5">
        <f t="shared" si="240"/>
        <v>1.1031331219904803</v>
      </c>
      <c r="S955" s="5">
        <f t="shared" si="241"/>
        <v>1.121191728717176</v>
      </c>
      <c r="T955" s="5">
        <f t="shared" si="242"/>
        <v>1.1270565358594264</v>
      </c>
      <c r="U955" s="5">
        <f t="shared" si="243"/>
        <v>1.1270565358594264</v>
      </c>
      <c r="V955" s="5">
        <f t="shared" si="244"/>
        <v>1.1270565358594264</v>
      </c>
      <c r="W955" s="5">
        <f t="shared" si="245"/>
        <v>1.1270565358594264</v>
      </c>
      <c r="X955" s="5">
        <f t="shared" si="246"/>
        <v>1</v>
      </c>
      <c r="Y955" s="5">
        <f t="shared" si="247"/>
        <v>1.1031331219904803</v>
      </c>
      <c r="Z955" s="5">
        <f t="shared" si="248"/>
        <v>1.0074894384793112</v>
      </c>
      <c r="AA955" s="5">
        <f t="shared" si="249"/>
        <v>1.03285412109325</v>
      </c>
      <c r="AB955" s="5">
        <f t="shared" si="250"/>
        <v>1.03285412109325</v>
      </c>
      <c r="AC955" s="5">
        <f t="shared" si="251"/>
        <v>1.03285412109325</v>
      </c>
      <c r="AD955" s="5">
        <f t="shared" si="252"/>
        <v>1.03285412109325</v>
      </c>
    </row>
    <row r="956" spans="15:30" x14ac:dyDescent="0.2">
      <c r="O956" s="6">
        <f t="shared" si="237"/>
        <v>96.289999999998798</v>
      </c>
      <c r="P956" s="6">
        <f t="shared" si="238"/>
        <v>96.299999999998803</v>
      </c>
      <c r="Q956" s="5">
        <f t="shared" si="239"/>
        <v>1.1026752032893217</v>
      </c>
      <c r="R956" s="5">
        <f t="shared" si="240"/>
        <v>1.1026752032893217</v>
      </c>
      <c r="S956" s="5">
        <f t="shared" si="241"/>
        <v>1.1207147322624254</v>
      </c>
      <c r="T956" s="5">
        <f t="shared" si="242"/>
        <v>1.1265841989000551</v>
      </c>
      <c r="U956" s="5">
        <f t="shared" si="243"/>
        <v>1.1265841989000551</v>
      </c>
      <c r="V956" s="5">
        <f t="shared" si="244"/>
        <v>1.1265841989000551</v>
      </c>
      <c r="W956" s="5">
        <f t="shared" si="245"/>
        <v>1.1265841989000551</v>
      </c>
      <c r="X956" s="5">
        <f t="shared" si="246"/>
        <v>1</v>
      </c>
      <c r="Y956" s="5">
        <f t="shared" si="247"/>
        <v>1.1026752032893217</v>
      </c>
      <c r="Z956" s="5">
        <f t="shared" si="248"/>
        <v>1.0073533538962498</v>
      </c>
      <c r="AA956" s="5">
        <f t="shared" si="249"/>
        <v>1.0325932637959561</v>
      </c>
      <c r="AB956" s="5">
        <f t="shared" si="250"/>
        <v>1.0325932637959561</v>
      </c>
      <c r="AC956" s="5">
        <f t="shared" si="251"/>
        <v>1.0325932637959561</v>
      </c>
      <c r="AD956" s="5">
        <f t="shared" si="252"/>
        <v>1.0325932637959561</v>
      </c>
    </row>
    <row r="957" spans="15:30" x14ac:dyDescent="0.2">
      <c r="O957" s="6">
        <f t="shared" si="237"/>
        <v>96.389999999998793</v>
      </c>
      <c r="P957" s="6">
        <f t="shared" si="238"/>
        <v>96.399999999998798</v>
      </c>
      <c r="Q957" s="5">
        <f t="shared" si="239"/>
        <v>1.10221891808352</v>
      </c>
      <c r="R957" s="5">
        <f t="shared" si="240"/>
        <v>1.10221891808352</v>
      </c>
      <c r="S957" s="5">
        <f t="shared" si="241"/>
        <v>1.1202393203852508</v>
      </c>
      <c r="T957" s="5">
        <f t="shared" si="242"/>
        <v>1.1261133771213905</v>
      </c>
      <c r="U957" s="5">
        <f t="shared" si="243"/>
        <v>1.1261133771213905</v>
      </c>
      <c r="V957" s="5">
        <f t="shared" si="244"/>
        <v>1.1261133771213905</v>
      </c>
      <c r="W957" s="5">
        <f t="shared" si="245"/>
        <v>1.1261133771213905</v>
      </c>
      <c r="X957" s="5">
        <f t="shared" si="246"/>
        <v>1</v>
      </c>
      <c r="Y957" s="5">
        <f t="shared" si="247"/>
        <v>1.10221891808352</v>
      </c>
      <c r="Z957" s="5">
        <f t="shared" si="248"/>
        <v>1.0072186698228585</v>
      </c>
      <c r="AA957" s="5">
        <f t="shared" si="249"/>
        <v>1.0323337641956651</v>
      </c>
      <c r="AB957" s="5">
        <f t="shared" si="250"/>
        <v>1.0323337641956651</v>
      </c>
      <c r="AC957" s="5">
        <f t="shared" si="251"/>
        <v>1.0323337641956651</v>
      </c>
      <c r="AD957" s="5">
        <f t="shared" si="252"/>
        <v>1.0323337641956651</v>
      </c>
    </row>
    <row r="958" spans="15:30" x14ac:dyDescent="0.2">
      <c r="O958" s="6">
        <f t="shared" si="237"/>
        <v>96.489999999998787</v>
      </c>
      <c r="P958" s="6">
        <f t="shared" si="238"/>
        <v>96.499999999998792</v>
      </c>
      <c r="Q958" s="5">
        <f t="shared" si="239"/>
        <v>1.1017642605073341</v>
      </c>
      <c r="R958" s="5">
        <f t="shared" si="240"/>
        <v>1.1017642605073341</v>
      </c>
      <c r="S958" s="5">
        <f t="shared" si="241"/>
        <v>1.1197654874585548</v>
      </c>
      <c r="T958" s="5">
        <f t="shared" si="242"/>
        <v>1.1256440652017405</v>
      </c>
      <c r="U958" s="5">
        <f t="shared" si="243"/>
        <v>1.1256440652017405</v>
      </c>
      <c r="V958" s="5">
        <f t="shared" si="244"/>
        <v>1.1256440652017405</v>
      </c>
      <c r="W958" s="5">
        <f t="shared" si="245"/>
        <v>1.1256440652017405</v>
      </c>
      <c r="X958" s="5">
        <f t="shared" si="246"/>
        <v>1</v>
      </c>
      <c r="Y958" s="5">
        <f t="shared" si="247"/>
        <v>1.1017642605073341</v>
      </c>
      <c r="Z958" s="5">
        <f t="shared" si="248"/>
        <v>1.0070853815509011</v>
      </c>
      <c r="AA958" s="5">
        <f t="shared" si="249"/>
        <v>1.0320756175657964</v>
      </c>
      <c r="AB958" s="5">
        <f t="shared" si="250"/>
        <v>1.0320756175657964</v>
      </c>
      <c r="AC958" s="5">
        <f t="shared" si="251"/>
        <v>1.0320756175657964</v>
      </c>
      <c r="AD958" s="5">
        <f t="shared" si="252"/>
        <v>1.0320756175657964</v>
      </c>
    </row>
    <row r="959" spans="15:30" x14ac:dyDescent="0.2">
      <c r="O959" s="6">
        <f t="shared" si="237"/>
        <v>96.589999999998781</v>
      </c>
      <c r="P959" s="6">
        <f t="shared" si="238"/>
        <v>96.599999999998786</v>
      </c>
      <c r="Q959" s="5">
        <f t="shared" si="239"/>
        <v>1.1013112247232595</v>
      </c>
      <c r="R959" s="5">
        <f t="shared" si="240"/>
        <v>1.1013112247232595</v>
      </c>
      <c r="S959" s="5">
        <f t="shared" si="241"/>
        <v>1.1192932278819063</v>
      </c>
      <c r="T959" s="5">
        <f t="shared" si="242"/>
        <v>1.1251762578443247</v>
      </c>
      <c r="U959" s="5">
        <f t="shared" si="243"/>
        <v>1.1251762578443247</v>
      </c>
      <c r="V959" s="5">
        <f t="shared" si="244"/>
        <v>1.1251762578443247</v>
      </c>
      <c r="W959" s="5">
        <f t="shared" si="245"/>
        <v>1.1251762578443247</v>
      </c>
      <c r="X959" s="5">
        <f t="shared" si="246"/>
        <v>1</v>
      </c>
      <c r="Y959" s="5">
        <f t="shared" si="247"/>
        <v>1.1013112247232595</v>
      </c>
      <c r="Z959" s="5">
        <f t="shared" si="248"/>
        <v>1.0069534843957115</v>
      </c>
      <c r="AA959" s="5">
        <f t="shared" si="249"/>
        <v>1.0318188192026234</v>
      </c>
      <c r="AB959" s="5">
        <f t="shared" si="250"/>
        <v>1.0318188192026234</v>
      </c>
      <c r="AC959" s="5">
        <f t="shared" si="251"/>
        <v>1.0318188192026234</v>
      </c>
      <c r="AD959" s="5">
        <f t="shared" si="252"/>
        <v>1.0318188192026234</v>
      </c>
    </row>
    <row r="960" spans="15:30" x14ac:dyDescent="0.2">
      <c r="O960" s="6">
        <f t="shared" si="237"/>
        <v>96.689999999998776</v>
      </c>
      <c r="P960" s="6">
        <f t="shared" si="238"/>
        <v>96.699999999998781</v>
      </c>
      <c r="Q960" s="5">
        <f t="shared" si="239"/>
        <v>1.100859804921861</v>
      </c>
      <c r="R960" s="5">
        <f t="shared" si="240"/>
        <v>1.100859804921861</v>
      </c>
      <c r="S960" s="5">
        <f t="shared" si="241"/>
        <v>1.1188225360813842</v>
      </c>
      <c r="T960" s="5">
        <f t="shared" si="242"/>
        <v>1.12470994977713</v>
      </c>
      <c r="U960" s="5">
        <f t="shared" si="243"/>
        <v>1.12470994977713</v>
      </c>
      <c r="V960" s="5">
        <f t="shared" si="244"/>
        <v>1.12470994977713</v>
      </c>
      <c r="W960" s="5">
        <f t="shared" si="245"/>
        <v>1.12470994977713</v>
      </c>
      <c r="X960" s="5">
        <f t="shared" si="246"/>
        <v>1</v>
      </c>
      <c r="Y960" s="5">
        <f t="shared" si="247"/>
        <v>1.100859804921861</v>
      </c>
      <c r="Z960" s="5">
        <f t="shared" si="248"/>
        <v>1.0068229736960508</v>
      </c>
      <c r="AA960" s="5">
        <f t="shared" si="249"/>
        <v>1.0315633644251392</v>
      </c>
      <c r="AB960" s="5">
        <f t="shared" si="250"/>
        <v>1.0315633644251392</v>
      </c>
      <c r="AC960" s="5">
        <f t="shared" si="251"/>
        <v>1.0315633644251392</v>
      </c>
      <c r="AD960" s="5">
        <f t="shared" si="252"/>
        <v>1.0315633644251392</v>
      </c>
    </row>
    <row r="961" spans="15:30" x14ac:dyDescent="0.2">
      <c r="O961" s="6">
        <f t="shared" si="237"/>
        <v>96.78999999999877</v>
      </c>
      <c r="P961" s="6">
        <f t="shared" si="238"/>
        <v>96.799999999998775</v>
      </c>
      <c r="Q961" s="5">
        <f t="shared" si="239"/>
        <v>1.100409995321606</v>
      </c>
      <c r="R961" s="5">
        <f t="shared" si="240"/>
        <v>1.100409995321606</v>
      </c>
      <c r="S961" s="5">
        <f t="shared" si="241"/>
        <v>1.1183534065094229</v>
      </c>
      <c r="T961" s="5">
        <f t="shared" si="242"/>
        <v>1.124245135752769</v>
      </c>
      <c r="U961" s="5">
        <f t="shared" si="243"/>
        <v>1.124245135752769</v>
      </c>
      <c r="V961" s="5">
        <f t="shared" si="244"/>
        <v>1.124245135752769</v>
      </c>
      <c r="W961" s="5">
        <f t="shared" si="245"/>
        <v>1.124245135752769</v>
      </c>
      <c r="X961" s="5">
        <f t="shared" si="246"/>
        <v>1</v>
      </c>
      <c r="Y961" s="5">
        <f t="shared" si="247"/>
        <v>1.100409995321606</v>
      </c>
      <c r="Z961" s="5">
        <f t="shared" si="248"/>
        <v>1.006693844813964</v>
      </c>
      <c r="AA961" s="5">
        <f t="shared" si="249"/>
        <v>1.0313092485749189</v>
      </c>
      <c r="AB961" s="5">
        <f t="shared" si="250"/>
        <v>1.0313092485749189</v>
      </c>
      <c r="AC961" s="5">
        <f t="shared" si="251"/>
        <v>1.0313092485749189</v>
      </c>
      <c r="AD961" s="5">
        <f t="shared" si="252"/>
        <v>1.0313092485749189</v>
      </c>
    </row>
    <row r="962" spans="15:30" x14ac:dyDescent="0.2">
      <c r="O962" s="6">
        <f t="shared" si="237"/>
        <v>96.889999999998764</v>
      </c>
      <c r="P962" s="6">
        <f t="shared" si="238"/>
        <v>96.899999999998769</v>
      </c>
      <c r="Q962" s="5">
        <f t="shared" si="239"/>
        <v>1.0999617901686987</v>
      </c>
      <c r="R962" s="5">
        <f t="shared" si="240"/>
        <v>1.0999617901686987</v>
      </c>
      <c r="S962" s="5">
        <f t="shared" si="241"/>
        <v>1.1178858336446587</v>
      </c>
      <c r="T962" s="5">
        <f t="shared" si="242"/>
        <v>1.1237818105483355</v>
      </c>
      <c r="U962" s="5">
        <f t="shared" si="243"/>
        <v>1.1237818105483355</v>
      </c>
      <c r="V962" s="5">
        <f t="shared" si="244"/>
        <v>1.1237818105483355</v>
      </c>
      <c r="W962" s="5">
        <f t="shared" si="245"/>
        <v>1.1237818105483355</v>
      </c>
      <c r="X962" s="5">
        <f t="shared" si="246"/>
        <v>1</v>
      </c>
      <c r="Y962" s="5">
        <f t="shared" si="247"/>
        <v>1.0999617901686987</v>
      </c>
      <c r="Z962" s="5">
        <f t="shared" si="248"/>
        <v>1.0065660931346379</v>
      </c>
      <c r="AA962" s="5">
        <f t="shared" si="249"/>
        <v>1.0310564670159879</v>
      </c>
      <c r="AB962" s="5">
        <f t="shared" si="250"/>
        <v>1.0310564670159879</v>
      </c>
      <c r="AC962" s="5">
        <f t="shared" si="251"/>
        <v>1.0310564670159879</v>
      </c>
      <c r="AD962" s="5">
        <f t="shared" si="252"/>
        <v>1.0310564670159879</v>
      </c>
    </row>
    <row r="963" spans="15:30" x14ac:dyDescent="0.2">
      <c r="O963" s="6">
        <f t="shared" ref="O963:O1026" si="253">P963-0.01</f>
        <v>96.989999999998759</v>
      </c>
      <c r="P963" s="6">
        <f t="shared" si="238"/>
        <v>96.999999999998764</v>
      </c>
      <c r="Q963" s="5">
        <f t="shared" si="239"/>
        <v>1.0995151837369173</v>
      </c>
      <c r="R963" s="5">
        <f t="shared" si="240"/>
        <v>1.0995151837369173</v>
      </c>
      <c r="S963" s="5">
        <f t="shared" si="241"/>
        <v>1.1174198119917751</v>
      </c>
      <c r="T963" s="5">
        <f t="shared" si="242"/>
        <v>1.1233199689652646</v>
      </c>
      <c r="U963" s="5">
        <f t="shared" si="243"/>
        <v>1.1233199689652646</v>
      </c>
      <c r="V963" s="5">
        <f t="shared" si="244"/>
        <v>1.1233199689652646</v>
      </c>
      <c r="W963" s="5">
        <f t="shared" si="245"/>
        <v>1.1233199689652646</v>
      </c>
      <c r="X963" s="5">
        <f t="shared" si="246"/>
        <v>1</v>
      </c>
      <c r="Y963" s="5">
        <f t="shared" si="247"/>
        <v>1.0995151837369173</v>
      </c>
      <c r="Z963" s="5">
        <f t="shared" si="248"/>
        <v>1.0064397140662602</v>
      </c>
      <c r="AA963" s="5">
        <f t="shared" si="249"/>
        <v>1.030805015134687</v>
      </c>
      <c r="AB963" s="5">
        <f t="shared" si="250"/>
        <v>1.030805015134687</v>
      </c>
      <c r="AC963" s="5">
        <f t="shared" si="251"/>
        <v>1.030805015134687</v>
      </c>
      <c r="AD963" s="5">
        <f t="shared" si="252"/>
        <v>1.030805015134687</v>
      </c>
    </row>
    <row r="964" spans="15:30" x14ac:dyDescent="0.2">
      <c r="O964" s="6">
        <f t="shared" si="253"/>
        <v>97.089999999998753</v>
      </c>
      <c r="P964" s="6">
        <f t="shared" ref="P964:P1027" si="254">P963+0.1</f>
        <v>97.099999999998758</v>
      </c>
      <c r="Q964" s="5">
        <f t="shared" ref="Q964:Q1027" si="255">IF($P964&gt;=$D$5,1,10^($C$5*LOG(MAX($P964,$E$5)/$D$5)^2))</f>
        <v>1.0990701703274499</v>
      </c>
      <c r="R964" s="5">
        <f t="shared" ref="R964:R1027" si="256">IF($P964&gt;=$D$6,1,10^($C$6*LOG(MAX($P964,$E$6)/$D$6)^2))</f>
        <v>1.0990701703274499</v>
      </c>
      <c r="S964" s="5">
        <f t="shared" ref="S964:S1027" si="257">IF($P964&gt;=$D$7,1,10^($C$7*LOG(MAX($P964,$E$7)/$D$7)^2))</f>
        <v>1.1169553360813538</v>
      </c>
      <c r="T964" s="5">
        <f t="shared" ref="T964:T1027" si="258">IF($P964&gt;=$D$8,1,10^($C$8*LOG(MAX($P964,$E$8)/$D$8)^2))</f>
        <v>1.1228596058291922</v>
      </c>
      <c r="U964" s="5">
        <f t="shared" ref="U964:U1027" si="259">IF($P964&gt;=$D$9,1,10^($C$9*LOG(MAX($P964,$E$9)/$D$9)^2))</f>
        <v>1.1228596058291922</v>
      </c>
      <c r="V964" s="5">
        <f t="shared" ref="V964:V1027" si="260">IF($P964&gt;=$D$10,1,10^($C$10*LOG(MAX($P964,$E$10)/$D$10)^2))</f>
        <v>1.1228596058291922</v>
      </c>
      <c r="W964" s="5">
        <f t="shared" ref="W964:W1027" si="261">IF($P964&gt;=$D$11,1,10^($C$11*LOG(MAX($P964,$E$11)/$D$11)^2))</f>
        <v>1.1228596058291922</v>
      </c>
      <c r="X964" s="5">
        <f t="shared" ref="X964:X1027" si="262">IF($P964&gt;=$H966,1,10^($G$5*LOG(MAX($P964,$I$5)/$H$5)^2))</f>
        <v>1</v>
      </c>
      <c r="Y964" s="5">
        <f t="shared" ref="Y964:Y1027" si="263">IF($P964&gt;=$H$6,1,10^($G$6*LOG(MAX($P964,$I$6)/$H$6)^2))</f>
        <v>1.0990701703274499</v>
      </c>
      <c r="Z964" s="5">
        <f t="shared" ref="Z964:Z1027" si="264">IF($P964&gt;=$H$7,1,10^($G$7*LOG(MAX($P964,$I$7)/$H$7)^2))</f>
        <v>1.0063147030398809</v>
      </c>
      <c r="AA964" s="5">
        <f t="shared" ref="AA964:AA1027" si="265">IF(P964&gt;=$H$8,1,10^($G$8*LOG(MAX($P964,$I$8)/$H$8)^2))</f>
        <v>1.0305548883395417</v>
      </c>
      <c r="AB964" s="5">
        <f t="shared" ref="AB964:AB1027" si="266">IF($P964&gt;=$H$9,1,10^($G$9*LOG(MAX($P964,$I$9)/$H$9)^2))</f>
        <v>1.0305548883395417</v>
      </c>
      <c r="AC964" s="5">
        <f t="shared" ref="AC964:AC1027" si="267">IF($P964&gt;=$H$10,1,10^($G$10*LOG(MAX($P964,$I$10)/$H$10)^2))</f>
        <v>1.0305548883395417</v>
      </c>
      <c r="AD964" s="5">
        <f t="shared" ref="AD964:AD1027" si="268">IF($P964&gt;=$H$11,1,10^($G$11*LOG(MAX($P964,$I$11)/$H$11)^2))</f>
        <v>1.0305548883395417</v>
      </c>
    </row>
    <row r="965" spans="15:30" x14ac:dyDescent="0.2">
      <c r="O965" s="6">
        <f t="shared" si="253"/>
        <v>97.189999999998747</v>
      </c>
      <c r="P965" s="6">
        <f t="shared" si="254"/>
        <v>97.199999999998752</v>
      </c>
      <c r="Q965" s="5">
        <f t="shared" si="255"/>
        <v>1.0986267442687339</v>
      </c>
      <c r="R965" s="5">
        <f t="shared" si="256"/>
        <v>1.0986267442687339</v>
      </c>
      <c r="S965" s="5">
        <f t="shared" si="257"/>
        <v>1.1164924004697214</v>
      </c>
      <c r="T965" s="5">
        <f t="shared" si="258"/>
        <v>1.1224007159898155</v>
      </c>
      <c r="U965" s="5">
        <f t="shared" si="259"/>
        <v>1.1224007159898155</v>
      </c>
      <c r="V965" s="5">
        <f t="shared" si="260"/>
        <v>1.1224007159898155</v>
      </c>
      <c r="W965" s="5">
        <f t="shared" si="261"/>
        <v>1.1224007159898155</v>
      </c>
      <c r="X965" s="5">
        <f t="shared" si="262"/>
        <v>1</v>
      </c>
      <c r="Y965" s="5">
        <f t="shared" si="263"/>
        <v>1.0986267442687339</v>
      </c>
      <c r="Z965" s="5">
        <f t="shared" si="264"/>
        <v>1.0061910555092715</v>
      </c>
      <c r="AA965" s="5">
        <f t="shared" si="265"/>
        <v>1.0303060820611289</v>
      </c>
      <c r="AB965" s="5">
        <f t="shared" si="266"/>
        <v>1.0303060820611289</v>
      </c>
      <c r="AC965" s="5">
        <f t="shared" si="267"/>
        <v>1.0303060820611289</v>
      </c>
      <c r="AD965" s="5">
        <f t="shared" si="268"/>
        <v>1.0303060820611289</v>
      </c>
    </row>
    <row r="966" spans="15:30" x14ac:dyDescent="0.2">
      <c r="O966" s="6">
        <f t="shared" si="253"/>
        <v>97.289999999998741</v>
      </c>
      <c r="P966" s="6">
        <f t="shared" si="254"/>
        <v>97.299999999998747</v>
      </c>
      <c r="Q966" s="5">
        <f t="shared" si="255"/>
        <v>1.098184899916294</v>
      </c>
      <c r="R966" s="5">
        <f t="shared" si="256"/>
        <v>1.098184899916294</v>
      </c>
      <c r="S966" s="5">
        <f t="shared" si="257"/>
        <v>1.1160309997388012</v>
      </c>
      <c r="T966" s="5">
        <f t="shared" si="258"/>
        <v>1.1219432943207546</v>
      </c>
      <c r="U966" s="5">
        <f t="shared" si="259"/>
        <v>1.1219432943207546</v>
      </c>
      <c r="V966" s="5">
        <f t="shared" si="260"/>
        <v>1.1219432943207546</v>
      </c>
      <c r="W966" s="5">
        <f t="shared" si="261"/>
        <v>1.1219432943207546</v>
      </c>
      <c r="X966" s="5">
        <f t="shared" si="262"/>
        <v>1</v>
      </c>
      <c r="Y966" s="5">
        <f t="shared" si="263"/>
        <v>1.098184899916294</v>
      </c>
      <c r="Z966" s="5">
        <f t="shared" si="264"/>
        <v>1.0060687669507888</v>
      </c>
      <c r="AA966" s="5">
        <f t="shared" si="265"/>
        <v>1.0300585917519489</v>
      </c>
      <c r="AB966" s="5">
        <f t="shared" si="266"/>
        <v>1.0300585917519489</v>
      </c>
      <c r="AC966" s="5">
        <f t="shared" si="267"/>
        <v>1.0300585917519489</v>
      </c>
      <c r="AD966" s="5">
        <f t="shared" si="268"/>
        <v>1.0300585917519489</v>
      </c>
    </row>
    <row r="967" spans="15:30" x14ac:dyDescent="0.2">
      <c r="O967" s="6">
        <f t="shared" si="253"/>
        <v>97.389999999998736</v>
      </c>
      <c r="P967" s="6">
        <f t="shared" si="254"/>
        <v>97.399999999998741</v>
      </c>
      <c r="Q967" s="5">
        <f t="shared" si="255"/>
        <v>1.0977446316525838</v>
      </c>
      <c r="R967" s="5">
        <f t="shared" si="256"/>
        <v>1.0977446316525838</v>
      </c>
      <c r="S967" s="5">
        <f t="shared" si="257"/>
        <v>1.1155711284959642</v>
      </c>
      <c r="T967" s="5">
        <f t="shared" si="258"/>
        <v>1.1214873357194151</v>
      </c>
      <c r="U967" s="5">
        <f t="shared" si="259"/>
        <v>1.1214873357194151</v>
      </c>
      <c r="V967" s="5">
        <f t="shared" si="260"/>
        <v>1.1214873357194151</v>
      </c>
      <c r="W967" s="5">
        <f t="shared" si="261"/>
        <v>1.1214873357194151</v>
      </c>
      <c r="X967" s="5">
        <f t="shared" si="262"/>
        <v>1</v>
      </c>
      <c r="Y967" s="5">
        <f t="shared" si="263"/>
        <v>1.0977446316525838</v>
      </c>
      <c r="Z967" s="5">
        <f t="shared" si="264"/>
        <v>1.0059478328632379</v>
      </c>
      <c r="AA967" s="5">
        <f t="shared" si="265"/>
        <v>1.0298124128862933</v>
      </c>
      <c r="AB967" s="5">
        <f t="shared" si="266"/>
        <v>1.0298124128862933</v>
      </c>
      <c r="AC967" s="5">
        <f t="shared" si="267"/>
        <v>1.0298124128862933</v>
      </c>
      <c r="AD967" s="5">
        <f t="shared" si="268"/>
        <v>1.0298124128862933</v>
      </c>
    </row>
    <row r="968" spans="15:30" x14ac:dyDescent="0.2">
      <c r="O968" s="6">
        <f t="shared" si="253"/>
        <v>97.48999999999873</v>
      </c>
      <c r="P968" s="6">
        <f t="shared" si="254"/>
        <v>97.499999999998735</v>
      </c>
      <c r="Q968" s="5">
        <f t="shared" si="255"/>
        <v>1.0973059338868267</v>
      </c>
      <c r="R968" s="5">
        <f t="shared" si="256"/>
        <v>1.0973059338868267</v>
      </c>
      <c r="S968" s="5">
        <f t="shared" si="257"/>
        <v>1.1151127813738815</v>
      </c>
      <c r="T968" s="5">
        <f t="shared" si="258"/>
        <v>1.1210328351068513</v>
      </c>
      <c r="U968" s="5">
        <f t="shared" si="259"/>
        <v>1.1210328351068513</v>
      </c>
      <c r="V968" s="5">
        <f t="shared" si="260"/>
        <v>1.1210328351068513</v>
      </c>
      <c r="W968" s="5">
        <f t="shared" si="261"/>
        <v>1.1210328351068513</v>
      </c>
      <c r="X968" s="5">
        <f t="shared" si="262"/>
        <v>1</v>
      </c>
      <c r="Y968" s="5">
        <f t="shared" si="263"/>
        <v>1.0973059338868267</v>
      </c>
      <c r="Z968" s="5">
        <f t="shared" si="264"/>
        <v>1.005828248767735</v>
      </c>
      <c r="AA968" s="5">
        <f t="shared" si="265"/>
        <v>1.0295675409601188</v>
      </c>
      <c r="AB968" s="5">
        <f t="shared" si="266"/>
        <v>1.0295675409601188</v>
      </c>
      <c r="AC968" s="5">
        <f t="shared" si="267"/>
        <v>1.0295675409601188</v>
      </c>
      <c r="AD968" s="5">
        <f t="shared" si="268"/>
        <v>1.0295675409601188</v>
      </c>
    </row>
    <row r="969" spans="15:30" x14ac:dyDescent="0.2">
      <c r="O969" s="6">
        <f t="shared" si="253"/>
        <v>97.589999999998724</v>
      </c>
      <c r="P969" s="6">
        <f t="shared" si="254"/>
        <v>97.59999999999873</v>
      </c>
      <c r="Q969" s="5">
        <f t="shared" si="255"/>
        <v>1.0968688010548595</v>
      </c>
      <c r="R969" s="5">
        <f t="shared" si="256"/>
        <v>1.0968688010548595</v>
      </c>
      <c r="S969" s="5">
        <f t="shared" si="257"/>
        <v>1.114655953030377</v>
      </c>
      <c r="T969" s="5">
        <f t="shared" si="258"/>
        <v>1.1205797874276313</v>
      </c>
      <c r="U969" s="5">
        <f t="shared" si="259"/>
        <v>1.1205797874276313</v>
      </c>
      <c r="V969" s="5">
        <f t="shared" si="260"/>
        <v>1.1205797874276313</v>
      </c>
      <c r="W969" s="5">
        <f t="shared" si="261"/>
        <v>1.1205797874276313</v>
      </c>
      <c r="X969" s="5">
        <f t="shared" si="262"/>
        <v>1</v>
      </c>
      <c r="Y969" s="5">
        <f t="shared" si="263"/>
        <v>1.0968688010548595</v>
      </c>
      <c r="Z969" s="5">
        <f t="shared" si="264"/>
        <v>1.0057100102075747</v>
      </c>
      <c r="AA969" s="5">
        <f t="shared" si="265"/>
        <v>1.0293239714909179</v>
      </c>
      <c r="AB969" s="5">
        <f t="shared" si="266"/>
        <v>1.0293239714909179</v>
      </c>
      <c r="AC969" s="5">
        <f t="shared" si="267"/>
        <v>1.0293239714909179</v>
      </c>
      <c r="AD969" s="5">
        <f t="shared" si="268"/>
        <v>1.0293239714909179</v>
      </c>
    </row>
    <row r="970" spans="15:30" x14ac:dyDescent="0.2">
      <c r="O970" s="6">
        <f t="shared" si="253"/>
        <v>97.689999999998719</v>
      </c>
      <c r="P970" s="6">
        <f t="shared" si="254"/>
        <v>97.699999999998724</v>
      </c>
      <c r="Q970" s="5">
        <f t="shared" si="255"/>
        <v>1.0964332276189748</v>
      </c>
      <c r="R970" s="5">
        <f t="shared" si="256"/>
        <v>1.0964332276189748</v>
      </c>
      <c r="S970" s="5">
        <f t="shared" si="257"/>
        <v>1.1142006381482827</v>
      </c>
      <c r="T970" s="5">
        <f t="shared" si="258"/>
        <v>1.1201281876497016</v>
      </c>
      <c r="U970" s="5">
        <f t="shared" si="259"/>
        <v>1.1201281876497016</v>
      </c>
      <c r="V970" s="5">
        <f t="shared" si="260"/>
        <v>1.1201281876497016</v>
      </c>
      <c r="W970" s="5">
        <f t="shared" si="261"/>
        <v>1.1201281876497016</v>
      </c>
      <c r="X970" s="5">
        <f t="shared" si="262"/>
        <v>1</v>
      </c>
      <c r="Y970" s="5">
        <f t="shared" si="263"/>
        <v>1.0964332276189748</v>
      </c>
      <c r="Z970" s="5">
        <f t="shared" si="264"/>
        <v>1.0055931127480939</v>
      </c>
      <c r="AA970" s="5">
        <f t="shared" si="265"/>
        <v>1.0290817000175929</v>
      </c>
      <c r="AB970" s="5">
        <f t="shared" si="266"/>
        <v>1.0290817000175929</v>
      </c>
      <c r="AC970" s="5">
        <f t="shared" si="267"/>
        <v>1.0290817000175929</v>
      </c>
      <c r="AD970" s="5">
        <f t="shared" si="268"/>
        <v>1.0290817000175929</v>
      </c>
    </row>
    <row r="971" spans="15:30" x14ac:dyDescent="0.2">
      <c r="O971" s="6">
        <f t="shared" si="253"/>
        <v>97.789999999998713</v>
      </c>
      <c r="P971" s="6">
        <f t="shared" si="254"/>
        <v>97.799999999998718</v>
      </c>
      <c r="Q971" s="5">
        <f t="shared" si="255"/>
        <v>1.0959992080677672</v>
      </c>
      <c r="R971" s="5">
        <f t="shared" si="256"/>
        <v>1.0959992080677672</v>
      </c>
      <c r="S971" s="5">
        <f t="shared" si="257"/>
        <v>1.1137468314352943</v>
      </c>
      <c r="T971" s="5">
        <f t="shared" si="258"/>
        <v>1.119678030764254</v>
      </c>
      <c r="U971" s="5">
        <f t="shared" si="259"/>
        <v>1.119678030764254</v>
      </c>
      <c r="V971" s="5">
        <f t="shared" si="260"/>
        <v>1.119678030764254</v>
      </c>
      <c r="W971" s="5">
        <f t="shared" si="261"/>
        <v>1.119678030764254</v>
      </c>
      <c r="X971" s="5">
        <f t="shared" si="262"/>
        <v>1</v>
      </c>
      <c r="Y971" s="5">
        <f t="shared" si="263"/>
        <v>1.0959992080677672</v>
      </c>
      <c r="Z971" s="5">
        <f t="shared" si="264"/>
        <v>1.0054775519765407</v>
      </c>
      <c r="AA971" s="5">
        <f t="shared" si="265"/>
        <v>1.0288407221003295</v>
      </c>
      <c r="AB971" s="5">
        <f t="shared" si="266"/>
        <v>1.0288407221003295</v>
      </c>
      <c r="AC971" s="5">
        <f t="shared" si="267"/>
        <v>1.0288407221003295</v>
      </c>
      <c r="AD971" s="5">
        <f t="shared" si="268"/>
        <v>1.0288407221003295</v>
      </c>
    </row>
    <row r="972" spans="15:30" x14ac:dyDescent="0.2">
      <c r="O972" s="6">
        <f t="shared" si="253"/>
        <v>97.889999999998707</v>
      </c>
      <c r="P972" s="6">
        <f t="shared" si="254"/>
        <v>97.899999999998712</v>
      </c>
      <c r="Q972" s="5">
        <f t="shared" si="255"/>
        <v>1.0955667369159787</v>
      </c>
      <c r="R972" s="5">
        <f t="shared" si="256"/>
        <v>1.0955667369159787</v>
      </c>
      <c r="S972" s="5">
        <f t="shared" si="257"/>
        <v>1.1132945276238257</v>
      </c>
      <c r="T972" s="5">
        <f t="shared" si="258"/>
        <v>1.119229311785592</v>
      </c>
      <c r="U972" s="5">
        <f t="shared" si="259"/>
        <v>1.119229311785592</v>
      </c>
      <c r="V972" s="5">
        <f t="shared" si="260"/>
        <v>1.119229311785592</v>
      </c>
      <c r="W972" s="5">
        <f t="shared" si="261"/>
        <v>1.119229311785592</v>
      </c>
      <c r="X972" s="5">
        <f t="shared" si="262"/>
        <v>1</v>
      </c>
      <c r="Y972" s="5">
        <f t="shared" si="263"/>
        <v>1.0955667369159787</v>
      </c>
      <c r="Z972" s="5">
        <f t="shared" si="264"/>
        <v>1.005363323501941</v>
      </c>
      <c r="AA972" s="5">
        <f t="shared" si="265"/>
        <v>1.0286010333204725</v>
      </c>
      <c r="AB972" s="5">
        <f t="shared" si="266"/>
        <v>1.0286010333204725</v>
      </c>
      <c r="AC972" s="5">
        <f t="shared" si="267"/>
        <v>1.0286010333204725</v>
      </c>
      <c r="AD972" s="5">
        <f t="shared" si="268"/>
        <v>1.0286010333204725</v>
      </c>
    </row>
    <row r="973" spans="15:30" x14ac:dyDescent="0.2">
      <c r="O973" s="6">
        <f t="shared" si="253"/>
        <v>97.989999999998702</v>
      </c>
      <c r="P973" s="6">
        <f t="shared" si="254"/>
        <v>97.999999999998707</v>
      </c>
      <c r="Q973" s="5">
        <f t="shared" si="255"/>
        <v>1.0951358087043457</v>
      </c>
      <c r="R973" s="5">
        <f t="shared" si="256"/>
        <v>1.0951358087043457</v>
      </c>
      <c r="S973" s="5">
        <f t="shared" si="257"/>
        <v>1.1128437214708691</v>
      </c>
      <c r="T973" s="5">
        <f t="shared" si="258"/>
        <v>1.1187820257509997</v>
      </c>
      <c r="U973" s="5">
        <f t="shared" si="259"/>
        <v>1.1187820257509997</v>
      </c>
      <c r="V973" s="5">
        <f t="shared" si="260"/>
        <v>1.1187820257509997</v>
      </c>
      <c r="W973" s="5">
        <f t="shared" si="261"/>
        <v>1.1187820257509997</v>
      </c>
      <c r="X973" s="5">
        <f t="shared" si="262"/>
        <v>1</v>
      </c>
      <c r="Y973" s="5">
        <f t="shared" si="263"/>
        <v>1.0951358087043457</v>
      </c>
      <c r="Z973" s="5">
        <f t="shared" si="264"/>
        <v>1.0052504229549688</v>
      </c>
      <c r="AA973" s="5">
        <f t="shared" si="265"/>
        <v>1.0283626292804009</v>
      </c>
      <c r="AB973" s="5">
        <f t="shared" si="266"/>
        <v>1.0283626292804009</v>
      </c>
      <c r="AC973" s="5">
        <f t="shared" si="267"/>
        <v>1.0283626292804009</v>
      </c>
      <c r="AD973" s="5">
        <f t="shared" si="268"/>
        <v>1.0283626292804009</v>
      </c>
    </row>
    <row r="974" spans="15:30" x14ac:dyDescent="0.2">
      <c r="O974" s="6">
        <f t="shared" si="253"/>
        <v>98.089999999998696</v>
      </c>
      <c r="P974" s="6">
        <f t="shared" si="254"/>
        <v>98.099999999998701</v>
      </c>
      <c r="Q974" s="5">
        <f t="shared" si="255"/>
        <v>1.0947064179994472</v>
      </c>
      <c r="R974" s="5">
        <f t="shared" si="256"/>
        <v>1.0947064179994472</v>
      </c>
      <c r="S974" s="5">
        <f t="shared" si="257"/>
        <v>1.1123944077578511</v>
      </c>
      <c r="T974" s="5">
        <f t="shared" si="258"/>
        <v>1.1183361677206103</v>
      </c>
      <c r="U974" s="5">
        <f t="shared" si="259"/>
        <v>1.1183361677206103</v>
      </c>
      <c r="V974" s="5">
        <f t="shared" si="260"/>
        <v>1.1183361677206103</v>
      </c>
      <c r="W974" s="5">
        <f t="shared" si="261"/>
        <v>1.1183361677206103</v>
      </c>
      <c r="X974" s="5">
        <f t="shared" si="262"/>
        <v>1</v>
      </c>
      <c r="Y974" s="5">
        <f t="shared" si="263"/>
        <v>1.0947064179994472</v>
      </c>
      <c r="Z974" s="5">
        <f t="shared" si="264"/>
        <v>1.0051388459878146</v>
      </c>
      <c r="AA974" s="5">
        <f t="shared" si="265"/>
        <v>1.0281255056034049</v>
      </c>
      <c r="AB974" s="5">
        <f t="shared" si="266"/>
        <v>1.0281255056034049</v>
      </c>
      <c r="AC974" s="5">
        <f t="shared" si="267"/>
        <v>1.0281255056034049</v>
      </c>
      <c r="AD974" s="5">
        <f t="shared" si="268"/>
        <v>1.0281255056034049</v>
      </c>
    </row>
    <row r="975" spans="15:30" x14ac:dyDescent="0.2">
      <c r="O975" s="6">
        <f t="shared" si="253"/>
        <v>98.18999999999869</v>
      </c>
      <c r="P975" s="6">
        <f t="shared" si="254"/>
        <v>98.199999999998695</v>
      </c>
      <c r="Q975" s="5">
        <f t="shared" si="255"/>
        <v>1.094278559393554</v>
      </c>
      <c r="R975" s="5">
        <f t="shared" si="256"/>
        <v>1.094278559393554</v>
      </c>
      <c r="S975" s="5">
        <f t="shared" si="257"/>
        <v>1.1119465812904934</v>
      </c>
      <c r="T975" s="5">
        <f t="shared" si="258"/>
        <v>1.1178917327772762</v>
      </c>
      <c r="U975" s="5">
        <f t="shared" si="259"/>
        <v>1.1178917327772762</v>
      </c>
      <c r="V975" s="5">
        <f t="shared" si="260"/>
        <v>1.1178917327772762</v>
      </c>
      <c r="W975" s="5">
        <f t="shared" si="261"/>
        <v>1.1178917327772762</v>
      </c>
      <c r="X975" s="5">
        <f t="shared" si="262"/>
        <v>1</v>
      </c>
      <c r="Y975" s="5">
        <f t="shared" si="263"/>
        <v>1.094278559393554</v>
      </c>
      <c r="Z975" s="5">
        <f t="shared" si="264"/>
        <v>1.0050285882740575</v>
      </c>
      <c r="AA975" s="5">
        <f t="shared" si="265"/>
        <v>1.0278896579335637</v>
      </c>
      <c r="AB975" s="5">
        <f t="shared" si="266"/>
        <v>1.0278896579335637</v>
      </c>
      <c r="AC975" s="5">
        <f t="shared" si="267"/>
        <v>1.0278896579335637</v>
      </c>
      <c r="AD975" s="5">
        <f t="shared" si="268"/>
        <v>1.0278896579335637</v>
      </c>
    </row>
    <row r="976" spans="15:30" x14ac:dyDescent="0.2">
      <c r="O976" s="6">
        <f t="shared" si="253"/>
        <v>98.289999999998685</v>
      </c>
      <c r="P976" s="6">
        <f t="shared" si="254"/>
        <v>98.29999999999869</v>
      </c>
      <c r="Q976" s="5">
        <f t="shared" si="255"/>
        <v>1.0938522275044791</v>
      </c>
      <c r="R976" s="5">
        <f t="shared" si="256"/>
        <v>1.0938522275044791</v>
      </c>
      <c r="S976" s="5">
        <f t="shared" si="257"/>
        <v>1.1115002368986717</v>
      </c>
      <c r="T976" s="5">
        <f t="shared" si="258"/>
        <v>1.1174487160264388</v>
      </c>
      <c r="U976" s="5">
        <f t="shared" si="259"/>
        <v>1.1174487160264388</v>
      </c>
      <c r="V976" s="5">
        <f t="shared" si="260"/>
        <v>1.1174487160264388</v>
      </c>
      <c r="W976" s="5">
        <f t="shared" si="261"/>
        <v>1.1174487160264388</v>
      </c>
      <c r="X976" s="5">
        <f t="shared" si="262"/>
        <v>1</v>
      </c>
      <c r="Y976" s="5">
        <f t="shared" si="263"/>
        <v>1.0938522275044791</v>
      </c>
      <c r="Z976" s="5">
        <f t="shared" si="264"/>
        <v>1.0049196455085363</v>
      </c>
      <c r="AA976" s="5">
        <f t="shared" si="265"/>
        <v>1.0276550819356238</v>
      </c>
      <c r="AB976" s="5">
        <f t="shared" si="266"/>
        <v>1.0276550819356238</v>
      </c>
      <c r="AC976" s="5">
        <f t="shared" si="267"/>
        <v>1.0276550819356238</v>
      </c>
      <c r="AD976" s="5">
        <f t="shared" si="268"/>
        <v>1.0276550819356238</v>
      </c>
    </row>
    <row r="977" spans="15:30" x14ac:dyDescent="0.2">
      <c r="O977" s="6">
        <f t="shared" si="253"/>
        <v>98.389999999998679</v>
      </c>
      <c r="P977" s="6">
        <f t="shared" si="254"/>
        <v>98.399999999998684</v>
      </c>
      <c r="Q977" s="5">
        <f t="shared" si="255"/>
        <v>1.0934274169754283</v>
      </c>
      <c r="R977" s="5">
        <f t="shared" si="256"/>
        <v>1.0934274169754283</v>
      </c>
      <c r="S977" s="5">
        <f t="shared" si="257"/>
        <v>1.1110553694362788</v>
      </c>
      <c r="T977" s="5">
        <f t="shared" si="258"/>
        <v>1.1170071125960022</v>
      </c>
      <c r="U977" s="5">
        <f t="shared" si="259"/>
        <v>1.1170071125960022</v>
      </c>
      <c r="V977" s="5">
        <f t="shared" si="260"/>
        <v>1.1170071125960022</v>
      </c>
      <c r="W977" s="5">
        <f t="shared" si="261"/>
        <v>1.1170071125960022</v>
      </c>
      <c r="X977" s="5">
        <f t="shared" si="262"/>
        <v>1</v>
      </c>
      <c r="Y977" s="5">
        <f t="shared" si="263"/>
        <v>1.0934274169754283</v>
      </c>
      <c r="Z977" s="5">
        <f t="shared" si="264"/>
        <v>1.0048120134072223</v>
      </c>
      <c r="AA977" s="5">
        <f t="shared" si="265"/>
        <v>1.0274217732948778</v>
      </c>
      <c r="AB977" s="5">
        <f t="shared" si="266"/>
        <v>1.0274217732948778</v>
      </c>
      <c r="AC977" s="5">
        <f t="shared" si="267"/>
        <v>1.0274217732948778</v>
      </c>
      <c r="AD977" s="5">
        <f t="shared" si="268"/>
        <v>1.0274217732948778</v>
      </c>
    </row>
    <row r="978" spans="15:30" x14ac:dyDescent="0.2">
      <c r="O978" s="6">
        <f t="shared" si="253"/>
        <v>98.489999999998673</v>
      </c>
      <c r="P978" s="6">
        <f t="shared" si="254"/>
        <v>98.499999999998678</v>
      </c>
      <c r="Q978" s="5">
        <f t="shared" si="255"/>
        <v>1.093004122474853</v>
      </c>
      <c r="R978" s="5">
        <f t="shared" si="256"/>
        <v>1.093004122474853</v>
      </c>
      <c r="S978" s="5">
        <f t="shared" si="257"/>
        <v>1.1106119737810853</v>
      </c>
      <c r="T978" s="5">
        <f t="shared" si="258"/>
        <v>1.1165669176362036</v>
      </c>
      <c r="U978" s="5">
        <f t="shared" si="259"/>
        <v>1.1165669176362036</v>
      </c>
      <c r="V978" s="5">
        <f t="shared" si="260"/>
        <v>1.1165669176362036</v>
      </c>
      <c r="W978" s="5">
        <f t="shared" si="261"/>
        <v>1.1165669176362036</v>
      </c>
      <c r="X978" s="5">
        <f t="shared" si="262"/>
        <v>1</v>
      </c>
      <c r="Y978" s="5">
        <f t="shared" si="263"/>
        <v>1.093004122474853</v>
      </c>
      <c r="Z978" s="5">
        <f t="shared" si="264"/>
        <v>1.0047056877070926</v>
      </c>
      <c r="AA978" s="5">
        <f t="shared" si="265"/>
        <v>1.0271897277170454</v>
      </c>
      <c r="AB978" s="5">
        <f t="shared" si="266"/>
        <v>1.0271897277170454</v>
      </c>
      <c r="AC978" s="5">
        <f t="shared" si="267"/>
        <v>1.0271897277170454</v>
      </c>
      <c r="AD978" s="5">
        <f t="shared" si="268"/>
        <v>1.0271897277170454</v>
      </c>
    </row>
    <row r="979" spans="15:30" x14ac:dyDescent="0.2">
      <c r="O979" s="6">
        <f t="shared" si="253"/>
        <v>98.589999999998668</v>
      </c>
      <c r="P979" s="6">
        <f t="shared" si="254"/>
        <v>98.599999999998673</v>
      </c>
      <c r="Q979" s="5">
        <f t="shared" si="255"/>
        <v>1.0925823386963036</v>
      </c>
      <c r="R979" s="5">
        <f t="shared" si="256"/>
        <v>1.0925823386963036</v>
      </c>
      <c r="S979" s="5">
        <f t="shared" si="257"/>
        <v>1.1101700448346032</v>
      </c>
      <c r="T979" s="5">
        <f t="shared" si="258"/>
        <v>1.1161281263194875</v>
      </c>
      <c r="U979" s="5">
        <f t="shared" si="259"/>
        <v>1.1161281263194875</v>
      </c>
      <c r="V979" s="5">
        <f t="shared" si="260"/>
        <v>1.1161281263194875</v>
      </c>
      <c r="W979" s="5">
        <f t="shared" si="261"/>
        <v>1.1161281263194875</v>
      </c>
      <c r="X979" s="5">
        <f t="shared" si="262"/>
        <v>1</v>
      </c>
      <c r="Y979" s="5">
        <f t="shared" si="263"/>
        <v>1.0925823386963036</v>
      </c>
      <c r="Z979" s="5">
        <f t="shared" si="264"/>
        <v>1.004600664166005</v>
      </c>
      <c r="AA979" s="5">
        <f t="shared" si="265"/>
        <v>1.0269589409281534</v>
      </c>
      <c r="AB979" s="5">
        <f t="shared" si="266"/>
        <v>1.0269589409281534</v>
      </c>
      <c r="AC979" s="5">
        <f t="shared" si="267"/>
        <v>1.0269589409281534</v>
      </c>
      <c r="AD979" s="5">
        <f t="shared" si="268"/>
        <v>1.0269589409281534</v>
      </c>
    </row>
    <row r="980" spans="15:30" x14ac:dyDescent="0.2">
      <c r="O980" s="6">
        <f t="shared" si="253"/>
        <v>98.689999999998662</v>
      </c>
      <c r="P980" s="6">
        <f t="shared" si="254"/>
        <v>98.699999999998667</v>
      </c>
      <c r="Q980" s="5">
        <f t="shared" si="255"/>
        <v>1.0921620603582833</v>
      </c>
      <c r="R980" s="5">
        <f t="shared" si="256"/>
        <v>1.0921620603582833</v>
      </c>
      <c r="S980" s="5">
        <f t="shared" si="257"/>
        <v>1.1097295775219498</v>
      </c>
      <c r="T980" s="5">
        <f t="shared" si="258"/>
        <v>1.1156907338403801</v>
      </c>
      <c r="U980" s="5">
        <f t="shared" si="259"/>
        <v>1.1156907338403801</v>
      </c>
      <c r="V980" s="5">
        <f t="shared" si="260"/>
        <v>1.1156907338403801</v>
      </c>
      <c r="W980" s="5">
        <f t="shared" si="261"/>
        <v>1.1156907338403801</v>
      </c>
      <c r="X980" s="5">
        <f t="shared" si="262"/>
        <v>1</v>
      </c>
      <c r="Y980" s="5">
        <f t="shared" si="263"/>
        <v>1.0921620603582833</v>
      </c>
      <c r="Z980" s="5">
        <f t="shared" si="264"/>
        <v>1.004496938562573</v>
      </c>
      <c r="AA980" s="5">
        <f t="shared" si="265"/>
        <v>1.0267294086744183</v>
      </c>
      <c r="AB980" s="5">
        <f t="shared" si="266"/>
        <v>1.0267294086744183</v>
      </c>
      <c r="AC980" s="5">
        <f t="shared" si="267"/>
        <v>1.0267294086744183</v>
      </c>
      <c r="AD980" s="5">
        <f t="shared" si="268"/>
        <v>1.0267294086744183</v>
      </c>
    </row>
    <row r="981" spans="15:30" x14ac:dyDescent="0.2">
      <c r="O981" s="6">
        <f t="shared" si="253"/>
        <v>98.789999999998656</v>
      </c>
      <c r="P981" s="6">
        <f t="shared" si="254"/>
        <v>98.799999999998661</v>
      </c>
      <c r="Q981" s="5">
        <f t="shared" si="255"/>
        <v>1.0917432822041038</v>
      </c>
      <c r="R981" s="5">
        <f t="shared" si="256"/>
        <v>1.0917432822041038</v>
      </c>
      <c r="S981" s="5">
        <f t="shared" si="257"/>
        <v>1.1092905667917132</v>
      </c>
      <c r="T981" s="5">
        <f t="shared" si="258"/>
        <v>1.1152547354153635</v>
      </c>
      <c r="U981" s="5">
        <f t="shared" si="259"/>
        <v>1.1152547354153635</v>
      </c>
      <c r="V981" s="5">
        <f t="shared" si="260"/>
        <v>1.1152547354153635</v>
      </c>
      <c r="W981" s="5">
        <f t="shared" si="261"/>
        <v>1.1152547354153635</v>
      </c>
      <c r="X981" s="5">
        <f t="shared" si="262"/>
        <v>1</v>
      </c>
      <c r="Y981" s="5">
        <f t="shared" si="263"/>
        <v>1.0917432822041038</v>
      </c>
      <c r="Z981" s="5">
        <f t="shared" si="264"/>
        <v>1.0043945066960425</v>
      </c>
      <c r="AA981" s="5">
        <f t="shared" si="265"/>
        <v>1.026501126722128</v>
      </c>
      <c r="AB981" s="5">
        <f t="shared" si="266"/>
        <v>1.026501126722128</v>
      </c>
      <c r="AC981" s="5">
        <f t="shared" si="267"/>
        <v>1.026501126722128</v>
      </c>
      <c r="AD981" s="5">
        <f t="shared" si="268"/>
        <v>1.026501126722128</v>
      </c>
    </row>
    <row r="982" spans="15:30" x14ac:dyDescent="0.2">
      <c r="O982" s="6">
        <f t="shared" si="253"/>
        <v>98.889999999998651</v>
      </c>
      <c r="P982" s="6">
        <f t="shared" si="254"/>
        <v>98.899999999998656</v>
      </c>
      <c r="Q982" s="5">
        <f t="shared" si="255"/>
        <v>1.0913259990017412</v>
      </c>
      <c r="R982" s="5">
        <f t="shared" si="256"/>
        <v>1.0913259990017412</v>
      </c>
      <c r="S982" s="5">
        <f t="shared" si="257"/>
        <v>1.1088530076158176</v>
      </c>
      <c r="T982" s="5">
        <f t="shared" si="258"/>
        <v>1.1148201262827528</v>
      </c>
      <c r="U982" s="5">
        <f t="shared" si="259"/>
        <v>1.1148201262827528</v>
      </c>
      <c r="V982" s="5">
        <f t="shared" si="260"/>
        <v>1.1148201262827528</v>
      </c>
      <c r="W982" s="5">
        <f t="shared" si="261"/>
        <v>1.1148201262827528</v>
      </c>
      <c r="X982" s="5">
        <f t="shared" si="262"/>
        <v>1</v>
      </c>
      <c r="Y982" s="5">
        <f t="shared" si="263"/>
        <v>1.0913259990017412</v>
      </c>
      <c r="Z982" s="5">
        <f t="shared" si="264"/>
        <v>1.0042933643861678</v>
      </c>
      <c r="AA982" s="5">
        <f t="shared" si="265"/>
        <v>1.0262740908575263</v>
      </c>
      <c r="AB982" s="5">
        <f t="shared" si="266"/>
        <v>1.0262740908575263</v>
      </c>
      <c r="AC982" s="5">
        <f t="shared" si="267"/>
        <v>1.0262740908575263</v>
      </c>
      <c r="AD982" s="5">
        <f t="shared" si="268"/>
        <v>1.0262740908575263</v>
      </c>
    </row>
    <row r="983" spans="15:30" x14ac:dyDescent="0.2">
      <c r="O983" s="6">
        <f t="shared" si="253"/>
        <v>98.989999999998645</v>
      </c>
      <c r="P983" s="6">
        <f t="shared" si="254"/>
        <v>98.99999999999865</v>
      </c>
      <c r="Q983" s="5">
        <f t="shared" si="255"/>
        <v>1.0909102055436941</v>
      </c>
      <c r="R983" s="5">
        <f t="shared" si="256"/>
        <v>1.0909102055436941</v>
      </c>
      <c r="S983" s="5">
        <f t="shared" si="257"/>
        <v>1.1084168949893902</v>
      </c>
      <c r="T983" s="5">
        <f t="shared" si="258"/>
        <v>1.114386901702572</v>
      </c>
      <c r="U983" s="5">
        <f t="shared" si="259"/>
        <v>1.114386901702572</v>
      </c>
      <c r="V983" s="5">
        <f t="shared" si="260"/>
        <v>1.114386901702572</v>
      </c>
      <c r="W983" s="5">
        <f t="shared" si="261"/>
        <v>1.114386901702572</v>
      </c>
      <c r="X983" s="5">
        <f t="shared" si="262"/>
        <v>1</v>
      </c>
      <c r="Y983" s="5">
        <f t="shared" si="263"/>
        <v>1.0909102055436941</v>
      </c>
      <c r="Z983" s="5">
        <f t="shared" si="264"/>
        <v>1.0041935074730908</v>
      </c>
      <c r="AA983" s="5">
        <f t="shared" si="265"/>
        <v>1.0260482968866957</v>
      </c>
      <c r="AB983" s="5">
        <f t="shared" si="266"/>
        <v>1.0260482968866957</v>
      </c>
      <c r="AC983" s="5">
        <f t="shared" si="267"/>
        <v>1.0260482968866957</v>
      </c>
      <c r="AD983" s="5">
        <f t="shared" si="268"/>
        <v>1.0260482968866957</v>
      </c>
    </row>
    <row r="984" spans="15:30" x14ac:dyDescent="0.2">
      <c r="O984" s="6">
        <f t="shared" si="253"/>
        <v>99.089999999998639</v>
      </c>
      <c r="P984" s="6">
        <f t="shared" si="254"/>
        <v>99.099999999998644</v>
      </c>
      <c r="Q984" s="5">
        <f t="shared" si="255"/>
        <v>1.0904958966468405</v>
      </c>
      <c r="R984" s="5">
        <f t="shared" si="256"/>
        <v>1.0904958966468405</v>
      </c>
      <c r="S984" s="5">
        <f t="shared" si="257"/>
        <v>1.1079822239306294</v>
      </c>
      <c r="T984" s="5">
        <f t="shared" si="258"/>
        <v>1.1139550569564318</v>
      </c>
      <c r="U984" s="5">
        <f t="shared" si="259"/>
        <v>1.1139550569564318</v>
      </c>
      <c r="V984" s="5">
        <f t="shared" si="260"/>
        <v>1.1139550569564318</v>
      </c>
      <c r="W984" s="5">
        <f t="shared" si="261"/>
        <v>1.1139550569564318</v>
      </c>
      <c r="X984" s="5">
        <f t="shared" si="262"/>
        <v>1</v>
      </c>
      <c r="Y984" s="5">
        <f t="shared" si="263"/>
        <v>1.0904958966468405</v>
      </c>
      <c r="Z984" s="5">
        <f t="shared" si="264"/>
        <v>1.0040949318172194</v>
      </c>
      <c r="AA984" s="5">
        <f t="shared" si="265"/>
        <v>1.0258237406354438</v>
      </c>
      <c r="AB984" s="5">
        <f t="shared" si="266"/>
        <v>1.0258237406354438</v>
      </c>
      <c r="AC984" s="5">
        <f t="shared" si="267"/>
        <v>1.0258237406354438</v>
      </c>
      <c r="AD984" s="5">
        <f t="shared" si="268"/>
        <v>1.0258237406354438</v>
      </c>
    </row>
    <row r="985" spans="15:30" x14ac:dyDescent="0.2">
      <c r="O985" s="6">
        <f t="shared" si="253"/>
        <v>99.189999999998633</v>
      </c>
      <c r="P985" s="6">
        <f t="shared" si="254"/>
        <v>99.199999999998639</v>
      </c>
      <c r="Q985" s="5">
        <f t="shared" si="255"/>
        <v>1.0900830671522985</v>
      </c>
      <c r="R985" s="5">
        <f t="shared" si="256"/>
        <v>1.0900830671522985</v>
      </c>
      <c r="S985" s="5">
        <f t="shared" si="257"/>
        <v>1.1075489894806729</v>
      </c>
      <c r="T985" s="5">
        <f t="shared" si="258"/>
        <v>1.1135245873474078</v>
      </c>
      <c r="U985" s="5">
        <f t="shared" si="259"/>
        <v>1.1135245873474078</v>
      </c>
      <c r="V985" s="5">
        <f t="shared" si="260"/>
        <v>1.1135245873474078</v>
      </c>
      <c r="W985" s="5">
        <f t="shared" si="261"/>
        <v>1.1135245873474078</v>
      </c>
      <c r="X985" s="5">
        <f t="shared" si="262"/>
        <v>1</v>
      </c>
      <c r="Y985" s="5">
        <f t="shared" si="263"/>
        <v>1.0900830671522985</v>
      </c>
      <c r="Z985" s="5">
        <f t="shared" si="264"/>
        <v>1.0039976332991067</v>
      </c>
      <c r="AA985" s="5">
        <f t="shared" si="265"/>
        <v>1.0256004179491882</v>
      </c>
      <c r="AB985" s="5">
        <f t="shared" si="266"/>
        <v>1.0256004179491882</v>
      </c>
      <c r="AC985" s="5">
        <f t="shared" si="267"/>
        <v>1.0256004179491882</v>
      </c>
      <c r="AD985" s="5">
        <f t="shared" si="268"/>
        <v>1.0256004179491882</v>
      </c>
    </row>
    <row r="986" spans="15:30" x14ac:dyDescent="0.2">
      <c r="O986" s="6">
        <f t="shared" si="253"/>
        <v>99.289999999998628</v>
      </c>
      <c r="P986" s="6">
        <f t="shared" si="254"/>
        <v>99.299999999998633</v>
      </c>
      <c r="Q986" s="5">
        <f t="shared" si="255"/>
        <v>1.0896717119252859</v>
      </c>
      <c r="R986" s="5">
        <f t="shared" si="256"/>
        <v>1.0896717119252859</v>
      </c>
      <c r="S986" s="5">
        <f t="shared" si="257"/>
        <v>1.1071171867034673</v>
      </c>
      <c r="T986" s="5">
        <f t="shared" si="258"/>
        <v>1.1130954881999195</v>
      </c>
      <c r="U986" s="5">
        <f t="shared" si="259"/>
        <v>1.1130954881999195</v>
      </c>
      <c r="V986" s="5">
        <f t="shared" si="260"/>
        <v>1.1130954881999195</v>
      </c>
      <c r="W986" s="5">
        <f t="shared" si="261"/>
        <v>1.1130954881999195</v>
      </c>
      <c r="X986" s="5">
        <f t="shared" si="262"/>
        <v>1</v>
      </c>
      <c r="Y986" s="5">
        <f t="shared" si="263"/>
        <v>1.0896717119252859</v>
      </c>
      <c r="Z986" s="5">
        <f t="shared" si="264"/>
        <v>1.0039016078193324</v>
      </c>
      <c r="AA986" s="5">
        <f t="shared" si="265"/>
        <v>1.0253783246928432</v>
      </c>
      <c r="AB986" s="5">
        <f t="shared" si="266"/>
        <v>1.0253783246928432</v>
      </c>
      <c r="AC986" s="5">
        <f t="shared" si="267"/>
        <v>1.0253783246928432</v>
      </c>
      <c r="AD986" s="5">
        <f t="shared" si="268"/>
        <v>1.0253783246928432</v>
      </c>
    </row>
    <row r="987" spans="15:30" x14ac:dyDescent="0.2">
      <c r="O987" s="6">
        <f t="shared" si="253"/>
        <v>99.389999999998622</v>
      </c>
      <c r="P987" s="6">
        <f t="shared" si="254"/>
        <v>99.399999999998627</v>
      </c>
      <c r="Q987" s="5">
        <f t="shared" si="255"/>
        <v>1.0892618258549804</v>
      </c>
      <c r="R987" s="5">
        <f t="shared" si="256"/>
        <v>1.0892618258549804</v>
      </c>
      <c r="S987" s="5">
        <f t="shared" si="257"/>
        <v>1.1066868106856382</v>
      </c>
      <c r="T987" s="5">
        <f t="shared" si="258"/>
        <v>1.1126677548596111</v>
      </c>
      <c r="U987" s="5">
        <f t="shared" si="259"/>
        <v>1.1126677548596111</v>
      </c>
      <c r="V987" s="5">
        <f t="shared" si="260"/>
        <v>1.1126677548596111</v>
      </c>
      <c r="W987" s="5">
        <f t="shared" si="261"/>
        <v>1.1126677548596111</v>
      </c>
      <c r="X987" s="5">
        <f t="shared" si="262"/>
        <v>1</v>
      </c>
      <c r="Y987" s="5">
        <f t="shared" si="263"/>
        <v>1.0892618258549804</v>
      </c>
      <c r="Z987" s="5">
        <f t="shared" si="264"/>
        <v>1.0038068512983833</v>
      </c>
      <c r="AA987" s="5">
        <f t="shared" si="265"/>
        <v>1.0251574567507074</v>
      </c>
      <c r="AB987" s="5">
        <f t="shared" si="266"/>
        <v>1.0251574567507074</v>
      </c>
      <c r="AC987" s="5">
        <f t="shared" si="267"/>
        <v>1.0251574567507074</v>
      </c>
      <c r="AD987" s="5">
        <f t="shared" si="268"/>
        <v>1.0251574567507074</v>
      </c>
    </row>
    <row r="988" spans="15:30" x14ac:dyDescent="0.2">
      <c r="O988" s="6">
        <f t="shared" si="253"/>
        <v>99.489999999998616</v>
      </c>
      <c r="P988" s="6">
        <f t="shared" si="254"/>
        <v>99.499999999998622</v>
      </c>
      <c r="Q988" s="5">
        <f t="shared" si="255"/>
        <v>1.088853403854384</v>
      </c>
      <c r="R988" s="5">
        <f t="shared" si="256"/>
        <v>1.088853403854384</v>
      </c>
      <c r="S988" s="5">
        <f t="shared" si="257"/>
        <v>1.1062578565363628</v>
      </c>
      <c r="T988" s="5">
        <f t="shared" si="258"/>
        <v>1.112241382693232</v>
      </c>
      <c r="U988" s="5">
        <f t="shared" si="259"/>
        <v>1.112241382693232</v>
      </c>
      <c r="V988" s="5">
        <f t="shared" si="260"/>
        <v>1.112241382693232</v>
      </c>
      <c r="W988" s="5">
        <f t="shared" si="261"/>
        <v>1.112241382693232</v>
      </c>
      <c r="X988" s="5">
        <f t="shared" si="262"/>
        <v>1</v>
      </c>
      <c r="Y988" s="5">
        <f t="shared" si="263"/>
        <v>1.088853403854384</v>
      </c>
      <c r="Z988" s="5">
        <f t="shared" si="264"/>
        <v>1.0037133596765357</v>
      </c>
      <c r="AA988" s="5">
        <f t="shared" si="265"/>
        <v>1.0249378100263515</v>
      </c>
      <c r="AB988" s="5">
        <f t="shared" si="266"/>
        <v>1.0249378100263515</v>
      </c>
      <c r="AC988" s="5">
        <f t="shared" si="267"/>
        <v>1.0249378100263515</v>
      </c>
      <c r="AD988" s="5">
        <f t="shared" si="268"/>
        <v>1.0249378100263515</v>
      </c>
    </row>
    <row r="989" spans="15:30" x14ac:dyDescent="0.2">
      <c r="O989" s="6">
        <f t="shared" si="253"/>
        <v>99.589999999998611</v>
      </c>
      <c r="P989" s="6">
        <f t="shared" si="254"/>
        <v>99.599999999998616</v>
      </c>
      <c r="Q989" s="5">
        <f t="shared" si="255"/>
        <v>1.0884464408601837</v>
      </c>
      <c r="R989" s="5">
        <f t="shared" si="256"/>
        <v>1.0884464408601837</v>
      </c>
      <c r="S989" s="5">
        <f t="shared" si="257"/>
        <v>1.1058303193872401</v>
      </c>
      <c r="T989" s="5">
        <f t="shared" si="258"/>
        <v>1.1118163670885173</v>
      </c>
      <c r="U989" s="5">
        <f t="shared" si="259"/>
        <v>1.1118163670885173</v>
      </c>
      <c r="V989" s="5">
        <f t="shared" si="260"/>
        <v>1.1118163670885173</v>
      </c>
      <c r="W989" s="5">
        <f t="shared" si="261"/>
        <v>1.1118163670885173</v>
      </c>
      <c r="X989" s="5">
        <f t="shared" si="262"/>
        <v>1</v>
      </c>
      <c r="Y989" s="5">
        <f t="shared" si="263"/>
        <v>1.0884464408601837</v>
      </c>
      <c r="Z989" s="5">
        <f t="shared" si="264"/>
        <v>1.0036211289137396</v>
      </c>
      <c r="AA989" s="5">
        <f t="shared" si="265"/>
        <v>1.0247193804425077</v>
      </c>
      <c r="AB989" s="5">
        <f t="shared" si="266"/>
        <v>1.0247193804425077</v>
      </c>
      <c r="AC989" s="5">
        <f t="shared" si="267"/>
        <v>1.0247193804425077</v>
      </c>
      <c r="AD989" s="5">
        <f t="shared" si="268"/>
        <v>1.0247193804425077</v>
      </c>
    </row>
    <row r="990" spans="15:30" x14ac:dyDescent="0.2">
      <c r="O990" s="6">
        <f t="shared" si="253"/>
        <v>99.689999999998605</v>
      </c>
      <c r="P990" s="6">
        <f t="shared" si="254"/>
        <v>99.69999999999861</v>
      </c>
      <c r="Q990" s="5">
        <f t="shared" si="255"/>
        <v>1.0880409318326167</v>
      </c>
      <c r="R990" s="5">
        <f t="shared" si="256"/>
        <v>1.0880409318326167</v>
      </c>
      <c r="S990" s="5">
        <f t="shared" si="257"/>
        <v>1.1054041943921649</v>
      </c>
      <c r="T990" s="5">
        <f t="shared" si="258"/>
        <v>1.1113927034540716</v>
      </c>
      <c r="U990" s="5">
        <f t="shared" si="259"/>
        <v>1.1113927034540716</v>
      </c>
      <c r="V990" s="5">
        <f t="shared" si="260"/>
        <v>1.1113927034540716</v>
      </c>
      <c r="W990" s="5">
        <f t="shared" si="261"/>
        <v>1.1113927034540716</v>
      </c>
      <c r="X990" s="5">
        <f t="shared" si="262"/>
        <v>1</v>
      </c>
      <c r="Y990" s="5">
        <f t="shared" si="263"/>
        <v>1.0880409318326167</v>
      </c>
      <c r="Z990" s="5">
        <f t="shared" si="264"/>
        <v>1.0035301549895004</v>
      </c>
      <c r="AA990" s="5">
        <f t="shared" si="265"/>
        <v>1.0245021639409584</v>
      </c>
      <c r="AB990" s="5">
        <f t="shared" si="266"/>
        <v>1.0245021639409584</v>
      </c>
      <c r="AC990" s="5">
        <f t="shared" si="267"/>
        <v>1.0245021639409584</v>
      </c>
      <c r="AD990" s="5">
        <f t="shared" si="268"/>
        <v>1.0245021639409584</v>
      </c>
    </row>
    <row r="991" spans="15:30" x14ac:dyDescent="0.2">
      <c r="O991" s="6">
        <f t="shared" si="253"/>
        <v>99.789999999998599</v>
      </c>
      <c r="P991" s="6">
        <f t="shared" si="254"/>
        <v>99.799999999998604</v>
      </c>
      <c r="Q991" s="5">
        <f t="shared" si="255"/>
        <v>1.0876368717553351</v>
      </c>
      <c r="R991" s="5">
        <f t="shared" si="256"/>
        <v>1.0876368717553351</v>
      </c>
      <c r="S991" s="5">
        <f t="shared" si="257"/>
        <v>1.1049794767272021</v>
      </c>
      <c r="T991" s="5">
        <f t="shared" si="258"/>
        <v>1.110970387219252</v>
      </c>
      <c r="U991" s="5">
        <f t="shared" si="259"/>
        <v>1.110970387219252</v>
      </c>
      <c r="V991" s="5">
        <f t="shared" si="260"/>
        <v>1.110970387219252</v>
      </c>
      <c r="W991" s="5">
        <f t="shared" si="261"/>
        <v>1.110970387219252</v>
      </c>
      <c r="X991" s="5">
        <f t="shared" si="262"/>
        <v>1</v>
      </c>
      <c r="Y991" s="5">
        <f t="shared" si="263"/>
        <v>1.0876368717553351</v>
      </c>
      <c r="Z991" s="5">
        <f t="shared" si="264"/>
        <v>1.0034404339027652</v>
      </c>
      <c r="AA991" s="5">
        <f t="shared" si="265"/>
        <v>1.0242861564824279</v>
      </c>
      <c r="AB991" s="5">
        <f t="shared" si="266"/>
        <v>1.0242861564824279</v>
      </c>
      <c r="AC991" s="5">
        <f t="shared" si="267"/>
        <v>1.0242861564824279</v>
      </c>
      <c r="AD991" s="5">
        <f t="shared" si="268"/>
        <v>1.0242861564824279</v>
      </c>
    </row>
    <row r="992" spans="15:30" x14ac:dyDescent="0.2">
      <c r="O992" s="6">
        <f t="shared" si="253"/>
        <v>99.889999999998594</v>
      </c>
      <c r="P992" s="6">
        <f t="shared" si="254"/>
        <v>99.899999999998599</v>
      </c>
      <c r="Q992" s="5">
        <f t="shared" si="255"/>
        <v>1.0872342556352717</v>
      </c>
      <c r="R992" s="5">
        <f t="shared" si="256"/>
        <v>1.0872342556352717</v>
      </c>
      <c r="S992" s="5">
        <f t="shared" si="257"/>
        <v>1.10455616159046</v>
      </c>
      <c r="T992" s="5">
        <f t="shared" si="258"/>
        <v>1.1105494138340508</v>
      </c>
      <c r="U992" s="5">
        <f t="shared" si="259"/>
        <v>1.1105494138340508</v>
      </c>
      <c r="V992" s="5">
        <f t="shared" si="260"/>
        <v>1.1105494138340508</v>
      </c>
      <c r="W992" s="5">
        <f t="shared" si="261"/>
        <v>1.1105494138340508</v>
      </c>
      <c r="X992" s="5">
        <f t="shared" si="262"/>
        <v>1</v>
      </c>
      <c r="Y992" s="5">
        <f t="shared" si="263"/>
        <v>1.0872342556352717</v>
      </c>
      <c r="Z992" s="5">
        <f t="shared" si="264"/>
        <v>1.0033519616718078</v>
      </c>
      <c r="AA992" s="5">
        <f t="shared" si="265"/>
        <v>1.0240713540464725</v>
      </c>
      <c r="AB992" s="5">
        <f t="shared" si="266"/>
        <v>1.0240713540464725</v>
      </c>
      <c r="AC992" s="5">
        <f t="shared" si="267"/>
        <v>1.0240713540464725</v>
      </c>
      <c r="AD992" s="5">
        <f t="shared" si="268"/>
        <v>1.0240713540464725</v>
      </c>
    </row>
    <row r="993" spans="15:30" x14ac:dyDescent="0.2">
      <c r="O993" s="6">
        <f t="shared" si="253"/>
        <v>99.989999999998588</v>
      </c>
      <c r="P993" s="6">
        <f t="shared" si="254"/>
        <v>99.999999999998593</v>
      </c>
      <c r="Q993" s="5">
        <f t="shared" si="255"/>
        <v>1.0868330785025067</v>
      </c>
      <c r="R993" s="5">
        <f t="shared" si="256"/>
        <v>1.0868330785025067</v>
      </c>
      <c r="S993" s="5">
        <f t="shared" si="257"/>
        <v>1.1041342442019675</v>
      </c>
      <c r="T993" s="5">
        <f t="shared" si="258"/>
        <v>1.1101297787689821</v>
      </c>
      <c r="U993" s="5">
        <f t="shared" si="259"/>
        <v>1.1101297787689821</v>
      </c>
      <c r="V993" s="5">
        <f t="shared" si="260"/>
        <v>1.1101297787689821</v>
      </c>
      <c r="W993" s="5">
        <f t="shared" si="261"/>
        <v>1.1101297787689821</v>
      </c>
      <c r="X993" s="5">
        <f t="shared" si="262"/>
        <v>1</v>
      </c>
      <c r="Y993" s="5">
        <f t="shared" si="263"/>
        <v>1.0868330785025067</v>
      </c>
      <c r="Z993" s="5">
        <f t="shared" si="264"/>
        <v>1.003264734334115</v>
      </c>
      <c r="AA993" s="5">
        <f t="shared" si="265"/>
        <v>1.0238577526313726</v>
      </c>
      <c r="AB993" s="5">
        <f t="shared" si="266"/>
        <v>1.0238577526313726</v>
      </c>
      <c r="AC993" s="5">
        <f t="shared" si="267"/>
        <v>1.0238577526313726</v>
      </c>
      <c r="AD993" s="5">
        <f t="shared" si="268"/>
        <v>1.0238577526313726</v>
      </c>
    </row>
    <row r="994" spans="15:30" x14ac:dyDescent="0.2">
      <c r="O994" s="6">
        <f t="shared" si="253"/>
        <v>100.08999999999858</v>
      </c>
      <c r="P994" s="6">
        <f t="shared" si="254"/>
        <v>100.09999999999859</v>
      </c>
      <c r="Q994" s="5">
        <f t="shared" si="255"/>
        <v>1.0864333354101356</v>
      </c>
      <c r="R994" s="5">
        <f t="shared" si="256"/>
        <v>1.0864333354101356</v>
      </c>
      <c r="S994" s="5">
        <f t="shared" si="257"/>
        <v>1.1037137198035492</v>
      </c>
      <c r="T994" s="5">
        <f t="shared" si="258"/>
        <v>1.1097114775149657</v>
      </c>
      <c r="U994" s="5">
        <f t="shared" si="259"/>
        <v>1.1097114775149657</v>
      </c>
      <c r="V994" s="5">
        <f t="shared" si="260"/>
        <v>1.1097114775149657</v>
      </c>
      <c r="W994" s="5">
        <f t="shared" si="261"/>
        <v>1.1097114775149657</v>
      </c>
      <c r="X994" s="5">
        <f t="shared" si="262"/>
        <v>1</v>
      </c>
      <c r="Y994" s="5">
        <f t="shared" si="263"/>
        <v>1.0864333354101356</v>
      </c>
      <c r="Z994" s="5">
        <f t="shared" si="264"/>
        <v>1.0031787479462735</v>
      </c>
      <c r="AA994" s="5">
        <f t="shared" si="265"/>
        <v>1.0236453482540258</v>
      </c>
      <c r="AB994" s="5">
        <f t="shared" si="266"/>
        <v>1.0236453482540258</v>
      </c>
      <c r="AC994" s="5">
        <f t="shared" si="267"/>
        <v>1.0236453482540258</v>
      </c>
      <c r="AD994" s="5">
        <f t="shared" si="268"/>
        <v>1.0236453482540258</v>
      </c>
    </row>
    <row r="995" spans="15:30" x14ac:dyDescent="0.2">
      <c r="O995" s="6">
        <f t="shared" si="253"/>
        <v>100.18999999999858</v>
      </c>
      <c r="P995" s="6">
        <f t="shared" si="254"/>
        <v>100.19999999999858</v>
      </c>
      <c r="Q995" s="5">
        <f t="shared" si="255"/>
        <v>1.0860350214341374</v>
      </c>
      <c r="R995" s="5">
        <f t="shared" si="256"/>
        <v>1.0860350214341374</v>
      </c>
      <c r="S995" s="5">
        <f t="shared" si="257"/>
        <v>1.1032945836587029</v>
      </c>
      <c r="T995" s="5">
        <f t="shared" si="258"/>
        <v>1.1092945055832137</v>
      </c>
      <c r="U995" s="5">
        <f t="shared" si="259"/>
        <v>1.1092945055832137</v>
      </c>
      <c r="V995" s="5">
        <f t="shared" si="260"/>
        <v>1.1092945055832137</v>
      </c>
      <c r="W995" s="5">
        <f t="shared" si="261"/>
        <v>1.1092945055832137</v>
      </c>
      <c r="X995" s="5">
        <f t="shared" si="262"/>
        <v>1</v>
      </c>
      <c r="Y995" s="5">
        <f t="shared" si="263"/>
        <v>1.0860350214341374</v>
      </c>
      <c r="Z995" s="5">
        <f t="shared" si="264"/>
        <v>1.0030939985838578</v>
      </c>
      <c r="AA995" s="5">
        <f t="shared" si="265"/>
        <v>1.0234341369498399</v>
      </c>
      <c r="AB995" s="5">
        <f t="shared" si="266"/>
        <v>1.0234341369498399</v>
      </c>
      <c r="AC995" s="5">
        <f t="shared" si="267"/>
        <v>1.0234341369498399</v>
      </c>
      <c r="AD995" s="5">
        <f t="shared" si="268"/>
        <v>1.0234341369498399</v>
      </c>
    </row>
    <row r="996" spans="15:30" x14ac:dyDescent="0.2">
      <c r="O996" s="6">
        <f t="shared" si="253"/>
        <v>100.28999999999857</v>
      </c>
      <c r="P996" s="6">
        <f t="shared" si="254"/>
        <v>100.29999999999858</v>
      </c>
      <c r="Q996" s="5">
        <f t="shared" si="255"/>
        <v>1.0856381316732442</v>
      </c>
      <c r="R996" s="5">
        <f t="shared" si="256"/>
        <v>1.0856381316732442</v>
      </c>
      <c r="S996" s="5">
        <f t="shared" si="257"/>
        <v>1.1028768310524779</v>
      </c>
      <c r="T996" s="5">
        <f t="shared" si="258"/>
        <v>1.1088788585051186</v>
      </c>
      <c r="U996" s="5">
        <f t="shared" si="259"/>
        <v>1.1088788585051186</v>
      </c>
      <c r="V996" s="5">
        <f t="shared" si="260"/>
        <v>1.1088788585051186</v>
      </c>
      <c r="W996" s="5">
        <f t="shared" si="261"/>
        <v>1.1088788585051186</v>
      </c>
      <c r="X996" s="5">
        <f t="shared" si="262"/>
        <v>1</v>
      </c>
      <c r="Y996" s="5">
        <f t="shared" si="263"/>
        <v>1.0856381316732442</v>
      </c>
      <c r="Z996" s="5">
        <f t="shared" si="264"/>
        <v>1.0030104823413191</v>
      </c>
      <c r="AA996" s="5">
        <f t="shared" si="265"/>
        <v>1.0232241147726264</v>
      </c>
      <c r="AB996" s="5">
        <f t="shared" si="266"/>
        <v>1.0232241147726264</v>
      </c>
      <c r="AC996" s="5">
        <f t="shared" si="267"/>
        <v>1.0232241147726264</v>
      </c>
      <c r="AD996" s="5">
        <f t="shared" si="268"/>
        <v>1.0232241147726264</v>
      </c>
    </row>
    <row r="997" spans="15:30" x14ac:dyDescent="0.2">
      <c r="O997" s="6">
        <f t="shared" si="253"/>
        <v>100.38999999999857</v>
      </c>
      <c r="P997" s="6">
        <f t="shared" si="254"/>
        <v>100.39999999999857</v>
      </c>
      <c r="Q997" s="5">
        <f t="shared" si="255"/>
        <v>1.0852426612488117</v>
      </c>
      <c r="R997" s="5">
        <f t="shared" si="256"/>
        <v>1.0852426612488117</v>
      </c>
      <c r="S997" s="5">
        <f t="shared" si="257"/>
        <v>1.1024604572913541</v>
      </c>
      <c r="T997" s="5">
        <f t="shared" si="258"/>
        <v>1.1084645318321393</v>
      </c>
      <c r="U997" s="5">
        <f t="shared" si="259"/>
        <v>1.1084645318321393</v>
      </c>
      <c r="V997" s="5">
        <f t="shared" si="260"/>
        <v>1.1084645318321393</v>
      </c>
      <c r="W997" s="5">
        <f t="shared" si="261"/>
        <v>1.1084645318321393</v>
      </c>
      <c r="X997" s="5">
        <f t="shared" si="262"/>
        <v>1</v>
      </c>
      <c r="Y997" s="5">
        <f t="shared" si="263"/>
        <v>1.0852426612488117</v>
      </c>
      <c r="Z997" s="5">
        <f t="shared" si="264"/>
        <v>1.0029281953318738</v>
      </c>
      <c r="AA997" s="5">
        <f t="shared" si="265"/>
        <v>1.023015277794497</v>
      </c>
      <c r="AB997" s="5">
        <f t="shared" si="266"/>
        <v>1.023015277794497</v>
      </c>
      <c r="AC997" s="5">
        <f t="shared" si="267"/>
        <v>1.023015277794497</v>
      </c>
      <c r="AD997" s="5">
        <f t="shared" si="268"/>
        <v>1.023015277794497</v>
      </c>
    </row>
    <row r="998" spans="15:30" x14ac:dyDescent="0.2">
      <c r="O998" s="6">
        <f t="shared" si="253"/>
        <v>100.48999999999856</v>
      </c>
      <c r="P998" s="6">
        <f t="shared" si="254"/>
        <v>100.49999999999856</v>
      </c>
      <c r="Q998" s="5">
        <f t="shared" si="255"/>
        <v>1.08484860530469</v>
      </c>
      <c r="R998" s="5">
        <f t="shared" si="256"/>
        <v>1.08484860530469</v>
      </c>
      <c r="S998" s="5">
        <f t="shared" si="257"/>
        <v>1.1020454577031202</v>
      </c>
      <c r="T998" s="5">
        <f t="shared" si="258"/>
        <v>1.1080515211356912</v>
      </c>
      <c r="U998" s="5">
        <f t="shared" si="259"/>
        <v>1.1080515211356912</v>
      </c>
      <c r="V998" s="5">
        <f t="shared" si="260"/>
        <v>1.1080515211356912</v>
      </c>
      <c r="W998" s="5">
        <f t="shared" si="261"/>
        <v>1.1080515211356912</v>
      </c>
      <c r="X998" s="5">
        <f t="shared" si="262"/>
        <v>1</v>
      </c>
      <c r="Y998" s="5">
        <f t="shared" si="263"/>
        <v>1.08484860530469</v>
      </c>
      <c r="Z998" s="5">
        <f t="shared" si="264"/>
        <v>1.0028471336873954</v>
      </c>
      <c r="AA998" s="5">
        <f t="shared" si="265"/>
        <v>1.0228076221057572</v>
      </c>
      <c r="AB998" s="5">
        <f t="shared" si="266"/>
        <v>1.0228076221057572</v>
      </c>
      <c r="AC998" s="5">
        <f t="shared" si="267"/>
        <v>1.0228076221057572</v>
      </c>
      <c r="AD998" s="5">
        <f t="shared" si="268"/>
        <v>1.0228076221057572</v>
      </c>
    </row>
    <row r="999" spans="15:30" x14ac:dyDescent="0.2">
      <c r="O999" s="6">
        <f t="shared" si="253"/>
        <v>100.58999999999855</v>
      </c>
      <c r="P999" s="6">
        <f t="shared" si="254"/>
        <v>100.59999999999856</v>
      </c>
      <c r="Q999" s="5">
        <f t="shared" si="255"/>
        <v>1.0844559590070959</v>
      </c>
      <c r="R999" s="5">
        <f t="shared" si="256"/>
        <v>1.0844559590070959</v>
      </c>
      <c r="S999" s="5">
        <f t="shared" si="257"/>
        <v>1.1016318276367565</v>
      </c>
      <c r="T999" s="5">
        <f t="shared" si="258"/>
        <v>1.107639822007034</v>
      </c>
      <c r="U999" s="5">
        <f t="shared" si="259"/>
        <v>1.107639822007034</v>
      </c>
      <c r="V999" s="5">
        <f t="shared" si="260"/>
        <v>1.107639822007034</v>
      </c>
      <c r="W999" s="5">
        <f t="shared" si="261"/>
        <v>1.107639822007034</v>
      </c>
      <c r="X999" s="5">
        <f t="shared" si="262"/>
        <v>1</v>
      </c>
      <c r="Y999" s="5">
        <f t="shared" si="263"/>
        <v>1.0844559590070959</v>
      </c>
      <c r="Z999" s="5">
        <f t="shared" si="264"/>
        <v>1.0027672935583036</v>
      </c>
      <c r="AA999" s="5">
        <f t="shared" si="265"/>
        <v>1.0226011438148035</v>
      </c>
      <c r="AB999" s="5">
        <f t="shared" si="266"/>
        <v>1.0226011438148035</v>
      </c>
      <c r="AC999" s="5">
        <f t="shared" si="267"/>
        <v>1.0226011438148035</v>
      </c>
      <c r="AD999" s="5">
        <f t="shared" si="268"/>
        <v>1.0226011438148035</v>
      </c>
    </row>
    <row r="1000" spans="15:30" x14ac:dyDescent="0.2">
      <c r="O1000" s="6">
        <f t="shared" si="253"/>
        <v>100.68999999999855</v>
      </c>
      <c r="P1000" s="6">
        <f t="shared" si="254"/>
        <v>100.69999999999855</v>
      </c>
      <c r="Q1000" s="5">
        <f t="shared" si="255"/>
        <v>1.084064717544486</v>
      </c>
      <c r="R1000" s="5">
        <f t="shared" si="256"/>
        <v>1.084064717544486</v>
      </c>
      <c r="S1000" s="5">
        <f t="shared" si="257"/>
        <v>1.1012195624623133</v>
      </c>
      <c r="T1000" s="5">
        <f t="shared" si="258"/>
        <v>1.1072294300571632</v>
      </c>
      <c r="U1000" s="5">
        <f t="shared" si="259"/>
        <v>1.1072294300571632</v>
      </c>
      <c r="V1000" s="5">
        <f t="shared" si="260"/>
        <v>1.1072294300571632</v>
      </c>
      <c r="W1000" s="5">
        <f t="shared" si="261"/>
        <v>1.1072294300571632</v>
      </c>
      <c r="X1000" s="5">
        <f t="shared" si="262"/>
        <v>1</v>
      </c>
      <c r="Y1000" s="5">
        <f t="shared" si="263"/>
        <v>1.084064717544486</v>
      </c>
      <c r="Z1000" s="5">
        <f t="shared" si="264"/>
        <v>1.0026886711134568</v>
      </c>
      <c r="AA1000" s="5">
        <f t="shared" si="265"/>
        <v>1.0223958390480208</v>
      </c>
      <c r="AB1000" s="5">
        <f t="shared" si="266"/>
        <v>1.0223958390480208</v>
      </c>
      <c r="AC1000" s="5">
        <f t="shared" si="267"/>
        <v>1.0223958390480208</v>
      </c>
      <c r="AD1000" s="5">
        <f t="shared" si="268"/>
        <v>1.0223958390480208</v>
      </c>
    </row>
    <row r="1001" spans="15:30" x14ac:dyDescent="0.2">
      <c r="O1001" s="6">
        <f t="shared" si="253"/>
        <v>100.78999999999854</v>
      </c>
      <c r="P1001" s="6">
        <f t="shared" si="254"/>
        <v>100.79999999999855</v>
      </c>
      <c r="Q1001" s="5">
        <f t="shared" si="255"/>
        <v>1.08367487612743</v>
      </c>
      <c r="R1001" s="5">
        <f t="shared" si="256"/>
        <v>1.08367487612743</v>
      </c>
      <c r="S1001" s="5">
        <f t="shared" si="257"/>
        <v>1.100808657570796</v>
      </c>
      <c r="T1001" s="5">
        <f t="shared" si="258"/>
        <v>1.1068203409166992</v>
      </c>
      <c r="U1001" s="5">
        <f t="shared" si="259"/>
        <v>1.1068203409166992</v>
      </c>
      <c r="V1001" s="5">
        <f t="shared" si="260"/>
        <v>1.1068203409166992</v>
      </c>
      <c r="W1001" s="5">
        <f t="shared" si="261"/>
        <v>1.1068203409166992</v>
      </c>
      <c r="X1001" s="5">
        <f t="shared" si="262"/>
        <v>1</v>
      </c>
      <c r="Y1001" s="5">
        <f t="shared" si="263"/>
        <v>1.08367487612743</v>
      </c>
      <c r="Z1001" s="5">
        <f t="shared" si="264"/>
        <v>1.0026112625400447</v>
      </c>
      <c r="AA1001" s="5">
        <f t="shared" si="265"/>
        <v>1.0221917039496786</v>
      </c>
      <c r="AB1001" s="5">
        <f t="shared" si="266"/>
        <v>1.0221917039496786</v>
      </c>
      <c r="AC1001" s="5">
        <f t="shared" si="267"/>
        <v>1.0221917039496786</v>
      </c>
      <c r="AD1001" s="5">
        <f t="shared" si="268"/>
        <v>1.0221917039496786</v>
      </c>
    </row>
    <row r="1002" spans="15:30" x14ac:dyDescent="0.2">
      <c r="O1002" s="6">
        <f t="shared" si="253"/>
        <v>100.88999999999854</v>
      </c>
      <c r="P1002" s="6">
        <f t="shared" si="254"/>
        <v>100.89999999999854</v>
      </c>
      <c r="Q1002" s="5">
        <f t="shared" si="255"/>
        <v>1.0832864299884863</v>
      </c>
      <c r="R1002" s="5">
        <f t="shared" si="256"/>
        <v>1.0832864299884863</v>
      </c>
      <c r="S1002" s="5">
        <f t="shared" si="257"/>
        <v>1.1003991083740452</v>
      </c>
      <c r="T1002" s="5">
        <f t="shared" si="258"/>
        <v>1.10641255023578</v>
      </c>
      <c r="U1002" s="5">
        <f t="shared" si="259"/>
        <v>1.10641255023578</v>
      </c>
      <c r="V1002" s="5">
        <f t="shared" si="260"/>
        <v>1.10641255023578</v>
      </c>
      <c r="W1002" s="5">
        <f t="shared" si="261"/>
        <v>1.10641255023578</v>
      </c>
      <c r="X1002" s="5">
        <f t="shared" si="262"/>
        <v>1</v>
      </c>
      <c r="Y1002" s="5">
        <f t="shared" si="263"/>
        <v>1.0832864299884863</v>
      </c>
      <c r="Z1002" s="5">
        <f t="shared" si="264"/>
        <v>1.0025350640434816</v>
      </c>
      <c r="AA1002" s="5">
        <f t="shared" si="265"/>
        <v>1.0219887346818308</v>
      </c>
      <c r="AB1002" s="5">
        <f t="shared" si="266"/>
        <v>1.0219887346818308</v>
      </c>
      <c r="AC1002" s="5">
        <f t="shared" si="267"/>
        <v>1.0219887346818308</v>
      </c>
      <c r="AD1002" s="5">
        <f t="shared" si="268"/>
        <v>1.0219887346818308</v>
      </c>
    </row>
    <row r="1003" spans="15:30" x14ac:dyDescent="0.2">
      <c r="O1003" s="6">
        <f t="shared" si="253"/>
        <v>100.98999999999853</v>
      </c>
      <c r="P1003" s="6">
        <f t="shared" si="254"/>
        <v>100.99999999999854</v>
      </c>
      <c r="Q1003" s="5">
        <f t="shared" si="255"/>
        <v>1.0828993743820763</v>
      </c>
      <c r="R1003" s="5">
        <f t="shared" si="256"/>
        <v>1.0828993743820763</v>
      </c>
      <c r="S1003" s="5">
        <f t="shared" si="257"/>
        <v>1.0999909103046217</v>
      </c>
      <c r="T1003" s="5">
        <f t="shared" si="258"/>
        <v>1.106006053683952</v>
      </c>
      <c r="U1003" s="5">
        <f t="shared" si="259"/>
        <v>1.106006053683952</v>
      </c>
      <c r="V1003" s="5">
        <f t="shared" si="260"/>
        <v>1.106006053683952</v>
      </c>
      <c r="W1003" s="5">
        <f t="shared" si="261"/>
        <v>1.106006053683952</v>
      </c>
      <c r="X1003" s="5">
        <f t="shared" si="262"/>
        <v>1</v>
      </c>
      <c r="Y1003" s="5">
        <f t="shared" si="263"/>
        <v>1.0828993743820763</v>
      </c>
      <c r="Z1003" s="5">
        <f t="shared" si="264"/>
        <v>1.0024600718472991</v>
      </c>
      <c r="AA1003" s="5">
        <f t="shared" si="265"/>
        <v>1.0217869274242137</v>
      </c>
      <c r="AB1003" s="5">
        <f t="shared" si="266"/>
        <v>1.0217869274242137</v>
      </c>
      <c r="AC1003" s="5">
        <f t="shared" si="267"/>
        <v>1.0217869274242137</v>
      </c>
      <c r="AD1003" s="5">
        <f t="shared" si="268"/>
        <v>1.0217869274242137</v>
      </c>
    </row>
    <row r="1004" spans="15:30" x14ac:dyDescent="0.2">
      <c r="O1004" s="6">
        <f t="shared" si="253"/>
        <v>101.08999999999853</v>
      </c>
      <c r="P1004" s="6">
        <f t="shared" si="254"/>
        <v>101.09999999999853</v>
      </c>
      <c r="Q1004" s="5">
        <f t="shared" si="255"/>
        <v>1.0825137045843614</v>
      </c>
      <c r="R1004" s="5">
        <f t="shared" si="256"/>
        <v>1.0825137045843614</v>
      </c>
      <c r="S1004" s="5">
        <f t="shared" si="257"/>
        <v>1.0995840588156913</v>
      </c>
      <c r="T1004" s="5">
        <f t="shared" si="258"/>
        <v>1.1056008469500651</v>
      </c>
      <c r="U1004" s="5">
        <f t="shared" si="259"/>
        <v>1.1056008469500651</v>
      </c>
      <c r="V1004" s="5">
        <f t="shared" si="260"/>
        <v>1.1056008469500651</v>
      </c>
      <c r="W1004" s="5">
        <f t="shared" si="261"/>
        <v>1.1056008469500651</v>
      </c>
      <c r="X1004" s="5">
        <f t="shared" si="262"/>
        <v>1</v>
      </c>
      <c r="Y1004" s="5">
        <f t="shared" si="263"/>
        <v>1.0825137045843614</v>
      </c>
      <c r="Z1004" s="5">
        <f t="shared" si="264"/>
        <v>1.0023862821930425</v>
      </c>
      <c r="AA1004" s="5">
        <f t="shared" si="265"/>
        <v>1.0215862783741463</v>
      </c>
      <c r="AB1004" s="5">
        <f t="shared" si="266"/>
        <v>1.0215862783741463</v>
      </c>
      <c r="AC1004" s="5">
        <f t="shared" si="267"/>
        <v>1.0215862783741463</v>
      </c>
      <c r="AD1004" s="5">
        <f t="shared" si="268"/>
        <v>1.0215862783741463</v>
      </c>
    </row>
    <row r="1005" spans="15:30" x14ac:dyDescent="0.2">
      <c r="O1005" s="6">
        <f t="shared" si="253"/>
        <v>101.18999999999852</v>
      </c>
      <c r="P1005" s="6">
        <f t="shared" si="254"/>
        <v>101.19999999999852</v>
      </c>
      <c r="Q1005" s="5">
        <f t="shared" si="255"/>
        <v>1.0821294158931201</v>
      </c>
      <c r="R1005" s="5">
        <f t="shared" si="256"/>
        <v>1.0821294158931201</v>
      </c>
      <c r="S1005" s="5">
        <f t="shared" si="257"/>
        <v>1.0991785493809083</v>
      </c>
      <c r="T1005" s="5">
        <f t="shared" si="258"/>
        <v>1.105196925742163</v>
      </c>
      <c r="U1005" s="5">
        <f t="shared" si="259"/>
        <v>1.105196925742163</v>
      </c>
      <c r="V1005" s="5">
        <f t="shared" si="260"/>
        <v>1.105196925742163</v>
      </c>
      <c r="W1005" s="5">
        <f t="shared" si="261"/>
        <v>1.105196925742163</v>
      </c>
      <c r="X1005" s="5">
        <f t="shared" si="262"/>
        <v>1</v>
      </c>
      <c r="Y1005" s="5">
        <f t="shared" si="263"/>
        <v>1.0821294158931201</v>
      </c>
      <c r="Z1005" s="5">
        <f t="shared" si="264"/>
        <v>1.0023136913401647</v>
      </c>
      <c r="AA1005" s="5">
        <f t="shared" si="265"/>
        <v>1.0213867837464301</v>
      </c>
      <c r="AB1005" s="5">
        <f t="shared" si="266"/>
        <v>1.0213867837464301</v>
      </c>
      <c r="AC1005" s="5">
        <f t="shared" si="267"/>
        <v>1.0213867837464301</v>
      </c>
      <c r="AD1005" s="5">
        <f t="shared" si="268"/>
        <v>1.0213867837464301</v>
      </c>
    </row>
    <row r="1006" spans="15:30" x14ac:dyDescent="0.2">
      <c r="O1006" s="6">
        <f t="shared" si="253"/>
        <v>101.28999999999851</v>
      </c>
      <c r="P1006" s="6">
        <f t="shared" si="254"/>
        <v>101.29999999999852</v>
      </c>
      <c r="Q1006" s="5">
        <f t="shared" si="255"/>
        <v>1.0817465036276261</v>
      </c>
      <c r="R1006" s="5">
        <f t="shared" si="256"/>
        <v>1.0817465036276261</v>
      </c>
      <c r="S1006" s="5">
        <f t="shared" si="257"/>
        <v>1.0987743774943033</v>
      </c>
      <c r="T1006" s="5">
        <f t="shared" si="258"/>
        <v>1.1047942857873805</v>
      </c>
      <c r="U1006" s="5">
        <f t="shared" si="259"/>
        <v>1.1047942857873805</v>
      </c>
      <c r="V1006" s="5">
        <f t="shared" si="260"/>
        <v>1.1047942857873805</v>
      </c>
      <c r="W1006" s="5">
        <f t="shared" si="261"/>
        <v>1.1047942857873805</v>
      </c>
      <c r="X1006" s="5">
        <f t="shared" si="262"/>
        <v>1</v>
      </c>
      <c r="Y1006" s="5">
        <f t="shared" si="263"/>
        <v>1.0817465036276261</v>
      </c>
      <c r="Z1006" s="5">
        <f t="shared" si="264"/>
        <v>1.0022422955659236</v>
      </c>
      <c r="AA1006" s="5">
        <f t="shared" si="265"/>
        <v>1.0211884397732509</v>
      </c>
      <c r="AB1006" s="5">
        <f t="shared" si="266"/>
        <v>1.0211884397732509</v>
      </c>
      <c r="AC1006" s="5">
        <f t="shared" si="267"/>
        <v>1.0211884397732509</v>
      </c>
      <c r="AD1006" s="5">
        <f t="shared" si="268"/>
        <v>1.0211884397732509</v>
      </c>
    </row>
    <row r="1007" spans="15:30" x14ac:dyDescent="0.2">
      <c r="O1007" s="6">
        <f t="shared" si="253"/>
        <v>101.38999999999851</v>
      </c>
      <c r="P1007" s="6">
        <f t="shared" si="254"/>
        <v>101.39999999999851</v>
      </c>
      <c r="Q1007" s="5">
        <f t="shared" si="255"/>
        <v>1.0813649631285265</v>
      </c>
      <c r="R1007" s="5">
        <f t="shared" si="256"/>
        <v>1.0813649631285265</v>
      </c>
      <c r="S1007" s="5">
        <f t="shared" si="257"/>
        <v>1.098371538670168</v>
      </c>
      <c r="T1007" s="5">
        <f t="shared" si="258"/>
        <v>1.1043929228318365</v>
      </c>
      <c r="U1007" s="5">
        <f t="shared" si="259"/>
        <v>1.1043929228318365</v>
      </c>
      <c r="V1007" s="5">
        <f t="shared" si="260"/>
        <v>1.1043929228318365</v>
      </c>
      <c r="W1007" s="5">
        <f t="shared" si="261"/>
        <v>1.1043929228318365</v>
      </c>
      <c r="X1007" s="5">
        <f t="shared" si="262"/>
        <v>1</v>
      </c>
      <c r="Y1007" s="5">
        <f t="shared" si="263"/>
        <v>1.0813649631285265</v>
      </c>
      <c r="Z1007" s="5">
        <f t="shared" si="264"/>
        <v>1.0021720911652774</v>
      </c>
      <c r="AA1007" s="5">
        <f t="shared" si="265"/>
        <v>1.0209912427040793</v>
      </c>
      <c r="AB1007" s="5">
        <f t="shared" si="266"/>
        <v>1.0209912427040793</v>
      </c>
      <c r="AC1007" s="5">
        <f t="shared" si="267"/>
        <v>1.0209912427040793</v>
      </c>
      <c r="AD1007" s="5">
        <f t="shared" si="268"/>
        <v>1.0209912427040793</v>
      </c>
    </row>
    <row r="1008" spans="15:30" x14ac:dyDescent="0.2">
      <c r="O1008" s="6">
        <f t="shared" si="253"/>
        <v>101.4899999999985</v>
      </c>
      <c r="P1008" s="6">
        <f t="shared" si="254"/>
        <v>101.49999999999851</v>
      </c>
      <c r="Q1008" s="5">
        <f t="shared" si="255"/>
        <v>1.0809847897577225</v>
      </c>
      <c r="R1008" s="5">
        <f t="shared" si="256"/>
        <v>1.0809847897577225</v>
      </c>
      <c r="S1008" s="5">
        <f t="shared" si="257"/>
        <v>1.0979700284429443</v>
      </c>
      <c r="T1008" s="5">
        <f t="shared" si="258"/>
        <v>1.1039928326405304</v>
      </c>
      <c r="U1008" s="5">
        <f t="shared" si="259"/>
        <v>1.1039928326405304</v>
      </c>
      <c r="V1008" s="5">
        <f t="shared" si="260"/>
        <v>1.1039928326405304</v>
      </c>
      <c r="W1008" s="5">
        <f t="shared" si="261"/>
        <v>1.1039928326405304</v>
      </c>
      <c r="X1008" s="5">
        <f t="shared" si="262"/>
        <v>1</v>
      </c>
      <c r="Y1008" s="5">
        <f t="shared" si="263"/>
        <v>1.0809847897577225</v>
      </c>
      <c r="Z1008" s="5">
        <f t="shared" si="264"/>
        <v>1.0021030744507837</v>
      </c>
      <c r="AA1008" s="5">
        <f t="shared" si="265"/>
        <v>1.0207951888055746</v>
      </c>
      <c r="AB1008" s="5">
        <f t="shared" si="266"/>
        <v>1.0207951888055746</v>
      </c>
      <c r="AC1008" s="5">
        <f t="shared" si="267"/>
        <v>1.0207951888055746</v>
      </c>
      <c r="AD1008" s="5">
        <f t="shared" si="268"/>
        <v>1.0207951888055746</v>
      </c>
    </row>
    <row r="1009" spans="15:30" x14ac:dyDescent="0.2">
      <c r="O1009" s="6">
        <f t="shared" si="253"/>
        <v>101.5899999999985</v>
      </c>
      <c r="P1009" s="6">
        <f t="shared" si="254"/>
        <v>101.5999999999985</v>
      </c>
      <c r="Q1009" s="5">
        <f t="shared" si="255"/>
        <v>1.0806059788982481</v>
      </c>
      <c r="R1009" s="5">
        <f t="shared" si="256"/>
        <v>1.0806059788982481</v>
      </c>
      <c r="S1009" s="5">
        <f t="shared" si="257"/>
        <v>1.0975698423671114</v>
      </c>
      <c r="T1009" s="5">
        <f t="shared" si="258"/>
        <v>1.1035940109972382</v>
      </c>
      <c r="U1009" s="5">
        <f t="shared" si="259"/>
        <v>1.1035940109972382</v>
      </c>
      <c r="V1009" s="5">
        <f t="shared" si="260"/>
        <v>1.1035940109972382</v>
      </c>
      <c r="W1009" s="5">
        <f t="shared" si="261"/>
        <v>1.1035940109972382</v>
      </c>
      <c r="X1009" s="5">
        <f t="shared" si="262"/>
        <v>1</v>
      </c>
      <c r="Y1009" s="5">
        <f t="shared" si="263"/>
        <v>1.0806059788982481</v>
      </c>
      <c r="Z1009" s="5">
        <f t="shared" si="264"/>
        <v>1.0020352417524969</v>
      </c>
      <c r="AA1009" s="5">
        <f t="shared" si="265"/>
        <v>1.0206002743614868</v>
      </c>
      <c r="AB1009" s="5">
        <f t="shared" si="266"/>
        <v>1.0206002743614868</v>
      </c>
      <c r="AC1009" s="5">
        <f t="shared" si="267"/>
        <v>1.0206002743614868</v>
      </c>
      <c r="AD1009" s="5">
        <f t="shared" si="268"/>
        <v>1.0206002743614868</v>
      </c>
    </row>
    <row r="1010" spans="15:30" x14ac:dyDescent="0.2">
      <c r="O1010" s="6">
        <f t="shared" si="253"/>
        <v>101.68999999999849</v>
      </c>
      <c r="P1010" s="6">
        <f t="shared" si="254"/>
        <v>101.6999999999985</v>
      </c>
      <c r="Q1010" s="5">
        <f t="shared" si="255"/>
        <v>1.0802285259541535</v>
      </c>
      <c r="R1010" s="5">
        <f t="shared" si="256"/>
        <v>1.0802285259541535</v>
      </c>
      <c r="S1010" s="5">
        <f t="shared" si="257"/>
        <v>1.0971709760170751</v>
      </c>
      <c r="T1010" s="5">
        <f t="shared" si="258"/>
        <v>1.1031964537044092</v>
      </c>
      <c r="U1010" s="5">
        <f t="shared" si="259"/>
        <v>1.1031964537044092</v>
      </c>
      <c r="V1010" s="5">
        <f t="shared" si="260"/>
        <v>1.1031964537044092</v>
      </c>
      <c r="W1010" s="5">
        <f t="shared" si="261"/>
        <v>1.1031964537044092</v>
      </c>
      <c r="X1010" s="5">
        <f t="shared" si="262"/>
        <v>1</v>
      </c>
      <c r="Y1010" s="5">
        <f t="shared" si="263"/>
        <v>1.0802285259541535</v>
      </c>
      <c r="Z1010" s="5">
        <f t="shared" si="264"/>
        <v>1.0019685894178665</v>
      </c>
      <c r="AA1010" s="5">
        <f t="shared" si="265"/>
        <v>1.02040649567256</v>
      </c>
      <c r="AB1010" s="5">
        <f t="shared" si="266"/>
        <v>1.02040649567256</v>
      </c>
      <c r="AC1010" s="5">
        <f t="shared" si="267"/>
        <v>1.02040649567256</v>
      </c>
      <c r="AD1010" s="5">
        <f t="shared" si="268"/>
        <v>1.02040649567256</v>
      </c>
    </row>
    <row r="1011" spans="15:30" x14ac:dyDescent="0.2">
      <c r="O1011" s="6">
        <f t="shared" si="253"/>
        <v>101.78999999999849</v>
      </c>
      <c r="P1011" s="6">
        <f t="shared" si="254"/>
        <v>101.79999999999849</v>
      </c>
      <c r="Q1011" s="5">
        <f t="shared" si="255"/>
        <v>1.079852426350385</v>
      </c>
      <c r="R1011" s="5">
        <f t="shared" si="256"/>
        <v>1.079852426350385</v>
      </c>
      <c r="S1011" s="5">
        <f t="shared" si="257"/>
        <v>1.0967734249870569</v>
      </c>
      <c r="T1011" s="5">
        <f t="shared" si="258"/>
        <v>1.1028001565830647</v>
      </c>
      <c r="U1011" s="5">
        <f t="shared" si="259"/>
        <v>1.1028001565830647</v>
      </c>
      <c r="V1011" s="5">
        <f t="shared" si="260"/>
        <v>1.1028001565830647</v>
      </c>
      <c r="W1011" s="5">
        <f t="shared" si="261"/>
        <v>1.1028001565830647</v>
      </c>
      <c r="X1011" s="5">
        <f t="shared" si="262"/>
        <v>1</v>
      </c>
      <c r="Y1011" s="5">
        <f t="shared" si="263"/>
        <v>1.079852426350385</v>
      </c>
      <c r="Z1011" s="5">
        <f t="shared" si="264"/>
        <v>1.0019031138116381</v>
      </c>
      <c r="AA1011" s="5">
        <f t="shared" si="265"/>
        <v>1.0202138490564376</v>
      </c>
      <c r="AB1011" s="5">
        <f t="shared" si="266"/>
        <v>1.0202138490564376</v>
      </c>
      <c r="AC1011" s="5">
        <f t="shared" si="267"/>
        <v>1.0202138490564376</v>
      </c>
      <c r="AD1011" s="5">
        <f t="shared" si="268"/>
        <v>1.0202138490564376</v>
      </c>
    </row>
    <row r="1012" spans="15:30" x14ac:dyDescent="0.2">
      <c r="O1012" s="6">
        <f t="shared" si="253"/>
        <v>101.88999999999848</v>
      </c>
      <c r="P1012" s="6">
        <f t="shared" si="254"/>
        <v>101.89999999999849</v>
      </c>
      <c r="Q1012" s="5">
        <f t="shared" si="255"/>
        <v>1.0794776755326694</v>
      </c>
      <c r="R1012" s="5">
        <f t="shared" si="256"/>
        <v>1.0794776755326694</v>
      </c>
      <c r="S1012" s="5">
        <f t="shared" si="257"/>
        <v>1.0963771848909849</v>
      </c>
      <c r="T1012" s="5">
        <f t="shared" si="258"/>
        <v>1.1024051154726948</v>
      </c>
      <c r="U1012" s="5">
        <f t="shared" si="259"/>
        <v>1.1024051154726948</v>
      </c>
      <c r="V1012" s="5">
        <f t="shared" si="260"/>
        <v>1.1024051154726948</v>
      </c>
      <c r="W1012" s="5">
        <f t="shared" si="261"/>
        <v>1.1024051154726948</v>
      </c>
      <c r="X1012" s="5">
        <f t="shared" si="262"/>
        <v>1</v>
      </c>
      <c r="Y1012" s="5">
        <f t="shared" si="263"/>
        <v>1.0794776755326694</v>
      </c>
      <c r="Z1012" s="5">
        <f t="shared" si="264"/>
        <v>1.001838811315753</v>
      </c>
      <c r="AA1012" s="5">
        <f t="shared" si="265"/>
        <v>1.0200223308475673</v>
      </c>
      <c r="AB1012" s="5">
        <f t="shared" si="266"/>
        <v>1.0200223308475673</v>
      </c>
      <c r="AC1012" s="5">
        <f t="shared" si="267"/>
        <v>1.0200223308475673</v>
      </c>
      <c r="AD1012" s="5">
        <f t="shared" si="268"/>
        <v>1.0200223308475673</v>
      </c>
    </row>
    <row r="1013" spans="15:30" x14ac:dyDescent="0.2">
      <c r="O1013" s="6">
        <f t="shared" si="253"/>
        <v>101.98999999999847</v>
      </c>
      <c r="P1013" s="6">
        <f t="shared" si="254"/>
        <v>101.99999999999848</v>
      </c>
      <c r="Q1013" s="5">
        <f t="shared" si="255"/>
        <v>1.0791042689673966</v>
      </c>
      <c r="R1013" s="5">
        <f t="shared" si="256"/>
        <v>1.0791042689673966</v>
      </c>
      <c r="S1013" s="5">
        <f t="shared" si="257"/>
        <v>1.0959822513623851</v>
      </c>
      <c r="T1013" s="5">
        <f t="shared" si="258"/>
        <v>1.1020113262311588</v>
      </c>
      <c r="U1013" s="5">
        <f t="shared" si="259"/>
        <v>1.1020113262311588</v>
      </c>
      <c r="V1013" s="5">
        <f t="shared" si="260"/>
        <v>1.1020113262311588</v>
      </c>
      <c r="W1013" s="5">
        <f t="shared" si="261"/>
        <v>1.1020113262311588</v>
      </c>
      <c r="X1013" s="5">
        <f t="shared" si="262"/>
        <v>1</v>
      </c>
      <c r="Y1013" s="5">
        <f t="shared" si="263"/>
        <v>1.0791042689673966</v>
      </c>
      <c r="Z1013" s="5">
        <f t="shared" si="264"/>
        <v>1.0017756783292491</v>
      </c>
      <c r="AA1013" s="5">
        <f t="shared" si="265"/>
        <v>1.019831937397105</v>
      </c>
      <c r="AB1013" s="5">
        <f t="shared" si="266"/>
        <v>1.019831937397105</v>
      </c>
      <c r="AC1013" s="5">
        <f t="shared" si="267"/>
        <v>1.019831937397105</v>
      </c>
      <c r="AD1013" s="5">
        <f t="shared" si="268"/>
        <v>1.019831937397105</v>
      </c>
    </row>
    <row r="1014" spans="15:30" x14ac:dyDescent="0.2">
      <c r="O1014" s="6">
        <f t="shared" si="253"/>
        <v>102.08999999999847</v>
      </c>
      <c r="P1014" s="6">
        <f t="shared" si="254"/>
        <v>102.09999999999847</v>
      </c>
      <c r="Q1014" s="5">
        <f t="shared" si="255"/>
        <v>1.0787322021415044</v>
      </c>
      <c r="R1014" s="5">
        <f t="shared" si="256"/>
        <v>1.0787322021415044</v>
      </c>
      <c r="S1014" s="5">
        <f t="shared" si="257"/>
        <v>1.0955886200542724</v>
      </c>
      <c r="T1014" s="5">
        <f t="shared" si="258"/>
        <v>1.1016187847345835</v>
      </c>
      <c r="U1014" s="5">
        <f t="shared" si="259"/>
        <v>1.1016187847345835</v>
      </c>
      <c r="V1014" s="5">
        <f t="shared" si="260"/>
        <v>1.1016187847345835</v>
      </c>
      <c r="W1014" s="5">
        <f t="shared" si="261"/>
        <v>1.1016187847345835</v>
      </c>
      <c r="X1014" s="5">
        <f t="shared" si="262"/>
        <v>1</v>
      </c>
      <c r="Y1014" s="5">
        <f t="shared" si="263"/>
        <v>1.0787322021415044</v>
      </c>
      <c r="Z1014" s="5">
        <f t="shared" si="264"/>
        <v>1.0017137112681624</v>
      </c>
      <c r="AA1014" s="5">
        <f t="shared" si="265"/>
        <v>1.0196426650728236</v>
      </c>
      <c r="AB1014" s="5">
        <f t="shared" si="266"/>
        <v>1.0196426650728236</v>
      </c>
      <c r="AC1014" s="5">
        <f t="shared" si="267"/>
        <v>1.0196426650728236</v>
      </c>
      <c r="AD1014" s="5">
        <f t="shared" si="268"/>
        <v>1.0196426650728236</v>
      </c>
    </row>
    <row r="1015" spans="15:30" x14ac:dyDescent="0.2">
      <c r="O1015" s="6">
        <f t="shared" si="253"/>
        <v>102.18999999999846</v>
      </c>
      <c r="P1015" s="6">
        <f t="shared" si="254"/>
        <v>102.19999999999847</v>
      </c>
      <c r="Q1015" s="5">
        <f t="shared" si="255"/>
        <v>1.0783614705623634</v>
      </c>
      <c r="R1015" s="5">
        <f t="shared" si="256"/>
        <v>1.0783614705623634</v>
      </c>
      <c r="S1015" s="5">
        <f t="shared" si="257"/>
        <v>1.0951962866390432</v>
      </c>
      <c r="T1015" s="5">
        <f t="shared" si="258"/>
        <v>1.1012274868772647</v>
      </c>
      <c r="U1015" s="5">
        <f t="shared" si="259"/>
        <v>1.1012274868772647</v>
      </c>
      <c r="V1015" s="5">
        <f t="shared" si="260"/>
        <v>1.1012274868772647</v>
      </c>
      <c r="W1015" s="5">
        <f t="shared" si="261"/>
        <v>1.1012274868772647</v>
      </c>
      <c r="X1015" s="5">
        <f t="shared" si="262"/>
        <v>1</v>
      </c>
      <c r="Y1015" s="5">
        <f t="shared" si="263"/>
        <v>1.0783614705623634</v>
      </c>
      <c r="Z1015" s="5">
        <f t="shared" si="264"/>
        <v>1.0016529065654298</v>
      </c>
      <c r="AA1015" s="5">
        <f t="shared" si="265"/>
        <v>1.0194545102590173</v>
      </c>
      <c r="AB1015" s="5">
        <f t="shared" si="266"/>
        <v>1.0194545102590173</v>
      </c>
      <c r="AC1015" s="5">
        <f t="shared" si="267"/>
        <v>1.0194545102590173</v>
      </c>
      <c r="AD1015" s="5">
        <f t="shared" si="268"/>
        <v>1.0194545102590173</v>
      </c>
    </row>
    <row r="1016" spans="15:30" x14ac:dyDescent="0.2">
      <c r="O1016" s="6">
        <f t="shared" si="253"/>
        <v>102.28999999999846</v>
      </c>
      <c r="P1016" s="6">
        <f t="shared" si="254"/>
        <v>102.29999999999846</v>
      </c>
      <c r="Q1016" s="5">
        <f t="shared" si="255"/>
        <v>1.077992069757663</v>
      </c>
      <c r="R1016" s="5">
        <f t="shared" si="256"/>
        <v>1.077992069757663</v>
      </c>
      <c r="S1016" s="5">
        <f t="shared" si="257"/>
        <v>1.0948052468083698</v>
      </c>
      <c r="T1016" s="5">
        <f t="shared" si="258"/>
        <v>1.1008374285715672</v>
      </c>
      <c r="U1016" s="5">
        <f t="shared" si="259"/>
        <v>1.1008374285715672</v>
      </c>
      <c r="V1016" s="5">
        <f t="shared" si="260"/>
        <v>1.1008374285715672</v>
      </c>
      <c r="W1016" s="5">
        <f t="shared" si="261"/>
        <v>1.1008374285715672</v>
      </c>
      <c r="X1016" s="5">
        <f t="shared" si="262"/>
        <v>1</v>
      </c>
      <c r="Y1016" s="5">
        <f t="shared" si="263"/>
        <v>1.077992069757663</v>
      </c>
      <c r="Z1016" s="5">
        <f t="shared" si="264"/>
        <v>1.0015932606707922</v>
      </c>
      <c r="AA1016" s="5">
        <f t="shared" si="265"/>
        <v>1.0192674693564112</v>
      </c>
      <c r="AB1016" s="5">
        <f t="shared" si="266"/>
        <v>1.0192674693564112</v>
      </c>
      <c r="AC1016" s="5">
        <f t="shared" si="267"/>
        <v>1.0192674693564112</v>
      </c>
      <c r="AD1016" s="5">
        <f t="shared" si="268"/>
        <v>1.0192674693564112</v>
      </c>
    </row>
    <row r="1017" spans="15:30" x14ac:dyDescent="0.2">
      <c r="O1017" s="6">
        <f t="shared" si="253"/>
        <v>102.38999999999845</v>
      </c>
      <c r="P1017" s="6">
        <f t="shared" si="254"/>
        <v>102.39999999999846</v>
      </c>
      <c r="Q1017" s="5">
        <f t="shared" si="255"/>
        <v>1.0776239952752982</v>
      </c>
      <c r="R1017" s="5">
        <f t="shared" si="256"/>
        <v>1.0776239952752982</v>
      </c>
      <c r="S1017" s="5">
        <f t="shared" si="257"/>
        <v>1.0944154962730923</v>
      </c>
      <c r="T1017" s="5">
        <f t="shared" si="258"/>
        <v>1.1004486057478273</v>
      </c>
      <c r="U1017" s="5">
        <f t="shared" si="259"/>
        <v>1.1004486057478273</v>
      </c>
      <c r="V1017" s="5">
        <f t="shared" si="260"/>
        <v>1.1004486057478273</v>
      </c>
      <c r="W1017" s="5">
        <f t="shared" si="261"/>
        <v>1.1004486057478273</v>
      </c>
      <c r="X1017" s="5">
        <f t="shared" si="262"/>
        <v>1</v>
      </c>
      <c r="Y1017" s="5">
        <f t="shared" si="263"/>
        <v>1.0776239952752982</v>
      </c>
      <c r="Z1017" s="5">
        <f t="shared" si="264"/>
        <v>1.0015347700506974</v>
      </c>
      <c r="AA1017" s="5">
        <f t="shared" si="265"/>
        <v>1.0190815387820675</v>
      </c>
      <c r="AB1017" s="5">
        <f t="shared" si="266"/>
        <v>1.0190815387820675</v>
      </c>
      <c r="AC1017" s="5">
        <f t="shared" si="267"/>
        <v>1.0190815387820675</v>
      </c>
      <c r="AD1017" s="5">
        <f t="shared" si="268"/>
        <v>1.0190815387820675</v>
      </c>
    </row>
    <row r="1018" spans="15:30" x14ac:dyDescent="0.2">
      <c r="O1018" s="6">
        <f t="shared" si="253"/>
        <v>102.48999999999845</v>
      </c>
      <c r="P1018" s="6">
        <f t="shared" si="254"/>
        <v>102.49999999999845</v>
      </c>
      <c r="Q1018" s="5">
        <f t="shared" si="255"/>
        <v>1.0772572426832563</v>
      </c>
      <c r="R1018" s="5">
        <f t="shared" si="256"/>
        <v>1.0772572426832563</v>
      </c>
      <c r="S1018" s="5">
        <f t="shared" si="257"/>
        <v>1.0940270307631148</v>
      </c>
      <c r="T1018" s="5">
        <f t="shared" si="258"/>
        <v>1.1000610143542542</v>
      </c>
      <c r="U1018" s="5">
        <f t="shared" si="259"/>
        <v>1.1000610143542542</v>
      </c>
      <c r="V1018" s="5">
        <f t="shared" si="260"/>
        <v>1.1000610143542542</v>
      </c>
      <c r="W1018" s="5">
        <f t="shared" si="261"/>
        <v>1.1000610143542542</v>
      </c>
      <c r="X1018" s="5">
        <f t="shared" si="262"/>
        <v>1</v>
      </c>
      <c r="Y1018" s="5">
        <f t="shared" si="263"/>
        <v>1.0772572426832563</v>
      </c>
      <c r="Z1018" s="5">
        <f t="shared" si="264"/>
        <v>1.0014774311882051</v>
      </c>
      <c r="AA1018" s="5">
        <f t="shared" si="265"/>
        <v>1.018896714969296</v>
      </c>
      <c r="AB1018" s="5">
        <f t="shared" si="266"/>
        <v>1.018896714969296</v>
      </c>
      <c r="AC1018" s="5">
        <f t="shared" si="267"/>
        <v>1.018896714969296</v>
      </c>
      <c r="AD1018" s="5">
        <f t="shared" si="268"/>
        <v>1.018896714969296</v>
      </c>
    </row>
    <row r="1019" spans="15:30" x14ac:dyDescent="0.2">
      <c r="O1019" s="6">
        <f t="shared" si="253"/>
        <v>102.58999999999844</v>
      </c>
      <c r="P1019" s="6">
        <f t="shared" si="254"/>
        <v>102.59999999999845</v>
      </c>
      <c r="Q1019" s="5">
        <f t="shared" si="255"/>
        <v>1.076891807569506</v>
      </c>
      <c r="R1019" s="5">
        <f t="shared" si="256"/>
        <v>1.076891807569506</v>
      </c>
      <c r="S1019" s="5">
        <f t="shared" si="257"/>
        <v>1.0936398460273002</v>
      </c>
      <c r="T1019" s="5">
        <f t="shared" si="258"/>
        <v>1.0996746503568329</v>
      </c>
      <c r="U1019" s="5">
        <f t="shared" si="259"/>
        <v>1.0996746503568329</v>
      </c>
      <c r="V1019" s="5">
        <f t="shared" si="260"/>
        <v>1.0996746503568329</v>
      </c>
      <c r="W1019" s="5">
        <f t="shared" si="261"/>
        <v>1.0996746503568329</v>
      </c>
      <c r="X1019" s="5">
        <f t="shared" si="262"/>
        <v>1</v>
      </c>
      <c r="Y1019" s="5">
        <f t="shared" si="263"/>
        <v>1.076891807569506</v>
      </c>
      <c r="Z1019" s="5">
        <f t="shared" si="264"/>
        <v>1.0014212405828917</v>
      </c>
      <c r="AA1019" s="5">
        <f t="shared" si="265"/>
        <v>1.0187129943675619</v>
      </c>
      <c r="AB1019" s="5">
        <f t="shared" si="266"/>
        <v>1.0187129943675619</v>
      </c>
      <c r="AC1019" s="5">
        <f t="shared" si="267"/>
        <v>1.0187129943675619</v>
      </c>
      <c r="AD1019" s="5">
        <f t="shared" si="268"/>
        <v>1.0187129943675619</v>
      </c>
    </row>
    <row r="1020" spans="15:30" x14ac:dyDescent="0.2">
      <c r="O1020" s="6">
        <f t="shared" si="253"/>
        <v>102.68999999999843</v>
      </c>
      <c r="P1020" s="6">
        <f t="shared" si="254"/>
        <v>102.69999999999844</v>
      </c>
      <c r="Q1020" s="5">
        <f t="shared" si="255"/>
        <v>1.0765276855418853</v>
      </c>
      <c r="R1020" s="5">
        <f t="shared" si="256"/>
        <v>1.0765276855418853</v>
      </c>
      <c r="S1020" s="5">
        <f t="shared" si="257"/>
        <v>1.0932539378333661</v>
      </c>
      <c r="T1020" s="5">
        <f t="shared" si="258"/>
        <v>1.0992895097392286</v>
      </c>
      <c r="U1020" s="5">
        <f t="shared" si="259"/>
        <v>1.0992895097392286</v>
      </c>
      <c r="V1020" s="5">
        <f t="shared" si="260"/>
        <v>1.0992895097392286</v>
      </c>
      <c r="W1020" s="5">
        <f t="shared" si="261"/>
        <v>1.0992895097392286</v>
      </c>
      <c r="X1020" s="5">
        <f t="shared" si="262"/>
        <v>1</v>
      </c>
      <c r="Y1020" s="5">
        <f t="shared" si="263"/>
        <v>1.0765276855418853</v>
      </c>
      <c r="Z1020" s="5">
        <f t="shared" si="264"/>
        <v>1.0013661947507557</v>
      </c>
      <c r="AA1020" s="5">
        <f t="shared" si="265"/>
        <v>1.0185303734423965</v>
      </c>
      <c r="AB1020" s="5">
        <f t="shared" si="266"/>
        <v>1.0185303734423965</v>
      </c>
      <c r="AC1020" s="5">
        <f t="shared" si="267"/>
        <v>1.0185303734423965</v>
      </c>
      <c r="AD1020" s="5">
        <f t="shared" si="268"/>
        <v>1.0185303734423965</v>
      </c>
    </row>
    <row r="1021" spans="15:30" x14ac:dyDescent="0.2">
      <c r="O1021" s="6">
        <f t="shared" si="253"/>
        <v>102.78999999999843</v>
      </c>
      <c r="P1021" s="6">
        <f t="shared" si="254"/>
        <v>102.79999999999843</v>
      </c>
      <c r="Q1021" s="5">
        <f t="shared" si="255"/>
        <v>1.076164872227992</v>
      </c>
      <c r="R1021" s="5">
        <f t="shared" si="256"/>
        <v>1.076164872227992</v>
      </c>
      <c r="S1021" s="5">
        <f t="shared" si="257"/>
        <v>1.0928693019677813</v>
      </c>
      <c r="T1021" s="5">
        <f t="shared" si="258"/>
        <v>1.0989055885026893</v>
      </c>
      <c r="U1021" s="5">
        <f t="shared" si="259"/>
        <v>1.0989055885026893</v>
      </c>
      <c r="V1021" s="5">
        <f t="shared" si="260"/>
        <v>1.0989055885026893</v>
      </c>
      <c r="W1021" s="5">
        <f t="shared" si="261"/>
        <v>1.0989055885026893</v>
      </c>
      <c r="X1021" s="5">
        <f t="shared" si="262"/>
        <v>1</v>
      </c>
      <c r="Y1021" s="5">
        <f t="shared" si="263"/>
        <v>1.076164872227992</v>
      </c>
      <c r="Z1021" s="5">
        <f t="shared" si="264"/>
        <v>1.001312290224124</v>
      </c>
      <c r="AA1021" s="5">
        <f t="shared" si="265"/>
        <v>1.0183488486753072</v>
      </c>
      <c r="AB1021" s="5">
        <f t="shared" si="266"/>
        <v>1.0183488486753072</v>
      </c>
      <c r="AC1021" s="5">
        <f t="shared" si="267"/>
        <v>1.0183488486753072</v>
      </c>
      <c r="AD1021" s="5">
        <f t="shared" si="268"/>
        <v>1.0183488486753072</v>
      </c>
    </row>
    <row r="1022" spans="15:30" x14ac:dyDescent="0.2">
      <c r="O1022" s="6">
        <f t="shared" si="253"/>
        <v>102.88999999999842</v>
      </c>
      <c r="P1022" s="6">
        <f t="shared" si="254"/>
        <v>102.89999999999843</v>
      </c>
      <c r="Q1022" s="5">
        <f t="shared" si="255"/>
        <v>1.0758033632750736</v>
      </c>
      <c r="R1022" s="5">
        <f t="shared" si="256"/>
        <v>1.0758033632750736</v>
      </c>
      <c r="S1022" s="5">
        <f t="shared" si="257"/>
        <v>1.0924859342356632</v>
      </c>
      <c r="T1022" s="5">
        <f t="shared" si="258"/>
        <v>1.0985228826659523</v>
      </c>
      <c r="U1022" s="5">
        <f t="shared" si="259"/>
        <v>1.0985228826659523</v>
      </c>
      <c r="V1022" s="5">
        <f t="shared" si="260"/>
        <v>1.0985228826659523</v>
      </c>
      <c r="W1022" s="5">
        <f t="shared" si="261"/>
        <v>1.0985228826659523</v>
      </c>
      <c r="X1022" s="5">
        <f t="shared" si="262"/>
        <v>1</v>
      </c>
      <c r="Y1022" s="5">
        <f t="shared" si="263"/>
        <v>1.0758033632750736</v>
      </c>
      <c r="Z1022" s="5">
        <f t="shared" si="264"/>
        <v>1.0012595235515593</v>
      </c>
      <c r="AA1022" s="5">
        <f t="shared" si="265"/>
        <v>1.0181684165636891</v>
      </c>
      <c r="AB1022" s="5">
        <f t="shared" si="266"/>
        <v>1.0181684165636891</v>
      </c>
      <c r="AC1022" s="5">
        <f t="shared" si="267"/>
        <v>1.0181684165636891</v>
      </c>
      <c r="AD1022" s="5">
        <f t="shared" si="268"/>
        <v>1.0181684165636891</v>
      </c>
    </row>
    <row r="1023" spans="15:30" x14ac:dyDescent="0.2">
      <c r="O1023" s="6">
        <f t="shared" si="253"/>
        <v>102.98999999999842</v>
      </c>
      <c r="P1023" s="6">
        <f t="shared" si="254"/>
        <v>102.99999999999842</v>
      </c>
      <c r="Q1023" s="5">
        <f t="shared" si="255"/>
        <v>1.0754431543499181</v>
      </c>
      <c r="R1023" s="5">
        <f t="shared" si="256"/>
        <v>1.0754431543499181</v>
      </c>
      <c r="S1023" s="5">
        <f t="shared" si="257"/>
        <v>1.0921038304606761</v>
      </c>
      <c r="T1023" s="5">
        <f t="shared" si="258"/>
        <v>1.0981413882651476</v>
      </c>
      <c r="U1023" s="5">
        <f t="shared" si="259"/>
        <v>1.0981413882651476</v>
      </c>
      <c r="V1023" s="5">
        <f t="shared" si="260"/>
        <v>1.0981413882651476</v>
      </c>
      <c r="W1023" s="5">
        <f t="shared" si="261"/>
        <v>1.0981413882651476</v>
      </c>
      <c r="X1023" s="5">
        <f t="shared" si="262"/>
        <v>1</v>
      </c>
      <c r="Y1023" s="5">
        <f t="shared" si="263"/>
        <v>1.0754431543499181</v>
      </c>
      <c r="Z1023" s="5">
        <f t="shared" si="264"/>
        <v>1.0012078912977667</v>
      </c>
      <c r="AA1023" s="5">
        <f t="shared" si="265"/>
        <v>1.0179890736207367</v>
      </c>
      <c r="AB1023" s="5">
        <f t="shared" si="266"/>
        <v>1.0179890736207367</v>
      </c>
      <c r="AC1023" s="5">
        <f t="shared" si="267"/>
        <v>1.0179890736207367</v>
      </c>
      <c r="AD1023" s="5">
        <f t="shared" si="268"/>
        <v>1.0179890736207367</v>
      </c>
    </row>
    <row r="1024" spans="15:30" x14ac:dyDescent="0.2">
      <c r="O1024" s="6">
        <f t="shared" si="253"/>
        <v>103.08999999999841</v>
      </c>
      <c r="P1024" s="6">
        <f t="shared" si="254"/>
        <v>103.09999999999842</v>
      </c>
      <c r="Q1024" s="5">
        <f t="shared" si="255"/>
        <v>1.0750842411387467</v>
      </c>
      <c r="R1024" s="5">
        <f t="shared" si="256"/>
        <v>1.0750842411387467</v>
      </c>
      <c r="S1024" s="5">
        <f t="shared" si="257"/>
        <v>1.0917229864849294</v>
      </c>
      <c r="T1024" s="5">
        <f t="shared" si="258"/>
        <v>1.0977611013537059</v>
      </c>
      <c r="U1024" s="5">
        <f t="shared" si="259"/>
        <v>1.0977611013537059</v>
      </c>
      <c r="V1024" s="5">
        <f t="shared" si="260"/>
        <v>1.0977611013537059</v>
      </c>
      <c r="W1024" s="5">
        <f t="shared" si="261"/>
        <v>1.0977611013537059</v>
      </c>
      <c r="X1024" s="5">
        <f t="shared" si="262"/>
        <v>1</v>
      </c>
      <c r="Y1024" s="5">
        <f t="shared" si="263"/>
        <v>1.0750842411387467</v>
      </c>
      <c r="Z1024" s="5">
        <f t="shared" si="264"/>
        <v>1.0011573900435027</v>
      </c>
      <c r="AA1024" s="5">
        <f t="shared" si="265"/>
        <v>1.017810816375355</v>
      </c>
      <c r="AB1024" s="5">
        <f t="shared" si="266"/>
        <v>1.017810816375355</v>
      </c>
      <c r="AC1024" s="5">
        <f t="shared" si="267"/>
        <v>1.017810816375355</v>
      </c>
      <c r="AD1024" s="5">
        <f t="shared" si="268"/>
        <v>1.017810816375355</v>
      </c>
    </row>
    <row r="1025" spans="15:30" x14ac:dyDescent="0.2">
      <c r="O1025" s="6">
        <f t="shared" si="253"/>
        <v>103.18999999999841</v>
      </c>
      <c r="P1025" s="6">
        <f t="shared" si="254"/>
        <v>103.19999999999841</v>
      </c>
      <c r="Q1025" s="5">
        <f t="shared" si="255"/>
        <v>1.0747266193471043</v>
      </c>
      <c r="R1025" s="5">
        <f t="shared" si="256"/>
        <v>1.0747266193471043</v>
      </c>
      <c r="S1025" s="5">
        <f t="shared" si="257"/>
        <v>1.0913433981688772</v>
      </c>
      <c r="T1025" s="5">
        <f t="shared" si="258"/>
        <v>1.0973820180022629</v>
      </c>
      <c r="U1025" s="5">
        <f t="shared" si="259"/>
        <v>1.0973820180022629</v>
      </c>
      <c r="V1025" s="5">
        <f t="shared" si="260"/>
        <v>1.0973820180022629</v>
      </c>
      <c r="W1025" s="5">
        <f t="shared" si="261"/>
        <v>1.0973820180022629</v>
      </c>
      <c r="X1025" s="5">
        <f t="shared" si="262"/>
        <v>1</v>
      </c>
      <c r="Y1025" s="5">
        <f t="shared" si="263"/>
        <v>1.0747266193471043</v>
      </c>
      <c r="Z1025" s="5">
        <f t="shared" si="264"/>
        <v>1.0011080163854831</v>
      </c>
      <c r="AA1025" s="5">
        <f t="shared" si="265"/>
        <v>1.0176336413720743</v>
      </c>
      <c r="AB1025" s="5">
        <f t="shared" si="266"/>
        <v>1.0176336413720743</v>
      </c>
      <c r="AC1025" s="5">
        <f t="shared" si="267"/>
        <v>1.0176336413720743</v>
      </c>
      <c r="AD1025" s="5">
        <f t="shared" si="268"/>
        <v>1.0176336413720743</v>
      </c>
    </row>
    <row r="1026" spans="15:30" x14ac:dyDescent="0.2">
      <c r="O1026" s="6">
        <f t="shared" si="253"/>
        <v>103.2899999999984</v>
      </c>
      <c r="P1026" s="6">
        <f t="shared" si="254"/>
        <v>103.29999999999841</v>
      </c>
      <c r="Q1026" s="5">
        <f t="shared" si="255"/>
        <v>1.0743702846997556</v>
      </c>
      <c r="R1026" s="5">
        <f t="shared" si="256"/>
        <v>1.0743702846997556</v>
      </c>
      <c r="S1026" s="5">
        <f t="shared" si="257"/>
        <v>1.0909650613912181</v>
      </c>
      <c r="T1026" s="5">
        <f t="shared" si="258"/>
        <v>1.0970041342985684</v>
      </c>
      <c r="U1026" s="5">
        <f t="shared" si="259"/>
        <v>1.0970041342985684</v>
      </c>
      <c r="V1026" s="5">
        <f t="shared" si="260"/>
        <v>1.0970041342985684</v>
      </c>
      <c r="W1026" s="5">
        <f t="shared" si="261"/>
        <v>1.0970041342985684</v>
      </c>
      <c r="X1026" s="5">
        <f t="shared" si="262"/>
        <v>1</v>
      </c>
      <c r="Y1026" s="5">
        <f t="shared" si="263"/>
        <v>1.0743702846997556</v>
      </c>
      <c r="Z1026" s="5">
        <f t="shared" si="264"/>
        <v>1.0010597669362933</v>
      </c>
      <c r="AA1026" s="5">
        <f t="shared" si="265"/>
        <v>1.0174575451709618</v>
      </c>
      <c r="AB1026" s="5">
        <f t="shared" si="266"/>
        <v>1.0174575451709618</v>
      </c>
      <c r="AC1026" s="5">
        <f t="shared" si="267"/>
        <v>1.0174575451709618</v>
      </c>
      <c r="AD1026" s="5">
        <f t="shared" si="268"/>
        <v>1.0174575451709618</v>
      </c>
    </row>
    <row r="1027" spans="15:30" x14ac:dyDescent="0.2">
      <c r="O1027" s="6">
        <f t="shared" ref="O1027:O1090" si="269">P1027-0.01</f>
        <v>103.38999999999839</v>
      </c>
      <c r="P1027" s="6">
        <f t="shared" si="254"/>
        <v>103.3999999999984</v>
      </c>
      <c r="Q1027" s="5">
        <f t="shared" si="255"/>
        <v>1.0740152329405763</v>
      </c>
      <c r="R1027" s="5">
        <f t="shared" si="256"/>
        <v>1.0740152329405763</v>
      </c>
      <c r="S1027" s="5">
        <f t="shared" si="257"/>
        <v>1.0905879720487961</v>
      </c>
      <c r="T1027" s="5">
        <f t="shared" si="258"/>
        <v>1.0966274463473935</v>
      </c>
      <c r="U1027" s="5">
        <f t="shared" si="259"/>
        <v>1.0966274463473935</v>
      </c>
      <c r="V1027" s="5">
        <f t="shared" si="260"/>
        <v>1.0966274463473935</v>
      </c>
      <c r="W1027" s="5">
        <f t="shared" si="261"/>
        <v>1.0966274463473935</v>
      </c>
      <c r="X1027" s="5">
        <f t="shared" si="262"/>
        <v>1</v>
      </c>
      <c r="Y1027" s="5">
        <f t="shared" si="263"/>
        <v>1.0740152329405763</v>
      </c>
      <c r="Z1027" s="5">
        <f t="shared" si="264"/>
        <v>1.0010126383242979</v>
      </c>
      <c r="AA1027" s="5">
        <f t="shared" si="265"/>
        <v>1.0172825243475363</v>
      </c>
      <c r="AB1027" s="5">
        <f t="shared" si="266"/>
        <v>1.0172825243475363</v>
      </c>
      <c r="AC1027" s="5">
        <f t="shared" si="267"/>
        <v>1.0172825243475363</v>
      </c>
      <c r="AD1027" s="5">
        <f t="shared" si="268"/>
        <v>1.0172825243475363</v>
      </c>
    </row>
    <row r="1028" spans="15:30" x14ac:dyDescent="0.2">
      <c r="O1028" s="6">
        <f t="shared" si="269"/>
        <v>103.48999999999839</v>
      </c>
      <c r="P1028" s="6">
        <f t="shared" ref="P1028:P1091" si="270">P1027+0.1</f>
        <v>103.49999999999839</v>
      </c>
      <c r="Q1028" s="5">
        <f t="shared" ref="Q1028:Q1091" si="271">IF($P1028&gt;=$D$5,1,10^($C$5*LOG(MAX($P1028,$E$5)/$D$5)^2))</f>
        <v>1.0736614598324494</v>
      </c>
      <c r="R1028" s="5">
        <f t="shared" ref="R1028:R1091" si="272">IF($P1028&gt;=$D$6,1,10^($C$6*LOG(MAX($P1028,$E$6)/$D$6)^2))</f>
        <v>1.0736614598324494</v>
      </c>
      <c r="S1028" s="5">
        <f t="shared" ref="S1028:S1091" si="273">IF($P1028&gt;=$D$7,1,10^($C$7*LOG(MAX($P1028,$E$7)/$D$7)^2))</f>
        <v>1.0902121260565014</v>
      </c>
      <c r="T1028" s="5">
        <f t="shared" ref="T1028:T1091" si="274">IF($P1028&gt;=$D$8,1,10^($C$8*LOG(MAX($P1028,$E$8)/$D$8)^2))</f>
        <v>1.096251950270438</v>
      </c>
      <c r="U1028" s="5">
        <f t="shared" ref="U1028:U1091" si="275">IF($P1028&gt;=$D$9,1,10^($C$9*LOG(MAX($P1028,$E$9)/$D$9)^2))</f>
        <v>1.096251950270438</v>
      </c>
      <c r="V1028" s="5">
        <f t="shared" ref="V1028:V1091" si="276">IF($P1028&gt;=$D$10,1,10^($C$10*LOG(MAX($P1028,$E$10)/$D$10)^2))</f>
        <v>1.096251950270438</v>
      </c>
      <c r="W1028" s="5">
        <f t="shared" ref="W1028:W1091" si="277">IF($P1028&gt;=$D$11,1,10^($C$11*LOG(MAX($P1028,$E$11)/$D$11)^2))</f>
        <v>1.096251950270438</v>
      </c>
      <c r="X1028" s="5">
        <f t="shared" ref="X1028:X1091" si="278">IF($P1028&gt;=$H1030,1,10^($G$5*LOG(MAX($P1028,$I$5)/$H$5)^2))</f>
        <v>1</v>
      </c>
      <c r="Y1028" s="5">
        <f t="shared" ref="Y1028:Y1091" si="279">IF($P1028&gt;=$H$6,1,10^($G$6*LOG(MAX($P1028,$I$6)/$H$6)^2))</f>
        <v>1.0736614598324494</v>
      </c>
      <c r="Z1028" s="5">
        <f t="shared" ref="Z1028:Z1091" si="280">IF($P1028&gt;=$H$7,1,10^($G$7*LOG(MAX($P1028,$I$7)/$H$7)^2))</f>
        <v>1.0009666271935507</v>
      </c>
      <c r="AA1028" s="5">
        <f t="shared" ref="AA1028:AA1091" si="281">IF(P1028&gt;=$H$8,1,10^($G$8*LOG(MAX($P1028,$I$8)/$H$8)^2))</f>
        <v>1.017108575492683</v>
      </c>
      <c r="AB1028" s="5">
        <f t="shared" ref="AB1028:AB1091" si="282">IF($P1028&gt;=$H$9,1,10^($G$9*LOG(MAX($P1028,$I$9)/$H$9)^2))</f>
        <v>1.017108575492683</v>
      </c>
      <c r="AC1028" s="5">
        <f t="shared" ref="AC1028:AC1091" si="283">IF($P1028&gt;=$H$10,1,10^($G$10*LOG(MAX($P1028,$I$10)/$H$10)^2))</f>
        <v>1.017108575492683</v>
      </c>
      <c r="AD1028" s="5">
        <f t="shared" ref="AD1028:AD1091" si="284">IF($P1028&gt;=$H$11,1,10^($G$11*LOG(MAX($P1028,$I$11)/$H$11)^2))</f>
        <v>1.017108575492683</v>
      </c>
    </row>
    <row r="1029" spans="15:30" x14ac:dyDescent="0.2">
      <c r="O1029" s="6">
        <f t="shared" si="269"/>
        <v>103.58999999999838</v>
      </c>
      <c r="P1029" s="6">
        <f t="shared" si="270"/>
        <v>103.59999999999839</v>
      </c>
      <c r="Q1029" s="5">
        <f t="shared" si="271"/>
        <v>1.0733089611571598</v>
      </c>
      <c r="R1029" s="5">
        <f t="shared" si="272"/>
        <v>1.0733089611571598</v>
      </c>
      <c r="S1029" s="5">
        <f t="shared" si="273"/>
        <v>1.0898375193471725</v>
      </c>
      <c r="T1029" s="5">
        <f t="shared" si="274"/>
        <v>1.0958776422062406</v>
      </c>
      <c r="U1029" s="5">
        <f t="shared" si="275"/>
        <v>1.0958776422062406</v>
      </c>
      <c r="V1029" s="5">
        <f t="shared" si="276"/>
        <v>1.0958776422062406</v>
      </c>
      <c r="W1029" s="5">
        <f t="shared" si="277"/>
        <v>1.0958776422062406</v>
      </c>
      <c r="X1029" s="5">
        <f t="shared" si="278"/>
        <v>1</v>
      </c>
      <c r="Y1029" s="5">
        <f t="shared" si="279"/>
        <v>1.0733089611571598</v>
      </c>
      <c r="Z1029" s="5">
        <f t="shared" si="280"/>
        <v>1.0009217302037068</v>
      </c>
      <c r="AA1029" s="5">
        <f t="shared" si="281"/>
        <v>1.0169356952125683</v>
      </c>
      <c r="AB1029" s="5">
        <f t="shared" si="282"/>
        <v>1.0169356952125683</v>
      </c>
      <c r="AC1029" s="5">
        <f t="shared" si="283"/>
        <v>1.0169356952125683</v>
      </c>
      <c r="AD1029" s="5">
        <f t="shared" si="284"/>
        <v>1.0169356952125683</v>
      </c>
    </row>
    <row r="1030" spans="15:30" x14ac:dyDescent="0.2">
      <c r="O1030" s="6">
        <f t="shared" si="269"/>
        <v>103.68999999999838</v>
      </c>
      <c r="P1030" s="6">
        <f t="shared" si="270"/>
        <v>103.69999999999838</v>
      </c>
      <c r="Q1030" s="5">
        <f t="shared" si="271"/>
        <v>1.0729577327152902</v>
      </c>
      <c r="R1030" s="5">
        <f t="shared" si="272"/>
        <v>1.0729577327152902</v>
      </c>
      <c r="S1030" s="5">
        <f t="shared" si="273"/>
        <v>1.089464147871499</v>
      </c>
      <c r="T1030" s="5">
        <f t="shared" si="274"/>
        <v>1.0955045183100875</v>
      </c>
      <c r="U1030" s="5">
        <f t="shared" si="275"/>
        <v>1.0955045183100875</v>
      </c>
      <c r="V1030" s="5">
        <f t="shared" si="276"/>
        <v>1.0955045183100875</v>
      </c>
      <c r="W1030" s="5">
        <f t="shared" si="277"/>
        <v>1.0955045183100875</v>
      </c>
      <c r="X1030" s="5">
        <f t="shared" si="278"/>
        <v>1</v>
      </c>
      <c r="Y1030" s="5">
        <f t="shared" si="279"/>
        <v>1.0729577327152902</v>
      </c>
      <c r="Z1030" s="5">
        <f t="shared" si="280"/>
        <v>1.000877944029934</v>
      </c>
      <c r="AA1030" s="5">
        <f t="shared" si="281"/>
        <v>1.0167638801285555</v>
      </c>
      <c r="AB1030" s="5">
        <f t="shared" si="282"/>
        <v>1.0167638801285555</v>
      </c>
      <c r="AC1030" s="5">
        <f t="shared" si="283"/>
        <v>1.0167638801285555</v>
      </c>
      <c r="AD1030" s="5">
        <f t="shared" si="284"/>
        <v>1.0167638801285555</v>
      </c>
    </row>
    <row r="1031" spans="15:30" x14ac:dyDescent="0.2">
      <c r="O1031" s="6">
        <f t="shared" si="269"/>
        <v>103.78999999999837</v>
      </c>
      <c r="P1031" s="6">
        <f t="shared" si="270"/>
        <v>103.79999999999838</v>
      </c>
      <c r="Q1031" s="5">
        <f t="shared" si="271"/>
        <v>1.0726077703261176</v>
      </c>
      <c r="R1031" s="5">
        <f t="shared" si="272"/>
        <v>1.0726077703261176</v>
      </c>
      <c r="S1031" s="5">
        <f t="shared" si="273"/>
        <v>1.0890920075979242</v>
      </c>
      <c r="T1031" s="5">
        <f t="shared" si="274"/>
        <v>1.0951325747539233</v>
      </c>
      <c r="U1031" s="5">
        <f t="shared" si="275"/>
        <v>1.0951325747539233</v>
      </c>
      <c r="V1031" s="5">
        <f t="shared" si="276"/>
        <v>1.0951325747539233</v>
      </c>
      <c r="W1031" s="5">
        <f t="shared" si="277"/>
        <v>1.0951325747539233</v>
      </c>
      <c r="X1031" s="5">
        <f t="shared" si="278"/>
        <v>1</v>
      </c>
      <c r="Y1031" s="5">
        <f t="shared" si="279"/>
        <v>1.0726077703261176</v>
      </c>
      <c r="Z1031" s="5">
        <f t="shared" si="280"/>
        <v>1.0008352653628252</v>
      </c>
      <c r="AA1031" s="5">
        <f t="shared" si="281"/>
        <v>1.0165931268771209</v>
      </c>
      <c r="AB1031" s="5">
        <f t="shared" si="282"/>
        <v>1.0165931268771209</v>
      </c>
      <c r="AC1031" s="5">
        <f t="shared" si="283"/>
        <v>1.0165931268771209</v>
      </c>
      <c r="AD1031" s="5">
        <f t="shared" si="284"/>
        <v>1.0165931268771209</v>
      </c>
    </row>
    <row r="1032" spans="15:30" x14ac:dyDescent="0.2">
      <c r="O1032" s="6">
        <f t="shared" si="269"/>
        <v>103.88999999999837</v>
      </c>
      <c r="P1032" s="6">
        <f t="shared" si="270"/>
        <v>103.89999999999837</v>
      </c>
      <c r="Q1032" s="5">
        <f t="shared" si="271"/>
        <v>1.0722590698275116</v>
      </c>
      <c r="R1032" s="5">
        <f t="shared" si="272"/>
        <v>1.0722590698275116</v>
      </c>
      <c r="S1032" s="5">
        <f t="shared" si="273"/>
        <v>1.0887210945125496</v>
      </c>
      <c r="T1032" s="5">
        <f t="shared" si="274"/>
        <v>1.0947618077262606</v>
      </c>
      <c r="U1032" s="5">
        <f t="shared" si="275"/>
        <v>1.0947618077262606</v>
      </c>
      <c r="V1032" s="5">
        <f t="shared" si="276"/>
        <v>1.0947618077262606</v>
      </c>
      <c r="W1032" s="5">
        <f t="shared" si="277"/>
        <v>1.0947618077262606</v>
      </c>
      <c r="X1032" s="5">
        <f t="shared" si="278"/>
        <v>1</v>
      </c>
      <c r="Y1032" s="5">
        <f t="shared" si="279"/>
        <v>1.0722590698275116</v>
      </c>
      <c r="Z1032" s="5">
        <f t="shared" si="280"/>
        <v>1.0007936909083111</v>
      </c>
      <c r="AA1032" s="5">
        <f t="shared" si="281"/>
        <v>1.0164234321097707</v>
      </c>
      <c r="AB1032" s="5">
        <f t="shared" si="282"/>
        <v>1.0164234321097707</v>
      </c>
      <c r="AC1032" s="5">
        <f t="shared" si="283"/>
        <v>1.0164234321097707</v>
      </c>
      <c r="AD1032" s="5">
        <f t="shared" si="284"/>
        <v>1.0164234321097707</v>
      </c>
    </row>
    <row r="1033" spans="15:30" x14ac:dyDescent="0.2">
      <c r="O1033" s="6">
        <f t="shared" si="269"/>
        <v>103.98999999999836</v>
      </c>
      <c r="P1033" s="6">
        <f t="shared" si="270"/>
        <v>103.99999999999837</v>
      </c>
      <c r="Q1033" s="5">
        <f t="shared" si="271"/>
        <v>1.0719116270758313</v>
      </c>
      <c r="R1033" s="5">
        <f t="shared" si="272"/>
        <v>1.0719116270758313</v>
      </c>
      <c r="S1033" s="5">
        <f t="shared" si="273"/>
        <v>1.0883514046190383</v>
      </c>
      <c r="T1033" s="5">
        <f t="shared" si="274"/>
        <v>1.0943922134320925</v>
      </c>
      <c r="U1033" s="5">
        <f t="shared" si="275"/>
        <v>1.0943922134320925</v>
      </c>
      <c r="V1033" s="5">
        <f t="shared" si="276"/>
        <v>1.0943922134320925</v>
      </c>
      <c r="W1033" s="5">
        <f t="shared" si="277"/>
        <v>1.0943922134320925</v>
      </c>
      <c r="X1033" s="5">
        <f t="shared" si="278"/>
        <v>1</v>
      </c>
      <c r="Y1033" s="5">
        <f t="shared" si="279"/>
        <v>1.0719116270758313</v>
      </c>
      <c r="Z1033" s="5">
        <f t="shared" si="280"/>
        <v>1.0007532173875742</v>
      </c>
      <c r="AA1033" s="5">
        <f t="shared" si="281"/>
        <v>1.0162547924929584</v>
      </c>
      <c r="AB1033" s="5">
        <f t="shared" si="282"/>
        <v>1.0162547924929584</v>
      </c>
      <c r="AC1033" s="5">
        <f t="shared" si="283"/>
        <v>1.0162547924929584</v>
      </c>
      <c r="AD1033" s="5">
        <f t="shared" si="284"/>
        <v>1.0162547924929584</v>
      </c>
    </row>
    <row r="1034" spans="15:30" x14ac:dyDescent="0.2">
      <c r="O1034" s="6">
        <f t="shared" si="269"/>
        <v>104.08999999999835</v>
      </c>
      <c r="P1034" s="6">
        <f t="shared" si="270"/>
        <v>104.09999999999836</v>
      </c>
      <c r="Q1034" s="5">
        <f t="shared" si="271"/>
        <v>1.0715654379458242</v>
      </c>
      <c r="R1034" s="5">
        <f t="shared" si="272"/>
        <v>1.0715654379458242</v>
      </c>
      <c r="S1034" s="5">
        <f t="shared" si="273"/>
        <v>1.0879829339385212</v>
      </c>
      <c r="T1034" s="5">
        <f t="shared" si="274"/>
        <v>1.0940237880928032</v>
      </c>
      <c r="U1034" s="5">
        <f t="shared" si="275"/>
        <v>1.0940237880928032</v>
      </c>
      <c r="V1034" s="5">
        <f t="shared" si="276"/>
        <v>1.0940237880928032</v>
      </c>
      <c r="W1034" s="5">
        <f t="shared" si="277"/>
        <v>1.0940237880928032</v>
      </c>
      <c r="X1034" s="5">
        <f t="shared" si="278"/>
        <v>1</v>
      </c>
      <c r="Y1034" s="5">
        <f t="shared" si="279"/>
        <v>1.0715654379458242</v>
      </c>
      <c r="Z1034" s="5">
        <f t="shared" si="280"/>
        <v>1.0007138415369625</v>
      </c>
      <c r="AA1034" s="5">
        <f t="shared" si="281"/>
        <v>1.0160872047080023</v>
      </c>
      <c r="AB1034" s="5">
        <f t="shared" si="282"/>
        <v>1.0160872047080023</v>
      </c>
      <c r="AC1034" s="5">
        <f t="shared" si="283"/>
        <v>1.0160872047080023</v>
      </c>
      <c r="AD1034" s="5">
        <f t="shared" si="284"/>
        <v>1.0160872047080023</v>
      </c>
    </row>
    <row r="1035" spans="15:30" x14ac:dyDescent="0.2">
      <c r="O1035" s="6">
        <f t="shared" si="269"/>
        <v>104.18999999999835</v>
      </c>
      <c r="P1035" s="6">
        <f t="shared" si="270"/>
        <v>104.19999999999835</v>
      </c>
      <c r="Q1035" s="5">
        <f t="shared" si="271"/>
        <v>1.0712204983305262</v>
      </c>
      <c r="R1035" s="5">
        <f t="shared" si="272"/>
        <v>1.0712204983305262</v>
      </c>
      <c r="S1035" s="5">
        <f t="shared" si="273"/>
        <v>1.0876156785095019</v>
      </c>
      <c r="T1035" s="5">
        <f t="shared" si="274"/>
        <v>1.0936565279460813</v>
      </c>
      <c r="U1035" s="5">
        <f t="shared" si="275"/>
        <v>1.0936565279460813</v>
      </c>
      <c r="V1035" s="5">
        <f t="shared" si="276"/>
        <v>1.0936565279460813</v>
      </c>
      <c r="W1035" s="5">
        <f t="shared" si="277"/>
        <v>1.0936565279460813</v>
      </c>
      <c r="X1035" s="5">
        <f t="shared" si="278"/>
        <v>1</v>
      </c>
      <c r="Y1035" s="5">
        <f t="shared" si="279"/>
        <v>1.0712204983305262</v>
      </c>
      <c r="Z1035" s="5">
        <f t="shared" si="280"/>
        <v>1.0006755601079047</v>
      </c>
      <c r="AA1035" s="5">
        <f t="shared" si="281"/>
        <v>1.0159206654510042</v>
      </c>
      <c r="AB1035" s="5">
        <f t="shared" si="282"/>
        <v>1.0159206654510042</v>
      </c>
      <c r="AC1035" s="5">
        <f t="shared" si="283"/>
        <v>1.0159206654510042</v>
      </c>
      <c r="AD1035" s="5">
        <f t="shared" si="284"/>
        <v>1.0159206654510042</v>
      </c>
    </row>
    <row r="1036" spans="15:30" x14ac:dyDescent="0.2">
      <c r="O1036" s="6">
        <f t="shared" si="269"/>
        <v>104.28999999999834</v>
      </c>
      <c r="P1036" s="6">
        <f t="shared" si="270"/>
        <v>104.29999999999835</v>
      </c>
      <c r="Q1036" s="5">
        <f t="shared" si="271"/>
        <v>1.0708768041411603</v>
      </c>
      <c r="R1036" s="5">
        <f t="shared" si="272"/>
        <v>1.0708768041411603</v>
      </c>
      <c r="S1036" s="5">
        <f t="shared" si="273"/>
        <v>1.0872496343877625</v>
      </c>
      <c r="T1036" s="5">
        <f t="shared" si="274"/>
        <v>1.0932904292458321</v>
      </c>
      <c r="U1036" s="5">
        <f t="shared" si="275"/>
        <v>1.0932904292458321</v>
      </c>
      <c r="V1036" s="5">
        <f t="shared" si="276"/>
        <v>1.0932904292458321</v>
      </c>
      <c r="W1036" s="5">
        <f t="shared" si="277"/>
        <v>1.0932904292458321</v>
      </c>
      <c r="X1036" s="5">
        <f t="shared" si="278"/>
        <v>1</v>
      </c>
      <c r="Y1036" s="5">
        <f t="shared" si="279"/>
        <v>1.0708768041411603</v>
      </c>
      <c r="Z1036" s="5">
        <f t="shared" si="280"/>
        <v>1.0006383698668253</v>
      </c>
      <c r="AA1036" s="5">
        <f t="shared" si="281"/>
        <v>1.0157551714327688</v>
      </c>
      <c r="AB1036" s="5">
        <f t="shared" si="282"/>
        <v>1.0157551714327688</v>
      </c>
      <c r="AC1036" s="5">
        <f t="shared" si="283"/>
        <v>1.0157551714327688</v>
      </c>
      <c r="AD1036" s="5">
        <f t="shared" si="284"/>
        <v>1.0157551714327688</v>
      </c>
    </row>
    <row r="1037" spans="15:30" x14ac:dyDescent="0.2">
      <c r="O1037" s="6">
        <f t="shared" si="269"/>
        <v>104.38999999999834</v>
      </c>
      <c r="P1037" s="6">
        <f t="shared" si="270"/>
        <v>104.39999999999834</v>
      </c>
      <c r="Q1037" s="5">
        <f t="shared" si="271"/>
        <v>1.0705343513070389</v>
      </c>
      <c r="R1037" s="5">
        <f t="shared" si="272"/>
        <v>1.0705343513070389</v>
      </c>
      <c r="S1037" s="5">
        <f t="shared" si="273"/>
        <v>1.0868847976462717</v>
      </c>
      <c r="T1037" s="5">
        <f t="shared" si="274"/>
        <v>1.0929254882620911</v>
      </c>
      <c r="U1037" s="5">
        <f t="shared" si="275"/>
        <v>1.0929254882620911</v>
      </c>
      <c r="V1037" s="5">
        <f t="shared" si="276"/>
        <v>1.0929254882620911</v>
      </c>
      <c r="W1037" s="5">
        <f t="shared" si="277"/>
        <v>1.0929254882620911</v>
      </c>
      <c r="X1037" s="5">
        <f t="shared" si="278"/>
        <v>1</v>
      </c>
      <c r="Y1037" s="5">
        <f t="shared" si="279"/>
        <v>1.0705343513070389</v>
      </c>
      <c r="Z1037" s="5">
        <f t="shared" si="280"/>
        <v>1.0006022675950594</v>
      </c>
      <c r="AA1037" s="5">
        <f t="shared" si="281"/>
        <v>1.0155907193787217</v>
      </c>
      <c r="AB1037" s="5">
        <f t="shared" si="282"/>
        <v>1.0155907193787217</v>
      </c>
      <c r="AC1037" s="5">
        <f t="shared" si="283"/>
        <v>1.0155907193787217</v>
      </c>
      <c r="AD1037" s="5">
        <f t="shared" si="284"/>
        <v>1.0155907193787217</v>
      </c>
    </row>
    <row r="1038" spans="15:30" x14ac:dyDescent="0.2">
      <c r="O1038" s="6">
        <f t="shared" si="269"/>
        <v>104.48999999999833</v>
      </c>
      <c r="P1038" s="6">
        <f t="shared" si="270"/>
        <v>104.49999999999834</v>
      </c>
      <c r="Q1038" s="5">
        <f t="shared" si="271"/>
        <v>1.0701931357754628</v>
      </c>
      <c r="R1038" s="5">
        <f t="shared" si="272"/>
        <v>1.0701931357754628</v>
      </c>
      <c r="S1038" s="5">
        <f t="shared" si="273"/>
        <v>1.0865211643750912</v>
      </c>
      <c r="T1038" s="5">
        <f t="shared" si="274"/>
        <v>1.092561701280939</v>
      </c>
      <c r="U1038" s="5">
        <f t="shared" si="275"/>
        <v>1.092561701280939</v>
      </c>
      <c r="V1038" s="5">
        <f t="shared" si="276"/>
        <v>1.092561701280939</v>
      </c>
      <c r="W1038" s="5">
        <f t="shared" si="277"/>
        <v>1.092561701280939</v>
      </c>
      <c r="X1038" s="5">
        <f t="shared" si="278"/>
        <v>1</v>
      </c>
      <c r="Y1038" s="5">
        <f t="shared" si="279"/>
        <v>1.0701931357754628</v>
      </c>
      <c r="Z1038" s="5">
        <f t="shared" si="280"/>
        <v>1.0005672500887712</v>
      </c>
      <c r="AA1038" s="5">
        <f t="shared" si="281"/>
        <v>1.0154273060288304</v>
      </c>
      <c r="AB1038" s="5">
        <f t="shared" si="282"/>
        <v>1.0154273060288304</v>
      </c>
      <c r="AC1038" s="5">
        <f t="shared" si="283"/>
        <v>1.0154273060288304</v>
      </c>
      <c r="AD1038" s="5">
        <f t="shared" si="284"/>
        <v>1.0154273060288304</v>
      </c>
    </row>
    <row r="1039" spans="15:30" x14ac:dyDescent="0.2">
      <c r="O1039" s="6">
        <f t="shared" si="269"/>
        <v>104.58999999999833</v>
      </c>
      <c r="P1039" s="6">
        <f t="shared" si="270"/>
        <v>104.59999999999833</v>
      </c>
      <c r="Q1039" s="5">
        <f t="shared" si="271"/>
        <v>1.0698531535116258</v>
      </c>
      <c r="R1039" s="5">
        <f t="shared" si="272"/>
        <v>1.0698531535116258</v>
      </c>
      <c r="S1039" s="5">
        <f t="shared" si="273"/>
        <v>1.0861587306812841</v>
      </c>
      <c r="T1039" s="5">
        <f t="shared" si="274"/>
        <v>1.0921990646044146</v>
      </c>
      <c r="U1039" s="5">
        <f t="shared" si="275"/>
        <v>1.0921990646044146</v>
      </c>
      <c r="V1039" s="5">
        <f t="shared" si="276"/>
        <v>1.0921990646044146</v>
      </c>
      <c r="W1039" s="5">
        <f t="shared" si="277"/>
        <v>1.0921990646044146</v>
      </c>
      <c r="X1039" s="5">
        <f t="shared" si="278"/>
        <v>1</v>
      </c>
      <c r="Y1039" s="5">
        <f t="shared" si="279"/>
        <v>1.0698531535116258</v>
      </c>
      <c r="Z1039" s="5">
        <f t="shared" si="280"/>
        <v>1.0005333141588693</v>
      </c>
      <c r="AA1039" s="5">
        <f t="shared" si="281"/>
        <v>1.0152649281375254</v>
      </c>
      <c r="AB1039" s="5">
        <f t="shared" si="282"/>
        <v>1.0152649281375254</v>
      </c>
      <c r="AC1039" s="5">
        <f t="shared" si="283"/>
        <v>1.0152649281375254</v>
      </c>
      <c r="AD1039" s="5">
        <f t="shared" si="284"/>
        <v>1.0152649281375254</v>
      </c>
    </row>
    <row r="1040" spans="15:30" x14ac:dyDescent="0.2">
      <c r="O1040" s="6">
        <f t="shared" si="269"/>
        <v>104.68999999999832</v>
      </c>
      <c r="P1040" s="6">
        <f t="shared" si="270"/>
        <v>104.69999999999833</v>
      </c>
      <c r="Q1040" s="5">
        <f t="shared" si="271"/>
        <v>1.0695144004985151</v>
      </c>
      <c r="R1040" s="5">
        <f t="shared" si="272"/>
        <v>1.0695144004985151</v>
      </c>
      <c r="S1040" s="5">
        <f t="shared" si="273"/>
        <v>1.0857974926888234</v>
      </c>
      <c r="T1040" s="5">
        <f t="shared" si="274"/>
        <v>1.0918375745504312</v>
      </c>
      <c r="U1040" s="5">
        <f t="shared" si="275"/>
        <v>1.0918375745504312</v>
      </c>
      <c r="V1040" s="5">
        <f t="shared" si="276"/>
        <v>1.0918375745504312</v>
      </c>
      <c r="W1040" s="5">
        <f t="shared" si="277"/>
        <v>1.0918375745504312</v>
      </c>
      <c r="X1040" s="5">
        <f t="shared" si="278"/>
        <v>1</v>
      </c>
      <c r="Y1040" s="5">
        <f t="shared" si="279"/>
        <v>1.0695144004985151</v>
      </c>
      <c r="Z1040" s="5">
        <f t="shared" si="280"/>
        <v>1.0005004566309241</v>
      </c>
      <c r="AA1040" s="5">
        <f t="shared" si="281"/>
        <v>1.0151035824736194</v>
      </c>
      <c r="AB1040" s="5">
        <f t="shared" si="282"/>
        <v>1.0151035824736194</v>
      </c>
      <c r="AC1040" s="5">
        <f t="shared" si="283"/>
        <v>1.0151035824736194</v>
      </c>
      <c r="AD1040" s="5">
        <f t="shared" si="284"/>
        <v>1.0151035824736194</v>
      </c>
    </row>
    <row r="1041" spans="15:30" x14ac:dyDescent="0.2">
      <c r="O1041" s="6">
        <f t="shared" si="269"/>
        <v>104.78999999999832</v>
      </c>
      <c r="P1041" s="6">
        <f t="shared" si="270"/>
        <v>104.79999999999832</v>
      </c>
      <c r="Q1041" s="5">
        <f t="shared" si="271"/>
        <v>1.0691768727368152</v>
      </c>
      <c r="R1041" s="5">
        <f t="shared" si="272"/>
        <v>1.0691768727368152</v>
      </c>
      <c r="S1041" s="5">
        <f t="shared" si="273"/>
        <v>1.0854374465385017</v>
      </c>
      <c r="T1041" s="5">
        <f t="shared" si="274"/>
        <v>1.0914772274526918</v>
      </c>
      <c r="U1041" s="5">
        <f t="shared" si="275"/>
        <v>1.0914772274526918</v>
      </c>
      <c r="V1041" s="5">
        <f t="shared" si="276"/>
        <v>1.0914772274526918</v>
      </c>
      <c r="W1041" s="5">
        <f t="shared" si="277"/>
        <v>1.0914772274526918</v>
      </c>
      <c r="X1041" s="5">
        <f t="shared" si="278"/>
        <v>1</v>
      </c>
      <c r="Y1041" s="5">
        <f t="shared" si="279"/>
        <v>1.0691768727368152</v>
      </c>
      <c r="Z1041" s="5">
        <f t="shared" si="280"/>
        <v>1.0004686743450872</v>
      </c>
      <c r="AA1041" s="5">
        <f t="shared" si="281"/>
        <v>1.0149432658202309</v>
      </c>
      <c r="AB1041" s="5">
        <f t="shared" si="282"/>
        <v>1.0149432658202309</v>
      </c>
      <c r="AC1041" s="5">
        <f t="shared" si="283"/>
        <v>1.0149432658202309</v>
      </c>
      <c r="AD1041" s="5">
        <f t="shared" si="284"/>
        <v>1.0149432658202309</v>
      </c>
    </row>
    <row r="1042" spans="15:30" x14ac:dyDescent="0.2">
      <c r="O1042" s="6">
        <f t="shared" si="269"/>
        <v>104.88999999999831</v>
      </c>
      <c r="P1042" s="6">
        <f t="shared" si="270"/>
        <v>104.89999999999831</v>
      </c>
      <c r="Q1042" s="5">
        <f t="shared" si="271"/>
        <v>1.0688405662448119</v>
      </c>
      <c r="R1042" s="5">
        <f t="shared" si="272"/>
        <v>1.0688405662448119</v>
      </c>
      <c r="S1042" s="5">
        <f t="shared" si="273"/>
        <v>1.08507858838784</v>
      </c>
      <c r="T1042" s="5">
        <f t="shared" si="274"/>
        <v>1.0911180196606054</v>
      </c>
      <c r="U1042" s="5">
        <f t="shared" si="275"/>
        <v>1.0911180196606054</v>
      </c>
      <c r="V1042" s="5">
        <f t="shared" si="276"/>
        <v>1.0911180196606054</v>
      </c>
      <c r="W1042" s="5">
        <f t="shared" si="277"/>
        <v>1.0911180196606054</v>
      </c>
      <c r="X1042" s="5">
        <f t="shared" si="278"/>
        <v>1</v>
      </c>
      <c r="Y1042" s="5">
        <f t="shared" si="279"/>
        <v>1.0688405662448119</v>
      </c>
      <c r="Z1042" s="5">
        <f t="shared" si="280"/>
        <v>1.0004379641560091</v>
      </c>
      <c r="AA1042" s="5">
        <f t="shared" si="281"/>
        <v>1.0147839749747041</v>
      </c>
      <c r="AB1042" s="5">
        <f t="shared" si="282"/>
        <v>1.0147839749747041</v>
      </c>
      <c r="AC1042" s="5">
        <f t="shared" si="283"/>
        <v>1.0147839749747041</v>
      </c>
      <c r="AD1042" s="5">
        <f t="shared" si="284"/>
        <v>1.0147839749747041</v>
      </c>
    </row>
    <row r="1043" spans="15:30" x14ac:dyDescent="0.2">
      <c r="O1043" s="6">
        <f t="shared" si="269"/>
        <v>104.9899999999983</v>
      </c>
      <c r="P1043" s="6">
        <f t="shared" si="270"/>
        <v>104.99999999999831</v>
      </c>
      <c r="Q1043" s="5">
        <f t="shared" si="271"/>
        <v>1.0685054770582965</v>
      </c>
      <c r="R1043" s="5">
        <f t="shared" si="272"/>
        <v>1.0685054770582965</v>
      </c>
      <c r="S1043" s="5">
        <f t="shared" si="273"/>
        <v>1.0847209144109986</v>
      </c>
      <c r="T1043" s="5">
        <f t="shared" si="274"/>
        <v>1.0907599475392034</v>
      </c>
      <c r="U1043" s="5">
        <f t="shared" si="275"/>
        <v>1.0907599475392034</v>
      </c>
      <c r="V1043" s="5">
        <f t="shared" si="276"/>
        <v>1.0907599475392034</v>
      </c>
      <c r="W1043" s="5">
        <f t="shared" si="277"/>
        <v>1.0907599475392034</v>
      </c>
      <c r="X1043" s="5">
        <f t="shared" si="278"/>
        <v>1</v>
      </c>
      <c r="Y1043" s="5">
        <f t="shared" si="279"/>
        <v>1.0685054770582965</v>
      </c>
      <c r="Z1043" s="5">
        <f t="shared" si="280"/>
        <v>1.0004083229327576</v>
      </c>
      <c r="AA1043" s="5">
        <f t="shared" si="281"/>
        <v>1.0146257067485334</v>
      </c>
      <c r="AB1043" s="5">
        <f t="shared" si="282"/>
        <v>1.0146257067485334</v>
      </c>
      <c r="AC1043" s="5">
        <f t="shared" si="283"/>
        <v>1.0146257067485334</v>
      </c>
      <c r="AD1043" s="5">
        <f t="shared" si="284"/>
        <v>1.0146257067485334</v>
      </c>
    </row>
    <row r="1044" spans="15:30" x14ac:dyDescent="0.2">
      <c r="O1044" s="6">
        <f t="shared" si="269"/>
        <v>105.0899999999983</v>
      </c>
      <c r="P1044" s="6">
        <f t="shared" si="270"/>
        <v>105.0999999999983</v>
      </c>
      <c r="Q1044" s="5">
        <f t="shared" si="271"/>
        <v>1.0681716012304709</v>
      </c>
      <c r="R1044" s="5">
        <f t="shared" si="272"/>
        <v>1.0681716012304709</v>
      </c>
      <c r="S1044" s="5">
        <f t="shared" si="273"/>
        <v>1.0843644207986882</v>
      </c>
      <c r="T1044" s="5">
        <f t="shared" si="274"/>
        <v>1.0904030074690574</v>
      </c>
      <c r="U1044" s="5">
        <f t="shared" si="275"/>
        <v>1.0904030074690574</v>
      </c>
      <c r="V1044" s="5">
        <f t="shared" si="276"/>
        <v>1.0904030074690574</v>
      </c>
      <c r="W1044" s="5">
        <f t="shared" si="277"/>
        <v>1.0904030074690574</v>
      </c>
      <c r="X1044" s="5">
        <f t="shared" si="278"/>
        <v>1</v>
      </c>
      <c r="Y1044" s="5">
        <f t="shared" si="279"/>
        <v>1.0681716012304709</v>
      </c>
      <c r="Z1044" s="5">
        <f t="shared" si="280"/>
        <v>1.0003797475587395</v>
      </c>
      <c r="AA1044" s="5">
        <f t="shared" si="281"/>
        <v>1.0144684579672849</v>
      </c>
      <c r="AB1044" s="5">
        <f t="shared" si="282"/>
        <v>1.0144684579672849</v>
      </c>
      <c r="AC1044" s="5">
        <f t="shared" si="283"/>
        <v>1.0144684579672849</v>
      </c>
      <c r="AD1044" s="5">
        <f t="shared" si="284"/>
        <v>1.0144684579672849</v>
      </c>
    </row>
    <row r="1045" spans="15:30" x14ac:dyDescent="0.2">
      <c r="O1045" s="6">
        <f t="shared" si="269"/>
        <v>105.18999999999829</v>
      </c>
      <c r="P1045" s="6">
        <f t="shared" si="270"/>
        <v>105.1999999999983</v>
      </c>
      <c r="Q1045" s="5">
        <f t="shared" si="271"/>
        <v>1.0678389348318531</v>
      </c>
      <c r="R1045" s="5">
        <f t="shared" si="272"/>
        <v>1.0678389348318531</v>
      </c>
      <c r="S1045" s="5">
        <f t="shared" si="273"/>
        <v>1.0840091037580815</v>
      </c>
      <c r="T1045" s="5">
        <f t="shared" si="274"/>
        <v>1.0900471958461961</v>
      </c>
      <c r="U1045" s="5">
        <f t="shared" si="275"/>
        <v>1.0900471958461961</v>
      </c>
      <c r="V1045" s="5">
        <f t="shared" si="276"/>
        <v>1.0900471958461961</v>
      </c>
      <c r="W1045" s="5">
        <f t="shared" si="277"/>
        <v>1.0900471958461961</v>
      </c>
      <c r="X1045" s="5">
        <f t="shared" si="278"/>
        <v>1</v>
      </c>
      <c r="Y1045" s="5">
        <f t="shared" si="279"/>
        <v>1.0678389348318531</v>
      </c>
      <c r="Z1045" s="5">
        <f t="shared" si="280"/>
        <v>1.0003522349316187</v>
      </c>
      <c r="AA1045" s="5">
        <f t="shared" si="281"/>
        <v>1.0143122254705212</v>
      </c>
      <c r="AB1045" s="5">
        <f t="shared" si="282"/>
        <v>1.0143122254705212</v>
      </c>
      <c r="AC1045" s="5">
        <f t="shared" si="283"/>
        <v>1.0143122254705212</v>
      </c>
      <c r="AD1045" s="5">
        <f t="shared" si="284"/>
        <v>1.0143122254705212</v>
      </c>
    </row>
    <row r="1046" spans="15:30" x14ac:dyDescent="0.2">
      <c r="O1046" s="6">
        <f t="shared" si="269"/>
        <v>105.28999999999829</v>
      </c>
      <c r="P1046" s="6">
        <f t="shared" si="270"/>
        <v>105.29999999999829</v>
      </c>
      <c r="Q1046" s="5">
        <f t="shared" si="271"/>
        <v>1.0675074739501835</v>
      </c>
      <c r="R1046" s="5">
        <f t="shared" si="272"/>
        <v>1.0675074739501835</v>
      </c>
      <c r="S1046" s="5">
        <f t="shared" si="273"/>
        <v>1.0836549595127243</v>
      </c>
      <c r="T1046" s="5">
        <f t="shared" si="274"/>
        <v>1.0896925090820246</v>
      </c>
      <c r="U1046" s="5">
        <f t="shared" si="275"/>
        <v>1.0896925090820246</v>
      </c>
      <c r="V1046" s="5">
        <f t="shared" si="276"/>
        <v>1.0896925090820246</v>
      </c>
      <c r="W1046" s="5">
        <f t="shared" si="277"/>
        <v>1.0896925090820246</v>
      </c>
      <c r="X1046" s="5">
        <f t="shared" si="278"/>
        <v>1</v>
      </c>
      <c r="Y1046" s="5">
        <f t="shared" si="279"/>
        <v>1.0675074739501835</v>
      </c>
      <c r="Z1046" s="5">
        <f t="shared" si="280"/>
        <v>1.0003257819632385</v>
      </c>
      <c r="AA1046" s="5">
        <f t="shared" si="281"/>
        <v>1.0141570061117247</v>
      </c>
      <c r="AB1046" s="5">
        <f t="shared" si="282"/>
        <v>1.0141570061117247</v>
      </c>
      <c r="AC1046" s="5">
        <f t="shared" si="283"/>
        <v>1.0141570061117247</v>
      </c>
      <c r="AD1046" s="5">
        <f t="shared" si="284"/>
        <v>1.0141570061117247</v>
      </c>
    </row>
    <row r="1047" spans="15:30" x14ac:dyDescent="0.2">
      <c r="O1047" s="6">
        <f t="shared" si="269"/>
        <v>105.38999999999828</v>
      </c>
      <c r="P1047" s="6">
        <f t="shared" si="270"/>
        <v>105.39999999999829</v>
      </c>
      <c r="Q1047" s="5">
        <f t="shared" si="271"/>
        <v>1.067177214690332</v>
      </c>
      <c r="R1047" s="5">
        <f t="shared" si="272"/>
        <v>1.067177214690332</v>
      </c>
      <c r="S1047" s="5">
        <f t="shared" si="273"/>
        <v>1.0833019843024494</v>
      </c>
      <c r="T1047" s="5">
        <f t="shared" si="274"/>
        <v>1.0893389436032426</v>
      </c>
      <c r="U1047" s="5">
        <f t="shared" si="275"/>
        <v>1.0893389436032426</v>
      </c>
      <c r="V1047" s="5">
        <f t="shared" si="276"/>
        <v>1.0893389436032426</v>
      </c>
      <c r="W1047" s="5">
        <f t="shared" si="277"/>
        <v>1.0893389436032426</v>
      </c>
      <c r="X1047" s="5">
        <f t="shared" si="278"/>
        <v>1</v>
      </c>
      <c r="Y1047" s="5">
        <f t="shared" si="279"/>
        <v>1.067177214690332</v>
      </c>
      <c r="Z1047" s="5">
        <f t="shared" si="280"/>
        <v>1.0003003855795414</v>
      </c>
      <c r="AA1047" s="5">
        <f t="shared" si="281"/>
        <v>1.0140027967582215</v>
      </c>
      <c r="AB1047" s="5">
        <f t="shared" si="282"/>
        <v>1.0140027967582215</v>
      </c>
      <c r="AC1047" s="5">
        <f t="shared" si="283"/>
        <v>1.0140027967582215</v>
      </c>
      <c r="AD1047" s="5">
        <f t="shared" si="284"/>
        <v>1.0140027967582215</v>
      </c>
    </row>
    <row r="1048" spans="15:30" x14ac:dyDescent="0.2">
      <c r="O1048" s="6">
        <f t="shared" si="269"/>
        <v>105.48999999999828</v>
      </c>
      <c r="P1048" s="6">
        <f t="shared" si="270"/>
        <v>105.49999999999828</v>
      </c>
      <c r="Q1048" s="5">
        <f t="shared" si="271"/>
        <v>1.0668481531742051</v>
      </c>
      <c r="R1048" s="5">
        <f t="shared" si="272"/>
        <v>1.0668481531742051</v>
      </c>
      <c r="S1048" s="5">
        <f t="shared" si="273"/>
        <v>1.0829501743832886</v>
      </c>
      <c r="T1048" s="5">
        <f t="shared" si="274"/>
        <v>1.0889864958517637</v>
      </c>
      <c r="U1048" s="5">
        <f t="shared" si="275"/>
        <v>1.0889864958517637</v>
      </c>
      <c r="V1048" s="5">
        <f t="shared" si="276"/>
        <v>1.0889864958517637</v>
      </c>
      <c r="W1048" s="5">
        <f t="shared" si="277"/>
        <v>1.0889864958517637</v>
      </c>
      <c r="X1048" s="5">
        <f t="shared" si="278"/>
        <v>1</v>
      </c>
      <c r="Y1048" s="5">
        <f t="shared" si="279"/>
        <v>1.0668481531742051</v>
      </c>
      <c r="Z1048" s="5">
        <f t="shared" si="280"/>
        <v>1.0002760427204924</v>
      </c>
      <c r="AA1048" s="5">
        <f t="shared" si="281"/>
        <v>1.0138495942911079</v>
      </c>
      <c r="AB1048" s="5">
        <f t="shared" si="282"/>
        <v>1.0138495942911079</v>
      </c>
      <c r="AC1048" s="5">
        <f t="shared" si="283"/>
        <v>1.0138495942911079</v>
      </c>
      <c r="AD1048" s="5">
        <f t="shared" si="284"/>
        <v>1.0138495942911079</v>
      </c>
    </row>
    <row r="1049" spans="15:30" x14ac:dyDescent="0.2">
      <c r="O1049" s="6">
        <f t="shared" si="269"/>
        <v>105.58999999999827</v>
      </c>
      <c r="P1049" s="6">
        <f t="shared" si="270"/>
        <v>105.59999999999827</v>
      </c>
      <c r="Q1049" s="5">
        <f t="shared" si="271"/>
        <v>1.0665202855406541</v>
      </c>
      <c r="R1049" s="5">
        <f t="shared" si="272"/>
        <v>1.0665202855406541</v>
      </c>
      <c r="S1049" s="5">
        <f t="shared" si="273"/>
        <v>1.0825995260273875</v>
      </c>
      <c r="T1049" s="5">
        <f t="shared" si="274"/>
        <v>1.0886351622846351</v>
      </c>
      <c r="U1049" s="5">
        <f t="shared" si="275"/>
        <v>1.0886351622846351</v>
      </c>
      <c r="V1049" s="5">
        <f t="shared" si="276"/>
        <v>1.0886351622846351</v>
      </c>
      <c r="W1049" s="5">
        <f t="shared" si="277"/>
        <v>1.0886351622846351</v>
      </c>
      <c r="X1049" s="5">
        <f t="shared" si="278"/>
        <v>1</v>
      </c>
      <c r="Y1049" s="5">
        <f t="shared" si="279"/>
        <v>1.0665202855406541</v>
      </c>
      <c r="Z1049" s="5">
        <f t="shared" si="280"/>
        <v>1.0002527503399998</v>
      </c>
      <c r="AA1049" s="5">
        <f t="shared" si="281"/>
        <v>1.0136973956051749</v>
      </c>
      <c r="AB1049" s="5">
        <f t="shared" si="282"/>
        <v>1.0136973956051749</v>
      </c>
      <c r="AC1049" s="5">
        <f t="shared" si="283"/>
        <v>1.0136973956051749</v>
      </c>
      <c r="AD1049" s="5">
        <f t="shared" si="284"/>
        <v>1.0136973956051749</v>
      </c>
    </row>
    <row r="1050" spans="15:30" x14ac:dyDescent="0.2">
      <c r="O1050" s="6">
        <f t="shared" si="269"/>
        <v>105.68999999999826</v>
      </c>
      <c r="P1050" s="6">
        <f t="shared" si="270"/>
        <v>105.69999999999827</v>
      </c>
      <c r="Q1050" s="5">
        <f t="shared" si="271"/>
        <v>1.0661936079453842</v>
      </c>
      <c r="R1050" s="5">
        <f t="shared" si="272"/>
        <v>1.0661936079453842</v>
      </c>
      <c r="S1050" s="5">
        <f t="shared" si="273"/>
        <v>1.0822500355229188</v>
      </c>
      <c r="T1050" s="5">
        <f t="shared" si="274"/>
        <v>1.0882849393739582</v>
      </c>
      <c r="U1050" s="5">
        <f t="shared" si="275"/>
        <v>1.0882849393739582</v>
      </c>
      <c r="V1050" s="5">
        <f t="shared" si="276"/>
        <v>1.0882849393739582</v>
      </c>
      <c r="W1050" s="5">
        <f t="shared" si="277"/>
        <v>1.0882849393739582</v>
      </c>
      <c r="X1050" s="5">
        <f t="shared" si="278"/>
        <v>1</v>
      </c>
      <c r="Y1050" s="5">
        <f t="shared" si="279"/>
        <v>1.0661936079453842</v>
      </c>
      <c r="Z1050" s="5">
        <f t="shared" si="280"/>
        <v>1.0002305054058396</v>
      </c>
      <c r="AA1050" s="5">
        <f t="shared" si="281"/>
        <v>1.0135461976088342</v>
      </c>
      <c r="AB1050" s="5">
        <f t="shared" si="282"/>
        <v>1.0135461976088342</v>
      </c>
      <c r="AC1050" s="5">
        <f t="shared" si="283"/>
        <v>1.0135461976088342</v>
      </c>
      <c r="AD1050" s="5">
        <f t="shared" si="284"/>
        <v>1.0135461976088342</v>
      </c>
    </row>
    <row r="1051" spans="15:30" x14ac:dyDescent="0.2">
      <c r="O1051" s="6">
        <f t="shared" si="269"/>
        <v>105.78999999999826</v>
      </c>
      <c r="P1051" s="6">
        <f t="shared" si="270"/>
        <v>105.79999999999826</v>
      </c>
      <c r="Q1051" s="5">
        <f t="shared" si="271"/>
        <v>1.0658681165608626</v>
      </c>
      <c r="R1051" s="5">
        <f t="shared" si="272"/>
        <v>1.0658681165608626</v>
      </c>
      <c r="S1051" s="5">
        <f t="shared" si="273"/>
        <v>1.0819016991739978</v>
      </c>
      <c r="T1051" s="5">
        <f t="shared" si="274"/>
        <v>1.0879358236068095</v>
      </c>
      <c r="U1051" s="5">
        <f t="shared" si="275"/>
        <v>1.0879358236068095</v>
      </c>
      <c r="V1051" s="5">
        <f t="shared" si="276"/>
        <v>1.0879358236068095</v>
      </c>
      <c r="W1051" s="5">
        <f t="shared" si="277"/>
        <v>1.0879358236068095</v>
      </c>
      <c r="X1051" s="5">
        <f t="shared" si="278"/>
        <v>1</v>
      </c>
      <c r="Y1051" s="5">
        <f t="shared" si="279"/>
        <v>1.0658681165608626</v>
      </c>
      <c r="Z1051" s="5">
        <f t="shared" si="280"/>
        <v>1.0002093048995768</v>
      </c>
      <c r="AA1051" s="5">
        <f t="shared" si="281"/>
        <v>1.0133959972240452</v>
      </c>
      <c r="AB1051" s="5">
        <f t="shared" si="282"/>
        <v>1.0133959972240452</v>
      </c>
      <c r="AC1051" s="5">
        <f t="shared" si="283"/>
        <v>1.0133959972240452</v>
      </c>
      <c r="AD1051" s="5">
        <f t="shared" si="284"/>
        <v>1.0133959972240452</v>
      </c>
    </row>
    <row r="1052" spans="15:30" x14ac:dyDescent="0.2">
      <c r="O1052" s="6">
        <f t="shared" si="269"/>
        <v>105.88999999999825</v>
      </c>
      <c r="P1052" s="6">
        <f t="shared" si="270"/>
        <v>105.89999999999826</v>
      </c>
      <c r="Q1052" s="5">
        <f t="shared" si="271"/>
        <v>1.0655438075762289</v>
      </c>
      <c r="R1052" s="5">
        <f t="shared" si="272"/>
        <v>1.0655438075762289</v>
      </c>
      <c r="S1052" s="5">
        <f t="shared" si="273"/>
        <v>1.081554513300597</v>
      </c>
      <c r="T1052" s="5">
        <f t="shared" si="274"/>
        <v>1.0875878114851616</v>
      </c>
      <c r="U1052" s="5">
        <f t="shared" si="275"/>
        <v>1.0875878114851616</v>
      </c>
      <c r="V1052" s="5">
        <f t="shared" si="276"/>
        <v>1.0875878114851616</v>
      </c>
      <c r="W1052" s="5">
        <f t="shared" si="277"/>
        <v>1.0875878114851616</v>
      </c>
      <c r="X1052" s="5">
        <f t="shared" si="278"/>
        <v>1</v>
      </c>
      <c r="Y1052" s="5">
        <f t="shared" si="279"/>
        <v>1.0655438075762289</v>
      </c>
      <c r="Z1052" s="5">
        <f t="shared" si="280"/>
        <v>1.0001891458164913</v>
      </c>
      <c r="AA1052" s="5">
        <f t="shared" si="281"/>
        <v>1.0132467913862409</v>
      </c>
      <c r="AB1052" s="5">
        <f t="shared" si="282"/>
        <v>1.0132467913862409</v>
      </c>
      <c r="AC1052" s="5">
        <f t="shared" si="283"/>
        <v>1.0132467913862409</v>
      </c>
      <c r="AD1052" s="5">
        <f t="shared" si="284"/>
        <v>1.0132467913862409</v>
      </c>
    </row>
    <row r="1053" spans="15:30" x14ac:dyDescent="0.2">
      <c r="O1053" s="6">
        <f t="shared" si="269"/>
        <v>105.98999999999825</v>
      </c>
      <c r="P1053" s="6">
        <f t="shared" si="270"/>
        <v>105.99999999999825</v>
      </c>
      <c r="Q1053" s="5">
        <f t="shared" si="271"/>
        <v>1.0652206771972064</v>
      </c>
      <c r="R1053" s="5">
        <f t="shared" si="272"/>
        <v>1.0652206771972064</v>
      </c>
      <c r="S1053" s="5">
        <f t="shared" si="273"/>
        <v>1.0812084742384633</v>
      </c>
      <c r="T1053" s="5">
        <f t="shared" si="274"/>
        <v>1.0872408995258049</v>
      </c>
      <c r="U1053" s="5">
        <f t="shared" si="275"/>
        <v>1.0872408995258049</v>
      </c>
      <c r="V1053" s="5">
        <f t="shared" si="276"/>
        <v>1.0872408995258049</v>
      </c>
      <c r="W1053" s="5">
        <f t="shared" si="277"/>
        <v>1.0872408995258049</v>
      </c>
      <c r="X1053" s="5">
        <f t="shared" si="278"/>
        <v>1</v>
      </c>
      <c r="Y1053" s="5">
        <f t="shared" si="279"/>
        <v>1.0652206771972064</v>
      </c>
      <c r="Z1053" s="5">
        <f t="shared" si="280"/>
        <v>1.0001700251655008</v>
      </c>
      <c r="AA1053" s="5">
        <f t="shared" si="281"/>
        <v>1.0130985770442562</v>
      </c>
      <c r="AB1053" s="5">
        <f t="shared" si="282"/>
        <v>1.0130985770442562</v>
      </c>
      <c r="AC1053" s="5">
        <f t="shared" si="283"/>
        <v>1.0130985770442562</v>
      </c>
      <c r="AD1053" s="5">
        <f t="shared" si="284"/>
        <v>1.0130985770442562</v>
      </c>
    </row>
    <row r="1054" spans="15:30" x14ac:dyDescent="0.2">
      <c r="O1054" s="6">
        <f t="shared" si="269"/>
        <v>106.08999999999824</v>
      </c>
      <c r="P1054" s="6">
        <f t="shared" si="270"/>
        <v>106.09999999999825</v>
      </c>
      <c r="Q1054" s="5">
        <f t="shared" si="271"/>
        <v>1.0648987216460115</v>
      </c>
      <c r="R1054" s="5">
        <f t="shared" si="272"/>
        <v>1.0648987216460115</v>
      </c>
      <c r="S1054" s="5">
        <f t="shared" si="273"/>
        <v>1.0808635783390326</v>
      </c>
      <c r="T1054" s="5">
        <f t="shared" si="274"/>
        <v>1.0868950842602707</v>
      </c>
      <c r="U1054" s="5">
        <f t="shared" si="275"/>
        <v>1.0868950842602707</v>
      </c>
      <c r="V1054" s="5">
        <f t="shared" si="276"/>
        <v>1.0868950842602707</v>
      </c>
      <c r="W1054" s="5">
        <f t="shared" si="277"/>
        <v>1.0868950842602707</v>
      </c>
      <c r="X1054" s="5">
        <f t="shared" si="278"/>
        <v>1</v>
      </c>
      <c r="Y1054" s="5">
        <f t="shared" si="279"/>
        <v>1.0648987216460115</v>
      </c>
      <c r="Z1054" s="5">
        <f t="shared" si="280"/>
        <v>1.0001519399690861</v>
      </c>
      <c r="AA1054" s="5">
        <f t="shared" si="281"/>
        <v>1.0129513511602559</v>
      </c>
      <c r="AB1054" s="5">
        <f t="shared" si="282"/>
        <v>1.0129513511602559</v>
      </c>
      <c r="AC1054" s="5">
        <f t="shared" si="283"/>
        <v>1.0129513511602559</v>
      </c>
      <c r="AD1054" s="5">
        <f t="shared" si="284"/>
        <v>1.0129513511602559</v>
      </c>
    </row>
    <row r="1055" spans="15:30" x14ac:dyDescent="0.2">
      <c r="O1055" s="6">
        <f t="shared" si="269"/>
        <v>106.18999999999824</v>
      </c>
      <c r="P1055" s="6">
        <f t="shared" si="270"/>
        <v>106.19999999999824</v>
      </c>
      <c r="Q1055" s="5">
        <f t="shared" si="271"/>
        <v>1.064577937161266</v>
      </c>
      <c r="R1055" s="5">
        <f t="shared" si="272"/>
        <v>1.064577937161266</v>
      </c>
      <c r="S1055" s="5">
        <f t="shared" si="273"/>
        <v>1.0805198219693484</v>
      </c>
      <c r="T1055" s="5">
        <f t="shared" si="274"/>
        <v>1.0865503622347525</v>
      </c>
      <c r="U1055" s="5">
        <f t="shared" si="275"/>
        <v>1.0865503622347525</v>
      </c>
      <c r="V1055" s="5">
        <f t="shared" si="276"/>
        <v>1.0865503622347525</v>
      </c>
      <c r="W1055" s="5">
        <f t="shared" si="277"/>
        <v>1.0865503622347525</v>
      </c>
      <c r="X1055" s="5">
        <f t="shared" si="278"/>
        <v>1</v>
      </c>
      <c r="Y1055" s="5">
        <f t="shared" si="279"/>
        <v>1.064577937161266</v>
      </c>
      <c r="Z1055" s="5">
        <f t="shared" si="280"/>
        <v>1.0001348872632161</v>
      </c>
      <c r="AA1055" s="5">
        <f t="shared" si="281"/>
        <v>1.0128051107096618</v>
      </c>
      <c r="AB1055" s="5">
        <f t="shared" si="282"/>
        <v>1.0128051107096618</v>
      </c>
      <c r="AC1055" s="5">
        <f t="shared" si="283"/>
        <v>1.0128051107096618</v>
      </c>
      <c r="AD1055" s="5">
        <f t="shared" si="284"/>
        <v>1.0128051107096618</v>
      </c>
    </row>
    <row r="1056" spans="15:30" x14ac:dyDescent="0.2">
      <c r="O1056" s="6">
        <f t="shared" si="269"/>
        <v>106.28999999999823</v>
      </c>
      <c r="P1056" s="6">
        <f t="shared" si="270"/>
        <v>106.29999999999824</v>
      </c>
      <c r="Q1056" s="5">
        <f t="shared" si="271"/>
        <v>1.064258319997909</v>
      </c>
      <c r="R1056" s="5">
        <f t="shared" si="272"/>
        <v>1.064258319997909</v>
      </c>
      <c r="S1056" s="5">
        <f t="shared" si="273"/>
        <v>1.0801772015119782</v>
      </c>
      <c r="T1056" s="5">
        <f t="shared" si="274"/>
        <v>1.0862067300100309</v>
      </c>
      <c r="U1056" s="5">
        <f t="shared" si="275"/>
        <v>1.0862067300100309</v>
      </c>
      <c r="V1056" s="5">
        <f t="shared" si="276"/>
        <v>1.0862067300100309</v>
      </c>
      <c r="W1056" s="5">
        <f t="shared" si="277"/>
        <v>1.0862067300100309</v>
      </c>
      <c r="X1056" s="5">
        <f t="shared" si="278"/>
        <v>1</v>
      </c>
      <c r="Y1056" s="5">
        <f t="shared" si="279"/>
        <v>1.064258319997909</v>
      </c>
      <c r="Z1056" s="5">
        <f t="shared" si="280"/>
        <v>1.000118864097274</v>
      </c>
      <c r="AA1056" s="5">
        <f t="shared" si="281"/>
        <v>1.0126598526810826</v>
      </c>
      <c r="AB1056" s="5">
        <f t="shared" si="282"/>
        <v>1.0126598526810826</v>
      </c>
      <c r="AC1056" s="5">
        <f t="shared" si="283"/>
        <v>1.0126598526810826</v>
      </c>
      <c r="AD1056" s="5">
        <f t="shared" si="284"/>
        <v>1.0126598526810826</v>
      </c>
    </row>
    <row r="1057" spans="15:30" x14ac:dyDescent="0.2">
      <c r="O1057" s="6">
        <f t="shared" si="269"/>
        <v>106.38999999999822</v>
      </c>
      <c r="P1057" s="6">
        <f t="shared" si="270"/>
        <v>106.39999999999823</v>
      </c>
      <c r="Q1057" s="5">
        <f t="shared" si="271"/>
        <v>1.06393986642711</v>
      </c>
      <c r="R1057" s="5">
        <f t="shared" si="272"/>
        <v>1.06393986642711</v>
      </c>
      <c r="S1057" s="5">
        <f t="shared" si="273"/>
        <v>1.0798357133649319</v>
      </c>
      <c r="T1057" s="5">
        <f t="shared" si="274"/>
        <v>1.0858641841613961</v>
      </c>
      <c r="U1057" s="5">
        <f t="shared" si="275"/>
        <v>1.0858641841613961</v>
      </c>
      <c r="V1057" s="5">
        <f t="shared" si="276"/>
        <v>1.0858641841613961</v>
      </c>
      <c r="W1057" s="5">
        <f t="shared" si="277"/>
        <v>1.0858641841613961</v>
      </c>
      <c r="X1057" s="5">
        <f t="shared" si="278"/>
        <v>1</v>
      </c>
      <c r="Y1057" s="5">
        <f t="shared" si="279"/>
        <v>1.06393986642711</v>
      </c>
      <c r="Z1057" s="5">
        <f t="shared" si="280"/>
        <v>1.0001038675339833</v>
      </c>
      <c r="AA1057" s="5">
        <f t="shared" si="281"/>
        <v>1.0125155740762424</v>
      </c>
      <c r="AB1057" s="5">
        <f t="shared" si="282"/>
        <v>1.0125155740762424</v>
      </c>
      <c r="AC1057" s="5">
        <f t="shared" si="283"/>
        <v>1.0125155740762424</v>
      </c>
      <c r="AD1057" s="5">
        <f t="shared" si="284"/>
        <v>1.0125155740762424</v>
      </c>
    </row>
    <row r="1058" spans="15:30" x14ac:dyDescent="0.2">
      <c r="O1058" s="6">
        <f t="shared" si="269"/>
        <v>106.48999999999822</v>
      </c>
      <c r="P1058" s="6">
        <f t="shared" si="270"/>
        <v>106.49999999999822</v>
      </c>
      <c r="Q1058" s="5">
        <f t="shared" si="271"/>
        <v>1.0636225727361817</v>
      </c>
      <c r="R1058" s="5">
        <f t="shared" si="272"/>
        <v>1.0636225727361817</v>
      </c>
      <c r="S1058" s="5">
        <f t="shared" si="273"/>
        <v>1.0794953539415804</v>
      </c>
      <c r="T1058" s="5">
        <f t="shared" si="274"/>
        <v>1.0855227212785725</v>
      </c>
      <c r="U1058" s="5">
        <f t="shared" si="275"/>
        <v>1.0855227212785725</v>
      </c>
      <c r="V1058" s="5">
        <f t="shared" si="276"/>
        <v>1.0855227212785725</v>
      </c>
      <c r="W1058" s="5">
        <f t="shared" si="277"/>
        <v>1.0855227212785725</v>
      </c>
      <c r="X1058" s="5">
        <f t="shared" si="278"/>
        <v>1</v>
      </c>
      <c r="Y1058" s="5">
        <f t="shared" si="279"/>
        <v>1.0636225727361817</v>
      </c>
      <c r="Z1058" s="5">
        <f t="shared" si="280"/>
        <v>1.0000898946493348</v>
      </c>
      <c r="AA1058" s="5">
        <f t="shared" si="281"/>
        <v>1.0123722719099113</v>
      </c>
      <c r="AB1058" s="5">
        <f t="shared" si="282"/>
        <v>1.0123722719099113</v>
      </c>
      <c r="AC1058" s="5">
        <f t="shared" si="283"/>
        <v>1.0123722719099113</v>
      </c>
      <c r="AD1058" s="5">
        <f t="shared" si="284"/>
        <v>1.0123722719099113</v>
      </c>
    </row>
    <row r="1059" spans="15:30" x14ac:dyDescent="0.2">
      <c r="O1059" s="6">
        <f t="shared" si="269"/>
        <v>106.58999999999821</v>
      </c>
      <c r="P1059" s="6">
        <f t="shared" si="270"/>
        <v>106.59999999999822</v>
      </c>
      <c r="Q1059" s="5">
        <f t="shared" si="271"/>
        <v>1.0633064352284933</v>
      </c>
      <c r="R1059" s="5">
        <f t="shared" si="272"/>
        <v>1.0633064352284933</v>
      </c>
      <c r="S1059" s="5">
        <f t="shared" si="273"/>
        <v>1.0791561196705739</v>
      </c>
      <c r="T1059" s="5">
        <f t="shared" si="274"/>
        <v>1.0851823379656438</v>
      </c>
      <c r="U1059" s="5">
        <f t="shared" si="275"/>
        <v>1.0851823379656438</v>
      </c>
      <c r="V1059" s="5">
        <f t="shared" si="276"/>
        <v>1.0851823379656438</v>
      </c>
      <c r="W1059" s="5">
        <f t="shared" si="277"/>
        <v>1.0851823379656438</v>
      </c>
      <c r="X1059" s="5">
        <f t="shared" si="278"/>
        <v>1</v>
      </c>
      <c r="Y1059" s="5">
        <f t="shared" si="279"/>
        <v>1.0633064352284933</v>
      </c>
      <c r="Z1059" s="5">
        <f t="shared" si="280"/>
        <v>1.0000769425325131</v>
      </c>
      <c r="AA1059" s="5">
        <f t="shared" si="281"/>
        <v>1.0122299432098343</v>
      </c>
      <c r="AB1059" s="5">
        <f t="shared" si="282"/>
        <v>1.0122299432098343</v>
      </c>
      <c r="AC1059" s="5">
        <f t="shared" si="283"/>
        <v>1.0122299432098343</v>
      </c>
      <c r="AD1059" s="5">
        <f t="shared" si="284"/>
        <v>1.0122299432098343</v>
      </c>
    </row>
    <row r="1060" spans="15:30" x14ac:dyDescent="0.2">
      <c r="O1060" s="6">
        <f t="shared" si="269"/>
        <v>106.68999999999821</v>
      </c>
      <c r="P1060" s="6">
        <f t="shared" si="270"/>
        <v>106.69999999999821</v>
      </c>
      <c r="Q1060" s="5">
        <f t="shared" si="271"/>
        <v>1.0629914502233855</v>
      </c>
      <c r="R1060" s="5">
        <f t="shared" si="272"/>
        <v>1.0629914502233855</v>
      </c>
      <c r="S1060" s="5">
        <f t="shared" si="273"/>
        <v>1.0788180069957629</v>
      </c>
      <c r="T1060" s="5">
        <f t="shared" si="274"/>
        <v>1.0848430308409776</v>
      </c>
      <c r="U1060" s="5">
        <f t="shared" si="275"/>
        <v>1.0848430308409776</v>
      </c>
      <c r="V1060" s="5">
        <f t="shared" si="276"/>
        <v>1.0848430308409776</v>
      </c>
      <c r="W1060" s="5">
        <f t="shared" si="277"/>
        <v>1.0848430308409776</v>
      </c>
      <c r="X1060" s="5">
        <f t="shared" si="278"/>
        <v>1</v>
      </c>
      <c r="Y1060" s="5">
        <f t="shared" si="279"/>
        <v>1.0629914502233855</v>
      </c>
      <c r="Z1060" s="5">
        <f t="shared" si="280"/>
        <v>1.0000650082858256</v>
      </c>
      <c r="AA1060" s="5">
        <f t="shared" si="281"/>
        <v>1.0120885850166628</v>
      </c>
      <c r="AB1060" s="5">
        <f t="shared" si="282"/>
        <v>1.0120885850166628</v>
      </c>
      <c r="AC1060" s="5">
        <f t="shared" si="283"/>
        <v>1.0120885850166628</v>
      </c>
      <c r="AD1060" s="5">
        <f t="shared" si="284"/>
        <v>1.0120885850166628</v>
      </c>
    </row>
    <row r="1061" spans="15:30" x14ac:dyDescent="0.2">
      <c r="O1061" s="6">
        <f t="shared" si="269"/>
        <v>106.7899999999982</v>
      </c>
      <c r="P1061" s="6">
        <f t="shared" si="270"/>
        <v>106.79999999999821</v>
      </c>
      <c r="Q1061" s="5">
        <f t="shared" si="271"/>
        <v>1.0626776140560854</v>
      </c>
      <c r="R1061" s="5">
        <f t="shared" si="272"/>
        <v>1.0626776140560854</v>
      </c>
      <c r="S1061" s="5">
        <f t="shared" si="273"/>
        <v>1.0784810123761164</v>
      </c>
      <c r="T1061" s="5">
        <f t="shared" si="274"/>
        <v>1.084504796537151</v>
      </c>
      <c r="U1061" s="5">
        <f t="shared" si="275"/>
        <v>1.084504796537151</v>
      </c>
      <c r="V1061" s="5">
        <f t="shared" si="276"/>
        <v>1.084504796537151</v>
      </c>
      <c r="W1061" s="5">
        <f t="shared" si="277"/>
        <v>1.084504796537151</v>
      </c>
      <c r="X1061" s="5">
        <f t="shared" si="278"/>
        <v>1</v>
      </c>
      <c r="Y1061" s="5">
        <f t="shared" si="279"/>
        <v>1.0626776140560854</v>
      </c>
      <c r="Z1061" s="5">
        <f t="shared" si="280"/>
        <v>1.000054089024629</v>
      </c>
      <c r="AA1061" s="5">
        <f t="shared" si="281"/>
        <v>1.0119481943838851</v>
      </c>
      <c r="AB1061" s="5">
        <f t="shared" si="282"/>
        <v>1.0119481943838851</v>
      </c>
      <c r="AC1061" s="5">
        <f t="shared" si="283"/>
        <v>1.0119481943838851</v>
      </c>
      <c r="AD1061" s="5">
        <f t="shared" si="284"/>
        <v>1.0119481943838851</v>
      </c>
    </row>
    <row r="1062" spans="15:30" x14ac:dyDescent="0.2">
      <c r="O1062" s="6">
        <f t="shared" si="269"/>
        <v>106.8899999999982</v>
      </c>
      <c r="P1062" s="6">
        <f t="shared" si="270"/>
        <v>106.8999999999982</v>
      </c>
      <c r="Q1062" s="5">
        <f t="shared" si="271"/>
        <v>1.0623649230776213</v>
      </c>
      <c r="R1062" s="5">
        <f t="shared" si="272"/>
        <v>1.0623649230776213</v>
      </c>
      <c r="S1062" s="5">
        <f t="shared" si="273"/>
        <v>1.0781451322856435</v>
      </c>
      <c r="T1062" s="5">
        <f t="shared" si="274"/>
        <v>1.0841676317008773</v>
      </c>
      <c r="U1062" s="5">
        <f t="shared" si="275"/>
        <v>1.0841676317008773</v>
      </c>
      <c r="V1062" s="5">
        <f t="shared" si="276"/>
        <v>1.0841676317008773</v>
      </c>
      <c r="W1062" s="5">
        <f t="shared" si="277"/>
        <v>1.0841676317008773</v>
      </c>
      <c r="X1062" s="5">
        <f t="shared" si="278"/>
        <v>1</v>
      </c>
      <c r="Y1062" s="5">
        <f t="shared" si="279"/>
        <v>1.0623649230776213</v>
      </c>
      <c r="Z1062" s="5">
        <f t="shared" si="280"/>
        <v>1.0000441818772594</v>
      </c>
      <c r="AA1062" s="5">
        <f t="shared" si="281"/>
        <v>1.0118087683777583</v>
      </c>
      <c r="AB1062" s="5">
        <f t="shared" si="282"/>
        <v>1.0118087683777583</v>
      </c>
      <c r="AC1062" s="5">
        <f t="shared" si="283"/>
        <v>1.0118087683777583</v>
      </c>
      <c r="AD1062" s="5">
        <f t="shared" si="284"/>
        <v>1.0118087683777583</v>
      </c>
    </row>
    <row r="1063" spans="15:30" x14ac:dyDescent="0.2">
      <c r="O1063" s="6">
        <f t="shared" si="269"/>
        <v>106.98999999999819</v>
      </c>
      <c r="P1063" s="6">
        <f t="shared" si="270"/>
        <v>106.9999999999982</v>
      </c>
      <c r="Q1063" s="5">
        <f t="shared" si="271"/>
        <v>1.0620533736547388</v>
      </c>
      <c r="R1063" s="5">
        <f t="shared" si="272"/>
        <v>1.0620533736547388</v>
      </c>
      <c r="S1063" s="5">
        <f t="shared" si="273"/>
        <v>1.0778103632133145</v>
      </c>
      <c r="T1063" s="5">
        <f t="shared" si="274"/>
        <v>1.0838315329929313</v>
      </c>
      <c r="U1063" s="5">
        <f t="shared" si="275"/>
        <v>1.0838315329929313</v>
      </c>
      <c r="V1063" s="5">
        <f t="shared" si="276"/>
        <v>1.0838315329929313</v>
      </c>
      <c r="W1063" s="5">
        <f t="shared" si="277"/>
        <v>1.0838315329929313</v>
      </c>
      <c r="X1063" s="5">
        <f t="shared" si="278"/>
        <v>1</v>
      </c>
      <c r="Y1063" s="5">
        <f t="shared" si="279"/>
        <v>1.0620533736547388</v>
      </c>
      <c r="Z1063" s="5">
        <f t="shared" si="280"/>
        <v>1.0000352839849607</v>
      </c>
      <c r="AA1063" s="5">
        <f t="shared" si="281"/>
        <v>1.0116703040772395</v>
      </c>
      <c r="AB1063" s="5">
        <f t="shared" si="282"/>
        <v>1.0116703040772395</v>
      </c>
      <c r="AC1063" s="5">
        <f t="shared" si="283"/>
        <v>1.0116703040772395</v>
      </c>
      <c r="AD1063" s="5">
        <f t="shared" si="284"/>
        <v>1.0116703040772395</v>
      </c>
    </row>
    <row r="1064" spans="15:30" x14ac:dyDescent="0.2">
      <c r="O1064" s="6">
        <f t="shared" si="269"/>
        <v>107.08999999999818</v>
      </c>
      <c r="P1064" s="6">
        <f t="shared" si="270"/>
        <v>107.09999999999819</v>
      </c>
      <c r="Q1064" s="5">
        <f t="shared" si="271"/>
        <v>1.061742962169818</v>
      </c>
      <c r="R1064" s="5">
        <f t="shared" si="272"/>
        <v>1.061742962169818</v>
      </c>
      <c r="S1064" s="5">
        <f t="shared" si="273"/>
        <v>1.0774767016629818</v>
      </c>
      <c r="T1064" s="5">
        <f t="shared" si="274"/>
        <v>1.083496497088078</v>
      </c>
      <c r="U1064" s="5">
        <f t="shared" si="275"/>
        <v>1.083496497088078</v>
      </c>
      <c r="V1064" s="5">
        <f t="shared" si="276"/>
        <v>1.083496497088078</v>
      </c>
      <c r="W1064" s="5">
        <f t="shared" si="277"/>
        <v>1.083496497088078</v>
      </c>
      <c r="X1064" s="5">
        <f t="shared" si="278"/>
        <v>1</v>
      </c>
      <c r="Y1064" s="5">
        <f t="shared" si="279"/>
        <v>1.061742962169818</v>
      </c>
      <c r="Z1064" s="5">
        <f t="shared" si="280"/>
        <v>1.0000273925018144</v>
      </c>
      <c r="AA1064" s="5">
        <f t="shared" si="281"/>
        <v>1.0115327985739186</v>
      </c>
      <c r="AB1064" s="5">
        <f t="shared" si="282"/>
        <v>1.0115327985739186</v>
      </c>
      <c r="AC1064" s="5">
        <f t="shared" si="283"/>
        <v>1.0115327985739186</v>
      </c>
      <c r="AD1064" s="5">
        <f t="shared" si="284"/>
        <v>1.0115327985739186</v>
      </c>
    </row>
    <row r="1065" spans="15:30" x14ac:dyDescent="0.2">
      <c r="O1065" s="6">
        <f t="shared" si="269"/>
        <v>107.18999999999818</v>
      </c>
      <c r="P1065" s="6">
        <f t="shared" si="270"/>
        <v>107.19999999999818</v>
      </c>
      <c r="Q1065" s="5">
        <f t="shared" si="271"/>
        <v>1.0614336850207888</v>
      </c>
      <c r="R1065" s="5">
        <f t="shared" si="272"/>
        <v>1.0614336850207888</v>
      </c>
      <c r="S1065" s="5">
        <f t="shared" si="273"/>
        <v>1.0771441441533023</v>
      </c>
      <c r="T1065" s="5">
        <f t="shared" si="274"/>
        <v>1.0831625206749986</v>
      </c>
      <c r="U1065" s="5">
        <f t="shared" si="275"/>
        <v>1.0831625206749986</v>
      </c>
      <c r="V1065" s="5">
        <f t="shared" si="276"/>
        <v>1.0831625206749986</v>
      </c>
      <c r="W1065" s="5">
        <f t="shared" si="277"/>
        <v>1.0831625206749986</v>
      </c>
      <c r="X1065" s="5">
        <f t="shared" si="278"/>
        <v>1</v>
      </c>
      <c r="Y1065" s="5">
        <f t="shared" si="279"/>
        <v>1.0614336850207888</v>
      </c>
      <c r="Z1065" s="5">
        <f t="shared" si="280"/>
        <v>1.0000205045946691</v>
      </c>
      <c r="AA1065" s="5">
        <f t="shared" si="281"/>
        <v>1.0113962489719515</v>
      </c>
      <c r="AB1065" s="5">
        <f t="shared" si="282"/>
        <v>1.0113962489719515</v>
      </c>
      <c r="AC1065" s="5">
        <f t="shared" si="283"/>
        <v>1.0113962489719515</v>
      </c>
      <c r="AD1065" s="5">
        <f t="shared" si="284"/>
        <v>1.0113962489719515</v>
      </c>
    </row>
    <row r="1066" spans="15:30" x14ac:dyDescent="0.2">
      <c r="O1066" s="6">
        <f t="shared" si="269"/>
        <v>107.28999999999817</v>
      </c>
      <c r="P1066" s="6">
        <f t="shared" si="270"/>
        <v>107.29999999999818</v>
      </c>
      <c r="Q1066" s="5">
        <f t="shared" si="271"/>
        <v>1.0611255386210501</v>
      </c>
      <c r="R1066" s="5">
        <f t="shared" si="272"/>
        <v>1.0611255386210501</v>
      </c>
      <c r="S1066" s="5">
        <f t="shared" si="273"/>
        <v>1.0768126872176595</v>
      </c>
      <c r="T1066" s="5">
        <f t="shared" si="274"/>
        <v>1.0828296004562188</v>
      </c>
      <c r="U1066" s="5">
        <f t="shared" si="275"/>
        <v>1.0828296004562188</v>
      </c>
      <c r="V1066" s="5">
        <f t="shared" si="276"/>
        <v>1.0828296004562188</v>
      </c>
      <c r="W1066" s="5">
        <f t="shared" si="277"/>
        <v>1.0828296004562188</v>
      </c>
      <c r="X1066" s="5">
        <f t="shared" si="278"/>
        <v>1</v>
      </c>
      <c r="Y1066" s="5">
        <f t="shared" si="279"/>
        <v>1.0611255386210501</v>
      </c>
      <c r="Z1066" s="5">
        <f t="shared" si="280"/>
        <v>1.0000146174430715</v>
      </c>
      <c r="AA1066" s="5">
        <f t="shared" si="281"/>
        <v>1.0112606523879919</v>
      </c>
      <c r="AB1066" s="5">
        <f t="shared" si="282"/>
        <v>1.0112606523879919</v>
      </c>
      <c r="AC1066" s="5">
        <f t="shared" si="283"/>
        <v>1.0112606523879919</v>
      </c>
      <c r="AD1066" s="5">
        <f t="shared" si="284"/>
        <v>1.0112606523879919</v>
      </c>
    </row>
    <row r="1067" spans="15:30" x14ac:dyDescent="0.2">
      <c r="O1067" s="6">
        <f t="shared" si="269"/>
        <v>107.38999999999817</v>
      </c>
      <c r="P1067" s="6">
        <f t="shared" si="270"/>
        <v>107.39999999999817</v>
      </c>
      <c r="Q1067" s="5">
        <f t="shared" si="271"/>
        <v>1.0608185193993873</v>
      </c>
      <c r="R1067" s="5">
        <f t="shared" si="272"/>
        <v>1.0608185193993873</v>
      </c>
      <c r="S1067" s="5">
        <f t="shared" si="273"/>
        <v>1.0764823274040876</v>
      </c>
      <c r="T1067" s="5">
        <f t="shared" si="274"/>
        <v>1.0824977331480374</v>
      </c>
      <c r="U1067" s="5">
        <f t="shared" si="275"/>
        <v>1.0824977331480374</v>
      </c>
      <c r="V1067" s="5">
        <f t="shared" si="276"/>
        <v>1.0824977331480374</v>
      </c>
      <c r="W1067" s="5">
        <f t="shared" si="277"/>
        <v>1.0824977331480374</v>
      </c>
      <c r="X1067" s="5">
        <f t="shared" si="278"/>
        <v>1</v>
      </c>
      <c r="Y1067" s="5">
        <f t="shared" si="279"/>
        <v>1.0608185193993873</v>
      </c>
      <c r="Z1067" s="5">
        <f t="shared" si="280"/>
        <v>1.0000097282391975</v>
      </c>
      <c r="AA1067" s="5">
        <f t="shared" si="281"/>
        <v>1.011126005951126</v>
      </c>
      <c r="AB1067" s="5">
        <f t="shared" si="282"/>
        <v>1.011126005951126</v>
      </c>
      <c r="AC1067" s="5">
        <f t="shared" si="283"/>
        <v>1.011126005951126</v>
      </c>
      <c r="AD1067" s="5">
        <f t="shared" si="284"/>
        <v>1.011126005951126</v>
      </c>
    </row>
    <row r="1068" spans="15:30" x14ac:dyDescent="0.2">
      <c r="O1068" s="6">
        <f t="shared" si="269"/>
        <v>107.48999999999816</v>
      </c>
      <c r="P1068" s="6">
        <f t="shared" si="270"/>
        <v>107.49999999999817</v>
      </c>
      <c r="Q1068" s="5">
        <f t="shared" si="271"/>
        <v>1.0605126237998901</v>
      </c>
      <c r="R1068" s="5">
        <f t="shared" si="272"/>
        <v>1.0605126237998901</v>
      </c>
      <c r="S1068" s="5">
        <f t="shared" si="273"/>
        <v>1.0761530612751933</v>
      </c>
      <c r="T1068" s="5">
        <f t="shared" si="274"/>
        <v>1.082166915480455</v>
      </c>
      <c r="U1068" s="5">
        <f t="shared" si="275"/>
        <v>1.082166915480455</v>
      </c>
      <c r="V1068" s="5">
        <f t="shared" si="276"/>
        <v>1.082166915480455</v>
      </c>
      <c r="W1068" s="5">
        <f t="shared" si="277"/>
        <v>1.082166915480455</v>
      </c>
      <c r="X1068" s="5">
        <f t="shared" si="278"/>
        <v>1</v>
      </c>
      <c r="Y1068" s="5">
        <f t="shared" si="279"/>
        <v>1.0605126237998901</v>
      </c>
      <c r="Z1068" s="5">
        <f t="shared" si="280"/>
        <v>1.0000058341877829</v>
      </c>
      <c r="AA1068" s="5">
        <f t="shared" si="281"/>
        <v>1.0109923068028064</v>
      </c>
      <c r="AB1068" s="5">
        <f t="shared" si="282"/>
        <v>1.0109923068028064</v>
      </c>
      <c r="AC1068" s="5">
        <f t="shared" si="283"/>
        <v>1.0109923068028064</v>
      </c>
      <c r="AD1068" s="5">
        <f t="shared" si="284"/>
        <v>1.0109923068028064</v>
      </c>
    </row>
    <row r="1069" spans="15:30" x14ac:dyDescent="0.2">
      <c r="O1069" s="6">
        <f t="shared" si="269"/>
        <v>107.58999999999816</v>
      </c>
      <c r="P1069" s="6">
        <f t="shared" si="270"/>
        <v>107.59999999999816</v>
      </c>
      <c r="Q1069" s="5">
        <f t="shared" si="271"/>
        <v>1.0602078482818724</v>
      </c>
      <c r="R1069" s="5">
        <f t="shared" si="272"/>
        <v>1.0602078482818724</v>
      </c>
      <c r="S1069" s="5">
        <f t="shared" si="273"/>
        <v>1.0758248854080805</v>
      </c>
      <c r="T1069" s="5">
        <f t="shared" si="274"/>
        <v>1.0818371441971024</v>
      </c>
      <c r="U1069" s="5">
        <f t="shared" si="275"/>
        <v>1.0818371441971024</v>
      </c>
      <c r="V1069" s="5">
        <f t="shared" si="276"/>
        <v>1.0818371441971024</v>
      </c>
      <c r="W1069" s="5">
        <f t="shared" si="277"/>
        <v>1.0818371441971024</v>
      </c>
      <c r="X1069" s="5">
        <f t="shared" si="278"/>
        <v>1</v>
      </c>
      <c r="Y1069" s="5">
        <f t="shared" si="279"/>
        <v>1.0602078482818724</v>
      </c>
      <c r="Z1069" s="5">
        <f t="shared" si="280"/>
        <v>1.0000029325060555</v>
      </c>
      <c r="AA1069" s="5">
        <f t="shared" si="281"/>
        <v>1.010859552096786</v>
      </c>
      <c r="AB1069" s="5">
        <f t="shared" si="282"/>
        <v>1.010859552096786</v>
      </c>
      <c r="AC1069" s="5">
        <f t="shared" si="283"/>
        <v>1.010859552096786</v>
      </c>
      <c r="AD1069" s="5">
        <f t="shared" si="284"/>
        <v>1.010859552096786</v>
      </c>
    </row>
    <row r="1070" spans="15:30" x14ac:dyDescent="0.2">
      <c r="O1070" s="6">
        <f t="shared" si="269"/>
        <v>107.68999999999815</v>
      </c>
      <c r="P1070" s="6">
        <f t="shared" si="270"/>
        <v>107.69999999999816</v>
      </c>
      <c r="Q1070" s="5">
        <f t="shared" si="271"/>
        <v>1.0599041893197918</v>
      </c>
      <c r="R1070" s="5">
        <f t="shared" si="272"/>
        <v>1.0599041893197918</v>
      </c>
      <c r="S1070" s="5">
        <f t="shared" si="273"/>
        <v>1.0754977963942753</v>
      </c>
      <c r="T1070" s="5">
        <f t="shared" si="274"/>
        <v>1.0815084160551722</v>
      </c>
      <c r="U1070" s="5">
        <f t="shared" si="275"/>
        <v>1.0815084160551722</v>
      </c>
      <c r="V1070" s="5">
        <f t="shared" si="276"/>
        <v>1.0815084160551722</v>
      </c>
      <c r="W1070" s="5">
        <f t="shared" si="277"/>
        <v>1.0815084160551722</v>
      </c>
      <c r="X1070" s="5">
        <f t="shared" si="278"/>
        <v>1</v>
      </c>
      <c r="Y1070" s="5">
        <f t="shared" si="279"/>
        <v>1.0599041893197918</v>
      </c>
      <c r="Z1070" s="5">
        <f t="shared" si="280"/>
        <v>1.0000010204236676</v>
      </c>
      <c r="AA1070" s="5">
        <f t="shared" si="281"/>
        <v>1.0107277389990534</v>
      </c>
      <c r="AB1070" s="5">
        <f t="shared" si="282"/>
        <v>1.0107277389990534</v>
      </c>
      <c r="AC1070" s="5">
        <f t="shared" si="283"/>
        <v>1.0107277389990534</v>
      </c>
      <c r="AD1070" s="5">
        <f t="shared" si="284"/>
        <v>1.0107277389990534</v>
      </c>
    </row>
    <row r="1071" spans="15:30" x14ac:dyDescent="0.2">
      <c r="O1071" s="6">
        <f t="shared" si="269"/>
        <v>107.78999999999814</v>
      </c>
      <c r="P1071" s="6">
        <f t="shared" si="270"/>
        <v>107.79999999999815</v>
      </c>
      <c r="Q1071" s="5">
        <f t="shared" si="271"/>
        <v>1.059601643403169</v>
      </c>
      <c r="R1071" s="5">
        <f t="shared" si="272"/>
        <v>1.059601643403169</v>
      </c>
      <c r="S1071" s="5">
        <f t="shared" si="273"/>
        <v>1.0751717908396499</v>
      </c>
      <c r="T1071" s="5">
        <f t="shared" si="274"/>
        <v>1.0811807278253462</v>
      </c>
      <c r="U1071" s="5">
        <f t="shared" si="275"/>
        <v>1.0811807278253462</v>
      </c>
      <c r="V1071" s="5">
        <f t="shared" si="276"/>
        <v>1.0811807278253462</v>
      </c>
      <c r="W1071" s="5">
        <f t="shared" si="277"/>
        <v>1.0811807278253462</v>
      </c>
      <c r="X1071" s="5">
        <f t="shared" si="278"/>
        <v>1</v>
      </c>
      <c r="Y1071" s="5">
        <f t="shared" si="279"/>
        <v>1.059601643403169</v>
      </c>
      <c r="Z1071" s="5">
        <f t="shared" si="280"/>
        <v>1.000000095182628</v>
      </c>
      <c r="AA1071" s="5">
        <f t="shared" si="281"/>
        <v>1.0105968646877679</v>
      </c>
      <c r="AB1071" s="5">
        <f t="shared" si="282"/>
        <v>1.0105968646877679</v>
      </c>
      <c r="AC1071" s="5">
        <f t="shared" si="283"/>
        <v>1.0105968646877679</v>
      </c>
      <c r="AD1071" s="5">
        <f t="shared" si="284"/>
        <v>1.0105968646877679</v>
      </c>
    </row>
    <row r="1072" spans="15:30" x14ac:dyDescent="0.2">
      <c r="O1072" s="6">
        <f t="shared" si="269"/>
        <v>107.88999999999814</v>
      </c>
      <c r="P1072" s="6">
        <f t="shared" si="270"/>
        <v>107.89999999999814</v>
      </c>
      <c r="Q1072" s="5">
        <f t="shared" si="271"/>
        <v>1.0593002070365092</v>
      </c>
      <c r="R1072" s="5">
        <f t="shared" si="272"/>
        <v>1.0593002070365092</v>
      </c>
      <c r="S1072" s="5">
        <f t="shared" si="273"/>
        <v>1.0748468653643484</v>
      </c>
      <c r="T1072" s="5">
        <f t="shared" si="274"/>
        <v>1.080854076291728</v>
      </c>
      <c r="U1072" s="5">
        <f t="shared" si="275"/>
        <v>1.080854076291728</v>
      </c>
      <c r="V1072" s="5">
        <f t="shared" si="276"/>
        <v>1.080854076291728</v>
      </c>
      <c r="W1072" s="5">
        <f t="shared" si="277"/>
        <v>1.080854076291728</v>
      </c>
      <c r="X1072" s="5">
        <f t="shared" si="278"/>
        <v>1</v>
      </c>
      <c r="Y1072" s="5">
        <f t="shared" si="279"/>
        <v>1.0593002070365092</v>
      </c>
      <c r="Z1072" s="5">
        <f t="shared" si="280"/>
        <v>1</v>
      </c>
      <c r="AA1072" s="5">
        <f t="shared" si="281"/>
        <v>1.0104669263531949</v>
      </c>
      <c r="AB1072" s="5">
        <f t="shared" si="282"/>
        <v>1.0104669263531949</v>
      </c>
      <c r="AC1072" s="5">
        <f t="shared" si="283"/>
        <v>1.0104669263531949</v>
      </c>
      <c r="AD1072" s="5">
        <f t="shared" si="284"/>
        <v>1.0104669263531949</v>
      </c>
    </row>
    <row r="1073" spans="15:30" x14ac:dyDescent="0.2">
      <c r="O1073" s="6">
        <f t="shared" si="269"/>
        <v>107.98999999999813</v>
      </c>
      <c r="P1073" s="6">
        <f t="shared" si="270"/>
        <v>107.99999999999814</v>
      </c>
      <c r="Q1073" s="5">
        <f t="shared" si="271"/>
        <v>1.0589998767392221</v>
      </c>
      <c r="R1073" s="5">
        <f t="shared" si="272"/>
        <v>1.0589998767392221</v>
      </c>
      <c r="S1073" s="5">
        <f t="shared" si="273"/>
        <v>1.0745230166027124</v>
      </c>
      <c r="T1073" s="5">
        <f t="shared" si="274"/>
        <v>1.0805284582517736</v>
      </c>
      <c r="U1073" s="5">
        <f t="shared" si="275"/>
        <v>1.0805284582517736</v>
      </c>
      <c r="V1073" s="5">
        <f t="shared" si="276"/>
        <v>1.0805284582517736</v>
      </c>
      <c r="W1073" s="5">
        <f t="shared" si="277"/>
        <v>1.0805284582517736</v>
      </c>
      <c r="X1073" s="5">
        <f t="shared" si="278"/>
        <v>1</v>
      </c>
      <c r="Y1073" s="5">
        <f t="shared" si="279"/>
        <v>1.0589998767392221</v>
      </c>
      <c r="Z1073" s="5">
        <f t="shared" si="280"/>
        <v>1</v>
      </c>
      <c r="AA1073" s="5">
        <f t="shared" si="281"/>
        <v>1.0103379211976424</v>
      </c>
      <c r="AB1073" s="5">
        <f t="shared" si="282"/>
        <v>1.0103379211976424</v>
      </c>
      <c r="AC1073" s="5">
        <f t="shared" si="283"/>
        <v>1.0103379211976424</v>
      </c>
      <c r="AD1073" s="5">
        <f t="shared" si="284"/>
        <v>1.0103379211976424</v>
      </c>
    </row>
    <row r="1074" spans="15:30" x14ac:dyDescent="0.2">
      <c r="O1074" s="6">
        <f t="shared" si="269"/>
        <v>108.08999999999813</v>
      </c>
      <c r="P1074" s="6">
        <f t="shared" si="270"/>
        <v>108.09999999999813</v>
      </c>
      <c r="Q1074" s="5">
        <f t="shared" si="271"/>
        <v>1.0587006490455451</v>
      </c>
      <c r="R1074" s="5">
        <f t="shared" si="272"/>
        <v>1.0587006490455451</v>
      </c>
      <c r="S1074" s="5">
        <f t="shared" si="273"/>
        <v>1.0742002412032075</v>
      </c>
      <c r="T1074" s="5">
        <f t="shared" si="274"/>
        <v>1.0802038705162216</v>
      </c>
      <c r="U1074" s="5">
        <f t="shared" si="275"/>
        <v>1.0802038705162216</v>
      </c>
      <c r="V1074" s="5">
        <f t="shared" si="276"/>
        <v>1.0802038705162216</v>
      </c>
      <c r="W1074" s="5">
        <f t="shared" si="277"/>
        <v>1.0802038705162216</v>
      </c>
      <c r="X1074" s="5">
        <f t="shared" si="278"/>
        <v>1</v>
      </c>
      <c r="Y1074" s="5">
        <f t="shared" si="279"/>
        <v>1.0587006490455451</v>
      </c>
      <c r="Z1074" s="5">
        <f t="shared" si="280"/>
        <v>1</v>
      </c>
      <c r="AA1074" s="5">
        <f t="shared" si="281"/>
        <v>1.0102098464353975</v>
      </c>
      <c r="AB1074" s="5">
        <f t="shared" si="282"/>
        <v>1.0102098464353975</v>
      </c>
      <c r="AC1074" s="5">
        <f t="shared" si="283"/>
        <v>1.0102098464353975</v>
      </c>
      <c r="AD1074" s="5">
        <f t="shared" si="284"/>
        <v>1.0102098464353975</v>
      </c>
    </row>
    <row r="1075" spans="15:30" x14ac:dyDescent="0.2">
      <c r="O1075" s="6">
        <f t="shared" si="269"/>
        <v>108.18999999999812</v>
      </c>
      <c r="P1075" s="6">
        <f t="shared" si="270"/>
        <v>108.19999999999813</v>
      </c>
      <c r="Q1075" s="5">
        <f t="shared" si="271"/>
        <v>1.0584025205044634</v>
      </c>
      <c r="R1075" s="5">
        <f t="shared" si="272"/>
        <v>1.0584025205044634</v>
      </c>
      <c r="S1075" s="5">
        <f t="shared" si="273"/>
        <v>1.0738785358283496</v>
      </c>
      <c r="T1075" s="5">
        <f t="shared" si="274"/>
        <v>1.0798803099090264</v>
      </c>
      <c r="U1075" s="5">
        <f t="shared" si="275"/>
        <v>1.0798803099090264</v>
      </c>
      <c r="V1075" s="5">
        <f t="shared" si="276"/>
        <v>1.0798803099090264</v>
      </c>
      <c r="W1075" s="5">
        <f t="shared" si="277"/>
        <v>1.0798803099090264</v>
      </c>
      <c r="X1075" s="5">
        <f t="shared" si="278"/>
        <v>1</v>
      </c>
      <c r="Y1075" s="5">
        <f t="shared" si="279"/>
        <v>1.0584025205044634</v>
      </c>
      <c r="Z1075" s="5">
        <f t="shared" si="280"/>
        <v>1</v>
      </c>
      <c r="AA1075" s="5">
        <f t="shared" si="281"/>
        <v>1.0100826992926621</v>
      </c>
      <c r="AB1075" s="5">
        <f t="shared" si="282"/>
        <v>1.0100826992926621</v>
      </c>
      <c r="AC1075" s="5">
        <f t="shared" si="283"/>
        <v>1.0100826992926621</v>
      </c>
      <c r="AD1075" s="5">
        <f t="shared" si="284"/>
        <v>1.0100826992926621</v>
      </c>
    </row>
    <row r="1076" spans="15:30" x14ac:dyDescent="0.2">
      <c r="O1076" s="6">
        <f t="shared" si="269"/>
        <v>108.28999999999812</v>
      </c>
      <c r="P1076" s="6">
        <f t="shared" si="270"/>
        <v>108.29999999999812</v>
      </c>
      <c r="Q1076" s="5">
        <f t="shared" si="271"/>
        <v>1.0581054876796339</v>
      </c>
      <c r="R1076" s="5">
        <f t="shared" si="272"/>
        <v>1.0581054876796339</v>
      </c>
      <c r="S1076" s="5">
        <f t="shared" si="273"/>
        <v>1.0735578971546329</v>
      </c>
      <c r="T1076" s="5">
        <f t="shared" si="274"/>
        <v>1.0795577732672894</v>
      </c>
      <c r="U1076" s="5">
        <f t="shared" si="275"/>
        <v>1.0795577732672894</v>
      </c>
      <c r="V1076" s="5">
        <f t="shared" si="276"/>
        <v>1.0795577732672894</v>
      </c>
      <c r="W1076" s="5">
        <f t="shared" si="277"/>
        <v>1.0795577732672894</v>
      </c>
      <c r="X1076" s="5">
        <f t="shared" si="278"/>
        <v>1</v>
      </c>
      <c r="Y1076" s="5">
        <f t="shared" si="279"/>
        <v>1.0581054876796339</v>
      </c>
      <c r="Z1076" s="5">
        <f t="shared" si="280"/>
        <v>1</v>
      </c>
      <c r="AA1076" s="5">
        <f t="shared" si="281"/>
        <v>1.0099564770074922</v>
      </c>
      <c r="AB1076" s="5">
        <f t="shared" si="282"/>
        <v>1.0099564770074922</v>
      </c>
      <c r="AC1076" s="5">
        <f t="shared" si="283"/>
        <v>1.0099564770074922</v>
      </c>
      <c r="AD1076" s="5">
        <f t="shared" si="284"/>
        <v>1.0099564770074922</v>
      </c>
    </row>
    <row r="1077" spans="15:30" x14ac:dyDescent="0.2">
      <c r="O1077" s="6">
        <f t="shared" si="269"/>
        <v>108.38999999999811</v>
      </c>
      <c r="P1077" s="6">
        <f t="shared" si="270"/>
        <v>108.39999999999812</v>
      </c>
      <c r="Q1077" s="5">
        <f t="shared" si="271"/>
        <v>1.0578095471493079</v>
      </c>
      <c r="R1077" s="5">
        <f t="shared" si="272"/>
        <v>1.0578095471493079</v>
      </c>
      <c r="S1077" s="5">
        <f t="shared" si="273"/>
        <v>1.0732383218724562</v>
      </c>
      <c r="T1077" s="5">
        <f t="shared" si="274"/>
        <v>1.0792362574411918</v>
      </c>
      <c r="U1077" s="5">
        <f t="shared" si="275"/>
        <v>1.0792362574411918</v>
      </c>
      <c r="V1077" s="5">
        <f t="shared" si="276"/>
        <v>1.0792362574411918</v>
      </c>
      <c r="W1077" s="5">
        <f t="shared" si="277"/>
        <v>1.0792362574411918</v>
      </c>
      <c r="X1077" s="5">
        <f t="shared" si="278"/>
        <v>1</v>
      </c>
      <c r="Y1077" s="5">
        <f t="shared" si="279"/>
        <v>1.0578095471493079</v>
      </c>
      <c r="Z1077" s="5">
        <f t="shared" si="280"/>
        <v>1</v>
      </c>
      <c r="AA1077" s="5">
        <f t="shared" si="281"/>
        <v>1.0098311768297337</v>
      </c>
      <c r="AB1077" s="5">
        <f t="shared" si="282"/>
        <v>1.0098311768297337</v>
      </c>
      <c r="AC1077" s="5">
        <f t="shared" si="283"/>
        <v>1.0098311768297337</v>
      </c>
      <c r="AD1077" s="5">
        <f t="shared" si="284"/>
        <v>1.0098311768297337</v>
      </c>
    </row>
    <row r="1078" spans="15:30" x14ac:dyDescent="0.2">
      <c r="O1078" s="6">
        <f t="shared" si="269"/>
        <v>108.4899999999981</v>
      </c>
      <c r="P1078" s="6">
        <f t="shared" si="270"/>
        <v>108.49999999999811</v>
      </c>
      <c r="Q1078" s="5">
        <f t="shared" si="271"/>
        <v>1.0575146955062544</v>
      </c>
      <c r="R1078" s="5">
        <f t="shared" si="272"/>
        <v>1.0575146955062544</v>
      </c>
      <c r="S1078" s="5">
        <f t="shared" si="273"/>
        <v>1.0729198066860521</v>
      </c>
      <c r="T1078" s="5">
        <f t="shared" si="274"/>
        <v>1.0789157592939285</v>
      </c>
      <c r="U1078" s="5">
        <f t="shared" si="275"/>
        <v>1.0789157592939285</v>
      </c>
      <c r="V1078" s="5">
        <f t="shared" si="276"/>
        <v>1.0789157592939285</v>
      </c>
      <c r="W1078" s="5">
        <f t="shared" si="277"/>
        <v>1.0789157592939285</v>
      </c>
      <c r="X1078" s="5">
        <f t="shared" si="278"/>
        <v>1</v>
      </c>
      <c r="Y1078" s="5">
        <f t="shared" si="279"/>
        <v>1.0575146955062544</v>
      </c>
      <c r="Z1078" s="5">
        <f t="shared" si="280"/>
        <v>1</v>
      </c>
      <c r="AA1078" s="5">
        <f t="shared" si="281"/>
        <v>1.0097067960209616</v>
      </c>
      <c r="AB1078" s="5">
        <f t="shared" si="282"/>
        <v>1.0097067960209616</v>
      </c>
      <c r="AC1078" s="5">
        <f t="shared" si="283"/>
        <v>1.0097067960209616</v>
      </c>
      <c r="AD1078" s="5">
        <f t="shared" si="284"/>
        <v>1.0097067960209616</v>
      </c>
    </row>
    <row r="1079" spans="15:30" x14ac:dyDescent="0.2">
      <c r="O1079" s="6">
        <f t="shared" si="269"/>
        <v>108.5899999999981</v>
      </c>
      <c r="P1079" s="6">
        <f t="shared" si="270"/>
        <v>108.5999999999981</v>
      </c>
      <c r="Q1079" s="5">
        <f t="shared" si="271"/>
        <v>1.057220929357684</v>
      </c>
      <c r="R1079" s="5">
        <f t="shared" si="272"/>
        <v>1.057220929357684</v>
      </c>
      <c r="S1079" s="5">
        <f t="shared" si="273"/>
        <v>1.0726023483134151</v>
      </c>
      <c r="T1079" s="5">
        <f t="shared" si="274"/>
        <v>1.0785962757016399</v>
      </c>
      <c r="U1079" s="5">
        <f t="shared" si="275"/>
        <v>1.0785962757016399</v>
      </c>
      <c r="V1079" s="5">
        <f t="shared" si="276"/>
        <v>1.0785962757016399</v>
      </c>
      <c r="W1079" s="5">
        <f t="shared" si="277"/>
        <v>1.0785962757016399</v>
      </c>
      <c r="X1079" s="5">
        <f t="shared" si="278"/>
        <v>1</v>
      </c>
      <c r="Y1079" s="5">
        <f t="shared" si="279"/>
        <v>1.057220929357684</v>
      </c>
      <c r="Z1079" s="5">
        <f t="shared" si="280"/>
        <v>1</v>
      </c>
      <c r="AA1079" s="5">
        <f t="shared" si="281"/>
        <v>1.0095833318544176</v>
      </c>
      <c r="AB1079" s="5">
        <f t="shared" si="282"/>
        <v>1.0095833318544176</v>
      </c>
      <c r="AC1079" s="5">
        <f t="shared" si="283"/>
        <v>1.0095833318544176</v>
      </c>
      <c r="AD1079" s="5">
        <f t="shared" si="284"/>
        <v>1.0095833318544176</v>
      </c>
    </row>
    <row r="1080" spans="15:30" x14ac:dyDescent="0.2">
      <c r="O1080" s="6">
        <f t="shared" si="269"/>
        <v>108.68999999999809</v>
      </c>
      <c r="P1080" s="6">
        <f t="shared" si="270"/>
        <v>108.6999999999981</v>
      </c>
      <c r="Q1080" s="5">
        <f t="shared" si="271"/>
        <v>1.0569282453251736</v>
      </c>
      <c r="R1080" s="5">
        <f t="shared" si="272"/>
        <v>1.0569282453251736</v>
      </c>
      <c r="S1080" s="5">
        <f t="shared" si="273"/>
        <v>1.0722859434862302</v>
      </c>
      <c r="T1080" s="5">
        <f t="shared" si="274"/>
        <v>1.0782778035533471</v>
      </c>
      <c r="U1080" s="5">
        <f t="shared" si="275"/>
        <v>1.0782778035533471</v>
      </c>
      <c r="V1080" s="5">
        <f t="shared" si="276"/>
        <v>1.0782778035533471</v>
      </c>
      <c r="W1080" s="5">
        <f t="shared" si="277"/>
        <v>1.0782778035533471</v>
      </c>
      <c r="X1080" s="5">
        <f t="shared" si="278"/>
        <v>1</v>
      </c>
      <c r="Y1080" s="5">
        <f t="shared" si="279"/>
        <v>1.0569282453251736</v>
      </c>
      <c r="Z1080" s="5">
        <f t="shared" si="280"/>
        <v>1</v>
      </c>
      <c r="AA1080" s="5">
        <f t="shared" si="281"/>
        <v>1.0094607816149492</v>
      </c>
      <c r="AB1080" s="5">
        <f t="shared" si="282"/>
        <v>1.0094607816149492</v>
      </c>
      <c r="AC1080" s="5">
        <f t="shared" si="283"/>
        <v>1.0094607816149492</v>
      </c>
      <c r="AD1080" s="5">
        <f t="shared" si="284"/>
        <v>1.0094607816149492</v>
      </c>
    </row>
    <row r="1081" spans="15:30" x14ac:dyDescent="0.2">
      <c r="O1081" s="6">
        <f t="shared" si="269"/>
        <v>108.78999999999809</v>
      </c>
      <c r="P1081" s="6">
        <f t="shared" si="270"/>
        <v>108.79999999999809</v>
      </c>
      <c r="Q1081" s="5">
        <f t="shared" si="271"/>
        <v>1.056636640044591</v>
      </c>
      <c r="R1081" s="5">
        <f t="shared" si="272"/>
        <v>1.056636640044591</v>
      </c>
      <c r="S1081" s="5">
        <f t="shared" si="273"/>
        <v>1.0719705889498028</v>
      </c>
      <c r="T1081" s="5">
        <f t="shared" si="274"/>
        <v>1.0779603397508861</v>
      </c>
      <c r="U1081" s="5">
        <f t="shared" si="275"/>
        <v>1.0779603397508861</v>
      </c>
      <c r="V1081" s="5">
        <f t="shared" si="276"/>
        <v>1.0779603397508861</v>
      </c>
      <c r="W1081" s="5">
        <f t="shared" si="277"/>
        <v>1.0779603397508861</v>
      </c>
      <c r="X1081" s="5">
        <f t="shared" si="278"/>
        <v>1</v>
      </c>
      <c r="Y1081" s="5">
        <f t="shared" si="279"/>
        <v>1.056636640044591</v>
      </c>
      <c r="Z1081" s="5">
        <f t="shared" si="280"/>
        <v>1</v>
      </c>
      <c r="AA1081" s="5">
        <f t="shared" si="281"/>
        <v>1.0093391425989497</v>
      </c>
      <c r="AB1081" s="5">
        <f t="shared" si="282"/>
        <v>1.0093391425989497</v>
      </c>
      <c r="AC1081" s="5">
        <f t="shared" si="283"/>
        <v>1.0093391425989497</v>
      </c>
      <c r="AD1081" s="5">
        <f t="shared" si="284"/>
        <v>1.0093391425989497</v>
      </c>
    </row>
    <row r="1082" spans="15:30" x14ac:dyDescent="0.2">
      <c r="O1082" s="6">
        <f t="shared" si="269"/>
        <v>108.88999999999808</v>
      </c>
      <c r="P1082" s="6">
        <f t="shared" si="270"/>
        <v>108.89999999999809</v>
      </c>
      <c r="Q1082" s="5">
        <f t="shared" si="271"/>
        <v>1.0563461101660212</v>
      </c>
      <c r="R1082" s="5">
        <f t="shared" si="272"/>
        <v>1.0563461101660212</v>
      </c>
      <c r="S1082" s="5">
        <f t="shared" si="273"/>
        <v>1.0716562814629884</v>
      </c>
      <c r="T1082" s="5">
        <f t="shared" si="274"/>
        <v>1.0776438812088411</v>
      </c>
      <c r="U1082" s="5">
        <f t="shared" si="275"/>
        <v>1.0776438812088411</v>
      </c>
      <c r="V1082" s="5">
        <f t="shared" si="276"/>
        <v>1.0776438812088411</v>
      </c>
      <c r="W1082" s="5">
        <f t="shared" si="277"/>
        <v>1.0776438812088411</v>
      </c>
      <c r="X1082" s="5">
        <f t="shared" si="278"/>
        <v>1</v>
      </c>
      <c r="Y1082" s="5">
        <f t="shared" si="279"/>
        <v>1.0563461101660212</v>
      </c>
      <c r="Z1082" s="5">
        <f t="shared" si="280"/>
        <v>1</v>
      </c>
      <c r="AA1082" s="5">
        <f t="shared" si="281"/>
        <v>1.0092184121142962</v>
      </c>
      <c r="AB1082" s="5">
        <f t="shared" si="282"/>
        <v>1.0092184121142962</v>
      </c>
      <c r="AC1082" s="5">
        <f t="shared" si="283"/>
        <v>1.0092184121142962</v>
      </c>
      <c r="AD1082" s="5">
        <f t="shared" si="284"/>
        <v>1.0092184121142962</v>
      </c>
    </row>
    <row r="1083" spans="15:30" x14ac:dyDescent="0.2">
      <c r="O1083" s="6">
        <f t="shared" si="269"/>
        <v>108.98999999999808</v>
      </c>
      <c r="P1083" s="6">
        <f t="shared" si="270"/>
        <v>108.99999999999808</v>
      </c>
      <c r="Q1083" s="5">
        <f t="shared" si="271"/>
        <v>1.0560566523536905</v>
      </c>
      <c r="R1083" s="5">
        <f t="shared" si="272"/>
        <v>1.0560566523536905</v>
      </c>
      <c r="S1083" s="5">
        <f t="shared" si="273"/>
        <v>1.0713430177981227</v>
      </c>
      <c r="T1083" s="5">
        <f t="shared" si="274"/>
        <v>1.077328424854481</v>
      </c>
      <c r="U1083" s="5">
        <f t="shared" si="275"/>
        <v>1.077328424854481</v>
      </c>
      <c r="V1083" s="5">
        <f t="shared" si="276"/>
        <v>1.077328424854481</v>
      </c>
      <c r="W1083" s="5">
        <f t="shared" si="277"/>
        <v>1.077328424854481</v>
      </c>
      <c r="X1083" s="5">
        <f t="shared" si="278"/>
        <v>1</v>
      </c>
      <c r="Y1083" s="5">
        <f t="shared" si="279"/>
        <v>1.0560566523536905</v>
      </c>
      <c r="Z1083" s="5">
        <f t="shared" si="280"/>
        <v>1</v>
      </c>
      <c r="AA1083" s="5">
        <f t="shared" si="281"/>
        <v>1.0090985874802907</v>
      </c>
      <c r="AB1083" s="5">
        <f t="shared" si="282"/>
        <v>1.0090985874802907</v>
      </c>
      <c r="AC1083" s="5">
        <f t="shared" si="283"/>
        <v>1.0090985874802907</v>
      </c>
      <c r="AD1083" s="5">
        <f t="shared" si="284"/>
        <v>1.0090985874802907</v>
      </c>
    </row>
    <row r="1084" spans="15:30" x14ac:dyDescent="0.2">
      <c r="O1084" s="6">
        <f t="shared" si="269"/>
        <v>109.08999999999807</v>
      </c>
      <c r="P1084" s="6">
        <f t="shared" si="270"/>
        <v>109.09999999999808</v>
      </c>
      <c r="Q1084" s="5">
        <f t="shared" si="271"/>
        <v>1.0557682632858947</v>
      </c>
      <c r="R1084" s="5">
        <f t="shared" si="272"/>
        <v>1.0557682632858947</v>
      </c>
      <c r="S1084" s="5">
        <f t="shared" si="273"/>
        <v>1.0710307947409519</v>
      </c>
      <c r="T1084" s="5">
        <f t="shared" si="274"/>
        <v>1.0770139676276942</v>
      </c>
      <c r="U1084" s="5">
        <f t="shared" si="275"/>
        <v>1.0770139676276942</v>
      </c>
      <c r="V1084" s="5">
        <f t="shared" si="276"/>
        <v>1.0770139676276942</v>
      </c>
      <c r="W1084" s="5">
        <f t="shared" si="277"/>
        <v>1.0770139676276942</v>
      </c>
      <c r="X1084" s="5">
        <f t="shared" si="278"/>
        <v>1</v>
      </c>
      <c r="Y1084" s="5">
        <f t="shared" si="279"/>
        <v>1.0557682632858947</v>
      </c>
      <c r="Z1084" s="5">
        <f t="shared" si="280"/>
        <v>1</v>
      </c>
      <c r="AA1084" s="5">
        <f t="shared" si="281"/>
        <v>1.0089796660275998</v>
      </c>
      <c r="AB1084" s="5">
        <f t="shared" si="282"/>
        <v>1.0089796660275998</v>
      </c>
      <c r="AC1084" s="5">
        <f t="shared" si="283"/>
        <v>1.0089796660275998</v>
      </c>
      <c r="AD1084" s="5">
        <f t="shared" si="284"/>
        <v>1.0089796660275998</v>
      </c>
    </row>
    <row r="1085" spans="15:30" x14ac:dyDescent="0.2">
      <c r="O1085" s="6">
        <f t="shared" si="269"/>
        <v>109.18999999999807</v>
      </c>
      <c r="P1085" s="6">
        <f t="shared" si="270"/>
        <v>109.19999999999807</v>
      </c>
      <c r="Q1085" s="5">
        <f t="shared" si="271"/>
        <v>1.0554809396549243</v>
      </c>
      <c r="R1085" s="5">
        <f t="shared" si="272"/>
        <v>1.0554809396549243</v>
      </c>
      <c r="S1085" s="5">
        <f t="shared" si="273"/>
        <v>1.0707196090905644</v>
      </c>
      <c r="T1085" s="5">
        <f t="shared" si="274"/>
        <v>1.0767005064809241</v>
      </c>
      <c r="U1085" s="5">
        <f t="shared" si="275"/>
        <v>1.0767005064809241</v>
      </c>
      <c r="V1085" s="5">
        <f t="shared" si="276"/>
        <v>1.0767005064809241</v>
      </c>
      <c r="W1085" s="5">
        <f t="shared" si="277"/>
        <v>1.0767005064809241</v>
      </c>
      <c r="X1085" s="5">
        <f t="shared" si="278"/>
        <v>1</v>
      </c>
      <c r="Y1085" s="5">
        <f t="shared" si="279"/>
        <v>1.0554809396549243</v>
      </c>
      <c r="Z1085" s="5">
        <f t="shared" si="280"/>
        <v>1</v>
      </c>
      <c r="AA1085" s="5">
        <f t="shared" si="281"/>
        <v>1.0088616450981966</v>
      </c>
      <c r="AB1085" s="5">
        <f t="shared" si="282"/>
        <v>1.0088616450981966</v>
      </c>
      <c r="AC1085" s="5">
        <f t="shared" si="283"/>
        <v>1.0088616450981966</v>
      </c>
      <c r="AD1085" s="5">
        <f t="shared" si="284"/>
        <v>1.0088616450981966</v>
      </c>
    </row>
    <row r="1086" spans="15:30" x14ac:dyDescent="0.2">
      <c r="O1086" s="6">
        <f t="shared" si="269"/>
        <v>109.28999999999806</v>
      </c>
      <c r="P1086" s="6">
        <f t="shared" si="270"/>
        <v>109.29999999999806</v>
      </c>
      <c r="Q1086" s="5">
        <f t="shared" si="271"/>
        <v>1.0551946781669932</v>
      </c>
      <c r="R1086" s="5">
        <f t="shared" si="272"/>
        <v>1.0551946781669932</v>
      </c>
      <c r="S1086" s="5">
        <f t="shared" si="273"/>
        <v>1.0704094576593224</v>
      </c>
      <c r="T1086" s="5">
        <f t="shared" si="274"/>
        <v>1.0763880383791062</v>
      </c>
      <c r="U1086" s="5">
        <f t="shared" si="275"/>
        <v>1.0763880383791062</v>
      </c>
      <c r="V1086" s="5">
        <f t="shared" si="276"/>
        <v>1.0763880383791062</v>
      </c>
      <c r="W1086" s="5">
        <f t="shared" si="277"/>
        <v>1.0763880383791062</v>
      </c>
      <c r="X1086" s="5">
        <f t="shared" si="278"/>
        <v>1</v>
      </c>
      <c r="Y1086" s="5">
        <f t="shared" si="279"/>
        <v>1.0551946781669932</v>
      </c>
      <c r="Z1086" s="5">
        <f t="shared" si="280"/>
        <v>1</v>
      </c>
      <c r="AA1086" s="5">
        <f t="shared" si="281"/>
        <v>1.0087445220452995</v>
      </c>
      <c r="AB1086" s="5">
        <f t="shared" si="282"/>
        <v>1.0087445220452995</v>
      </c>
      <c r="AC1086" s="5">
        <f t="shared" si="283"/>
        <v>1.0087445220452995</v>
      </c>
      <c r="AD1086" s="5">
        <f t="shared" si="284"/>
        <v>1.0087445220452995</v>
      </c>
    </row>
    <row r="1087" spans="15:30" x14ac:dyDescent="0.2">
      <c r="O1087" s="6">
        <f t="shared" si="269"/>
        <v>109.38999999999805</v>
      </c>
      <c r="P1087" s="6">
        <f t="shared" si="270"/>
        <v>109.39999999999806</v>
      </c>
      <c r="Q1087" s="5">
        <f t="shared" si="271"/>
        <v>1.0549094755421649</v>
      </c>
      <c r="R1087" s="5">
        <f t="shared" si="272"/>
        <v>1.0549094755421649</v>
      </c>
      <c r="S1087" s="5">
        <f t="shared" si="273"/>
        <v>1.0701003372727929</v>
      </c>
      <c r="T1087" s="5">
        <f t="shared" si="274"/>
        <v>1.0760765602996039</v>
      </c>
      <c r="U1087" s="5">
        <f t="shared" si="275"/>
        <v>1.0760765602996039</v>
      </c>
      <c r="V1087" s="5">
        <f t="shared" si="276"/>
        <v>1.0760765602996039</v>
      </c>
      <c r="W1087" s="5">
        <f t="shared" si="277"/>
        <v>1.0760765602996039</v>
      </c>
      <c r="X1087" s="5">
        <f t="shared" si="278"/>
        <v>1</v>
      </c>
      <c r="Y1087" s="5">
        <f t="shared" si="279"/>
        <v>1.0549094755421649</v>
      </c>
      <c r="Z1087" s="5">
        <f t="shared" si="280"/>
        <v>1</v>
      </c>
      <c r="AA1087" s="5">
        <f t="shared" si="281"/>
        <v>1.0086282942333162</v>
      </c>
      <c r="AB1087" s="5">
        <f t="shared" si="282"/>
        <v>1.0086282942333162</v>
      </c>
      <c r="AC1087" s="5">
        <f t="shared" si="283"/>
        <v>1.0086282942333162</v>
      </c>
      <c r="AD1087" s="5">
        <f t="shared" si="284"/>
        <v>1.0086282942333162</v>
      </c>
    </row>
    <row r="1088" spans="15:30" x14ac:dyDescent="0.2">
      <c r="O1088" s="6">
        <f t="shared" si="269"/>
        <v>109.48999999999805</v>
      </c>
      <c r="P1088" s="6">
        <f t="shared" si="270"/>
        <v>109.49999999999805</v>
      </c>
      <c r="Q1088" s="5">
        <f t="shared" si="271"/>
        <v>1.0546253285142813</v>
      </c>
      <c r="R1088" s="5">
        <f t="shared" si="272"/>
        <v>1.0546253285142813</v>
      </c>
      <c r="S1088" s="5">
        <f t="shared" si="273"/>
        <v>1.0697922447696813</v>
      </c>
      <c r="T1088" s="5">
        <f t="shared" si="274"/>
        <v>1.0757660692321458</v>
      </c>
      <c r="U1088" s="5">
        <f t="shared" si="275"/>
        <v>1.0757660692321458</v>
      </c>
      <c r="V1088" s="5">
        <f t="shared" si="276"/>
        <v>1.0757660692321458</v>
      </c>
      <c r="W1088" s="5">
        <f t="shared" si="277"/>
        <v>1.0757660692321458</v>
      </c>
      <c r="X1088" s="5">
        <f t="shared" si="278"/>
        <v>1</v>
      </c>
      <c r="Y1088" s="5">
        <f t="shared" si="279"/>
        <v>1.0546253285142813</v>
      </c>
      <c r="Z1088" s="5">
        <f t="shared" si="280"/>
        <v>1</v>
      </c>
      <c r="AA1088" s="5">
        <f t="shared" si="281"/>
        <v>1.008512959037783</v>
      </c>
      <c r="AB1088" s="5">
        <f t="shared" si="282"/>
        <v>1.008512959037783</v>
      </c>
      <c r="AC1088" s="5">
        <f t="shared" si="283"/>
        <v>1.008512959037783</v>
      </c>
      <c r="AD1088" s="5">
        <f t="shared" si="284"/>
        <v>1.008512959037783</v>
      </c>
    </row>
    <row r="1089" spans="15:30" x14ac:dyDescent="0.2">
      <c r="O1089" s="6">
        <f t="shared" si="269"/>
        <v>109.58999999999804</v>
      </c>
      <c r="P1089" s="6">
        <f t="shared" si="270"/>
        <v>109.59999999999805</v>
      </c>
      <c r="Q1089" s="5">
        <f t="shared" si="271"/>
        <v>1.0543422338308917</v>
      </c>
      <c r="R1089" s="5">
        <f t="shared" si="272"/>
        <v>1.0543422338308917</v>
      </c>
      <c r="S1089" s="5">
        <f t="shared" si="273"/>
        <v>1.069485177001763</v>
      </c>
      <c r="T1089" s="5">
        <f t="shared" si="274"/>
        <v>1.0754565621787626</v>
      </c>
      <c r="U1089" s="5">
        <f t="shared" si="275"/>
        <v>1.0754565621787626</v>
      </c>
      <c r="V1089" s="5">
        <f t="shared" si="276"/>
        <v>1.0754565621787626</v>
      </c>
      <c r="W1089" s="5">
        <f t="shared" si="277"/>
        <v>1.0754565621787626</v>
      </c>
      <c r="X1089" s="5">
        <f t="shared" si="278"/>
        <v>1</v>
      </c>
      <c r="Y1089" s="5">
        <f t="shared" si="279"/>
        <v>1.0543422338308917</v>
      </c>
      <c r="Z1089" s="5">
        <f t="shared" si="280"/>
        <v>1</v>
      </c>
      <c r="AA1089" s="5">
        <f t="shared" si="281"/>
        <v>1.0083985138453093</v>
      </c>
      <c r="AB1089" s="5">
        <f t="shared" si="282"/>
        <v>1.0083985138453093</v>
      </c>
      <c r="AC1089" s="5">
        <f t="shared" si="283"/>
        <v>1.0083985138453093</v>
      </c>
      <c r="AD1089" s="5">
        <f t="shared" si="284"/>
        <v>1.0083985138453093</v>
      </c>
    </row>
    <row r="1090" spans="15:30" x14ac:dyDescent="0.2">
      <c r="O1090" s="6">
        <f t="shared" si="269"/>
        <v>109.68999999999804</v>
      </c>
      <c r="P1090" s="6">
        <f t="shared" si="270"/>
        <v>109.69999999999804</v>
      </c>
      <c r="Q1090" s="5">
        <f t="shared" si="271"/>
        <v>1.0540601882531806</v>
      </c>
      <c r="R1090" s="5">
        <f t="shared" si="272"/>
        <v>1.0540601882531806</v>
      </c>
      <c r="S1090" s="5">
        <f t="shared" si="273"/>
        <v>1.0691791308338174</v>
      </c>
      <c r="T1090" s="5">
        <f t="shared" si="274"/>
        <v>1.075148036153726</v>
      </c>
      <c r="U1090" s="5">
        <f t="shared" si="275"/>
        <v>1.075148036153726</v>
      </c>
      <c r="V1090" s="5">
        <f t="shared" si="276"/>
        <v>1.075148036153726</v>
      </c>
      <c r="W1090" s="5">
        <f t="shared" si="277"/>
        <v>1.075148036153726</v>
      </c>
      <c r="X1090" s="5">
        <f t="shared" si="278"/>
        <v>1</v>
      </c>
      <c r="Y1090" s="5">
        <f t="shared" si="279"/>
        <v>1.0540601882531806</v>
      </c>
      <c r="Z1090" s="5">
        <f t="shared" si="280"/>
        <v>1</v>
      </c>
      <c r="AA1090" s="5">
        <f t="shared" si="281"/>
        <v>1.0082849560535183</v>
      </c>
      <c r="AB1090" s="5">
        <f t="shared" si="282"/>
        <v>1.0082849560535183</v>
      </c>
      <c r="AC1090" s="5">
        <f t="shared" si="283"/>
        <v>1.0082849560535183</v>
      </c>
      <c r="AD1090" s="5">
        <f t="shared" si="284"/>
        <v>1.0082849560535183</v>
      </c>
    </row>
    <row r="1091" spans="15:30" x14ac:dyDescent="0.2">
      <c r="O1091" s="6">
        <f t="shared" ref="O1091:O1154" si="285">P1091-0.01</f>
        <v>109.78999999999803</v>
      </c>
      <c r="P1091" s="6">
        <f t="shared" si="270"/>
        <v>109.79999999999804</v>
      </c>
      <c r="Q1091" s="5">
        <f t="shared" si="271"/>
        <v>1.0537791885558987</v>
      </c>
      <c r="R1091" s="5">
        <f t="shared" si="272"/>
        <v>1.0537791885558987</v>
      </c>
      <c r="S1091" s="5">
        <f t="shared" si="273"/>
        <v>1.0688741031435609</v>
      </c>
      <c r="T1091" s="5">
        <f t="shared" si="274"/>
        <v>1.0748404881834854</v>
      </c>
      <c r="U1091" s="5">
        <f t="shared" si="275"/>
        <v>1.0748404881834854</v>
      </c>
      <c r="V1091" s="5">
        <f t="shared" si="276"/>
        <v>1.0748404881834854</v>
      </c>
      <c r="W1091" s="5">
        <f t="shared" si="277"/>
        <v>1.0748404881834854</v>
      </c>
      <c r="X1091" s="5">
        <f t="shared" si="278"/>
        <v>1</v>
      </c>
      <c r="Y1091" s="5">
        <f t="shared" si="279"/>
        <v>1.0537791885558987</v>
      </c>
      <c r="Z1091" s="5">
        <f t="shared" si="280"/>
        <v>1</v>
      </c>
      <c r="AA1091" s="5">
        <f t="shared" si="281"/>
        <v>1.0081722830709907</v>
      </c>
      <c r="AB1091" s="5">
        <f t="shared" si="282"/>
        <v>1.0081722830709907</v>
      </c>
      <c r="AC1091" s="5">
        <f t="shared" si="283"/>
        <v>1.0081722830709907</v>
      </c>
      <c r="AD1091" s="5">
        <f t="shared" si="284"/>
        <v>1.0081722830709907</v>
      </c>
    </row>
    <row r="1092" spans="15:30" x14ac:dyDescent="0.2">
      <c r="O1092" s="6">
        <f t="shared" si="285"/>
        <v>109.88999999999803</v>
      </c>
      <c r="P1092" s="6">
        <f t="shared" ref="P1092:P1155" si="286">P1091+0.1</f>
        <v>109.89999999999803</v>
      </c>
      <c r="Q1092" s="5">
        <f t="shared" ref="Q1092:Q1155" si="287">IF($P1092&gt;=$D$5,1,10^($C$5*LOG(MAX($P1092,$E$5)/$D$5)^2))</f>
        <v>1.0534992315272913</v>
      </c>
      <c r="R1092" s="5">
        <f t="shared" ref="R1092:R1155" si="288">IF($P1092&gt;=$D$6,1,10^($C$6*LOG(MAX($P1092,$E$6)/$D$6)^2))</f>
        <v>1.0534992315272913</v>
      </c>
      <c r="S1092" s="5">
        <f t="shared" ref="S1092:S1155" si="289">IF($P1092&gt;=$D$7,1,10^($C$7*LOG(MAX($P1092,$E$7)/$D$7)^2))</f>
        <v>1.0685700908215814</v>
      </c>
      <c r="T1092" s="5">
        <f t="shared" ref="T1092:T1155" si="290">IF($P1092&gt;=$D$8,1,10^($C$8*LOG(MAX($P1092,$E$8)/$D$8)^2))</f>
        <v>1.0745339153066074</v>
      </c>
      <c r="U1092" s="5">
        <f t="shared" ref="U1092:U1155" si="291">IF($P1092&gt;=$D$9,1,10^($C$9*LOG(MAX($P1092,$E$9)/$D$9)^2))</f>
        <v>1.0745339153066074</v>
      </c>
      <c r="V1092" s="5">
        <f t="shared" ref="V1092:V1155" si="292">IF($P1092&gt;=$D$10,1,10^($C$10*LOG(MAX($P1092,$E$10)/$D$10)^2))</f>
        <v>1.0745339153066074</v>
      </c>
      <c r="W1092" s="5">
        <f t="shared" ref="W1092:W1155" si="293">IF($P1092&gt;=$D$11,1,10^($C$11*LOG(MAX($P1092,$E$11)/$D$11)^2))</f>
        <v>1.0745339153066074</v>
      </c>
      <c r="X1092" s="5">
        <f t="shared" ref="X1092:X1155" si="294">IF($P1092&gt;=$H1094,1,10^($G$5*LOG(MAX($P1092,$I$5)/$H$5)^2))</f>
        <v>1</v>
      </c>
      <c r="Y1092" s="5">
        <f t="shared" ref="Y1092:Y1155" si="295">IF($P1092&gt;=$H$6,1,10^($G$6*LOG(MAX($P1092,$I$6)/$H$6)^2))</f>
        <v>1.0534992315272913</v>
      </c>
      <c r="Z1092" s="5">
        <f t="shared" ref="Z1092:Z1155" si="296">IF($P1092&gt;=$H$7,1,10^($G$7*LOG(MAX($P1092,$I$7)/$H$7)^2))</f>
        <v>1</v>
      </c>
      <c r="AA1092" s="5">
        <f t="shared" ref="AA1092:AA1155" si="297">IF(P1092&gt;=$H$8,1,10^($G$8*LOG(MAX($P1092,$I$8)/$H$8)^2))</f>
        <v>1.0080604923172076</v>
      </c>
      <c r="AB1092" s="5">
        <f t="shared" ref="AB1092:AB1155" si="298">IF($P1092&gt;=$H$9,1,10^($G$9*LOG(MAX($P1092,$I$9)/$H$9)^2))</f>
        <v>1.0080604923172076</v>
      </c>
      <c r="AC1092" s="5">
        <f t="shared" ref="AC1092:AC1155" si="299">IF($P1092&gt;=$H$10,1,10^($G$10*LOG(MAX($P1092,$I$10)/$H$10)^2))</f>
        <v>1.0080604923172076</v>
      </c>
      <c r="AD1092" s="5">
        <f t="shared" ref="AD1092:AD1155" si="300">IF($P1092&gt;=$H$11,1,10^($G$11*LOG(MAX($P1092,$I$11)/$H$11)^2))</f>
        <v>1.0080604923172076</v>
      </c>
    </row>
    <row r="1093" spans="15:30" x14ac:dyDescent="0.2">
      <c r="O1093" s="6">
        <f t="shared" si="285"/>
        <v>109.98999999999802</v>
      </c>
      <c r="P1093" s="6">
        <f t="shared" si="286"/>
        <v>109.99999999999802</v>
      </c>
      <c r="Q1093" s="5">
        <f t="shared" si="287"/>
        <v>1.0532203139690293</v>
      </c>
      <c r="R1093" s="5">
        <f t="shared" si="288"/>
        <v>1.0532203139690293</v>
      </c>
      <c r="S1093" s="5">
        <f t="shared" si="289"/>
        <v>1.0682670907712717</v>
      </c>
      <c r="T1093" s="5">
        <f t="shared" si="290"/>
        <v>1.0742283145737137</v>
      </c>
      <c r="U1093" s="5">
        <f t="shared" si="291"/>
        <v>1.0742283145737137</v>
      </c>
      <c r="V1093" s="5">
        <f t="shared" si="292"/>
        <v>1.0742283145737137</v>
      </c>
      <c r="W1093" s="5">
        <f t="shared" si="293"/>
        <v>1.0742283145737137</v>
      </c>
      <c r="X1093" s="5">
        <f t="shared" si="294"/>
        <v>1</v>
      </c>
      <c r="Y1093" s="5">
        <f t="shared" si="295"/>
        <v>1.0532203139690293</v>
      </c>
      <c r="Z1093" s="5">
        <f t="shared" si="296"/>
        <v>1</v>
      </c>
      <c r="AA1093" s="5">
        <f t="shared" si="297"/>
        <v>1.0079495812224943</v>
      </c>
      <c r="AB1093" s="5">
        <f t="shared" si="298"/>
        <v>1.0079495812224943</v>
      </c>
      <c r="AC1093" s="5">
        <f t="shared" si="299"/>
        <v>1.0079495812224943</v>
      </c>
      <c r="AD1093" s="5">
        <f t="shared" si="300"/>
        <v>1.0079495812224943</v>
      </c>
    </row>
    <row r="1094" spans="15:30" x14ac:dyDescent="0.2">
      <c r="O1094" s="6">
        <f t="shared" si="285"/>
        <v>110.08999999999801</v>
      </c>
      <c r="P1094" s="6">
        <f t="shared" si="286"/>
        <v>110.09999999999802</v>
      </c>
      <c r="Q1094" s="5">
        <f t="shared" si="287"/>
        <v>1.0529424326961396</v>
      </c>
      <c r="R1094" s="5">
        <f t="shared" si="288"/>
        <v>1.0529424326961396</v>
      </c>
      <c r="S1094" s="5">
        <f t="shared" si="289"/>
        <v>1.067965099908766</v>
      </c>
      <c r="T1094" s="5">
        <f t="shared" si="290"/>
        <v>1.0739236830474217</v>
      </c>
      <c r="U1094" s="5">
        <f t="shared" si="291"/>
        <v>1.0739236830474217</v>
      </c>
      <c r="V1094" s="5">
        <f t="shared" si="292"/>
        <v>1.0739236830474217</v>
      </c>
      <c r="W1094" s="5">
        <f t="shared" si="293"/>
        <v>1.0739236830474217</v>
      </c>
      <c r="X1094" s="5">
        <f t="shared" si="294"/>
        <v>1</v>
      </c>
      <c r="Y1094" s="5">
        <f t="shared" si="295"/>
        <v>1.0529424326961396</v>
      </c>
      <c r="Z1094" s="5">
        <f t="shared" si="296"/>
        <v>1</v>
      </c>
      <c r="AA1094" s="5">
        <f t="shared" si="297"/>
        <v>1.0078395472279642</v>
      </c>
      <c r="AB1094" s="5">
        <f t="shared" si="298"/>
        <v>1.0078395472279642</v>
      </c>
      <c r="AC1094" s="5">
        <f t="shared" si="299"/>
        <v>1.0078395472279642</v>
      </c>
      <c r="AD1094" s="5">
        <f t="shared" si="300"/>
        <v>1.0078395472279642</v>
      </c>
    </row>
    <row r="1095" spans="15:30" x14ac:dyDescent="0.2">
      <c r="O1095" s="6">
        <f t="shared" si="285"/>
        <v>110.18999999999801</v>
      </c>
      <c r="P1095" s="6">
        <f t="shared" si="286"/>
        <v>110.19999999999801</v>
      </c>
      <c r="Q1095" s="5">
        <f t="shared" si="287"/>
        <v>1.0526655845369373</v>
      </c>
      <c r="R1095" s="5">
        <f t="shared" si="288"/>
        <v>1.0526655845369373</v>
      </c>
      <c r="S1095" s="5">
        <f t="shared" si="289"/>
        <v>1.0676641151628732</v>
      </c>
      <c r="T1095" s="5">
        <f t="shared" si="290"/>
        <v>1.0736200178022823</v>
      </c>
      <c r="U1095" s="5">
        <f t="shared" si="291"/>
        <v>1.0736200178022823</v>
      </c>
      <c r="V1095" s="5">
        <f t="shared" si="292"/>
        <v>1.0736200178022823</v>
      </c>
      <c r="W1095" s="5">
        <f t="shared" si="293"/>
        <v>1.0736200178022823</v>
      </c>
      <c r="X1095" s="5">
        <f t="shared" si="294"/>
        <v>1</v>
      </c>
      <c r="Y1095" s="5">
        <f t="shared" si="295"/>
        <v>1.0526655845369373</v>
      </c>
      <c r="Z1095" s="5">
        <f t="shared" si="296"/>
        <v>1</v>
      </c>
      <c r="AA1095" s="5">
        <f t="shared" si="297"/>
        <v>1.0077303877854629</v>
      </c>
      <c r="AB1095" s="5">
        <f t="shared" si="298"/>
        <v>1.0077303877854629</v>
      </c>
      <c r="AC1095" s="5">
        <f t="shared" si="299"/>
        <v>1.0077303877854629</v>
      </c>
      <c r="AD1095" s="5">
        <f t="shared" si="300"/>
        <v>1.0077303877854629</v>
      </c>
    </row>
    <row r="1096" spans="15:30" x14ac:dyDescent="0.2">
      <c r="O1096" s="6">
        <f t="shared" si="285"/>
        <v>110.289999999998</v>
      </c>
      <c r="P1096" s="6">
        <f t="shared" si="286"/>
        <v>110.29999999999801</v>
      </c>
      <c r="Q1096" s="5">
        <f t="shared" si="287"/>
        <v>1.0523897663329551</v>
      </c>
      <c r="R1096" s="5">
        <f t="shared" si="288"/>
        <v>1.0523897663329551</v>
      </c>
      <c r="S1096" s="5">
        <f t="shared" si="289"/>
        <v>1.0673641334750137</v>
      </c>
      <c r="T1096" s="5">
        <f t="shared" si="290"/>
        <v>1.0733173159247218</v>
      </c>
      <c r="U1096" s="5">
        <f t="shared" si="291"/>
        <v>1.0733173159247218</v>
      </c>
      <c r="V1096" s="5">
        <f t="shared" si="292"/>
        <v>1.0733173159247218</v>
      </c>
      <c r="W1096" s="5">
        <f t="shared" si="293"/>
        <v>1.0733173159247218</v>
      </c>
      <c r="X1096" s="5">
        <f t="shared" si="294"/>
        <v>1</v>
      </c>
      <c r="Y1096" s="5">
        <f t="shared" si="295"/>
        <v>1.0523897663329551</v>
      </c>
      <c r="Z1096" s="5">
        <f t="shared" si="296"/>
        <v>1</v>
      </c>
      <c r="AA1096" s="5">
        <f t="shared" si="297"/>
        <v>1.0076221003575123</v>
      </c>
      <c r="AB1096" s="5">
        <f t="shared" si="298"/>
        <v>1.0076221003575123</v>
      </c>
      <c r="AC1096" s="5">
        <f t="shared" si="299"/>
        <v>1.0076221003575123</v>
      </c>
      <c r="AD1096" s="5">
        <f t="shared" si="300"/>
        <v>1.0076221003575123</v>
      </c>
    </row>
    <row r="1097" spans="15:30" x14ac:dyDescent="0.2">
      <c r="O1097" s="6">
        <f t="shared" si="285"/>
        <v>110.389999999998</v>
      </c>
      <c r="P1097" s="6">
        <f t="shared" si="286"/>
        <v>110.399999999998</v>
      </c>
      <c r="Q1097" s="5">
        <f t="shared" si="287"/>
        <v>1.0521149749388781</v>
      </c>
      <c r="R1097" s="5">
        <f t="shared" si="288"/>
        <v>1.0521149749388781</v>
      </c>
      <c r="S1097" s="5">
        <f t="shared" si="289"/>
        <v>1.0670651517991547</v>
      </c>
      <c r="T1097" s="5">
        <f t="shared" si="290"/>
        <v>1.0730155745129801</v>
      </c>
      <c r="U1097" s="5">
        <f t="shared" si="291"/>
        <v>1.0730155745129801</v>
      </c>
      <c r="V1097" s="5">
        <f t="shared" si="292"/>
        <v>1.0730155745129801</v>
      </c>
      <c r="W1097" s="5">
        <f t="shared" si="293"/>
        <v>1.0730155745129801</v>
      </c>
      <c r="X1097" s="5">
        <f t="shared" si="294"/>
        <v>1</v>
      </c>
      <c r="Y1097" s="5">
        <f t="shared" si="295"/>
        <v>1.0521149749388781</v>
      </c>
      <c r="Z1097" s="5">
        <f t="shared" si="296"/>
        <v>1</v>
      </c>
      <c r="AA1097" s="5">
        <f t="shared" si="297"/>
        <v>1.0075146824172569</v>
      </c>
      <c r="AB1097" s="5">
        <f t="shared" si="298"/>
        <v>1.0075146824172569</v>
      </c>
      <c r="AC1097" s="5">
        <f t="shared" si="299"/>
        <v>1.0075146824172569</v>
      </c>
      <c r="AD1097" s="5">
        <f t="shared" si="300"/>
        <v>1.0075146824172569</v>
      </c>
    </row>
    <row r="1098" spans="15:30" x14ac:dyDescent="0.2">
      <c r="O1098" s="6">
        <f t="shared" si="285"/>
        <v>110.48999999999799</v>
      </c>
      <c r="P1098" s="6">
        <f t="shared" si="286"/>
        <v>110.499999999998</v>
      </c>
      <c r="Q1098" s="5">
        <f t="shared" si="287"/>
        <v>1.0518412072224737</v>
      </c>
      <c r="R1098" s="5">
        <f t="shared" si="288"/>
        <v>1.0518412072224737</v>
      </c>
      <c r="S1098" s="5">
        <f t="shared" si="289"/>
        <v>1.0667671671017471</v>
      </c>
      <c r="T1098" s="5">
        <f t="shared" si="290"/>
        <v>1.0727147906770538</v>
      </c>
      <c r="U1098" s="5">
        <f t="shared" si="291"/>
        <v>1.0727147906770538</v>
      </c>
      <c r="V1098" s="5">
        <f t="shared" si="292"/>
        <v>1.0727147906770538</v>
      </c>
      <c r="W1098" s="5">
        <f t="shared" si="293"/>
        <v>1.0727147906770538</v>
      </c>
      <c r="X1098" s="5">
        <f t="shared" si="294"/>
        <v>1</v>
      </c>
      <c r="Y1098" s="5">
        <f t="shared" si="295"/>
        <v>1.0518412072224737</v>
      </c>
      <c r="Z1098" s="5">
        <f t="shared" si="296"/>
        <v>1</v>
      </c>
      <c r="AA1098" s="5">
        <f t="shared" si="297"/>
        <v>1.0074081314484076</v>
      </c>
      <c r="AB1098" s="5">
        <f t="shared" si="298"/>
        <v>1.0074081314484076</v>
      </c>
      <c r="AC1098" s="5">
        <f t="shared" si="299"/>
        <v>1.0074081314484076</v>
      </c>
      <c r="AD1098" s="5">
        <f t="shared" si="300"/>
        <v>1.0074081314484076</v>
      </c>
    </row>
    <row r="1099" spans="15:30" x14ac:dyDescent="0.2">
      <c r="O1099" s="6">
        <f t="shared" si="285"/>
        <v>110.58999999999799</v>
      </c>
      <c r="P1099" s="6">
        <f t="shared" si="286"/>
        <v>110.59999999999799</v>
      </c>
      <c r="Q1099" s="5">
        <f t="shared" si="287"/>
        <v>1.0515684600645254</v>
      </c>
      <c r="R1099" s="5">
        <f t="shared" si="288"/>
        <v>1.0515684600645254</v>
      </c>
      <c r="S1099" s="5">
        <f t="shared" si="289"/>
        <v>1.0664701763616615</v>
      </c>
      <c r="T1099" s="5">
        <f t="shared" si="290"/>
        <v>1.0724149615386347</v>
      </c>
      <c r="U1099" s="5">
        <f t="shared" si="291"/>
        <v>1.0724149615386347</v>
      </c>
      <c r="V1099" s="5">
        <f t="shared" si="292"/>
        <v>1.0724149615386347</v>
      </c>
      <c r="W1099" s="5">
        <f t="shared" si="293"/>
        <v>1.0724149615386347</v>
      </c>
      <c r="X1099" s="5">
        <f t="shared" si="294"/>
        <v>1</v>
      </c>
      <c r="Y1099" s="5">
        <f t="shared" si="295"/>
        <v>1.0515684600645254</v>
      </c>
      <c r="Z1099" s="5">
        <f t="shared" si="296"/>
        <v>1</v>
      </c>
      <c r="AA1099" s="5">
        <f t="shared" si="297"/>
        <v>1.0073024449451882</v>
      </c>
      <c r="AB1099" s="5">
        <f t="shared" si="298"/>
        <v>1.0073024449451882</v>
      </c>
      <c r="AC1099" s="5">
        <f t="shared" si="299"/>
        <v>1.0073024449451882</v>
      </c>
      <c r="AD1099" s="5">
        <f t="shared" si="300"/>
        <v>1.0073024449451882</v>
      </c>
    </row>
    <row r="1100" spans="15:30" x14ac:dyDescent="0.2">
      <c r="O1100" s="6">
        <f t="shared" si="285"/>
        <v>110.68999999999798</v>
      </c>
      <c r="P1100" s="6">
        <f t="shared" si="286"/>
        <v>110.69999999999798</v>
      </c>
      <c r="Q1100" s="5">
        <f t="shared" si="287"/>
        <v>1.0512967303587668</v>
      </c>
      <c r="R1100" s="5">
        <f t="shared" si="288"/>
        <v>1.0512967303587668</v>
      </c>
      <c r="S1100" s="5">
        <f t="shared" si="289"/>
        <v>1.066174176570126</v>
      </c>
      <c r="T1100" s="5">
        <f t="shared" si="290"/>
        <v>1.0721160842310529</v>
      </c>
      <c r="U1100" s="5">
        <f t="shared" si="291"/>
        <v>1.0721160842310529</v>
      </c>
      <c r="V1100" s="5">
        <f t="shared" si="292"/>
        <v>1.0721160842310529</v>
      </c>
      <c r="W1100" s="5">
        <f t="shared" si="293"/>
        <v>1.0721160842310529</v>
      </c>
      <c r="X1100" s="5">
        <f t="shared" si="294"/>
        <v>1</v>
      </c>
      <c r="Y1100" s="5">
        <f t="shared" si="295"/>
        <v>1.0512967303587668</v>
      </c>
      <c r="Z1100" s="5">
        <f t="shared" si="296"/>
        <v>1</v>
      </c>
      <c r="AA1100" s="5">
        <f t="shared" si="297"/>
        <v>1.0071976204122808</v>
      </c>
      <c r="AB1100" s="5">
        <f t="shared" si="298"/>
        <v>1.0071976204122808</v>
      </c>
      <c r="AC1100" s="5">
        <f t="shared" si="299"/>
        <v>1.0071976204122808</v>
      </c>
      <c r="AD1100" s="5">
        <f t="shared" si="300"/>
        <v>1.0071976204122808</v>
      </c>
    </row>
    <row r="1101" spans="15:30" x14ac:dyDescent="0.2">
      <c r="O1101" s="6">
        <f t="shared" si="285"/>
        <v>110.78999999999797</v>
      </c>
      <c r="P1101" s="6">
        <f t="shared" si="286"/>
        <v>110.79999999999798</v>
      </c>
      <c r="Q1101" s="5">
        <f t="shared" si="287"/>
        <v>1.0510260150118138</v>
      </c>
      <c r="R1101" s="5">
        <f t="shared" si="288"/>
        <v>1.0510260150118138</v>
      </c>
      <c r="S1101" s="5">
        <f t="shared" si="289"/>
        <v>1.0658791647306631</v>
      </c>
      <c r="T1101" s="5">
        <f t="shared" si="290"/>
        <v>1.0718181558992179</v>
      </c>
      <c r="U1101" s="5">
        <f t="shared" si="291"/>
        <v>1.0718181558992179</v>
      </c>
      <c r="V1101" s="5">
        <f t="shared" si="292"/>
        <v>1.0718181558992179</v>
      </c>
      <c r="W1101" s="5">
        <f t="shared" si="293"/>
        <v>1.0718181558992179</v>
      </c>
      <c r="X1101" s="5">
        <f t="shared" si="294"/>
        <v>1</v>
      </c>
      <c r="Y1101" s="5">
        <f t="shared" si="295"/>
        <v>1.0510260150118138</v>
      </c>
      <c r="Z1101" s="5">
        <f t="shared" si="296"/>
        <v>1</v>
      </c>
      <c r="AA1101" s="5">
        <f t="shared" si="297"/>
        <v>1.0070936553647729</v>
      </c>
      <c r="AB1101" s="5">
        <f t="shared" si="298"/>
        <v>1.0070936553647729</v>
      </c>
      <c r="AC1101" s="5">
        <f t="shared" si="299"/>
        <v>1.0070936553647729</v>
      </c>
      <c r="AD1101" s="5">
        <f t="shared" si="300"/>
        <v>1.0070936553647729</v>
      </c>
    </row>
    <row r="1102" spans="15:30" x14ac:dyDescent="0.2">
      <c r="O1102" s="6">
        <f t="shared" si="285"/>
        <v>110.88999999999797</v>
      </c>
      <c r="P1102" s="6">
        <f t="shared" si="286"/>
        <v>110.89999999999797</v>
      </c>
      <c r="Q1102" s="5">
        <f t="shared" si="287"/>
        <v>1.0507563109430995</v>
      </c>
      <c r="R1102" s="5">
        <f t="shared" si="288"/>
        <v>1.0507563109430995</v>
      </c>
      <c r="S1102" s="5">
        <f t="shared" si="289"/>
        <v>1.0655851378590284</v>
      </c>
      <c r="T1102" s="5">
        <f t="shared" si="290"/>
        <v>1.0715211736995609</v>
      </c>
      <c r="U1102" s="5">
        <f t="shared" si="291"/>
        <v>1.0715211736995609</v>
      </c>
      <c r="V1102" s="5">
        <f t="shared" si="292"/>
        <v>1.0715211736995609</v>
      </c>
      <c r="W1102" s="5">
        <f t="shared" si="293"/>
        <v>1.0715211736995609</v>
      </c>
      <c r="X1102" s="5">
        <f t="shared" si="294"/>
        <v>1</v>
      </c>
      <c r="Y1102" s="5">
        <f t="shared" si="295"/>
        <v>1.0507563109430995</v>
      </c>
      <c r="Z1102" s="5">
        <f t="shared" si="296"/>
        <v>1</v>
      </c>
      <c r="AA1102" s="5">
        <f t="shared" si="297"/>
        <v>1.0069905473281027</v>
      </c>
      <c r="AB1102" s="5">
        <f t="shared" si="298"/>
        <v>1.0069905473281027</v>
      </c>
      <c r="AC1102" s="5">
        <f t="shared" si="299"/>
        <v>1.0069905473281027</v>
      </c>
      <c r="AD1102" s="5">
        <f t="shared" si="300"/>
        <v>1.0069905473281027</v>
      </c>
    </row>
    <row r="1103" spans="15:30" x14ac:dyDescent="0.2">
      <c r="O1103" s="6">
        <f t="shared" si="285"/>
        <v>110.98999999999796</v>
      </c>
      <c r="P1103" s="6">
        <f t="shared" si="286"/>
        <v>110.99999999999797</v>
      </c>
      <c r="Q1103" s="5">
        <f t="shared" si="287"/>
        <v>1.0504876150848088</v>
      </c>
      <c r="R1103" s="5">
        <f t="shared" si="288"/>
        <v>1.0504876150848088</v>
      </c>
      <c r="S1103" s="5">
        <f t="shared" si="289"/>
        <v>1.0652920929831475</v>
      </c>
      <c r="T1103" s="5">
        <f t="shared" si="290"/>
        <v>1.0712251347999768</v>
      </c>
      <c r="U1103" s="5">
        <f t="shared" si="291"/>
        <v>1.0712251347999768</v>
      </c>
      <c r="V1103" s="5">
        <f t="shared" si="292"/>
        <v>1.0712251347999768</v>
      </c>
      <c r="W1103" s="5">
        <f t="shared" si="293"/>
        <v>1.0712251347999768</v>
      </c>
      <c r="X1103" s="5">
        <f t="shared" si="294"/>
        <v>1</v>
      </c>
      <c r="Y1103" s="5">
        <f t="shared" si="295"/>
        <v>1.0504876150848088</v>
      </c>
      <c r="Z1103" s="5">
        <f t="shared" si="296"/>
        <v>1</v>
      </c>
      <c r="AA1103" s="5">
        <f t="shared" si="297"/>
        <v>1.0068882938380073</v>
      </c>
      <c r="AB1103" s="5">
        <f t="shared" si="298"/>
        <v>1.0068882938380073</v>
      </c>
      <c r="AC1103" s="5">
        <f t="shared" si="299"/>
        <v>1.0068882938380073</v>
      </c>
      <c r="AD1103" s="5">
        <f t="shared" si="300"/>
        <v>1.0068882938380073</v>
      </c>
    </row>
    <row r="1104" spans="15:30" x14ac:dyDescent="0.2">
      <c r="O1104" s="6">
        <f t="shared" si="285"/>
        <v>111.08999999999796</v>
      </c>
      <c r="P1104" s="6">
        <f t="shared" si="286"/>
        <v>111.09999999999796</v>
      </c>
      <c r="Q1104" s="5">
        <f t="shared" si="287"/>
        <v>1.0502199243818124</v>
      </c>
      <c r="R1104" s="5">
        <f t="shared" si="288"/>
        <v>1.0502199243818124</v>
      </c>
      <c r="S1104" s="5">
        <f t="shared" si="289"/>
        <v>1.065000027143056</v>
      </c>
      <c r="T1104" s="5">
        <f t="shared" si="290"/>
        <v>1.0709300363797671</v>
      </c>
      <c r="U1104" s="5">
        <f t="shared" si="291"/>
        <v>1.0709300363797671</v>
      </c>
      <c r="V1104" s="5">
        <f t="shared" si="292"/>
        <v>1.0709300363797671</v>
      </c>
      <c r="W1104" s="5">
        <f t="shared" si="293"/>
        <v>1.0709300363797671</v>
      </c>
      <c r="X1104" s="5">
        <f t="shared" si="294"/>
        <v>1</v>
      </c>
      <c r="Y1104" s="5">
        <f t="shared" si="295"/>
        <v>1.0502199243818124</v>
      </c>
      <c r="Z1104" s="5">
        <f t="shared" si="296"/>
        <v>1</v>
      </c>
      <c r="AA1104" s="5">
        <f t="shared" si="297"/>
        <v>1.0067868924404693</v>
      </c>
      <c r="AB1104" s="5">
        <f t="shared" si="298"/>
        <v>1.0067868924404693</v>
      </c>
      <c r="AC1104" s="5">
        <f t="shared" si="299"/>
        <v>1.0067868924404693</v>
      </c>
      <c r="AD1104" s="5">
        <f t="shared" si="300"/>
        <v>1.0067868924404693</v>
      </c>
    </row>
    <row r="1105" spans="15:30" x14ac:dyDescent="0.2">
      <c r="O1105" s="6">
        <f t="shared" si="285"/>
        <v>111.18999999999795</v>
      </c>
      <c r="P1105" s="6">
        <f t="shared" si="286"/>
        <v>111.19999999999796</v>
      </c>
      <c r="Q1105" s="5">
        <f t="shared" si="287"/>
        <v>1.049953235791603</v>
      </c>
      <c r="R1105" s="5">
        <f t="shared" si="288"/>
        <v>1.049953235791603</v>
      </c>
      <c r="S1105" s="5">
        <f t="shared" si="289"/>
        <v>1.0647089373908376</v>
      </c>
      <c r="T1105" s="5">
        <f t="shared" si="290"/>
        <v>1.0706358756295835</v>
      </c>
      <c r="U1105" s="5">
        <f t="shared" si="291"/>
        <v>1.0706358756295835</v>
      </c>
      <c r="V1105" s="5">
        <f t="shared" si="292"/>
        <v>1.0706358756295835</v>
      </c>
      <c r="W1105" s="5">
        <f t="shared" si="293"/>
        <v>1.0706358756295835</v>
      </c>
      <c r="X1105" s="5">
        <f t="shared" si="294"/>
        <v>1</v>
      </c>
      <c r="Y1105" s="5">
        <f t="shared" si="295"/>
        <v>1.049953235791603</v>
      </c>
      <c r="Z1105" s="5">
        <f t="shared" si="296"/>
        <v>1</v>
      </c>
      <c r="AA1105" s="5">
        <f t="shared" si="297"/>
        <v>1.006686340691664</v>
      </c>
      <c r="AB1105" s="5">
        <f t="shared" si="298"/>
        <v>1.006686340691664</v>
      </c>
      <c r="AC1105" s="5">
        <f t="shared" si="299"/>
        <v>1.006686340691664</v>
      </c>
      <c r="AD1105" s="5">
        <f t="shared" si="300"/>
        <v>1.006686340691664</v>
      </c>
    </row>
    <row r="1106" spans="15:30" x14ac:dyDescent="0.2">
      <c r="O1106" s="6">
        <f t="shared" si="285"/>
        <v>111.28999999999795</v>
      </c>
      <c r="P1106" s="6">
        <f t="shared" si="286"/>
        <v>111.29999999999795</v>
      </c>
      <c r="Q1106" s="5">
        <f t="shared" si="287"/>
        <v>1.0496875462842301</v>
      </c>
      <c r="R1106" s="5">
        <f t="shared" si="288"/>
        <v>1.0496875462842301</v>
      </c>
      <c r="S1106" s="5">
        <f t="shared" si="289"/>
        <v>1.0644188207905636</v>
      </c>
      <c r="T1106" s="5">
        <f t="shared" si="290"/>
        <v>1.0703426497513706</v>
      </c>
      <c r="U1106" s="5">
        <f t="shared" si="291"/>
        <v>1.0703426497513706</v>
      </c>
      <c r="V1106" s="5">
        <f t="shared" si="292"/>
        <v>1.0703426497513706</v>
      </c>
      <c r="W1106" s="5">
        <f t="shared" si="293"/>
        <v>1.0703426497513706</v>
      </c>
      <c r="X1106" s="5">
        <f t="shared" si="294"/>
        <v>1</v>
      </c>
      <c r="Y1106" s="5">
        <f t="shared" si="295"/>
        <v>1.0496875462842301</v>
      </c>
      <c r="Z1106" s="5">
        <f t="shared" si="296"/>
        <v>1</v>
      </c>
      <c r="AA1106" s="5">
        <f t="shared" si="297"/>
        <v>1.0065866361579081</v>
      </c>
      <c r="AB1106" s="5">
        <f t="shared" si="298"/>
        <v>1.0065866361579081</v>
      </c>
      <c r="AC1106" s="5">
        <f t="shared" si="299"/>
        <v>1.0065866361579081</v>
      </c>
      <c r="AD1106" s="5">
        <f t="shared" si="300"/>
        <v>1.0065866361579081</v>
      </c>
    </row>
    <row r="1107" spans="15:30" x14ac:dyDescent="0.2">
      <c r="O1107" s="6">
        <f t="shared" si="285"/>
        <v>111.38999999999794</v>
      </c>
      <c r="P1107" s="6">
        <f t="shared" si="286"/>
        <v>111.39999999999795</v>
      </c>
      <c r="Q1107" s="5">
        <f t="shared" si="287"/>
        <v>1.0494228528422365</v>
      </c>
      <c r="R1107" s="5">
        <f t="shared" si="288"/>
        <v>1.0494228528422365</v>
      </c>
      <c r="S1107" s="5">
        <f t="shared" si="289"/>
        <v>1.0641296744182331</v>
      </c>
      <c r="T1107" s="5">
        <f t="shared" si="290"/>
        <v>1.0700503559583103</v>
      </c>
      <c r="U1107" s="5">
        <f t="shared" si="291"/>
        <v>1.0700503559583103</v>
      </c>
      <c r="V1107" s="5">
        <f t="shared" si="292"/>
        <v>1.0700503559583103</v>
      </c>
      <c r="W1107" s="5">
        <f t="shared" si="293"/>
        <v>1.0700503559583103</v>
      </c>
      <c r="X1107" s="5">
        <f t="shared" si="294"/>
        <v>1</v>
      </c>
      <c r="Y1107" s="5">
        <f t="shared" si="295"/>
        <v>1.0494228528422365</v>
      </c>
      <c r="Z1107" s="5">
        <f t="shared" si="296"/>
        <v>1</v>
      </c>
      <c r="AA1107" s="5">
        <f t="shared" si="297"/>
        <v>1.0064877764156079</v>
      </c>
      <c r="AB1107" s="5">
        <f t="shared" si="298"/>
        <v>1.0064877764156079</v>
      </c>
      <c r="AC1107" s="5">
        <f t="shared" si="299"/>
        <v>1.0064877764156079</v>
      </c>
      <c r="AD1107" s="5">
        <f t="shared" si="300"/>
        <v>1.0064877764156079</v>
      </c>
    </row>
    <row r="1108" spans="15:30" x14ac:dyDescent="0.2">
      <c r="O1108" s="6">
        <f t="shared" si="285"/>
        <v>111.48999999999793</v>
      </c>
      <c r="P1108" s="6">
        <f t="shared" si="286"/>
        <v>111.49999999999794</v>
      </c>
      <c r="Q1108" s="5">
        <f t="shared" si="287"/>
        <v>1.0491591524605945</v>
      </c>
      <c r="R1108" s="5">
        <f t="shared" si="288"/>
        <v>1.0491591524605945</v>
      </c>
      <c r="S1108" s="5">
        <f t="shared" si="289"/>
        <v>1.0638414953617119</v>
      </c>
      <c r="T1108" s="5">
        <f t="shared" si="290"/>
        <v>1.0697589914747654</v>
      </c>
      <c r="U1108" s="5">
        <f t="shared" si="291"/>
        <v>1.0697589914747654</v>
      </c>
      <c r="V1108" s="5">
        <f t="shared" si="292"/>
        <v>1.0697589914747654</v>
      </c>
      <c r="W1108" s="5">
        <f t="shared" si="293"/>
        <v>1.0697589914747654</v>
      </c>
      <c r="X1108" s="5">
        <f t="shared" si="294"/>
        <v>1</v>
      </c>
      <c r="Y1108" s="5">
        <f t="shared" si="295"/>
        <v>1.0491591524605945</v>
      </c>
      <c r="Z1108" s="5">
        <f t="shared" si="296"/>
        <v>1</v>
      </c>
      <c r="AA1108" s="5">
        <f t="shared" si="297"/>
        <v>1.006389759051207</v>
      </c>
      <c r="AB1108" s="5">
        <f t="shared" si="298"/>
        <v>1.006389759051207</v>
      </c>
      <c r="AC1108" s="5">
        <f t="shared" si="299"/>
        <v>1.006389759051207</v>
      </c>
      <c r="AD1108" s="5">
        <f t="shared" si="300"/>
        <v>1.006389759051207</v>
      </c>
    </row>
    <row r="1109" spans="15:30" x14ac:dyDescent="0.2">
      <c r="O1109" s="6">
        <f t="shared" si="285"/>
        <v>111.58999999999793</v>
      </c>
      <c r="P1109" s="6">
        <f t="shared" si="286"/>
        <v>111.59999999999793</v>
      </c>
      <c r="Q1109" s="5">
        <f t="shared" si="287"/>
        <v>1.0488964421466427</v>
      </c>
      <c r="R1109" s="5">
        <f t="shared" si="288"/>
        <v>1.0488964421466427</v>
      </c>
      <c r="S1109" s="5">
        <f t="shared" si="289"/>
        <v>1.0635542807206746</v>
      </c>
      <c r="T1109" s="5">
        <f t="shared" si="290"/>
        <v>1.0694685535362241</v>
      </c>
      <c r="U1109" s="5">
        <f t="shared" si="291"/>
        <v>1.0694685535362241</v>
      </c>
      <c r="V1109" s="5">
        <f t="shared" si="292"/>
        <v>1.0694685535362241</v>
      </c>
      <c r="W1109" s="5">
        <f t="shared" si="293"/>
        <v>1.0694685535362241</v>
      </c>
      <c r="X1109" s="5">
        <f t="shared" si="294"/>
        <v>1</v>
      </c>
      <c r="Y1109" s="5">
        <f t="shared" si="295"/>
        <v>1.0488964421466427</v>
      </c>
      <c r="Z1109" s="5">
        <f t="shared" si="296"/>
        <v>1</v>
      </c>
      <c r="AA1109" s="5">
        <f t="shared" si="297"/>
        <v>1.0062925816611352</v>
      </c>
      <c r="AB1109" s="5">
        <f t="shared" si="298"/>
        <v>1.0062925816611352</v>
      </c>
      <c r="AC1109" s="5">
        <f t="shared" si="299"/>
        <v>1.0062925816611352</v>
      </c>
      <c r="AD1109" s="5">
        <f t="shared" si="300"/>
        <v>1.0062925816611352</v>
      </c>
    </row>
    <row r="1110" spans="15:30" x14ac:dyDescent="0.2">
      <c r="O1110" s="6">
        <f t="shared" si="285"/>
        <v>111.68999999999792</v>
      </c>
      <c r="P1110" s="6">
        <f t="shared" si="286"/>
        <v>111.69999999999793</v>
      </c>
      <c r="Q1110" s="5">
        <f t="shared" si="287"/>
        <v>1.0486347189200236</v>
      </c>
      <c r="R1110" s="5">
        <f t="shared" si="288"/>
        <v>1.0486347189200236</v>
      </c>
      <c r="S1110" s="5">
        <f t="shared" si="289"/>
        <v>1.0632680276065436</v>
      </c>
      <c r="T1110" s="5">
        <f t="shared" si="290"/>
        <v>1.0691790393892453</v>
      </c>
      <c r="U1110" s="5">
        <f t="shared" si="291"/>
        <v>1.0691790393892453</v>
      </c>
      <c r="V1110" s="5">
        <f t="shared" si="292"/>
        <v>1.0691790393892453</v>
      </c>
      <c r="W1110" s="5">
        <f t="shared" si="293"/>
        <v>1.0691790393892453</v>
      </c>
      <c r="X1110" s="5">
        <f t="shared" si="294"/>
        <v>1</v>
      </c>
      <c r="Y1110" s="5">
        <f t="shared" si="295"/>
        <v>1.0486347189200236</v>
      </c>
      <c r="Z1110" s="5">
        <f t="shared" si="296"/>
        <v>1</v>
      </c>
      <c r="AA1110" s="5">
        <f t="shared" si="297"/>
        <v>1.0061962418517592</v>
      </c>
      <c r="AB1110" s="5">
        <f t="shared" si="298"/>
        <v>1.0061962418517592</v>
      </c>
      <c r="AC1110" s="5">
        <f t="shared" si="299"/>
        <v>1.0061962418517592</v>
      </c>
      <c r="AD1110" s="5">
        <f t="shared" si="300"/>
        <v>1.0061962418517592</v>
      </c>
    </row>
    <row r="1111" spans="15:30" x14ac:dyDescent="0.2">
      <c r="O1111" s="6">
        <f t="shared" si="285"/>
        <v>111.78999999999792</v>
      </c>
      <c r="P1111" s="6">
        <f t="shared" si="286"/>
        <v>111.79999999999792</v>
      </c>
      <c r="Q1111" s="5">
        <f t="shared" si="287"/>
        <v>1.0483739798126204</v>
      </c>
      <c r="R1111" s="5">
        <f t="shared" si="288"/>
        <v>1.0483739798126204</v>
      </c>
      <c r="S1111" s="5">
        <f t="shared" si="289"/>
        <v>1.0629827331424317</v>
      </c>
      <c r="T1111" s="5">
        <f t="shared" si="290"/>
        <v>1.0688904462914028</v>
      </c>
      <c r="U1111" s="5">
        <f t="shared" si="291"/>
        <v>1.0688904462914028</v>
      </c>
      <c r="V1111" s="5">
        <f t="shared" si="292"/>
        <v>1.0688904462914028</v>
      </c>
      <c r="W1111" s="5">
        <f t="shared" si="293"/>
        <v>1.0688904462914028</v>
      </c>
      <c r="X1111" s="5">
        <f t="shared" si="294"/>
        <v>1</v>
      </c>
      <c r="Y1111" s="5">
        <f t="shared" si="295"/>
        <v>1.0483739798126204</v>
      </c>
      <c r="Z1111" s="5">
        <f t="shared" si="296"/>
        <v>1</v>
      </c>
      <c r="AA1111" s="5">
        <f t="shared" si="297"/>
        <v>1.0061007372393296</v>
      </c>
      <c r="AB1111" s="5">
        <f t="shared" si="298"/>
        <v>1.0061007372393296</v>
      </c>
      <c r="AC1111" s="5">
        <f t="shared" si="299"/>
        <v>1.0061007372393296</v>
      </c>
      <c r="AD1111" s="5">
        <f t="shared" si="300"/>
        <v>1.0061007372393296</v>
      </c>
    </row>
    <row r="1112" spans="15:30" x14ac:dyDescent="0.2">
      <c r="O1112" s="6">
        <f t="shared" si="285"/>
        <v>111.88999999999791</v>
      </c>
      <c r="P1112" s="6">
        <f t="shared" si="286"/>
        <v>111.89999999999792</v>
      </c>
      <c r="Q1112" s="5">
        <f t="shared" si="287"/>
        <v>1.0481142218684956</v>
      </c>
      <c r="R1112" s="5">
        <f t="shared" si="288"/>
        <v>1.0481142218684956</v>
      </c>
      <c r="S1112" s="5">
        <f t="shared" si="289"/>
        <v>1.0626983944630826</v>
      </c>
      <c r="T1112" s="5">
        <f t="shared" si="290"/>
        <v>1.0686027715112318</v>
      </c>
      <c r="U1112" s="5">
        <f t="shared" si="291"/>
        <v>1.0686027715112318</v>
      </c>
      <c r="V1112" s="5">
        <f t="shared" si="292"/>
        <v>1.0686027715112318</v>
      </c>
      <c r="W1112" s="5">
        <f t="shared" si="293"/>
        <v>1.0686027715112318</v>
      </c>
      <c r="X1112" s="5">
        <f t="shared" si="294"/>
        <v>1</v>
      </c>
      <c r="Y1112" s="5">
        <f t="shared" si="295"/>
        <v>1.0481142218684956</v>
      </c>
      <c r="Z1112" s="5">
        <f t="shared" si="296"/>
        <v>1</v>
      </c>
      <c r="AA1112" s="5">
        <f t="shared" si="297"/>
        <v>1.0060060654499328</v>
      </c>
      <c r="AB1112" s="5">
        <f t="shared" si="298"/>
        <v>1.0060060654499328</v>
      </c>
      <c r="AC1112" s="5">
        <f t="shared" si="299"/>
        <v>1.0060060654499328</v>
      </c>
      <c r="AD1112" s="5">
        <f t="shared" si="300"/>
        <v>1.0060060654499328</v>
      </c>
    </row>
    <row r="1113" spans="15:30" x14ac:dyDescent="0.2">
      <c r="O1113" s="6">
        <f t="shared" si="285"/>
        <v>111.98999999999791</v>
      </c>
      <c r="P1113" s="6">
        <f t="shared" si="286"/>
        <v>111.99999999999791</v>
      </c>
      <c r="Q1113" s="5">
        <f t="shared" si="287"/>
        <v>1.0478554421438284</v>
      </c>
      <c r="R1113" s="5">
        <f t="shared" si="288"/>
        <v>1.0478554421438284</v>
      </c>
      <c r="S1113" s="5">
        <f t="shared" si="289"/>
        <v>1.062415008714813</v>
      </c>
      <c r="T1113" s="5">
        <f t="shared" si="290"/>
        <v>1.0683160123281734</v>
      </c>
      <c r="U1113" s="5">
        <f t="shared" si="291"/>
        <v>1.0683160123281734</v>
      </c>
      <c r="V1113" s="5">
        <f t="shared" si="292"/>
        <v>1.0683160123281734</v>
      </c>
      <c r="W1113" s="5">
        <f t="shared" si="293"/>
        <v>1.0683160123281734</v>
      </c>
      <c r="X1113" s="5">
        <f t="shared" si="294"/>
        <v>1</v>
      </c>
      <c r="Y1113" s="5">
        <f t="shared" si="295"/>
        <v>1.0478554421438284</v>
      </c>
      <c r="Z1113" s="5">
        <f t="shared" si="296"/>
        <v>1</v>
      </c>
      <c r="AA1113" s="5">
        <f t="shared" si="297"/>
        <v>1.0059122241194398</v>
      </c>
      <c r="AB1113" s="5">
        <f t="shared" si="298"/>
        <v>1.0059122241194398</v>
      </c>
      <c r="AC1113" s="5">
        <f t="shared" si="299"/>
        <v>1.0059122241194398</v>
      </c>
      <c r="AD1113" s="5">
        <f t="shared" si="300"/>
        <v>1.0059122241194398</v>
      </c>
    </row>
    <row r="1114" spans="15:30" x14ac:dyDescent="0.2">
      <c r="O1114" s="6">
        <f t="shared" si="285"/>
        <v>112.0899999999979</v>
      </c>
      <c r="P1114" s="6">
        <f t="shared" si="286"/>
        <v>112.09999999999791</v>
      </c>
      <c r="Q1114" s="5">
        <f t="shared" si="287"/>
        <v>1.047597637706855</v>
      </c>
      <c r="R1114" s="5">
        <f t="shared" si="288"/>
        <v>1.047597637706855</v>
      </c>
      <c r="S1114" s="5">
        <f t="shared" si="289"/>
        <v>1.0621325730554554</v>
      </c>
      <c r="T1114" s="5">
        <f t="shared" si="290"/>
        <v>1.0680301660325218</v>
      </c>
      <c r="U1114" s="5">
        <f t="shared" si="291"/>
        <v>1.0680301660325218</v>
      </c>
      <c r="V1114" s="5">
        <f t="shared" si="292"/>
        <v>1.0680301660325218</v>
      </c>
      <c r="W1114" s="5">
        <f t="shared" si="293"/>
        <v>1.0680301660325218</v>
      </c>
      <c r="X1114" s="5">
        <f t="shared" si="294"/>
        <v>1</v>
      </c>
      <c r="Y1114" s="5">
        <f t="shared" si="295"/>
        <v>1.047597637706855</v>
      </c>
      <c r="Z1114" s="5">
        <f t="shared" si="296"/>
        <v>1</v>
      </c>
      <c r="AA1114" s="5">
        <f t="shared" si="297"/>
        <v>1.0058192108934569</v>
      </c>
      <c r="AB1114" s="5">
        <f t="shared" si="298"/>
        <v>1.0058192108934569</v>
      </c>
      <c r="AC1114" s="5">
        <f t="shared" si="299"/>
        <v>1.0058192108934569</v>
      </c>
      <c r="AD1114" s="5">
        <f t="shared" si="300"/>
        <v>1.0058192108934569</v>
      </c>
    </row>
    <row r="1115" spans="15:30" x14ac:dyDescent="0.2">
      <c r="O1115" s="6">
        <f t="shared" si="285"/>
        <v>112.18999999999789</v>
      </c>
      <c r="P1115" s="6">
        <f t="shared" si="286"/>
        <v>112.1999999999979</v>
      </c>
      <c r="Q1115" s="5">
        <f t="shared" si="287"/>
        <v>1.0473408056378055</v>
      </c>
      <c r="R1115" s="5">
        <f t="shared" si="288"/>
        <v>1.0473408056378055</v>
      </c>
      <c r="S1115" s="5">
        <f t="shared" si="289"/>
        <v>1.0618510846542992</v>
      </c>
      <c r="T1115" s="5">
        <f t="shared" si="290"/>
        <v>1.0677452299253696</v>
      </c>
      <c r="U1115" s="5">
        <f t="shared" si="291"/>
        <v>1.0677452299253696</v>
      </c>
      <c r="V1115" s="5">
        <f t="shared" si="292"/>
        <v>1.0677452299253696</v>
      </c>
      <c r="W1115" s="5">
        <f t="shared" si="293"/>
        <v>1.0677452299253696</v>
      </c>
      <c r="X1115" s="5">
        <f t="shared" si="294"/>
        <v>1</v>
      </c>
      <c r="Y1115" s="5">
        <f t="shared" si="295"/>
        <v>1.0473408056378055</v>
      </c>
      <c r="Z1115" s="5">
        <f t="shared" si="296"/>
        <v>1</v>
      </c>
      <c r="AA1115" s="5">
        <f t="shared" si="297"/>
        <v>1.0057270234272768</v>
      </c>
      <c r="AB1115" s="5">
        <f t="shared" si="298"/>
        <v>1.0057270234272768</v>
      </c>
      <c r="AC1115" s="5">
        <f t="shared" si="299"/>
        <v>1.0057270234272768</v>
      </c>
      <c r="AD1115" s="5">
        <f t="shared" si="300"/>
        <v>1.0057270234272768</v>
      </c>
    </row>
    <row r="1116" spans="15:30" x14ac:dyDescent="0.2">
      <c r="O1116" s="6">
        <f t="shared" si="285"/>
        <v>112.28999999999789</v>
      </c>
      <c r="P1116" s="6">
        <f t="shared" si="286"/>
        <v>112.29999999999789</v>
      </c>
      <c r="Q1116" s="5">
        <f t="shared" si="287"/>
        <v>1.0470849430288451</v>
      </c>
      <c r="R1116" s="5">
        <f t="shared" si="288"/>
        <v>1.0470849430288451</v>
      </c>
      <c r="S1116" s="5">
        <f t="shared" si="289"/>
        <v>1.0615705406920355</v>
      </c>
      <c r="T1116" s="5">
        <f t="shared" si="290"/>
        <v>1.0674612013185558</v>
      </c>
      <c r="U1116" s="5">
        <f t="shared" si="291"/>
        <v>1.0674612013185558</v>
      </c>
      <c r="V1116" s="5">
        <f t="shared" si="292"/>
        <v>1.0674612013185558</v>
      </c>
      <c r="W1116" s="5">
        <f t="shared" si="293"/>
        <v>1.0674612013185558</v>
      </c>
      <c r="X1116" s="5">
        <f t="shared" si="294"/>
        <v>1</v>
      </c>
      <c r="Y1116" s="5">
        <f t="shared" si="295"/>
        <v>1.0470849430288451</v>
      </c>
      <c r="Z1116" s="5">
        <f t="shared" si="296"/>
        <v>1</v>
      </c>
      <c r="AA1116" s="5">
        <f t="shared" si="297"/>
        <v>1.0056356593858287</v>
      </c>
      <c r="AB1116" s="5">
        <f t="shared" si="298"/>
        <v>1.0056356593858287</v>
      </c>
      <c r="AC1116" s="5">
        <f t="shared" si="299"/>
        <v>1.0056356593858287</v>
      </c>
      <c r="AD1116" s="5">
        <f t="shared" si="300"/>
        <v>1.0056356593858287</v>
      </c>
    </row>
    <row r="1117" spans="15:30" x14ac:dyDescent="0.2">
      <c r="O1117" s="6">
        <f t="shared" si="285"/>
        <v>112.38999999999788</v>
      </c>
      <c r="P1117" s="6">
        <f t="shared" si="286"/>
        <v>112.39999999999789</v>
      </c>
      <c r="Q1117" s="5">
        <f t="shared" si="287"/>
        <v>1.0468300469840133</v>
      </c>
      <c r="R1117" s="5">
        <f t="shared" si="288"/>
        <v>1.0468300469840133</v>
      </c>
      <c r="S1117" s="5">
        <f t="shared" si="289"/>
        <v>1.0612909383606985</v>
      </c>
      <c r="T1117" s="5">
        <f t="shared" si="290"/>
        <v>1.0671780775346114</v>
      </c>
      <c r="U1117" s="5">
        <f t="shared" si="291"/>
        <v>1.0671780775346114</v>
      </c>
      <c r="V1117" s="5">
        <f t="shared" si="292"/>
        <v>1.0671780775346114</v>
      </c>
      <c r="W1117" s="5">
        <f t="shared" si="293"/>
        <v>1.0671780775346114</v>
      </c>
      <c r="X1117" s="5">
        <f t="shared" si="294"/>
        <v>1</v>
      </c>
      <c r="Y1117" s="5">
        <f t="shared" si="295"/>
        <v>1.0468300469840133</v>
      </c>
      <c r="Z1117" s="5">
        <f t="shared" si="296"/>
        <v>1</v>
      </c>
      <c r="AA1117" s="5">
        <f t="shared" si="297"/>
        <v>1.00554511644363</v>
      </c>
      <c r="AB1117" s="5">
        <f t="shared" si="298"/>
        <v>1.00554511644363</v>
      </c>
      <c r="AC1117" s="5">
        <f t="shared" si="299"/>
        <v>1.00554511644363</v>
      </c>
      <c r="AD1117" s="5">
        <f t="shared" si="300"/>
        <v>1.00554511644363</v>
      </c>
    </row>
    <row r="1118" spans="15:30" x14ac:dyDescent="0.2">
      <c r="O1118" s="6">
        <f t="shared" si="285"/>
        <v>112.48999999999788</v>
      </c>
      <c r="P1118" s="6">
        <f t="shared" si="286"/>
        <v>112.49999999999788</v>
      </c>
      <c r="Q1118" s="5">
        <f t="shared" si="287"/>
        <v>1.046576114619163</v>
      </c>
      <c r="R1118" s="5">
        <f t="shared" si="288"/>
        <v>1.046576114619163</v>
      </c>
      <c r="S1118" s="5">
        <f t="shared" si="289"/>
        <v>1.0610122748636099</v>
      </c>
      <c r="T1118" s="5">
        <f t="shared" si="290"/>
        <v>1.0668958559067079</v>
      </c>
      <c r="U1118" s="5">
        <f t="shared" si="291"/>
        <v>1.0668958559067079</v>
      </c>
      <c r="V1118" s="5">
        <f t="shared" si="292"/>
        <v>1.0668958559067079</v>
      </c>
      <c r="W1118" s="5">
        <f t="shared" si="293"/>
        <v>1.0668958559067079</v>
      </c>
      <c r="X1118" s="5">
        <f t="shared" si="294"/>
        <v>1</v>
      </c>
      <c r="Y1118" s="5">
        <f t="shared" si="295"/>
        <v>1.046576114619163</v>
      </c>
      <c r="Z1118" s="5">
        <f t="shared" si="296"/>
        <v>1</v>
      </c>
      <c r="AA1118" s="5">
        <f t="shared" si="297"/>
        <v>1.005455392284738</v>
      </c>
      <c r="AB1118" s="5">
        <f t="shared" si="298"/>
        <v>1.005455392284738</v>
      </c>
      <c r="AC1118" s="5">
        <f t="shared" si="299"/>
        <v>1.005455392284738</v>
      </c>
      <c r="AD1118" s="5">
        <f t="shared" si="300"/>
        <v>1.005455392284738</v>
      </c>
    </row>
    <row r="1119" spans="15:30" x14ac:dyDescent="0.2">
      <c r="O1119" s="6">
        <f t="shared" si="285"/>
        <v>112.58999999999787</v>
      </c>
      <c r="P1119" s="6">
        <f t="shared" si="286"/>
        <v>112.59999999999788</v>
      </c>
      <c r="Q1119" s="5">
        <f t="shared" si="287"/>
        <v>1.0463231430619033</v>
      </c>
      <c r="R1119" s="5">
        <f t="shared" si="288"/>
        <v>1.0463231430619033</v>
      </c>
      <c r="S1119" s="5">
        <f t="shared" si="289"/>
        <v>1.0607345474153229</v>
      </c>
      <c r="T1119" s="5">
        <f t="shared" si="290"/>
        <v>1.0666145337786039</v>
      </c>
      <c r="U1119" s="5">
        <f t="shared" si="291"/>
        <v>1.0666145337786039</v>
      </c>
      <c r="V1119" s="5">
        <f t="shared" si="292"/>
        <v>1.0666145337786039</v>
      </c>
      <c r="W1119" s="5">
        <f t="shared" si="293"/>
        <v>1.0666145337786039</v>
      </c>
      <c r="X1119" s="5">
        <f t="shared" si="294"/>
        <v>1</v>
      </c>
      <c r="Y1119" s="5">
        <f t="shared" si="295"/>
        <v>1.0463231430619033</v>
      </c>
      <c r="Z1119" s="5">
        <f t="shared" si="296"/>
        <v>1</v>
      </c>
      <c r="AA1119" s="5">
        <f t="shared" si="297"/>
        <v>1.0053664846027019</v>
      </c>
      <c r="AB1119" s="5">
        <f t="shared" si="298"/>
        <v>1.0053664846027019</v>
      </c>
      <c r="AC1119" s="5">
        <f t="shared" si="299"/>
        <v>1.0053664846027019</v>
      </c>
      <c r="AD1119" s="5">
        <f t="shared" si="300"/>
        <v>1.0053664846027019</v>
      </c>
    </row>
    <row r="1120" spans="15:30" x14ac:dyDescent="0.2">
      <c r="O1120" s="6">
        <f t="shared" si="285"/>
        <v>112.68999999999787</v>
      </c>
      <c r="P1120" s="6">
        <f t="shared" si="286"/>
        <v>112.69999999999787</v>
      </c>
      <c r="Q1120" s="5">
        <f t="shared" si="287"/>
        <v>1.0460711294515377</v>
      </c>
      <c r="R1120" s="5">
        <f t="shared" si="288"/>
        <v>1.0460711294515377</v>
      </c>
      <c r="S1120" s="5">
        <f t="shared" si="289"/>
        <v>1.0604577532415658</v>
      </c>
      <c r="T1120" s="5">
        <f t="shared" si="290"/>
        <v>1.0663341085045936</v>
      </c>
      <c r="U1120" s="5">
        <f t="shared" si="291"/>
        <v>1.0663341085045936</v>
      </c>
      <c r="V1120" s="5">
        <f t="shared" si="292"/>
        <v>1.0663341085045936</v>
      </c>
      <c r="W1120" s="5">
        <f t="shared" si="293"/>
        <v>1.0663341085045936</v>
      </c>
      <c r="X1120" s="5">
        <f t="shared" si="294"/>
        <v>1</v>
      </c>
      <c r="Y1120" s="5">
        <f t="shared" si="295"/>
        <v>1.0460711294515377</v>
      </c>
      <c r="Z1120" s="5">
        <f t="shared" si="296"/>
        <v>1</v>
      </c>
      <c r="AA1120" s="5">
        <f t="shared" si="297"/>
        <v>1.0052783911005141</v>
      </c>
      <c r="AB1120" s="5">
        <f t="shared" si="298"/>
        <v>1.0052783911005141</v>
      </c>
      <c r="AC1120" s="5">
        <f t="shared" si="299"/>
        <v>1.0052783911005141</v>
      </c>
      <c r="AD1120" s="5">
        <f t="shared" si="300"/>
        <v>1.0052783911005141</v>
      </c>
    </row>
    <row r="1121" spans="15:30" x14ac:dyDescent="0.2">
      <c r="O1121" s="6">
        <f t="shared" si="285"/>
        <v>112.78999999999786</v>
      </c>
      <c r="P1121" s="6">
        <f t="shared" si="286"/>
        <v>112.79999999999787</v>
      </c>
      <c r="Q1121" s="5">
        <f t="shared" si="287"/>
        <v>1.0458200709390075</v>
      </c>
      <c r="R1121" s="5">
        <f t="shared" si="288"/>
        <v>1.0458200709390075</v>
      </c>
      <c r="S1121" s="5">
        <f t="shared" si="289"/>
        <v>1.0601818895791868</v>
      </c>
      <c r="T1121" s="5">
        <f t="shared" si="290"/>
        <v>1.0660545774494556</v>
      </c>
      <c r="U1121" s="5">
        <f t="shared" si="291"/>
        <v>1.0660545774494556</v>
      </c>
      <c r="V1121" s="5">
        <f t="shared" si="292"/>
        <v>1.0660545774494556</v>
      </c>
      <c r="W1121" s="5">
        <f t="shared" si="293"/>
        <v>1.0660545774494556</v>
      </c>
      <c r="X1121" s="5">
        <f t="shared" si="294"/>
        <v>1</v>
      </c>
      <c r="Y1121" s="5">
        <f t="shared" si="295"/>
        <v>1.0458200709390075</v>
      </c>
      <c r="Z1121" s="5">
        <f t="shared" si="296"/>
        <v>1</v>
      </c>
      <c r="AA1121" s="5">
        <f t="shared" si="297"/>
        <v>1.0051911094905632</v>
      </c>
      <c r="AB1121" s="5">
        <f t="shared" si="298"/>
        <v>1.0051911094905632</v>
      </c>
      <c r="AC1121" s="5">
        <f t="shared" si="299"/>
        <v>1.0051911094905632</v>
      </c>
      <c r="AD1121" s="5">
        <f t="shared" si="300"/>
        <v>1.0051911094905632</v>
      </c>
    </row>
    <row r="1122" spans="15:30" x14ac:dyDescent="0.2">
      <c r="O1122" s="6">
        <f t="shared" si="285"/>
        <v>112.88999999999785</v>
      </c>
      <c r="P1122" s="6">
        <f t="shared" si="286"/>
        <v>112.89999999999786</v>
      </c>
      <c r="Q1122" s="5">
        <f t="shared" si="287"/>
        <v>1.0455699646868315</v>
      </c>
      <c r="R1122" s="5">
        <f t="shared" si="288"/>
        <v>1.0455699646868315</v>
      </c>
      <c r="S1122" s="5">
        <f t="shared" si="289"/>
        <v>1.0599069536760997</v>
      </c>
      <c r="T1122" s="5">
        <f t="shared" si="290"/>
        <v>1.0657759379883998</v>
      </c>
      <c r="U1122" s="5">
        <f t="shared" si="291"/>
        <v>1.0657759379883998</v>
      </c>
      <c r="V1122" s="5">
        <f t="shared" si="292"/>
        <v>1.0657759379883998</v>
      </c>
      <c r="W1122" s="5">
        <f t="shared" si="293"/>
        <v>1.0657759379883998</v>
      </c>
      <c r="X1122" s="5">
        <f t="shared" si="294"/>
        <v>1</v>
      </c>
      <c r="Y1122" s="5">
        <f t="shared" si="295"/>
        <v>1.0455699646868315</v>
      </c>
      <c r="Z1122" s="5">
        <f t="shared" si="296"/>
        <v>1</v>
      </c>
      <c r="AA1122" s="5">
        <f t="shared" si="297"/>
        <v>1.0051046374945869</v>
      </c>
      <c r="AB1122" s="5">
        <f t="shared" si="298"/>
        <v>1.0051046374945869</v>
      </c>
      <c r="AC1122" s="5">
        <f t="shared" si="299"/>
        <v>1.0051046374945869</v>
      </c>
      <c r="AD1122" s="5">
        <f t="shared" si="300"/>
        <v>1.0051046374945869</v>
      </c>
    </row>
    <row r="1123" spans="15:30" x14ac:dyDescent="0.2">
      <c r="O1123" s="6">
        <f t="shared" si="285"/>
        <v>112.98999999999785</v>
      </c>
      <c r="P1123" s="6">
        <f t="shared" si="286"/>
        <v>112.99999999999785</v>
      </c>
      <c r="Q1123" s="5">
        <f t="shared" si="287"/>
        <v>1.0453208078690495</v>
      </c>
      <c r="R1123" s="5">
        <f t="shared" si="288"/>
        <v>1.0453208078690495</v>
      </c>
      <c r="S1123" s="5">
        <f t="shared" si="289"/>
        <v>1.0596329427912272</v>
      </c>
      <c r="T1123" s="5">
        <f t="shared" si="290"/>
        <v>1.0654981875070177</v>
      </c>
      <c r="U1123" s="5">
        <f t="shared" si="291"/>
        <v>1.0654981875070177</v>
      </c>
      <c r="V1123" s="5">
        <f t="shared" si="292"/>
        <v>1.0654981875070177</v>
      </c>
      <c r="W1123" s="5">
        <f t="shared" si="293"/>
        <v>1.0654981875070177</v>
      </c>
      <c r="X1123" s="5">
        <f t="shared" si="294"/>
        <v>1</v>
      </c>
      <c r="Y1123" s="5">
        <f t="shared" si="295"/>
        <v>1.0453208078690495</v>
      </c>
      <c r="Z1123" s="5">
        <f t="shared" si="296"/>
        <v>1</v>
      </c>
      <c r="AA1123" s="5">
        <f t="shared" si="297"/>
        <v>1.0050189728436241</v>
      </c>
      <c r="AB1123" s="5">
        <f t="shared" si="298"/>
        <v>1.0050189728436241</v>
      </c>
      <c r="AC1123" s="5">
        <f t="shared" si="299"/>
        <v>1.0050189728436241</v>
      </c>
      <c r="AD1123" s="5">
        <f t="shared" si="300"/>
        <v>1.0050189728436241</v>
      </c>
    </row>
    <row r="1124" spans="15:30" x14ac:dyDescent="0.2">
      <c r="O1124" s="6">
        <f t="shared" si="285"/>
        <v>113.08999999999784</v>
      </c>
      <c r="P1124" s="6">
        <f t="shared" si="286"/>
        <v>113.09999999999785</v>
      </c>
      <c r="Q1124" s="5">
        <f t="shared" si="287"/>
        <v>1.0450725976711637</v>
      </c>
      <c r="R1124" s="5">
        <f t="shared" si="288"/>
        <v>1.0450725976711637</v>
      </c>
      <c r="S1124" s="5">
        <f t="shared" si="289"/>
        <v>1.0593598541944487</v>
      </c>
      <c r="T1124" s="5">
        <f t="shared" si="290"/>
        <v>1.0652213234012313</v>
      </c>
      <c r="U1124" s="5">
        <f t="shared" si="291"/>
        <v>1.0652213234012313</v>
      </c>
      <c r="V1124" s="5">
        <f t="shared" si="292"/>
        <v>1.0652213234012313</v>
      </c>
      <c r="W1124" s="5">
        <f t="shared" si="293"/>
        <v>1.0652213234012313</v>
      </c>
      <c r="X1124" s="5">
        <f t="shared" si="294"/>
        <v>1</v>
      </c>
      <c r="Y1124" s="5">
        <f t="shared" si="295"/>
        <v>1.0450725976711637</v>
      </c>
      <c r="Z1124" s="5">
        <f t="shared" si="296"/>
        <v>1</v>
      </c>
      <c r="AA1124" s="5">
        <f t="shared" si="297"/>
        <v>1.0049341132779692</v>
      </c>
      <c r="AB1124" s="5">
        <f t="shared" si="298"/>
        <v>1.0049341132779692</v>
      </c>
      <c r="AC1124" s="5">
        <f t="shared" si="299"/>
        <v>1.0049341132779692</v>
      </c>
      <c r="AD1124" s="5">
        <f t="shared" si="300"/>
        <v>1.0049341132779692</v>
      </c>
    </row>
    <row r="1125" spans="15:30" x14ac:dyDescent="0.2">
      <c r="O1125" s="6">
        <f t="shared" si="285"/>
        <v>113.18999999999784</v>
      </c>
      <c r="P1125" s="6">
        <f t="shared" si="286"/>
        <v>113.19999999999784</v>
      </c>
      <c r="Q1125" s="5">
        <f t="shared" si="287"/>
        <v>1.0448253312900815</v>
      </c>
      <c r="R1125" s="5">
        <f t="shared" si="288"/>
        <v>1.0448253312900815</v>
      </c>
      <c r="S1125" s="5">
        <f t="shared" si="289"/>
        <v>1.0590876851665441</v>
      </c>
      <c r="T1125" s="5">
        <f t="shared" si="290"/>
        <v>1.064945343077242</v>
      </c>
      <c r="U1125" s="5">
        <f t="shared" si="291"/>
        <v>1.064945343077242</v>
      </c>
      <c r="V1125" s="5">
        <f t="shared" si="292"/>
        <v>1.064945343077242</v>
      </c>
      <c r="W1125" s="5">
        <f t="shared" si="293"/>
        <v>1.064945343077242</v>
      </c>
      <c r="X1125" s="5">
        <f t="shared" si="294"/>
        <v>1</v>
      </c>
      <c r="Y1125" s="5">
        <f t="shared" si="295"/>
        <v>1.0448253312900815</v>
      </c>
      <c r="Z1125" s="5">
        <f t="shared" si="296"/>
        <v>1</v>
      </c>
      <c r="AA1125" s="5">
        <f t="shared" si="297"/>
        <v>1.0048500565471252</v>
      </c>
      <c r="AB1125" s="5">
        <f t="shared" si="298"/>
        <v>1.0048500565471252</v>
      </c>
      <c r="AC1125" s="5">
        <f t="shared" si="299"/>
        <v>1.0048500565471252</v>
      </c>
      <c r="AD1125" s="5">
        <f t="shared" si="300"/>
        <v>1.0048500565471252</v>
      </c>
    </row>
    <row r="1126" spans="15:30" x14ac:dyDescent="0.2">
      <c r="O1126" s="6">
        <f t="shared" si="285"/>
        <v>113.28999999999783</v>
      </c>
      <c r="P1126" s="6">
        <f t="shared" si="286"/>
        <v>113.29999999999784</v>
      </c>
      <c r="Q1126" s="5">
        <f t="shared" si="287"/>
        <v>1.0445790059340578</v>
      </c>
      <c r="R1126" s="5">
        <f t="shared" si="288"/>
        <v>1.0445790059340578</v>
      </c>
      <c r="S1126" s="5">
        <f t="shared" si="289"/>
        <v>1.0588164329991412</v>
      </c>
      <c r="T1126" s="5">
        <f t="shared" si="290"/>
        <v>1.0646702439514808</v>
      </c>
      <c r="U1126" s="5">
        <f t="shared" si="291"/>
        <v>1.0646702439514808</v>
      </c>
      <c r="V1126" s="5">
        <f t="shared" si="292"/>
        <v>1.0646702439514808</v>
      </c>
      <c r="W1126" s="5">
        <f t="shared" si="293"/>
        <v>1.0646702439514808</v>
      </c>
      <c r="X1126" s="5">
        <f t="shared" si="294"/>
        <v>1</v>
      </c>
      <c r="Y1126" s="5">
        <f t="shared" si="295"/>
        <v>1.0445790059340578</v>
      </c>
      <c r="Z1126" s="5">
        <f t="shared" si="296"/>
        <v>1</v>
      </c>
      <c r="AA1126" s="5">
        <f t="shared" si="297"/>
        <v>1.0047668004097574</v>
      </c>
      <c r="AB1126" s="5">
        <f t="shared" si="298"/>
        <v>1.0047668004097574</v>
      </c>
      <c r="AC1126" s="5">
        <f t="shared" si="299"/>
        <v>1.0047668004097574</v>
      </c>
      <c r="AD1126" s="5">
        <f t="shared" si="300"/>
        <v>1.0047668004097574</v>
      </c>
    </row>
    <row r="1127" spans="15:30" x14ac:dyDescent="0.2">
      <c r="O1127" s="6">
        <f t="shared" si="285"/>
        <v>113.38999999999783</v>
      </c>
      <c r="P1127" s="6">
        <f t="shared" si="286"/>
        <v>113.39999999999783</v>
      </c>
      <c r="Q1127" s="5">
        <f t="shared" si="287"/>
        <v>1.04433361882264</v>
      </c>
      <c r="R1127" s="5">
        <f t="shared" si="288"/>
        <v>1.04433361882264</v>
      </c>
      <c r="S1127" s="5">
        <f t="shared" si="289"/>
        <v>1.0585460949946615</v>
      </c>
      <c r="T1127" s="5">
        <f t="shared" si="290"/>
        <v>1.0643960234505578</v>
      </c>
      <c r="U1127" s="5">
        <f t="shared" si="291"/>
        <v>1.0643960234505578</v>
      </c>
      <c r="V1127" s="5">
        <f t="shared" si="292"/>
        <v>1.0643960234505578</v>
      </c>
      <c r="W1127" s="5">
        <f t="shared" si="293"/>
        <v>1.0643960234505578</v>
      </c>
      <c r="X1127" s="5">
        <f t="shared" si="294"/>
        <v>1</v>
      </c>
      <c r="Y1127" s="5">
        <f t="shared" si="295"/>
        <v>1.04433361882264</v>
      </c>
      <c r="Z1127" s="5">
        <f t="shared" si="296"/>
        <v>1</v>
      </c>
      <c r="AA1127" s="5">
        <f t="shared" si="297"/>
        <v>1.0046843426336474</v>
      </c>
      <c r="AB1127" s="5">
        <f t="shared" si="298"/>
        <v>1.0046843426336474</v>
      </c>
      <c r="AC1127" s="5">
        <f t="shared" si="299"/>
        <v>1.0046843426336474</v>
      </c>
      <c r="AD1127" s="5">
        <f t="shared" si="300"/>
        <v>1.0046843426336474</v>
      </c>
    </row>
    <row r="1128" spans="15:30" x14ac:dyDescent="0.2">
      <c r="O1128" s="6">
        <f t="shared" si="285"/>
        <v>113.48999999999782</v>
      </c>
      <c r="P1128" s="6">
        <f t="shared" si="286"/>
        <v>113.49999999999783</v>
      </c>
      <c r="Q1128" s="5">
        <f t="shared" si="287"/>
        <v>1.044089167186609</v>
      </c>
      <c r="R1128" s="5">
        <f t="shared" si="288"/>
        <v>1.044089167186609</v>
      </c>
      <c r="S1128" s="5">
        <f t="shared" si="289"/>
        <v>1.0582766684662674</v>
      </c>
      <c r="T1128" s="5">
        <f t="shared" si="290"/>
        <v>1.0641226790112133</v>
      </c>
      <c r="U1128" s="5">
        <f t="shared" si="291"/>
        <v>1.0641226790112133</v>
      </c>
      <c r="V1128" s="5">
        <f t="shared" si="292"/>
        <v>1.0641226790112133</v>
      </c>
      <c r="W1128" s="5">
        <f t="shared" si="293"/>
        <v>1.0641226790112133</v>
      </c>
      <c r="X1128" s="5">
        <f t="shared" si="294"/>
        <v>1</v>
      </c>
      <c r="Y1128" s="5">
        <f t="shared" si="295"/>
        <v>1.044089167186609</v>
      </c>
      <c r="Z1128" s="5">
        <f t="shared" si="296"/>
        <v>1</v>
      </c>
      <c r="AA1128" s="5">
        <f t="shared" si="297"/>
        <v>1.0046026809956479</v>
      </c>
      <c r="AB1128" s="5">
        <f t="shared" si="298"/>
        <v>1.0046026809956479</v>
      </c>
      <c r="AC1128" s="5">
        <f t="shared" si="299"/>
        <v>1.0046026809956479</v>
      </c>
      <c r="AD1128" s="5">
        <f t="shared" si="300"/>
        <v>1.0046026809956479</v>
      </c>
    </row>
    <row r="1129" spans="15:30" x14ac:dyDescent="0.2">
      <c r="O1129" s="6">
        <f t="shared" si="285"/>
        <v>113.58999999999781</v>
      </c>
      <c r="P1129" s="6">
        <f t="shared" si="286"/>
        <v>113.59999999999782</v>
      </c>
      <c r="Q1129" s="5">
        <f t="shared" si="287"/>
        <v>1.0438456482679264</v>
      </c>
      <c r="R1129" s="5">
        <f t="shared" si="288"/>
        <v>1.0438456482679264</v>
      </c>
      <c r="S1129" s="5">
        <f t="shared" si="289"/>
        <v>1.0580081507378094</v>
      </c>
      <c r="T1129" s="5">
        <f t="shared" si="290"/>
        <v>1.0638502080802676</v>
      </c>
      <c r="U1129" s="5">
        <f t="shared" si="291"/>
        <v>1.0638502080802676</v>
      </c>
      <c r="V1129" s="5">
        <f t="shared" si="292"/>
        <v>1.0638502080802676</v>
      </c>
      <c r="W1129" s="5">
        <f t="shared" si="293"/>
        <v>1.0638502080802676</v>
      </c>
      <c r="X1129" s="5">
        <f t="shared" si="294"/>
        <v>1</v>
      </c>
      <c r="Y1129" s="5">
        <f t="shared" si="295"/>
        <v>1.0438456482679264</v>
      </c>
      <c r="Z1129" s="5">
        <f t="shared" si="296"/>
        <v>1</v>
      </c>
      <c r="AA1129" s="5">
        <f t="shared" si="297"/>
        <v>1.0045218132816369</v>
      </c>
      <c r="AB1129" s="5">
        <f t="shared" si="298"/>
        <v>1.0045218132816369</v>
      </c>
      <c r="AC1129" s="5">
        <f t="shared" si="299"/>
        <v>1.0045218132816369</v>
      </c>
      <c r="AD1129" s="5">
        <f t="shared" si="300"/>
        <v>1.0045218132816369</v>
      </c>
    </row>
    <row r="1130" spans="15:30" x14ac:dyDescent="0.2">
      <c r="O1130" s="6">
        <f t="shared" si="285"/>
        <v>113.68999999999781</v>
      </c>
      <c r="P1130" s="6">
        <f t="shared" si="286"/>
        <v>113.69999999999781</v>
      </c>
      <c r="Q1130" s="5">
        <f t="shared" si="287"/>
        <v>1.043603059319675</v>
      </c>
      <c r="R1130" s="5">
        <f t="shared" si="288"/>
        <v>1.043603059319675</v>
      </c>
      <c r="S1130" s="5">
        <f t="shared" si="289"/>
        <v>1.0577405391437729</v>
      </c>
      <c r="T1130" s="5">
        <f t="shared" si="290"/>
        <v>1.0635786081145726</v>
      </c>
      <c r="U1130" s="5">
        <f t="shared" si="291"/>
        <v>1.0635786081145726</v>
      </c>
      <c r="V1130" s="5">
        <f t="shared" si="292"/>
        <v>1.0635786081145726</v>
      </c>
      <c r="W1130" s="5">
        <f t="shared" si="293"/>
        <v>1.0635786081145726</v>
      </c>
      <c r="X1130" s="5">
        <f t="shared" si="294"/>
        <v>1</v>
      </c>
      <c r="Y1130" s="5">
        <f t="shared" si="295"/>
        <v>1.043603059319675</v>
      </c>
      <c r="Z1130" s="5">
        <f t="shared" si="296"/>
        <v>1</v>
      </c>
      <c r="AA1130" s="5">
        <f t="shared" si="297"/>
        <v>1.0044417372864729</v>
      </c>
      <c r="AB1130" s="5">
        <f t="shared" si="298"/>
        <v>1.0044417372864729</v>
      </c>
      <c r="AC1130" s="5">
        <f t="shared" si="299"/>
        <v>1.0044417372864729</v>
      </c>
      <c r="AD1130" s="5">
        <f t="shared" si="300"/>
        <v>1.0044417372864729</v>
      </c>
    </row>
    <row r="1131" spans="15:30" x14ac:dyDescent="0.2">
      <c r="O1131" s="6">
        <f t="shared" si="285"/>
        <v>113.7899999999978</v>
      </c>
      <c r="P1131" s="6">
        <f t="shared" si="286"/>
        <v>113.79999999999781</v>
      </c>
      <c r="Q1131" s="5">
        <f t="shared" si="287"/>
        <v>1.0433613976060068</v>
      </c>
      <c r="R1131" s="5">
        <f t="shared" si="288"/>
        <v>1.0433613976060068</v>
      </c>
      <c r="S1131" s="5">
        <f t="shared" si="289"/>
        <v>1.0574738310292262</v>
      </c>
      <c r="T1131" s="5">
        <f t="shared" si="290"/>
        <v>1.0633078765809625</v>
      </c>
      <c r="U1131" s="5">
        <f t="shared" si="291"/>
        <v>1.0633078765809625</v>
      </c>
      <c r="V1131" s="5">
        <f t="shared" si="292"/>
        <v>1.0633078765809625</v>
      </c>
      <c r="W1131" s="5">
        <f t="shared" si="293"/>
        <v>1.0633078765809625</v>
      </c>
      <c r="X1131" s="5">
        <f t="shared" si="294"/>
        <v>1</v>
      </c>
      <c r="Y1131" s="5">
        <f t="shared" si="295"/>
        <v>1.0433613976060068</v>
      </c>
      <c r="Z1131" s="5">
        <f t="shared" si="296"/>
        <v>1</v>
      </c>
      <c r="AA1131" s="5">
        <f t="shared" si="297"/>
        <v>1.0043624508139499</v>
      </c>
      <c r="AB1131" s="5">
        <f t="shared" si="298"/>
        <v>1.0043624508139499</v>
      </c>
      <c r="AC1131" s="5">
        <f t="shared" si="299"/>
        <v>1.0043624508139499</v>
      </c>
      <c r="AD1131" s="5">
        <f t="shared" si="300"/>
        <v>1.0043624508139499</v>
      </c>
    </row>
    <row r="1132" spans="15:30" x14ac:dyDescent="0.2">
      <c r="O1132" s="6">
        <f t="shared" si="285"/>
        <v>113.8899999999978</v>
      </c>
      <c r="P1132" s="6">
        <f t="shared" si="286"/>
        <v>113.8999999999978</v>
      </c>
      <c r="Q1132" s="5">
        <f t="shared" si="287"/>
        <v>1.043120660402086</v>
      </c>
      <c r="R1132" s="5">
        <f t="shared" si="288"/>
        <v>1.043120660402086</v>
      </c>
      <c r="S1132" s="5">
        <f t="shared" si="289"/>
        <v>1.0572080237497692</v>
      </c>
      <c r="T1132" s="5">
        <f t="shared" si="290"/>
        <v>1.0630380109562048</v>
      </c>
      <c r="U1132" s="5">
        <f t="shared" si="291"/>
        <v>1.0630380109562048</v>
      </c>
      <c r="V1132" s="5">
        <f t="shared" si="292"/>
        <v>1.0630380109562048</v>
      </c>
      <c r="W1132" s="5">
        <f t="shared" si="293"/>
        <v>1.0630380109562048</v>
      </c>
      <c r="X1132" s="5">
        <f t="shared" si="294"/>
        <v>1</v>
      </c>
      <c r="Y1132" s="5">
        <f t="shared" si="295"/>
        <v>1.043120660402086</v>
      </c>
      <c r="Z1132" s="5">
        <f t="shared" si="296"/>
        <v>1</v>
      </c>
      <c r="AA1132" s="5">
        <f t="shared" si="297"/>
        <v>1.0042839516767532</v>
      </c>
      <c r="AB1132" s="5">
        <f t="shared" si="298"/>
        <v>1.0042839516767532</v>
      </c>
      <c r="AC1132" s="5">
        <f t="shared" si="299"/>
        <v>1.0042839516767532</v>
      </c>
      <c r="AD1132" s="5">
        <f t="shared" si="300"/>
        <v>1.0042839516767532</v>
      </c>
    </row>
    <row r="1133" spans="15:30" x14ac:dyDescent="0.2">
      <c r="O1133" s="6">
        <f t="shared" si="285"/>
        <v>113.98999999999779</v>
      </c>
      <c r="P1133" s="6">
        <f t="shared" si="286"/>
        <v>113.9999999999978</v>
      </c>
      <c r="Q1133" s="5">
        <f t="shared" si="287"/>
        <v>1.042880844994035</v>
      </c>
      <c r="R1133" s="5">
        <f t="shared" si="288"/>
        <v>1.042880844994035</v>
      </c>
      <c r="S1133" s="5">
        <f t="shared" si="289"/>
        <v>1.0569431146714801</v>
      </c>
      <c r="T1133" s="5">
        <f t="shared" si="290"/>
        <v>1.0627690087269537</v>
      </c>
      <c r="U1133" s="5">
        <f t="shared" si="291"/>
        <v>1.0627690087269537</v>
      </c>
      <c r="V1133" s="5">
        <f t="shared" si="292"/>
        <v>1.0627690087269537</v>
      </c>
      <c r="W1133" s="5">
        <f t="shared" si="293"/>
        <v>1.0627690087269537</v>
      </c>
      <c r="X1133" s="5">
        <f t="shared" si="294"/>
        <v>1</v>
      </c>
      <c r="Y1133" s="5">
        <f t="shared" si="295"/>
        <v>1.042880844994035</v>
      </c>
      <c r="Z1133" s="5">
        <f t="shared" si="296"/>
        <v>1</v>
      </c>
      <c r="AA1133" s="5">
        <f t="shared" si="297"/>
        <v>1.0042062376964143</v>
      </c>
      <c r="AB1133" s="5">
        <f t="shared" si="298"/>
        <v>1.0042062376964143</v>
      </c>
      <c r="AC1133" s="5">
        <f t="shared" si="299"/>
        <v>1.0042062376964143</v>
      </c>
      <c r="AD1133" s="5">
        <f t="shared" si="300"/>
        <v>1.0042062376964143</v>
      </c>
    </row>
    <row r="1134" spans="15:30" x14ac:dyDescent="0.2">
      <c r="O1134" s="6">
        <f t="shared" si="285"/>
        <v>114.08999999999779</v>
      </c>
      <c r="P1134" s="6">
        <f t="shared" si="286"/>
        <v>114.09999999999779</v>
      </c>
      <c r="Q1134" s="5">
        <f t="shared" si="287"/>
        <v>1.0426419486788796</v>
      </c>
      <c r="R1134" s="5">
        <f t="shared" si="288"/>
        <v>1.0426419486788796</v>
      </c>
      <c r="S1134" s="5">
        <f t="shared" si="289"/>
        <v>1.0566791011708656</v>
      </c>
      <c r="T1134" s="5">
        <f t="shared" si="290"/>
        <v>1.0625008673897003</v>
      </c>
      <c r="U1134" s="5">
        <f t="shared" si="291"/>
        <v>1.0625008673897003</v>
      </c>
      <c r="V1134" s="5">
        <f t="shared" si="292"/>
        <v>1.0625008673897003</v>
      </c>
      <c r="W1134" s="5">
        <f t="shared" si="293"/>
        <v>1.0625008673897003</v>
      </c>
      <c r="X1134" s="5">
        <f t="shared" si="294"/>
        <v>1</v>
      </c>
      <c r="Y1134" s="5">
        <f t="shared" si="295"/>
        <v>1.0426419486788796</v>
      </c>
      <c r="Z1134" s="5">
        <f t="shared" si="296"/>
        <v>1</v>
      </c>
      <c r="AA1134" s="5">
        <f t="shared" si="297"/>
        <v>1.0041293067032675</v>
      </c>
      <c r="AB1134" s="5">
        <f t="shared" si="298"/>
        <v>1.0041293067032675</v>
      </c>
      <c r="AC1134" s="5">
        <f t="shared" si="299"/>
        <v>1.0041293067032675</v>
      </c>
      <c r="AD1134" s="5">
        <f t="shared" si="300"/>
        <v>1.0041293067032675</v>
      </c>
    </row>
    <row r="1135" spans="15:30" x14ac:dyDescent="0.2">
      <c r="O1135" s="6">
        <f t="shared" si="285"/>
        <v>114.18999999999778</v>
      </c>
      <c r="P1135" s="6">
        <f t="shared" si="286"/>
        <v>114.19999999999779</v>
      </c>
      <c r="Q1135" s="5">
        <f t="shared" si="287"/>
        <v>1.042403968764495</v>
      </c>
      <c r="R1135" s="5">
        <f t="shared" si="288"/>
        <v>1.042403968764495</v>
      </c>
      <c r="S1135" s="5">
        <f t="shared" si="289"/>
        <v>1.0564159806348092</v>
      </c>
      <c r="T1135" s="5">
        <f t="shared" si="290"/>
        <v>1.0622335844507258</v>
      </c>
      <c r="U1135" s="5">
        <f t="shared" si="291"/>
        <v>1.0622335844507258</v>
      </c>
      <c r="V1135" s="5">
        <f t="shared" si="292"/>
        <v>1.0622335844507258</v>
      </c>
      <c r="W1135" s="5">
        <f t="shared" si="293"/>
        <v>1.0622335844507258</v>
      </c>
      <c r="X1135" s="5">
        <f t="shared" si="294"/>
        <v>1</v>
      </c>
      <c r="Y1135" s="5">
        <f t="shared" si="295"/>
        <v>1.042403968764495</v>
      </c>
      <c r="Z1135" s="5">
        <f t="shared" si="296"/>
        <v>1</v>
      </c>
      <c r="AA1135" s="5">
        <f t="shared" si="297"/>
        <v>1.0040531565364066</v>
      </c>
      <c r="AB1135" s="5">
        <f t="shared" si="298"/>
        <v>1.0040531565364066</v>
      </c>
      <c r="AC1135" s="5">
        <f t="shared" si="299"/>
        <v>1.0040531565364066</v>
      </c>
      <c r="AD1135" s="5">
        <f t="shared" si="300"/>
        <v>1.0040531565364066</v>
      </c>
    </row>
    <row r="1136" spans="15:30" x14ac:dyDescent="0.2">
      <c r="O1136" s="6">
        <f t="shared" si="285"/>
        <v>114.28999999999778</v>
      </c>
      <c r="P1136" s="6">
        <f t="shared" si="286"/>
        <v>114.29999999999778</v>
      </c>
      <c r="Q1136" s="5">
        <f t="shared" si="287"/>
        <v>1.0421669025695521</v>
      </c>
      <c r="R1136" s="5">
        <f t="shared" si="288"/>
        <v>1.0421669025695521</v>
      </c>
      <c r="S1136" s="5">
        <f t="shared" si="289"/>
        <v>1.0561537504605207</v>
      </c>
      <c r="T1136" s="5">
        <f t="shared" si="290"/>
        <v>1.0619671574260536</v>
      </c>
      <c r="U1136" s="5">
        <f t="shared" si="291"/>
        <v>1.0619671574260536</v>
      </c>
      <c r="V1136" s="5">
        <f t="shared" si="292"/>
        <v>1.0619671574260536</v>
      </c>
      <c r="W1136" s="5">
        <f t="shared" si="293"/>
        <v>1.0619671574260536</v>
      </c>
      <c r="X1136" s="5">
        <f t="shared" si="294"/>
        <v>1</v>
      </c>
      <c r="Y1136" s="5">
        <f t="shared" si="295"/>
        <v>1.0421669025695521</v>
      </c>
      <c r="Z1136" s="5">
        <f t="shared" si="296"/>
        <v>1</v>
      </c>
      <c r="AA1136" s="5">
        <f t="shared" si="297"/>
        <v>1.0039777850436398</v>
      </c>
      <c r="AB1136" s="5">
        <f t="shared" si="298"/>
        <v>1.0039777850436398</v>
      </c>
      <c r="AC1136" s="5">
        <f t="shared" si="299"/>
        <v>1.0039777850436398</v>
      </c>
      <c r="AD1136" s="5">
        <f t="shared" si="300"/>
        <v>1.0039777850436398</v>
      </c>
    </row>
    <row r="1137" spans="15:30" x14ac:dyDescent="0.2">
      <c r="O1137" s="6">
        <f t="shared" si="285"/>
        <v>114.38999999999777</v>
      </c>
      <c r="P1137" s="6">
        <f t="shared" si="286"/>
        <v>114.39999999999777</v>
      </c>
      <c r="Q1137" s="5">
        <f t="shared" si="287"/>
        <v>1.0419307474234645</v>
      </c>
      <c r="R1137" s="5">
        <f t="shared" si="288"/>
        <v>1.0419307474234645</v>
      </c>
      <c r="S1137" s="5">
        <f t="shared" si="289"/>
        <v>1.0558924080554848</v>
      </c>
      <c r="T1137" s="5">
        <f t="shared" si="290"/>
        <v>1.0617015838414032</v>
      </c>
      <c r="U1137" s="5">
        <f t="shared" si="291"/>
        <v>1.0617015838414032</v>
      </c>
      <c r="V1137" s="5">
        <f t="shared" si="292"/>
        <v>1.0617015838414032</v>
      </c>
      <c r="W1137" s="5">
        <f t="shared" si="293"/>
        <v>1.0617015838414032</v>
      </c>
      <c r="X1137" s="5">
        <f t="shared" si="294"/>
        <v>1</v>
      </c>
      <c r="Y1137" s="5">
        <f t="shared" si="295"/>
        <v>1.0419307474234645</v>
      </c>
      <c r="Z1137" s="5">
        <f t="shared" si="296"/>
        <v>1</v>
      </c>
      <c r="AA1137" s="5">
        <f t="shared" si="297"/>
        <v>1.0039031900814486</v>
      </c>
      <c r="AB1137" s="5">
        <f t="shared" si="298"/>
        <v>1.0039031900814486</v>
      </c>
      <c r="AC1137" s="5">
        <f t="shared" si="299"/>
        <v>1.0039031900814486</v>
      </c>
      <c r="AD1137" s="5">
        <f t="shared" si="300"/>
        <v>1.0039031900814486</v>
      </c>
    </row>
    <row r="1138" spans="15:30" x14ac:dyDescent="0.2">
      <c r="O1138" s="6">
        <f t="shared" si="285"/>
        <v>114.48999999999776</v>
      </c>
      <c r="P1138" s="6">
        <f t="shared" si="286"/>
        <v>114.49999999999777</v>
      </c>
      <c r="Q1138" s="5">
        <f t="shared" si="287"/>
        <v>1.0416955006663342</v>
      </c>
      <c r="R1138" s="5">
        <f t="shared" si="288"/>
        <v>1.0416955006663342</v>
      </c>
      <c r="S1138" s="5">
        <f t="shared" si="289"/>
        <v>1.0556319508374121</v>
      </c>
      <c r="T1138" s="5">
        <f t="shared" si="290"/>
        <v>1.0614368612321416</v>
      </c>
      <c r="U1138" s="5">
        <f t="shared" si="291"/>
        <v>1.0614368612321416</v>
      </c>
      <c r="V1138" s="5">
        <f t="shared" si="292"/>
        <v>1.0614368612321416</v>
      </c>
      <c r="W1138" s="5">
        <f t="shared" si="293"/>
        <v>1.0614368612321416</v>
      </c>
      <c r="X1138" s="5">
        <f t="shared" si="294"/>
        <v>1</v>
      </c>
      <c r="Y1138" s="5">
        <f t="shared" si="295"/>
        <v>1.0416955006663342</v>
      </c>
      <c r="Z1138" s="5">
        <f t="shared" si="296"/>
        <v>1</v>
      </c>
      <c r="AA1138" s="5">
        <f t="shared" si="297"/>
        <v>1.0038293695149423</v>
      </c>
      <c r="AB1138" s="5">
        <f t="shared" si="298"/>
        <v>1.0038293695149423</v>
      </c>
      <c r="AC1138" s="5">
        <f t="shared" si="299"/>
        <v>1.0038293695149423</v>
      </c>
      <c r="AD1138" s="5">
        <f t="shared" si="300"/>
        <v>1.0038293695149423</v>
      </c>
    </row>
    <row r="1139" spans="15:30" x14ac:dyDescent="0.2">
      <c r="O1139" s="6">
        <f t="shared" si="285"/>
        <v>114.58999999999776</v>
      </c>
      <c r="P1139" s="6">
        <f t="shared" si="286"/>
        <v>114.59999999999776</v>
      </c>
      <c r="Q1139" s="5">
        <f t="shared" si="287"/>
        <v>1.0414611596489001</v>
      </c>
      <c r="R1139" s="5">
        <f t="shared" si="288"/>
        <v>1.0414611596489001</v>
      </c>
      <c r="S1139" s="5">
        <f t="shared" si="289"/>
        <v>1.0553723762341884</v>
      </c>
      <c r="T1139" s="5">
        <f t="shared" si="290"/>
        <v>1.0611729871432385</v>
      </c>
      <c r="U1139" s="5">
        <f t="shared" si="291"/>
        <v>1.0611729871432385</v>
      </c>
      <c r="V1139" s="5">
        <f t="shared" si="292"/>
        <v>1.0611729871432385</v>
      </c>
      <c r="W1139" s="5">
        <f t="shared" si="293"/>
        <v>1.0611729871432385</v>
      </c>
      <c r="X1139" s="5">
        <f t="shared" si="294"/>
        <v>1</v>
      </c>
      <c r="Y1139" s="5">
        <f t="shared" si="295"/>
        <v>1.0414611596489001</v>
      </c>
      <c r="Z1139" s="5">
        <f t="shared" si="296"/>
        <v>1</v>
      </c>
      <c r="AA1139" s="5">
        <f t="shared" si="297"/>
        <v>1.0037563212178178</v>
      </c>
      <c r="AB1139" s="5">
        <f t="shared" si="298"/>
        <v>1.0037563212178178</v>
      </c>
      <c r="AC1139" s="5">
        <f t="shared" si="299"/>
        <v>1.0037563212178178</v>
      </c>
      <c r="AD1139" s="5">
        <f t="shared" si="300"/>
        <v>1.0037563212178178</v>
      </c>
    </row>
    <row r="1140" spans="15:30" x14ac:dyDescent="0.2">
      <c r="O1140" s="6">
        <f t="shared" si="285"/>
        <v>114.68999999999775</v>
      </c>
      <c r="P1140" s="6">
        <f t="shared" si="286"/>
        <v>114.69999999999776</v>
      </c>
      <c r="Q1140" s="5">
        <f t="shared" si="287"/>
        <v>1.0412277217324841</v>
      </c>
      <c r="R1140" s="5">
        <f t="shared" si="288"/>
        <v>1.0412277217324841</v>
      </c>
      <c r="S1140" s="5">
        <f t="shared" si="289"/>
        <v>1.0551136816838256</v>
      </c>
      <c r="T1140" s="5">
        <f t="shared" si="290"/>
        <v>1.0609099591292186</v>
      </c>
      <c r="U1140" s="5">
        <f t="shared" si="291"/>
        <v>1.0609099591292186</v>
      </c>
      <c r="V1140" s="5">
        <f t="shared" si="292"/>
        <v>1.0609099591292186</v>
      </c>
      <c r="W1140" s="5">
        <f t="shared" si="293"/>
        <v>1.0609099591292186</v>
      </c>
      <c r="X1140" s="5">
        <f t="shared" si="294"/>
        <v>1</v>
      </c>
      <c r="Y1140" s="5">
        <f t="shared" si="295"/>
        <v>1.0412277217324841</v>
      </c>
      <c r="Z1140" s="5">
        <f t="shared" si="296"/>
        <v>1</v>
      </c>
      <c r="AA1140" s="5">
        <f t="shared" si="297"/>
        <v>1.0036840430723151</v>
      </c>
      <c r="AB1140" s="5">
        <f t="shared" si="298"/>
        <v>1.0036840430723151</v>
      </c>
      <c r="AC1140" s="5">
        <f t="shared" si="299"/>
        <v>1.0036840430723151</v>
      </c>
      <c r="AD1140" s="5">
        <f t="shared" si="300"/>
        <v>1.0036840430723151</v>
      </c>
    </row>
    <row r="1141" spans="15:30" x14ac:dyDescent="0.2">
      <c r="O1141" s="6">
        <f t="shared" si="285"/>
        <v>114.78999999999775</v>
      </c>
      <c r="P1141" s="6">
        <f t="shared" si="286"/>
        <v>114.79999999999775</v>
      </c>
      <c r="Q1141" s="5">
        <f t="shared" si="287"/>
        <v>1.0409951842889404</v>
      </c>
      <c r="R1141" s="5">
        <f t="shared" si="288"/>
        <v>1.0409951842889404</v>
      </c>
      <c r="S1141" s="5">
        <f t="shared" si="289"/>
        <v>1.0548558646344117</v>
      </c>
      <c r="T1141" s="5">
        <f t="shared" si="290"/>
        <v>1.0606477747541159</v>
      </c>
      <c r="U1141" s="5">
        <f t="shared" si="291"/>
        <v>1.0606477747541159</v>
      </c>
      <c r="V1141" s="5">
        <f t="shared" si="292"/>
        <v>1.0606477747541159</v>
      </c>
      <c r="W1141" s="5">
        <f t="shared" si="293"/>
        <v>1.0606477747541159</v>
      </c>
      <c r="X1141" s="5">
        <f t="shared" si="294"/>
        <v>1</v>
      </c>
      <c r="Y1141" s="5">
        <f t="shared" si="295"/>
        <v>1.0409951842889404</v>
      </c>
      <c r="Z1141" s="5">
        <f t="shared" si="296"/>
        <v>1</v>
      </c>
      <c r="AA1141" s="5">
        <f t="shared" si="297"/>
        <v>1.0036125329691763</v>
      </c>
      <c r="AB1141" s="5">
        <f t="shared" si="298"/>
        <v>1.0036125329691763</v>
      </c>
      <c r="AC1141" s="5">
        <f t="shared" si="299"/>
        <v>1.0036125329691763</v>
      </c>
      <c r="AD1141" s="5">
        <f t="shared" si="300"/>
        <v>1.0036125329691763</v>
      </c>
    </row>
    <row r="1142" spans="15:30" x14ac:dyDescent="0.2">
      <c r="O1142" s="6">
        <f t="shared" si="285"/>
        <v>114.88999999999774</v>
      </c>
      <c r="P1142" s="6">
        <f t="shared" si="286"/>
        <v>114.89999999999775</v>
      </c>
      <c r="Q1142" s="5">
        <f t="shared" si="287"/>
        <v>1.0407635447006025</v>
      </c>
      <c r="R1142" s="5">
        <f t="shared" si="288"/>
        <v>1.0407635447006025</v>
      </c>
      <c r="S1142" s="5">
        <f t="shared" si="289"/>
        <v>1.0545989225440628</v>
      </c>
      <c r="T1142" s="5">
        <f t="shared" si="290"/>
        <v>1.0603864315914284</v>
      </c>
      <c r="U1142" s="5">
        <f t="shared" si="291"/>
        <v>1.0603864315914284</v>
      </c>
      <c r="V1142" s="5">
        <f t="shared" si="292"/>
        <v>1.0603864315914284</v>
      </c>
      <c r="W1142" s="5">
        <f t="shared" si="293"/>
        <v>1.0603864315914284</v>
      </c>
      <c r="X1142" s="5">
        <f t="shared" si="294"/>
        <v>1</v>
      </c>
      <c r="Y1142" s="5">
        <f t="shared" si="295"/>
        <v>1.0407635447006025</v>
      </c>
      <c r="Z1142" s="5">
        <f t="shared" si="296"/>
        <v>1</v>
      </c>
      <c r="AA1142" s="5">
        <f t="shared" si="297"/>
        <v>1.0035417888076026</v>
      </c>
      <c r="AB1142" s="5">
        <f t="shared" si="298"/>
        <v>1.0035417888076026</v>
      </c>
      <c r="AC1142" s="5">
        <f t="shared" si="299"/>
        <v>1.0035417888076026</v>
      </c>
      <c r="AD1142" s="5">
        <f t="shared" si="300"/>
        <v>1.0035417888076026</v>
      </c>
    </row>
    <row r="1143" spans="15:30" x14ac:dyDescent="0.2">
      <c r="O1143" s="6">
        <f t="shared" si="285"/>
        <v>114.98999999999774</v>
      </c>
      <c r="P1143" s="6">
        <f t="shared" si="286"/>
        <v>114.99999999999774</v>
      </c>
      <c r="Q1143" s="5">
        <f t="shared" si="287"/>
        <v>1.0405328003602317</v>
      </c>
      <c r="R1143" s="5">
        <f t="shared" si="288"/>
        <v>1.0405328003602317</v>
      </c>
      <c r="S1143" s="5">
        <f t="shared" si="289"/>
        <v>1.0543428528808734</v>
      </c>
      <c r="T1143" s="5">
        <f t="shared" si="290"/>
        <v>1.0601259272240722</v>
      </c>
      <c r="U1143" s="5">
        <f t="shared" si="291"/>
        <v>1.0601259272240722</v>
      </c>
      <c r="V1143" s="5">
        <f t="shared" si="292"/>
        <v>1.0601259272240722</v>
      </c>
      <c r="W1143" s="5">
        <f t="shared" si="293"/>
        <v>1.0601259272240722</v>
      </c>
      <c r="X1143" s="5">
        <f t="shared" si="294"/>
        <v>1</v>
      </c>
      <c r="Y1143" s="5">
        <f t="shared" si="295"/>
        <v>1.0405328003602317</v>
      </c>
      <c r="Z1143" s="5">
        <f t="shared" si="296"/>
        <v>1</v>
      </c>
      <c r="AA1143" s="5">
        <f t="shared" si="297"/>
        <v>1.0034718084952139</v>
      </c>
      <c r="AB1143" s="5">
        <f t="shared" si="298"/>
        <v>1.0034718084952139</v>
      </c>
      <c r="AC1143" s="5">
        <f t="shared" si="299"/>
        <v>1.0034718084952139</v>
      </c>
      <c r="AD1143" s="5">
        <f t="shared" si="300"/>
        <v>1.0034718084952139</v>
      </c>
    </row>
    <row r="1144" spans="15:30" x14ac:dyDescent="0.2">
      <c r="O1144" s="6">
        <f t="shared" si="285"/>
        <v>115.08999999999773</v>
      </c>
      <c r="P1144" s="6">
        <f t="shared" si="286"/>
        <v>115.09999999999773</v>
      </c>
      <c r="Q1144" s="5">
        <f t="shared" si="287"/>
        <v>1.0403029486709661</v>
      </c>
      <c r="R1144" s="5">
        <f t="shared" si="288"/>
        <v>1.0403029486709661</v>
      </c>
      <c r="S1144" s="5">
        <f t="shared" si="289"/>
        <v>1.054087653122868</v>
      </c>
      <c r="T1144" s="5">
        <f t="shared" si="290"/>
        <v>1.0598662592443353</v>
      </c>
      <c r="U1144" s="5">
        <f t="shared" si="291"/>
        <v>1.0598662592443353</v>
      </c>
      <c r="V1144" s="5">
        <f t="shared" si="292"/>
        <v>1.0598662592443353</v>
      </c>
      <c r="W1144" s="5">
        <f t="shared" si="293"/>
        <v>1.0598662592443353</v>
      </c>
      <c r="X1144" s="5">
        <f t="shared" si="294"/>
        <v>1</v>
      </c>
      <c r="Y1144" s="5">
        <f t="shared" si="295"/>
        <v>1.0403029486709661</v>
      </c>
      <c r="Z1144" s="5">
        <f t="shared" si="296"/>
        <v>1</v>
      </c>
      <c r="AA1144" s="5">
        <f t="shared" si="297"/>
        <v>1.0034025899480057</v>
      </c>
      <c r="AB1144" s="5">
        <f t="shared" si="298"/>
        <v>1.0034025899480057</v>
      </c>
      <c r="AC1144" s="5">
        <f t="shared" si="299"/>
        <v>1.0034025899480057</v>
      </c>
      <c r="AD1144" s="5">
        <f t="shared" si="300"/>
        <v>1.0034025899480057</v>
      </c>
    </row>
    <row r="1145" spans="15:30" x14ac:dyDescent="0.2">
      <c r="O1145" s="6">
        <f t="shared" si="285"/>
        <v>115.18999999999772</v>
      </c>
      <c r="P1145" s="6">
        <f t="shared" si="286"/>
        <v>115.19999999999773</v>
      </c>
      <c r="Q1145" s="5">
        <f t="shared" si="287"/>
        <v>1.0400739870462699</v>
      </c>
      <c r="R1145" s="5">
        <f t="shared" si="288"/>
        <v>1.0400739870462699</v>
      </c>
      <c r="S1145" s="5">
        <f t="shared" si="289"/>
        <v>1.0538333207579538</v>
      </c>
      <c r="T1145" s="5">
        <f t="shared" si="290"/>
        <v>1.0596074252538346</v>
      </c>
      <c r="U1145" s="5">
        <f t="shared" si="291"/>
        <v>1.0596074252538346</v>
      </c>
      <c r="V1145" s="5">
        <f t="shared" si="292"/>
        <v>1.0596074252538346</v>
      </c>
      <c r="W1145" s="5">
        <f t="shared" si="293"/>
        <v>1.0596074252538346</v>
      </c>
      <c r="X1145" s="5">
        <f t="shared" si="294"/>
        <v>1</v>
      </c>
      <c r="Y1145" s="5">
        <f t="shared" si="295"/>
        <v>1.0400739870462699</v>
      </c>
      <c r="Z1145" s="5">
        <f t="shared" si="296"/>
        <v>1</v>
      </c>
      <c r="AA1145" s="5">
        <f t="shared" si="297"/>
        <v>1.0033341310903092</v>
      </c>
      <c r="AB1145" s="5">
        <f t="shared" si="298"/>
        <v>1.0033341310903092</v>
      </c>
      <c r="AC1145" s="5">
        <f t="shared" si="299"/>
        <v>1.0033341310903092</v>
      </c>
      <c r="AD1145" s="5">
        <f t="shared" si="300"/>
        <v>1.0033341310903092</v>
      </c>
    </row>
    <row r="1146" spans="15:30" x14ac:dyDescent="0.2">
      <c r="O1146" s="6">
        <f t="shared" si="285"/>
        <v>115.28999999999772</v>
      </c>
      <c r="P1146" s="6">
        <f t="shared" si="286"/>
        <v>115.29999999999772</v>
      </c>
      <c r="Q1146" s="5">
        <f t="shared" si="287"/>
        <v>1.0398459129098816</v>
      </c>
      <c r="R1146" s="5">
        <f t="shared" si="288"/>
        <v>1.0398459129098816</v>
      </c>
      <c r="S1146" s="5">
        <f t="shared" si="289"/>
        <v>1.0535798532838716</v>
      </c>
      <c r="T1146" s="5">
        <f t="shared" si="290"/>
        <v>1.0593494228634688</v>
      </c>
      <c r="U1146" s="5">
        <f t="shared" si="291"/>
        <v>1.0593494228634688</v>
      </c>
      <c r="V1146" s="5">
        <f t="shared" si="292"/>
        <v>1.0593494228634688</v>
      </c>
      <c r="W1146" s="5">
        <f t="shared" si="293"/>
        <v>1.0593494228634688</v>
      </c>
      <c r="X1146" s="5">
        <f t="shared" si="294"/>
        <v>1</v>
      </c>
      <c r="Y1146" s="5">
        <f t="shared" si="295"/>
        <v>1.0398459129098816</v>
      </c>
      <c r="Z1146" s="5">
        <f t="shared" si="296"/>
        <v>1</v>
      </c>
      <c r="AA1146" s="5">
        <f t="shared" si="297"/>
        <v>1.0032664298547491</v>
      </c>
      <c r="AB1146" s="5">
        <f t="shared" si="298"/>
        <v>1.0032664298547491</v>
      </c>
      <c r="AC1146" s="5">
        <f t="shared" si="299"/>
        <v>1.0032664298547491</v>
      </c>
      <c r="AD1146" s="5">
        <f t="shared" si="300"/>
        <v>1.0032664298547491</v>
      </c>
    </row>
    <row r="1147" spans="15:30" x14ac:dyDescent="0.2">
      <c r="O1147" s="6">
        <f t="shared" si="285"/>
        <v>115.38999999999771</v>
      </c>
      <c r="P1147" s="6">
        <f t="shared" si="286"/>
        <v>115.39999999999772</v>
      </c>
      <c r="Q1147" s="5">
        <f t="shared" si="287"/>
        <v>1.0396187236957652</v>
      </c>
      <c r="R1147" s="5">
        <f t="shared" si="288"/>
        <v>1.0396187236957652</v>
      </c>
      <c r="S1147" s="5">
        <f t="shared" si="289"/>
        <v>1.0533272482081495</v>
      </c>
      <c r="T1147" s="5">
        <f t="shared" si="290"/>
        <v>1.0590922496933761</v>
      </c>
      <c r="U1147" s="5">
        <f t="shared" si="291"/>
        <v>1.0590922496933761</v>
      </c>
      <c r="V1147" s="5">
        <f t="shared" si="292"/>
        <v>1.0590922496933761</v>
      </c>
      <c r="W1147" s="5">
        <f t="shared" si="293"/>
        <v>1.0590922496933761</v>
      </c>
      <c r="X1147" s="5">
        <f t="shared" si="294"/>
        <v>1</v>
      </c>
      <c r="Y1147" s="5">
        <f t="shared" si="295"/>
        <v>1.0396187236957652</v>
      </c>
      <c r="Z1147" s="5">
        <f t="shared" si="296"/>
        <v>1</v>
      </c>
      <c r="AA1147" s="5">
        <f t="shared" si="297"/>
        <v>1.0031994841822043</v>
      </c>
      <c r="AB1147" s="5">
        <f t="shared" si="298"/>
        <v>1.0031994841822043</v>
      </c>
      <c r="AC1147" s="5">
        <f t="shared" si="299"/>
        <v>1.0031994841822043</v>
      </c>
      <c r="AD1147" s="5">
        <f t="shared" si="300"/>
        <v>1.0031994841822043</v>
      </c>
    </row>
    <row r="1148" spans="15:30" x14ac:dyDescent="0.2">
      <c r="O1148" s="6">
        <f t="shared" si="285"/>
        <v>115.48999999999771</v>
      </c>
      <c r="P1148" s="6">
        <f t="shared" si="286"/>
        <v>115.49999999999771</v>
      </c>
      <c r="Q1148" s="5">
        <f t="shared" si="287"/>
        <v>1.0393924168480586</v>
      </c>
      <c r="R1148" s="5">
        <f t="shared" si="288"/>
        <v>1.0393924168480586</v>
      </c>
      <c r="S1148" s="5">
        <f t="shared" si="289"/>
        <v>1.0530755030480536</v>
      </c>
      <c r="T1148" s="5">
        <f t="shared" si="290"/>
        <v>1.0588359033728882</v>
      </c>
      <c r="U1148" s="5">
        <f t="shared" si="291"/>
        <v>1.0588359033728882</v>
      </c>
      <c r="V1148" s="5">
        <f t="shared" si="292"/>
        <v>1.0588359033728882</v>
      </c>
      <c r="W1148" s="5">
        <f t="shared" si="293"/>
        <v>1.0588359033728882</v>
      </c>
      <c r="X1148" s="5">
        <f t="shared" si="294"/>
        <v>1</v>
      </c>
      <c r="Y1148" s="5">
        <f t="shared" si="295"/>
        <v>1.0393924168480586</v>
      </c>
      <c r="Z1148" s="5">
        <f t="shared" si="296"/>
        <v>1</v>
      </c>
      <c r="AA1148" s="5">
        <f t="shared" si="297"/>
        <v>1.0031332920217655</v>
      </c>
      <c r="AB1148" s="5">
        <f t="shared" si="298"/>
        <v>1.0031332920217655</v>
      </c>
      <c r="AC1148" s="5">
        <f t="shared" si="299"/>
        <v>1.0031332920217655</v>
      </c>
      <c r="AD1148" s="5">
        <f t="shared" si="300"/>
        <v>1.0031332920217655</v>
      </c>
    </row>
    <row r="1149" spans="15:30" x14ac:dyDescent="0.2">
      <c r="O1149" s="6">
        <f t="shared" si="285"/>
        <v>115.5899999999977</v>
      </c>
      <c r="P1149" s="6">
        <f t="shared" si="286"/>
        <v>115.59999999999771</v>
      </c>
      <c r="Q1149" s="5">
        <f t="shared" si="287"/>
        <v>1.0391669898210243</v>
      </c>
      <c r="R1149" s="5">
        <f t="shared" si="288"/>
        <v>1.0391669898210243</v>
      </c>
      <c r="S1149" s="5">
        <f t="shared" si="289"/>
        <v>1.0528246153305432</v>
      </c>
      <c r="T1149" s="5">
        <f t="shared" si="290"/>
        <v>1.0585803815404873</v>
      </c>
      <c r="U1149" s="5">
        <f t="shared" si="291"/>
        <v>1.0585803815404873</v>
      </c>
      <c r="V1149" s="5">
        <f t="shared" si="292"/>
        <v>1.0585803815404873</v>
      </c>
      <c r="W1149" s="5">
        <f t="shared" si="293"/>
        <v>1.0585803815404873</v>
      </c>
      <c r="X1149" s="5">
        <f t="shared" si="294"/>
        <v>1</v>
      </c>
      <c r="Y1149" s="5">
        <f t="shared" si="295"/>
        <v>1.0391669898210243</v>
      </c>
      <c r="Z1149" s="5">
        <f t="shared" si="296"/>
        <v>1</v>
      </c>
      <c r="AA1149" s="5">
        <f t="shared" si="297"/>
        <v>1.0030678513306965</v>
      </c>
      <c r="AB1149" s="5">
        <f t="shared" si="298"/>
        <v>1.0030678513306965</v>
      </c>
      <c r="AC1149" s="5">
        <f t="shared" si="299"/>
        <v>1.0030678513306965</v>
      </c>
      <c r="AD1149" s="5">
        <f t="shared" si="300"/>
        <v>1.0030678513306965</v>
      </c>
    </row>
    <row r="1150" spans="15:30" x14ac:dyDescent="0.2">
      <c r="O1150" s="6">
        <f t="shared" si="285"/>
        <v>115.6899999999977</v>
      </c>
      <c r="P1150" s="6">
        <f t="shared" si="286"/>
        <v>115.6999999999977</v>
      </c>
      <c r="Q1150" s="5">
        <f t="shared" si="287"/>
        <v>1.0389424400790002</v>
      </c>
      <c r="R1150" s="5">
        <f t="shared" si="288"/>
        <v>1.0389424400790002</v>
      </c>
      <c r="S1150" s="5">
        <f t="shared" si="289"/>
        <v>1.0525745825922221</v>
      </c>
      <c r="T1150" s="5">
        <f t="shared" si="290"/>
        <v>1.0583256818437612</v>
      </c>
      <c r="U1150" s="5">
        <f t="shared" si="291"/>
        <v>1.0583256818437612</v>
      </c>
      <c r="V1150" s="5">
        <f t="shared" si="292"/>
        <v>1.0583256818437612</v>
      </c>
      <c r="W1150" s="5">
        <f t="shared" si="293"/>
        <v>1.0583256818437612</v>
      </c>
      <c r="X1150" s="5">
        <f t="shared" si="294"/>
        <v>1</v>
      </c>
      <c r="Y1150" s="5">
        <f t="shared" si="295"/>
        <v>1.0389424400790002</v>
      </c>
      <c r="Z1150" s="5">
        <f t="shared" si="296"/>
        <v>1</v>
      </c>
      <c r="AA1150" s="5">
        <f t="shared" si="297"/>
        <v>1.0030031600743934</v>
      </c>
      <c r="AB1150" s="5">
        <f t="shared" si="298"/>
        <v>1.0030031600743934</v>
      </c>
      <c r="AC1150" s="5">
        <f t="shared" si="299"/>
        <v>1.0030031600743934</v>
      </c>
      <c r="AD1150" s="5">
        <f t="shared" si="300"/>
        <v>1.0030031600743934</v>
      </c>
    </row>
    <row r="1151" spans="15:30" x14ac:dyDescent="0.2">
      <c r="O1151" s="6">
        <f t="shared" si="285"/>
        <v>115.78999999999769</v>
      </c>
      <c r="P1151" s="6">
        <f t="shared" si="286"/>
        <v>115.79999999999769</v>
      </c>
      <c r="Q1151" s="5">
        <f t="shared" si="287"/>
        <v>1.0387187650963501</v>
      </c>
      <c r="R1151" s="5">
        <f t="shared" si="288"/>
        <v>1.0387187650963501</v>
      </c>
      <c r="S1151" s="5">
        <f t="shared" si="289"/>
        <v>1.0523254023792936</v>
      </c>
      <c r="T1151" s="5">
        <f t="shared" si="290"/>
        <v>1.0580718019393618</v>
      </c>
      <c r="U1151" s="5">
        <f t="shared" si="291"/>
        <v>1.0580718019393618</v>
      </c>
      <c r="V1151" s="5">
        <f t="shared" si="292"/>
        <v>1.0580718019393618</v>
      </c>
      <c r="W1151" s="5">
        <f t="shared" si="293"/>
        <v>1.0580718019393618</v>
      </c>
      <c r="X1151" s="5">
        <f t="shared" si="294"/>
        <v>1</v>
      </c>
      <c r="Y1151" s="5">
        <f t="shared" si="295"/>
        <v>1.0387187650963501</v>
      </c>
      <c r="Z1151" s="5">
        <f t="shared" si="296"/>
        <v>1</v>
      </c>
      <c r="AA1151" s="5">
        <f t="shared" si="297"/>
        <v>1.0029392162263446</v>
      </c>
      <c r="AB1151" s="5">
        <f t="shared" si="298"/>
        <v>1.0029392162263446</v>
      </c>
      <c r="AC1151" s="5">
        <f t="shared" si="299"/>
        <v>1.0029392162263446</v>
      </c>
      <c r="AD1151" s="5">
        <f t="shared" si="300"/>
        <v>1.0029392162263446</v>
      </c>
    </row>
    <row r="1152" spans="15:30" x14ac:dyDescent="0.2">
      <c r="O1152" s="6">
        <f t="shared" si="285"/>
        <v>115.88999999999768</v>
      </c>
      <c r="P1152" s="6">
        <f t="shared" si="286"/>
        <v>115.89999999999769</v>
      </c>
      <c r="Q1152" s="5">
        <f t="shared" si="287"/>
        <v>1.0384959623574144</v>
      </c>
      <c r="R1152" s="5">
        <f t="shared" si="288"/>
        <v>1.0384959623574144</v>
      </c>
      <c r="S1152" s="5">
        <f t="shared" si="289"/>
        <v>1.0520770722475126</v>
      </c>
      <c r="T1152" s="5">
        <f t="shared" si="290"/>
        <v>1.0578187394929597</v>
      </c>
      <c r="U1152" s="5">
        <f t="shared" si="291"/>
        <v>1.0578187394929597</v>
      </c>
      <c r="V1152" s="5">
        <f t="shared" si="292"/>
        <v>1.0578187394929597</v>
      </c>
      <c r="W1152" s="5">
        <f t="shared" si="293"/>
        <v>1.0578187394929597</v>
      </c>
      <c r="X1152" s="5">
        <f t="shared" si="294"/>
        <v>1</v>
      </c>
      <c r="Y1152" s="5">
        <f t="shared" si="295"/>
        <v>1.0384959623574144</v>
      </c>
      <c r="Z1152" s="5">
        <f t="shared" si="296"/>
        <v>1</v>
      </c>
      <c r="AA1152" s="5">
        <f t="shared" si="297"/>
        <v>1.002876017768092</v>
      </c>
      <c r="AB1152" s="5">
        <f t="shared" si="298"/>
        <v>1.002876017768092</v>
      </c>
      <c r="AC1152" s="5">
        <f t="shared" si="299"/>
        <v>1.002876017768092</v>
      </c>
      <c r="AD1152" s="5">
        <f t="shared" si="300"/>
        <v>1.002876017768092</v>
      </c>
    </row>
    <row r="1153" spans="15:30" x14ac:dyDescent="0.2">
      <c r="O1153" s="6">
        <f t="shared" si="285"/>
        <v>115.98999999999768</v>
      </c>
      <c r="P1153" s="6">
        <f t="shared" si="286"/>
        <v>115.99999999999768</v>
      </c>
      <c r="Q1153" s="5">
        <f t="shared" si="287"/>
        <v>1.0382740293564623</v>
      </c>
      <c r="R1153" s="5">
        <f t="shared" si="288"/>
        <v>1.0382740293564623</v>
      </c>
      <c r="S1153" s="5">
        <f t="shared" si="289"/>
        <v>1.051829589762141</v>
      </c>
      <c r="T1153" s="5">
        <f t="shared" si="290"/>
        <v>1.0575664921792023</v>
      </c>
      <c r="U1153" s="5">
        <f t="shared" si="291"/>
        <v>1.0575664921792023</v>
      </c>
      <c r="V1153" s="5">
        <f t="shared" si="292"/>
        <v>1.0575664921792023</v>
      </c>
      <c r="W1153" s="5">
        <f t="shared" si="293"/>
        <v>1.0575664921792023</v>
      </c>
      <c r="X1153" s="5">
        <f t="shared" si="294"/>
        <v>1</v>
      </c>
      <c r="Y1153" s="5">
        <f t="shared" si="295"/>
        <v>1.0382740293564623</v>
      </c>
      <c r="Z1153" s="5">
        <f t="shared" si="296"/>
        <v>1</v>
      </c>
      <c r="AA1153" s="5">
        <f t="shared" si="297"/>
        <v>1.0028135626891905</v>
      </c>
      <c r="AB1153" s="5">
        <f t="shared" si="298"/>
        <v>1.0028135626891905</v>
      </c>
      <c r="AC1153" s="5">
        <f t="shared" si="299"/>
        <v>1.0028135626891905</v>
      </c>
      <c r="AD1153" s="5">
        <f t="shared" si="300"/>
        <v>1.0028135626891905</v>
      </c>
    </row>
    <row r="1154" spans="15:30" x14ac:dyDescent="0.2">
      <c r="O1154" s="6">
        <f t="shared" si="285"/>
        <v>116.08999999999767</v>
      </c>
      <c r="P1154" s="6">
        <f t="shared" si="286"/>
        <v>116.09999999999768</v>
      </c>
      <c r="Q1154" s="5">
        <f t="shared" si="287"/>
        <v>1.0380529635976423</v>
      </c>
      <c r="R1154" s="5">
        <f t="shared" si="288"/>
        <v>1.0380529635976423</v>
      </c>
      <c r="S1154" s="5">
        <f t="shared" si="289"/>
        <v>1.051582952497901</v>
      </c>
      <c r="T1154" s="5">
        <f t="shared" si="290"/>
        <v>1.0573150576816712</v>
      </c>
      <c r="U1154" s="5">
        <f t="shared" si="291"/>
        <v>1.0573150576816712</v>
      </c>
      <c r="V1154" s="5">
        <f t="shared" si="292"/>
        <v>1.0573150576816712</v>
      </c>
      <c r="W1154" s="5">
        <f t="shared" si="293"/>
        <v>1.0573150576816712</v>
      </c>
      <c r="X1154" s="5">
        <f t="shared" si="294"/>
        <v>1</v>
      </c>
      <c r="Y1154" s="5">
        <f t="shared" si="295"/>
        <v>1.0380529635976423</v>
      </c>
      <c r="Z1154" s="5">
        <f t="shared" si="296"/>
        <v>1</v>
      </c>
      <c r="AA1154" s="5">
        <f t="shared" si="297"/>
        <v>1.0027518489871698</v>
      </c>
      <c r="AB1154" s="5">
        <f t="shared" si="298"/>
        <v>1.0027518489871698</v>
      </c>
      <c r="AC1154" s="5">
        <f t="shared" si="299"/>
        <v>1.0027518489871698</v>
      </c>
      <c r="AD1154" s="5">
        <f t="shared" si="300"/>
        <v>1.0027518489871698</v>
      </c>
    </row>
    <row r="1155" spans="15:30" x14ac:dyDescent="0.2">
      <c r="O1155" s="6">
        <f t="shared" ref="O1155:O1218" si="301">P1155-0.01</f>
        <v>116.18999999999767</v>
      </c>
      <c r="P1155" s="6">
        <f t="shared" si="286"/>
        <v>116.19999999999767</v>
      </c>
      <c r="Q1155" s="5">
        <f t="shared" si="287"/>
        <v>1.0378327625949355</v>
      </c>
      <c r="R1155" s="5">
        <f t="shared" si="288"/>
        <v>1.0378327625949355</v>
      </c>
      <c r="S1155" s="5">
        <f t="shared" si="289"/>
        <v>1.0513371580389304</v>
      </c>
      <c r="T1155" s="5">
        <f t="shared" si="290"/>
        <v>1.0570644336928388</v>
      </c>
      <c r="U1155" s="5">
        <f t="shared" si="291"/>
        <v>1.0570644336928388</v>
      </c>
      <c r="V1155" s="5">
        <f t="shared" si="292"/>
        <v>1.0570644336928388</v>
      </c>
      <c r="W1155" s="5">
        <f t="shared" si="293"/>
        <v>1.0570644336928388</v>
      </c>
      <c r="X1155" s="5">
        <f t="shared" si="294"/>
        <v>1</v>
      </c>
      <c r="Y1155" s="5">
        <f t="shared" si="295"/>
        <v>1.0378327625949355</v>
      </c>
      <c r="Z1155" s="5">
        <f t="shared" si="296"/>
        <v>1</v>
      </c>
      <c r="AA1155" s="5">
        <f t="shared" si="297"/>
        <v>1.002690874667495</v>
      </c>
      <c r="AB1155" s="5">
        <f t="shared" si="298"/>
        <v>1.002690874667495</v>
      </c>
      <c r="AC1155" s="5">
        <f t="shared" si="299"/>
        <v>1.002690874667495</v>
      </c>
      <c r="AD1155" s="5">
        <f t="shared" si="300"/>
        <v>1.002690874667495</v>
      </c>
    </row>
    <row r="1156" spans="15:30" x14ac:dyDescent="0.2">
      <c r="O1156" s="6">
        <f t="shared" si="301"/>
        <v>116.28999999999766</v>
      </c>
      <c r="P1156" s="6">
        <f t="shared" ref="P1156:P1219" si="302">P1155+0.1</f>
        <v>116.29999999999767</v>
      </c>
      <c r="Q1156" s="5">
        <f t="shared" ref="Q1156:Q1219" si="303">IF($P1156&gt;=$D$5,1,10^($C$5*LOG(MAX($P1156,$E$5)/$D$5)^2))</f>
        <v>1.0376134238721058</v>
      </c>
      <c r="R1156" s="5">
        <f t="shared" ref="R1156:R1219" si="304">IF($P1156&gt;=$D$6,1,10^($C$6*LOG(MAX($P1156,$E$6)/$D$6)^2))</f>
        <v>1.0376134238721058</v>
      </c>
      <c r="S1156" s="5">
        <f t="shared" ref="S1156:S1219" si="305">IF($P1156&gt;=$D$7,1,10^($C$7*LOG(MAX($P1156,$E$7)/$D$7)^2))</f>
        <v>1.0510922039787363</v>
      </c>
      <c r="T1156" s="5">
        <f t="shared" ref="T1156:T1219" si="306">IF($P1156&gt;=$D$8,1,10^($C$8*LOG(MAX($P1156,$E$8)/$D$8)^2))</f>
        <v>1.0568146179140268</v>
      </c>
      <c r="U1156" s="5">
        <f t="shared" ref="U1156:U1219" si="307">IF($P1156&gt;=$D$9,1,10^($C$9*LOG(MAX($P1156,$E$9)/$D$9)^2))</f>
        <v>1.0568146179140268</v>
      </c>
      <c r="V1156" s="5">
        <f t="shared" ref="V1156:V1219" si="308">IF($P1156&gt;=$D$10,1,10^($C$10*LOG(MAX($P1156,$E$10)/$D$10)^2))</f>
        <v>1.0568146179140268</v>
      </c>
      <c r="W1156" s="5">
        <f t="shared" ref="W1156:W1219" si="309">IF($P1156&gt;=$D$11,1,10^($C$11*LOG(MAX($P1156,$E$11)/$D$11)^2))</f>
        <v>1.0568146179140268</v>
      </c>
      <c r="X1156" s="5">
        <f t="shared" ref="X1156:X1219" si="310">IF($P1156&gt;=$H1158,1,10^($G$5*LOG(MAX($P1156,$I$5)/$H$5)^2))</f>
        <v>1</v>
      </c>
      <c r="Y1156" s="5">
        <f t="shared" ref="Y1156:Y1219" si="311">IF($P1156&gt;=$H$6,1,10^($G$6*LOG(MAX($P1156,$I$6)/$H$6)^2))</f>
        <v>1.0376134238721058</v>
      </c>
      <c r="Z1156" s="5">
        <f t="shared" ref="Z1156:Z1219" si="312">IF($P1156&gt;=$H$7,1,10^($G$7*LOG(MAX($P1156,$I$7)/$H$7)^2))</f>
        <v>1</v>
      </c>
      <c r="AA1156" s="5">
        <f t="shared" ref="AA1156:AA1219" si="313">IF(P1156&gt;=$H$8,1,10^($G$8*LOG(MAX($P1156,$I$8)/$H$8)^2))</f>
        <v>1.0026306377435279</v>
      </c>
      <c r="AB1156" s="5">
        <f t="shared" ref="AB1156:AB1219" si="314">IF($P1156&gt;=$H$9,1,10^($G$9*LOG(MAX($P1156,$I$9)/$H$9)^2))</f>
        <v>1.0026306377435279</v>
      </c>
      <c r="AC1156" s="5">
        <f t="shared" ref="AC1156:AC1219" si="315">IF($P1156&gt;=$H$10,1,10^($G$10*LOG(MAX($P1156,$I$10)/$H$10)^2))</f>
        <v>1.0026306377435279</v>
      </c>
      <c r="AD1156" s="5">
        <f t="shared" ref="AD1156:AD1219" si="316">IF($P1156&gt;=$H$11,1,10^($G$11*LOG(MAX($P1156,$I$11)/$H$11)^2))</f>
        <v>1.0026306377435279</v>
      </c>
    </row>
    <row r="1157" spans="15:30" x14ac:dyDescent="0.2">
      <c r="O1157" s="6">
        <f t="shared" si="301"/>
        <v>116.38999999999766</v>
      </c>
      <c r="P1157" s="6">
        <f t="shared" si="302"/>
        <v>116.39999999999766</v>
      </c>
      <c r="Q1157" s="5">
        <f t="shared" si="303"/>
        <v>1.0373949449626543</v>
      </c>
      <c r="R1157" s="5">
        <f t="shared" si="304"/>
        <v>1.0373949449626543</v>
      </c>
      <c r="S1157" s="5">
        <f t="shared" si="305"/>
        <v>1.0508480879201516</v>
      </c>
      <c r="T1157" s="5">
        <f t="shared" si="306"/>
        <v>1.0565656080553638</v>
      </c>
      <c r="U1157" s="5">
        <f t="shared" si="307"/>
        <v>1.0565656080553638</v>
      </c>
      <c r="V1157" s="5">
        <f t="shared" si="308"/>
        <v>1.0565656080553638</v>
      </c>
      <c r="W1157" s="5">
        <f t="shared" si="309"/>
        <v>1.0565656080553638</v>
      </c>
      <c r="X1157" s="5">
        <f t="shared" si="310"/>
        <v>1</v>
      </c>
      <c r="Y1157" s="5">
        <f t="shared" si="311"/>
        <v>1.0373949449626543</v>
      </c>
      <c r="Z1157" s="5">
        <f t="shared" si="312"/>
        <v>1</v>
      </c>
      <c r="AA1157" s="5">
        <f t="shared" si="313"/>
        <v>1.0025711362364891</v>
      </c>
      <c r="AB1157" s="5">
        <f t="shared" si="314"/>
        <v>1.0025711362364891</v>
      </c>
      <c r="AC1157" s="5">
        <f t="shared" si="315"/>
        <v>1.0025711362364891</v>
      </c>
      <c r="AD1157" s="5">
        <f t="shared" si="316"/>
        <v>1.0025711362364891</v>
      </c>
    </row>
    <row r="1158" spans="15:30" x14ac:dyDescent="0.2">
      <c r="O1158" s="6">
        <f t="shared" si="301"/>
        <v>116.48999999999765</v>
      </c>
      <c r="P1158" s="6">
        <f t="shared" si="302"/>
        <v>116.49999999999766</v>
      </c>
      <c r="Q1158" s="5">
        <f t="shared" si="303"/>
        <v>1.037177323409771</v>
      </c>
      <c r="R1158" s="5">
        <f t="shared" si="304"/>
        <v>1.037177323409771</v>
      </c>
      <c r="S1158" s="5">
        <f t="shared" si="305"/>
        <v>1.0506048074752889</v>
      </c>
      <c r="T1158" s="5">
        <f t="shared" si="306"/>
        <v>1.0563174018357433</v>
      </c>
      <c r="U1158" s="5">
        <f t="shared" si="307"/>
        <v>1.0563174018357433</v>
      </c>
      <c r="V1158" s="5">
        <f t="shared" si="308"/>
        <v>1.0563174018357433</v>
      </c>
      <c r="W1158" s="5">
        <f t="shared" si="309"/>
        <v>1.0563174018357433</v>
      </c>
      <c r="X1158" s="5">
        <f t="shared" si="310"/>
        <v>1</v>
      </c>
      <c r="Y1158" s="5">
        <f t="shared" si="311"/>
        <v>1.037177323409771</v>
      </c>
      <c r="Z1158" s="5">
        <f t="shared" si="312"/>
        <v>1</v>
      </c>
      <c r="AA1158" s="5">
        <f t="shared" si="313"/>
        <v>1.0025123681754187</v>
      </c>
      <c r="AB1158" s="5">
        <f t="shared" si="314"/>
        <v>1.0025123681754187</v>
      </c>
      <c r="AC1158" s="5">
        <f t="shared" si="315"/>
        <v>1.0025123681754187</v>
      </c>
      <c r="AD1158" s="5">
        <f t="shared" si="316"/>
        <v>1.0025123681754187</v>
      </c>
    </row>
    <row r="1159" spans="15:30" x14ac:dyDescent="0.2">
      <c r="O1159" s="6">
        <f t="shared" si="301"/>
        <v>116.58999999999764</v>
      </c>
      <c r="P1159" s="6">
        <f t="shared" si="302"/>
        <v>116.59999999999765</v>
      </c>
      <c r="Q1159" s="5">
        <f t="shared" si="303"/>
        <v>1.0369605567662878</v>
      </c>
      <c r="R1159" s="5">
        <f t="shared" si="304"/>
        <v>1.0369605567662878</v>
      </c>
      <c r="S1159" s="5">
        <f t="shared" si="305"/>
        <v>1.0503623602654968</v>
      </c>
      <c r="T1159" s="5">
        <f t="shared" si="306"/>
        <v>1.0560699969827829</v>
      </c>
      <c r="U1159" s="5">
        <f t="shared" si="307"/>
        <v>1.0560699969827829</v>
      </c>
      <c r="V1159" s="5">
        <f t="shared" si="308"/>
        <v>1.0560699969827829</v>
      </c>
      <c r="W1159" s="5">
        <f t="shared" si="309"/>
        <v>1.0560699969827829</v>
      </c>
      <c r="X1159" s="5">
        <f t="shared" si="310"/>
        <v>1</v>
      </c>
      <c r="Y1159" s="5">
        <f t="shared" si="311"/>
        <v>1.0369605567662878</v>
      </c>
      <c r="Z1159" s="5">
        <f t="shared" si="312"/>
        <v>1</v>
      </c>
      <c r="AA1159" s="5">
        <f t="shared" si="313"/>
        <v>1.0024543315971397</v>
      </c>
      <c r="AB1159" s="5">
        <f t="shared" si="314"/>
        <v>1.0024543315971397</v>
      </c>
      <c r="AC1159" s="5">
        <f t="shared" si="315"/>
        <v>1.0024543315971397</v>
      </c>
      <c r="AD1159" s="5">
        <f t="shared" si="316"/>
        <v>1.0024543315971397</v>
      </c>
    </row>
    <row r="1160" spans="15:30" x14ac:dyDescent="0.2">
      <c r="O1160" s="6">
        <f t="shared" si="301"/>
        <v>116.68999999999764</v>
      </c>
      <c r="P1160" s="6">
        <f t="shared" si="302"/>
        <v>116.69999999999764</v>
      </c>
      <c r="Q1160" s="5">
        <f t="shared" si="303"/>
        <v>1.0367446425946325</v>
      </c>
      <c r="R1160" s="5">
        <f t="shared" si="304"/>
        <v>1.0367446425946325</v>
      </c>
      <c r="S1160" s="5">
        <f t="shared" si="305"/>
        <v>1.0501207439213154</v>
      </c>
      <c r="T1160" s="5">
        <f t="shared" si="306"/>
        <v>1.0558233912327821</v>
      </c>
      <c r="U1160" s="5">
        <f t="shared" si="307"/>
        <v>1.0558233912327821</v>
      </c>
      <c r="V1160" s="5">
        <f t="shared" si="308"/>
        <v>1.0558233912327821</v>
      </c>
      <c r="W1160" s="5">
        <f t="shared" si="309"/>
        <v>1.0558233912327821</v>
      </c>
      <c r="X1160" s="5">
        <f t="shared" si="310"/>
        <v>1</v>
      </c>
      <c r="Y1160" s="5">
        <f t="shared" si="311"/>
        <v>1.0367446425946325</v>
      </c>
      <c r="Z1160" s="5">
        <f t="shared" si="312"/>
        <v>1</v>
      </c>
      <c r="AA1160" s="5">
        <f t="shared" si="313"/>
        <v>1.0023970245462186</v>
      </c>
      <c r="AB1160" s="5">
        <f t="shared" si="314"/>
        <v>1.0023970245462186</v>
      </c>
      <c r="AC1160" s="5">
        <f t="shared" si="315"/>
        <v>1.0023970245462186</v>
      </c>
      <c r="AD1160" s="5">
        <f t="shared" si="316"/>
        <v>1.0023970245462186</v>
      </c>
    </row>
    <row r="1161" spans="15:30" x14ac:dyDescent="0.2">
      <c r="O1161" s="6">
        <f t="shared" si="301"/>
        <v>116.78999999999763</v>
      </c>
      <c r="P1161" s="6">
        <f t="shared" si="302"/>
        <v>116.79999999999764</v>
      </c>
      <c r="Q1161" s="5">
        <f t="shared" si="303"/>
        <v>1.036529578466781</v>
      </c>
      <c r="R1161" s="5">
        <f t="shared" si="304"/>
        <v>1.036529578466781</v>
      </c>
      <c r="S1161" s="5">
        <f t="shared" si="305"/>
        <v>1.0498799560824326</v>
      </c>
      <c r="T1161" s="5">
        <f t="shared" si="306"/>
        <v>1.0555775823306812</v>
      </c>
      <c r="U1161" s="5">
        <f t="shared" si="307"/>
        <v>1.0555775823306812</v>
      </c>
      <c r="V1161" s="5">
        <f t="shared" si="308"/>
        <v>1.0555775823306812</v>
      </c>
      <c r="W1161" s="5">
        <f t="shared" si="309"/>
        <v>1.0555775823306812</v>
      </c>
      <c r="X1161" s="5">
        <f t="shared" si="310"/>
        <v>1</v>
      </c>
      <c r="Y1161" s="5">
        <f t="shared" si="311"/>
        <v>1.036529578466781</v>
      </c>
      <c r="Z1161" s="5">
        <f t="shared" si="312"/>
        <v>1</v>
      </c>
      <c r="AA1161" s="5">
        <f t="shared" si="313"/>
        <v>1.0023404450749289</v>
      </c>
      <c r="AB1161" s="5">
        <f t="shared" si="314"/>
        <v>1.0023404450749289</v>
      </c>
      <c r="AC1161" s="5">
        <f t="shared" si="315"/>
        <v>1.0023404450749289</v>
      </c>
      <c r="AD1161" s="5">
        <f t="shared" si="316"/>
        <v>1.0023404450749289</v>
      </c>
    </row>
    <row r="1162" spans="15:30" x14ac:dyDescent="0.2">
      <c r="O1162" s="6">
        <f t="shared" si="301"/>
        <v>116.88999999999763</v>
      </c>
      <c r="P1162" s="6">
        <f t="shared" si="302"/>
        <v>116.89999999999763</v>
      </c>
      <c r="Q1162" s="5">
        <f t="shared" si="303"/>
        <v>1.0363153619642125</v>
      </c>
      <c r="R1162" s="5">
        <f t="shared" si="304"/>
        <v>1.0363153619642125</v>
      </c>
      <c r="S1162" s="5">
        <f t="shared" si="305"/>
        <v>1.04963999439764</v>
      </c>
      <c r="T1162" s="5">
        <f t="shared" si="306"/>
        <v>1.0553325680300216</v>
      </c>
      <c r="U1162" s="5">
        <f t="shared" si="307"/>
        <v>1.0553325680300216</v>
      </c>
      <c r="V1162" s="5">
        <f t="shared" si="308"/>
        <v>1.0553325680300216</v>
      </c>
      <c r="W1162" s="5">
        <f t="shared" si="309"/>
        <v>1.0553325680300216</v>
      </c>
      <c r="X1162" s="5">
        <f t="shared" si="310"/>
        <v>1</v>
      </c>
      <c r="Y1162" s="5">
        <f t="shared" si="311"/>
        <v>1.0363153619642125</v>
      </c>
      <c r="Z1162" s="5">
        <f t="shared" si="312"/>
        <v>1</v>
      </c>
      <c r="AA1162" s="5">
        <f t="shared" si="313"/>
        <v>1.0022845912432137</v>
      </c>
      <c r="AB1162" s="5">
        <f t="shared" si="314"/>
        <v>1.0022845912432137</v>
      </c>
      <c r="AC1162" s="5">
        <f t="shared" si="315"/>
        <v>1.0022845912432137</v>
      </c>
      <c r="AD1162" s="5">
        <f t="shared" si="316"/>
        <v>1.0022845912432137</v>
      </c>
    </row>
    <row r="1163" spans="15:30" x14ac:dyDescent="0.2">
      <c r="O1163" s="6">
        <f t="shared" si="301"/>
        <v>116.98999999999762</v>
      </c>
      <c r="P1163" s="6">
        <f t="shared" si="302"/>
        <v>116.99999999999763</v>
      </c>
      <c r="Q1163" s="5">
        <f t="shared" si="303"/>
        <v>1.0361019906778626</v>
      </c>
      <c r="R1163" s="5">
        <f t="shared" si="304"/>
        <v>1.0361019906778626</v>
      </c>
      <c r="S1163" s="5">
        <f t="shared" si="305"/>
        <v>1.0494008565247901</v>
      </c>
      <c r="T1163" s="5">
        <f t="shared" si="306"/>
        <v>1.0550883460929033</v>
      </c>
      <c r="U1163" s="5">
        <f t="shared" si="307"/>
        <v>1.0550883460929033</v>
      </c>
      <c r="V1163" s="5">
        <f t="shared" si="308"/>
        <v>1.0550883460929033</v>
      </c>
      <c r="W1163" s="5">
        <f t="shared" si="309"/>
        <v>1.0550883460929033</v>
      </c>
      <c r="X1163" s="5">
        <f t="shared" si="310"/>
        <v>1</v>
      </c>
      <c r="Y1163" s="5">
        <f t="shared" si="311"/>
        <v>1.0361019906778626</v>
      </c>
      <c r="Z1163" s="5">
        <f t="shared" si="312"/>
        <v>1</v>
      </c>
      <c r="AA1163" s="5">
        <f t="shared" si="313"/>
        <v>1.002229461118648</v>
      </c>
      <c r="AB1163" s="5">
        <f t="shared" si="314"/>
        <v>1.002229461118648</v>
      </c>
      <c r="AC1163" s="5">
        <f t="shared" si="315"/>
        <v>1.002229461118648</v>
      </c>
      <c r="AD1163" s="5">
        <f t="shared" si="316"/>
        <v>1.002229461118648</v>
      </c>
    </row>
    <row r="1164" spans="15:30" x14ac:dyDescent="0.2">
      <c r="O1164" s="6">
        <f t="shared" si="301"/>
        <v>117.08999999999762</v>
      </c>
      <c r="P1164" s="6">
        <f t="shared" si="302"/>
        <v>117.09999999999762</v>
      </c>
      <c r="Q1164" s="5">
        <f t="shared" si="303"/>
        <v>1.0358894622080783</v>
      </c>
      <c r="R1164" s="5">
        <f t="shared" si="304"/>
        <v>1.0358894622080783</v>
      </c>
      <c r="S1164" s="5">
        <f t="shared" si="305"/>
        <v>1.0491625401307525</v>
      </c>
      <c r="T1164" s="5">
        <f t="shared" si="306"/>
        <v>1.0548449142899463</v>
      </c>
      <c r="U1164" s="5">
        <f t="shared" si="307"/>
        <v>1.0548449142899463</v>
      </c>
      <c r="V1164" s="5">
        <f t="shared" si="308"/>
        <v>1.0548449142899463</v>
      </c>
      <c r="W1164" s="5">
        <f t="shared" si="309"/>
        <v>1.0548449142899463</v>
      </c>
      <c r="X1164" s="5">
        <f t="shared" si="310"/>
        <v>1</v>
      </c>
      <c r="Y1164" s="5">
        <f t="shared" si="311"/>
        <v>1.0358894622080783</v>
      </c>
      <c r="Z1164" s="5">
        <f t="shared" si="312"/>
        <v>1</v>
      </c>
      <c r="AA1164" s="5">
        <f t="shared" si="313"/>
        <v>1.0021750527764022</v>
      </c>
      <c r="AB1164" s="5">
        <f t="shared" si="314"/>
        <v>1.0021750527764022</v>
      </c>
      <c r="AC1164" s="5">
        <f t="shared" si="315"/>
        <v>1.0021750527764022</v>
      </c>
      <c r="AD1164" s="5">
        <f t="shared" si="316"/>
        <v>1.0021750527764022</v>
      </c>
    </row>
    <row r="1165" spans="15:30" x14ac:dyDescent="0.2">
      <c r="O1165" s="6">
        <f t="shared" si="301"/>
        <v>117.18999999999761</v>
      </c>
      <c r="P1165" s="6">
        <f t="shared" si="302"/>
        <v>117.19999999999762</v>
      </c>
      <c r="Q1165" s="5">
        <f t="shared" si="303"/>
        <v>1.0356777741645722</v>
      </c>
      <c r="R1165" s="5">
        <f t="shared" si="304"/>
        <v>1.0356777741645722</v>
      </c>
      <c r="S1165" s="5">
        <f t="shared" si="305"/>
        <v>1.0489250428913708</v>
      </c>
      <c r="T1165" s="5">
        <f t="shared" si="306"/>
        <v>1.0546022704002491</v>
      </c>
      <c r="U1165" s="5">
        <f t="shared" si="307"/>
        <v>1.0546022704002491</v>
      </c>
      <c r="V1165" s="5">
        <f t="shared" si="308"/>
        <v>1.0546022704002491</v>
      </c>
      <c r="W1165" s="5">
        <f t="shared" si="309"/>
        <v>1.0546022704002491</v>
      </c>
      <c r="X1165" s="5">
        <f t="shared" si="310"/>
        <v>1</v>
      </c>
      <c r="Y1165" s="5">
        <f t="shared" si="311"/>
        <v>1.0356777741645722</v>
      </c>
      <c r="Z1165" s="5">
        <f t="shared" si="312"/>
        <v>1</v>
      </c>
      <c r="AA1165" s="5">
        <f t="shared" si="313"/>
        <v>1.0021213642992048</v>
      </c>
      <c r="AB1165" s="5">
        <f t="shared" si="314"/>
        <v>1.0021213642992048</v>
      </c>
      <c r="AC1165" s="5">
        <f t="shared" si="315"/>
        <v>1.0021213642992048</v>
      </c>
      <c r="AD1165" s="5">
        <f t="shared" si="316"/>
        <v>1.0021213642992048</v>
      </c>
    </row>
    <row r="1166" spans="15:30" x14ac:dyDescent="0.2">
      <c r="O1166" s="6">
        <f t="shared" si="301"/>
        <v>117.2899999999976</v>
      </c>
      <c r="P1166" s="6">
        <f t="shared" si="302"/>
        <v>117.29999999999761</v>
      </c>
      <c r="Q1166" s="5">
        <f t="shared" si="303"/>
        <v>1.0354669241663772</v>
      </c>
      <c r="R1166" s="5">
        <f t="shared" si="304"/>
        <v>1.0354669241663772</v>
      </c>
      <c r="S1166" s="5">
        <f t="shared" si="305"/>
        <v>1.0486883624914205</v>
      </c>
      <c r="T1166" s="5">
        <f t="shared" si="306"/>
        <v>1.0543604122113495</v>
      </c>
      <c r="U1166" s="5">
        <f t="shared" si="307"/>
        <v>1.0543604122113495</v>
      </c>
      <c r="V1166" s="5">
        <f t="shared" si="308"/>
        <v>1.0543604122113495</v>
      </c>
      <c r="W1166" s="5">
        <f t="shared" si="309"/>
        <v>1.0543604122113495</v>
      </c>
      <c r="X1166" s="5">
        <f t="shared" si="310"/>
        <v>1</v>
      </c>
      <c r="Y1166" s="5">
        <f t="shared" si="311"/>
        <v>1.0354669241663772</v>
      </c>
      <c r="Z1166" s="5">
        <f t="shared" si="312"/>
        <v>1</v>
      </c>
      <c r="AA1166" s="5">
        <f t="shared" si="313"/>
        <v>1.0020683937773072</v>
      </c>
      <c r="AB1166" s="5">
        <f t="shared" si="314"/>
        <v>1.0020683937773072</v>
      </c>
      <c r="AC1166" s="5">
        <f t="shared" si="315"/>
        <v>1.0020683937773072</v>
      </c>
      <c r="AD1166" s="5">
        <f t="shared" si="316"/>
        <v>1.0020683937773072</v>
      </c>
    </row>
    <row r="1167" spans="15:30" x14ac:dyDescent="0.2">
      <c r="O1167" s="6">
        <f t="shared" si="301"/>
        <v>117.3899999999976</v>
      </c>
      <c r="P1167" s="6">
        <f t="shared" si="302"/>
        <v>117.3999999999976</v>
      </c>
      <c r="Q1167" s="5">
        <f t="shared" si="303"/>
        <v>1.0352569098418021</v>
      </c>
      <c r="R1167" s="5">
        <f t="shared" si="304"/>
        <v>1.0352569098418021</v>
      </c>
      <c r="S1167" s="5">
        <f t="shared" si="305"/>
        <v>1.0484524966245665</v>
      </c>
      <c r="T1167" s="5">
        <f t="shared" si="306"/>
        <v>1.0541193375191844</v>
      </c>
      <c r="U1167" s="5">
        <f t="shared" si="307"/>
        <v>1.0541193375191844</v>
      </c>
      <c r="V1167" s="5">
        <f t="shared" si="308"/>
        <v>1.0541193375191844</v>
      </c>
      <c r="W1167" s="5">
        <f t="shared" si="309"/>
        <v>1.0541193375191844</v>
      </c>
      <c r="X1167" s="5">
        <f t="shared" si="310"/>
        <v>1</v>
      </c>
      <c r="Y1167" s="5">
        <f t="shared" si="311"/>
        <v>1.0352569098418021</v>
      </c>
      <c r="Z1167" s="5">
        <f t="shared" si="312"/>
        <v>1</v>
      </c>
      <c r="AA1167" s="5">
        <f t="shared" si="313"/>
        <v>1.0020161393084455</v>
      </c>
      <c r="AB1167" s="5">
        <f t="shared" si="314"/>
        <v>1.0020161393084455</v>
      </c>
      <c r="AC1167" s="5">
        <f t="shared" si="315"/>
        <v>1.0020161393084455</v>
      </c>
      <c r="AD1167" s="5">
        <f t="shared" si="316"/>
        <v>1.0020161393084455</v>
      </c>
    </row>
    <row r="1168" spans="15:30" x14ac:dyDescent="0.2">
      <c r="O1168" s="6">
        <f t="shared" si="301"/>
        <v>117.48999999999759</v>
      </c>
      <c r="P1168" s="6">
        <f t="shared" si="302"/>
        <v>117.4999999999976</v>
      </c>
      <c r="Q1168" s="5">
        <f t="shared" si="303"/>
        <v>1.0350477288283866</v>
      </c>
      <c r="R1168" s="5">
        <f t="shared" si="304"/>
        <v>1.0350477288283866</v>
      </c>
      <c r="S1168" s="5">
        <f t="shared" si="305"/>
        <v>1.04821744299332</v>
      </c>
      <c r="T1168" s="5">
        <f t="shared" si="306"/>
        <v>1.0538790441280508</v>
      </c>
      <c r="U1168" s="5">
        <f t="shared" si="307"/>
        <v>1.0538790441280508</v>
      </c>
      <c r="V1168" s="5">
        <f t="shared" si="308"/>
        <v>1.0538790441280508</v>
      </c>
      <c r="W1168" s="5">
        <f t="shared" si="309"/>
        <v>1.0538790441280508</v>
      </c>
      <c r="X1168" s="5">
        <f t="shared" si="310"/>
        <v>1</v>
      </c>
      <c r="Y1168" s="5">
        <f t="shared" si="311"/>
        <v>1.0350477288283866</v>
      </c>
      <c r="Z1168" s="5">
        <f t="shared" si="312"/>
        <v>1</v>
      </c>
      <c r="AA1168" s="5">
        <f t="shared" si="313"/>
        <v>1.0019645989978061</v>
      </c>
      <c r="AB1168" s="5">
        <f t="shared" si="314"/>
        <v>1.0019645989978061</v>
      </c>
      <c r="AC1168" s="5">
        <f t="shared" si="315"/>
        <v>1.0019645989978061</v>
      </c>
      <c r="AD1168" s="5">
        <f t="shared" si="316"/>
        <v>1.0019645989978061</v>
      </c>
    </row>
    <row r="1169" spans="15:30" x14ac:dyDescent="0.2">
      <c r="O1169" s="6">
        <f t="shared" si="301"/>
        <v>117.58999999999759</v>
      </c>
      <c r="P1169" s="6">
        <f t="shared" si="302"/>
        <v>117.59999999999759</v>
      </c>
      <c r="Q1169" s="5">
        <f t="shared" si="303"/>
        <v>1.0348393787728571</v>
      </c>
      <c r="R1169" s="5">
        <f t="shared" si="304"/>
        <v>1.0348393787728571</v>
      </c>
      <c r="S1169" s="5">
        <f t="shared" si="305"/>
        <v>1.0479831993089976</v>
      </c>
      <c r="T1169" s="5">
        <f t="shared" si="306"/>
        <v>1.0536395298505661</v>
      </c>
      <c r="U1169" s="5">
        <f t="shared" si="307"/>
        <v>1.0536395298505661</v>
      </c>
      <c r="V1169" s="5">
        <f t="shared" si="308"/>
        <v>1.0536395298505661</v>
      </c>
      <c r="W1169" s="5">
        <f t="shared" si="309"/>
        <v>1.0536395298505661</v>
      </c>
      <c r="X1169" s="5">
        <f t="shared" si="310"/>
        <v>1</v>
      </c>
      <c r="Y1169" s="5">
        <f t="shared" si="311"/>
        <v>1.0348393787728571</v>
      </c>
      <c r="Z1169" s="5">
        <f t="shared" si="312"/>
        <v>1</v>
      </c>
      <c r="AA1169" s="5">
        <f t="shared" si="313"/>
        <v>1.0019137709579888</v>
      </c>
      <c r="AB1169" s="5">
        <f t="shared" si="314"/>
        <v>1.0019137709579888</v>
      </c>
      <c r="AC1169" s="5">
        <f t="shared" si="315"/>
        <v>1.0019137709579888</v>
      </c>
      <c r="AD1169" s="5">
        <f t="shared" si="316"/>
        <v>1.0019137709579888</v>
      </c>
    </row>
    <row r="1170" spans="15:30" x14ac:dyDescent="0.2">
      <c r="O1170" s="6">
        <f t="shared" si="301"/>
        <v>117.68999999999758</v>
      </c>
      <c r="P1170" s="6">
        <f t="shared" si="302"/>
        <v>117.69999999999759</v>
      </c>
      <c r="Q1170" s="5">
        <f t="shared" si="303"/>
        <v>1.0346318573310824</v>
      </c>
      <c r="R1170" s="5">
        <f t="shared" si="304"/>
        <v>1.0346318573310824</v>
      </c>
      <c r="S1170" s="5">
        <f t="shared" si="305"/>
        <v>1.0477497632916786</v>
      </c>
      <c r="T1170" s="5">
        <f t="shared" si="306"/>
        <v>1.0534007925076285</v>
      </c>
      <c r="U1170" s="5">
        <f t="shared" si="307"/>
        <v>1.0534007925076285</v>
      </c>
      <c r="V1170" s="5">
        <f t="shared" si="308"/>
        <v>1.0534007925076285</v>
      </c>
      <c r="W1170" s="5">
        <f t="shared" si="309"/>
        <v>1.0534007925076285</v>
      </c>
      <c r="X1170" s="5">
        <f t="shared" si="310"/>
        <v>1</v>
      </c>
      <c r="Y1170" s="5">
        <f t="shared" si="311"/>
        <v>1.0346318573310824</v>
      </c>
      <c r="Z1170" s="5">
        <f t="shared" si="312"/>
        <v>1</v>
      </c>
      <c r="AA1170" s="5">
        <f t="shared" si="313"/>
        <v>1.0018636533089715</v>
      </c>
      <c r="AB1170" s="5">
        <f t="shared" si="314"/>
        <v>1.0018636533089715</v>
      </c>
      <c r="AC1170" s="5">
        <f t="shared" si="315"/>
        <v>1.0018636533089715</v>
      </c>
      <c r="AD1170" s="5">
        <f t="shared" si="316"/>
        <v>1.0018636533089715</v>
      </c>
    </row>
    <row r="1171" spans="15:30" x14ac:dyDescent="0.2">
      <c r="O1171" s="6">
        <f t="shared" si="301"/>
        <v>117.78999999999758</v>
      </c>
      <c r="P1171" s="6">
        <f t="shared" si="302"/>
        <v>117.79999999999758</v>
      </c>
      <c r="Q1171" s="5">
        <f t="shared" si="303"/>
        <v>1.0344251621680303</v>
      </c>
      <c r="R1171" s="5">
        <f t="shared" si="304"/>
        <v>1.0344251621680303</v>
      </c>
      <c r="S1171" s="5">
        <f t="shared" si="305"/>
        <v>1.0475171326701642</v>
      </c>
      <c r="T1171" s="5">
        <f t="shared" si="306"/>
        <v>1.0531628299283797</v>
      </c>
      <c r="U1171" s="5">
        <f t="shared" si="307"/>
        <v>1.0531628299283797</v>
      </c>
      <c r="V1171" s="5">
        <f t="shared" si="308"/>
        <v>1.0531628299283797</v>
      </c>
      <c r="W1171" s="5">
        <f t="shared" si="309"/>
        <v>1.0531628299283797</v>
      </c>
      <c r="X1171" s="5">
        <f t="shared" si="310"/>
        <v>1</v>
      </c>
      <c r="Y1171" s="5">
        <f t="shared" si="311"/>
        <v>1.0344251621680303</v>
      </c>
      <c r="Z1171" s="5">
        <f t="shared" si="312"/>
        <v>1</v>
      </c>
      <c r="AA1171" s="5">
        <f t="shared" si="313"/>
        <v>1.0018142441780749</v>
      </c>
      <c r="AB1171" s="5">
        <f t="shared" si="314"/>
        <v>1.0018142441780749</v>
      </c>
      <c r="AC1171" s="5">
        <f t="shared" si="315"/>
        <v>1.0018142441780749</v>
      </c>
      <c r="AD1171" s="5">
        <f t="shared" si="316"/>
        <v>1.0018142441780749</v>
      </c>
    </row>
    <row r="1172" spans="15:30" x14ac:dyDescent="0.2">
      <c r="O1172" s="6">
        <f t="shared" si="301"/>
        <v>117.88999999999757</v>
      </c>
      <c r="P1172" s="6">
        <f t="shared" si="302"/>
        <v>117.89999999999758</v>
      </c>
      <c r="Q1172" s="5">
        <f t="shared" si="303"/>
        <v>1.034219290957723</v>
      </c>
      <c r="R1172" s="5">
        <f t="shared" si="304"/>
        <v>1.034219290957723</v>
      </c>
      <c r="S1172" s="5">
        <f t="shared" si="305"/>
        <v>1.0472853051819362</v>
      </c>
      <c r="T1172" s="5">
        <f t="shared" si="306"/>
        <v>1.052925639950165</v>
      </c>
      <c r="U1172" s="5">
        <f t="shared" si="307"/>
        <v>1.052925639950165</v>
      </c>
      <c r="V1172" s="5">
        <f t="shared" si="308"/>
        <v>1.052925639950165</v>
      </c>
      <c r="W1172" s="5">
        <f t="shared" si="309"/>
        <v>1.052925639950165</v>
      </c>
      <c r="X1172" s="5">
        <f t="shared" si="310"/>
        <v>1</v>
      </c>
      <c r="Y1172" s="5">
        <f t="shared" si="311"/>
        <v>1.034219290957723</v>
      </c>
      <c r="Z1172" s="5">
        <f t="shared" si="312"/>
        <v>1</v>
      </c>
      <c r="AA1172" s="5">
        <f t="shared" si="313"/>
        <v>1.0017655416999263</v>
      </c>
      <c r="AB1172" s="5">
        <f t="shared" si="314"/>
        <v>1.0017655416999263</v>
      </c>
      <c r="AC1172" s="5">
        <f t="shared" si="315"/>
        <v>1.0017655416999263</v>
      </c>
      <c r="AD1172" s="5">
        <f t="shared" si="316"/>
        <v>1.0017655416999263</v>
      </c>
    </row>
    <row r="1173" spans="15:30" x14ac:dyDescent="0.2">
      <c r="O1173" s="6">
        <f t="shared" si="301"/>
        <v>117.98999999999756</v>
      </c>
      <c r="P1173" s="6">
        <f t="shared" si="302"/>
        <v>117.99999999999757</v>
      </c>
      <c r="Q1173" s="5">
        <f t="shared" si="303"/>
        <v>1.034014241383195</v>
      </c>
      <c r="R1173" s="5">
        <f t="shared" si="304"/>
        <v>1.034014241383195</v>
      </c>
      <c r="S1173" s="5">
        <f t="shared" si="305"/>
        <v>1.0470542785731147</v>
      </c>
      <c r="T1173" s="5">
        <f t="shared" si="306"/>
        <v>1.0526892204184948</v>
      </c>
      <c r="U1173" s="5">
        <f t="shared" si="307"/>
        <v>1.0526892204184948</v>
      </c>
      <c r="V1173" s="5">
        <f t="shared" si="308"/>
        <v>1.0526892204184948</v>
      </c>
      <c r="W1173" s="5">
        <f t="shared" si="309"/>
        <v>1.0526892204184948</v>
      </c>
      <c r="X1173" s="5">
        <f t="shared" si="310"/>
        <v>1</v>
      </c>
      <c r="Y1173" s="5">
        <f t="shared" si="311"/>
        <v>1.034014241383195</v>
      </c>
      <c r="Z1173" s="5">
        <f t="shared" si="312"/>
        <v>1</v>
      </c>
      <c r="AA1173" s="5">
        <f t="shared" si="313"/>
        <v>1.0017175440164261</v>
      </c>
      <c r="AB1173" s="5">
        <f t="shared" si="314"/>
        <v>1.0017175440164261</v>
      </c>
      <c r="AC1173" s="5">
        <f t="shared" si="315"/>
        <v>1.0017175440164261</v>
      </c>
      <c r="AD1173" s="5">
        <f t="shared" si="316"/>
        <v>1.0017175440164261</v>
      </c>
    </row>
    <row r="1174" spans="15:30" x14ac:dyDescent="0.2">
      <c r="O1174" s="6">
        <f t="shared" si="301"/>
        <v>118.08999999999756</v>
      </c>
      <c r="P1174" s="6">
        <f t="shared" si="302"/>
        <v>118.09999999999756</v>
      </c>
      <c r="Q1174" s="5">
        <f t="shared" si="303"/>
        <v>1.033810011136449</v>
      </c>
      <c r="R1174" s="5">
        <f t="shared" si="304"/>
        <v>1.033810011136449</v>
      </c>
      <c r="S1174" s="5">
        <f t="shared" si="305"/>
        <v>1.0468240505984192</v>
      </c>
      <c r="T1174" s="5">
        <f t="shared" si="306"/>
        <v>1.0524535691870069</v>
      </c>
      <c r="U1174" s="5">
        <f t="shared" si="307"/>
        <v>1.0524535691870069</v>
      </c>
      <c r="V1174" s="5">
        <f t="shared" si="308"/>
        <v>1.0524535691870069</v>
      </c>
      <c r="W1174" s="5">
        <f t="shared" si="309"/>
        <v>1.0524535691870069</v>
      </c>
      <c r="X1174" s="5">
        <f t="shared" si="310"/>
        <v>1</v>
      </c>
      <c r="Y1174" s="5">
        <f t="shared" si="311"/>
        <v>1.033810011136449</v>
      </c>
      <c r="Z1174" s="5">
        <f t="shared" si="312"/>
        <v>1</v>
      </c>
      <c r="AA1174" s="5">
        <f t="shared" si="313"/>
        <v>1.0016702492767113</v>
      </c>
      <c r="AB1174" s="5">
        <f t="shared" si="314"/>
        <v>1.0016702492767113</v>
      </c>
      <c r="AC1174" s="5">
        <f t="shared" si="315"/>
        <v>1.0016702492767113</v>
      </c>
      <c r="AD1174" s="5">
        <f t="shared" si="316"/>
        <v>1.0016702492767113</v>
      </c>
    </row>
    <row r="1175" spans="15:30" x14ac:dyDescent="0.2">
      <c r="O1175" s="6">
        <f t="shared" si="301"/>
        <v>118.18999999999755</v>
      </c>
      <c r="P1175" s="6">
        <f t="shared" si="302"/>
        <v>118.19999999999756</v>
      </c>
      <c r="Q1175" s="5">
        <f t="shared" si="303"/>
        <v>1.0336065979184135</v>
      </c>
      <c r="R1175" s="5">
        <f t="shared" si="304"/>
        <v>1.0336065979184135</v>
      </c>
      <c r="S1175" s="5">
        <f t="shared" si="305"/>
        <v>1.0465946190211268</v>
      </c>
      <c r="T1175" s="5">
        <f t="shared" si="306"/>
        <v>1.052218684117429</v>
      </c>
      <c r="U1175" s="5">
        <f t="shared" si="307"/>
        <v>1.052218684117429</v>
      </c>
      <c r="V1175" s="5">
        <f t="shared" si="308"/>
        <v>1.052218684117429</v>
      </c>
      <c r="W1175" s="5">
        <f t="shared" si="309"/>
        <v>1.052218684117429</v>
      </c>
      <c r="X1175" s="5">
        <f t="shared" si="310"/>
        <v>1</v>
      </c>
      <c r="Y1175" s="5">
        <f t="shared" si="311"/>
        <v>1.0336065979184135</v>
      </c>
      <c r="Z1175" s="5">
        <f t="shared" si="312"/>
        <v>1</v>
      </c>
      <c r="AA1175" s="5">
        <f t="shared" si="313"/>
        <v>1.0016236556371219</v>
      </c>
      <c r="AB1175" s="5">
        <f t="shared" si="314"/>
        <v>1.0016236556371219</v>
      </c>
      <c r="AC1175" s="5">
        <f t="shared" si="315"/>
        <v>1.0016236556371219</v>
      </c>
      <c r="AD1175" s="5">
        <f t="shared" si="316"/>
        <v>1.0016236556371219</v>
      </c>
    </row>
    <row r="1176" spans="15:30" x14ac:dyDescent="0.2">
      <c r="O1176" s="6">
        <f t="shared" si="301"/>
        <v>118.28999999999755</v>
      </c>
      <c r="P1176" s="6">
        <f t="shared" si="302"/>
        <v>118.29999999999755</v>
      </c>
      <c r="Q1176" s="5">
        <f t="shared" si="303"/>
        <v>1.0334039994388999</v>
      </c>
      <c r="R1176" s="5">
        <f t="shared" si="304"/>
        <v>1.0334039994388999</v>
      </c>
      <c r="S1176" s="5">
        <f t="shared" si="305"/>
        <v>1.0463659816130317</v>
      </c>
      <c r="T1176" s="5">
        <f t="shared" si="306"/>
        <v>1.0519845630795399</v>
      </c>
      <c r="U1176" s="5">
        <f t="shared" si="307"/>
        <v>1.0519845630795399</v>
      </c>
      <c r="V1176" s="5">
        <f t="shared" si="308"/>
        <v>1.0519845630795399</v>
      </c>
      <c r="W1176" s="5">
        <f t="shared" si="309"/>
        <v>1.0519845630795399</v>
      </c>
      <c r="X1176" s="5">
        <f t="shared" si="310"/>
        <v>1</v>
      </c>
      <c r="Y1176" s="5">
        <f t="shared" si="311"/>
        <v>1.0334039994388999</v>
      </c>
      <c r="Z1176" s="5">
        <f t="shared" si="312"/>
        <v>1</v>
      </c>
      <c r="AA1176" s="5">
        <f t="shared" si="313"/>
        <v>1.001577761261166</v>
      </c>
      <c r="AB1176" s="5">
        <f t="shared" si="314"/>
        <v>1.001577761261166</v>
      </c>
      <c r="AC1176" s="5">
        <f t="shared" si="315"/>
        <v>1.001577761261166</v>
      </c>
      <c r="AD1176" s="5">
        <f t="shared" si="316"/>
        <v>1.001577761261166</v>
      </c>
    </row>
    <row r="1177" spans="15:30" x14ac:dyDescent="0.2">
      <c r="O1177" s="6">
        <f t="shared" si="301"/>
        <v>118.38999999999754</v>
      </c>
      <c r="P1177" s="6">
        <f t="shared" si="302"/>
        <v>118.39999999999755</v>
      </c>
      <c r="Q1177" s="5">
        <f t="shared" si="303"/>
        <v>1.0332022134165604</v>
      </c>
      <c r="R1177" s="5">
        <f t="shared" si="304"/>
        <v>1.0332022134165604</v>
      </c>
      <c r="S1177" s="5">
        <f t="shared" si="305"/>
        <v>1.0461381361544058</v>
      </c>
      <c r="T1177" s="5">
        <f t="shared" si="306"/>
        <v>1.0517512039511323</v>
      </c>
      <c r="U1177" s="5">
        <f t="shared" si="307"/>
        <v>1.0517512039511323</v>
      </c>
      <c r="V1177" s="5">
        <f t="shared" si="308"/>
        <v>1.0517512039511323</v>
      </c>
      <c r="W1177" s="5">
        <f t="shared" si="309"/>
        <v>1.0517512039511323</v>
      </c>
      <c r="X1177" s="5">
        <f t="shared" si="310"/>
        <v>1</v>
      </c>
      <c r="Y1177" s="5">
        <f t="shared" si="311"/>
        <v>1.0332022134165604</v>
      </c>
      <c r="Z1177" s="5">
        <f t="shared" si="312"/>
        <v>1</v>
      </c>
      <c r="AA1177" s="5">
        <f t="shared" si="313"/>
        <v>1.0015325643194859</v>
      </c>
      <c r="AB1177" s="5">
        <f t="shared" si="314"/>
        <v>1.0015325643194859</v>
      </c>
      <c r="AC1177" s="5">
        <f t="shared" si="315"/>
        <v>1.0015325643194859</v>
      </c>
      <c r="AD1177" s="5">
        <f t="shared" si="316"/>
        <v>1.0015325643194859</v>
      </c>
    </row>
    <row r="1178" spans="15:30" x14ac:dyDescent="0.2">
      <c r="O1178" s="6">
        <f t="shared" si="301"/>
        <v>118.48999999999754</v>
      </c>
      <c r="P1178" s="6">
        <f t="shared" si="302"/>
        <v>118.49999999999754</v>
      </c>
      <c r="Q1178" s="5">
        <f t="shared" si="303"/>
        <v>1.0330012375788453</v>
      </c>
      <c r="R1178" s="5">
        <f t="shared" si="304"/>
        <v>1.0330012375788453</v>
      </c>
      <c r="S1178" s="5">
        <f t="shared" si="305"/>
        <v>1.0459110804339582</v>
      </c>
      <c r="T1178" s="5">
        <f t="shared" si="306"/>
        <v>1.0515186046179752</v>
      </c>
      <c r="U1178" s="5">
        <f t="shared" si="307"/>
        <v>1.0515186046179752</v>
      </c>
      <c r="V1178" s="5">
        <f t="shared" si="308"/>
        <v>1.0515186046179752</v>
      </c>
      <c r="W1178" s="5">
        <f t="shared" si="309"/>
        <v>1.0515186046179752</v>
      </c>
      <c r="X1178" s="5">
        <f t="shared" si="310"/>
        <v>1</v>
      </c>
      <c r="Y1178" s="5">
        <f t="shared" si="311"/>
        <v>1.0330012375788453</v>
      </c>
      <c r="Z1178" s="5">
        <f t="shared" si="312"/>
        <v>1</v>
      </c>
      <c r="AA1178" s="5">
        <f t="shared" si="313"/>
        <v>1.0014880629898231</v>
      </c>
      <c r="AB1178" s="5">
        <f t="shared" si="314"/>
        <v>1.0014880629898231</v>
      </c>
      <c r="AC1178" s="5">
        <f t="shared" si="315"/>
        <v>1.0014880629898231</v>
      </c>
      <c r="AD1178" s="5">
        <f t="shared" si="316"/>
        <v>1.0014880629898231</v>
      </c>
    </row>
    <row r="1179" spans="15:30" x14ac:dyDescent="0.2">
      <c r="O1179" s="6">
        <f t="shared" si="301"/>
        <v>118.58999999999753</v>
      </c>
      <c r="P1179" s="6">
        <f t="shared" si="302"/>
        <v>118.59999999999754</v>
      </c>
      <c r="Q1179" s="5">
        <f t="shared" si="303"/>
        <v>1.0328010696619621</v>
      </c>
      <c r="R1179" s="5">
        <f t="shared" si="304"/>
        <v>1.0328010696619621</v>
      </c>
      <c r="S1179" s="5">
        <f t="shared" si="305"/>
        <v>1.0456848122487961</v>
      </c>
      <c r="T1179" s="5">
        <f t="shared" si="306"/>
        <v>1.0512867629737779</v>
      </c>
      <c r="U1179" s="5">
        <f t="shared" si="307"/>
        <v>1.0512867629737779</v>
      </c>
      <c r="V1179" s="5">
        <f t="shared" si="308"/>
        <v>1.0512867629737779</v>
      </c>
      <c r="W1179" s="5">
        <f t="shared" si="309"/>
        <v>1.0512867629737779</v>
      </c>
      <c r="X1179" s="5">
        <f t="shared" si="310"/>
        <v>1</v>
      </c>
      <c r="Y1179" s="5">
        <f t="shared" si="311"/>
        <v>1.0328010696619621</v>
      </c>
      <c r="Z1179" s="5">
        <f t="shared" si="312"/>
        <v>1</v>
      </c>
      <c r="AA1179" s="5">
        <f t="shared" si="313"/>
        <v>1.0014442554569851</v>
      </c>
      <c r="AB1179" s="5">
        <f t="shared" si="314"/>
        <v>1.0014442554569851</v>
      </c>
      <c r="AC1179" s="5">
        <f t="shared" si="315"/>
        <v>1.0014442554569851</v>
      </c>
      <c r="AD1179" s="5">
        <f t="shared" si="316"/>
        <v>1.0014442554569851</v>
      </c>
    </row>
    <row r="1180" spans="15:30" x14ac:dyDescent="0.2">
      <c r="O1180" s="6">
        <f t="shared" si="301"/>
        <v>118.68999999999753</v>
      </c>
      <c r="P1180" s="6">
        <f t="shared" si="302"/>
        <v>118.69999999999753</v>
      </c>
      <c r="Q1180" s="5">
        <f t="shared" si="303"/>
        <v>1.0326017074108325</v>
      </c>
      <c r="R1180" s="5">
        <f t="shared" si="304"/>
        <v>1.0326017074108325</v>
      </c>
      <c r="S1180" s="5">
        <f t="shared" si="305"/>
        <v>1.0454593294043841</v>
      </c>
      <c r="T1180" s="5">
        <f t="shared" si="306"/>
        <v>1.0510556769201511</v>
      </c>
      <c r="U1180" s="5">
        <f t="shared" si="307"/>
        <v>1.0510556769201511</v>
      </c>
      <c r="V1180" s="5">
        <f t="shared" si="308"/>
        <v>1.0510556769201511</v>
      </c>
      <c r="W1180" s="5">
        <f t="shared" si="309"/>
        <v>1.0510556769201511</v>
      </c>
      <c r="X1180" s="5">
        <f t="shared" si="310"/>
        <v>1</v>
      </c>
      <c r="Y1180" s="5">
        <f t="shared" si="311"/>
        <v>1.0326017074108325</v>
      </c>
      <c r="Z1180" s="5">
        <f t="shared" si="312"/>
        <v>1</v>
      </c>
      <c r="AA1180" s="5">
        <f t="shared" si="313"/>
        <v>1.0014011399128124</v>
      </c>
      <c r="AB1180" s="5">
        <f t="shared" si="314"/>
        <v>1.0014011399128124</v>
      </c>
      <c r="AC1180" s="5">
        <f t="shared" si="315"/>
        <v>1.0014011399128124</v>
      </c>
      <c r="AD1180" s="5">
        <f t="shared" si="316"/>
        <v>1.0014011399128124</v>
      </c>
    </row>
    <row r="1181" spans="15:30" x14ac:dyDescent="0.2">
      <c r="O1181" s="6">
        <f t="shared" si="301"/>
        <v>118.78999999999752</v>
      </c>
      <c r="P1181" s="6">
        <f t="shared" si="302"/>
        <v>118.79999999999752</v>
      </c>
      <c r="Q1181" s="5">
        <f t="shared" si="303"/>
        <v>1.0324031485790521</v>
      </c>
      <c r="R1181" s="5">
        <f t="shared" si="304"/>
        <v>1.0324031485790521</v>
      </c>
      <c r="S1181" s="5">
        <f t="shared" si="305"/>
        <v>1.045234629714507</v>
      </c>
      <c r="T1181" s="5">
        <f t="shared" si="306"/>
        <v>1.050825344366572</v>
      </c>
      <c r="U1181" s="5">
        <f t="shared" si="307"/>
        <v>1.050825344366572</v>
      </c>
      <c r="V1181" s="5">
        <f t="shared" si="308"/>
        <v>1.050825344366572</v>
      </c>
      <c r="W1181" s="5">
        <f t="shared" si="309"/>
        <v>1.050825344366572</v>
      </c>
      <c r="X1181" s="5">
        <f t="shared" si="310"/>
        <v>1</v>
      </c>
      <c r="Y1181" s="5">
        <f t="shared" si="311"/>
        <v>1.0324031485790521</v>
      </c>
      <c r="Z1181" s="5">
        <f t="shared" si="312"/>
        <v>1</v>
      </c>
      <c r="AA1181" s="5">
        <f t="shared" si="313"/>
        <v>1.0013587145561431</v>
      </c>
      <c r="AB1181" s="5">
        <f t="shared" si="314"/>
        <v>1.0013587145561431</v>
      </c>
      <c r="AC1181" s="5">
        <f t="shared" si="315"/>
        <v>1.0013587145561431</v>
      </c>
      <c r="AD1181" s="5">
        <f t="shared" si="316"/>
        <v>1.0013587145561431</v>
      </c>
    </row>
    <row r="1182" spans="15:30" x14ac:dyDescent="0.2">
      <c r="O1182" s="6">
        <f t="shared" si="301"/>
        <v>118.88999999999751</v>
      </c>
      <c r="P1182" s="6">
        <f t="shared" si="302"/>
        <v>118.89999999999752</v>
      </c>
      <c r="Q1182" s="5">
        <f t="shared" si="303"/>
        <v>1.0322053909288487</v>
      </c>
      <c r="R1182" s="5">
        <f t="shared" si="304"/>
        <v>1.0322053909288487</v>
      </c>
      <c r="S1182" s="5">
        <f t="shared" si="305"/>
        <v>1.0450107110012283</v>
      </c>
      <c r="T1182" s="5">
        <f t="shared" si="306"/>
        <v>1.0505957632303469</v>
      </c>
      <c r="U1182" s="5">
        <f t="shared" si="307"/>
        <v>1.0505957632303469</v>
      </c>
      <c r="V1182" s="5">
        <f t="shared" si="308"/>
        <v>1.0505957632303469</v>
      </c>
      <c r="W1182" s="5">
        <f t="shared" si="309"/>
        <v>1.0505957632303469</v>
      </c>
      <c r="X1182" s="5">
        <f t="shared" si="310"/>
        <v>1</v>
      </c>
      <c r="Y1182" s="5">
        <f t="shared" si="311"/>
        <v>1.0322053909288487</v>
      </c>
      <c r="Z1182" s="5">
        <f t="shared" si="312"/>
        <v>1</v>
      </c>
      <c r="AA1182" s="5">
        <f t="shared" si="313"/>
        <v>1.0013169775927817</v>
      </c>
      <c r="AB1182" s="5">
        <f t="shared" si="314"/>
        <v>1.0013169775927817</v>
      </c>
      <c r="AC1182" s="5">
        <f t="shared" si="315"/>
        <v>1.0013169775927817</v>
      </c>
      <c r="AD1182" s="5">
        <f t="shared" si="316"/>
        <v>1.0013169775927817</v>
      </c>
    </row>
    <row r="1183" spans="15:30" x14ac:dyDescent="0.2">
      <c r="O1183" s="6">
        <f t="shared" si="301"/>
        <v>118.98999999999751</v>
      </c>
      <c r="P1183" s="6">
        <f t="shared" si="302"/>
        <v>118.99999999999751</v>
      </c>
      <c r="Q1183" s="5">
        <f t="shared" si="303"/>
        <v>1.0320084322310412</v>
      </c>
      <c r="R1183" s="5">
        <f t="shared" si="304"/>
        <v>1.0320084322310412</v>
      </c>
      <c r="S1183" s="5">
        <f t="shared" si="305"/>
        <v>1.044787571094854</v>
      </c>
      <c r="T1183" s="5">
        <f t="shared" si="306"/>
        <v>1.0503669314365744</v>
      </c>
      <c r="U1183" s="5">
        <f t="shared" si="307"/>
        <v>1.0503669314365744</v>
      </c>
      <c r="V1183" s="5">
        <f t="shared" si="308"/>
        <v>1.0503669314365744</v>
      </c>
      <c r="W1183" s="5">
        <f t="shared" si="309"/>
        <v>1.0503669314365744</v>
      </c>
      <c r="X1183" s="5">
        <f t="shared" si="310"/>
        <v>1</v>
      </c>
      <c r="Y1183" s="5">
        <f t="shared" si="311"/>
        <v>1.0320084322310412</v>
      </c>
      <c r="Z1183" s="5">
        <f t="shared" si="312"/>
        <v>1</v>
      </c>
      <c r="AA1183" s="5">
        <f t="shared" si="313"/>
        <v>1.0012759272354641</v>
      </c>
      <c r="AB1183" s="5">
        <f t="shared" si="314"/>
        <v>1.0012759272354641</v>
      </c>
      <c r="AC1183" s="5">
        <f t="shared" si="315"/>
        <v>1.0012759272354641</v>
      </c>
      <c r="AD1183" s="5">
        <f t="shared" si="316"/>
        <v>1.0012759272354641</v>
      </c>
    </row>
    <row r="1184" spans="15:30" x14ac:dyDescent="0.2">
      <c r="O1184" s="6">
        <f t="shared" si="301"/>
        <v>119.0899999999975</v>
      </c>
      <c r="P1184" s="6">
        <f t="shared" si="302"/>
        <v>119.09999999999751</v>
      </c>
      <c r="Q1184" s="5">
        <f t="shared" si="303"/>
        <v>1.0318122702649992</v>
      </c>
      <c r="R1184" s="5">
        <f t="shared" si="304"/>
        <v>1.0318122702649992</v>
      </c>
      <c r="S1184" s="5">
        <f t="shared" si="305"/>
        <v>1.0445652078338912</v>
      </c>
      <c r="T1184" s="5">
        <f t="shared" si="306"/>
        <v>1.0501388469181108</v>
      </c>
      <c r="U1184" s="5">
        <f t="shared" si="307"/>
        <v>1.0501388469181108</v>
      </c>
      <c r="V1184" s="5">
        <f t="shared" si="308"/>
        <v>1.0501388469181108</v>
      </c>
      <c r="W1184" s="5">
        <f t="shared" si="309"/>
        <v>1.0501388469181108</v>
      </c>
      <c r="X1184" s="5">
        <f t="shared" si="310"/>
        <v>1</v>
      </c>
      <c r="Y1184" s="5">
        <f t="shared" si="311"/>
        <v>1.0318122702649992</v>
      </c>
      <c r="Z1184" s="5">
        <f t="shared" si="312"/>
        <v>1</v>
      </c>
      <c r="AA1184" s="5">
        <f t="shared" si="313"/>
        <v>1.001235561703826</v>
      </c>
      <c r="AB1184" s="5">
        <f t="shared" si="314"/>
        <v>1.001235561703826</v>
      </c>
      <c r="AC1184" s="5">
        <f t="shared" si="315"/>
        <v>1.001235561703826</v>
      </c>
      <c r="AD1184" s="5">
        <f t="shared" si="316"/>
        <v>1.001235561703826</v>
      </c>
    </row>
    <row r="1185" spans="15:30" x14ac:dyDescent="0.2">
      <c r="O1185" s="6">
        <f t="shared" si="301"/>
        <v>119.1899999999975</v>
      </c>
      <c r="P1185" s="6">
        <f t="shared" si="302"/>
        <v>119.1999999999975</v>
      </c>
      <c r="Q1185" s="5">
        <f t="shared" si="303"/>
        <v>1.0316169028186024</v>
      </c>
      <c r="R1185" s="5">
        <f t="shared" si="304"/>
        <v>1.0316169028186024</v>
      </c>
      <c r="S1185" s="5">
        <f t="shared" si="305"/>
        <v>1.0443436190650124</v>
      </c>
      <c r="T1185" s="5">
        <f t="shared" si="306"/>
        <v>1.0499115076155319</v>
      </c>
      <c r="U1185" s="5">
        <f t="shared" si="307"/>
        <v>1.0499115076155319</v>
      </c>
      <c r="V1185" s="5">
        <f t="shared" si="308"/>
        <v>1.0499115076155319</v>
      </c>
      <c r="W1185" s="5">
        <f t="shared" si="309"/>
        <v>1.0499115076155319</v>
      </c>
      <c r="X1185" s="5">
        <f t="shared" si="310"/>
        <v>1</v>
      </c>
      <c r="Y1185" s="5">
        <f t="shared" si="311"/>
        <v>1.0316169028186024</v>
      </c>
      <c r="Z1185" s="5">
        <f t="shared" si="312"/>
        <v>1</v>
      </c>
      <c r="AA1185" s="5">
        <f t="shared" si="313"/>
        <v>1.0011958792243694</v>
      </c>
      <c r="AB1185" s="5">
        <f t="shared" si="314"/>
        <v>1.0011958792243694</v>
      </c>
      <c r="AC1185" s="5">
        <f t="shared" si="315"/>
        <v>1.0011958792243694</v>
      </c>
      <c r="AD1185" s="5">
        <f t="shared" si="316"/>
        <v>1.0011958792243694</v>
      </c>
    </row>
    <row r="1186" spans="15:30" x14ac:dyDescent="0.2">
      <c r="O1186" s="6">
        <f t="shared" si="301"/>
        <v>119.28999999999749</v>
      </c>
      <c r="P1186" s="6">
        <f t="shared" si="302"/>
        <v>119.2999999999975</v>
      </c>
      <c r="Q1186" s="5">
        <f t="shared" si="303"/>
        <v>1.0314223276881997</v>
      </c>
      <c r="R1186" s="5">
        <f t="shared" si="304"/>
        <v>1.0314223276881997</v>
      </c>
      <c r="S1186" s="5">
        <f t="shared" si="305"/>
        <v>1.0441228026430154</v>
      </c>
      <c r="T1186" s="5">
        <f t="shared" si="306"/>
        <v>1.0496849114770994</v>
      </c>
      <c r="U1186" s="5">
        <f t="shared" si="307"/>
        <v>1.0496849114770994</v>
      </c>
      <c r="V1186" s="5">
        <f t="shared" si="308"/>
        <v>1.0496849114770994</v>
      </c>
      <c r="W1186" s="5">
        <f t="shared" si="309"/>
        <v>1.0496849114770994</v>
      </c>
      <c r="X1186" s="5">
        <f t="shared" si="310"/>
        <v>1</v>
      </c>
      <c r="Y1186" s="5">
        <f t="shared" si="311"/>
        <v>1.0314223276881997</v>
      </c>
      <c r="Z1186" s="5">
        <f t="shared" si="312"/>
        <v>1</v>
      </c>
      <c r="AA1186" s="5">
        <f t="shared" si="313"/>
        <v>1.0011568780304305</v>
      </c>
      <c r="AB1186" s="5">
        <f t="shared" si="314"/>
        <v>1.0011568780304305</v>
      </c>
      <c r="AC1186" s="5">
        <f t="shared" si="315"/>
        <v>1.0011568780304305</v>
      </c>
      <c r="AD1186" s="5">
        <f t="shared" si="316"/>
        <v>1.0011568780304305</v>
      </c>
    </row>
    <row r="1187" spans="15:30" x14ac:dyDescent="0.2">
      <c r="O1187" s="6">
        <f t="shared" si="301"/>
        <v>119.38999999999749</v>
      </c>
      <c r="P1187" s="6">
        <f t="shared" si="302"/>
        <v>119.39999999999749</v>
      </c>
      <c r="Q1187" s="5">
        <f t="shared" si="303"/>
        <v>1.0312285426785706</v>
      </c>
      <c r="R1187" s="5">
        <f t="shared" si="304"/>
        <v>1.0312285426785706</v>
      </c>
      <c r="S1187" s="5">
        <f t="shared" si="305"/>
        <v>1.0439027564307863</v>
      </c>
      <c r="T1187" s="5">
        <f t="shared" si="306"/>
        <v>1.0494590564587247</v>
      </c>
      <c r="U1187" s="5">
        <f t="shared" si="307"/>
        <v>1.0494590564587247</v>
      </c>
      <c r="V1187" s="5">
        <f t="shared" si="308"/>
        <v>1.0494590564587247</v>
      </c>
      <c r="W1187" s="5">
        <f t="shared" si="309"/>
        <v>1.0494590564587247</v>
      </c>
      <c r="X1187" s="5">
        <f t="shared" si="310"/>
        <v>1</v>
      </c>
      <c r="Y1187" s="5">
        <f t="shared" si="311"/>
        <v>1.0312285426785706</v>
      </c>
      <c r="Z1187" s="5">
        <f t="shared" si="312"/>
        <v>1</v>
      </c>
      <c r="AA1187" s="5">
        <f t="shared" si="313"/>
        <v>1.0011185563621472</v>
      </c>
      <c r="AB1187" s="5">
        <f t="shared" si="314"/>
        <v>1.0011185563621472</v>
      </c>
      <c r="AC1187" s="5">
        <f t="shared" si="315"/>
        <v>1.0011185563621472</v>
      </c>
      <c r="AD1187" s="5">
        <f t="shared" si="316"/>
        <v>1.0011185563621472</v>
      </c>
    </row>
    <row r="1188" spans="15:30" x14ac:dyDescent="0.2">
      <c r="O1188" s="6">
        <f t="shared" si="301"/>
        <v>119.48999999999748</v>
      </c>
      <c r="P1188" s="6">
        <f t="shared" si="302"/>
        <v>119.49999999999748</v>
      </c>
      <c r="Q1188" s="5">
        <f t="shared" si="303"/>
        <v>1.0310355456028832</v>
      </c>
      <c r="R1188" s="5">
        <f t="shared" si="304"/>
        <v>1.0310355456028832</v>
      </c>
      <c r="S1188" s="5">
        <f t="shared" si="305"/>
        <v>1.0436834782992617</v>
      </c>
      <c r="T1188" s="5">
        <f t="shared" si="306"/>
        <v>1.0492339405239324</v>
      </c>
      <c r="U1188" s="5">
        <f t="shared" si="307"/>
        <v>1.0492339405239324</v>
      </c>
      <c r="V1188" s="5">
        <f t="shared" si="308"/>
        <v>1.0492339405239324</v>
      </c>
      <c r="W1188" s="5">
        <f t="shared" si="309"/>
        <v>1.0492339405239324</v>
      </c>
      <c r="X1188" s="5">
        <f t="shared" si="310"/>
        <v>1</v>
      </c>
      <c r="Y1188" s="5">
        <f t="shared" si="311"/>
        <v>1.0310355456028832</v>
      </c>
      <c r="Z1188" s="5">
        <f t="shared" si="312"/>
        <v>1</v>
      </c>
      <c r="AA1188" s="5">
        <f t="shared" si="313"/>
        <v>1.0010809124664262</v>
      </c>
      <c r="AB1188" s="5">
        <f t="shared" si="314"/>
        <v>1.0010809124664262</v>
      </c>
      <c r="AC1188" s="5">
        <f t="shared" si="315"/>
        <v>1.0010809124664262</v>
      </c>
      <c r="AD1188" s="5">
        <f t="shared" si="316"/>
        <v>1.0010809124664262</v>
      </c>
    </row>
    <row r="1189" spans="15:30" x14ac:dyDescent="0.2">
      <c r="O1189" s="6">
        <f t="shared" si="301"/>
        <v>119.58999999999747</v>
      </c>
      <c r="P1189" s="6">
        <f t="shared" si="302"/>
        <v>119.59999999999748</v>
      </c>
      <c r="Q1189" s="5">
        <f t="shared" si="303"/>
        <v>1.0308433342826575</v>
      </c>
      <c r="R1189" s="5">
        <f t="shared" si="304"/>
        <v>1.0308433342826575</v>
      </c>
      <c r="S1189" s="5">
        <f t="shared" si="305"/>
        <v>1.0434649661273905</v>
      </c>
      <c r="T1189" s="5">
        <f t="shared" si="306"/>
        <v>1.0490095616438269</v>
      </c>
      <c r="U1189" s="5">
        <f t="shared" si="307"/>
        <v>1.0490095616438269</v>
      </c>
      <c r="V1189" s="5">
        <f t="shared" si="308"/>
        <v>1.0490095616438269</v>
      </c>
      <c r="W1189" s="5">
        <f t="shared" si="309"/>
        <v>1.0490095616438269</v>
      </c>
      <c r="X1189" s="5">
        <f t="shared" si="310"/>
        <v>1</v>
      </c>
      <c r="Y1189" s="5">
        <f t="shared" si="311"/>
        <v>1.0308433342826575</v>
      </c>
      <c r="Z1189" s="5">
        <f t="shared" si="312"/>
        <v>1</v>
      </c>
      <c r="AA1189" s="5">
        <f t="shared" si="313"/>
        <v>1.0010439445969124</v>
      </c>
      <c r="AB1189" s="5">
        <f t="shared" si="314"/>
        <v>1.0010439445969124</v>
      </c>
      <c r="AC1189" s="5">
        <f t="shared" si="315"/>
        <v>1.0010439445969124</v>
      </c>
      <c r="AD1189" s="5">
        <f t="shared" si="316"/>
        <v>1.0010439445969124</v>
      </c>
    </row>
    <row r="1190" spans="15:30" x14ac:dyDescent="0.2">
      <c r="O1190" s="6">
        <f t="shared" si="301"/>
        <v>119.68999999999747</v>
      </c>
      <c r="P1190" s="6">
        <f t="shared" si="302"/>
        <v>119.69999999999747</v>
      </c>
      <c r="Q1190" s="5">
        <f t="shared" si="303"/>
        <v>1.0306519065477227</v>
      </c>
      <c r="R1190" s="5">
        <f t="shared" si="304"/>
        <v>1.0306519065477227</v>
      </c>
      <c r="S1190" s="5">
        <f t="shared" si="305"/>
        <v>1.0432472178020975</v>
      </c>
      <c r="T1190" s="5">
        <f t="shared" si="306"/>
        <v>1.048785917797056</v>
      </c>
      <c r="U1190" s="5">
        <f t="shared" si="307"/>
        <v>1.048785917797056</v>
      </c>
      <c r="V1190" s="5">
        <f t="shared" si="308"/>
        <v>1.048785917797056</v>
      </c>
      <c r="W1190" s="5">
        <f t="shared" si="309"/>
        <v>1.048785917797056</v>
      </c>
      <c r="X1190" s="5">
        <f t="shared" si="310"/>
        <v>1</v>
      </c>
      <c r="Y1190" s="5">
        <f t="shared" si="311"/>
        <v>1.0306519065477227</v>
      </c>
      <c r="Z1190" s="5">
        <f t="shared" si="312"/>
        <v>1</v>
      </c>
      <c r="AA1190" s="5">
        <f t="shared" si="313"/>
        <v>1.0010076510139552</v>
      </c>
      <c r="AB1190" s="5">
        <f t="shared" si="314"/>
        <v>1.0010076510139552</v>
      </c>
      <c r="AC1190" s="5">
        <f t="shared" si="315"/>
        <v>1.0010076510139552</v>
      </c>
      <c r="AD1190" s="5">
        <f t="shared" si="316"/>
        <v>1.0010076510139552</v>
      </c>
    </row>
    <row r="1191" spans="15:30" x14ac:dyDescent="0.2">
      <c r="O1191" s="6">
        <f t="shared" si="301"/>
        <v>119.78999999999746</v>
      </c>
      <c r="P1191" s="6">
        <f t="shared" si="302"/>
        <v>119.79999999999747</v>
      </c>
      <c r="Q1191" s="5">
        <f t="shared" si="303"/>
        <v>1.0304612602361807</v>
      </c>
      <c r="R1191" s="5">
        <f t="shared" si="304"/>
        <v>1.0304612602361807</v>
      </c>
      <c r="S1191" s="5">
        <f t="shared" si="305"/>
        <v>1.0430302312182458</v>
      </c>
      <c r="T1191" s="5">
        <f t="shared" si="306"/>
        <v>1.0485630069697776</v>
      </c>
      <c r="U1191" s="5">
        <f t="shared" si="307"/>
        <v>1.0485630069697776</v>
      </c>
      <c r="V1191" s="5">
        <f t="shared" si="308"/>
        <v>1.0485630069697776</v>
      </c>
      <c r="W1191" s="5">
        <f t="shared" si="309"/>
        <v>1.0485630069697776</v>
      </c>
      <c r="X1191" s="5">
        <f t="shared" si="310"/>
        <v>1</v>
      </c>
      <c r="Y1191" s="5">
        <f t="shared" si="311"/>
        <v>1.0304612602361807</v>
      </c>
      <c r="Z1191" s="5">
        <f t="shared" si="312"/>
        <v>1</v>
      </c>
      <c r="AA1191" s="5">
        <f t="shared" si="313"/>
        <v>1.0009720299845788</v>
      </c>
      <c r="AB1191" s="5">
        <f t="shared" si="314"/>
        <v>1.0009720299845788</v>
      </c>
      <c r="AC1191" s="5">
        <f t="shared" si="315"/>
        <v>1.0009720299845788</v>
      </c>
      <c r="AD1191" s="5">
        <f t="shared" si="316"/>
        <v>1.0009720299845788</v>
      </c>
    </row>
    <row r="1192" spans="15:30" x14ac:dyDescent="0.2">
      <c r="O1192" s="6">
        <f t="shared" si="301"/>
        <v>119.88999999999746</v>
      </c>
      <c r="P1192" s="6">
        <f t="shared" si="302"/>
        <v>119.89999999999746</v>
      </c>
      <c r="Q1192" s="5">
        <f t="shared" si="303"/>
        <v>1.0302713931943659</v>
      </c>
      <c r="R1192" s="5">
        <f t="shared" si="304"/>
        <v>1.0302713931943659</v>
      </c>
      <c r="S1192" s="5">
        <f t="shared" si="305"/>
        <v>1.0428140042785994</v>
      </c>
      <c r="T1192" s="5">
        <f t="shared" si="306"/>
        <v>1.0483408271556234</v>
      </c>
      <c r="U1192" s="5">
        <f t="shared" si="307"/>
        <v>1.0483408271556234</v>
      </c>
      <c r="V1192" s="5">
        <f t="shared" si="308"/>
        <v>1.0483408271556234</v>
      </c>
      <c r="W1192" s="5">
        <f t="shared" si="309"/>
        <v>1.0483408271556234</v>
      </c>
      <c r="X1192" s="5">
        <f t="shared" si="310"/>
        <v>1</v>
      </c>
      <c r="Y1192" s="5">
        <f t="shared" si="311"/>
        <v>1.0302713931943659</v>
      </c>
      <c r="Z1192" s="5">
        <f t="shared" si="312"/>
        <v>1</v>
      </c>
      <c r="AA1192" s="5">
        <f t="shared" si="313"/>
        <v>1.0009370797824493</v>
      </c>
      <c r="AB1192" s="5">
        <f t="shared" si="314"/>
        <v>1.0009370797824493</v>
      </c>
      <c r="AC1192" s="5">
        <f t="shared" si="315"/>
        <v>1.0009370797824493</v>
      </c>
      <c r="AD1192" s="5">
        <f t="shared" si="316"/>
        <v>1.0009370797824493</v>
      </c>
    </row>
    <row r="1193" spans="15:30" x14ac:dyDescent="0.2">
      <c r="O1193" s="6">
        <f t="shared" si="301"/>
        <v>119.98999999999745</v>
      </c>
      <c r="P1193" s="6">
        <f t="shared" si="302"/>
        <v>119.99999999999746</v>
      </c>
      <c r="Q1193" s="5">
        <f t="shared" si="303"/>
        <v>1.0300823032768067</v>
      </c>
      <c r="R1193" s="5">
        <f t="shared" si="304"/>
        <v>1.0300823032768067</v>
      </c>
      <c r="S1193" s="5">
        <f t="shared" si="305"/>
        <v>1.0425985348937876</v>
      </c>
      <c r="T1193" s="5">
        <f t="shared" si="306"/>
        <v>1.0481193763556658</v>
      </c>
      <c r="U1193" s="5">
        <f t="shared" si="307"/>
        <v>1.0481193763556658</v>
      </c>
      <c r="V1193" s="5">
        <f t="shared" si="308"/>
        <v>1.0481193763556658</v>
      </c>
      <c r="W1193" s="5">
        <f t="shared" si="309"/>
        <v>1.0481193763556658</v>
      </c>
      <c r="X1193" s="5">
        <f t="shared" si="310"/>
        <v>1</v>
      </c>
      <c r="Y1193" s="5">
        <f t="shared" si="311"/>
        <v>1.0300823032768067</v>
      </c>
      <c r="Z1193" s="5">
        <f t="shared" si="312"/>
        <v>1</v>
      </c>
      <c r="AA1193" s="5">
        <f t="shared" si="313"/>
        <v>1.0009027986878438</v>
      </c>
      <c r="AB1193" s="5">
        <f t="shared" si="314"/>
        <v>1.0009027986878438</v>
      </c>
      <c r="AC1193" s="5">
        <f t="shared" si="315"/>
        <v>1.0009027986878438</v>
      </c>
      <c r="AD1193" s="5">
        <f t="shared" si="316"/>
        <v>1.0009027986878438</v>
      </c>
    </row>
    <row r="1194" spans="15:30" x14ac:dyDescent="0.2">
      <c r="O1194" s="6">
        <f t="shared" si="301"/>
        <v>120.08999999999745</v>
      </c>
      <c r="P1194" s="6">
        <f t="shared" si="302"/>
        <v>120.09999999999745</v>
      </c>
      <c r="Q1194" s="5">
        <f t="shared" si="303"/>
        <v>1.0298939883461868</v>
      </c>
      <c r="R1194" s="5">
        <f t="shared" si="304"/>
        <v>1.0298939883461868</v>
      </c>
      <c r="S1194" s="5">
        <f t="shared" si="305"/>
        <v>1.0423838209822678</v>
      </c>
      <c r="T1194" s="5">
        <f t="shared" si="306"/>
        <v>1.0478986525783833</v>
      </c>
      <c r="U1194" s="5">
        <f t="shared" si="307"/>
        <v>1.0478986525783833</v>
      </c>
      <c r="V1194" s="5">
        <f t="shared" si="308"/>
        <v>1.0478986525783833</v>
      </c>
      <c r="W1194" s="5">
        <f t="shared" si="309"/>
        <v>1.0478986525783833</v>
      </c>
      <c r="X1194" s="5">
        <f t="shared" si="310"/>
        <v>1</v>
      </c>
      <c r="Y1194" s="5">
        <f t="shared" si="311"/>
        <v>1.0298939883461868</v>
      </c>
      <c r="Z1194" s="5">
        <f t="shared" si="312"/>
        <v>1</v>
      </c>
      <c r="AA1194" s="5">
        <f t="shared" si="313"/>
        <v>1.0008691849876195</v>
      </c>
      <c r="AB1194" s="5">
        <f t="shared" si="314"/>
        <v>1.0008691849876195</v>
      </c>
      <c r="AC1194" s="5">
        <f t="shared" si="315"/>
        <v>1.0008691849876195</v>
      </c>
      <c r="AD1194" s="5">
        <f t="shared" si="316"/>
        <v>1.0008691849876195</v>
      </c>
    </row>
    <row r="1195" spans="15:30" x14ac:dyDescent="0.2">
      <c r="O1195" s="6">
        <f t="shared" si="301"/>
        <v>120.18999999999744</v>
      </c>
      <c r="P1195" s="6">
        <f t="shared" si="302"/>
        <v>120.19999999999744</v>
      </c>
      <c r="Q1195" s="5">
        <f t="shared" si="303"/>
        <v>1.0297064462733077</v>
      </c>
      <c r="R1195" s="5">
        <f t="shared" si="304"/>
        <v>1.0297064462733077</v>
      </c>
      <c r="S1195" s="5">
        <f t="shared" si="305"/>
        <v>1.0421698604702891</v>
      </c>
      <c r="T1195" s="5">
        <f t="shared" si="306"/>
        <v>1.0476786538396268</v>
      </c>
      <c r="U1195" s="5">
        <f t="shared" si="307"/>
        <v>1.0476786538396268</v>
      </c>
      <c r="V1195" s="5">
        <f t="shared" si="308"/>
        <v>1.0476786538396268</v>
      </c>
      <c r="W1195" s="5">
        <f t="shared" si="309"/>
        <v>1.0476786538396268</v>
      </c>
      <c r="X1195" s="5">
        <f t="shared" si="310"/>
        <v>1</v>
      </c>
      <c r="Y1195" s="5">
        <f t="shared" si="311"/>
        <v>1.0297064462733077</v>
      </c>
      <c r="Z1195" s="5">
        <f t="shared" si="312"/>
        <v>1</v>
      </c>
      <c r="AA1195" s="5">
        <f t="shared" si="313"/>
        <v>1.0008362369751826</v>
      </c>
      <c r="AB1195" s="5">
        <f t="shared" si="314"/>
        <v>1.0008362369751826</v>
      </c>
      <c r="AC1195" s="5">
        <f t="shared" si="315"/>
        <v>1.0008362369751826</v>
      </c>
      <c r="AD1195" s="5">
        <f t="shared" si="316"/>
        <v>1.0008362369751826</v>
      </c>
    </row>
    <row r="1196" spans="15:30" x14ac:dyDescent="0.2">
      <c r="O1196" s="6">
        <f t="shared" si="301"/>
        <v>120.28999999999743</v>
      </c>
      <c r="P1196" s="6">
        <f t="shared" si="302"/>
        <v>120.29999999999744</v>
      </c>
      <c r="Q1196" s="5">
        <f t="shared" si="303"/>
        <v>1.0295196749370494</v>
      </c>
      <c r="R1196" s="5">
        <f t="shared" si="304"/>
        <v>1.0295196749370494</v>
      </c>
      <c r="S1196" s="5">
        <f t="shared" si="305"/>
        <v>1.0419566512918566</v>
      </c>
      <c r="T1196" s="5">
        <f t="shared" si="306"/>
        <v>1.0474593781625845</v>
      </c>
      <c r="U1196" s="5">
        <f t="shared" si="307"/>
        <v>1.0474593781625845</v>
      </c>
      <c r="V1196" s="5">
        <f t="shared" si="308"/>
        <v>1.0474593781625845</v>
      </c>
      <c r="W1196" s="5">
        <f t="shared" si="309"/>
        <v>1.0474593781625845</v>
      </c>
      <c r="X1196" s="5">
        <f t="shared" si="310"/>
        <v>1</v>
      </c>
      <c r="Y1196" s="5">
        <f t="shared" si="311"/>
        <v>1.0295196749370494</v>
      </c>
      <c r="Z1196" s="5">
        <f t="shared" si="312"/>
        <v>1</v>
      </c>
      <c r="AA1196" s="5">
        <f t="shared" si="313"/>
        <v>1.0008039529504573</v>
      </c>
      <c r="AB1196" s="5">
        <f t="shared" si="314"/>
        <v>1.0008039529504573</v>
      </c>
      <c r="AC1196" s="5">
        <f t="shared" si="315"/>
        <v>1.0008039529504573</v>
      </c>
      <c r="AD1196" s="5">
        <f t="shared" si="316"/>
        <v>1.0008039529504573</v>
      </c>
    </row>
    <row r="1197" spans="15:30" x14ac:dyDescent="0.2">
      <c r="O1197" s="6">
        <f t="shared" si="301"/>
        <v>120.38999999999743</v>
      </c>
      <c r="P1197" s="6">
        <f t="shared" si="302"/>
        <v>120.39999999999743</v>
      </c>
      <c r="Q1197" s="5">
        <f t="shared" si="303"/>
        <v>1.0293336722243336</v>
      </c>
      <c r="R1197" s="5">
        <f t="shared" si="304"/>
        <v>1.0293336722243336</v>
      </c>
      <c r="S1197" s="5">
        <f t="shared" si="305"/>
        <v>1.0417441913886951</v>
      </c>
      <c r="T1197" s="5">
        <f t="shared" si="306"/>
        <v>1.0472408235777504</v>
      </c>
      <c r="U1197" s="5">
        <f t="shared" si="307"/>
        <v>1.0472408235777504</v>
      </c>
      <c r="V1197" s="5">
        <f t="shared" si="308"/>
        <v>1.0472408235777504</v>
      </c>
      <c r="W1197" s="5">
        <f t="shared" si="309"/>
        <v>1.0472408235777504</v>
      </c>
      <c r="X1197" s="5">
        <f t="shared" si="310"/>
        <v>1</v>
      </c>
      <c r="Y1197" s="5">
        <f t="shared" si="311"/>
        <v>1.0293336722243336</v>
      </c>
      <c r="Z1197" s="5">
        <f t="shared" si="312"/>
        <v>1</v>
      </c>
      <c r="AA1197" s="5">
        <f t="shared" si="313"/>
        <v>1.0007723312198553</v>
      </c>
      <c r="AB1197" s="5">
        <f t="shared" si="314"/>
        <v>1.0007723312198553</v>
      </c>
      <c r="AC1197" s="5">
        <f t="shared" si="315"/>
        <v>1.0007723312198553</v>
      </c>
      <c r="AD1197" s="5">
        <f t="shared" si="316"/>
        <v>1.0007723312198553</v>
      </c>
    </row>
    <row r="1198" spans="15:30" x14ac:dyDescent="0.2">
      <c r="O1198" s="6">
        <f t="shared" si="301"/>
        <v>120.48999999999742</v>
      </c>
      <c r="P1198" s="6">
        <f t="shared" si="302"/>
        <v>120.49999999999743</v>
      </c>
      <c r="Q1198" s="5">
        <f t="shared" si="303"/>
        <v>1.0291484360300853</v>
      </c>
      <c r="R1198" s="5">
        <f t="shared" si="304"/>
        <v>1.0291484360300853</v>
      </c>
      <c r="S1198" s="5">
        <f t="shared" si="305"/>
        <v>1.0415324787102138</v>
      </c>
      <c r="T1198" s="5">
        <f t="shared" si="306"/>
        <v>1.0470229881228887</v>
      </c>
      <c r="U1198" s="5">
        <f t="shared" si="307"/>
        <v>1.0470229881228887</v>
      </c>
      <c r="V1198" s="5">
        <f t="shared" si="308"/>
        <v>1.0470229881228887</v>
      </c>
      <c r="W1198" s="5">
        <f t="shared" si="309"/>
        <v>1.0470229881228887</v>
      </c>
      <c r="X1198" s="5">
        <f t="shared" si="310"/>
        <v>1</v>
      </c>
      <c r="Y1198" s="5">
        <f t="shared" si="311"/>
        <v>1.0291484360300853</v>
      </c>
      <c r="Z1198" s="5">
        <f t="shared" si="312"/>
        <v>1</v>
      </c>
      <c r="AA1198" s="5">
        <f t="shared" si="313"/>
        <v>1.0007413700962458</v>
      </c>
      <c r="AB1198" s="5">
        <f t="shared" si="314"/>
        <v>1.0007413700962458</v>
      </c>
      <c r="AC1198" s="5">
        <f t="shared" si="315"/>
        <v>1.0007413700962458</v>
      </c>
      <c r="AD1198" s="5">
        <f t="shared" si="316"/>
        <v>1.0007413700962458</v>
      </c>
    </row>
    <row r="1199" spans="15:30" x14ac:dyDescent="0.2">
      <c r="O1199" s="6">
        <f t="shared" si="301"/>
        <v>120.58999999999742</v>
      </c>
      <c r="P1199" s="6">
        <f t="shared" si="302"/>
        <v>120.59999999999742</v>
      </c>
      <c r="Q1199" s="5">
        <f t="shared" si="303"/>
        <v>1.0289639642571957</v>
      </c>
      <c r="R1199" s="5">
        <f t="shared" si="304"/>
        <v>1.0289639642571957</v>
      </c>
      <c r="S1199" s="5">
        <f t="shared" si="305"/>
        <v>1.0413215112134704</v>
      </c>
      <c r="T1199" s="5">
        <f t="shared" si="306"/>
        <v>1.0468058698430023</v>
      </c>
      <c r="U1199" s="5">
        <f t="shared" si="307"/>
        <v>1.0468058698430023</v>
      </c>
      <c r="V1199" s="5">
        <f t="shared" si="308"/>
        <v>1.0468058698430023</v>
      </c>
      <c r="W1199" s="5">
        <f t="shared" si="309"/>
        <v>1.0468058698430023</v>
      </c>
      <c r="X1199" s="5">
        <f t="shared" si="310"/>
        <v>1</v>
      </c>
      <c r="Y1199" s="5">
        <f t="shared" si="311"/>
        <v>1.0289639642571957</v>
      </c>
      <c r="Z1199" s="5">
        <f t="shared" si="312"/>
        <v>1</v>
      </c>
      <c r="AA1199" s="5">
        <f t="shared" si="313"/>
        <v>1.0007110678989244</v>
      </c>
      <c r="AB1199" s="5">
        <f t="shared" si="314"/>
        <v>1.0007110678989244</v>
      </c>
      <c r="AC1199" s="5">
        <f t="shared" si="315"/>
        <v>1.0007110678989244</v>
      </c>
      <c r="AD1199" s="5">
        <f t="shared" si="316"/>
        <v>1.0007110678989244</v>
      </c>
    </row>
    <row r="1200" spans="15:30" x14ac:dyDescent="0.2">
      <c r="O1200" s="6">
        <f t="shared" si="301"/>
        <v>120.68999999999741</v>
      </c>
      <c r="P1200" s="6">
        <f t="shared" si="302"/>
        <v>120.69999999999742</v>
      </c>
      <c r="Q1200" s="5">
        <f t="shared" si="303"/>
        <v>1.0287802548164855</v>
      </c>
      <c r="R1200" s="5">
        <f t="shared" si="304"/>
        <v>1.0287802548164855</v>
      </c>
      <c r="S1200" s="5">
        <f t="shared" si="305"/>
        <v>1.0411112868631363</v>
      </c>
      <c r="T1200" s="5">
        <f t="shared" si="306"/>
        <v>1.0465894667902982</v>
      </c>
      <c r="U1200" s="5">
        <f t="shared" si="307"/>
        <v>1.0465894667902982</v>
      </c>
      <c r="V1200" s="5">
        <f t="shared" si="308"/>
        <v>1.0465894667902982</v>
      </c>
      <c r="W1200" s="5">
        <f t="shared" si="309"/>
        <v>1.0465894667902982</v>
      </c>
      <c r="X1200" s="5">
        <f t="shared" si="310"/>
        <v>1</v>
      </c>
      <c r="Y1200" s="5">
        <f t="shared" si="311"/>
        <v>1.0287802548164855</v>
      </c>
      <c r="Z1200" s="5">
        <f t="shared" si="312"/>
        <v>1</v>
      </c>
      <c r="AA1200" s="5">
        <f t="shared" si="313"/>
        <v>1.0006814229535836</v>
      </c>
      <c r="AB1200" s="5">
        <f t="shared" si="314"/>
        <v>1.0006814229535836</v>
      </c>
      <c r="AC1200" s="5">
        <f t="shared" si="315"/>
        <v>1.0006814229535836</v>
      </c>
      <c r="AD1200" s="5">
        <f t="shared" si="316"/>
        <v>1.0006814229535836</v>
      </c>
    </row>
    <row r="1201" spans="15:30" x14ac:dyDescent="0.2">
      <c r="O1201" s="6">
        <f t="shared" si="301"/>
        <v>120.78999999999741</v>
      </c>
      <c r="P1201" s="6">
        <f t="shared" si="302"/>
        <v>120.79999999999741</v>
      </c>
      <c r="Q1201" s="5">
        <f t="shared" si="303"/>
        <v>1.0285973056266666</v>
      </c>
      <c r="R1201" s="5">
        <f t="shared" si="304"/>
        <v>1.0285973056266666</v>
      </c>
      <c r="S1201" s="5">
        <f t="shared" si="305"/>
        <v>1.0409018036314606</v>
      </c>
      <c r="T1201" s="5">
        <f t="shared" si="306"/>
        <v>1.0463737770241557</v>
      </c>
      <c r="U1201" s="5">
        <f t="shared" si="307"/>
        <v>1.0463737770241557</v>
      </c>
      <c r="V1201" s="5">
        <f t="shared" si="308"/>
        <v>1.0463737770241557</v>
      </c>
      <c r="W1201" s="5">
        <f t="shared" si="309"/>
        <v>1.0463737770241557</v>
      </c>
      <c r="X1201" s="5">
        <f t="shared" si="310"/>
        <v>1</v>
      </c>
      <c r="Y1201" s="5">
        <f t="shared" si="311"/>
        <v>1.0285973056266666</v>
      </c>
      <c r="Z1201" s="5">
        <f t="shared" si="312"/>
        <v>1</v>
      </c>
      <c r="AA1201" s="5">
        <f t="shared" si="313"/>
        <v>1.0006524335922826</v>
      </c>
      <c r="AB1201" s="5">
        <f t="shared" si="314"/>
        <v>1.0006524335922826</v>
      </c>
      <c r="AC1201" s="5">
        <f t="shared" si="315"/>
        <v>1.0006524335922826</v>
      </c>
      <c r="AD1201" s="5">
        <f t="shared" si="316"/>
        <v>1.0006524335922826</v>
      </c>
    </row>
    <row r="1202" spans="15:30" x14ac:dyDescent="0.2">
      <c r="O1202" s="6">
        <f t="shared" si="301"/>
        <v>120.8899999999974</v>
      </c>
      <c r="P1202" s="6">
        <f t="shared" si="302"/>
        <v>120.89999999999741</v>
      </c>
      <c r="Q1202" s="5">
        <f t="shared" si="303"/>
        <v>1.0284151146143061</v>
      </c>
      <c r="R1202" s="5">
        <f t="shared" si="304"/>
        <v>1.0284151146143061</v>
      </c>
      <c r="S1202" s="5">
        <f t="shared" si="305"/>
        <v>1.0406930594982362</v>
      </c>
      <c r="T1202" s="5">
        <f t="shared" si="306"/>
        <v>1.046158798611093</v>
      </c>
      <c r="U1202" s="5">
        <f t="shared" si="307"/>
        <v>1.046158798611093</v>
      </c>
      <c r="V1202" s="5">
        <f t="shared" si="308"/>
        <v>1.046158798611093</v>
      </c>
      <c r="W1202" s="5">
        <f t="shared" si="309"/>
        <v>1.046158798611093</v>
      </c>
      <c r="X1202" s="5">
        <f t="shared" si="310"/>
        <v>1</v>
      </c>
      <c r="Y1202" s="5">
        <f t="shared" si="311"/>
        <v>1.0284151146143061</v>
      </c>
      <c r="Z1202" s="5">
        <f t="shared" si="312"/>
        <v>1</v>
      </c>
      <c r="AA1202" s="5">
        <f t="shared" si="313"/>
        <v>1.000624098153418</v>
      </c>
      <c r="AB1202" s="5">
        <f t="shared" si="314"/>
        <v>1.000624098153418</v>
      </c>
      <c r="AC1202" s="5">
        <f t="shared" si="315"/>
        <v>1.000624098153418</v>
      </c>
      <c r="AD1202" s="5">
        <f t="shared" si="316"/>
        <v>1.000624098153418</v>
      </c>
    </row>
    <row r="1203" spans="15:30" x14ac:dyDescent="0.2">
      <c r="O1203" s="6">
        <f t="shared" si="301"/>
        <v>120.98999999999739</v>
      </c>
      <c r="P1203" s="6">
        <f t="shared" si="302"/>
        <v>120.9999999999974</v>
      </c>
      <c r="Q1203" s="5">
        <f t="shared" si="303"/>
        <v>1.0282336797137897</v>
      </c>
      <c r="R1203" s="5">
        <f t="shared" si="304"/>
        <v>1.0282336797137897</v>
      </c>
      <c r="S1203" s="5">
        <f t="shared" si="305"/>
        <v>1.0404850524507645</v>
      </c>
      <c r="T1203" s="5">
        <f t="shared" si="306"/>
        <v>1.0459445296247354</v>
      </c>
      <c r="U1203" s="5">
        <f t="shared" si="307"/>
        <v>1.0459445296247354</v>
      </c>
      <c r="V1203" s="5">
        <f t="shared" si="308"/>
        <v>1.0459445296247354</v>
      </c>
      <c r="W1203" s="5">
        <f t="shared" si="309"/>
        <v>1.0459445296247354</v>
      </c>
      <c r="X1203" s="5">
        <f t="shared" si="310"/>
        <v>1</v>
      </c>
      <c r="Y1203" s="5">
        <f t="shared" si="311"/>
        <v>1.0282336797137897</v>
      </c>
      <c r="Z1203" s="5">
        <f t="shared" si="312"/>
        <v>1</v>
      </c>
      <c r="AA1203" s="5">
        <f t="shared" si="313"/>
        <v>1.0005964149816935</v>
      </c>
      <c r="AB1203" s="5">
        <f t="shared" si="314"/>
        <v>1.0005964149816935</v>
      </c>
      <c r="AC1203" s="5">
        <f t="shared" si="315"/>
        <v>1.0005964149816935</v>
      </c>
      <c r="AD1203" s="5">
        <f t="shared" si="316"/>
        <v>1.0005964149816935</v>
      </c>
    </row>
    <row r="1204" spans="15:30" x14ac:dyDescent="0.2">
      <c r="O1204" s="6">
        <f t="shared" si="301"/>
        <v>121.08999999999739</v>
      </c>
      <c r="P1204" s="6">
        <f t="shared" si="302"/>
        <v>121.09999999999739</v>
      </c>
      <c r="Q1204" s="5">
        <f t="shared" si="303"/>
        <v>1.0280529988672851</v>
      </c>
      <c r="R1204" s="5">
        <f t="shared" si="304"/>
        <v>1.0280529988672851</v>
      </c>
      <c r="S1204" s="5">
        <f t="shared" si="305"/>
        <v>1.0402777804838206</v>
      </c>
      <c r="T1204" s="5">
        <f t="shared" si="306"/>
        <v>1.0457309681457818</v>
      </c>
      <c r="U1204" s="5">
        <f t="shared" si="307"/>
        <v>1.0457309681457818</v>
      </c>
      <c r="V1204" s="5">
        <f t="shared" si="308"/>
        <v>1.0457309681457818</v>
      </c>
      <c r="W1204" s="5">
        <f t="shared" si="309"/>
        <v>1.0457309681457818</v>
      </c>
      <c r="X1204" s="5">
        <f t="shared" si="310"/>
        <v>1</v>
      </c>
      <c r="Y1204" s="5">
        <f t="shared" si="311"/>
        <v>1.0280529988672851</v>
      </c>
      <c r="Z1204" s="5">
        <f t="shared" si="312"/>
        <v>1</v>
      </c>
      <c r="AA1204" s="5">
        <f t="shared" si="313"/>
        <v>1.0005693824280908</v>
      </c>
      <c r="AB1204" s="5">
        <f t="shared" si="314"/>
        <v>1.0005693824280908</v>
      </c>
      <c r="AC1204" s="5">
        <f t="shared" si="315"/>
        <v>1.0005693824280908</v>
      </c>
      <c r="AD1204" s="5">
        <f t="shared" si="316"/>
        <v>1.0005693824280908</v>
      </c>
    </row>
    <row r="1205" spans="15:30" x14ac:dyDescent="0.2">
      <c r="O1205" s="6">
        <f t="shared" si="301"/>
        <v>121.18999999999738</v>
      </c>
      <c r="P1205" s="6">
        <f t="shared" si="302"/>
        <v>121.19999999999739</v>
      </c>
      <c r="Q1205" s="5">
        <f t="shared" si="303"/>
        <v>1.0278730700247058</v>
      </c>
      <c r="R1205" s="5">
        <f t="shared" si="304"/>
        <v>1.0278730700247058</v>
      </c>
      <c r="S1205" s="5">
        <f t="shared" si="305"/>
        <v>1.0400712415996196</v>
      </c>
      <c r="T1205" s="5">
        <f t="shared" si="306"/>
        <v>1.0455181122619734</v>
      </c>
      <c r="U1205" s="5">
        <f t="shared" si="307"/>
        <v>1.0455181122619734</v>
      </c>
      <c r="V1205" s="5">
        <f t="shared" si="308"/>
        <v>1.0455181122619734</v>
      </c>
      <c r="W1205" s="5">
        <f t="shared" si="309"/>
        <v>1.0455181122619734</v>
      </c>
      <c r="X1205" s="5">
        <f t="shared" si="310"/>
        <v>1</v>
      </c>
      <c r="Y1205" s="5">
        <f t="shared" si="311"/>
        <v>1.0278730700247058</v>
      </c>
      <c r="Z1205" s="5">
        <f t="shared" si="312"/>
        <v>1</v>
      </c>
      <c r="AA1205" s="5">
        <f t="shared" si="313"/>
        <v>1.0005429988498402</v>
      </c>
      <c r="AB1205" s="5">
        <f t="shared" si="314"/>
        <v>1.0005429988498402</v>
      </c>
      <c r="AC1205" s="5">
        <f t="shared" si="315"/>
        <v>1.0005429988498402</v>
      </c>
      <c r="AD1205" s="5">
        <f t="shared" si="316"/>
        <v>1.0005429988498402</v>
      </c>
    </row>
    <row r="1206" spans="15:30" x14ac:dyDescent="0.2">
      <c r="O1206" s="6">
        <f t="shared" si="301"/>
        <v>121.28999999999738</v>
      </c>
      <c r="P1206" s="6">
        <f t="shared" si="302"/>
        <v>121.29999999999738</v>
      </c>
      <c r="Q1206" s="5">
        <f t="shared" si="303"/>
        <v>1.0276938911436753</v>
      </c>
      <c r="R1206" s="5">
        <f t="shared" si="304"/>
        <v>1.0276938911436753</v>
      </c>
      <c r="S1206" s="5">
        <f t="shared" si="305"/>
        <v>1.0398654338077822</v>
      </c>
      <c r="T1206" s="5">
        <f t="shared" si="306"/>
        <v>1.0453059600680616</v>
      </c>
      <c r="U1206" s="5">
        <f t="shared" si="307"/>
        <v>1.0453059600680616</v>
      </c>
      <c r="V1206" s="5">
        <f t="shared" si="308"/>
        <v>1.0453059600680616</v>
      </c>
      <c r="W1206" s="5">
        <f t="shared" si="309"/>
        <v>1.0453059600680616</v>
      </c>
      <c r="X1206" s="5">
        <f t="shared" si="310"/>
        <v>1</v>
      </c>
      <c r="Y1206" s="5">
        <f t="shared" si="311"/>
        <v>1.0276938911436753</v>
      </c>
      <c r="Z1206" s="5">
        <f t="shared" si="312"/>
        <v>1</v>
      </c>
      <c r="AA1206" s="5">
        <f t="shared" si="313"/>
        <v>1.0005172626103918</v>
      </c>
      <c r="AB1206" s="5">
        <f t="shared" si="314"/>
        <v>1.0005172626103918</v>
      </c>
      <c r="AC1206" s="5">
        <f t="shared" si="315"/>
        <v>1.0005172626103918</v>
      </c>
      <c r="AD1206" s="5">
        <f t="shared" si="316"/>
        <v>1.0005172626103918</v>
      </c>
    </row>
    <row r="1207" spans="15:30" x14ac:dyDescent="0.2">
      <c r="O1207" s="6">
        <f t="shared" si="301"/>
        <v>121.38999999999737</v>
      </c>
      <c r="P1207" s="6">
        <f t="shared" si="302"/>
        <v>121.39999999999738</v>
      </c>
      <c r="Q1207" s="5">
        <f t="shared" si="303"/>
        <v>1.0275154601894902</v>
      </c>
      <c r="R1207" s="5">
        <f t="shared" si="304"/>
        <v>1.0275154601894902</v>
      </c>
      <c r="S1207" s="5">
        <f t="shared" si="305"/>
        <v>1.0396603551253005</v>
      </c>
      <c r="T1207" s="5">
        <f t="shared" si="306"/>
        <v>1.0450945096657758</v>
      </c>
      <c r="U1207" s="5">
        <f t="shared" si="307"/>
        <v>1.0450945096657758</v>
      </c>
      <c r="V1207" s="5">
        <f t="shared" si="308"/>
        <v>1.0450945096657758</v>
      </c>
      <c r="W1207" s="5">
        <f t="shared" si="309"/>
        <v>1.0450945096657758</v>
      </c>
      <c r="X1207" s="5">
        <f t="shared" si="310"/>
        <v>1</v>
      </c>
      <c r="Y1207" s="5">
        <f t="shared" si="311"/>
        <v>1.0275154601894902</v>
      </c>
      <c r="Z1207" s="5">
        <f t="shared" si="312"/>
        <v>1</v>
      </c>
      <c r="AA1207" s="5">
        <f t="shared" si="313"/>
        <v>1.0004921720793862</v>
      </c>
      <c r="AB1207" s="5">
        <f t="shared" si="314"/>
        <v>1.0004921720793862</v>
      </c>
      <c r="AC1207" s="5">
        <f t="shared" si="315"/>
        <v>1.0004921720793862</v>
      </c>
      <c r="AD1207" s="5">
        <f t="shared" si="316"/>
        <v>1.0004921720793862</v>
      </c>
    </row>
    <row r="1208" spans="15:30" x14ac:dyDescent="0.2">
      <c r="O1208" s="6">
        <f t="shared" si="301"/>
        <v>121.48999999999737</v>
      </c>
      <c r="P1208" s="6">
        <f t="shared" si="302"/>
        <v>121.49999999999737</v>
      </c>
      <c r="Q1208" s="5">
        <f t="shared" si="303"/>
        <v>1.027337775135087</v>
      </c>
      <c r="R1208" s="5">
        <f t="shared" si="304"/>
        <v>1.027337775135087</v>
      </c>
      <c r="S1208" s="5">
        <f t="shared" si="305"/>
        <v>1.0394560035765041</v>
      </c>
      <c r="T1208" s="5">
        <f t="shared" si="306"/>
        <v>1.0448837591637914</v>
      </c>
      <c r="U1208" s="5">
        <f t="shared" si="307"/>
        <v>1.0448837591637914</v>
      </c>
      <c r="V1208" s="5">
        <f t="shared" si="308"/>
        <v>1.0448837591637914</v>
      </c>
      <c r="W1208" s="5">
        <f t="shared" si="309"/>
        <v>1.0448837591637914</v>
      </c>
      <c r="X1208" s="5">
        <f t="shared" si="310"/>
        <v>1</v>
      </c>
      <c r="Y1208" s="5">
        <f t="shared" si="311"/>
        <v>1.027337775135087</v>
      </c>
      <c r="Z1208" s="5">
        <f t="shared" si="312"/>
        <v>1</v>
      </c>
      <c r="AA1208" s="5">
        <f t="shared" si="313"/>
        <v>1.000467725632626</v>
      </c>
      <c r="AB1208" s="5">
        <f t="shared" si="314"/>
        <v>1.000467725632626</v>
      </c>
      <c r="AC1208" s="5">
        <f t="shared" si="315"/>
        <v>1.000467725632626</v>
      </c>
      <c r="AD1208" s="5">
        <f t="shared" si="316"/>
        <v>1.000467725632626</v>
      </c>
    </row>
    <row r="1209" spans="15:30" x14ac:dyDescent="0.2">
      <c r="O1209" s="6">
        <f t="shared" si="301"/>
        <v>121.58999999999736</v>
      </c>
      <c r="P1209" s="6">
        <f t="shared" si="302"/>
        <v>121.59999999999737</v>
      </c>
      <c r="Q1209" s="5">
        <f t="shared" si="303"/>
        <v>1.0271608339610037</v>
      </c>
      <c r="R1209" s="5">
        <f t="shared" si="304"/>
        <v>1.0271608339610037</v>
      </c>
      <c r="S1209" s="5">
        <f t="shared" si="305"/>
        <v>1.0392523771930271</v>
      </c>
      <c r="T1209" s="5">
        <f t="shared" si="306"/>
        <v>1.0446737066776994</v>
      </c>
      <c r="U1209" s="5">
        <f t="shared" si="307"/>
        <v>1.0446737066776994</v>
      </c>
      <c r="V1209" s="5">
        <f t="shared" si="308"/>
        <v>1.0446737066776994</v>
      </c>
      <c r="W1209" s="5">
        <f t="shared" si="309"/>
        <v>1.0446737066776994</v>
      </c>
      <c r="X1209" s="5">
        <f t="shared" si="310"/>
        <v>1</v>
      </c>
      <c r="Y1209" s="5">
        <f t="shared" si="311"/>
        <v>1.0271608339610037</v>
      </c>
      <c r="Z1209" s="5">
        <f t="shared" si="312"/>
        <v>1</v>
      </c>
      <c r="AA1209" s="5">
        <f t="shared" si="313"/>
        <v>1.0004439216520471</v>
      </c>
      <c r="AB1209" s="5">
        <f t="shared" si="314"/>
        <v>1.0004439216520471</v>
      </c>
      <c r="AC1209" s="5">
        <f t="shared" si="315"/>
        <v>1.0004439216520471</v>
      </c>
      <c r="AD1209" s="5">
        <f t="shared" si="316"/>
        <v>1.0004439216520471</v>
      </c>
    </row>
    <row r="1210" spans="15:30" x14ac:dyDescent="0.2">
      <c r="O1210" s="6">
        <f t="shared" si="301"/>
        <v>121.68999999999735</v>
      </c>
      <c r="P1210" s="6">
        <f t="shared" si="302"/>
        <v>121.69999999999736</v>
      </c>
      <c r="Q1210" s="5">
        <f t="shared" si="303"/>
        <v>1.0269846346553466</v>
      </c>
      <c r="R1210" s="5">
        <f t="shared" si="304"/>
        <v>1.0269846346553466</v>
      </c>
      <c r="S1210" s="5">
        <f t="shared" si="305"/>
        <v>1.0390494740137743</v>
      </c>
      <c r="T1210" s="5">
        <f t="shared" si="306"/>
        <v>1.0444643503299742</v>
      </c>
      <c r="U1210" s="5">
        <f t="shared" si="307"/>
        <v>1.0444643503299742</v>
      </c>
      <c r="V1210" s="5">
        <f t="shared" si="308"/>
        <v>1.0444643503299742</v>
      </c>
      <c r="W1210" s="5">
        <f t="shared" si="309"/>
        <v>1.0444643503299742</v>
      </c>
      <c r="X1210" s="5">
        <f t="shared" si="310"/>
        <v>1</v>
      </c>
      <c r="Y1210" s="5">
        <f t="shared" si="311"/>
        <v>1.0269846346553466</v>
      </c>
      <c r="Z1210" s="5">
        <f t="shared" si="312"/>
        <v>1</v>
      </c>
      <c r="AA1210" s="5">
        <f t="shared" si="313"/>
        <v>1.0004207585256895</v>
      </c>
      <c r="AB1210" s="5">
        <f t="shared" si="314"/>
        <v>1.0004207585256895</v>
      </c>
      <c r="AC1210" s="5">
        <f t="shared" si="315"/>
        <v>1.0004207585256895</v>
      </c>
      <c r="AD1210" s="5">
        <f t="shared" si="316"/>
        <v>1.0004207585256895</v>
      </c>
    </row>
    <row r="1211" spans="15:30" x14ac:dyDescent="0.2">
      <c r="O1211" s="6">
        <f t="shared" si="301"/>
        <v>121.78999999999735</v>
      </c>
      <c r="P1211" s="6">
        <f t="shared" si="302"/>
        <v>121.79999999999735</v>
      </c>
      <c r="Q1211" s="5">
        <f t="shared" si="303"/>
        <v>1.0268091752137549</v>
      </c>
      <c r="R1211" s="5">
        <f t="shared" si="304"/>
        <v>1.0268091752137549</v>
      </c>
      <c r="S1211" s="5">
        <f t="shared" si="305"/>
        <v>1.0388472920848875</v>
      </c>
      <c r="T1211" s="5">
        <f t="shared" si="306"/>
        <v>1.0442556882499425</v>
      </c>
      <c r="U1211" s="5">
        <f t="shared" si="307"/>
        <v>1.0442556882499425</v>
      </c>
      <c r="V1211" s="5">
        <f t="shared" si="308"/>
        <v>1.0442556882499425</v>
      </c>
      <c r="W1211" s="5">
        <f t="shared" si="309"/>
        <v>1.0442556882499425</v>
      </c>
      <c r="X1211" s="5">
        <f t="shared" si="310"/>
        <v>1</v>
      </c>
      <c r="Y1211" s="5">
        <f t="shared" si="311"/>
        <v>1.0268091752137549</v>
      </c>
      <c r="Z1211" s="5">
        <f t="shared" si="312"/>
        <v>1</v>
      </c>
      <c r="AA1211" s="5">
        <f t="shared" si="313"/>
        <v>1.0003982346476703</v>
      </c>
      <c r="AB1211" s="5">
        <f t="shared" si="314"/>
        <v>1.0003982346476703</v>
      </c>
      <c r="AC1211" s="5">
        <f t="shared" si="315"/>
        <v>1.0003982346476703</v>
      </c>
      <c r="AD1211" s="5">
        <f t="shared" si="316"/>
        <v>1.0003982346476703</v>
      </c>
    </row>
    <row r="1212" spans="15:30" x14ac:dyDescent="0.2">
      <c r="O1212" s="6">
        <f t="shared" si="301"/>
        <v>121.88999999999734</v>
      </c>
      <c r="P1212" s="6">
        <f t="shared" si="302"/>
        <v>121.89999999999735</v>
      </c>
      <c r="Q1212" s="5">
        <f t="shared" si="303"/>
        <v>1.026634453639365</v>
      </c>
      <c r="R1212" s="5">
        <f t="shared" si="304"/>
        <v>1.026634453639365</v>
      </c>
      <c r="S1212" s="5">
        <f t="shared" si="305"/>
        <v>1.0386458294597134</v>
      </c>
      <c r="T1212" s="5">
        <f t="shared" si="306"/>
        <v>1.0440477185737527</v>
      </c>
      <c r="U1212" s="5">
        <f t="shared" si="307"/>
        <v>1.0440477185737527</v>
      </c>
      <c r="V1212" s="5">
        <f t="shared" si="308"/>
        <v>1.0440477185737527</v>
      </c>
      <c r="W1212" s="5">
        <f t="shared" si="309"/>
        <v>1.0440477185737527</v>
      </c>
      <c r="X1212" s="5">
        <f t="shared" si="310"/>
        <v>1</v>
      </c>
      <c r="Y1212" s="5">
        <f t="shared" si="311"/>
        <v>1.026634453639365</v>
      </c>
      <c r="Z1212" s="5">
        <f t="shared" si="312"/>
        <v>1</v>
      </c>
      <c r="AA1212" s="5">
        <f t="shared" si="313"/>
        <v>1.0003763484181545</v>
      </c>
      <c r="AB1212" s="5">
        <f t="shared" si="314"/>
        <v>1.0003763484181545</v>
      </c>
      <c r="AC1212" s="5">
        <f t="shared" si="315"/>
        <v>1.0003763484181545</v>
      </c>
      <c r="AD1212" s="5">
        <f t="shared" si="316"/>
        <v>1.0003763484181545</v>
      </c>
    </row>
    <row r="1213" spans="15:30" x14ac:dyDescent="0.2">
      <c r="O1213" s="6">
        <f t="shared" si="301"/>
        <v>121.98999999999734</v>
      </c>
      <c r="P1213" s="6">
        <f t="shared" si="302"/>
        <v>121.99999999999734</v>
      </c>
      <c r="Q1213" s="5">
        <f t="shared" si="303"/>
        <v>1.0264604679427771</v>
      </c>
      <c r="R1213" s="5">
        <f t="shared" si="304"/>
        <v>1.0264604679427771</v>
      </c>
      <c r="S1213" s="5">
        <f t="shared" si="305"/>
        <v>1.03844508419877</v>
      </c>
      <c r="T1213" s="5">
        <f t="shared" si="306"/>
        <v>1.0438404394443435</v>
      </c>
      <c r="U1213" s="5">
        <f t="shared" si="307"/>
        <v>1.0438404394443435</v>
      </c>
      <c r="V1213" s="5">
        <f t="shared" si="308"/>
        <v>1.0438404394443435</v>
      </c>
      <c r="W1213" s="5">
        <f t="shared" si="309"/>
        <v>1.0438404394443435</v>
      </c>
      <c r="X1213" s="5">
        <f t="shared" si="310"/>
        <v>1</v>
      </c>
      <c r="Y1213" s="5">
        <f t="shared" si="311"/>
        <v>1.0264604679427771</v>
      </c>
      <c r="Z1213" s="5">
        <f t="shared" si="312"/>
        <v>1</v>
      </c>
      <c r="AA1213" s="5">
        <f t="shared" si="313"/>
        <v>1.0003550982433276</v>
      </c>
      <c r="AB1213" s="5">
        <f t="shared" si="314"/>
        <v>1.0003550982433276</v>
      </c>
      <c r="AC1213" s="5">
        <f t="shared" si="315"/>
        <v>1.0003550982433276</v>
      </c>
      <c r="AD1213" s="5">
        <f t="shared" si="316"/>
        <v>1.0003550982433276</v>
      </c>
    </row>
    <row r="1214" spans="15:30" x14ac:dyDescent="0.2">
      <c r="O1214" s="6">
        <f t="shared" si="301"/>
        <v>122.08999999999733</v>
      </c>
      <c r="P1214" s="6">
        <f t="shared" si="302"/>
        <v>122.09999999999734</v>
      </c>
      <c r="Q1214" s="5">
        <f t="shared" si="303"/>
        <v>1.0262872161420198</v>
      </c>
      <c r="R1214" s="5">
        <f t="shared" si="304"/>
        <v>1.0262872161420198</v>
      </c>
      <c r="S1214" s="5">
        <f t="shared" si="305"/>
        <v>1.0382450543697139</v>
      </c>
      <c r="T1214" s="5">
        <f t="shared" si="306"/>
        <v>1.0436338490114139</v>
      </c>
      <c r="U1214" s="5">
        <f t="shared" si="307"/>
        <v>1.0436338490114139</v>
      </c>
      <c r="V1214" s="5">
        <f t="shared" si="308"/>
        <v>1.0436338490114139</v>
      </c>
      <c r="W1214" s="5">
        <f t="shared" si="309"/>
        <v>1.0436338490114139</v>
      </c>
      <c r="X1214" s="5">
        <f t="shared" si="310"/>
        <v>1</v>
      </c>
      <c r="Y1214" s="5">
        <f t="shared" si="311"/>
        <v>1.0262872161420198</v>
      </c>
      <c r="Z1214" s="5">
        <f t="shared" si="312"/>
        <v>1</v>
      </c>
      <c r="AA1214" s="5">
        <f t="shared" si="313"/>
        <v>1.0003344825353673</v>
      </c>
      <c r="AB1214" s="5">
        <f t="shared" si="314"/>
        <v>1.0003344825353673</v>
      </c>
      <c r="AC1214" s="5">
        <f t="shared" si="315"/>
        <v>1.0003344825353673</v>
      </c>
      <c r="AD1214" s="5">
        <f t="shared" si="316"/>
        <v>1.0003344825353673</v>
      </c>
    </row>
    <row r="1215" spans="15:30" x14ac:dyDescent="0.2">
      <c r="O1215" s="6">
        <f t="shared" si="301"/>
        <v>122.18999999999733</v>
      </c>
      <c r="P1215" s="6">
        <f t="shared" si="302"/>
        <v>122.19999999999733</v>
      </c>
      <c r="Q1215" s="5">
        <f t="shared" si="303"/>
        <v>1.0261146962625161</v>
      </c>
      <c r="R1215" s="5">
        <f t="shared" si="304"/>
        <v>1.0261146962625161</v>
      </c>
      <c r="S1215" s="5">
        <f t="shared" si="305"/>
        <v>1.0380457380473087</v>
      </c>
      <c r="T1215" s="5">
        <f t="shared" si="306"/>
        <v>1.0434279454313919</v>
      </c>
      <c r="U1215" s="5">
        <f t="shared" si="307"/>
        <v>1.0434279454313919</v>
      </c>
      <c r="V1215" s="5">
        <f t="shared" si="308"/>
        <v>1.0434279454313919</v>
      </c>
      <c r="W1215" s="5">
        <f t="shared" si="309"/>
        <v>1.0434279454313919</v>
      </c>
      <c r="X1215" s="5">
        <f t="shared" si="310"/>
        <v>1</v>
      </c>
      <c r="Y1215" s="5">
        <f t="shared" si="311"/>
        <v>1.0261146962625161</v>
      </c>
      <c r="Z1215" s="5">
        <f t="shared" si="312"/>
        <v>1</v>
      </c>
      <c r="AA1215" s="5">
        <f t="shared" si="313"/>
        <v>1.000314499712416</v>
      </c>
      <c r="AB1215" s="5">
        <f t="shared" si="314"/>
        <v>1.000314499712416</v>
      </c>
      <c r="AC1215" s="5">
        <f t="shared" si="315"/>
        <v>1.000314499712416</v>
      </c>
      <c r="AD1215" s="5">
        <f t="shared" si="316"/>
        <v>1.000314499712416</v>
      </c>
    </row>
    <row r="1216" spans="15:30" x14ac:dyDescent="0.2">
      <c r="O1216" s="6">
        <f t="shared" si="301"/>
        <v>122.28999999999732</v>
      </c>
      <c r="P1216" s="6">
        <f t="shared" si="302"/>
        <v>122.29999999999733</v>
      </c>
      <c r="Q1216" s="5">
        <f t="shared" si="303"/>
        <v>1.0259429063370498</v>
      </c>
      <c r="R1216" s="5">
        <f t="shared" si="304"/>
        <v>1.0259429063370498</v>
      </c>
      <c r="S1216" s="5">
        <f t="shared" si="305"/>
        <v>1.0378471333133907</v>
      </c>
      <c r="T1216" s="5">
        <f t="shared" si="306"/>
        <v>1.043222726867405</v>
      </c>
      <c r="U1216" s="5">
        <f t="shared" si="307"/>
        <v>1.043222726867405</v>
      </c>
      <c r="V1216" s="5">
        <f t="shared" si="308"/>
        <v>1.043222726867405</v>
      </c>
      <c r="W1216" s="5">
        <f t="shared" si="309"/>
        <v>1.043222726867405</v>
      </c>
      <c r="X1216" s="5">
        <f t="shared" si="310"/>
        <v>1</v>
      </c>
      <c r="Y1216" s="5">
        <f t="shared" si="311"/>
        <v>1.0259429063370498</v>
      </c>
      <c r="Z1216" s="5">
        <f t="shared" si="312"/>
        <v>1</v>
      </c>
      <c r="AA1216" s="5">
        <f t="shared" si="313"/>
        <v>1.0002951481985536</v>
      </c>
      <c r="AB1216" s="5">
        <f t="shared" si="314"/>
        <v>1.0002951481985536</v>
      </c>
      <c r="AC1216" s="5">
        <f t="shared" si="315"/>
        <v>1.0002951481985536</v>
      </c>
      <c r="AD1216" s="5">
        <f t="shared" si="316"/>
        <v>1.0002951481985536</v>
      </c>
    </row>
    <row r="1217" spans="15:30" x14ac:dyDescent="0.2">
      <c r="O1217" s="6">
        <f t="shared" si="301"/>
        <v>122.38999999999731</v>
      </c>
      <c r="P1217" s="6">
        <f t="shared" si="302"/>
        <v>122.39999999999732</v>
      </c>
      <c r="Q1217" s="5">
        <f t="shared" si="303"/>
        <v>1.0257718444057304</v>
      </c>
      <c r="R1217" s="5">
        <f t="shared" si="304"/>
        <v>1.0257718444057304</v>
      </c>
      <c r="S1217" s="5">
        <f t="shared" si="305"/>
        <v>1.0376492382568392</v>
      </c>
      <c r="T1217" s="5">
        <f t="shared" si="306"/>
        <v>1.0430181914892491</v>
      </c>
      <c r="U1217" s="5">
        <f t="shared" si="307"/>
        <v>1.0430181914892491</v>
      </c>
      <c r="V1217" s="5">
        <f t="shared" si="308"/>
        <v>1.0430181914892491</v>
      </c>
      <c r="W1217" s="5">
        <f t="shared" si="309"/>
        <v>1.0430181914892491</v>
      </c>
      <c r="X1217" s="5">
        <f t="shared" si="310"/>
        <v>1</v>
      </c>
      <c r="Y1217" s="5">
        <f t="shared" si="311"/>
        <v>1.0257718444057304</v>
      </c>
      <c r="Z1217" s="5">
        <f t="shared" si="312"/>
        <v>1</v>
      </c>
      <c r="AA1217" s="5">
        <f t="shared" si="313"/>
        <v>1.0002764264237691</v>
      </c>
      <c r="AB1217" s="5">
        <f t="shared" si="314"/>
        <v>1.0002764264237691</v>
      </c>
      <c r="AC1217" s="5">
        <f t="shared" si="315"/>
        <v>1.0002764264237691</v>
      </c>
      <c r="AD1217" s="5">
        <f t="shared" si="316"/>
        <v>1.0002764264237691</v>
      </c>
    </row>
    <row r="1218" spans="15:30" x14ac:dyDescent="0.2">
      <c r="O1218" s="6">
        <f t="shared" si="301"/>
        <v>122.48999999999731</v>
      </c>
      <c r="P1218" s="6">
        <f t="shared" si="302"/>
        <v>122.49999999999731</v>
      </c>
      <c r="Q1218" s="5">
        <f t="shared" si="303"/>
        <v>1.0256015085159611</v>
      </c>
      <c r="R1218" s="5">
        <f t="shared" si="304"/>
        <v>1.0256015085159611</v>
      </c>
      <c r="S1218" s="5">
        <f t="shared" si="305"/>
        <v>1.0374520509735425</v>
      </c>
      <c r="T1218" s="5">
        <f t="shared" si="306"/>
        <v>1.0428143374733598</v>
      </c>
      <c r="U1218" s="5">
        <f t="shared" si="307"/>
        <v>1.0428143374733598</v>
      </c>
      <c r="V1218" s="5">
        <f t="shared" si="308"/>
        <v>1.0428143374733598</v>
      </c>
      <c r="W1218" s="5">
        <f t="shared" si="309"/>
        <v>1.0428143374733598</v>
      </c>
      <c r="X1218" s="5">
        <f t="shared" si="310"/>
        <v>1</v>
      </c>
      <c r="Y1218" s="5">
        <f t="shared" si="311"/>
        <v>1.0256015085159611</v>
      </c>
      <c r="Z1218" s="5">
        <f t="shared" si="312"/>
        <v>1</v>
      </c>
      <c r="AA1218" s="5">
        <f t="shared" si="313"/>
        <v>1.0002583328239345</v>
      </c>
      <c r="AB1218" s="5">
        <f t="shared" si="314"/>
        <v>1.0002583328239345</v>
      </c>
      <c r="AC1218" s="5">
        <f t="shared" si="315"/>
        <v>1.0002583328239345</v>
      </c>
      <c r="AD1218" s="5">
        <f t="shared" si="316"/>
        <v>1.0002583328239345</v>
      </c>
    </row>
    <row r="1219" spans="15:30" x14ac:dyDescent="0.2">
      <c r="O1219" s="6">
        <f t="shared" ref="O1219:O1282" si="317">P1219-0.01</f>
        <v>122.5899999999973</v>
      </c>
      <c r="P1219" s="6">
        <f t="shared" si="302"/>
        <v>122.59999999999731</v>
      </c>
      <c r="Q1219" s="5">
        <f t="shared" si="303"/>
        <v>1.0254318967224039</v>
      </c>
      <c r="R1219" s="5">
        <f t="shared" si="304"/>
        <v>1.0254318967224039</v>
      </c>
      <c r="S1219" s="5">
        <f t="shared" si="305"/>
        <v>1.037255569566367</v>
      </c>
      <c r="T1219" s="5">
        <f t="shared" si="306"/>
        <v>1.042611163002781</v>
      </c>
      <c r="U1219" s="5">
        <f t="shared" si="307"/>
        <v>1.042611163002781</v>
      </c>
      <c r="V1219" s="5">
        <f t="shared" si="308"/>
        <v>1.042611163002781</v>
      </c>
      <c r="W1219" s="5">
        <f t="shared" si="309"/>
        <v>1.042611163002781</v>
      </c>
      <c r="X1219" s="5">
        <f t="shared" si="310"/>
        <v>1</v>
      </c>
      <c r="Y1219" s="5">
        <f t="shared" si="311"/>
        <v>1.0254318967224039</v>
      </c>
      <c r="Z1219" s="5">
        <f t="shared" si="312"/>
        <v>1</v>
      </c>
      <c r="AA1219" s="5">
        <f t="shared" si="313"/>
        <v>1.0002408658407771</v>
      </c>
      <c r="AB1219" s="5">
        <f t="shared" si="314"/>
        <v>1.0002408658407771</v>
      </c>
      <c r="AC1219" s="5">
        <f t="shared" si="315"/>
        <v>1.0002408658407771</v>
      </c>
      <c r="AD1219" s="5">
        <f t="shared" si="316"/>
        <v>1.0002408658407771</v>
      </c>
    </row>
    <row r="1220" spans="15:30" x14ac:dyDescent="0.2">
      <c r="O1220" s="6">
        <f t="shared" si="317"/>
        <v>122.6899999999973</v>
      </c>
      <c r="P1220" s="6">
        <f t="shared" ref="P1220:P1283" si="318">P1219+0.1</f>
        <v>122.6999999999973</v>
      </c>
      <c r="Q1220" s="5">
        <f t="shared" ref="Q1220:Q1283" si="319">IF($P1220&gt;=$D$5,1,10^($C$5*LOG(MAX($P1220,$E$5)/$D$5)^2))</f>
        <v>1.0252630070869464</v>
      </c>
      <c r="R1220" s="5">
        <f t="shared" ref="R1220:R1283" si="320">IF($P1220&gt;=$D$6,1,10^($C$6*LOG(MAX($P1220,$E$6)/$D$6)^2))</f>
        <v>1.0252630070869464</v>
      </c>
      <c r="S1220" s="5">
        <f t="shared" ref="S1220:S1283" si="321">IF($P1220&gt;=$D$7,1,10^($C$7*LOG(MAX($P1220,$E$7)/$D$7)^2))</f>
        <v>1.0370597921451254</v>
      </c>
      <c r="T1220" s="5">
        <f t="shared" ref="T1220:T1283" si="322">IF($P1220&gt;=$D$8,1,10^($C$8*LOG(MAX($P1220,$E$8)/$D$8)^2))</f>
        <v>1.0424086662671364</v>
      </c>
      <c r="U1220" s="5">
        <f t="shared" ref="U1220:U1283" si="323">IF($P1220&gt;=$D$9,1,10^($C$9*LOG(MAX($P1220,$E$9)/$D$9)^2))</f>
        <v>1.0424086662671364</v>
      </c>
      <c r="V1220" s="5">
        <f t="shared" ref="V1220:V1283" si="324">IF($P1220&gt;=$D$10,1,10^($C$10*LOG(MAX($P1220,$E$10)/$D$10)^2))</f>
        <v>1.0424086662671364</v>
      </c>
      <c r="W1220" s="5">
        <f t="shared" ref="W1220:W1283" si="325">IF($P1220&gt;=$D$11,1,10^($C$11*LOG(MAX($P1220,$E$11)/$D$11)^2))</f>
        <v>1.0424086662671364</v>
      </c>
      <c r="X1220" s="5">
        <f t="shared" ref="X1220:X1283" si="326">IF($P1220&gt;=$H1222,1,10^($G$5*LOG(MAX($P1220,$I$5)/$H$5)^2))</f>
        <v>1</v>
      </c>
      <c r="Y1220" s="5">
        <f t="shared" ref="Y1220:Y1283" si="327">IF($P1220&gt;=$H$6,1,10^($G$6*LOG(MAX($P1220,$I$6)/$H$6)^2))</f>
        <v>1.0252630070869464</v>
      </c>
      <c r="Z1220" s="5">
        <f t="shared" ref="Z1220:Z1283" si="328">IF($P1220&gt;=$H$7,1,10^($G$7*LOG(MAX($P1220,$I$7)/$H$7)^2))</f>
        <v>1</v>
      </c>
      <c r="AA1220" s="5">
        <f t="shared" ref="AA1220:AA1283" si="329">IF(P1220&gt;=$H$8,1,10^($G$8*LOG(MAX($P1220,$I$8)/$H$8)^2))</f>
        <v>1.0002240239218525</v>
      </c>
      <c r="AB1220" s="5">
        <f t="shared" ref="AB1220:AB1283" si="330">IF($P1220&gt;=$H$9,1,10^($G$9*LOG(MAX($P1220,$I$9)/$H$9)^2))</f>
        <v>1.0002240239218525</v>
      </c>
      <c r="AC1220" s="5">
        <f t="shared" ref="AC1220:AC1283" si="331">IF($P1220&gt;=$H$10,1,10^($G$10*LOG(MAX($P1220,$I$10)/$H$10)^2))</f>
        <v>1.0002240239218525</v>
      </c>
      <c r="AD1220" s="5">
        <f t="shared" ref="AD1220:AD1283" si="332">IF($P1220&gt;=$H$11,1,10^($G$11*LOG(MAX($P1220,$I$11)/$H$11)^2))</f>
        <v>1.0002240239218525</v>
      </c>
    </row>
    <row r="1221" spans="15:30" x14ac:dyDescent="0.2">
      <c r="O1221" s="6">
        <f t="shared" si="317"/>
        <v>122.78999999999729</v>
      </c>
      <c r="P1221" s="6">
        <f t="shared" si="318"/>
        <v>122.7999999999973</v>
      </c>
      <c r="Q1221" s="5">
        <f t="shared" si="319"/>
        <v>1.0250948376786693</v>
      </c>
      <c r="R1221" s="5">
        <f t="shared" si="320"/>
        <v>1.0250948376786693</v>
      </c>
      <c r="S1221" s="5">
        <f t="shared" si="321"/>
        <v>1.036864716826545</v>
      </c>
      <c r="T1221" s="5">
        <f t="shared" si="322"/>
        <v>1.0422068454625992</v>
      </c>
      <c r="U1221" s="5">
        <f t="shared" si="323"/>
        <v>1.0422068454625992</v>
      </c>
      <c r="V1221" s="5">
        <f t="shared" si="324"/>
        <v>1.0422068454625992</v>
      </c>
      <c r="W1221" s="5">
        <f t="shared" si="325"/>
        <v>1.0422068454625992</v>
      </c>
      <c r="X1221" s="5">
        <f t="shared" si="326"/>
        <v>1</v>
      </c>
      <c r="Y1221" s="5">
        <f t="shared" si="327"/>
        <v>1.0250948376786693</v>
      </c>
      <c r="Z1221" s="5">
        <f t="shared" si="328"/>
        <v>1</v>
      </c>
      <c r="AA1221" s="5">
        <f t="shared" si="329"/>
        <v>1.0002078055205186</v>
      </c>
      <c r="AB1221" s="5">
        <f t="shared" si="330"/>
        <v>1.0002078055205186</v>
      </c>
      <c r="AC1221" s="5">
        <f t="shared" si="331"/>
        <v>1.0002078055205186</v>
      </c>
      <c r="AD1221" s="5">
        <f t="shared" si="332"/>
        <v>1.0002078055205186</v>
      </c>
    </row>
    <row r="1222" spans="15:30" x14ac:dyDescent="0.2">
      <c r="O1222" s="6">
        <f t="shared" si="317"/>
        <v>122.88999999999729</v>
      </c>
      <c r="P1222" s="6">
        <f t="shared" si="318"/>
        <v>122.89999999999729</v>
      </c>
      <c r="Q1222" s="5">
        <f t="shared" si="319"/>
        <v>1.0249273865738133</v>
      </c>
      <c r="R1222" s="5">
        <f t="shared" si="320"/>
        <v>1.0249273865738133</v>
      </c>
      <c r="S1222" s="5">
        <f t="shared" si="321"/>
        <v>1.0366703417342369</v>
      </c>
      <c r="T1222" s="5">
        <f t="shared" si="322"/>
        <v>1.0420056987918633</v>
      </c>
      <c r="U1222" s="5">
        <f t="shared" si="323"/>
        <v>1.0420056987918633</v>
      </c>
      <c r="V1222" s="5">
        <f t="shared" si="324"/>
        <v>1.0420056987918633</v>
      </c>
      <c r="W1222" s="5">
        <f t="shared" si="325"/>
        <v>1.0420056987918633</v>
      </c>
      <c r="X1222" s="5">
        <f t="shared" si="326"/>
        <v>1</v>
      </c>
      <c r="Y1222" s="5">
        <f t="shared" si="327"/>
        <v>1.0249273865738133</v>
      </c>
      <c r="Z1222" s="5">
        <f t="shared" si="328"/>
        <v>1</v>
      </c>
      <c r="AA1222" s="5">
        <f t="shared" si="329"/>
        <v>1.0001922090959074</v>
      </c>
      <c r="AB1222" s="5">
        <f t="shared" si="330"/>
        <v>1.0001922090959074</v>
      </c>
      <c r="AC1222" s="5">
        <f t="shared" si="331"/>
        <v>1.0001922090959074</v>
      </c>
      <c r="AD1222" s="5">
        <f t="shared" si="332"/>
        <v>1.0001922090959074</v>
      </c>
    </row>
    <row r="1223" spans="15:30" x14ac:dyDescent="0.2">
      <c r="O1223" s="6">
        <f t="shared" si="317"/>
        <v>122.98999999999728</v>
      </c>
      <c r="P1223" s="6">
        <f t="shared" si="318"/>
        <v>122.99999999999729</v>
      </c>
      <c r="Q1223" s="5">
        <f t="shared" si="319"/>
        <v>1.0247606518557455</v>
      </c>
      <c r="R1223" s="5">
        <f t="shared" si="320"/>
        <v>1.0247606518557455</v>
      </c>
      <c r="S1223" s="5">
        <f t="shared" si="321"/>
        <v>1.0364766649986641</v>
      </c>
      <c r="T1223" s="5">
        <f t="shared" si="322"/>
        <v>1.0418052244641138</v>
      </c>
      <c r="U1223" s="5">
        <f t="shared" si="323"/>
        <v>1.0418052244641138</v>
      </c>
      <c r="V1223" s="5">
        <f t="shared" si="324"/>
        <v>1.0418052244641138</v>
      </c>
      <c r="W1223" s="5">
        <f t="shared" si="325"/>
        <v>1.0418052244641138</v>
      </c>
      <c r="X1223" s="5">
        <f t="shared" si="326"/>
        <v>1</v>
      </c>
      <c r="Y1223" s="5">
        <f t="shared" si="327"/>
        <v>1.0247606518557455</v>
      </c>
      <c r="Z1223" s="5">
        <f t="shared" si="328"/>
        <v>1</v>
      </c>
      <c r="AA1223" s="5">
        <f t="shared" si="329"/>
        <v>1.0001772331129</v>
      </c>
      <c r="AB1223" s="5">
        <f t="shared" si="330"/>
        <v>1.0001772331129</v>
      </c>
      <c r="AC1223" s="5">
        <f t="shared" si="331"/>
        <v>1.0001772331129</v>
      </c>
      <c r="AD1223" s="5">
        <f t="shared" si="332"/>
        <v>1.0001772331129</v>
      </c>
    </row>
    <row r="1224" spans="15:30" x14ac:dyDescent="0.2">
      <c r="O1224" s="6">
        <f t="shared" si="317"/>
        <v>123.08999999999727</v>
      </c>
      <c r="P1224" s="6">
        <f t="shared" si="318"/>
        <v>123.09999999999728</v>
      </c>
      <c r="Q1224" s="5">
        <f t="shared" si="319"/>
        <v>1.0245946316149279</v>
      </c>
      <c r="R1224" s="5">
        <f t="shared" si="320"/>
        <v>1.0245946316149279</v>
      </c>
      <c r="S1224" s="5">
        <f t="shared" si="321"/>
        <v>1.0362836847571111</v>
      </c>
      <c r="T1224" s="5">
        <f t="shared" si="322"/>
        <v>1.0416054206949976</v>
      </c>
      <c r="U1224" s="5">
        <f t="shared" si="323"/>
        <v>1.0416054206949976</v>
      </c>
      <c r="V1224" s="5">
        <f t="shared" si="324"/>
        <v>1.0416054206949976</v>
      </c>
      <c r="W1224" s="5">
        <f t="shared" si="325"/>
        <v>1.0416054206949976</v>
      </c>
      <c r="X1224" s="5">
        <f t="shared" si="326"/>
        <v>1</v>
      </c>
      <c r="Y1224" s="5">
        <f t="shared" si="327"/>
        <v>1.0245946316149279</v>
      </c>
      <c r="Z1224" s="5">
        <f t="shared" si="328"/>
        <v>1</v>
      </c>
      <c r="AA1224" s="5">
        <f t="shared" si="329"/>
        <v>1.0001628760420997</v>
      </c>
      <c r="AB1224" s="5">
        <f t="shared" si="330"/>
        <v>1.0001628760420997</v>
      </c>
      <c r="AC1224" s="5">
        <f t="shared" si="331"/>
        <v>1.0001628760420997</v>
      </c>
      <c r="AD1224" s="5">
        <f t="shared" si="332"/>
        <v>1.0001628760420997</v>
      </c>
    </row>
    <row r="1225" spans="15:30" x14ac:dyDescent="0.2">
      <c r="O1225" s="6">
        <f t="shared" si="317"/>
        <v>123.18999999999727</v>
      </c>
      <c r="P1225" s="6">
        <f t="shared" si="318"/>
        <v>123.19999999999727</v>
      </c>
      <c r="Q1225" s="5">
        <f t="shared" si="319"/>
        <v>1.024429323948884</v>
      </c>
      <c r="R1225" s="5">
        <f t="shared" si="320"/>
        <v>1.024429323948884</v>
      </c>
      <c r="S1225" s="5">
        <f t="shared" si="321"/>
        <v>1.0360913991536531</v>
      </c>
      <c r="T1225" s="5">
        <f t="shared" si="322"/>
        <v>1.0414062857065955</v>
      </c>
      <c r="U1225" s="5">
        <f t="shared" si="323"/>
        <v>1.0414062857065955</v>
      </c>
      <c r="V1225" s="5">
        <f t="shared" si="324"/>
        <v>1.0414062857065955</v>
      </c>
      <c r="W1225" s="5">
        <f t="shared" si="325"/>
        <v>1.0414062857065955</v>
      </c>
      <c r="X1225" s="5">
        <f t="shared" si="326"/>
        <v>1</v>
      </c>
      <c r="Y1225" s="5">
        <f t="shared" si="327"/>
        <v>1.024429323948884</v>
      </c>
      <c r="Z1225" s="5">
        <f t="shared" si="328"/>
        <v>1</v>
      </c>
      <c r="AA1225" s="5">
        <f t="shared" si="329"/>
        <v>1.0001491363598052</v>
      </c>
      <c r="AB1225" s="5">
        <f t="shared" si="330"/>
        <v>1.0001491363598052</v>
      </c>
      <c r="AC1225" s="5">
        <f t="shared" si="331"/>
        <v>1.0001491363598052</v>
      </c>
      <c r="AD1225" s="5">
        <f t="shared" si="332"/>
        <v>1.0001491363598052</v>
      </c>
    </row>
    <row r="1226" spans="15:30" x14ac:dyDescent="0.2">
      <c r="O1226" s="6">
        <f t="shared" si="317"/>
        <v>123.28999999999726</v>
      </c>
      <c r="P1226" s="6">
        <f t="shared" si="318"/>
        <v>123.29999999999727</v>
      </c>
      <c r="Q1226" s="5">
        <f t="shared" si="319"/>
        <v>1.0242647269621672</v>
      </c>
      <c r="R1226" s="5">
        <f t="shared" si="320"/>
        <v>1.0242647269621672</v>
      </c>
      <c r="S1226" s="5">
        <f t="shared" si="321"/>
        <v>1.0358998063391249</v>
      </c>
      <c r="T1226" s="5">
        <f t="shared" si="322"/>
        <v>1.0412078177273922</v>
      </c>
      <c r="U1226" s="5">
        <f t="shared" si="323"/>
        <v>1.0412078177273922</v>
      </c>
      <c r="V1226" s="5">
        <f t="shared" si="324"/>
        <v>1.0412078177273922</v>
      </c>
      <c r="W1226" s="5">
        <f t="shared" si="325"/>
        <v>1.0412078177273922</v>
      </c>
      <c r="X1226" s="5">
        <f t="shared" si="326"/>
        <v>1</v>
      </c>
      <c r="Y1226" s="5">
        <f t="shared" si="327"/>
        <v>1.0242647269621672</v>
      </c>
      <c r="Z1226" s="5">
        <f t="shared" si="328"/>
        <v>1</v>
      </c>
      <c r="AA1226" s="5">
        <f t="shared" si="329"/>
        <v>1.0001360125479857</v>
      </c>
      <c r="AB1226" s="5">
        <f t="shared" si="330"/>
        <v>1.0001360125479857</v>
      </c>
      <c r="AC1226" s="5">
        <f t="shared" si="331"/>
        <v>1.0001360125479857</v>
      </c>
      <c r="AD1226" s="5">
        <f t="shared" si="332"/>
        <v>1.0001360125479857</v>
      </c>
    </row>
    <row r="1227" spans="15:30" x14ac:dyDescent="0.2">
      <c r="O1227" s="6">
        <f t="shared" si="317"/>
        <v>123.38999999999726</v>
      </c>
      <c r="P1227" s="6">
        <f t="shared" si="318"/>
        <v>123.39999999999726</v>
      </c>
      <c r="Q1227" s="5">
        <f t="shared" si="319"/>
        <v>1.0241008387663284</v>
      </c>
      <c r="R1227" s="5">
        <f t="shared" si="320"/>
        <v>1.0241008387663284</v>
      </c>
      <c r="S1227" s="5">
        <f t="shared" si="321"/>
        <v>1.0357089044710908</v>
      </c>
      <c r="T1227" s="5">
        <f t="shared" si="322"/>
        <v>1.0410100149922488</v>
      </c>
      <c r="U1227" s="5">
        <f t="shared" si="323"/>
        <v>1.0410100149922488</v>
      </c>
      <c r="V1227" s="5">
        <f t="shared" si="324"/>
        <v>1.0410100149922488</v>
      </c>
      <c r="W1227" s="5">
        <f t="shared" si="325"/>
        <v>1.0410100149922488</v>
      </c>
      <c r="X1227" s="5">
        <f t="shared" si="326"/>
        <v>1</v>
      </c>
      <c r="Y1227" s="5">
        <f t="shared" si="327"/>
        <v>1.0241008387663284</v>
      </c>
      <c r="Z1227" s="5">
        <f t="shared" si="328"/>
        <v>1</v>
      </c>
      <c r="AA1227" s="5">
        <f t="shared" si="329"/>
        <v>1.0001235030942541</v>
      </c>
      <c r="AB1227" s="5">
        <f t="shared" si="330"/>
        <v>1.0001235030942541</v>
      </c>
      <c r="AC1227" s="5">
        <f t="shared" si="331"/>
        <v>1.0001235030942541</v>
      </c>
      <c r="AD1227" s="5">
        <f t="shared" si="332"/>
        <v>1.0001235030942541</v>
      </c>
    </row>
    <row r="1228" spans="15:30" x14ac:dyDescent="0.2">
      <c r="O1228" s="6">
        <f t="shared" si="317"/>
        <v>123.48999999999725</v>
      </c>
      <c r="P1228" s="6">
        <f t="shared" si="318"/>
        <v>123.49999999999726</v>
      </c>
      <c r="Q1228" s="5">
        <f t="shared" si="319"/>
        <v>1.0239376574798842</v>
      </c>
      <c r="R1228" s="5">
        <f t="shared" si="320"/>
        <v>1.0239376574798842</v>
      </c>
      <c r="S1228" s="5">
        <f t="shared" si="321"/>
        <v>1.0355186917138139</v>
      </c>
      <c r="T1228" s="5">
        <f t="shared" si="322"/>
        <v>1.0408128757423734</v>
      </c>
      <c r="U1228" s="5">
        <f t="shared" si="323"/>
        <v>1.0408128757423734</v>
      </c>
      <c r="V1228" s="5">
        <f t="shared" si="324"/>
        <v>1.0408128757423734</v>
      </c>
      <c r="W1228" s="5">
        <f t="shared" si="325"/>
        <v>1.0408128757423734</v>
      </c>
      <c r="X1228" s="5">
        <f t="shared" si="326"/>
        <v>1</v>
      </c>
      <c r="Y1228" s="5">
        <f t="shared" si="327"/>
        <v>1.0239376574798842</v>
      </c>
      <c r="Z1228" s="5">
        <f t="shared" si="328"/>
        <v>1</v>
      </c>
      <c r="AA1228" s="5">
        <f t="shared" si="329"/>
        <v>1.0001116064918409</v>
      </c>
      <c r="AB1228" s="5">
        <f t="shared" si="330"/>
        <v>1.0001116064918409</v>
      </c>
      <c r="AC1228" s="5">
        <f t="shared" si="331"/>
        <v>1.0001116064918409</v>
      </c>
      <c r="AD1228" s="5">
        <f t="shared" si="332"/>
        <v>1.0001116064918409</v>
      </c>
    </row>
    <row r="1229" spans="15:30" x14ac:dyDescent="0.2">
      <c r="O1229" s="6">
        <f t="shared" si="317"/>
        <v>123.58999999999725</v>
      </c>
      <c r="P1229" s="6">
        <f t="shared" si="318"/>
        <v>123.59999999999725</v>
      </c>
      <c r="Q1229" s="5">
        <f t="shared" si="319"/>
        <v>1.0237751812282847</v>
      </c>
      <c r="R1229" s="5">
        <f t="shared" si="320"/>
        <v>1.0237751812282847</v>
      </c>
      <c r="S1229" s="5">
        <f t="shared" si="321"/>
        <v>1.0353291662382271</v>
      </c>
      <c r="T1229" s="5">
        <f t="shared" si="322"/>
        <v>1.0406163982252934</v>
      </c>
      <c r="U1229" s="5">
        <f t="shared" si="323"/>
        <v>1.0406163982252934</v>
      </c>
      <c r="V1229" s="5">
        <f t="shared" si="324"/>
        <v>1.0406163982252934</v>
      </c>
      <c r="W1229" s="5">
        <f t="shared" si="325"/>
        <v>1.0406163982252934</v>
      </c>
      <c r="X1229" s="5">
        <f t="shared" si="326"/>
        <v>1</v>
      </c>
      <c r="Y1229" s="5">
        <f t="shared" si="327"/>
        <v>1.0237751812282847</v>
      </c>
      <c r="Z1229" s="5">
        <f t="shared" si="328"/>
        <v>1</v>
      </c>
      <c r="AA1229" s="5">
        <f t="shared" si="329"/>
        <v>1.0001003212395703</v>
      </c>
      <c r="AB1229" s="5">
        <f t="shared" si="330"/>
        <v>1.0001003212395703</v>
      </c>
      <c r="AC1229" s="5">
        <f t="shared" si="331"/>
        <v>1.0001003212395703</v>
      </c>
      <c r="AD1229" s="5">
        <f t="shared" si="332"/>
        <v>1.0001003212395703</v>
      </c>
    </row>
    <row r="1230" spans="15:30" x14ac:dyDescent="0.2">
      <c r="O1230" s="6">
        <f t="shared" si="317"/>
        <v>123.68999999999724</v>
      </c>
      <c r="P1230" s="6">
        <f t="shared" si="318"/>
        <v>123.69999999999725</v>
      </c>
      <c r="Q1230" s="5">
        <f t="shared" si="319"/>
        <v>1.0236134081438828</v>
      </c>
      <c r="R1230" s="5">
        <f t="shared" si="320"/>
        <v>1.0236134081438828</v>
      </c>
      <c r="S1230" s="5">
        <f t="shared" si="321"/>
        <v>1.035140326221901</v>
      </c>
      <c r="T1230" s="5">
        <f t="shared" si="322"/>
        <v>1.0404205806948272</v>
      </c>
      <c r="U1230" s="5">
        <f t="shared" si="323"/>
        <v>1.0404205806948272</v>
      </c>
      <c r="V1230" s="5">
        <f t="shared" si="324"/>
        <v>1.0404205806948272</v>
      </c>
      <c r="W1230" s="5">
        <f t="shared" si="325"/>
        <v>1.0404205806948272</v>
      </c>
      <c r="X1230" s="5">
        <f t="shared" si="326"/>
        <v>1</v>
      </c>
      <c r="Y1230" s="5">
        <f t="shared" si="327"/>
        <v>1.0236134081438828</v>
      </c>
      <c r="Z1230" s="5">
        <f t="shared" si="328"/>
        <v>1</v>
      </c>
      <c r="AA1230" s="5">
        <f t="shared" si="329"/>
        <v>1.000089645841832</v>
      </c>
      <c r="AB1230" s="5">
        <f t="shared" si="330"/>
        <v>1.000089645841832</v>
      </c>
      <c r="AC1230" s="5">
        <f t="shared" si="331"/>
        <v>1.000089645841832</v>
      </c>
      <c r="AD1230" s="5">
        <f t="shared" si="332"/>
        <v>1.000089645841832</v>
      </c>
    </row>
    <row r="1231" spans="15:30" x14ac:dyDescent="0.2">
      <c r="O1231" s="6">
        <f t="shared" si="317"/>
        <v>123.78999999999724</v>
      </c>
      <c r="P1231" s="6">
        <f t="shared" si="318"/>
        <v>123.79999999999724</v>
      </c>
      <c r="Q1231" s="5">
        <f t="shared" si="319"/>
        <v>1.0234523363659023</v>
      </c>
      <c r="R1231" s="5">
        <f t="shared" si="320"/>
        <v>1.0234523363659023</v>
      </c>
      <c r="S1231" s="5">
        <f t="shared" si="321"/>
        <v>1.0349521698490161</v>
      </c>
      <c r="T1231" s="5">
        <f t="shared" si="322"/>
        <v>1.0402254214110565</v>
      </c>
      <c r="U1231" s="5">
        <f t="shared" si="323"/>
        <v>1.0402254214110565</v>
      </c>
      <c r="V1231" s="5">
        <f t="shared" si="324"/>
        <v>1.0402254214110565</v>
      </c>
      <c r="W1231" s="5">
        <f t="shared" si="325"/>
        <v>1.0402254214110565</v>
      </c>
      <c r="X1231" s="5">
        <f t="shared" si="326"/>
        <v>1</v>
      </c>
      <c r="Y1231" s="5">
        <f t="shared" si="327"/>
        <v>1.0234523363659023</v>
      </c>
      <c r="Z1231" s="5">
        <f t="shared" si="328"/>
        <v>1</v>
      </c>
      <c r="AA1231" s="5">
        <f t="shared" si="329"/>
        <v>1.0000795788085584</v>
      </c>
      <c r="AB1231" s="5">
        <f t="shared" si="330"/>
        <v>1.0000795788085584</v>
      </c>
      <c r="AC1231" s="5">
        <f t="shared" si="331"/>
        <v>1.0000795788085584</v>
      </c>
      <c r="AD1231" s="5">
        <f t="shared" si="332"/>
        <v>1.0000795788085584</v>
      </c>
    </row>
    <row r="1232" spans="15:30" x14ac:dyDescent="0.2">
      <c r="O1232" s="6">
        <f t="shared" si="317"/>
        <v>123.88999999999723</v>
      </c>
      <c r="P1232" s="6">
        <f t="shared" si="318"/>
        <v>123.89999999999723</v>
      </c>
      <c r="Q1232" s="5">
        <f t="shared" si="319"/>
        <v>1.0232919640404066</v>
      </c>
      <c r="R1232" s="5">
        <f t="shared" si="320"/>
        <v>1.0232919640404066</v>
      </c>
      <c r="S1232" s="5">
        <f t="shared" si="321"/>
        <v>1.034764695310332</v>
      </c>
      <c r="T1232" s="5">
        <f t="shared" si="322"/>
        <v>1.0400309186402976</v>
      </c>
      <c r="U1232" s="5">
        <f t="shared" si="323"/>
        <v>1.0400309186402976</v>
      </c>
      <c r="V1232" s="5">
        <f t="shared" si="324"/>
        <v>1.0400309186402976</v>
      </c>
      <c r="W1232" s="5">
        <f t="shared" si="325"/>
        <v>1.0400309186402976</v>
      </c>
      <c r="X1232" s="5">
        <f t="shared" si="326"/>
        <v>1</v>
      </c>
      <c r="Y1232" s="5">
        <f t="shared" si="327"/>
        <v>1.0232919640404066</v>
      </c>
      <c r="Z1232" s="5">
        <f t="shared" si="328"/>
        <v>1</v>
      </c>
      <c r="AA1232" s="5">
        <f t="shared" si="329"/>
        <v>1.0000701186551977</v>
      </c>
      <c r="AB1232" s="5">
        <f t="shared" si="330"/>
        <v>1.0000701186551977</v>
      </c>
      <c r="AC1232" s="5">
        <f t="shared" si="331"/>
        <v>1.0000701186551977</v>
      </c>
      <c r="AD1232" s="5">
        <f t="shared" si="332"/>
        <v>1.0000701186551977</v>
      </c>
    </row>
    <row r="1233" spans="15:30" x14ac:dyDescent="0.2">
      <c r="O1233" s="6">
        <f t="shared" si="317"/>
        <v>123.98999999999722</v>
      </c>
      <c r="P1233" s="6">
        <f t="shared" si="318"/>
        <v>123.99999999999723</v>
      </c>
      <c r="Q1233" s="5">
        <f t="shared" si="319"/>
        <v>1.0231322893202675</v>
      </c>
      <c r="R1233" s="5">
        <f t="shared" si="320"/>
        <v>1.0231322893202675</v>
      </c>
      <c r="S1233" s="5">
        <f t="shared" si="321"/>
        <v>1.0345779008031584</v>
      </c>
      <c r="T1233" s="5">
        <f t="shared" si="322"/>
        <v>1.0398370706550748</v>
      </c>
      <c r="U1233" s="5">
        <f t="shared" si="323"/>
        <v>1.0398370706550748</v>
      </c>
      <c r="V1233" s="5">
        <f t="shared" si="324"/>
        <v>1.0398370706550748</v>
      </c>
      <c r="W1233" s="5">
        <f t="shared" si="325"/>
        <v>1.0398370706550748</v>
      </c>
      <c r="X1233" s="5">
        <f t="shared" si="326"/>
        <v>1</v>
      </c>
      <c r="Y1233" s="5">
        <f t="shared" si="327"/>
        <v>1.0231322893202675</v>
      </c>
      <c r="Z1233" s="5">
        <f t="shared" si="328"/>
        <v>1</v>
      </c>
      <c r="AA1233" s="5">
        <f t="shared" si="329"/>
        <v>1.0000612639026896</v>
      </c>
      <c r="AB1233" s="5">
        <f t="shared" si="330"/>
        <v>1.0000612639026896</v>
      </c>
      <c r="AC1233" s="5">
        <f t="shared" si="331"/>
        <v>1.0000612639026896</v>
      </c>
      <c r="AD1233" s="5">
        <f t="shared" si="332"/>
        <v>1.0000612639026896</v>
      </c>
    </row>
    <row r="1234" spans="15:30" x14ac:dyDescent="0.2">
      <c r="O1234" s="6">
        <f t="shared" si="317"/>
        <v>124.08999999999722</v>
      </c>
      <c r="P1234" s="6">
        <f t="shared" si="318"/>
        <v>124.09999999999722</v>
      </c>
      <c r="Q1234" s="5">
        <f t="shared" si="319"/>
        <v>1.0229733103651351</v>
      </c>
      <c r="R1234" s="5">
        <f t="shared" si="320"/>
        <v>1.0229733103651351</v>
      </c>
      <c r="S1234" s="5">
        <f t="shared" si="321"/>
        <v>1.0343917845313253</v>
      </c>
      <c r="T1234" s="5">
        <f t="shared" si="322"/>
        <v>1.0396438757340918</v>
      </c>
      <c r="U1234" s="5">
        <f t="shared" si="323"/>
        <v>1.0396438757340918</v>
      </c>
      <c r="V1234" s="5">
        <f t="shared" si="324"/>
        <v>1.0396438757340918</v>
      </c>
      <c r="W1234" s="5">
        <f t="shared" si="325"/>
        <v>1.0396438757340918</v>
      </c>
      <c r="X1234" s="5">
        <f t="shared" si="326"/>
        <v>1</v>
      </c>
      <c r="Y1234" s="5">
        <f t="shared" si="327"/>
        <v>1.0229733103651351</v>
      </c>
      <c r="Z1234" s="5">
        <f t="shared" si="328"/>
        <v>1</v>
      </c>
      <c r="AA1234" s="5">
        <f t="shared" si="329"/>
        <v>1.0000530130774401</v>
      </c>
      <c r="AB1234" s="5">
        <f t="shared" si="330"/>
        <v>1.0000530130774401</v>
      </c>
      <c r="AC1234" s="5">
        <f t="shared" si="331"/>
        <v>1.0000530130774401</v>
      </c>
      <c r="AD1234" s="5">
        <f t="shared" si="332"/>
        <v>1.0000530130774401</v>
      </c>
    </row>
    <row r="1235" spans="15:30" x14ac:dyDescent="0.2">
      <c r="O1235" s="6">
        <f t="shared" si="317"/>
        <v>124.18999999999721</v>
      </c>
      <c r="P1235" s="6">
        <f t="shared" si="318"/>
        <v>124.19999999999722</v>
      </c>
      <c r="Q1235" s="5">
        <f t="shared" si="319"/>
        <v>1.0228150253414057</v>
      </c>
      <c r="R1235" s="5">
        <f t="shared" si="320"/>
        <v>1.0228150253414057</v>
      </c>
      <c r="S1235" s="5">
        <f t="shared" si="321"/>
        <v>1.0342063447051544</v>
      </c>
      <c r="T1235" s="5">
        <f t="shared" si="322"/>
        <v>1.0394513321622054</v>
      </c>
      <c r="U1235" s="5">
        <f t="shared" si="323"/>
        <v>1.0394513321622054</v>
      </c>
      <c r="V1235" s="5">
        <f t="shared" si="324"/>
        <v>1.0394513321622054</v>
      </c>
      <c r="W1235" s="5">
        <f t="shared" si="325"/>
        <v>1.0394513321622054</v>
      </c>
      <c r="X1235" s="5">
        <f t="shared" si="326"/>
        <v>1</v>
      </c>
      <c r="Y1235" s="5">
        <f t="shared" si="327"/>
        <v>1.0228150253414057</v>
      </c>
      <c r="Z1235" s="5">
        <f t="shared" si="328"/>
        <v>1</v>
      </c>
      <c r="AA1235" s="5">
        <f t="shared" si="329"/>
        <v>1.0000453647112963</v>
      </c>
      <c r="AB1235" s="5">
        <f t="shared" si="330"/>
        <v>1.0000453647112963</v>
      </c>
      <c r="AC1235" s="5">
        <f t="shared" si="331"/>
        <v>1.0000453647112963</v>
      </c>
      <c r="AD1235" s="5">
        <f t="shared" si="332"/>
        <v>1.0000453647112963</v>
      </c>
    </row>
    <row r="1236" spans="15:30" x14ac:dyDescent="0.2">
      <c r="O1236" s="6">
        <f t="shared" si="317"/>
        <v>124.28999999999721</v>
      </c>
      <c r="P1236" s="6">
        <f t="shared" si="318"/>
        <v>124.29999999999721</v>
      </c>
      <c r="Q1236" s="5">
        <f t="shared" si="319"/>
        <v>1.0226574324221931</v>
      </c>
      <c r="R1236" s="5">
        <f t="shared" si="320"/>
        <v>1.0226574324221931</v>
      </c>
      <c r="S1236" s="5">
        <f t="shared" si="321"/>
        <v>1.0340215795414291</v>
      </c>
      <c r="T1236" s="5">
        <f t="shared" si="322"/>
        <v>1.039259438230397</v>
      </c>
      <c r="U1236" s="5">
        <f t="shared" si="323"/>
        <v>1.039259438230397</v>
      </c>
      <c r="V1236" s="5">
        <f t="shared" si="324"/>
        <v>1.039259438230397</v>
      </c>
      <c r="W1236" s="5">
        <f t="shared" si="325"/>
        <v>1.039259438230397</v>
      </c>
      <c r="X1236" s="5">
        <f t="shared" si="326"/>
        <v>1</v>
      </c>
      <c r="Y1236" s="5">
        <f t="shared" si="327"/>
        <v>1.0226574324221931</v>
      </c>
      <c r="Z1236" s="5">
        <f t="shared" si="328"/>
        <v>1</v>
      </c>
      <c r="AA1236" s="5">
        <f t="shared" si="329"/>
        <v>1.000038317341523</v>
      </c>
      <c r="AB1236" s="5">
        <f t="shared" si="330"/>
        <v>1.000038317341523</v>
      </c>
      <c r="AC1236" s="5">
        <f t="shared" si="331"/>
        <v>1.000038317341523</v>
      </c>
      <c r="AD1236" s="5">
        <f t="shared" si="332"/>
        <v>1.000038317341523</v>
      </c>
    </row>
    <row r="1237" spans="15:30" x14ac:dyDescent="0.2">
      <c r="O1237" s="6">
        <f t="shared" si="317"/>
        <v>124.3899999999972</v>
      </c>
      <c r="P1237" s="6">
        <f t="shared" si="318"/>
        <v>124.39999999999721</v>
      </c>
      <c r="Q1237" s="5">
        <f t="shared" si="319"/>
        <v>1.0225005297872962</v>
      </c>
      <c r="R1237" s="5">
        <f t="shared" si="320"/>
        <v>1.0225005297872962</v>
      </c>
      <c r="S1237" s="5">
        <f t="shared" si="321"/>
        <v>1.0338374872633667</v>
      </c>
      <c r="T1237" s="5">
        <f t="shared" si="322"/>
        <v>1.0390681922357465</v>
      </c>
      <c r="U1237" s="5">
        <f t="shared" si="323"/>
        <v>1.0390681922357465</v>
      </c>
      <c r="V1237" s="5">
        <f t="shared" si="324"/>
        <v>1.0390681922357465</v>
      </c>
      <c r="W1237" s="5">
        <f t="shared" si="325"/>
        <v>1.0390681922357465</v>
      </c>
      <c r="X1237" s="5">
        <f t="shared" si="326"/>
        <v>1</v>
      </c>
      <c r="Y1237" s="5">
        <f t="shared" si="327"/>
        <v>1.0225005297872962</v>
      </c>
      <c r="Z1237" s="5">
        <f t="shared" si="328"/>
        <v>1</v>
      </c>
      <c r="AA1237" s="5">
        <f t="shared" si="329"/>
        <v>1.0000318695107759</v>
      </c>
      <c r="AB1237" s="5">
        <f t="shared" si="330"/>
        <v>1.0000318695107759</v>
      </c>
      <c r="AC1237" s="5">
        <f t="shared" si="331"/>
        <v>1.0000318695107759</v>
      </c>
      <c r="AD1237" s="5">
        <f t="shared" si="332"/>
        <v>1.0000318695107759</v>
      </c>
    </row>
    <row r="1238" spans="15:30" x14ac:dyDescent="0.2">
      <c r="O1238" s="6">
        <f t="shared" si="317"/>
        <v>124.4899999999972</v>
      </c>
      <c r="P1238" s="6">
        <f t="shared" si="318"/>
        <v>124.4999999999972</v>
      </c>
      <c r="Q1238" s="5">
        <f t="shared" si="319"/>
        <v>1.0223443156231706</v>
      </c>
      <c r="R1238" s="5">
        <f t="shared" si="320"/>
        <v>1.0223443156231706</v>
      </c>
      <c r="S1238" s="5">
        <f t="shared" si="321"/>
        <v>1.0336540661005891</v>
      </c>
      <c r="T1238" s="5">
        <f t="shared" si="322"/>
        <v>1.0388775924814047</v>
      </c>
      <c r="U1238" s="5">
        <f t="shared" si="323"/>
        <v>1.0388775924814047</v>
      </c>
      <c r="V1238" s="5">
        <f t="shared" si="324"/>
        <v>1.0388775924814047</v>
      </c>
      <c r="W1238" s="5">
        <f t="shared" si="325"/>
        <v>1.0388775924814047</v>
      </c>
      <c r="X1238" s="5">
        <f t="shared" si="326"/>
        <v>1</v>
      </c>
      <c r="Y1238" s="5">
        <f t="shared" si="327"/>
        <v>1.0223443156231706</v>
      </c>
      <c r="Z1238" s="5">
        <f t="shared" si="328"/>
        <v>1</v>
      </c>
      <c r="AA1238" s="5">
        <f t="shared" si="329"/>
        <v>1.0000260197670796</v>
      </c>
      <c r="AB1238" s="5">
        <f t="shared" si="330"/>
        <v>1.0000260197670796</v>
      </c>
      <c r="AC1238" s="5">
        <f t="shared" si="331"/>
        <v>1.0000260197670796</v>
      </c>
      <c r="AD1238" s="5">
        <f t="shared" si="332"/>
        <v>1.0000260197670796</v>
      </c>
    </row>
    <row r="1239" spans="15:30" x14ac:dyDescent="0.2">
      <c r="O1239" s="6">
        <f t="shared" si="317"/>
        <v>124.58999999999719</v>
      </c>
      <c r="P1239" s="6">
        <f t="shared" si="318"/>
        <v>124.59999999999719</v>
      </c>
      <c r="Q1239" s="5">
        <f t="shared" si="319"/>
        <v>1.0221887881228968</v>
      </c>
      <c r="R1239" s="5">
        <f t="shared" si="320"/>
        <v>1.0221887881228968</v>
      </c>
      <c r="S1239" s="5">
        <f t="shared" si="321"/>
        <v>1.0334713142890939</v>
      </c>
      <c r="T1239" s="5">
        <f t="shared" si="322"/>
        <v>1.038687637276567</v>
      </c>
      <c r="U1239" s="5">
        <f t="shared" si="323"/>
        <v>1.038687637276567</v>
      </c>
      <c r="V1239" s="5">
        <f t="shared" si="324"/>
        <v>1.038687637276567</v>
      </c>
      <c r="W1239" s="5">
        <f t="shared" si="325"/>
        <v>1.038687637276567</v>
      </c>
      <c r="X1239" s="5">
        <f t="shared" si="326"/>
        <v>1</v>
      </c>
      <c r="Y1239" s="5">
        <f t="shared" si="327"/>
        <v>1.0221887881228968</v>
      </c>
      <c r="Z1239" s="5">
        <f t="shared" si="328"/>
        <v>1</v>
      </c>
      <c r="AA1239" s="5">
        <f t="shared" si="329"/>
        <v>1.0000207666638017</v>
      </c>
      <c r="AB1239" s="5">
        <f t="shared" si="330"/>
        <v>1.0000207666638017</v>
      </c>
      <c r="AC1239" s="5">
        <f t="shared" si="331"/>
        <v>1.0000207666638017</v>
      </c>
      <c r="AD1239" s="5">
        <f t="shared" si="332"/>
        <v>1.0000207666638017</v>
      </c>
    </row>
    <row r="1240" spans="15:30" x14ac:dyDescent="0.2">
      <c r="O1240" s="6">
        <f t="shared" si="317"/>
        <v>124.68999999999718</v>
      </c>
      <c r="P1240" s="6">
        <f t="shared" si="318"/>
        <v>124.69999999999719</v>
      </c>
      <c r="Q1240" s="5">
        <f t="shared" si="319"/>
        <v>1.022033945486152</v>
      </c>
      <c r="R1240" s="5">
        <f t="shared" si="320"/>
        <v>1.022033945486152</v>
      </c>
      <c r="S1240" s="5">
        <f t="shared" si="321"/>
        <v>1.0332892300712271</v>
      </c>
      <c r="T1240" s="5">
        <f t="shared" si="322"/>
        <v>1.0384983249364459</v>
      </c>
      <c r="U1240" s="5">
        <f t="shared" si="323"/>
        <v>1.0384983249364459</v>
      </c>
      <c r="V1240" s="5">
        <f t="shared" si="324"/>
        <v>1.0384983249364459</v>
      </c>
      <c r="W1240" s="5">
        <f t="shared" si="325"/>
        <v>1.0384983249364459</v>
      </c>
      <c r="X1240" s="5">
        <f t="shared" si="326"/>
        <v>1</v>
      </c>
      <c r="Y1240" s="5">
        <f t="shared" si="327"/>
        <v>1.022033945486152</v>
      </c>
      <c r="Z1240" s="5">
        <f t="shared" si="328"/>
        <v>1</v>
      </c>
      <c r="AA1240" s="5">
        <f t="shared" si="329"/>
        <v>1.0000161087596291</v>
      </c>
      <c r="AB1240" s="5">
        <f t="shared" si="330"/>
        <v>1.0000161087596291</v>
      </c>
      <c r="AC1240" s="5">
        <f t="shared" si="331"/>
        <v>1.0000161087596291</v>
      </c>
      <c r="AD1240" s="5">
        <f t="shared" si="332"/>
        <v>1.0000161087596291</v>
      </c>
    </row>
    <row r="1241" spans="15:30" x14ac:dyDescent="0.2">
      <c r="O1241" s="6">
        <f t="shared" si="317"/>
        <v>124.78999999999718</v>
      </c>
      <c r="P1241" s="6">
        <f t="shared" si="318"/>
        <v>124.79999999999718</v>
      </c>
      <c r="Q1241" s="5">
        <f t="shared" si="319"/>
        <v>1.0218797859191786</v>
      </c>
      <c r="R1241" s="5">
        <f t="shared" si="320"/>
        <v>1.0218797859191786</v>
      </c>
      <c r="S1241" s="5">
        <f t="shared" si="321"/>
        <v>1.0331078116956534</v>
      </c>
      <c r="T1241" s="5">
        <f t="shared" si="322"/>
        <v>1.0383096537822454</v>
      </c>
      <c r="U1241" s="5">
        <f t="shared" si="323"/>
        <v>1.0383096537822454</v>
      </c>
      <c r="V1241" s="5">
        <f t="shared" si="324"/>
        <v>1.0383096537822454</v>
      </c>
      <c r="W1241" s="5">
        <f t="shared" si="325"/>
        <v>1.0383096537822454</v>
      </c>
      <c r="X1241" s="5">
        <f t="shared" si="326"/>
        <v>1</v>
      </c>
      <c r="Y1241" s="5">
        <f t="shared" si="327"/>
        <v>1.0218797859191786</v>
      </c>
      <c r="Z1241" s="5">
        <f t="shared" si="328"/>
        <v>1</v>
      </c>
      <c r="AA1241" s="5">
        <f t="shared" si="329"/>
        <v>1.0000120446185439</v>
      </c>
      <c r="AB1241" s="5">
        <f t="shared" si="330"/>
        <v>1.0000120446185439</v>
      </c>
      <c r="AC1241" s="5">
        <f t="shared" si="331"/>
        <v>1.0000120446185439</v>
      </c>
      <c r="AD1241" s="5">
        <f t="shared" si="332"/>
        <v>1.0000120446185439</v>
      </c>
    </row>
    <row r="1242" spans="15:30" x14ac:dyDescent="0.2">
      <c r="O1242" s="6">
        <f t="shared" si="317"/>
        <v>124.88999999999717</v>
      </c>
      <c r="P1242" s="6">
        <f t="shared" si="318"/>
        <v>124.89999999999718</v>
      </c>
      <c r="Q1242" s="5">
        <f t="shared" si="319"/>
        <v>1.0217263076347565</v>
      </c>
      <c r="R1242" s="5">
        <f t="shared" si="320"/>
        <v>1.0217263076347565</v>
      </c>
      <c r="S1242" s="5">
        <f t="shared" si="321"/>
        <v>1.0329270574173288</v>
      </c>
      <c r="T1242" s="5">
        <f t="shared" si="322"/>
        <v>1.0381216221411342</v>
      </c>
      <c r="U1242" s="5">
        <f t="shared" si="323"/>
        <v>1.0381216221411342</v>
      </c>
      <c r="V1242" s="5">
        <f t="shared" si="324"/>
        <v>1.0381216221411342</v>
      </c>
      <c r="W1242" s="5">
        <f t="shared" si="325"/>
        <v>1.0381216221411342</v>
      </c>
      <c r="X1242" s="5">
        <f t="shared" si="326"/>
        <v>1</v>
      </c>
      <c r="Y1242" s="5">
        <f t="shared" si="327"/>
        <v>1.0217263076347565</v>
      </c>
      <c r="Z1242" s="5">
        <f t="shared" si="328"/>
        <v>1</v>
      </c>
      <c r="AA1242" s="5">
        <f t="shared" si="329"/>
        <v>1.0000085728098</v>
      </c>
      <c r="AB1242" s="5">
        <f t="shared" si="330"/>
        <v>1.0000085728098</v>
      </c>
      <c r="AC1242" s="5">
        <f t="shared" si="331"/>
        <v>1.0000085728098</v>
      </c>
      <c r="AD1242" s="5">
        <f t="shared" si="332"/>
        <v>1.0000085728098</v>
      </c>
    </row>
    <row r="1243" spans="15:30" x14ac:dyDescent="0.2">
      <c r="O1243" s="6">
        <f t="shared" si="317"/>
        <v>124.98999999999717</v>
      </c>
      <c r="P1243" s="6">
        <f t="shared" si="318"/>
        <v>124.99999999999717</v>
      </c>
      <c r="Q1243" s="5">
        <f t="shared" si="319"/>
        <v>1.0215735088521722</v>
      </c>
      <c r="R1243" s="5">
        <f t="shared" si="320"/>
        <v>1.0215735088521722</v>
      </c>
      <c r="S1243" s="5">
        <f t="shared" si="321"/>
        <v>1.0327469654974728</v>
      </c>
      <c r="T1243" s="5">
        <f t="shared" si="322"/>
        <v>1.0379342283462187</v>
      </c>
      <c r="U1243" s="5">
        <f t="shared" si="323"/>
        <v>1.0379342283462187</v>
      </c>
      <c r="V1243" s="5">
        <f t="shared" si="324"/>
        <v>1.0379342283462187</v>
      </c>
      <c r="W1243" s="5">
        <f t="shared" si="325"/>
        <v>1.0379342283462187</v>
      </c>
      <c r="X1243" s="5">
        <f t="shared" si="326"/>
        <v>1</v>
      </c>
      <c r="Y1243" s="5">
        <f t="shared" si="327"/>
        <v>1.0215735088521722</v>
      </c>
      <c r="Z1243" s="5">
        <f t="shared" si="328"/>
        <v>1</v>
      </c>
      <c r="AA1243" s="5">
        <f t="shared" si="329"/>
        <v>1.0000056919078986</v>
      </c>
      <c r="AB1243" s="5">
        <f t="shared" si="330"/>
        <v>1.0000056919078986</v>
      </c>
      <c r="AC1243" s="5">
        <f t="shared" si="331"/>
        <v>1.0000056919078986</v>
      </c>
      <c r="AD1243" s="5">
        <f t="shared" si="332"/>
        <v>1.0000056919078986</v>
      </c>
    </row>
    <row r="1244" spans="15:30" x14ac:dyDescent="0.2">
      <c r="O1244" s="6">
        <f t="shared" si="317"/>
        <v>125.08999999999716</v>
      </c>
      <c r="P1244" s="6">
        <f t="shared" si="318"/>
        <v>125.09999999999717</v>
      </c>
      <c r="Q1244" s="5">
        <f t="shared" si="319"/>
        <v>1.0214213877971896</v>
      </c>
      <c r="R1244" s="5">
        <f t="shared" si="320"/>
        <v>1.0214213877971896</v>
      </c>
      <c r="S1244" s="5">
        <f t="shared" si="321"/>
        <v>1.0325675342035405</v>
      </c>
      <c r="T1244" s="5">
        <f t="shared" si="322"/>
        <v>1.0377474707365182</v>
      </c>
      <c r="U1244" s="5">
        <f t="shared" si="323"/>
        <v>1.0377474707365182</v>
      </c>
      <c r="V1244" s="5">
        <f t="shared" si="324"/>
        <v>1.0377474707365182</v>
      </c>
      <c r="W1244" s="5">
        <f t="shared" si="325"/>
        <v>1.0377474707365182</v>
      </c>
      <c r="X1244" s="5">
        <f t="shared" si="326"/>
        <v>1</v>
      </c>
      <c r="Y1244" s="5">
        <f t="shared" si="327"/>
        <v>1.0214213877971896</v>
      </c>
      <c r="Z1244" s="5">
        <f t="shared" si="328"/>
        <v>1</v>
      </c>
      <c r="AA1244" s="5">
        <f t="shared" si="329"/>
        <v>1.0000034004925649</v>
      </c>
      <c r="AB1244" s="5">
        <f t="shared" si="330"/>
        <v>1.0000034004925649</v>
      </c>
      <c r="AC1244" s="5">
        <f t="shared" si="331"/>
        <v>1.0000034004925649</v>
      </c>
      <c r="AD1244" s="5">
        <f t="shared" si="332"/>
        <v>1.0000034004925649</v>
      </c>
    </row>
    <row r="1245" spans="15:30" x14ac:dyDescent="0.2">
      <c r="O1245" s="6">
        <f t="shared" si="317"/>
        <v>125.18999999999716</v>
      </c>
      <c r="P1245" s="6">
        <f t="shared" si="318"/>
        <v>125.19999999999716</v>
      </c>
      <c r="Q1245" s="5">
        <f t="shared" si="319"/>
        <v>1.0212699427020224</v>
      </c>
      <c r="R1245" s="5">
        <f t="shared" si="320"/>
        <v>1.0212699427020224</v>
      </c>
      <c r="S1245" s="5">
        <f t="shared" si="321"/>
        <v>1.0323887618091943</v>
      </c>
      <c r="T1245" s="5">
        <f t="shared" si="322"/>
        <v>1.0375613476569381</v>
      </c>
      <c r="U1245" s="5">
        <f t="shared" si="323"/>
        <v>1.0375613476569381</v>
      </c>
      <c r="V1245" s="5">
        <f t="shared" si="324"/>
        <v>1.0375613476569381</v>
      </c>
      <c r="W1245" s="5">
        <f t="shared" si="325"/>
        <v>1.0375613476569381</v>
      </c>
      <c r="X1245" s="5">
        <f t="shared" si="326"/>
        <v>1</v>
      </c>
      <c r="Y1245" s="5">
        <f t="shared" si="327"/>
        <v>1.0212699427020224</v>
      </c>
      <c r="Z1245" s="5">
        <f t="shared" si="328"/>
        <v>1</v>
      </c>
      <c r="AA1245" s="5">
        <f t="shared" si="329"/>
        <v>1.0000016971487244</v>
      </c>
      <c r="AB1245" s="5">
        <f t="shared" si="330"/>
        <v>1.0000016971487244</v>
      </c>
      <c r="AC1245" s="5">
        <f t="shared" si="331"/>
        <v>1.0000016971487244</v>
      </c>
      <c r="AD1245" s="5">
        <f t="shared" si="332"/>
        <v>1.0000016971487244</v>
      </c>
    </row>
    <row r="1246" spans="15:30" x14ac:dyDescent="0.2">
      <c r="O1246" s="6">
        <f t="shared" si="317"/>
        <v>125.28999999999715</v>
      </c>
      <c r="P1246" s="6">
        <f t="shared" si="318"/>
        <v>125.29999999999715</v>
      </c>
      <c r="Q1246" s="5">
        <f t="shared" si="319"/>
        <v>1.021119171805303</v>
      </c>
      <c r="R1246" s="5">
        <f t="shared" si="320"/>
        <v>1.021119171805303</v>
      </c>
      <c r="S1246" s="5">
        <f t="shared" si="321"/>
        <v>1.0322106465942769</v>
      </c>
      <c r="T1246" s="5">
        <f t="shared" si="322"/>
        <v>1.0373758574582439</v>
      </c>
      <c r="U1246" s="5">
        <f t="shared" si="323"/>
        <v>1.0373758574582439</v>
      </c>
      <c r="V1246" s="5">
        <f t="shared" si="324"/>
        <v>1.0373758574582439</v>
      </c>
      <c r="W1246" s="5">
        <f t="shared" si="325"/>
        <v>1.0373758574582439</v>
      </c>
      <c r="X1246" s="5">
        <f t="shared" si="326"/>
        <v>1</v>
      </c>
      <c r="Y1246" s="5">
        <f t="shared" si="327"/>
        <v>1.021119171805303</v>
      </c>
      <c r="Z1246" s="5">
        <f t="shared" si="328"/>
        <v>1</v>
      </c>
      <c r="AA1246" s="5">
        <f t="shared" si="329"/>
        <v>1.00000058046648</v>
      </c>
      <c r="AB1246" s="5">
        <f t="shared" si="330"/>
        <v>1.00000058046648</v>
      </c>
      <c r="AC1246" s="5">
        <f t="shared" si="331"/>
        <v>1.00000058046648</v>
      </c>
      <c r="AD1246" s="5">
        <f t="shared" si="332"/>
        <v>1.00000058046648</v>
      </c>
    </row>
    <row r="1247" spans="15:30" x14ac:dyDescent="0.2">
      <c r="O1247" s="6">
        <f t="shared" si="317"/>
        <v>125.38999999999714</v>
      </c>
      <c r="P1247" s="6">
        <f t="shared" si="318"/>
        <v>125.39999999999715</v>
      </c>
      <c r="Q1247" s="5">
        <f t="shared" si="319"/>
        <v>1.0209690733520551</v>
      </c>
      <c r="R1247" s="5">
        <f t="shared" si="320"/>
        <v>1.0209690733520551</v>
      </c>
      <c r="S1247" s="5">
        <f t="shared" si="321"/>
        <v>1.0320331868447838</v>
      </c>
      <c r="T1247" s="5">
        <f t="shared" si="322"/>
        <v>1.0371909984970358</v>
      </c>
      <c r="U1247" s="5">
        <f t="shared" si="323"/>
        <v>1.0371909984970358</v>
      </c>
      <c r="V1247" s="5">
        <f t="shared" si="324"/>
        <v>1.0371909984970358</v>
      </c>
      <c r="W1247" s="5">
        <f t="shared" si="325"/>
        <v>1.0371909984970358</v>
      </c>
      <c r="X1247" s="5">
        <f t="shared" si="326"/>
        <v>1</v>
      </c>
      <c r="Y1247" s="5">
        <f t="shared" si="327"/>
        <v>1.0209690733520551</v>
      </c>
      <c r="Z1247" s="5">
        <f t="shared" si="328"/>
        <v>1</v>
      </c>
      <c r="AA1247" s="5">
        <f t="shared" si="329"/>
        <v>1.0000000490410879</v>
      </c>
      <c r="AB1247" s="5">
        <f t="shared" si="330"/>
        <v>1.0000000490410879</v>
      </c>
      <c r="AC1247" s="5">
        <f t="shared" si="331"/>
        <v>1.0000000490410879</v>
      </c>
      <c r="AD1247" s="5">
        <f t="shared" si="332"/>
        <v>1.0000000490410879</v>
      </c>
    </row>
    <row r="1248" spans="15:30" x14ac:dyDescent="0.2">
      <c r="O1248" s="6">
        <f t="shared" si="317"/>
        <v>125.48999999999714</v>
      </c>
      <c r="P1248" s="6">
        <f t="shared" si="318"/>
        <v>125.49999999999714</v>
      </c>
      <c r="Q1248" s="5">
        <f t="shared" si="319"/>
        <v>1.0208196455936651</v>
      </c>
      <c r="R1248" s="5">
        <f t="shared" si="320"/>
        <v>1.0208196455936651</v>
      </c>
      <c r="S1248" s="5">
        <f t="shared" si="321"/>
        <v>1.0318563808528365</v>
      </c>
      <c r="T1248" s="5">
        <f t="shared" si="322"/>
        <v>1.0370067691357232</v>
      </c>
      <c r="U1248" s="5">
        <f t="shared" si="323"/>
        <v>1.0370067691357232</v>
      </c>
      <c r="V1248" s="5">
        <f t="shared" si="324"/>
        <v>1.0370067691357232</v>
      </c>
      <c r="W1248" s="5">
        <f t="shared" si="325"/>
        <v>1.0370067691357232</v>
      </c>
      <c r="X1248" s="5">
        <f t="shared" si="326"/>
        <v>1</v>
      </c>
      <c r="Y1248" s="5">
        <f t="shared" si="327"/>
        <v>1.0208196455936651</v>
      </c>
      <c r="Z1248" s="5">
        <f t="shared" si="328"/>
        <v>1</v>
      </c>
      <c r="AA1248" s="5">
        <f t="shared" si="329"/>
        <v>1</v>
      </c>
      <c r="AB1248" s="5">
        <f t="shared" si="330"/>
        <v>1</v>
      </c>
      <c r="AC1248" s="5">
        <f t="shared" si="331"/>
        <v>1</v>
      </c>
      <c r="AD1248" s="5">
        <f t="shared" si="332"/>
        <v>1</v>
      </c>
    </row>
    <row r="1249" spans="15:30" x14ac:dyDescent="0.2">
      <c r="O1249" s="6">
        <f t="shared" si="317"/>
        <v>125.58999999999713</v>
      </c>
      <c r="P1249" s="6">
        <f t="shared" si="318"/>
        <v>125.59999999999714</v>
      </c>
      <c r="Q1249" s="5">
        <f t="shared" si="319"/>
        <v>1.0206708867878527</v>
      </c>
      <c r="R1249" s="5">
        <f t="shared" si="320"/>
        <v>1.0206708867878527</v>
      </c>
      <c r="S1249" s="5">
        <f t="shared" si="321"/>
        <v>1.0316802269166543</v>
      </c>
      <c r="T1249" s="5">
        <f t="shared" si="322"/>
        <v>1.0368231677424988</v>
      </c>
      <c r="U1249" s="5">
        <f t="shared" si="323"/>
        <v>1.0368231677424988</v>
      </c>
      <c r="V1249" s="5">
        <f t="shared" si="324"/>
        <v>1.0368231677424988</v>
      </c>
      <c r="W1249" s="5">
        <f t="shared" si="325"/>
        <v>1.0368231677424988</v>
      </c>
      <c r="X1249" s="5">
        <f t="shared" si="326"/>
        <v>1</v>
      </c>
      <c r="Y1249" s="5">
        <f t="shared" si="327"/>
        <v>1.0206708867878527</v>
      </c>
      <c r="Z1249" s="5">
        <f t="shared" si="328"/>
        <v>1</v>
      </c>
      <c r="AA1249" s="5">
        <f t="shared" si="329"/>
        <v>1</v>
      </c>
      <c r="AB1249" s="5">
        <f t="shared" si="330"/>
        <v>1</v>
      </c>
      <c r="AC1249" s="5">
        <f t="shared" si="331"/>
        <v>1</v>
      </c>
      <c r="AD1249" s="5">
        <f t="shared" si="332"/>
        <v>1</v>
      </c>
    </row>
    <row r="1250" spans="15:30" x14ac:dyDescent="0.2">
      <c r="O1250" s="6">
        <f t="shared" si="317"/>
        <v>125.68999999999713</v>
      </c>
      <c r="P1250" s="6">
        <f t="shared" si="318"/>
        <v>125.69999999999713</v>
      </c>
      <c r="Q1250" s="5">
        <f t="shared" si="319"/>
        <v>1.0205227951986431</v>
      </c>
      <c r="R1250" s="5">
        <f t="shared" si="320"/>
        <v>1.0205227951986431</v>
      </c>
      <c r="S1250" s="5">
        <f t="shared" si="321"/>
        <v>1.0315047233405286</v>
      </c>
      <c r="T1250" s="5">
        <f t="shared" si="322"/>
        <v>1.0366401926913142</v>
      </c>
      <c r="U1250" s="5">
        <f t="shared" si="323"/>
        <v>1.0366401926913142</v>
      </c>
      <c r="V1250" s="5">
        <f t="shared" si="324"/>
        <v>1.0366401926913142</v>
      </c>
      <c r="W1250" s="5">
        <f t="shared" si="325"/>
        <v>1.0366401926913142</v>
      </c>
      <c r="X1250" s="5">
        <f t="shared" si="326"/>
        <v>1</v>
      </c>
      <c r="Y1250" s="5">
        <f t="shared" si="327"/>
        <v>1.0205227951986431</v>
      </c>
      <c r="Z1250" s="5">
        <f t="shared" si="328"/>
        <v>1</v>
      </c>
      <c r="AA1250" s="5">
        <f t="shared" si="329"/>
        <v>1</v>
      </c>
      <c r="AB1250" s="5">
        <f t="shared" si="330"/>
        <v>1</v>
      </c>
      <c r="AC1250" s="5">
        <f t="shared" si="331"/>
        <v>1</v>
      </c>
      <c r="AD1250" s="5">
        <f t="shared" si="332"/>
        <v>1</v>
      </c>
    </row>
    <row r="1251" spans="15:30" x14ac:dyDescent="0.2">
      <c r="O1251" s="6">
        <f t="shared" si="317"/>
        <v>125.78999999999712</v>
      </c>
      <c r="P1251" s="6">
        <f t="shared" si="318"/>
        <v>125.79999999999713</v>
      </c>
      <c r="Q1251" s="5">
        <f t="shared" si="319"/>
        <v>1.0203753690963391</v>
      </c>
      <c r="R1251" s="5">
        <f t="shared" si="320"/>
        <v>1.0203753690963391</v>
      </c>
      <c r="S1251" s="5">
        <f t="shared" si="321"/>
        <v>1.0313298684347947</v>
      </c>
      <c r="T1251" s="5">
        <f t="shared" si="322"/>
        <v>1.0364578423618531</v>
      </c>
      <c r="U1251" s="5">
        <f t="shared" si="323"/>
        <v>1.0364578423618531</v>
      </c>
      <c r="V1251" s="5">
        <f t="shared" si="324"/>
        <v>1.0364578423618531</v>
      </c>
      <c r="W1251" s="5">
        <f t="shared" si="325"/>
        <v>1.0364578423618531</v>
      </c>
      <c r="X1251" s="5">
        <f t="shared" si="326"/>
        <v>1</v>
      </c>
      <c r="Y1251" s="5">
        <f t="shared" si="327"/>
        <v>1.0203753690963391</v>
      </c>
      <c r="Z1251" s="5">
        <f t="shared" si="328"/>
        <v>1</v>
      </c>
      <c r="AA1251" s="5">
        <f t="shared" si="329"/>
        <v>1</v>
      </c>
      <c r="AB1251" s="5">
        <f t="shared" si="330"/>
        <v>1</v>
      </c>
      <c r="AC1251" s="5">
        <f t="shared" si="331"/>
        <v>1</v>
      </c>
      <c r="AD1251" s="5">
        <f t="shared" si="332"/>
        <v>1</v>
      </c>
    </row>
    <row r="1252" spans="15:30" x14ac:dyDescent="0.2">
      <c r="O1252" s="6">
        <f t="shared" si="317"/>
        <v>125.88999999999712</v>
      </c>
      <c r="P1252" s="6">
        <f t="shared" si="318"/>
        <v>125.89999999999712</v>
      </c>
      <c r="Q1252" s="5">
        <f t="shared" si="319"/>
        <v>1.0202286067574922</v>
      </c>
      <c r="R1252" s="5">
        <f t="shared" si="320"/>
        <v>1.0202286067574922</v>
      </c>
      <c r="S1252" s="5">
        <f t="shared" si="321"/>
        <v>1.0311556605158065</v>
      </c>
      <c r="T1252" s="5">
        <f t="shared" si="322"/>
        <v>1.0362761151395081</v>
      </c>
      <c r="U1252" s="5">
        <f t="shared" si="323"/>
        <v>1.0362761151395081</v>
      </c>
      <c r="V1252" s="5">
        <f t="shared" si="324"/>
        <v>1.0362761151395081</v>
      </c>
      <c r="W1252" s="5">
        <f t="shared" si="325"/>
        <v>1.0362761151395081</v>
      </c>
      <c r="X1252" s="5">
        <f t="shared" si="326"/>
        <v>1</v>
      </c>
      <c r="Y1252" s="5">
        <f t="shared" si="327"/>
        <v>1.0202286067574922</v>
      </c>
      <c r="Z1252" s="5">
        <f t="shared" si="328"/>
        <v>1</v>
      </c>
      <c r="AA1252" s="5">
        <f t="shared" si="329"/>
        <v>1</v>
      </c>
      <c r="AB1252" s="5">
        <f t="shared" si="330"/>
        <v>1</v>
      </c>
      <c r="AC1252" s="5">
        <f t="shared" si="331"/>
        <v>1</v>
      </c>
      <c r="AD1252" s="5">
        <f t="shared" si="332"/>
        <v>1</v>
      </c>
    </row>
    <row r="1253" spans="15:30" x14ac:dyDescent="0.2">
      <c r="O1253" s="6">
        <f t="shared" si="317"/>
        <v>125.98999999999711</v>
      </c>
      <c r="P1253" s="6">
        <f t="shared" si="318"/>
        <v>125.99999999999712</v>
      </c>
      <c r="Q1253" s="5">
        <f t="shared" si="319"/>
        <v>1.0200825064648757</v>
      </c>
      <c r="R1253" s="5">
        <f t="shared" si="320"/>
        <v>1.0200825064648757</v>
      </c>
      <c r="S1253" s="5">
        <f t="shared" si="321"/>
        <v>1.0309820979059092</v>
      </c>
      <c r="T1253" s="5">
        <f t="shared" si="322"/>
        <v>1.036095009415354</v>
      </c>
      <c r="U1253" s="5">
        <f t="shared" si="323"/>
        <v>1.036095009415354</v>
      </c>
      <c r="V1253" s="5">
        <f t="shared" si="324"/>
        <v>1.036095009415354</v>
      </c>
      <c r="W1253" s="5">
        <f t="shared" si="325"/>
        <v>1.036095009415354</v>
      </c>
      <c r="X1253" s="5">
        <f t="shared" si="326"/>
        <v>1</v>
      </c>
      <c r="Y1253" s="5">
        <f t="shared" si="327"/>
        <v>1.0200825064648757</v>
      </c>
      <c r="Z1253" s="5">
        <f t="shared" si="328"/>
        <v>1</v>
      </c>
      <c r="AA1253" s="5">
        <f t="shared" si="329"/>
        <v>1</v>
      </c>
      <c r="AB1253" s="5">
        <f t="shared" si="330"/>
        <v>1</v>
      </c>
      <c r="AC1253" s="5">
        <f t="shared" si="331"/>
        <v>1</v>
      </c>
      <c r="AD1253" s="5">
        <f t="shared" si="332"/>
        <v>1</v>
      </c>
    </row>
    <row r="1254" spans="15:30" x14ac:dyDescent="0.2">
      <c r="O1254" s="6">
        <f t="shared" si="317"/>
        <v>126.0899999999971</v>
      </c>
      <c r="P1254" s="6">
        <f t="shared" si="318"/>
        <v>126.09999999999711</v>
      </c>
      <c r="Q1254" s="5">
        <f t="shared" si="319"/>
        <v>1.0199370665074565</v>
      </c>
      <c r="R1254" s="5">
        <f t="shared" si="320"/>
        <v>1.0199370665074565</v>
      </c>
      <c r="S1254" s="5">
        <f t="shared" si="321"/>
        <v>1.0308091789334133</v>
      </c>
      <c r="T1254" s="5">
        <f t="shared" si="322"/>
        <v>1.0359145235861247</v>
      </c>
      <c r="U1254" s="5">
        <f t="shared" si="323"/>
        <v>1.0359145235861247</v>
      </c>
      <c r="V1254" s="5">
        <f t="shared" si="324"/>
        <v>1.0359145235861247</v>
      </c>
      <c r="W1254" s="5">
        <f t="shared" si="325"/>
        <v>1.0359145235861247</v>
      </c>
      <c r="X1254" s="5">
        <f t="shared" si="326"/>
        <v>1</v>
      </c>
      <c r="Y1254" s="5">
        <f t="shared" si="327"/>
        <v>1.0199370665074565</v>
      </c>
      <c r="Z1254" s="5">
        <f t="shared" si="328"/>
        <v>1</v>
      </c>
      <c r="AA1254" s="5">
        <f t="shared" si="329"/>
        <v>1</v>
      </c>
      <c r="AB1254" s="5">
        <f t="shared" si="330"/>
        <v>1</v>
      </c>
      <c r="AC1254" s="5">
        <f t="shared" si="331"/>
        <v>1</v>
      </c>
      <c r="AD1254" s="5">
        <f t="shared" si="332"/>
        <v>1</v>
      </c>
    </row>
    <row r="1255" spans="15:30" x14ac:dyDescent="0.2">
      <c r="O1255" s="6">
        <f t="shared" si="317"/>
        <v>126.1899999999971</v>
      </c>
      <c r="P1255" s="6">
        <f t="shared" si="318"/>
        <v>126.1999999999971</v>
      </c>
      <c r="Q1255" s="5">
        <f t="shared" si="319"/>
        <v>1.0197922851803671</v>
      </c>
      <c r="R1255" s="5">
        <f t="shared" si="320"/>
        <v>1.0197922851803671</v>
      </c>
      <c r="S1255" s="5">
        <f t="shared" si="321"/>
        <v>1.0306369019325674</v>
      </c>
      <c r="T1255" s="5">
        <f t="shared" si="322"/>
        <v>1.0357346560541874</v>
      </c>
      <c r="U1255" s="5">
        <f t="shared" si="323"/>
        <v>1.0357346560541874</v>
      </c>
      <c r="V1255" s="5">
        <f t="shared" si="324"/>
        <v>1.0357346560541874</v>
      </c>
      <c r="W1255" s="5">
        <f t="shared" si="325"/>
        <v>1.0357346560541874</v>
      </c>
      <c r="X1255" s="5">
        <f t="shared" si="326"/>
        <v>1</v>
      </c>
      <c r="Y1255" s="5">
        <f t="shared" si="327"/>
        <v>1.0197922851803671</v>
      </c>
      <c r="Z1255" s="5">
        <f t="shared" si="328"/>
        <v>1</v>
      </c>
      <c r="AA1255" s="5">
        <f t="shared" si="329"/>
        <v>1</v>
      </c>
      <c r="AB1255" s="5">
        <f t="shared" si="330"/>
        <v>1</v>
      </c>
      <c r="AC1255" s="5">
        <f t="shared" si="331"/>
        <v>1</v>
      </c>
      <c r="AD1255" s="5">
        <f t="shared" si="332"/>
        <v>1</v>
      </c>
    </row>
    <row r="1256" spans="15:30" x14ac:dyDescent="0.2">
      <c r="O1256" s="6">
        <f t="shared" si="317"/>
        <v>126.28999999999709</v>
      </c>
      <c r="P1256" s="6">
        <f t="shared" si="318"/>
        <v>126.2999999999971</v>
      </c>
      <c r="Q1256" s="5">
        <f t="shared" si="319"/>
        <v>1.0196481607848786</v>
      </c>
      <c r="R1256" s="5">
        <f t="shared" si="320"/>
        <v>1.0196481607848786</v>
      </c>
      <c r="S1256" s="5">
        <f t="shared" si="321"/>
        <v>1.0304652652435333</v>
      </c>
      <c r="T1256" s="5">
        <f t="shared" si="322"/>
        <v>1.0355554052275175</v>
      </c>
      <c r="U1256" s="5">
        <f t="shared" si="323"/>
        <v>1.0355554052275175</v>
      </c>
      <c r="V1256" s="5">
        <f t="shared" si="324"/>
        <v>1.0355554052275175</v>
      </c>
      <c r="W1256" s="5">
        <f t="shared" si="325"/>
        <v>1.0355554052275175</v>
      </c>
      <c r="X1256" s="5">
        <f t="shared" si="326"/>
        <v>1</v>
      </c>
      <c r="Y1256" s="5">
        <f t="shared" si="327"/>
        <v>1.0196481607848786</v>
      </c>
      <c r="Z1256" s="5">
        <f t="shared" si="328"/>
        <v>1</v>
      </c>
      <c r="AA1256" s="5">
        <f t="shared" si="329"/>
        <v>1</v>
      </c>
      <c r="AB1256" s="5">
        <f t="shared" si="330"/>
        <v>1</v>
      </c>
      <c r="AC1256" s="5">
        <f t="shared" si="331"/>
        <v>1</v>
      </c>
      <c r="AD1256" s="5">
        <f t="shared" si="332"/>
        <v>1</v>
      </c>
    </row>
    <row r="1257" spans="15:30" x14ac:dyDescent="0.2">
      <c r="O1257" s="6">
        <f t="shared" si="317"/>
        <v>126.38999999999709</v>
      </c>
      <c r="P1257" s="6">
        <f t="shared" si="318"/>
        <v>126.39999999999709</v>
      </c>
      <c r="Q1257" s="5">
        <f t="shared" si="319"/>
        <v>1.0195046916283734</v>
      </c>
      <c r="R1257" s="5">
        <f t="shared" si="320"/>
        <v>1.0195046916283734</v>
      </c>
      <c r="S1257" s="5">
        <f t="shared" si="321"/>
        <v>1.0302942672123594</v>
      </c>
      <c r="T1257" s="5">
        <f t="shared" si="322"/>
        <v>1.0353767695196767</v>
      </c>
      <c r="U1257" s="5">
        <f t="shared" si="323"/>
        <v>1.0353767695196767</v>
      </c>
      <c r="V1257" s="5">
        <f t="shared" si="324"/>
        <v>1.0353767695196767</v>
      </c>
      <c r="W1257" s="5">
        <f t="shared" si="325"/>
        <v>1.0353767695196767</v>
      </c>
      <c r="X1257" s="5">
        <f t="shared" si="326"/>
        <v>1</v>
      </c>
      <c r="Y1257" s="5">
        <f t="shared" si="327"/>
        <v>1.0195046916283734</v>
      </c>
      <c r="Z1257" s="5">
        <f t="shared" si="328"/>
        <v>1</v>
      </c>
      <c r="AA1257" s="5">
        <f t="shared" si="329"/>
        <v>1</v>
      </c>
      <c r="AB1257" s="5">
        <f t="shared" si="330"/>
        <v>1</v>
      </c>
      <c r="AC1257" s="5">
        <f t="shared" si="331"/>
        <v>1</v>
      </c>
      <c r="AD1257" s="5">
        <f t="shared" si="332"/>
        <v>1</v>
      </c>
    </row>
    <row r="1258" spans="15:30" x14ac:dyDescent="0.2">
      <c r="O1258" s="6">
        <f t="shared" si="317"/>
        <v>126.48999999999708</v>
      </c>
      <c r="P1258" s="6">
        <f t="shared" si="318"/>
        <v>126.49999999999709</v>
      </c>
      <c r="Q1258" s="5">
        <f t="shared" si="319"/>
        <v>1.0193618760243179</v>
      </c>
      <c r="R1258" s="5">
        <f t="shared" si="320"/>
        <v>1.0193618760243179</v>
      </c>
      <c r="S1258" s="5">
        <f t="shared" si="321"/>
        <v>1.0301239061909548</v>
      </c>
      <c r="T1258" s="5">
        <f t="shared" si="322"/>
        <v>1.0351987473497857</v>
      </c>
      <c r="U1258" s="5">
        <f t="shared" si="323"/>
        <v>1.0351987473497857</v>
      </c>
      <c r="V1258" s="5">
        <f t="shared" si="324"/>
        <v>1.0351987473497857</v>
      </c>
      <c r="W1258" s="5">
        <f t="shared" si="325"/>
        <v>1.0351987473497857</v>
      </c>
      <c r="X1258" s="5">
        <f t="shared" si="326"/>
        <v>1</v>
      </c>
      <c r="Y1258" s="5">
        <f t="shared" si="327"/>
        <v>1.0193618760243179</v>
      </c>
      <c r="Z1258" s="5">
        <f t="shared" si="328"/>
        <v>1</v>
      </c>
      <c r="AA1258" s="5">
        <f t="shared" si="329"/>
        <v>1</v>
      </c>
      <c r="AB1258" s="5">
        <f t="shared" si="330"/>
        <v>1</v>
      </c>
      <c r="AC1258" s="5">
        <f t="shared" si="331"/>
        <v>1</v>
      </c>
      <c r="AD1258" s="5">
        <f t="shared" si="332"/>
        <v>1</v>
      </c>
    </row>
    <row r="1259" spans="15:30" x14ac:dyDescent="0.2">
      <c r="O1259" s="6">
        <f t="shared" si="317"/>
        <v>126.58999999999708</v>
      </c>
      <c r="P1259" s="6">
        <f t="shared" si="318"/>
        <v>126.59999999999708</v>
      </c>
      <c r="Q1259" s="5">
        <f t="shared" si="319"/>
        <v>1.0192197122922357</v>
      </c>
      <c r="R1259" s="5">
        <f t="shared" si="320"/>
        <v>1.0192197122922357</v>
      </c>
      <c r="S1259" s="5">
        <f t="shared" si="321"/>
        <v>1.029954180537064</v>
      </c>
      <c r="T1259" s="5">
        <f t="shared" si="322"/>
        <v>1.0350213371425017</v>
      </c>
      <c r="U1259" s="5">
        <f t="shared" si="323"/>
        <v>1.0350213371425017</v>
      </c>
      <c r="V1259" s="5">
        <f t="shared" si="324"/>
        <v>1.0350213371425017</v>
      </c>
      <c r="W1259" s="5">
        <f t="shared" si="325"/>
        <v>1.0350213371425017</v>
      </c>
      <c r="X1259" s="5">
        <f t="shared" si="326"/>
        <v>1</v>
      </c>
      <c r="Y1259" s="5">
        <f t="shared" si="327"/>
        <v>1.0192197122922357</v>
      </c>
      <c r="Z1259" s="5">
        <f t="shared" si="328"/>
        <v>1</v>
      </c>
      <c r="AA1259" s="5">
        <f t="shared" si="329"/>
        <v>1</v>
      </c>
      <c r="AB1259" s="5">
        <f t="shared" si="330"/>
        <v>1</v>
      </c>
      <c r="AC1259" s="5">
        <f t="shared" si="331"/>
        <v>1</v>
      </c>
      <c r="AD1259" s="5">
        <f t="shared" si="332"/>
        <v>1</v>
      </c>
    </row>
    <row r="1260" spans="15:30" x14ac:dyDescent="0.2">
      <c r="O1260" s="6">
        <f t="shared" si="317"/>
        <v>126.68999999999707</v>
      </c>
      <c r="P1260" s="6">
        <f t="shared" si="318"/>
        <v>126.69999999999708</v>
      </c>
      <c r="Q1260" s="5">
        <f t="shared" si="319"/>
        <v>1.0190781987576805</v>
      </c>
      <c r="R1260" s="5">
        <f t="shared" si="320"/>
        <v>1.0190781987576805</v>
      </c>
      <c r="S1260" s="5">
        <f t="shared" si="321"/>
        <v>1.0297850886142403</v>
      </c>
      <c r="T1260" s="5">
        <f t="shared" si="322"/>
        <v>1.034844537327994</v>
      </c>
      <c r="U1260" s="5">
        <f t="shared" si="323"/>
        <v>1.034844537327994</v>
      </c>
      <c r="V1260" s="5">
        <f t="shared" si="324"/>
        <v>1.034844537327994</v>
      </c>
      <c r="W1260" s="5">
        <f t="shared" si="325"/>
        <v>1.034844537327994</v>
      </c>
      <c r="X1260" s="5">
        <f t="shared" si="326"/>
        <v>1</v>
      </c>
      <c r="Y1260" s="5">
        <f t="shared" si="327"/>
        <v>1.0190781987576805</v>
      </c>
      <c r="Z1260" s="5">
        <f t="shared" si="328"/>
        <v>1</v>
      </c>
      <c r="AA1260" s="5">
        <f t="shared" si="329"/>
        <v>1</v>
      </c>
      <c r="AB1260" s="5">
        <f t="shared" si="330"/>
        <v>1</v>
      </c>
      <c r="AC1260" s="5">
        <f t="shared" si="331"/>
        <v>1</v>
      </c>
      <c r="AD1260" s="5">
        <f t="shared" si="332"/>
        <v>1</v>
      </c>
    </row>
    <row r="1261" spans="15:30" x14ac:dyDescent="0.2">
      <c r="O1261" s="6">
        <f t="shared" si="317"/>
        <v>126.78999999999706</v>
      </c>
      <c r="P1261" s="6">
        <f t="shared" si="318"/>
        <v>126.79999999999707</v>
      </c>
      <c r="Q1261" s="5">
        <f t="shared" si="319"/>
        <v>1.018937333752209</v>
      </c>
      <c r="R1261" s="5">
        <f t="shared" si="320"/>
        <v>1.018937333752209</v>
      </c>
      <c r="S1261" s="5">
        <f t="shared" si="321"/>
        <v>1.0296166287918223</v>
      </c>
      <c r="T1261" s="5">
        <f t="shared" si="322"/>
        <v>1.0346683463419204</v>
      </c>
      <c r="U1261" s="5">
        <f t="shared" si="323"/>
        <v>1.0346683463419204</v>
      </c>
      <c r="V1261" s="5">
        <f t="shared" si="324"/>
        <v>1.0346683463419204</v>
      </c>
      <c r="W1261" s="5">
        <f t="shared" si="325"/>
        <v>1.0346683463419204</v>
      </c>
      <c r="X1261" s="5">
        <f t="shared" si="326"/>
        <v>1</v>
      </c>
      <c r="Y1261" s="5">
        <f t="shared" si="327"/>
        <v>1.018937333752209</v>
      </c>
      <c r="Z1261" s="5">
        <f t="shared" si="328"/>
        <v>1</v>
      </c>
      <c r="AA1261" s="5">
        <f t="shared" si="329"/>
        <v>1</v>
      </c>
      <c r="AB1261" s="5">
        <f t="shared" si="330"/>
        <v>1</v>
      </c>
      <c r="AC1261" s="5">
        <f t="shared" si="331"/>
        <v>1</v>
      </c>
      <c r="AD1261" s="5">
        <f t="shared" si="332"/>
        <v>1</v>
      </c>
    </row>
    <row r="1262" spans="15:30" x14ac:dyDescent="0.2">
      <c r="O1262" s="6">
        <f t="shared" si="317"/>
        <v>126.88999999999706</v>
      </c>
      <c r="P1262" s="6">
        <f t="shared" si="318"/>
        <v>126.89999999999706</v>
      </c>
      <c r="Q1262" s="5">
        <f t="shared" si="319"/>
        <v>1.0187971156133553</v>
      </c>
      <c r="R1262" s="5">
        <f t="shared" si="320"/>
        <v>1.0187971156133553</v>
      </c>
      <c r="S1262" s="5">
        <f t="shared" si="321"/>
        <v>1.029448799444906</v>
      </c>
      <c r="T1262" s="5">
        <f t="shared" si="322"/>
        <v>1.034492762625403</v>
      </c>
      <c r="U1262" s="5">
        <f t="shared" si="323"/>
        <v>1.034492762625403</v>
      </c>
      <c r="V1262" s="5">
        <f t="shared" si="324"/>
        <v>1.034492762625403</v>
      </c>
      <c r="W1262" s="5">
        <f t="shared" si="325"/>
        <v>1.034492762625403</v>
      </c>
      <c r="X1262" s="5">
        <f t="shared" si="326"/>
        <v>1</v>
      </c>
      <c r="Y1262" s="5">
        <f t="shared" si="327"/>
        <v>1.0187971156133553</v>
      </c>
      <c r="Z1262" s="5">
        <f t="shared" si="328"/>
        <v>1</v>
      </c>
      <c r="AA1262" s="5">
        <f t="shared" si="329"/>
        <v>1</v>
      </c>
      <c r="AB1262" s="5">
        <f t="shared" si="330"/>
        <v>1</v>
      </c>
      <c r="AC1262" s="5">
        <f t="shared" si="331"/>
        <v>1</v>
      </c>
      <c r="AD1262" s="5">
        <f t="shared" si="332"/>
        <v>1</v>
      </c>
    </row>
    <row r="1263" spans="15:30" x14ac:dyDescent="0.2">
      <c r="O1263" s="6">
        <f t="shared" si="317"/>
        <v>126.98999999999705</v>
      </c>
      <c r="P1263" s="6">
        <f t="shared" si="318"/>
        <v>126.99999999999706</v>
      </c>
      <c r="Q1263" s="5">
        <f t="shared" si="319"/>
        <v>1.0186575426846036</v>
      </c>
      <c r="R1263" s="5">
        <f t="shared" si="320"/>
        <v>1.0186575426846036</v>
      </c>
      <c r="S1263" s="5">
        <f t="shared" si="321"/>
        <v>1.0292815989543218</v>
      </c>
      <c r="T1263" s="5">
        <f t="shared" si="322"/>
        <v>1.0343177846250047</v>
      </c>
      <c r="U1263" s="5">
        <f t="shared" si="323"/>
        <v>1.0343177846250047</v>
      </c>
      <c r="V1263" s="5">
        <f t="shared" si="324"/>
        <v>1.0343177846250047</v>
      </c>
      <c r="W1263" s="5">
        <f t="shared" si="325"/>
        <v>1.0343177846250047</v>
      </c>
      <c r="X1263" s="5">
        <f t="shared" si="326"/>
        <v>1</v>
      </c>
      <c r="Y1263" s="5">
        <f t="shared" si="327"/>
        <v>1.0186575426846036</v>
      </c>
      <c r="Z1263" s="5">
        <f t="shared" si="328"/>
        <v>1</v>
      </c>
      <c r="AA1263" s="5">
        <f t="shared" si="329"/>
        <v>1</v>
      </c>
      <c r="AB1263" s="5">
        <f t="shared" si="330"/>
        <v>1</v>
      </c>
      <c r="AC1263" s="5">
        <f t="shared" si="331"/>
        <v>1</v>
      </c>
      <c r="AD1263" s="5">
        <f t="shared" si="332"/>
        <v>1</v>
      </c>
    </row>
    <row r="1264" spans="15:30" x14ac:dyDescent="0.2">
      <c r="O1264" s="6">
        <f t="shared" si="317"/>
        <v>127.08999999999705</v>
      </c>
      <c r="P1264" s="6">
        <f t="shared" si="318"/>
        <v>127.09999999999705</v>
      </c>
      <c r="Q1264" s="5">
        <f t="shared" si="319"/>
        <v>1.0185186133153621</v>
      </c>
      <c r="R1264" s="5">
        <f t="shared" si="320"/>
        <v>1.0185186133153621</v>
      </c>
      <c r="S1264" s="5">
        <f t="shared" si="321"/>
        <v>1.0291150257066086</v>
      </c>
      <c r="T1264" s="5">
        <f t="shared" si="322"/>
        <v>1.034143410792705</v>
      </c>
      <c r="U1264" s="5">
        <f t="shared" si="323"/>
        <v>1.034143410792705</v>
      </c>
      <c r="V1264" s="5">
        <f t="shared" si="324"/>
        <v>1.034143410792705</v>
      </c>
      <c r="W1264" s="5">
        <f t="shared" si="325"/>
        <v>1.034143410792705</v>
      </c>
      <c r="X1264" s="5">
        <f t="shared" si="326"/>
        <v>1</v>
      </c>
      <c r="Y1264" s="5">
        <f t="shared" si="327"/>
        <v>1.0185186133153621</v>
      </c>
      <c r="Z1264" s="5">
        <f t="shared" si="328"/>
        <v>1</v>
      </c>
      <c r="AA1264" s="5">
        <f t="shared" si="329"/>
        <v>1</v>
      </c>
      <c r="AB1264" s="5">
        <f t="shared" si="330"/>
        <v>1</v>
      </c>
      <c r="AC1264" s="5">
        <f t="shared" si="331"/>
        <v>1</v>
      </c>
      <c r="AD1264" s="5">
        <f t="shared" si="332"/>
        <v>1</v>
      </c>
    </row>
    <row r="1265" spans="15:30" x14ac:dyDescent="0.2">
      <c r="O1265" s="6">
        <f t="shared" si="317"/>
        <v>127.18999999999704</v>
      </c>
      <c r="P1265" s="6">
        <f t="shared" si="318"/>
        <v>127.19999999999705</v>
      </c>
      <c r="Q1265" s="5">
        <f t="shared" si="319"/>
        <v>1.018380325860937</v>
      </c>
      <c r="R1265" s="5">
        <f t="shared" si="320"/>
        <v>1.018380325860937</v>
      </c>
      <c r="S1265" s="5">
        <f t="shared" si="321"/>
        <v>1.0289490780939887</v>
      </c>
      <c r="T1265" s="5">
        <f t="shared" si="322"/>
        <v>1.0339696395858782</v>
      </c>
      <c r="U1265" s="5">
        <f t="shared" si="323"/>
        <v>1.0339696395858782</v>
      </c>
      <c r="V1265" s="5">
        <f t="shared" si="324"/>
        <v>1.0339696395858782</v>
      </c>
      <c r="W1265" s="5">
        <f t="shared" si="325"/>
        <v>1.0339696395858782</v>
      </c>
      <c r="X1265" s="5">
        <f t="shared" si="326"/>
        <v>1</v>
      </c>
      <c r="Y1265" s="5">
        <f t="shared" si="327"/>
        <v>1.018380325860937</v>
      </c>
      <c r="Z1265" s="5">
        <f t="shared" si="328"/>
        <v>1</v>
      </c>
      <c r="AA1265" s="5">
        <f t="shared" si="329"/>
        <v>1</v>
      </c>
      <c r="AB1265" s="5">
        <f t="shared" si="330"/>
        <v>1</v>
      </c>
      <c r="AC1265" s="5">
        <f t="shared" si="331"/>
        <v>1</v>
      </c>
      <c r="AD1265" s="5">
        <f t="shared" si="332"/>
        <v>1</v>
      </c>
    </row>
    <row r="1266" spans="15:30" x14ac:dyDescent="0.2">
      <c r="O1266" s="6">
        <f t="shared" si="317"/>
        <v>127.28999999999704</v>
      </c>
      <c r="P1266" s="6">
        <f t="shared" si="318"/>
        <v>127.29999999999704</v>
      </c>
      <c r="Q1266" s="5">
        <f t="shared" si="319"/>
        <v>1.0182426786825061</v>
      </c>
      <c r="R1266" s="5">
        <f t="shared" si="320"/>
        <v>1.0182426786825061</v>
      </c>
      <c r="S1266" s="5">
        <f t="shared" si="321"/>
        <v>1.0287837545143432</v>
      </c>
      <c r="T1266" s="5">
        <f t="shared" si="322"/>
        <v>1.0337964694672683</v>
      </c>
      <c r="U1266" s="5">
        <f t="shared" si="323"/>
        <v>1.0337964694672683</v>
      </c>
      <c r="V1266" s="5">
        <f t="shared" si="324"/>
        <v>1.0337964694672683</v>
      </c>
      <c r="W1266" s="5">
        <f t="shared" si="325"/>
        <v>1.0337964694672683</v>
      </c>
      <c r="X1266" s="5">
        <f t="shared" si="326"/>
        <v>1</v>
      </c>
      <c r="Y1266" s="5">
        <f t="shared" si="327"/>
        <v>1.0182426786825061</v>
      </c>
      <c r="Z1266" s="5">
        <f t="shared" si="328"/>
        <v>1</v>
      </c>
      <c r="AA1266" s="5">
        <f t="shared" si="329"/>
        <v>1</v>
      </c>
      <c r="AB1266" s="5">
        <f t="shared" si="330"/>
        <v>1</v>
      </c>
      <c r="AC1266" s="5">
        <f t="shared" si="331"/>
        <v>1</v>
      </c>
      <c r="AD1266" s="5">
        <f t="shared" si="332"/>
        <v>1</v>
      </c>
    </row>
    <row r="1267" spans="15:30" x14ac:dyDescent="0.2">
      <c r="O1267" s="6">
        <f t="shared" si="317"/>
        <v>127.38999999999703</v>
      </c>
      <c r="P1267" s="6">
        <f t="shared" si="318"/>
        <v>127.39999999999704</v>
      </c>
      <c r="Q1267" s="5">
        <f t="shared" si="319"/>
        <v>1.0181056701470936</v>
      </c>
      <c r="R1267" s="5">
        <f t="shared" si="320"/>
        <v>1.0181056701470936</v>
      </c>
      <c r="S1267" s="5">
        <f t="shared" si="321"/>
        <v>1.0286190533711876</v>
      </c>
      <c r="T1267" s="5">
        <f t="shared" si="322"/>
        <v>1.0336238989049669</v>
      </c>
      <c r="U1267" s="5">
        <f t="shared" si="323"/>
        <v>1.0336238989049669</v>
      </c>
      <c r="V1267" s="5">
        <f t="shared" si="324"/>
        <v>1.0336238989049669</v>
      </c>
      <c r="W1267" s="5">
        <f t="shared" si="325"/>
        <v>1.0336238989049669</v>
      </c>
      <c r="X1267" s="5">
        <f t="shared" si="326"/>
        <v>1</v>
      </c>
      <c r="Y1267" s="5">
        <f t="shared" si="327"/>
        <v>1.0181056701470936</v>
      </c>
      <c r="Z1267" s="5">
        <f t="shared" si="328"/>
        <v>1</v>
      </c>
      <c r="AA1267" s="5">
        <f t="shared" si="329"/>
        <v>1</v>
      </c>
      <c r="AB1267" s="5">
        <f t="shared" si="330"/>
        <v>1</v>
      </c>
      <c r="AC1267" s="5">
        <f t="shared" si="331"/>
        <v>1</v>
      </c>
      <c r="AD1267" s="5">
        <f t="shared" si="332"/>
        <v>1</v>
      </c>
    </row>
    <row r="1268" spans="15:30" x14ac:dyDescent="0.2">
      <c r="O1268" s="6">
        <f t="shared" si="317"/>
        <v>127.48999999999702</v>
      </c>
      <c r="P1268" s="6">
        <f t="shared" si="318"/>
        <v>127.49999999999703</v>
      </c>
      <c r="Q1268" s="5">
        <f t="shared" si="319"/>
        <v>1.0179692986275433</v>
      </c>
      <c r="R1268" s="5">
        <f t="shared" si="320"/>
        <v>1.0179692986275433</v>
      </c>
      <c r="S1268" s="5">
        <f t="shared" si="321"/>
        <v>1.0284549730736467</v>
      </c>
      <c r="T1268" s="5">
        <f t="shared" si="322"/>
        <v>1.0334519263723898</v>
      </c>
      <c r="U1268" s="5">
        <f t="shared" si="323"/>
        <v>1.0334519263723898</v>
      </c>
      <c r="V1268" s="5">
        <f t="shared" si="324"/>
        <v>1.0334519263723898</v>
      </c>
      <c r="W1268" s="5">
        <f t="shared" si="325"/>
        <v>1.0334519263723898</v>
      </c>
      <c r="X1268" s="5">
        <f t="shared" si="326"/>
        <v>1</v>
      </c>
      <c r="Y1268" s="5">
        <f t="shared" si="327"/>
        <v>1.0179692986275433</v>
      </c>
      <c r="Z1268" s="5">
        <f t="shared" si="328"/>
        <v>1</v>
      </c>
      <c r="AA1268" s="5">
        <f t="shared" si="329"/>
        <v>1</v>
      </c>
      <c r="AB1268" s="5">
        <f t="shared" si="330"/>
        <v>1</v>
      </c>
      <c r="AC1268" s="5">
        <f t="shared" si="331"/>
        <v>1</v>
      </c>
      <c r="AD1268" s="5">
        <f t="shared" si="332"/>
        <v>1</v>
      </c>
    </row>
    <row r="1269" spans="15:30" x14ac:dyDescent="0.2">
      <c r="O1269" s="6">
        <f t="shared" si="317"/>
        <v>127.58999999999702</v>
      </c>
      <c r="P1269" s="6">
        <f t="shared" si="318"/>
        <v>127.59999999999702</v>
      </c>
      <c r="Q1269" s="5">
        <f t="shared" si="319"/>
        <v>1.0178335625024939</v>
      </c>
      <c r="R1269" s="5">
        <f t="shared" si="320"/>
        <v>1.0178335625024939</v>
      </c>
      <c r="S1269" s="5">
        <f t="shared" si="321"/>
        <v>1.0282915120364304</v>
      </c>
      <c r="T1269" s="5">
        <f t="shared" si="322"/>
        <v>1.0332805503482541</v>
      </c>
      <c r="U1269" s="5">
        <f t="shared" si="323"/>
        <v>1.0332805503482541</v>
      </c>
      <c r="V1269" s="5">
        <f t="shared" si="324"/>
        <v>1.0332805503482541</v>
      </c>
      <c r="W1269" s="5">
        <f t="shared" si="325"/>
        <v>1.0332805503482541</v>
      </c>
      <c r="X1269" s="5">
        <f t="shared" si="326"/>
        <v>1</v>
      </c>
      <c r="Y1269" s="5">
        <f t="shared" si="327"/>
        <v>1.0178335625024939</v>
      </c>
      <c r="Z1269" s="5">
        <f t="shared" si="328"/>
        <v>1</v>
      </c>
      <c r="AA1269" s="5">
        <f t="shared" si="329"/>
        <v>1</v>
      </c>
      <c r="AB1269" s="5">
        <f t="shared" si="330"/>
        <v>1</v>
      </c>
      <c r="AC1269" s="5">
        <f t="shared" si="331"/>
        <v>1</v>
      </c>
      <c r="AD1269" s="5">
        <f t="shared" si="332"/>
        <v>1</v>
      </c>
    </row>
    <row r="1270" spans="15:30" x14ac:dyDescent="0.2">
      <c r="O1270" s="6">
        <f t="shared" si="317"/>
        <v>127.68999999999701</v>
      </c>
      <c r="P1270" s="6">
        <f t="shared" si="318"/>
        <v>127.69999999999702</v>
      </c>
      <c r="Q1270" s="5">
        <f t="shared" si="319"/>
        <v>1.0176984601563532</v>
      </c>
      <c r="R1270" s="5">
        <f t="shared" si="320"/>
        <v>1.0176984601563532</v>
      </c>
      <c r="S1270" s="5">
        <f t="shared" si="321"/>
        <v>1.0281286686798103</v>
      </c>
      <c r="T1270" s="5">
        <f t="shared" si="322"/>
        <v>1.0331097693165552</v>
      </c>
      <c r="U1270" s="5">
        <f t="shared" si="323"/>
        <v>1.0331097693165552</v>
      </c>
      <c r="V1270" s="5">
        <f t="shared" si="324"/>
        <v>1.0331097693165552</v>
      </c>
      <c r="W1270" s="5">
        <f t="shared" si="325"/>
        <v>1.0331097693165552</v>
      </c>
      <c r="X1270" s="5">
        <f t="shared" si="326"/>
        <v>1</v>
      </c>
      <c r="Y1270" s="5">
        <f t="shared" si="327"/>
        <v>1.0176984601563532</v>
      </c>
      <c r="Z1270" s="5">
        <f t="shared" si="328"/>
        <v>1</v>
      </c>
      <c r="AA1270" s="5">
        <f t="shared" si="329"/>
        <v>1</v>
      </c>
      <c r="AB1270" s="5">
        <f t="shared" si="330"/>
        <v>1</v>
      </c>
      <c r="AC1270" s="5">
        <f t="shared" si="331"/>
        <v>1</v>
      </c>
      <c r="AD1270" s="5">
        <f t="shared" si="332"/>
        <v>1</v>
      </c>
    </row>
    <row r="1271" spans="15:30" x14ac:dyDescent="0.2">
      <c r="O1271" s="6">
        <f t="shared" si="317"/>
        <v>127.78999999999701</v>
      </c>
      <c r="P1271" s="6">
        <f t="shared" si="318"/>
        <v>127.79999999999701</v>
      </c>
      <c r="Q1271" s="5">
        <f t="shared" si="319"/>
        <v>1.0175639899792723</v>
      </c>
      <c r="R1271" s="5">
        <f t="shared" si="320"/>
        <v>1.0175639899792723</v>
      </c>
      <c r="S1271" s="5">
        <f t="shared" si="321"/>
        <v>1.0279664414295939</v>
      </c>
      <c r="T1271" s="5">
        <f t="shared" si="322"/>
        <v>1.0329395817665443</v>
      </c>
      <c r="U1271" s="5">
        <f t="shared" si="323"/>
        <v>1.0329395817665443</v>
      </c>
      <c r="V1271" s="5">
        <f t="shared" si="324"/>
        <v>1.0329395817665443</v>
      </c>
      <c r="W1271" s="5">
        <f t="shared" si="325"/>
        <v>1.0329395817665443</v>
      </c>
      <c r="X1271" s="5">
        <f t="shared" si="326"/>
        <v>1</v>
      </c>
      <c r="Y1271" s="5">
        <f t="shared" si="327"/>
        <v>1.0175639899792723</v>
      </c>
      <c r="Z1271" s="5">
        <f t="shared" si="328"/>
        <v>1</v>
      </c>
      <c r="AA1271" s="5">
        <f t="shared" si="329"/>
        <v>1</v>
      </c>
      <c r="AB1271" s="5">
        <f t="shared" si="330"/>
        <v>1</v>
      </c>
      <c r="AC1271" s="5">
        <f t="shared" si="331"/>
        <v>1</v>
      </c>
      <c r="AD1271" s="5">
        <f t="shared" si="332"/>
        <v>1</v>
      </c>
    </row>
    <row r="1272" spans="15:30" x14ac:dyDescent="0.2">
      <c r="O1272" s="6">
        <f t="shared" si="317"/>
        <v>127.889999999997</v>
      </c>
      <c r="P1272" s="6">
        <f t="shared" si="318"/>
        <v>127.89999999999701</v>
      </c>
      <c r="Q1272" s="5">
        <f t="shared" si="319"/>
        <v>1.017430150367121</v>
      </c>
      <c r="R1272" s="5">
        <f t="shared" si="320"/>
        <v>1.017430150367121</v>
      </c>
      <c r="S1272" s="5">
        <f t="shared" si="321"/>
        <v>1.027804828717102</v>
      </c>
      <c r="T1272" s="5">
        <f t="shared" si="322"/>
        <v>1.0327699861927062</v>
      </c>
      <c r="U1272" s="5">
        <f t="shared" si="323"/>
        <v>1.0327699861927062</v>
      </c>
      <c r="V1272" s="5">
        <f t="shared" si="324"/>
        <v>1.0327699861927062</v>
      </c>
      <c r="W1272" s="5">
        <f t="shared" si="325"/>
        <v>1.0327699861927062</v>
      </c>
      <c r="X1272" s="5">
        <f t="shared" si="326"/>
        <v>1</v>
      </c>
      <c r="Y1272" s="5">
        <f t="shared" si="327"/>
        <v>1.017430150367121</v>
      </c>
      <c r="Z1272" s="5">
        <f t="shared" si="328"/>
        <v>1</v>
      </c>
      <c r="AA1272" s="5">
        <f t="shared" si="329"/>
        <v>1</v>
      </c>
      <c r="AB1272" s="5">
        <f t="shared" si="330"/>
        <v>1</v>
      </c>
      <c r="AC1272" s="5">
        <f t="shared" si="331"/>
        <v>1</v>
      </c>
      <c r="AD1272" s="5">
        <f t="shared" si="332"/>
        <v>1</v>
      </c>
    </row>
    <row r="1273" spans="15:30" x14ac:dyDescent="0.2">
      <c r="O1273" s="6">
        <f t="shared" si="317"/>
        <v>127.989999999997</v>
      </c>
      <c r="P1273" s="6">
        <f t="shared" si="318"/>
        <v>127.999999999997</v>
      </c>
      <c r="Q1273" s="5">
        <f t="shared" si="319"/>
        <v>1.0172969397214626</v>
      </c>
      <c r="R1273" s="5">
        <f t="shared" si="320"/>
        <v>1.0172969397214626</v>
      </c>
      <c r="S1273" s="5">
        <f t="shared" si="321"/>
        <v>1.0276438289791436</v>
      </c>
      <c r="T1273" s="5">
        <f t="shared" si="322"/>
        <v>1.0326009810947354</v>
      </c>
      <c r="U1273" s="5">
        <f t="shared" si="323"/>
        <v>1.0326009810947354</v>
      </c>
      <c r="V1273" s="5">
        <f t="shared" si="324"/>
        <v>1.0326009810947354</v>
      </c>
      <c r="W1273" s="5">
        <f t="shared" si="325"/>
        <v>1.0326009810947354</v>
      </c>
      <c r="X1273" s="5">
        <f t="shared" si="326"/>
        <v>1</v>
      </c>
      <c r="Y1273" s="5">
        <f t="shared" si="327"/>
        <v>1.0172969397214626</v>
      </c>
      <c r="Z1273" s="5">
        <f t="shared" si="328"/>
        <v>1</v>
      </c>
      <c r="AA1273" s="5">
        <f t="shared" si="329"/>
        <v>1</v>
      </c>
      <c r="AB1273" s="5">
        <f t="shared" si="330"/>
        <v>1</v>
      </c>
      <c r="AC1273" s="5">
        <f t="shared" si="331"/>
        <v>1</v>
      </c>
      <c r="AD1273" s="5">
        <f t="shared" si="332"/>
        <v>1</v>
      </c>
    </row>
    <row r="1274" spans="15:30" x14ac:dyDescent="0.2">
      <c r="O1274" s="6">
        <f t="shared" si="317"/>
        <v>128.08999999999702</v>
      </c>
      <c r="P1274" s="6">
        <f t="shared" si="318"/>
        <v>128.09999999999701</v>
      </c>
      <c r="Q1274" s="5">
        <f t="shared" si="319"/>
        <v>1.0171643564495285</v>
      </c>
      <c r="R1274" s="5">
        <f t="shared" si="320"/>
        <v>1.0171643564495285</v>
      </c>
      <c r="S1274" s="5">
        <f t="shared" si="321"/>
        <v>1.0274834406579938</v>
      </c>
      <c r="T1274" s="5">
        <f t="shared" si="322"/>
        <v>1.0324325649775157</v>
      </c>
      <c r="U1274" s="5">
        <f t="shared" si="323"/>
        <v>1.0324325649775157</v>
      </c>
      <c r="V1274" s="5">
        <f t="shared" si="324"/>
        <v>1.0324325649775157</v>
      </c>
      <c r="W1274" s="5">
        <f t="shared" si="325"/>
        <v>1.0324325649775157</v>
      </c>
      <c r="X1274" s="5">
        <f t="shared" si="326"/>
        <v>1</v>
      </c>
      <c r="Y1274" s="5">
        <f t="shared" si="327"/>
        <v>1.0171643564495285</v>
      </c>
      <c r="Z1274" s="5">
        <f t="shared" si="328"/>
        <v>1</v>
      </c>
      <c r="AA1274" s="5">
        <f t="shared" si="329"/>
        <v>1</v>
      </c>
      <c r="AB1274" s="5">
        <f t="shared" si="330"/>
        <v>1</v>
      </c>
      <c r="AC1274" s="5">
        <f t="shared" si="331"/>
        <v>1</v>
      </c>
      <c r="AD1274" s="5">
        <f t="shared" si="332"/>
        <v>1</v>
      </c>
    </row>
    <row r="1275" spans="15:30" x14ac:dyDescent="0.2">
      <c r="O1275" s="6">
        <f t="shared" si="317"/>
        <v>128.18999999999701</v>
      </c>
      <c r="P1275" s="6">
        <f t="shared" si="318"/>
        <v>128.199999999997</v>
      </c>
      <c r="Q1275" s="5">
        <f t="shared" si="319"/>
        <v>1.0170323989641936</v>
      </c>
      <c r="R1275" s="5">
        <f t="shared" si="320"/>
        <v>1.0170323989641936</v>
      </c>
      <c r="S1275" s="5">
        <f t="shared" si="321"/>
        <v>1.0273236622013679</v>
      </c>
      <c r="T1275" s="5">
        <f t="shared" si="322"/>
        <v>1.0322647363510966</v>
      </c>
      <c r="U1275" s="5">
        <f t="shared" si="323"/>
        <v>1.0322647363510966</v>
      </c>
      <c r="V1275" s="5">
        <f t="shared" si="324"/>
        <v>1.0322647363510966</v>
      </c>
      <c r="W1275" s="5">
        <f t="shared" si="325"/>
        <v>1.0322647363510966</v>
      </c>
      <c r="X1275" s="5">
        <f t="shared" si="326"/>
        <v>1</v>
      </c>
      <c r="Y1275" s="5">
        <f t="shared" si="327"/>
        <v>1.0170323989641936</v>
      </c>
      <c r="Z1275" s="5">
        <f t="shared" si="328"/>
        <v>1</v>
      </c>
      <c r="AA1275" s="5">
        <f t="shared" si="329"/>
        <v>1</v>
      </c>
      <c r="AB1275" s="5">
        <f t="shared" si="330"/>
        <v>1</v>
      </c>
      <c r="AC1275" s="5">
        <f t="shared" si="331"/>
        <v>1</v>
      </c>
      <c r="AD1275" s="5">
        <f t="shared" si="332"/>
        <v>1</v>
      </c>
    </row>
    <row r="1276" spans="15:30" x14ac:dyDescent="0.2">
      <c r="O1276" s="6">
        <f t="shared" si="317"/>
        <v>128.28999999999701</v>
      </c>
      <c r="P1276" s="6">
        <f t="shared" si="318"/>
        <v>128.299999999997</v>
      </c>
      <c r="Q1276" s="5">
        <f t="shared" si="319"/>
        <v>1.0169010656839521</v>
      </c>
      <c r="R1276" s="5">
        <f t="shared" si="320"/>
        <v>1.0169010656839521</v>
      </c>
      <c r="S1276" s="5">
        <f t="shared" si="321"/>
        <v>1.0271644920623999</v>
      </c>
      <c r="T1276" s="5">
        <f t="shared" si="322"/>
        <v>1.0320974937306711</v>
      </c>
      <c r="U1276" s="5">
        <f t="shared" si="323"/>
        <v>1.0320974937306711</v>
      </c>
      <c r="V1276" s="5">
        <f t="shared" si="324"/>
        <v>1.0320974937306711</v>
      </c>
      <c r="W1276" s="5">
        <f t="shared" si="325"/>
        <v>1.0320974937306711</v>
      </c>
      <c r="X1276" s="5">
        <f t="shared" si="326"/>
        <v>1</v>
      </c>
      <c r="Y1276" s="5">
        <f t="shared" si="327"/>
        <v>1.0169010656839521</v>
      </c>
      <c r="Z1276" s="5">
        <f t="shared" si="328"/>
        <v>1</v>
      </c>
      <c r="AA1276" s="5">
        <f t="shared" si="329"/>
        <v>1</v>
      </c>
      <c r="AB1276" s="5">
        <f t="shared" si="330"/>
        <v>1</v>
      </c>
      <c r="AC1276" s="5">
        <f t="shared" si="331"/>
        <v>1</v>
      </c>
      <c r="AD1276" s="5">
        <f t="shared" si="332"/>
        <v>1</v>
      </c>
    </row>
    <row r="1277" spans="15:30" x14ac:dyDescent="0.2">
      <c r="O1277" s="6">
        <f t="shared" si="317"/>
        <v>128.389999999997</v>
      </c>
      <c r="P1277" s="6">
        <f t="shared" si="318"/>
        <v>128.39999999999699</v>
      </c>
      <c r="Q1277" s="5">
        <f t="shared" si="319"/>
        <v>1.0167703550328917</v>
      </c>
      <c r="R1277" s="5">
        <f t="shared" si="320"/>
        <v>1.0167703550328917</v>
      </c>
      <c r="S1277" s="5">
        <f t="shared" si="321"/>
        <v>1.027005928699618</v>
      </c>
      <c r="T1277" s="5">
        <f t="shared" si="322"/>
        <v>1.0319308356365546</v>
      </c>
      <c r="U1277" s="5">
        <f t="shared" si="323"/>
        <v>1.0319308356365546</v>
      </c>
      <c r="V1277" s="5">
        <f t="shared" si="324"/>
        <v>1.0319308356365546</v>
      </c>
      <c r="W1277" s="5">
        <f t="shared" si="325"/>
        <v>1.0319308356365546</v>
      </c>
      <c r="X1277" s="5">
        <f t="shared" si="326"/>
        <v>1</v>
      </c>
      <c r="Y1277" s="5">
        <f t="shared" si="327"/>
        <v>1.0167703550328917</v>
      </c>
      <c r="Z1277" s="5">
        <f t="shared" si="328"/>
        <v>1</v>
      </c>
      <c r="AA1277" s="5">
        <f t="shared" si="329"/>
        <v>1</v>
      </c>
      <c r="AB1277" s="5">
        <f t="shared" si="330"/>
        <v>1</v>
      </c>
      <c r="AC1277" s="5">
        <f t="shared" si="331"/>
        <v>1</v>
      </c>
      <c r="AD1277" s="5">
        <f t="shared" si="332"/>
        <v>1</v>
      </c>
    </row>
    <row r="1278" spans="15:30" x14ac:dyDescent="0.2">
      <c r="O1278" s="6">
        <f t="shared" si="317"/>
        <v>128.489999999997</v>
      </c>
      <c r="P1278" s="6">
        <f t="shared" si="318"/>
        <v>128.49999999999699</v>
      </c>
      <c r="Q1278" s="5">
        <f t="shared" si="319"/>
        <v>1.0166402654406705</v>
      </c>
      <c r="R1278" s="5">
        <f t="shared" si="320"/>
        <v>1.0166402654406705</v>
      </c>
      <c r="S1278" s="5">
        <f t="shared" si="321"/>
        <v>1.0268479705769216</v>
      </c>
      <c r="T1278" s="5">
        <f t="shared" si="322"/>
        <v>1.0317647605941627</v>
      </c>
      <c r="U1278" s="5">
        <f t="shared" si="323"/>
        <v>1.0317647605941627</v>
      </c>
      <c r="V1278" s="5">
        <f t="shared" si="324"/>
        <v>1.0317647605941627</v>
      </c>
      <c r="W1278" s="5">
        <f t="shared" si="325"/>
        <v>1.0317647605941627</v>
      </c>
      <c r="X1278" s="5">
        <f t="shared" si="326"/>
        <v>1</v>
      </c>
      <c r="Y1278" s="5">
        <f t="shared" si="327"/>
        <v>1.0166402654406705</v>
      </c>
      <c r="Z1278" s="5">
        <f t="shared" si="328"/>
        <v>1</v>
      </c>
      <c r="AA1278" s="5">
        <f t="shared" si="329"/>
        <v>1</v>
      </c>
      <c r="AB1278" s="5">
        <f t="shared" si="330"/>
        <v>1</v>
      </c>
      <c r="AC1278" s="5">
        <f t="shared" si="331"/>
        <v>1</v>
      </c>
      <c r="AD1278" s="5">
        <f t="shared" si="332"/>
        <v>1</v>
      </c>
    </row>
    <row r="1279" spans="15:30" x14ac:dyDescent="0.2">
      <c r="O1279" s="6">
        <f t="shared" si="317"/>
        <v>128.58999999999699</v>
      </c>
      <c r="P1279" s="6">
        <f t="shared" si="318"/>
        <v>128.59999999999698</v>
      </c>
      <c r="Q1279" s="5">
        <f t="shared" si="319"/>
        <v>1.0165107953424923</v>
      </c>
      <c r="R1279" s="5">
        <f t="shared" si="320"/>
        <v>1.0165107953424923</v>
      </c>
      <c r="S1279" s="5">
        <f t="shared" si="321"/>
        <v>1.0266906161635574</v>
      </c>
      <c r="T1279" s="5">
        <f t="shared" si="322"/>
        <v>1.0315992671339882</v>
      </c>
      <c r="U1279" s="5">
        <f t="shared" si="323"/>
        <v>1.0315992671339882</v>
      </c>
      <c r="V1279" s="5">
        <f t="shared" si="324"/>
        <v>1.0315992671339882</v>
      </c>
      <c r="W1279" s="5">
        <f t="shared" si="325"/>
        <v>1.0315992671339882</v>
      </c>
      <c r="X1279" s="5">
        <f t="shared" si="326"/>
        <v>1</v>
      </c>
      <c r="Y1279" s="5">
        <f t="shared" si="327"/>
        <v>1.0165107953424923</v>
      </c>
      <c r="Z1279" s="5">
        <f t="shared" si="328"/>
        <v>1</v>
      </c>
      <c r="AA1279" s="5">
        <f t="shared" si="329"/>
        <v>1</v>
      </c>
      <c r="AB1279" s="5">
        <f t="shared" si="330"/>
        <v>1</v>
      </c>
      <c r="AC1279" s="5">
        <f t="shared" si="331"/>
        <v>1</v>
      </c>
      <c r="AD1279" s="5">
        <f t="shared" si="332"/>
        <v>1</v>
      </c>
    </row>
    <row r="1280" spans="15:30" x14ac:dyDescent="0.2">
      <c r="O1280" s="6">
        <f t="shared" si="317"/>
        <v>128.68999999999699</v>
      </c>
      <c r="P1280" s="6">
        <f t="shared" si="318"/>
        <v>128.69999999999698</v>
      </c>
      <c r="Q1280" s="5">
        <f t="shared" si="319"/>
        <v>1.0163819431790813</v>
      </c>
      <c r="R1280" s="5">
        <f t="shared" si="320"/>
        <v>1.0163819431790813</v>
      </c>
      <c r="S1280" s="5">
        <f t="shared" si="321"/>
        <v>1.0265338639340982</v>
      </c>
      <c r="T1280" s="5">
        <f t="shared" si="322"/>
        <v>1.0314343537915815</v>
      </c>
      <c r="U1280" s="5">
        <f t="shared" si="323"/>
        <v>1.0314343537915815</v>
      </c>
      <c r="V1280" s="5">
        <f t="shared" si="324"/>
        <v>1.0314343537915815</v>
      </c>
      <c r="W1280" s="5">
        <f t="shared" si="325"/>
        <v>1.0314343537915815</v>
      </c>
      <c r="X1280" s="5">
        <f t="shared" si="326"/>
        <v>1</v>
      </c>
      <c r="Y1280" s="5">
        <f t="shared" si="327"/>
        <v>1.0163819431790813</v>
      </c>
      <c r="Z1280" s="5">
        <f t="shared" si="328"/>
        <v>1</v>
      </c>
      <c r="AA1280" s="5">
        <f t="shared" si="329"/>
        <v>1</v>
      </c>
      <c r="AB1280" s="5">
        <f t="shared" si="330"/>
        <v>1</v>
      </c>
      <c r="AC1280" s="5">
        <f t="shared" si="331"/>
        <v>1</v>
      </c>
      <c r="AD1280" s="5">
        <f t="shared" si="332"/>
        <v>1</v>
      </c>
    </row>
    <row r="1281" spans="15:30" x14ac:dyDescent="0.2">
      <c r="O1281" s="6">
        <f t="shared" si="317"/>
        <v>128.78999999999698</v>
      </c>
      <c r="P1281" s="6">
        <f t="shared" si="318"/>
        <v>128.79999999999697</v>
      </c>
      <c r="Q1281" s="5">
        <f t="shared" si="319"/>
        <v>1.0162537073966595</v>
      </c>
      <c r="R1281" s="5">
        <f t="shared" si="320"/>
        <v>1.0162537073966595</v>
      </c>
      <c r="S1281" s="5">
        <f t="shared" si="321"/>
        <v>1.0263777123684177</v>
      </c>
      <c r="T1281" s="5">
        <f t="shared" si="322"/>
        <v>1.0312700191075272</v>
      </c>
      <c r="U1281" s="5">
        <f t="shared" si="323"/>
        <v>1.0312700191075272</v>
      </c>
      <c r="V1281" s="5">
        <f t="shared" si="324"/>
        <v>1.0312700191075272</v>
      </c>
      <c r="W1281" s="5">
        <f t="shared" si="325"/>
        <v>1.0312700191075272</v>
      </c>
      <c r="X1281" s="5">
        <f t="shared" si="326"/>
        <v>1</v>
      </c>
      <c r="Y1281" s="5">
        <f t="shared" si="327"/>
        <v>1.0162537073966595</v>
      </c>
      <c r="Z1281" s="5">
        <f t="shared" si="328"/>
        <v>1</v>
      </c>
      <c r="AA1281" s="5">
        <f t="shared" si="329"/>
        <v>1</v>
      </c>
      <c r="AB1281" s="5">
        <f t="shared" si="330"/>
        <v>1</v>
      </c>
      <c r="AC1281" s="5">
        <f t="shared" si="331"/>
        <v>1</v>
      </c>
      <c r="AD1281" s="5">
        <f t="shared" si="332"/>
        <v>1</v>
      </c>
    </row>
    <row r="1282" spans="15:30" x14ac:dyDescent="0.2">
      <c r="O1282" s="6">
        <f t="shared" si="317"/>
        <v>128.88999999999697</v>
      </c>
      <c r="P1282" s="6">
        <f t="shared" si="318"/>
        <v>128.89999999999696</v>
      </c>
      <c r="Q1282" s="5">
        <f t="shared" si="319"/>
        <v>1.0161260864469221</v>
      </c>
      <c r="R1282" s="5">
        <f t="shared" si="320"/>
        <v>1.0161260864469221</v>
      </c>
      <c r="S1282" s="5">
        <f t="shared" si="321"/>
        <v>1.0262221599516694</v>
      </c>
      <c r="T1282" s="5">
        <f t="shared" si="322"/>
        <v>1.0311062616274238</v>
      </c>
      <c r="U1282" s="5">
        <f t="shared" si="323"/>
        <v>1.0311062616274238</v>
      </c>
      <c r="V1282" s="5">
        <f t="shared" si="324"/>
        <v>1.0311062616274238</v>
      </c>
      <c r="W1282" s="5">
        <f t="shared" si="325"/>
        <v>1.0311062616274238</v>
      </c>
      <c r="X1282" s="5">
        <f t="shared" si="326"/>
        <v>1</v>
      </c>
      <c r="Y1282" s="5">
        <f t="shared" si="327"/>
        <v>1.0161260864469221</v>
      </c>
      <c r="Z1282" s="5">
        <f t="shared" si="328"/>
        <v>1</v>
      </c>
      <c r="AA1282" s="5">
        <f t="shared" si="329"/>
        <v>1</v>
      </c>
      <c r="AB1282" s="5">
        <f t="shared" si="330"/>
        <v>1</v>
      </c>
      <c r="AC1282" s="5">
        <f t="shared" si="331"/>
        <v>1</v>
      </c>
      <c r="AD1282" s="5">
        <f t="shared" si="332"/>
        <v>1</v>
      </c>
    </row>
    <row r="1283" spans="15:30" x14ac:dyDescent="0.2">
      <c r="O1283" s="6">
        <f t="shared" ref="O1283:O1346" si="333">P1283-0.01</f>
        <v>128.98999999999697</v>
      </c>
      <c r="P1283" s="6">
        <f t="shared" si="318"/>
        <v>128.99999999999696</v>
      </c>
      <c r="Q1283" s="5">
        <f t="shared" si="319"/>
        <v>1.0159990787870141</v>
      </c>
      <c r="R1283" s="5">
        <f t="shared" si="320"/>
        <v>1.0159990787870141</v>
      </c>
      <c r="S1283" s="5">
        <f t="shared" si="321"/>
        <v>1.026067205174263</v>
      </c>
      <c r="T1283" s="5">
        <f t="shared" si="322"/>
        <v>1.0309430799018617</v>
      </c>
      <c r="U1283" s="5">
        <f t="shared" si="323"/>
        <v>1.0309430799018617</v>
      </c>
      <c r="V1283" s="5">
        <f t="shared" si="324"/>
        <v>1.0309430799018617</v>
      </c>
      <c r="W1283" s="5">
        <f t="shared" si="325"/>
        <v>1.0309430799018617</v>
      </c>
      <c r="X1283" s="5">
        <f t="shared" si="326"/>
        <v>1</v>
      </c>
      <c r="Y1283" s="5">
        <f t="shared" si="327"/>
        <v>1.0159990787870141</v>
      </c>
      <c r="Z1283" s="5">
        <f t="shared" si="328"/>
        <v>1</v>
      </c>
      <c r="AA1283" s="5">
        <f t="shared" si="329"/>
        <v>1</v>
      </c>
      <c r="AB1283" s="5">
        <f t="shared" si="330"/>
        <v>1</v>
      </c>
      <c r="AC1283" s="5">
        <f t="shared" si="331"/>
        <v>1</v>
      </c>
      <c r="AD1283" s="5">
        <f t="shared" si="332"/>
        <v>1</v>
      </c>
    </row>
    <row r="1284" spans="15:30" x14ac:dyDescent="0.2">
      <c r="O1284" s="6">
        <f t="shared" si="333"/>
        <v>129.08999999999696</v>
      </c>
      <c r="P1284" s="6">
        <f t="shared" ref="P1284:P1347" si="334">P1283+0.1</f>
        <v>129.09999999999695</v>
      </c>
      <c r="Q1284" s="5">
        <f t="shared" ref="Q1284:Q1347" si="335">IF($P1284&gt;=$D$5,1,10^($C$5*LOG(MAX($P1284,$E$5)/$D$5)^2))</f>
        <v>1.0158726828795055</v>
      </c>
      <c r="R1284" s="5">
        <f t="shared" ref="R1284:R1347" si="336">IF($P1284&gt;=$D$6,1,10^($C$6*LOG(MAX($P1284,$E$6)/$D$6)^2))</f>
        <v>1.0158726828795055</v>
      </c>
      <c r="S1284" s="5">
        <f t="shared" ref="S1284:S1347" si="337">IF($P1284&gt;=$D$7,1,10^($C$7*LOG(MAX($P1284,$E$7)/$D$7)^2))</f>
        <v>1.0259128465318421</v>
      </c>
      <c r="T1284" s="5">
        <f t="shared" ref="T1284:T1347" si="338">IF($P1284&gt;=$D$8,1,10^($C$8*LOG(MAX($P1284,$E$8)/$D$8)^2))</f>
        <v>1.0307804724864023</v>
      </c>
      <c r="U1284" s="5">
        <f t="shared" ref="U1284:U1347" si="339">IF($P1284&gt;=$D$9,1,10^($C$9*LOG(MAX($P1284,$E$9)/$D$9)^2))</f>
        <v>1.0307804724864023</v>
      </c>
      <c r="V1284" s="5">
        <f t="shared" ref="V1284:V1347" si="340">IF($P1284&gt;=$D$10,1,10^($C$10*LOG(MAX($P1284,$E$10)/$D$10)^2))</f>
        <v>1.0307804724864023</v>
      </c>
      <c r="W1284" s="5">
        <f t="shared" ref="W1284:W1347" si="341">IF($P1284&gt;=$D$11,1,10^($C$11*LOG(MAX($P1284,$E$11)/$D$11)^2))</f>
        <v>1.0307804724864023</v>
      </c>
      <c r="X1284" s="5">
        <f t="shared" ref="X1284:X1347" si="342">IF($P1284&gt;=$H1286,1,10^($G$5*LOG(MAX($P1284,$I$5)/$H$5)^2))</f>
        <v>1</v>
      </c>
      <c r="Y1284" s="5">
        <f t="shared" ref="Y1284:Y1347" si="343">IF($P1284&gt;=$H$6,1,10^($G$6*LOG(MAX($P1284,$I$6)/$H$6)^2))</f>
        <v>1.0158726828795055</v>
      </c>
      <c r="Z1284" s="5">
        <f t="shared" ref="Z1284:Z1347" si="344">IF($P1284&gt;=$H$7,1,10^($G$7*LOG(MAX($P1284,$I$7)/$H$7)^2))</f>
        <v>1</v>
      </c>
      <c r="AA1284" s="5">
        <f t="shared" ref="AA1284:AA1347" si="345">IF(P1284&gt;=$H$8,1,10^($G$8*LOG(MAX($P1284,$I$8)/$H$8)^2))</f>
        <v>1</v>
      </c>
      <c r="AB1284" s="5">
        <f t="shared" ref="AB1284:AB1347" si="346">IF($P1284&gt;=$H$9,1,10^($G$9*LOG(MAX($P1284,$I$9)/$H$9)^2))</f>
        <v>1</v>
      </c>
      <c r="AC1284" s="5">
        <f t="shared" ref="AC1284:AC1347" si="347">IF($P1284&gt;=$H$10,1,10^($G$10*LOG(MAX($P1284,$I$10)/$H$10)^2))</f>
        <v>1</v>
      </c>
      <c r="AD1284" s="5">
        <f t="shared" ref="AD1284:AD1347" si="348">IF($P1284&gt;=$H$11,1,10^($G$11*LOG(MAX($P1284,$I$11)/$H$11)^2))</f>
        <v>1</v>
      </c>
    </row>
    <row r="1285" spans="15:30" x14ac:dyDescent="0.2">
      <c r="O1285" s="6">
        <f t="shared" si="333"/>
        <v>129.18999999999696</v>
      </c>
      <c r="P1285" s="6">
        <f t="shared" si="334"/>
        <v>129.19999999999695</v>
      </c>
      <c r="Q1285" s="5">
        <f t="shared" si="335"/>
        <v>1.0157468971923687</v>
      </c>
      <c r="R1285" s="5">
        <f t="shared" si="336"/>
        <v>1.0157468971923687</v>
      </c>
      <c r="S1285" s="5">
        <f t="shared" si="337"/>
        <v>1.0257590825252616</v>
      </c>
      <c r="T1285" s="5">
        <f t="shared" si="338"/>
        <v>1.0306184379415562</v>
      </c>
      <c r="U1285" s="5">
        <f t="shared" si="339"/>
        <v>1.0306184379415562</v>
      </c>
      <c r="V1285" s="5">
        <f t="shared" si="340"/>
        <v>1.0306184379415562</v>
      </c>
      <c r="W1285" s="5">
        <f t="shared" si="341"/>
        <v>1.0306184379415562</v>
      </c>
      <c r="X1285" s="5">
        <f t="shared" si="342"/>
        <v>1</v>
      </c>
      <c r="Y1285" s="5">
        <f t="shared" si="343"/>
        <v>1.0157468971923687</v>
      </c>
      <c r="Z1285" s="5">
        <f t="shared" si="344"/>
        <v>1</v>
      </c>
      <c r="AA1285" s="5">
        <f t="shared" si="345"/>
        <v>1</v>
      </c>
      <c r="AB1285" s="5">
        <f t="shared" si="346"/>
        <v>1</v>
      </c>
      <c r="AC1285" s="5">
        <f t="shared" si="347"/>
        <v>1</v>
      </c>
      <c r="AD1285" s="5">
        <f t="shared" si="348"/>
        <v>1</v>
      </c>
    </row>
    <row r="1286" spans="15:30" x14ac:dyDescent="0.2">
      <c r="O1286" s="6">
        <f t="shared" si="333"/>
        <v>129.28999999999695</v>
      </c>
      <c r="P1286" s="6">
        <f t="shared" si="334"/>
        <v>129.29999999999694</v>
      </c>
      <c r="Q1286" s="5">
        <f t="shared" si="335"/>
        <v>1.0156217201989552</v>
      </c>
      <c r="R1286" s="5">
        <f t="shared" si="336"/>
        <v>1.0156217201989552</v>
      </c>
      <c r="S1286" s="5">
        <f t="shared" si="337"/>
        <v>1.0256059116605654</v>
      </c>
      <c r="T1286" s="5">
        <f t="shared" si="338"/>
        <v>1.0304569748327632</v>
      </c>
      <c r="U1286" s="5">
        <f t="shared" si="339"/>
        <v>1.0304569748327632</v>
      </c>
      <c r="V1286" s="5">
        <f t="shared" si="340"/>
        <v>1.0304569748327632</v>
      </c>
      <c r="W1286" s="5">
        <f t="shared" si="341"/>
        <v>1.0304569748327632</v>
      </c>
      <c r="X1286" s="5">
        <f t="shared" si="342"/>
        <v>1</v>
      </c>
      <c r="Y1286" s="5">
        <f t="shared" si="343"/>
        <v>1.0156217201989552</v>
      </c>
      <c r="Z1286" s="5">
        <f t="shared" si="344"/>
        <v>1</v>
      </c>
      <c r="AA1286" s="5">
        <f t="shared" si="345"/>
        <v>1</v>
      </c>
      <c r="AB1286" s="5">
        <f t="shared" si="346"/>
        <v>1</v>
      </c>
      <c r="AC1286" s="5">
        <f t="shared" si="347"/>
        <v>1</v>
      </c>
      <c r="AD1286" s="5">
        <f t="shared" si="348"/>
        <v>1</v>
      </c>
    </row>
    <row r="1287" spans="15:30" x14ac:dyDescent="0.2">
      <c r="O1287" s="6">
        <f t="shared" si="333"/>
        <v>129.38999999999695</v>
      </c>
      <c r="P1287" s="6">
        <f t="shared" si="334"/>
        <v>129.39999999999694</v>
      </c>
      <c r="Q1287" s="5">
        <f t="shared" si="335"/>
        <v>1.0154971503779717</v>
      </c>
      <c r="R1287" s="5">
        <f t="shared" si="336"/>
        <v>1.0154971503779717</v>
      </c>
      <c r="S1287" s="5">
        <f t="shared" si="337"/>
        <v>1.0254533324489645</v>
      </c>
      <c r="T1287" s="5">
        <f t="shared" si="338"/>
        <v>1.0302960817303708</v>
      </c>
      <c r="U1287" s="5">
        <f t="shared" si="339"/>
        <v>1.0302960817303708</v>
      </c>
      <c r="V1287" s="5">
        <f t="shared" si="340"/>
        <v>1.0302960817303708</v>
      </c>
      <c r="W1287" s="5">
        <f t="shared" si="341"/>
        <v>1.0302960817303708</v>
      </c>
      <c r="X1287" s="5">
        <f t="shared" si="342"/>
        <v>1</v>
      </c>
      <c r="Y1287" s="5">
        <f t="shared" si="343"/>
        <v>1.0154971503779717</v>
      </c>
      <c r="Z1287" s="5">
        <f t="shared" si="344"/>
        <v>1</v>
      </c>
      <c r="AA1287" s="5">
        <f t="shared" si="345"/>
        <v>1</v>
      </c>
      <c r="AB1287" s="5">
        <f t="shared" si="346"/>
        <v>1</v>
      </c>
      <c r="AC1287" s="5">
        <f t="shared" si="347"/>
        <v>1</v>
      </c>
      <c r="AD1287" s="5">
        <f t="shared" si="348"/>
        <v>1</v>
      </c>
    </row>
    <row r="1288" spans="15:30" x14ac:dyDescent="0.2">
      <c r="O1288" s="6">
        <f t="shared" si="333"/>
        <v>129.48999999999694</v>
      </c>
      <c r="P1288" s="6">
        <f t="shared" si="334"/>
        <v>129.49999999999693</v>
      </c>
      <c r="Q1288" s="5">
        <f t="shared" si="335"/>
        <v>1.0153731862134567</v>
      </c>
      <c r="R1288" s="5">
        <f t="shared" si="336"/>
        <v>1.0153731862134567</v>
      </c>
      <c r="S1288" s="5">
        <f t="shared" si="337"/>
        <v>1.0253013434068141</v>
      </c>
      <c r="T1288" s="5">
        <f t="shared" si="338"/>
        <v>1.0301357572096133</v>
      </c>
      <c r="U1288" s="5">
        <f t="shared" si="339"/>
        <v>1.0301357572096133</v>
      </c>
      <c r="V1288" s="5">
        <f t="shared" si="340"/>
        <v>1.0301357572096133</v>
      </c>
      <c r="W1288" s="5">
        <f t="shared" si="341"/>
        <v>1.0301357572096133</v>
      </c>
      <c r="X1288" s="5">
        <f t="shared" si="342"/>
        <v>1</v>
      </c>
      <c r="Y1288" s="5">
        <f t="shared" si="343"/>
        <v>1.0153731862134567</v>
      </c>
      <c r="Z1288" s="5">
        <f t="shared" si="344"/>
        <v>1</v>
      </c>
      <c r="AA1288" s="5">
        <f t="shared" si="345"/>
        <v>1</v>
      </c>
      <c r="AB1288" s="5">
        <f t="shared" si="346"/>
        <v>1</v>
      </c>
      <c r="AC1288" s="5">
        <f t="shared" si="347"/>
        <v>1</v>
      </c>
      <c r="AD1288" s="5">
        <f t="shared" si="348"/>
        <v>1</v>
      </c>
    </row>
    <row r="1289" spans="15:30" x14ac:dyDescent="0.2">
      <c r="O1289" s="6">
        <f t="shared" si="333"/>
        <v>129.58999999999693</v>
      </c>
      <c r="P1289" s="6">
        <f t="shared" si="334"/>
        <v>129.59999999999692</v>
      </c>
      <c r="Q1289" s="5">
        <f t="shared" si="335"/>
        <v>1.0152498261947582</v>
      </c>
      <c r="R1289" s="5">
        <f t="shared" si="336"/>
        <v>1.0152498261947582</v>
      </c>
      <c r="S1289" s="5">
        <f t="shared" si="337"/>
        <v>1.0251499430555924</v>
      </c>
      <c r="T1289" s="5">
        <f t="shared" si="338"/>
        <v>1.0299759998505913</v>
      </c>
      <c r="U1289" s="5">
        <f t="shared" si="339"/>
        <v>1.0299759998505913</v>
      </c>
      <c r="V1289" s="5">
        <f t="shared" si="340"/>
        <v>1.0299759998505913</v>
      </c>
      <c r="W1289" s="5">
        <f t="shared" si="341"/>
        <v>1.0299759998505913</v>
      </c>
      <c r="X1289" s="5">
        <f t="shared" si="342"/>
        <v>1</v>
      </c>
      <c r="Y1289" s="5">
        <f t="shared" si="343"/>
        <v>1.0152498261947582</v>
      </c>
      <c r="Z1289" s="5">
        <f t="shared" si="344"/>
        <v>1</v>
      </c>
      <c r="AA1289" s="5">
        <f t="shared" si="345"/>
        <v>1</v>
      </c>
      <c r="AB1289" s="5">
        <f t="shared" si="346"/>
        <v>1</v>
      </c>
      <c r="AC1289" s="5">
        <f t="shared" si="347"/>
        <v>1</v>
      </c>
      <c r="AD1289" s="5">
        <f t="shared" si="348"/>
        <v>1</v>
      </c>
    </row>
    <row r="1290" spans="15:30" x14ac:dyDescent="0.2">
      <c r="O1290" s="6">
        <f t="shared" si="333"/>
        <v>129.68999999999693</v>
      </c>
      <c r="P1290" s="6">
        <f t="shared" si="334"/>
        <v>129.69999999999692</v>
      </c>
      <c r="Q1290" s="5">
        <f t="shared" si="335"/>
        <v>1.0151270688165104</v>
      </c>
      <c r="R1290" s="5">
        <f t="shared" si="336"/>
        <v>1.0151270688165104</v>
      </c>
      <c r="S1290" s="5">
        <f t="shared" si="337"/>
        <v>1.0249991299218781</v>
      </c>
      <c r="T1290" s="5">
        <f t="shared" si="338"/>
        <v>1.0298168082382506</v>
      </c>
      <c r="U1290" s="5">
        <f t="shared" si="339"/>
        <v>1.0298168082382506</v>
      </c>
      <c r="V1290" s="5">
        <f t="shared" si="340"/>
        <v>1.0298168082382506</v>
      </c>
      <c r="W1290" s="5">
        <f t="shared" si="341"/>
        <v>1.0298168082382506</v>
      </c>
      <c r="X1290" s="5">
        <f t="shared" si="342"/>
        <v>1</v>
      </c>
      <c r="Y1290" s="5">
        <f t="shared" si="343"/>
        <v>1.0151270688165104</v>
      </c>
      <c r="Z1290" s="5">
        <f t="shared" si="344"/>
        <v>1</v>
      </c>
      <c r="AA1290" s="5">
        <f t="shared" si="345"/>
        <v>1</v>
      </c>
      <c r="AB1290" s="5">
        <f t="shared" si="346"/>
        <v>1</v>
      </c>
      <c r="AC1290" s="5">
        <f t="shared" si="347"/>
        <v>1</v>
      </c>
      <c r="AD1290" s="5">
        <f t="shared" si="348"/>
        <v>1</v>
      </c>
    </row>
    <row r="1291" spans="15:30" x14ac:dyDescent="0.2">
      <c r="O1291" s="6">
        <f t="shared" si="333"/>
        <v>129.78999999999692</v>
      </c>
      <c r="P1291" s="6">
        <f t="shared" si="334"/>
        <v>129.79999999999691</v>
      </c>
      <c r="Q1291" s="5">
        <f t="shared" si="335"/>
        <v>1.01500491257861</v>
      </c>
      <c r="R1291" s="5">
        <f t="shared" si="336"/>
        <v>1.01500491257861</v>
      </c>
      <c r="S1291" s="5">
        <f t="shared" si="337"/>
        <v>1.0248489025373291</v>
      </c>
      <c r="T1291" s="5">
        <f t="shared" si="338"/>
        <v>1.0296581809623628</v>
      </c>
      <c r="U1291" s="5">
        <f t="shared" si="339"/>
        <v>1.0296581809623628</v>
      </c>
      <c r="V1291" s="5">
        <f t="shared" si="340"/>
        <v>1.0296581809623628</v>
      </c>
      <c r="W1291" s="5">
        <f t="shared" si="341"/>
        <v>1.0296581809623628</v>
      </c>
      <c r="X1291" s="5">
        <f t="shared" si="342"/>
        <v>1</v>
      </c>
      <c r="Y1291" s="5">
        <f t="shared" si="343"/>
        <v>1.01500491257861</v>
      </c>
      <c r="Z1291" s="5">
        <f t="shared" si="344"/>
        <v>1</v>
      </c>
      <c r="AA1291" s="5">
        <f t="shared" si="345"/>
        <v>1</v>
      </c>
      <c r="AB1291" s="5">
        <f t="shared" si="346"/>
        <v>1</v>
      </c>
      <c r="AC1291" s="5">
        <f t="shared" si="347"/>
        <v>1</v>
      </c>
      <c r="AD1291" s="5">
        <f t="shared" si="348"/>
        <v>1</v>
      </c>
    </row>
    <row r="1292" spans="15:30" x14ac:dyDescent="0.2">
      <c r="O1292" s="6">
        <f t="shared" si="333"/>
        <v>129.88999999999692</v>
      </c>
      <c r="P1292" s="6">
        <f t="shared" si="334"/>
        <v>129.89999999999691</v>
      </c>
      <c r="Q1292" s="5">
        <f t="shared" si="335"/>
        <v>1.0148833559861952</v>
      </c>
      <c r="R1292" s="5">
        <f t="shared" si="336"/>
        <v>1.0148833559861952</v>
      </c>
      <c r="S1292" s="5">
        <f t="shared" si="337"/>
        <v>1.0246992594386601</v>
      </c>
      <c r="T1292" s="5">
        <f t="shared" si="338"/>
        <v>1.0295001166175037</v>
      </c>
      <c r="U1292" s="5">
        <f t="shared" si="339"/>
        <v>1.0295001166175037</v>
      </c>
      <c r="V1292" s="5">
        <f t="shared" si="340"/>
        <v>1.0295001166175037</v>
      </c>
      <c r="W1292" s="5">
        <f t="shared" si="341"/>
        <v>1.0295001166175037</v>
      </c>
      <c r="X1292" s="5">
        <f t="shared" si="342"/>
        <v>1</v>
      </c>
      <c r="Y1292" s="5">
        <f t="shared" si="343"/>
        <v>1.0148833559861952</v>
      </c>
      <c r="Z1292" s="5">
        <f t="shared" si="344"/>
        <v>1</v>
      </c>
      <c r="AA1292" s="5">
        <f t="shared" si="345"/>
        <v>1</v>
      </c>
      <c r="AB1292" s="5">
        <f t="shared" si="346"/>
        <v>1</v>
      </c>
      <c r="AC1292" s="5">
        <f t="shared" si="347"/>
        <v>1</v>
      </c>
      <c r="AD1292" s="5">
        <f t="shared" si="348"/>
        <v>1</v>
      </c>
    </row>
    <row r="1293" spans="15:30" x14ac:dyDescent="0.2">
      <c r="O1293" s="6">
        <f t="shared" si="333"/>
        <v>129.98999999999691</v>
      </c>
      <c r="P1293" s="6">
        <f t="shared" si="334"/>
        <v>129.9999999999969</v>
      </c>
      <c r="Q1293" s="5">
        <f t="shared" si="335"/>
        <v>1.0147623975496212</v>
      </c>
      <c r="R1293" s="5">
        <f t="shared" si="336"/>
        <v>1.0147623975496212</v>
      </c>
      <c r="S1293" s="5">
        <f t="shared" si="337"/>
        <v>1.024550199167622</v>
      </c>
      <c r="T1293" s="5">
        <f t="shared" si="338"/>
        <v>1.0293426138030337</v>
      </c>
      <c r="U1293" s="5">
        <f t="shared" si="339"/>
        <v>1.0293426138030337</v>
      </c>
      <c r="V1293" s="5">
        <f t="shared" si="340"/>
        <v>1.0293426138030337</v>
      </c>
      <c r="W1293" s="5">
        <f t="shared" si="341"/>
        <v>1.0293426138030337</v>
      </c>
      <c r="X1293" s="5">
        <f t="shared" si="342"/>
        <v>1</v>
      </c>
      <c r="Y1293" s="5">
        <f t="shared" si="343"/>
        <v>1.0147623975496212</v>
      </c>
      <c r="Z1293" s="5">
        <f t="shared" si="344"/>
        <v>1</v>
      </c>
      <c r="AA1293" s="5">
        <f t="shared" si="345"/>
        <v>1</v>
      </c>
      <c r="AB1293" s="5">
        <f t="shared" si="346"/>
        <v>1</v>
      </c>
      <c r="AC1293" s="5">
        <f t="shared" si="347"/>
        <v>1</v>
      </c>
      <c r="AD1293" s="5">
        <f t="shared" si="348"/>
        <v>1</v>
      </c>
    </row>
    <row r="1294" spans="15:30" x14ac:dyDescent="0.2">
      <c r="O1294" s="6">
        <f t="shared" si="333"/>
        <v>130.08999999999691</v>
      </c>
      <c r="P1294" s="6">
        <f t="shared" si="334"/>
        <v>130.0999999999969</v>
      </c>
      <c r="Q1294" s="5">
        <f t="shared" si="335"/>
        <v>1.0146420357844392</v>
      </c>
      <c r="R1294" s="5">
        <f t="shared" si="336"/>
        <v>1.0146420357844392</v>
      </c>
      <c r="S1294" s="5">
        <f t="shared" si="337"/>
        <v>1.0244017202709796</v>
      </c>
      <c r="T1294" s="5">
        <f t="shared" si="338"/>
        <v>1.0291856711230769</v>
      </c>
      <c r="U1294" s="5">
        <f t="shared" si="339"/>
        <v>1.0291856711230769</v>
      </c>
      <c r="V1294" s="5">
        <f t="shared" si="340"/>
        <v>1.0291856711230769</v>
      </c>
      <c r="W1294" s="5">
        <f t="shared" si="341"/>
        <v>1.0291856711230769</v>
      </c>
      <c r="X1294" s="5">
        <f t="shared" si="342"/>
        <v>1</v>
      </c>
      <c r="Y1294" s="5">
        <f t="shared" si="343"/>
        <v>1.0146420357844392</v>
      </c>
      <c r="Z1294" s="5">
        <f t="shared" si="344"/>
        <v>1</v>
      </c>
      <c r="AA1294" s="5">
        <f t="shared" si="345"/>
        <v>1</v>
      </c>
      <c r="AB1294" s="5">
        <f t="shared" si="346"/>
        <v>1</v>
      </c>
      <c r="AC1294" s="5">
        <f t="shared" si="347"/>
        <v>1</v>
      </c>
      <c r="AD1294" s="5">
        <f t="shared" si="348"/>
        <v>1</v>
      </c>
    </row>
    <row r="1295" spans="15:30" x14ac:dyDescent="0.2">
      <c r="O1295" s="6">
        <f t="shared" si="333"/>
        <v>130.1899999999969</v>
      </c>
      <c r="P1295" s="6">
        <f t="shared" si="334"/>
        <v>130.19999999999689</v>
      </c>
      <c r="Q1295" s="5">
        <f t="shared" si="335"/>
        <v>1.0145222692113731</v>
      </c>
      <c r="R1295" s="5">
        <f t="shared" si="336"/>
        <v>1.0145222692113731</v>
      </c>
      <c r="S1295" s="5">
        <f t="shared" si="337"/>
        <v>1.0242538213004908</v>
      </c>
      <c r="T1295" s="5">
        <f t="shared" si="338"/>
        <v>1.0290292871865021</v>
      </c>
      <c r="U1295" s="5">
        <f t="shared" si="339"/>
        <v>1.0290292871865021</v>
      </c>
      <c r="V1295" s="5">
        <f t="shared" si="340"/>
        <v>1.0290292871865021</v>
      </c>
      <c r="W1295" s="5">
        <f t="shared" si="341"/>
        <v>1.0290292871865021</v>
      </c>
      <c r="X1295" s="5">
        <f t="shared" si="342"/>
        <v>1</v>
      </c>
      <c r="Y1295" s="5">
        <f t="shared" si="343"/>
        <v>1.0145222692113731</v>
      </c>
      <c r="Z1295" s="5">
        <f t="shared" si="344"/>
        <v>1</v>
      </c>
      <c r="AA1295" s="5">
        <f t="shared" si="345"/>
        <v>1</v>
      </c>
      <c r="AB1295" s="5">
        <f t="shared" si="346"/>
        <v>1</v>
      </c>
      <c r="AC1295" s="5">
        <f t="shared" si="347"/>
        <v>1</v>
      </c>
      <c r="AD1295" s="5">
        <f t="shared" si="348"/>
        <v>1</v>
      </c>
    </row>
    <row r="1296" spans="15:30" x14ac:dyDescent="0.2">
      <c r="O1296" s="6">
        <f t="shared" si="333"/>
        <v>130.28999999999689</v>
      </c>
      <c r="P1296" s="6">
        <f t="shared" si="334"/>
        <v>130.29999999999688</v>
      </c>
      <c r="Q1296" s="5">
        <f t="shared" si="335"/>
        <v>1.0144030963562976</v>
      </c>
      <c r="R1296" s="5">
        <f t="shared" si="336"/>
        <v>1.0144030963562976</v>
      </c>
      <c r="S1296" s="5">
        <f t="shared" si="337"/>
        <v>1.0241065008128847</v>
      </c>
      <c r="T1296" s="5">
        <f t="shared" si="338"/>
        <v>1.0288734606069019</v>
      </c>
      <c r="U1296" s="5">
        <f t="shared" si="339"/>
        <v>1.0288734606069019</v>
      </c>
      <c r="V1296" s="5">
        <f t="shared" si="340"/>
        <v>1.0288734606069019</v>
      </c>
      <c r="W1296" s="5">
        <f t="shared" si="341"/>
        <v>1.0288734606069019</v>
      </c>
      <c r="X1296" s="5">
        <f t="shared" si="342"/>
        <v>1</v>
      </c>
      <c r="Y1296" s="5">
        <f t="shared" si="343"/>
        <v>1.0144030963562976</v>
      </c>
      <c r="Z1296" s="5">
        <f t="shared" si="344"/>
        <v>1</v>
      </c>
      <c r="AA1296" s="5">
        <f t="shared" si="345"/>
        <v>1</v>
      </c>
      <c r="AB1296" s="5">
        <f t="shared" si="346"/>
        <v>1</v>
      </c>
      <c r="AC1296" s="5">
        <f t="shared" si="347"/>
        <v>1</v>
      </c>
      <c r="AD1296" s="5">
        <f t="shared" si="348"/>
        <v>1</v>
      </c>
    </row>
    <row r="1297" spans="15:30" x14ac:dyDescent="0.2">
      <c r="O1297" s="6">
        <f t="shared" si="333"/>
        <v>130.38999999999689</v>
      </c>
      <c r="P1297" s="6">
        <f t="shared" si="334"/>
        <v>130.39999999999688</v>
      </c>
      <c r="Q1297" s="5">
        <f t="shared" si="335"/>
        <v>1.0142845157502156</v>
      </c>
      <c r="R1297" s="5">
        <f t="shared" si="336"/>
        <v>1.0142845157502156</v>
      </c>
      <c r="S1297" s="5">
        <f t="shared" si="337"/>
        <v>1.0239597573698414</v>
      </c>
      <c r="T1297" s="5">
        <f t="shared" si="338"/>
        <v>1.028718190002573</v>
      </c>
      <c r="U1297" s="5">
        <f t="shared" si="339"/>
        <v>1.028718190002573</v>
      </c>
      <c r="V1297" s="5">
        <f t="shared" si="340"/>
        <v>1.028718190002573</v>
      </c>
      <c r="W1297" s="5">
        <f t="shared" si="341"/>
        <v>1.028718190002573</v>
      </c>
      <c r="X1297" s="5">
        <f t="shared" si="342"/>
        <v>1</v>
      </c>
      <c r="Y1297" s="5">
        <f t="shared" si="343"/>
        <v>1.0142845157502156</v>
      </c>
      <c r="Z1297" s="5">
        <f t="shared" si="344"/>
        <v>1</v>
      </c>
      <c r="AA1297" s="5">
        <f t="shared" si="345"/>
        <v>1</v>
      </c>
      <c r="AB1297" s="5">
        <f t="shared" si="346"/>
        <v>1</v>
      </c>
      <c r="AC1297" s="5">
        <f t="shared" si="347"/>
        <v>1</v>
      </c>
      <c r="AD1297" s="5">
        <f t="shared" si="348"/>
        <v>1</v>
      </c>
    </row>
    <row r="1298" spans="15:30" x14ac:dyDescent="0.2">
      <c r="O1298" s="6">
        <f t="shared" si="333"/>
        <v>130.48999999999688</v>
      </c>
      <c r="P1298" s="6">
        <f t="shared" si="334"/>
        <v>130.49999999999687</v>
      </c>
      <c r="Q1298" s="5">
        <f t="shared" si="335"/>
        <v>1.0141665259292374</v>
      </c>
      <c r="R1298" s="5">
        <f t="shared" si="336"/>
        <v>1.0141665259292374</v>
      </c>
      <c r="S1298" s="5">
        <f t="shared" si="337"/>
        <v>1.0238135895379703</v>
      </c>
      <c r="T1298" s="5">
        <f t="shared" si="338"/>
        <v>1.0285634739964968</v>
      </c>
      <c r="U1298" s="5">
        <f t="shared" si="339"/>
        <v>1.0285634739964968</v>
      </c>
      <c r="V1298" s="5">
        <f t="shared" si="340"/>
        <v>1.0285634739964968</v>
      </c>
      <c r="W1298" s="5">
        <f t="shared" si="341"/>
        <v>1.0285634739964968</v>
      </c>
      <c r="X1298" s="5">
        <f t="shared" si="342"/>
        <v>1</v>
      </c>
      <c r="Y1298" s="5">
        <f t="shared" si="343"/>
        <v>1.0141665259292374</v>
      </c>
      <c r="Z1298" s="5">
        <f t="shared" si="344"/>
        <v>1</v>
      </c>
      <c r="AA1298" s="5">
        <f t="shared" si="345"/>
        <v>1</v>
      </c>
      <c r="AB1298" s="5">
        <f t="shared" si="346"/>
        <v>1</v>
      </c>
      <c r="AC1298" s="5">
        <f t="shared" si="347"/>
        <v>1</v>
      </c>
      <c r="AD1298" s="5">
        <f t="shared" si="348"/>
        <v>1</v>
      </c>
    </row>
    <row r="1299" spans="15:30" x14ac:dyDescent="0.2">
      <c r="O1299" s="6">
        <f t="shared" si="333"/>
        <v>130.58999999999688</v>
      </c>
      <c r="P1299" s="6">
        <f t="shared" si="334"/>
        <v>130.59999999999687</v>
      </c>
      <c r="Q1299" s="5">
        <f t="shared" si="335"/>
        <v>1.0140491254345567</v>
      </c>
      <c r="R1299" s="5">
        <f t="shared" si="336"/>
        <v>1.0140491254345567</v>
      </c>
      <c r="S1299" s="5">
        <f t="shared" si="337"/>
        <v>1.0236679958887889</v>
      </c>
      <c r="T1299" s="5">
        <f t="shared" si="338"/>
        <v>1.0284093112163193</v>
      </c>
      <c r="U1299" s="5">
        <f t="shared" si="339"/>
        <v>1.0284093112163193</v>
      </c>
      <c r="V1299" s="5">
        <f t="shared" si="340"/>
        <v>1.0284093112163193</v>
      </c>
      <c r="W1299" s="5">
        <f t="shared" si="341"/>
        <v>1.0284093112163193</v>
      </c>
      <c r="X1299" s="5">
        <f t="shared" si="342"/>
        <v>1</v>
      </c>
      <c r="Y1299" s="5">
        <f t="shared" si="343"/>
        <v>1.0140491254345567</v>
      </c>
      <c r="Z1299" s="5">
        <f t="shared" si="344"/>
        <v>1</v>
      </c>
      <c r="AA1299" s="5">
        <f t="shared" si="345"/>
        <v>1</v>
      </c>
      <c r="AB1299" s="5">
        <f t="shared" si="346"/>
        <v>1</v>
      </c>
      <c r="AC1299" s="5">
        <f t="shared" si="347"/>
        <v>1</v>
      </c>
      <c r="AD1299" s="5">
        <f t="shared" si="348"/>
        <v>1</v>
      </c>
    </row>
    <row r="1300" spans="15:30" x14ac:dyDescent="0.2">
      <c r="O1300" s="6">
        <f t="shared" si="333"/>
        <v>130.68999999999687</v>
      </c>
      <c r="P1300" s="6">
        <f t="shared" si="334"/>
        <v>130.69999999999686</v>
      </c>
      <c r="Q1300" s="5">
        <f t="shared" si="335"/>
        <v>1.0139323128124311</v>
      </c>
      <c r="R1300" s="5">
        <f t="shared" si="336"/>
        <v>1.0139323128124311</v>
      </c>
      <c r="S1300" s="5">
        <f t="shared" si="337"/>
        <v>1.0235229749987034</v>
      </c>
      <c r="T1300" s="5">
        <f t="shared" si="338"/>
        <v>1.0282557002943313</v>
      </c>
      <c r="U1300" s="5">
        <f t="shared" si="339"/>
        <v>1.0282557002943313</v>
      </c>
      <c r="V1300" s="5">
        <f t="shared" si="340"/>
        <v>1.0282557002943313</v>
      </c>
      <c r="W1300" s="5">
        <f t="shared" si="341"/>
        <v>1.0282557002943313</v>
      </c>
      <c r="X1300" s="5">
        <f t="shared" si="342"/>
        <v>1</v>
      </c>
      <c r="Y1300" s="5">
        <f t="shared" si="343"/>
        <v>1.0139323128124311</v>
      </c>
      <c r="Z1300" s="5">
        <f t="shared" si="344"/>
        <v>1</v>
      </c>
      <c r="AA1300" s="5">
        <f t="shared" si="345"/>
        <v>1</v>
      </c>
      <c r="AB1300" s="5">
        <f t="shared" si="346"/>
        <v>1</v>
      </c>
      <c r="AC1300" s="5">
        <f t="shared" si="347"/>
        <v>1</v>
      </c>
      <c r="AD1300" s="5">
        <f t="shared" si="348"/>
        <v>1</v>
      </c>
    </row>
    <row r="1301" spans="15:30" x14ac:dyDescent="0.2">
      <c r="O1301" s="6">
        <f t="shared" si="333"/>
        <v>130.78999999999687</v>
      </c>
      <c r="P1301" s="6">
        <f t="shared" si="334"/>
        <v>130.79999999999686</v>
      </c>
      <c r="Q1301" s="5">
        <f t="shared" si="335"/>
        <v>1.0138160866141581</v>
      </c>
      <c r="R1301" s="5">
        <f t="shared" si="336"/>
        <v>1.0138160866141581</v>
      </c>
      <c r="S1301" s="5">
        <f t="shared" si="337"/>
        <v>1.0233785254489858</v>
      </c>
      <c r="T1301" s="5">
        <f t="shared" si="338"/>
        <v>1.0281026398674495</v>
      </c>
      <c r="U1301" s="5">
        <f t="shared" si="339"/>
        <v>1.0281026398674495</v>
      </c>
      <c r="V1301" s="5">
        <f t="shared" si="340"/>
        <v>1.0281026398674495</v>
      </c>
      <c r="W1301" s="5">
        <f t="shared" si="341"/>
        <v>1.0281026398674495</v>
      </c>
      <c r="X1301" s="5">
        <f t="shared" si="342"/>
        <v>1</v>
      </c>
      <c r="Y1301" s="5">
        <f t="shared" si="343"/>
        <v>1.0138160866141581</v>
      </c>
      <c r="Z1301" s="5">
        <f t="shared" si="344"/>
        <v>1</v>
      </c>
      <c r="AA1301" s="5">
        <f t="shared" si="345"/>
        <v>1</v>
      </c>
      <c r="AB1301" s="5">
        <f t="shared" si="346"/>
        <v>1</v>
      </c>
      <c r="AC1301" s="5">
        <f t="shared" si="347"/>
        <v>1</v>
      </c>
      <c r="AD1301" s="5">
        <f t="shared" si="348"/>
        <v>1</v>
      </c>
    </row>
    <row r="1302" spans="15:30" x14ac:dyDescent="0.2">
      <c r="O1302" s="6">
        <f t="shared" si="333"/>
        <v>130.88999999999686</v>
      </c>
      <c r="P1302" s="6">
        <f t="shared" si="334"/>
        <v>130.89999999999685</v>
      </c>
      <c r="Q1302" s="5">
        <f t="shared" si="335"/>
        <v>1.0137004453960556</v>
      </c>
      <c r="R1302" s="5">
        <f t="shared" si="336"/>
        <v>1.0137004453960556</v>
      </c>
      <c r="S1302" s="5">
        <f t="shared" si="337"/>
        <v>1.0232346458257553</v>
      </c>
      <c r="T1302" s="5">
        <f t="shared" si="338"/>
        <v>1.027950128577197</v>
      </c>
      <c r="U1302" s="5">
        <f t="shared" si="339"/>
        <v>1.027950128577197</v>
      </c>
      <c r="V1302" s="5">
        <f t="shared" si="340"/>
        <v>1.027950128577197</v>
      </c>
      <c r="W1302" s="5">
        <f t="shared" si="341"/>
        <v>1.027950128577197</v>
      </c>
      <c r="X1302" s="5">
        <f t="shared" si="342"/>
        <v>1</v>
      </c>
      <c r="Y1302" s="5">
        <f t="shared" si="343"/>
        <v>1.0137004453960556</v>
      </c>
      <c r="Z1302" s="5">
        <f t="shared" si="344"/>
        <v>1</v>
      </c>
      <c r="AA1302" s="5">
        <f t="shared" si="345"/>
        <v>1</v>
      </c>
      <c r="AB1302" s="5">
        <f t="shared" si="346"/>
        <v>1</v>
      </c>
      <c r="AC1302" s="5">
        <f t="shared" si="347"/>
        <v>1</v>
      </c>
      <c r="AD1302" s="5">
        <f t="shared" si="348"/>
        <v>1</v>
      </c>
    </row>
    <row r="1303" spans="15:30" x14ac:dyDescent="0.2">
      <c r="O1303" s="6">
        <f t="shared" si="333"/>
        <v>130.98999999999685</v>
      </c>
      <c r="P1303" s="6">
        <f t="shared" si="334"/>
        <v>130.99999999999685</v>
      </c>
      <c r="Q1303" s="5">
        <f t="shared" si="335"/>
        <v>1.0135853877194392</v>
      </c>
      <c r="R1303" s="5">
        <f t="shared" si="336"/>
        <v>1.0135853877194392</v>
      </c>
      <c r="S1303" s="5">
        <f t="shared" si="337"/>
        <v>1.0230913347199571</v>
      </c>
      <c r="T1303" s="5">
        <f t="shared" si="338"/>
        <v>1.0277981650696832</v>
      </c>
      <c r="U1303" s="5">
        <f t="shared" si="339"/>
        <v>1.0277981650696832</v>
      </c>
      <c r="V1303" s="5">
        <f t="shared" si="340"/>
        <v>1.0277981650696832</v>
      </c>
      <c r="W1303" s="5">
        <f t="shared" si="341"/>
        <v>1.0277981650696832</v>
      </c>
      <c r="X1303" s="5">
        <f t="shared" si="342"/>
        <v>1</v>
      </c>
      <c r="Y1303" s="5">
        <f t="shared" si="343"/>
        <v>1.0135853877194392</v>
      </c>
      <c r="Z1303" s="5">
        <f t="shared" si="344"/>
        <v>1</v>
      </c>
      <c r="AA1303" s="5">
        <f t="shared" si="345"/>
        <v>1</v>
      </c>
      <c r="AB1303" s="5">
        <f t="shared" si="346"/>
        <v>1</v>
      </c>
      <c r="AC1303" s="5">
        <f t="shared" si="347"/>
        <v>1</v>
      </c>
      <c r="AD1303" s="5">
        <f t="shared" si="348"/>
        <v>1</v>
      </c>
    </row>
    <row r="1304" spans="15:30" x14ac:dyDescent="0.2">
      <c r="O1304" s="6">
        <f t="shared" si="333"/>
        <v>131.08999999999685</v>
      </c>
      <c r="P1304" s="6">
        <f t="shared" si="334"/>
        <v>131.09999999999684</v>
      </c>
      <c r="Q1304" s="5">
        <f t="shared" si="335"/>
        <v>1.0134709121506005</v>
      </c>
      <c r="R1304" s="5">
        <f t="shared" si="336"/>
        <v>1.0134709121506005</v>
      </c>
      <c r="S1304" s="5">
        <f t="shared" si="337"/>
        <v>1.0229485907273412</v>
      </c>
      <c r="T1304" s="5">
        <f t="shared" si="338"/>
        <v>1.0276467479955858</v>
      </c>
      <c r="U1304" s="5">
        <f t="shared" si="339"/>
        <v>1.0276467479955858</v>
      </c>
      <c r="V1304" s="5">
        <f t="shared" si="340"/>
        <v>1.0276467479955858</v>
      </c>
      <c r="W1304" s="5">
        <f t="shared" si="341"/>
        <v>1.0276467479955858</v>
      </c>
      <c r="X1304" s="5">
        <f t="shared" si="342"/>
        <v>1</v>
      </c>
      <c r="Y1304" s="5">
        <f t="shared" si="343"/>
        <v>1.0134709121506005</v>
      </c>
      <c r="Z1304" s="5">
        <f t="shared" si="344"/>
        <v>1</v>
      </c>
      <c r="AA1304" s="5">
        <f t="shared" si="345"/>
        <v>1</v>
      </c>
      <c r="AB1304" s="5">
        <f t="shared" si="346"/>
        <v>1</v>
      </c>
      <c r="AC1304" s="5">
        <f t="shared" si="347"/>
        <v>1</v>
      </c>
      <c r="AD1304" s="5">
        <f t="shared" si="348"/>
        <v>1</v>
      </c>
    </row>
    <row r="1305" spans="15:30" x14ac:dyDescent="0.2">
      <c r="O1305" s="6">
        <f t="shared" si="333"/>
        <v>131.18999999999684</v>
      </c>
      <c r="P1305" s="6">
        <f t="shared" si="334"/>
        <v>131.19999999999683</v>
      </c>
      <c r="Q1305" s="5">
        <f t="shared" si="335"/>
        <v>1.0133570172607869</v>
      </c>
      <c r="R1305" s="5">
        <f t="shared" si="336"/>
        <v>1.0133570172607869</v>
      </c>
      <c r="S1305" s="5">
        <f t="shared" si="337"/>
        <v>1.0228064124484435</v>
      </c>
      <c r="T1305" s="5">
        <f t="shared" si="338"/>
        <v>1.0274958760101305</v>
      </c>
      <c r="U1305" s="5">
        <f t="shared" si="339"/>
        <v>1.0274958760101305</v>
      </c>
      <c r="V1305" s="5">
        <f t="shared" si="340"/>
        <v>1.0274958760101305</v>
      </c>
      <c r="W1305" s="5">
        <f t="shared" si="341"/>
        <v>1.0274958760101305</v>
      </c>
      <c r="X1305" s="5">
        <f t="shared" si="342"/>
        <v>1</v>
      </c>
      <c r="Y1305" s="5">
        <f t="shared" si="343"/>
        <v>1.0133570172607869</v>
      </c>
      <c r="Z1305" s="5">
        <f t="shared" si="344"/>
        <v>1</v>
      </c>
      <c r="AA1305" s="5">
        <f t="shared" si="345"/>
        <v>1</v>
      </c>
      <c r="AB1305" s="5">
        <f t="shared" si="346"/>
        <v>1</v>
      </c>
      <c r="AC1305" s="5">
        <f t="shared" si="347"/>
        <v>1</v>
      </c>
      <c r="AD1305" s="5">
        <f t="shared" si="348"/>
        <v>1</v>
      </c>
    </row>
    <row r="1306" spans="15:30" x14ac:dyDescent="0.2">
      <c r="O1306" s="6">
        <f t="shared" si="333"/>
        <v>131.28999999999684</v>
      </c>
      <c r="P1306" s="6">
        <f t="shared" si="334"/>
        <v>131.29999999999683</v>
      </c>
      <c r="Q1306" s="5">
        <f t="shared" si="335"/>
        <v>1.0132437016261802</v>
      </c>
      <c r="R1306" s="5">
        <f t="shared" si="336"/>
        <v>1.0132437016261802</v>
      </c>
      <c r="S1306" s="5">
        <f t="shared" si="337"/>
        <v>1.0226647984885642</v>
      </c>
      <c r="T1306" s="5">
        <f t="shared" si="338"/>
        <v>1.0273455477730729</v>
      </c>
      <c r="U1306" s="5">
        <f t="shared" si="339"/>
        <v>1.0273455477730729</v>
      </c>
      <c r="V1306" s="5">
        <f t="shared" si="340"/>
        <v>1.0273455477730729</v>
      </c>
      <c r="W1306" s="5">
        <f t="shared" si="341"/>
        <v>1.0273455477730729</v>
      </c>
      <c r="X1306" s="5">
        <f t="shared" si="342"/>
        <v>1</v>
      </c>
      <c r="Y1306" s="5">
        <f t="shared" si="343"/>
        <v>1.0132437016261802</v>
      </c>
      <c r="Z1306" s="5">
        <f t="shared" si="344"/>
        <v>1</v>
      </c>
      <c r="AA1306" s="5">
        <f t="shared" si="345"/>
        <v>1</v>
      </c>
      <c r="AB1306" s="5">
        <f t="shared" si="346"/>
        <v>1</v>
      </c>
      <c r="AC1306" s="5">
        <f t="shared" si="347"/>
        <v>1</v>
      </c>
      <c r="AD1306" s="5">
        <f t="shared" si="348"/>
        <v>1</v>
      </c>
    </row>
    <row r="1307" spans="15:30" x14ac:dyDescent="0.2">
      <c r="O1307" s="6">
        <f t="shared" si="333"/>
        <v>131.38999999999683</v>
      </c>
      <c r="P1307" s="6">
        <f t="shared" si="334"/>
        <v>131.39999999999682</v>
      </c>
      <c r="Q1307" s="5">
        <f t="shared" si="335"/>
        <v>1.0131309638278745</v>
      </c>
      <c r="R1307" s="5">
        <f t="shared" si="336"/>
        <v>1.0131309638278745</v>
      </c>
      <c r="S1307" s="5">
        <f t="shared" si="337"/>
        <v>1.0225237474577491</v>
      </c>
      <c r="T1307" s="5">
        <f t="shared" si="338"/>
        <v>1.0271957619486793</v>
      </c>
      <c r="U1307" s="5">
        <f t="shared" si="339"/>
        <v>1.0271957619486793</v>
      </c>
      <c r="V1307" s="5">
        <f t="shared" si="340"/>
        <v>1.0271957619486793</v>
      </c>
      <c r="W1307" s="5">
        <f t="shared" si="341"/>
        <v>1.0271957619486793</v>
      </c>
      <c r="X1307" s="5">
        <f t="shared" si="342"/>
        <v>1</v>
      </c>
      <c r="Y1307" s="5">
        <f t="shared" si="343"/>
        <v>1.0131309638278745</v>
      </c>
      <c r="Z1307" s="5">
        <f t="shared" si="344"/>
        <v>1</v>
      </c>
      <c r="AA1307" s="5">
        <f t="shared" si="345"/>
        <v>1</v>
      </c>
      <c r="AB1307" s="5">
        <f t="shared" si="346"/>
        <v>1</v>
      </c>
      <c r="AC1307" s="5">
        <f t="shared" si="347"/>
        <v>1</v>
      </c>
      <c r="AD1307" s="5">
        <f t="shared" si="348"/>
        <v>1</v>
      </c>
    </row>
    <row r="1308" spans="15:30" x14ac:dyDescent="0.2">
      <c r="O1308" s="6">
        <f t="shared" si="333"/>
        <v>131.48999999999683</v>
      </c>
      <c r="P1308" s="6">
        <f t="shared" si="334"/>
        <v>131.49999999999682</v>
      </c>
      <c r="Q1308" s="5">
        <f t="shared" si="335"/>
        <v>1.0130188024518567</v>
      </c>
      <c r="R1308" s="5">
        <f t="shared" si="336"/>
        <v>1.0130188024518567</v>
      </c>
      <c r="S1308" s="5">
        <f t="shared" si="337"/>
        <v>1.0223832579707683</v>
      </c>
      <c r="T1308" s="5">
        <f t="shared" si="338"/>
        <v>1.0270465172057079</v>
      </c>
      <c r="U1308" s="5">
        <f t="shared" si="339"/>
        <v>1.0270465172057079</v>
      </c>
      <c r="V1308" s="5">
        <f t="shared" si="340"/>
        <v>1.0270465172057079</v>
      </c>
      <c r="W1308" s="5">
        <f t="shared" si="341"/>
        <v>1.0270465172057079</v>
      </c>
      <c r="X1308" s="5">
        <f t="shared" si="342"/>
        <v>1</v>
      </c>
      <c r="Y1308" s="5">
        <f t="shared" si="343"/>
        <v>1.0130188024518567</v>
      </c>
      <c r="Z1308" s="5">
        <f t="shared" si="344"/>
        <v>1</v>
      </c>
      <c r="AA1308" s="5">
        <f t="shared" si="345"/>
        <v>1</v>
      </c>
      <c r="AB1308" s="5">
        <f t="shared" si="346"/>
        <v>1</v>
      </c>
      <c r="AC1308" s="5">
        <f t="shared" si="347"/>
        <v>1</v>
      </c>
      <c r="AD1308" s="5">
        <f t="shared" si="348"/>
        <v>1</v>
      </c>
    </row>
    <row r="1309" spans="15:30" x14ac:dyDescent="0.2">
      <c r="O1309" s="6">
        <f t="shared" si="333"/>
        <v>131.58999999999682</v>
      </c>
      <c r="P1309" s="6">
        <f t="shared" si="334"/>
        <v>131.59999999999681</v>
      </c>
      <c r="Q1309" s="5">
        <f t="shared" si="335"/>
        <v>1.0129072160889849</v>
      </c>
      <c r="R1309" s="5">
        <f t="shared" si="336"/>
        <v>1.0129072160889849</v>
      </c>
      <c r="S1309" s="5">
        <f t="shared" si="337"/>
        <v>1.0222433286470978</v>
      </c>
      <c r="T1309" s="5">
        <f t="shared" si="338"/>
        <v>1.0268978122173893</v>
      </c>
      <c r="U1309" s="5">
        <f t="shared" si="339"/>
        <v>1.0268978122173893</v>
      </c>
      <c r="V1309" s="5">
        <f t="shared" si="340"/>
        <v>1.0268978122173893</v>
      </c>
      <c r="W1309" s="5">
        <f t="shared" si="341"/>
        <v>1.0268978122173893</v>
      </c>
      <c r="X1309" s="5">
        <f t="shared" si="342"/>
        <v>1</v>
      </c>
      <c r="Y1309" s="5">
        <f t="shared" si="343"/>
        <v>1.0129072160889849</v>
      </c>
      <c r="Z1309" s="5">
        <f t="shared" si="344"/>
        <v>1</v>
      </c>
      <c r="AA1309" s="5">
        <f t="shared" si="345"/>
        <v>1</v>
      </c>
      <c r="AB1309" s="5">
        <f t="shared" si="346"/>
        <v>1</v>
      </c>
      <c r="AC1309" s="5">
        <f t="shared" si="347"/>
        <v>1</v>
      </c>
      <c r="AD1309" s="5">
        <f t="shared" si="348"/>
        <v>1</v>
      </c>
    </row>
    <row r="1310" spans="15:30" x14ac:dyDescent="0.2">
      <c r="O1310" s="6">
        <f t="shared" si="333"/>
        <v>131.68999999999681</v>
      </c>
      <c r="P1310" s="6">
        <f t="shared" si="334"/>
        <v>131.69999999999681</v>
      </c>
      <c r="Q1310" s="5">
        <f t="shared" si="335"/>
        <v>1.0127962033349673</v>
      </c>
      <c r="R1310" s="5">
        <f t="shared" si="336"/>
        <v>1.0127962033349673</v>
      </c>
      <c r="S1310" s="5">
        <f t="shared" si="337"/>
        <v>1.0221039581108975</v>
      </c>
      <c r="T1310" s="5">
        <f t="shared" si="338"/>
        <v>1.0267496456614094</v>
      </c>
      <c r="U1310" s="5">
        <f t="shared" si="339"/>
        <v>1.0267496456614094</v>
      </c>
      <c r="V1310" s="5">
        <f t="shared" si="340"/>
        <v>1.0267496456614094</v>
      </c>
      <c r="W1310" s="5">
        <f t="shared" si="341"/>
        <v>1.0267496456614094</v>
      </c>
      <c r="X1310" s="5">
        <f t="shared" si="342"/>
        <v>1</v>
      </c>
      <c r="Y1310" s="5">
        <f t="shared" si="343"/>
        <v>1.0127962033349673</v>
      </c>
      <c r="Z1310" s="5">
        <f t="shared" si="344"/>
        <v>1</v>
      </c>
      <c r="AA1310" s="5">
        <f t="shared" si="345"/>
        <v>1</v>
      </c>
      <c r="AB1310" s="5">
        <f t="shared" si="346"/>
        <v>1</v>
      </c>
      <c r="AC1310" s="5">
        <f t="shared" si="347"/>
        <v>1</v>
      </c>
      <c r="AD1310" s="5">
        <f t="shared" si="348"/>
        <v>1</v>
      </c>
    </row>
    <row r="1311" spans="15:30" x14ac:dyDescent="0.2">
      <c r="O1311" s="6">
        <f t="shared" si="333"/>
        <v>131.78999999999681</v>
      </c>
      <c r="P1311" s="6">
        <f t="shared" si="334"/>
        <v>131.7999999999968</v>
      </c>
      <c r="Q1311" s="5">
        <f t="shared" si="335"/>
        <v>1.0126857627903423</v>
      </c>
      <c r="R1311" s="5">
        <f t="shared" si="336"/>
        <v>1.0126857627903423</v>
      </c>
      <c r="S1311" s="5">
        <f t="shared" si="337"/>
        <v>1.0219651449909941</v>
      </c>
      <c r="T1311" s="5">
        <f t="shared" si="338"/>
        <v>1.0266020162198892</v>
      </c>
      <c r="U1311" s="5">
        <f t="shared" si="339"/>
        <v>1.0266020162198892</v>
      </c>
      <c r="V1311" s="5">
        <f t="shared" si="340"/>
        <v>1.0266020162198892</v>
      </c>
      <c r="W1311" s="5">
        <f t="shared" si="341"/>
        <v>1.0266020162198892</v>
      </c>
      <c r="X1311" s="5">
        <f t="shared" si="342"/>
        <v>1</v>
      </c>
      <c r="Y1311" s="5">
        <f t="shared" si="343"/>
        <v>1.0126857627903423</v>
      </c>
      <c r="Z1311" s="5">
        <f t="shared" si="344"/>
        <v>1</v>
      </c>
      <c r="AA1311" s="5">
        <f t="shared" si="345"/>
        <v>1</v>
      </c>
      <c r="AB1311" s="5">
        <f t="shared" si="346"/>
        <v>1</v>
      </c>
      <c r="AC1311" s="5">
        <f t="shared" si="347"/>
        <v>1</v>
      </c>
      <c r="AD1311" s="5">
        <f t="shared" si="348"/>
        <v>1</v>
      </c>
    </row>
    <row r="1312" spans="15:30" x14ac:dyDescent="0.2">
      <c r="O1312" s="6">
        <f t="shared" si="333"/>
        <v>131.8899999999968</v>
      </c>
      <c r="P1312" s="6">
        <f t="shared" si="334"/>
        <v>131.89999999999679</v>
      </c>
      <c r="Q1312" s="5">
        <f t="shared" si="335"/>
        <v>1.012575893060458</v>
      </c>
      <c r="R1312" s="5">
        <f t="shared" si="336"/>
        <v>1.012575893060458</v>
      </c>
      <c r="S1312" s="5">
        <f t="shared" si="337"/>
        <v>1.0218268879208596</v>
      </c>
      <c r="T1312" s="5">
        <f t="shared" si="338"/>
        <v>1.0264549225793678</v>
      </c>
      <c r="U1312" s="5">
        <f t="shared" si="339"/>
        <v>1.0264549225793678</v>
      </c>
      <c r="V1312" s="5">
        <f t="shared" si="340"/>
        <v>1.0264549225793678</v>
      </c>
      <c r="W1312" s="5">
        <f t="shared" si="341"/>
        <v>1.0264549225793678</v>
      </c>
      <c r="X1312" s="5">
        <f t="shared" si="342"/>
        <v>1</v>
      </c>
      <c r="Y1312" s="5">
        <f t="shared" si="343"/>
        <v>1.012575893060458</v>
      </c>
      <c r="Z1312" s="5">
        <f t="shared" si="344"/>
        <v>1</v>
      </c>
      <c r="AA1312" s="5">
        <f t="shared" si="345"/>
        <v>1</v>
      </c>
      <c r="AB1312" s="5">
        <f t="shared" si="346"/>
        <v>1</v>
      </c>
      <c r="AC1312" s="5">
        <f t="shared" si="347"/>
        <v>1</v>
      </c>
      <c r="AD1312" s="5">
        <f t="shared" si="348"/>
        <v>1</v>
      </c>
    </row>
    <row r="1313" spans="15:30" x14ac:dyDescent="0.2">
      <c r="O1313" s="6">
        <f t="shared" si="333"/>
        <v>131.9899999999968</v>
      </c>
      <c r="P1313" s="6">
        <f t="shared" si="334"/>
        <v>131.99999999999679</v>
      </c>
      <c r="Q1313" s="5">
        <f t="shared" si="335"/>
        <v>1.0124665927554508</v>
      </c>
      <c r="R1313" s="5">
        <f t="shared" si="336"/>
        <v>1.0124665927554508</v>
      </c>
      <c r="S1313" s="5">
        <f t="shared" si="337"/>
        <v>1.0216891855385926</v>
      </c>
      <c r="T1313" s="5">
        <f t="shared" si="338"/>
        <v>1.026308363430783</v>
      </c>
      <c r="U1313" s="5">
        <f t="shared" si="339"/>
        <v>1.026308363430783</v>
      </c>
      <c r="V1313" s="5">
        <f t="shared" si="340"/>
        <v>1.026308363430783</v>
      </c>
      <c r="W1313" s="5">
        <f t="shared" si="341"/>
        <v>1.026308363430783</v>
      </c>
      <c r="X1313" s="5">
        <f t="shared" si="342"/>
        <v>1</v>
      </c>
      <c r="Y1313" s="5">
        <f t="shared" si="343"/>
        <v>1.0124665927554508</v>
      </c>
      <c r="Z1313" s="5">
        <f t="shared" si="344"/>
        <v>1</v>
      </c>
      <c r="AA1313" s="5">
        <f t="shared" si="345"/>
        <v>1</v>
      </c>
      <c r="AB1313" s="5">
        <f t="shared" si="346"/>
        <v>1</v>
      </c>
      <c r="AC1313" s="5">
        <f t="shared" si="347"/>
        <v>1</v>
      </c>
      <c r="AD1313" s="5">
        <f t="shared" si="348"/>
        <v>1</v>
      </c>
    </row>
    <row r="1314" spans="15:30" x14ac:dyDescent="0.2">
      <c r="O1314" s="6">
        <f t="shared" si="333"/>
        <v>132.08999999999679</v>
      </c>
      <c r="P1314" s="6">
        <f t="shared" si="334"/>
        <v>132.09999999999678</v>
      </c>
      <c r="Q1314" s="5">
        <f t="shared" si="335"/>
        <v>1.0123578604902264</v>
      </c>
      <c r="R1314" s="5">
        <f t="shared" si="336"/>
        <v>1.0123578604902264</v>
      </c>
      <c r="S1314" s="5">
        <f t="shared" si="337"/>
        <v>1.0215520364868986</v>
      </c>
      <c r="T1314" s="5">
        <f t="shared" si="338"/>
        <v>1.0261623374694533</v>
      </c>
      <c r="U1314" s="5">
        <f t="shared" si="339"/>
        <v>1.0261623374694533</v>
      </c>
      <c r="V1314" s="5">
        <f t="shared" si="340"/>
        <v>1.0261623374694533</v>
      </c>
      <c r="W1314" s="5">
        <f t="shared" si="341"/>
        <v>1.0261623374694533</v>
      </c>
      <c r="X1314" s="5">
        <f t="shared" si="342"/>
        <v>1</v>
      </c>
      <c r="Y1314" s="5">
        <f t="shared" si="343"/>
        <v>1.0123578604902264</v>
      </c>
      <c r="Z1314" s="5">
        <f t="shared" si="344"/>
        <v>1</v>
      </c>
      <c r="AA1314" s="5">
        <f t="shared" si="345"/>
        <v>1</v>
      </c>
      <c r="AB1314" s="5">
        <f t="shared" si="346"/>
        <v>1</v>
      </c>
      <c r="AC1314" s="5">
        <f t="shared" si="347"/>
        <v>1</v>
      </c>
      <c r="AD1314" s="5">
        <f t="shared" si="348"/>
        <v>1</v>
      </c>
    </row>
    <row r="1315" spans="15:30" x14ac:dyDescent="0.2">
      <c r="O1315" s="6">
        <f t="shared" si="333"/>
        <v>132.18999999999679</v>
      </c>
      <c r="P1315" s="6">
        <f t="shared" si="334"/>
        <v>132.19999999999678</v>
      </c>
      <c r="Q1315" s="5">
        <f t="shared" si="335"/>
        <v>1.0122496948844386</v>
      </c>
      <c r="R1315" s="5">
        <f t="shared" si="336"/>
        <v>1.0122496948844386</v>
      </c>
      <c r="S1315" s="5">
        <f t="shared" si="337"/>
        <v>1.021415439413071</v>
      </c>
      <c r="T1315" s="5">
        <f t="shared" si="338"/>
        <v>1.0260168433950601</v>
      </c>
      <c r="U1315" s="5">
        <f t="shared" si="339"/>
        <v>1.0260168433950601</v>
      </c>
      <c r="V1315" s="5">
        <f t="shared" si="340"/>
        <v>1.0260168433950601</v>
      </c>
      <c r="W1315" s="5">
        <f t="shared" si="341"/>
        <v>1.0260168433950601</v>
      </c>
      <c r="X1315" s="5">
        <f t="shared" si="342"/>
        <v>1</v>
      </c>
      <c r="Y1315" s="5">
        <f t="shared" si="343"/>
        <v>1.0122496948844386</v>
      </c>
      <c r="Z1315" s="5">
        <f t="shared" si="344"/>
        <v>1</v>
      </c>
      <c r="AA1315" s="5">
        <f t="shared" si="345"/>
        <v>1</v>
      </c>
      <c r="AB1315" s="5">
        <f t="shared" si="346"/>
        <v>1</v>
      </c>
      <c r="AC1315" s="5">
        <f t="shared" si="347"/>
        <v>1</v>
      </c>
      <c r="AD1315" s="5">
        <f t="shared" si="348"/>
        <v>1</v>
      </c>
    </row>
    <row r="1316" spans="15:30" x14ac:dyDescent="0.2">
      <c r="O1316" s="6">
        <f t="shared" si="333"/>
        <v>132.28999999999678</v>
      </c>
      <c r="P1316" s="6">
        <f t="shared" si="334"/>
        <v>132.29999999999677</v>
      </c>
      <c r="Q1316" s="5">
        <f t="shared" si="335"/>
        <v>1.0121420945624695</v>
      </c>
      <c r="R1316" s="5">
        <f t="shared" si="336"/>
        <v>1.0121420945624695</v>
      </c>
      <c r="S1316" s="5">
        <f t="shared" si="337"/>
        <v>1.0212793929689716</v>
      </c>
      <c r="T1316" s="5">
        <f t="shared" si="338"/>
        <v>1.0258718799116291</v>
      </c>
      <c r="U1316" s="5">
        <f t="shared" si="339"/>
        <v>1.0258718799116291</v>
      </c>
      <c r="V1316" s="5">
        <f t="shared" si="340"/>
        <v>1.0258718799116291</v>
      </c>
      <c r="W1316" s="5">
        <f t="shared" si="341"/>
        <v>1.0258718799116291</v>
      </c>
      <c r="X1316" s="5">
        <f t="shared" si="342"/>
        <v>1</v>
      </c>
      <c r="Y1316" s="5">
        <f t="shared" si="343"/>
        <v>1.0121420945624695</v>
      </c>
      <c r="Z1316" s="5">
        <f t="shared" si="344"/>
        <v>1</v>
      </c>
      <c r="AA1316" s="5">
        <f t="shared" si="345"/>
        <v>1</v>
      </c>
      <c r="AB1316" s="5">
        <f t="shared" si="346"/>
        <v>1</v>
      </c>
      <c r="AC1316" s="5">
        <f t="shared" si="347"/>
        <v>1</v>
      </c>
      <c r="AD1316" s="5">
        <f t="shared" si="348"/>
        <v>1</v>
      </c>
    </row>
    <row r="1317" spans="15:30" x14ac:dyDescent="0.2">
      <c r="O1317" s="6">
        <f t="shared" si="333"/>
        <v>132.38999999999677</v>
      </c>
      <c r="P1317" s="6">
        <f t="shared" si="334"/>
        <v>132.39999999999677</v>
      </c>
      <c r="Q1317" s="5">
        <f t="shared" si="335"/>
        <v>1.0120350581534094</v>
      </c>
      <c r="R1317" s="5">
        <f t="shared" si="336"/>
        <v>1.0120350581534094</v>
      </c>
      <c r="S1317" s="5">
        <f t="shared" si="337"/>
        <v>1.0211438958110117</v>
      </c>
      <c r="T1317" s="5">
        <f t="shared" si="338"/>
        <v>1.0257274457275125</v>
      </c>
      <c r="U1317" s="5">
        <f t="shared" si="339"/>
        <v>1.0257274457275125</v>
      </c>
      <c r="V1317" s="5">
        <f t="shared" si="340"/>
        <v>1.0257274457275125</v>
      </c>
      <c r="W1317" s="5">
        <f t="shared" si="341"/>
        <v>1.0257274457275125</v>
      </c>
      <c r="X1317" s="5">
        <f t="shared" si="342"/>
        <v>1</v>
      </c>
      <c r="Y1317" s="5">
        <f t="shared" si="343"/>
        <v>1.0120350581534094</v>
      </c>
      <c r="Z1317" s="5">
        <f t="shared" si="344"/>
        <v>1</v>
      </c>
      <c r="AA1317" s="5">
        <f t="shared" si="345"/>
        <v>1</v>
      </c>
      <c r="AB1317" s="5">
        <f t="shared" si="346"/>
        <v>1</v>
      </c>
      <c r="AC1317" s="5">
        <f t="shared" si="347"/>
        <v>1</v>
      </c>
      <c r="AD1317" s="5">
        <f t="shared" si="348"/>
        <v>1</v>
      </c>
    </row>
    <row r="1318" spans="15:30" x14ac:dyDescent="0.2">
      <c r="O1318" s="6">
        <f t="shared" si="333"/>
        <v>132.48999999999677</v>
      </c>
      <c r="P1318" s="6">
        <f t="shared" si="334"/>
        <v>132.49999999999676</v>
      </c>
      <c r="Q1318" s="5">
        <f t="shared" si="335"/>
        <v>1.0119285842910377</v>
      </c>
      <c r="R1318" s="5">
        <f t="shared" si="336"/>
        <v>1.0119285842910377</v>
      </c>
      <c r="S1318" s="5">
        <f t="shared" si="337"/>
        <v>1.0210089466001331</v>
      </c>
      <c r="T1318" s="5">
        <f t="shared" si="338"/>
        <v>1.0255835395553712</v>
      </c>
      <c r="U1318" s="5">
        <f t="shared" si="339"/>
        <v>1.0255835395553712</v>
      </c>
      <c r="V1318" s="5">
        <f t="shared" si="340"/>
        <v>1.0255835395553712</v>
      </c>
      <c r="W1318" s="5">
        <f t="shared" si="341"/>
        <v>1.0255835395553712</v>
      </c>
      <c r="X1318" s="5">
        <f t="shared" si="342"/>
        <v>1</v>
      </c>
      <c r="Y1318" s="5">
        <f t="shared" si="343"/>
        <v>1.0119285842910377</v>
      </c>
      <c r="Z1318" s="5">
        <f t="shared" si="344"/>
        <v>1</v>
      </c>
      <c r="AA1318" s="5">
        <f t="shared" si="345"/>
        <v>1</v>
      </c>
      <c r="AB1318" s="5">
        <f t="shared" si="346"/>
        <v>1</v>
      </c>
      <c r="AC1318" s="5">
        <f t="shared" si="347"/>
        <v>1</v>
      </c>
      <c r="AD1318" s="5">
        <f t="shared" si="348"/>
        <v>1</v>
      </c>
    </row>
    <row r="1319" spans="15:30" x14ac:dyDescent="0.2">
      <c r="O1319" s="6">
        <f t="shared" si="333"/>
        <v>132.58999999999676</v>
      </c>
      <c r="P1319" s="6">
        <f t="shared" si="334"/>
        <v>132.59999999999675</v>
      </c>
      <c r="Q1319" s="5">
        <f t="shared" si="335"/>
        <v>1.011822671613801</v>
      </c>
      <c r="R1319" s="5">
        <f t="shared" si="336"/>
        <v>1.011822671613801</v>
      </c>
      <c r="S1319" s="5">
        <f t="shared" si="337"/>
        <v>1.020874544001789</v>
      </c>
      <c r="T1319" s="5">
        <f t="shared" si="338"/>
        <v>1.025440160112157</v>
      </c>
      <c r="U1319" s="5">
        <f t="shared" si="339"/>
        <v>1.025440160112157</v>
      </c>
      <c r="V1319" s="5">
        <f t="shared" si="340"/>
        <v>1.025440160112157</v>
      </c>
      <c r="W1319" s="5">
        <f t="shared" si="341"/>
        <v>1.025440160112157</v>
      </c>
      <c r="X1319" s="5">
        <f t="shared" si="342"/>
        <v>1</v>
      </c>
      <c r="Y1319" s="5">
        <f t="shared" si="343"/>
        <v>1.011822671613801</v>
      </c>
      <c r="Z1319" s="5">
        <f t="shared" si="344"/>
        <v>1</v>
      </c>
      <c r="AA1319" s="5">
        <f t="shared" si="345"/>
        <v>1</v>
      </c>
      <c r="AB1319" s="5">
        <f t="shared" si="346"/>
        <v>1</v>
      </c>
      <c r="AC1319" s="5">
        <f t="shared" si="347"/>
        <v>1</v>
      </c>
      <c r="AD1319" s="5">
        <f t="shared" si="348"/>
        <v>1</v>
      </c>
    </row>
    <row r="1320" spans="15:30" x14ac:dyDescent="0.2">
      <c r="O1320" s="6">
        <f t="shared" si="333"/>
        <v>132.68999999999676</v>
      </c>
      <c r="P1320" s="6">
        <f t="shared" si="334"/>
        <v>132.69999999999675</v>
      </c>
      <c r="Q1320" s="5">
        <f t="shared" si="335"/>
        <v>1.0117173187647963</v>
      </c>
      <c r="R1320" s="5">
        <f t="shared" si="336"/>
        <v>1.0117173187647963</v>
      </c>
      <c r="S1320" s="5">
        <f t="shared" si="337"/>
        <v>1.0207406866859252</v>
      </c>
      <c r="T1320" s="5">
        <f t="shared" si="338"/>
        <v>1.0252973061190942</v>
      </c>
      <c r="U1320" s="5">
        <f t="shared" si="339"/>
        <v>1.0252973061190942</v>
      </c>
      <c r="V1320" s="5">
        <f t="shared" si="340"/>
        <v>1.0252973061190942</v>
      </c>
      <c r="W1320" s="5">
        <f t="shared" si="341"/>
        <v>1.0252973061190942</v>
      </c>
      <c r="X1320" s="5">
        <f t="shared" si="342"/>
        <v>1</v>
      </c>
      <c r="Y1320" s="5">
        <f t="shared" si="343"/>
        <v>1.0117173187647963</v>
      </c>
      <c r="Z1320" s="5">
        <f t="shared" si="344"/>
        <v>1</v>
      </c>
      <c r="AA1320" s="5">
        <f t="shared" si="345"/>
        <v>1</v>
      </c>
      <c r="AB1320" s="5">
        <f t="shared" si="346"/>
        <v>1</v>
      </c>
      <c r="AC1320" s="5">
        <f t="shared" si="347"/>
        <v>1</v>
      </c>
      <c r="AD1320" s="5">
        <f t="shared" si="348"/>
        <v>1</v>
      </c>
    </row>
    <row r="1321" spans="15:30" x14ac:dyDescent="0.2">
      <c r="O1321" s="6">
        <f t="shared" si="333"/>
        <v>132.78999999999675</v>
      </c>
      <c r="P1321" s="6">
        <f t="shared" si="334"/>
        <v>132.79999999999674</v>
      </c>
      <c r="Q1321" s="5">
        <f t="shared" si="335"/>
        <v>1.0116125243917489</v>
      </c>
      <c r="R1321" s="5">
        <f t="shared" si="336"/>
        <v>1.0116125243917489</v>
      </c>
      <c r="S1321" s="5">
        <f t="shared" si="337"/>
        <v>1.0206073733269614</v>
      </c>
      <c r="T1321" s="5">
        <f t="shared" si="338"/>
        <v>1.0251549763016627</v>
      </c>
      <c r="U1321" s="5">
        <f t="shared" si="339"/>
        <v>1.0251549763016627</v>
      </c>
      <c r="V1321" s="5">
        <f t="shared" si="340"/>
        <v>1.0251549763016627</v>
      </c>
      <c r="W1321" s="5">
        <f t="shared" si="341"/>
        <v>1.0251549763016627</v>
      </c>
      <c r="X1321" s="5">
        <f t="shared" si="342"/>
        <v>1</v>
      </c>
      <c r="Y1321" s="5">
        <f t="shared" si="343"/>
        <v>1.0116125243917489</v>
      </c>
      <c r="Z1321" s="5">
        <f t="shared" si="344"/>
        <v>1</v>
      </c>
      <c r="AA1321" s="5">
        <f t="shared" si="345"/>
        <v>1</v>
      </c>
      <c r="AB1321" s="5">
        <f t="shared" si="346"/>
        <v>1</v>
      </c>
      <c r="AC1321" s="5">
        <f t="shared" si="347"/>
        <v>1</v>
      </c>
      <c r="AD1321" s="5">
        <f t="shared" si="348"/>
        <v>1</v>
      </c>
    </row>
    <row r="1322" spans="15:30" x14ac:dyDescent="0.2">
      <c r="O1322" s="6">
        <f t="shared" si="333"/>
        <v>132.88999999999675</v>
      </c>
      <c r="P1322" s="6">
        <f t="shared" si="334"/>
        <v>132.89999999999674</v>
      </c>
      <c r="Q1322" s="5">
        <f t="shared" si="335"/>
        <v>1.0115082871469938</v>
      </c>
      <c r="R1322" s="5">
        <f t="shared" si="336"/>
        <v>1.0115082871469938</v>
      </c>
      <c r="S1322" s="5">
        <f t="shared" si="337"/>
        <v>1.0204746026037728</v>
      </c>
      <c r="T1322" s="5">
        <f t="shared" si="338"/>
        <v>1.025013169389581</v>
      </c>
      <c r="U1322" s="5">
        <f t="shared" si="339"/>
        <v>1.025013169389581</v>
      </c>
      <c r="V1322" s="5">
        <f t="shared" si="340"/>
        <v>1.025013169389581</v>
      </c>
      <c r="W1322" s="5">
        <f t="shared" si="341"/>
        <v>1.025013169389581</v>
      </c>
      <c r="X1322" s="5">
        <f t="shared" si="342"/>
        <v>1</v>
      </c>
      <c r="Y1322" s="5">
        <f t="shared" si="343"/>
        <v>1.0115082871469938</v>
      </c>
      <c r="Z1322" s="5">
        <f t="shared" si="344"/>
        <v>1</v>
      </c>
      <c r="AA1322" s="5">
        <f t="shared" si="345"/>
        <v>1</v>
      </c>
      <c r="AB1322" s="5">
        <f t="shared" si="346"/>
        <v>1</v>
      </c>
      <c r="AC1322" s="5">
        <f t="shared" si="347"/>
        <v>1</v>
      </c>
      <c r="AD1322" s="5">
        <f t="shared" si="348"/>
        <v>1</v>
      </c>
    </row>
    <row r="1323" spans="15:30" x14ac:dyDescent="0.2">
      <c r="O1323" s="6">
        <f t="shared" si="333"/>
        <v>132.98999999999674</v>
      </c>
      <c r="P1323" s="6">
        <f t="shared" si="334"/>
        <v>132.99999999999673</v>
      </c>
      <c r="Q1323" s="5">
        <f t="shared" si="335"/>
        <v>1.0114046056874568</v>
      </c>
      <c r="R1323" s="5">
        <f t="shared" si="336"/>
        <v>1.0114046056874568</v>
      </c>
      <c r="S1323" s="5">
        <f t="shared" si="337"/>
        <v>1.0203423731996712</v>
      </c>
      <c r="T1323" s="5">
        <f t="shared" si="338"/>
        <v>1.0248718841167865</v>
      </c>
      <c r="U1323" s="5">
        <f t="shared" si="339"/>
        <v>1.0248718841167865</v>
      </c>
      <c r="V1323" s="5">
        <f t="shared" si="340"/>
        <v>1.0248718841167865</v>
      </c>
      <c r="W1323" s="5">
        <f t="shared" si="341"/>
        <v>1.0248718841167865</v>
      </c>
      <c r="X1323" s="5">
        <f t="shared" si="342"/>
        <v>1</v>
      </c>
      <c r="Y1323" s="5">
        <f t="shared" si="343"/>
        <v>1.0114046056874568</v>
      </c>
      <c r="Z1323" s="5">
        <f t="shared" si="344"/>
        <v>1</v>
      </c>
      <c r="AA1323" s="5">
        <f t="shared" si="345"/>
        <v>1</v>
      </c>
      <c r="AB1323" s="5">
        <f t="shared" si="346"/>
        <v>1</v>
      </c>
      <c r="AC1323" s="5">
        <f t="shared" si="347"/>
        <v>1</v>
      </c>
      <c r="AD1323" s="5">
        <f t="shared" si="348"/>
        <v>1</v>
      </c>
    </row>
    <row r="1324" spans="15:30" x14ac:dyDescent="0.2">
      <c r="O1324" s="6">
        <f t="shared" si="333"/>
        <v>133.08999999999673</v>
      </c>
      <c r="P1324" s="6">
        <f t="shared" si="334"/>
        <v>133.09999999999673</v>
      </c>
      <c r="Q1324" s="5">
        <f t="shared" si="335"/>
        <v>1.0113014786746346</v>
      </c>
      <c r="R1324" s="5">
        <f t="shared" si="336"/>
        <v>1.0113014786746346</v>
      </c>
      <c r="S1324" s="5">
        <f t="shared" si="337"/>
        <v>1.0202106838023866</v>
      </c>
      <c r="T1324" s="5">
        <f t="shared" si="338"/>
        <v>1.0247311192214206</v>
      </c>
      <c r="U1324" s="5">
        <f t="shared" si="339"/>
        <v>1.0247311192214206</v>
      </c>
      <c r="V1324" s="5">
        <f t="shared" si="340"/>
        <v>1.0247311192214206</v>
      </c>
      <c r="W1324" s="5">
        <f t="shared" si="341"/>
        <v>1.0247311192214206</v>
      </c>
      <c r="X1324" s="5">
        <f t="shared" si="342"/>
        <v>1</v>
      </c>
      <c r="Y1324" s="5">
        <f t="shared" si="343"/>
        <v>1.0113014786746346</v>
      </c>
      <c r="Z1324" s="5">
        <f t="shared" si="344"/>
        <v>1</v>
      </c>
      <c r="AA1324" s="5">
        <f t="shared" si="345"/>
        <v>1</v>
      </c>
      <c r="AB1324" s="5">
        <f t="shared" si="346"/>
        <v>1</v>
      </c>
      <c r="AC1324" s="5">
        <f t="shared" si="347"/>
        <v>1</v>
      </c>
      <c r="AD1324" s="5">
        <f t="shared" si="348"/>
        <v>1</v>
      </c>
    </row>
    <row r="1325" spans="15:30" x14ac:dyDescent="0.2">
      <c r="O1325" s="6">
        <f t="shared" si="333"/>
        <v>133.18999999999673</v>
      </c>
      <c r="P1325" s="6">
        <f t="shared" si="334"/>
        <v>133.19999999999672</v>
      </c>
      <c r="Q1325" s="5">
        <f t="shared" si="335"/>
        <v>1.0111989047745753</v>
      </c>
      <c r="R1325" s="5">
        <f t="shared" si="336"/>
        <v>1.0111989047745753</v>
      </c>
      <c r="S1325" s="5">
        <f t="shared" si="337"/>
        <v>1.0200795331040489</v>
      </c>
      <c r="T1325" s="5">
        <f t="shared" si="338"/>
        <v>1.0245908734458102</v>
      </c>
      <c r="U1325" s="5">
        <f t="shared" si="339"/>
        <v>1.0245908734458102</v>
      </c>
      <c r="V1325" s="5">
        <f t="shared" si="340"/>
        <v>1.0245908734458102</v>
      </c>
      <c r="W1325" s="5">
        <f t="shared" si="341"/>
        <v>1.0245908734458102</v>
      </c>
      <c r="X1325" s="5">
        <f t="shared" si="342"/>
        <v>1</v>
      </c>
      <c r="Y1325" s="5">
        <f t="shared" si="343"/>
        <v>1.0111989047745753</v>
      </c>
      <c r="Z1325" s="5">
        <f t="shared" si="344"/>
        <v>1</v>
      </c>
      <c r="AA1325" s="5">
        <f t="shared" si="345"/>
        <v>1</v>
      </c>
      <c r="AB1325" s="5">
        <f t="shared" si="346"/>
        <v>1</v>
      </c>
      <c r="AC1325" s="5">
        <f t="shared" si="347"/>
        <v>1</v>
      </c>
      <c r="AD1325" s="5">
        <f t="shared" si="348"/>
        <v>1</v>
      </c>
    </row>
    <row r="1326" spans="15:30" x14ac:dyDescent="0.2">
      <c r="O1326" s="6">
        <f t="shared" si="333"/>
        <v>133.28999999999672</v>
      </c>
      <c r="P1326" s="6">
        <f t="shared" si="334"/>
        <v>133.29999999999671</v>
      </c>
      <c r="Q1326" s="5">
        <f t="shared" si="335"/>
        <v>1.0110968826578599</v>
      </c>
      <c r="R1326" s="5">
        <f t="shared" si="336"/>
        <v>1.0110968826578599</v>
      </c>
      <c r="S1326" s="5">
        <f t="shared" si="337"/>
        <v>1.01994891980117</v>
      </c>
      <c r="T1326" s="5">
        <f t="shared" si="338"/>
        <v>1.02445114553645</v>
      </c>
      <c r="U1326" s="5">
        <f t="shared" si="339"/>
        <v>1.02445114553645</v>
      </c>
      <c r="V1326" s="5">
        <f t="shared" si="340"/>
        <v>1.02445114553645</v>
      </c>
      <c r="W1326" s="5">
        <f t="shared" si="341"/>
        <v>1.02445114553645</v>
      </c>
      <c r="X1326" s="5">
        <f t="shared" si="342"/>
        <v>1</v>
      </c>
      <c r="Y1326" s="5">
        <f t="shared" si="343"/>
        <v>1.0110968826578599</v>
      </c>
      <c r="Z1326" s="5">
        <f t="shared" si="344"/>
        <v>1</v>
      </c>
      <c r="AA1326" s="5">
        <f t="shared" si="345"/>
        <v>1</v>
      </c>
      <c r="AB1326" s="5">
        <f t="shared" si="346"/>
        <v>1</v>
      </c>
      <c r="AC1326" s="5">
        <f t="shared" si="347"/>
        <v>1</v>
      </c>
      <c r="AD1326" s="5">
        <f t="shared" si="348"/>
        <v>1</v>
      </c>
    </row>
    <row r="1327" spans="15:30" x14ac:dyDescent="0.2">
      <c r="O1327" s="6">
        <f t="shared" si="333"/>
        <v>133.38999999999672</v>
      </c>
      <c r="P1327" s="6">
        <f t="shared" si="334"/>
        <v>133.39999999999671</v>
      </c>
      <c r="Q1327" s="5">
        <f t="shared" si="335"/>
        <v>1.0109954109995831</v>
      </c>
      <c r="R1327" s="5">
        <f t="shared" si="336"/>
        <v>1.0109954109995831</v>
      </c>
      <c r="S1327" s="5">
        <f t="shared" si="337"/>
        <v>1.0198188425946249</v>
      </c>
      <c r="T1327" s="5">
        <f t="shared" si="338"/>
        <v>1.0243119342439868</v>
      </c>
      <c r="U1327" s="5">
        <f t="shared" si="339"/>
        <v>1.0243119342439868</v>
      </c>
      <c r="V1327" s="5">
        <f t="shared" si="340"/>
        <v>1.0243119342439868</v>
      </c>
      <c r="W1327" s="5">
        <f t="shared" si="341"/>
        <v>1.0243119342439868</v>
      </c>
      <c r="X1327" s="5">
        <f t="shared" si="342"/>
        <v>1</v>
      </c>
      <c r="Y1327" s="5">
        <f t="shared" si="343"/>
        <v>1.0109954109995831</v>
      </c>
      <c r="Z1327" s="5">
        <f t="shared" si="344"/>
        <v>1</v>
      </c>
      <c r="AA1327" s="5">
        <f t="shared" si="345"/>
        <v>1</v>
      </c>
      <c r="AB1327" s="5">
        <f t="shared" si="346"/>
        <v>1</v>
      </c>
      <c r="AC1327" s="5">
        <f t="shared" si="347"/>
        <v>1</v>
      </c>
      <c r="AD1327" s="5">
        <f t="shared" si="348"/>
        <v>1</v>
      </c>
    </row>
    <row r="1328" spans="15:30" x14ac:dyDescent="0.2">
      <c r="O1328" s="6">
        <f t="shared" si="333"/>
        <v>133.48999999999671</v>
      </c>
      <c r="P1328" s="6">
        <f t="shared" si="334"/>
        <v>133.4999999999967</v>
      </c>
      <c r="Q1328" s="5">
        <f t="shared" si="335"/>
        <v>1.0108944884793341</v>
      </c>
      <c r="R1328" s="5">
        <f t="shared" si="336"/>
        <v>1.0108944884793341</v>
      </c>
      <c r="S1328" s="5">
        <f t="shared" si="337"/>
        <v>1.0196893001896341</v>
      </c>
      <c r="T1328" s="5">
        <f t="shared" si="338"/>
        <v>1.024173238323201</v>
      </c>
      <c r="U1328" s="5">
        <f t="shared" si="339"/>
        <v>1.024173238323201</v>
      </c>
      <c r="V1328" s="5">
        <f t="shared" si="340"/>
        <v>1.024173238323201</v>
      </c>
      <c r="W1328" s="5">
        <f t="shared" si="341"/>
        <v>1.024173238323201</v>
      </c>
      <c r="X1328" s="5">
        <f t="shared" si="342"/>
        <v>1</v>
      </c>
      <c r="Y1328" s="5">
        <f t="shared" si="343"/>
        <v>1.0108944884793341</v>
      </c>
      <c r="Z1328" s="5">
        <f t="shared" si="344"/>
        <v>1</v>
      </c>
      <c r="AA1328" s="5">
        <f t="shared" si="345"/>
        <v>1</v>
      </c>
      <c r="AB1328" s="5">
        <f t="shared" si="346"/>
        <v>1</v>
      </c>
      <c r="AC1328" s="5">
        <f t="shared" si="347"/>
        <v>1</v>
      </c>
      <c r="AD1328" s="5">
        <f t="shared" si="348"/>
        <v>1</v>
      </c>
    </row>
    <row r="1329" spans="15:30" x14ac:dyDescent="0.2">
      <c r="O1329" s="6">
        <f t="shared" si="333"/>
        <v>133.58999999999671</v>
      </c>
      <c r="P1329" s="6">
        <f t="shared" si="334"/>
        <v>133.5999999999967</v>
      </c>
      <c r="Q1329" s="5">
        <f t="shared" si="335"/>
        <v>1.010794113781178</v>
      </c>
      <c r="R1329" s="5">
        <f t="shared" si="336"/>
        <v>1.010794113781178</v>
      </c>
      <c r="S1329" s="5">
        <f t="shared" si="337"/>
        <v>1.0195602912957455</v>
      </c>
      <c r="T1329" s="5">
        <f t="shared" si="338"/>
        <v>1.0240350565329905</v>
      </c>
      <c r="U1329" s="5">
        <f t="shared" si="339"/>
        <v>1.0240350565329905</v>
      </c>
      <c r="V1329" s="5">
        <f t="shared" si="340"/>
        <v>1.0240350565329905</v>
      </c>
      <c r="W1329" s="5">
        <f t="shared" si="341"/>
        <v>1.0240350565329905</v>
      </c>
      <c r="X1329" s="5">
        <f t="shared" si="342"/>
        <v>1</v>
      </c>
      <c r="Y1329" s="5">
        <f t="shared" si="343"/>
        <v>1.010794113781178</v>
      </c>
      <c r="Z1329" s="5">
        <f t="shared" si="344"/>
        <v>1</v>
      </c>
      <c r="AA1329" s="5">
        <f t="shared" si="345"/>
        <v>1</v>
      </c>
      <c r="AB1329" s="5">
        <f t="shared" si="346"/>
        <v>1</v>
      </c>
      <c r="AC1329" s="5">
        <f t="shared" si="347"/>
        <v>1</v>
      </c>
      <c r="AD1329" s="5">
        <f t="shared" si="348"/>
        <v>1</v>
      </c>
    </row>
    <row r="1330" spans="15:30" x14ac:dyDescent="0.2">
      <c r="O1330" s="6">
        <f t="shared" si="333"/>
        <v>133.6899999999967</v>
      </c>
      <c r="P1330" s="6">
        <f t="shared" si="334"/>
        <v>133.69999999999669</v>
      </c>
      <c r="Q1330" s="5">
        <f t="shared" si="335"/>
        <v>1.0106942855936369</v>
      </c>
      <c r="R1330" s="5">
        <f t="shared" si="336"/>
        <v>1.0106942855936369</v>
      </c>
      <c r="S1330" s="5">
        <f t="shared" si="337"/>
        <v>1.0194318146268164</v>
      </c>
      <c r="T1330" s="5">
        <f t="shared" si="338"/>
        <v>1.0238973876363535</v>
      </c>
      <c r="U1330" s="5">
        <f t="shared" si="339"/>
        <v>1.0238973876363535</v>
      </c>
      <c r="V1330" s="5">
        <f t="shared" si="340"/>
        <v>1.0238973876363535</v>
      </c>
      <c r="W1330" s="5">
        <f t="shared" si="341"/>
        <v>1.0238973876363535</v>
      </c>
      <c r="X1330" s="5">
        <f t="shared" si="342"/>
        <v>1</v>
      </c>
      <c r="Y1330" s="5">
        <f t="shared" si="343"/>
        <v>1.0106942855936369</v>
      </c>
      <c r="Z1330" s="5">
        <f t="shared" si="344"/>
        <v>1</v>
      </c>
      <c r="AA1330" s="5">
        <f t="shared" si="345"/>
        <v>1</v>
      </c>
      <c r="AB1330" s="5">
        <f t="shared" si="346"/>
        <v>1</v>
      </c>
      <c r="AC1330" s="5">
        <f t="shared" si="347"/>
        <v>1</v>
      </c>
      <c r="AD1330" s="5">
        <f t="shared" si="348"/>
        <v>1</v>
      </c>
    </row>
    <row r="1331" spans="15:30" x14ac:dyDescent="0.2">
      <c r="O1331" s="6">
        <f t="shared" si="333"/>
        <v>133.7899999999967</v>
      </c>
      <c r="P1331" s="6">
        <f t="shared" si="334"/>
        <v>133.79999999999669</v>
      </c>
      <c r="Q1331" s="5">
        <f t="shared" si="335"/>
        <v>1.0105950026096715</v>
      </c>
      <c r="R1331" s="5">
        <f t="shared" si="336"/>
        <v>1.0105950026096715</v>
      </c>
      <c r="S1331" s="5">
        <f t="shared" si="337"/>
        <v>1.0193038689009957</v>
      </c>
      <c r="T1331" s="5">
        <f t="shared" si="338"/>
        <v>1.0237602304003719</v>
      </c>
      <c r="U1331" s="5">
        <f t="shared" si="339"/>
        <v>1.0237602304003719</v>
      </c>
      <c r="V1331" s="5">
        <f t="shared" si="340"/>
        <v>1.0237602304003719</v>
      </c>
      <c r="W1331" s="5">
        <f t="shared" si="341"/>
        <v>1.0237602304003719</v>
      </c>
      <c r="X1331" s="5">
        <f t="shared" si="342"/>
        <v>1</v>
      </c>
      <c r="Y1331" s="5">
        <f t="shared" si="343"/>
        <v>1.0105950026096715</v>
      </c>
      <c r="Z1331" s="5">
        <f t="shared" si="344"/>
        <v>1</v>
      </c>
      <c r="AA1331" s="5">
        <f t="shared" si="345"/>
        <v>1</v>
      </c>
      <c r="AB1331" s="5">
        <f t="shared" si="346"/>
        <v>1</v>
      </c>
      <c r="AC1331" s="5">
        <f t="shared" si="347"/>
        <v>1</v>
      </c>
      <c r="AD1331" s="5">
        <f t="shared" si="348"/>
        <v>1</v>
      </c>
    </row>
    <row r="1332" spans="15:30" x14ac:dyDescent="0.2">
      <c r="O1332" s="6">
        <f t="shared" si="333"/>
        <v>133.88999999999669</v>
      </c>
      <c r="P1332" s="6">
        <f t="shared" si="334"/>
        <v>133.89999999999668</v>
      </c>
      <c r="Q1332" s="5">
        <f t="shared" si="335"/>
        <v>1.0104962635266623</v>
      </c>
      <c r="R1332" s="5">
        <f t="shared" si="336"/>
        <v>1.0104962635266623</v>
      </c>
      <c r="S1332" s="5">
        <f t="shared" si="337"/>
        <v>1.0191764528407061</v>
      </c>
      <c r="T1332" s="5">
        <f t="shared" si="338"/>
        <v>1.0236235835961944</v>
      </c>
      <c r="U1332" s="5">
        <f t="shared" si="339"/>
        <v>1.0236235835961944</v>
      </c>
      <c r="V1332" s="5">
        <f t="shared" si="340"/>
        <v>1.0236235835961944</v>
      </c>
      <c r="W1332" s="5">
        <f t="shared" si="341"/>
        <v>1.0236235835961944</v>
      </c>
      <c r="X1332" s="5">
        <f t="shared" si="342"/>
        <v>1</v>
      </c>
      <c r="Y1332" s="5">
        <f t="shared" si="343"/>
        <v>1.0104962635266623</v>
      </c>
      <c r="Z1332" s="5">
        <f t="shared" si="344"/>
        <v>1</v>
      </c>
      <c r="AA1332" s="5">
        <f t="shared" si="345"/>
        <v>1</v>
      </c>
      <c r="AB1332" s="5">
        <f t="shared" si="346"/>
        <v>1</v>
      </c>
      <c r="AC1332" s="5">
        <f t="shared" si="347"/>
        <v>1</v>
      </c>
      <c r="AD1332" s="5">
        <f t="shared" si="348"/>
        <v>1</v>
      </c>
    </row>
    <row r="1333" spans="15:30" x14ac:dyDescent="0.2">
      <c r="O1333" s="6">
        <f t="shared" si="333"/>
        <v>133.98999999999668</v>
      </c>
      <c r="P1333" s="6">
        <f t="shared" si="334"/>
        <v>133.99999999999667</v>
      </c>
      <c r="Q1333" s="5">
        <f t="shared" si="335"/>
        <v>1.0103980670463912</v>
      </c>
      <c r="R1333" s="5">
        <f t="shared" si="336"/>
        <v>1.0103980670463912</v>
      </c>
      <c r="S1333" s="5">
        <f t="shared" si="337"/>
        <v>1.0190495651726272</v>
      </c>
      <c r="T1333" s="5">
        <f t="shared" si="338"/>
        <v>1.0234874459990198</v>
      </c>
      <c r="U1333" s="5">
        <f t="shared" si="339"/>
        <v>1.0234874459990198</v>
      </c>
      <c r="V1333" s="5">
        <f t="shared" si="340"/>
        <v>1.0234874459990198</v>
      </c>
      <c r="W1333" s="5">
        <f t="shared" si="341"/>
        <v>1.0234874459990198</v>
      </c>
      <c r="X1333" s="5">
        <f t="shared" si="342"/>
        <v>1</v>
      </c>
      <c r="Y1333" s="5">
        <f t="shared" si="343"/>
        <v>1.0103980670463912</v>
      </c>
      <c r="Z1333" s="5">
        <f t="shared" si="344"/>
        <v>1</v>
      </c>
      <c r="AA1333" s="5">
        <f t="shared" si="345"/>
        <v>1</v>
      </c>
      <c r="AB1333" s="5">
        <f t="shared" si="346"/>
        <v>1</v>
      </c>
      <c r="AC1333" s="5">
        <f t="shared" si="347"/>
        <v>1</v>
      </c>
      <c r="AD1333" s="5">
        <f t="shared" si="348"/>
        <v>1</v>
      </c>
    </row>
    <row r="1334" spans="15:30" x14ac:dyDescent="0.2">
      <c r="O1334" s="6">
        <f t="shared" si="333"/>
        <v>134.08999999999668</v>
      </c>
      <c r="P1334" s="6">
        <f t="shared" si="334"/>
        <v>134.09999999999667</v>
      </c>
      <c r="Q1334" s="5">
        <f t="shared" si="335"/>
        <v>1.010300411875023</v>
      </c>
      <c r="R1334" s="5">
        <f t="shared" si="336"/>
        <v>1.010300411875023</v>
      </c>
      <c r="S1334" s="5">
        <f t="shared" si="337"/>
        <v>1.0189232046276762</v>
      </c>
      <c r="T1334" s="5">
        <f t="shared" si="338"/>
        <v>1.0233518163880804</v>
      </c>
      <c r="U1334" s="5">
        <f t="shared" si="339"/>
        <v>1.0233518163880804</v>
      </c>
      <c r="V1334" s="5">
        <f t="shared" si="340"/>
        <v>1.0233518163880804</v>
      </c>
      <c r="W1334" s="5">
        <f t="shared" si="341"/>
        <v>1.0233518163880804</v>
      </c>
      <c r="X1334" s="5">
        <f t="shared" si="342"/>
        <v>1</v>
      </c>
      <c r="Y1334" s="5">
        <f t="shared" si="343"/>
        <v>1.010300411875023</v>
      </c>
      <c r="Z1334" s="5">
        <f t="shared" si="344"/>
        <v>1</v>
      </c>
      <c r="AA1334" s="5">
        <f t="shared" si="345"/>
        <v>1</v>
      </c>
      <c r="AB1334" s="5">
        <f t="shared" si="346"/>
        <v>1</v>
      </c>
      <c r="AC1334" s="5">
        <f t="shared" si="347"/>
        <v>1</v>
      </c>
      <c r="AD1334" s="5">
        <f t="shared" si="348"/>
        <v>1</v>
      </c>
    </row>
    <row r="1335" spans="15:30" x14ac:dyDescent="0.2">
      <c r="O1335" s="6">
        <f t="shared" si="333"/>
        <v>134.18999999999667</v>
      </c>
      <c r="P1335" s="6">
        <f t="shared" si="334"/>
        <v>134.19999999999666</v>
      </c>
      <c r="Q1335" s="5">
        <f t="shared" si="335"/>
        <v>1.0102032967230872</v>
      </c>
      <c r="R1335" s="5">
        <f t="shared" si="336"/>
        <v>1.0102032967230872</v>
      </c>
      <c r="S1335" s="5">
        <f t="shared" si="337"/>
        <v>1.0187973699409925</v>
      </c>
      <c r="T1335" s="5">
        <f t="shared" si="338"/>
        <v>1.0232166935466258</v>
      </c>
      <c r="U1335" s="5">
        <f t="shared" si="339"/>
        <v>1.0232166935466258</v>
      </c>
      <c r="V1335" s="5">
        <f t="shared" si="340"/>
        <v>1.0232166935466258</v>
      </c>
      <c r="W1335" s="5">
        <f t="shared" si="341"/>
        <v>1.0232166935466258</v>
      </c>
      <c r="X1335" s="5">
        <f t="shared" si="342"/>
        <v>1</v>
      </c>
      <c r="Y1335" s="5">
        <f t="shared" si="343"/>
        <v>1.0102032967230872</v>
      </c>
      <c r="Z1335" s="5">
        <f t="shared" si="344"/>
        <v>1</v>
      </c>
      <c r="AA1335" s="5">
        <f t="shared" si="345"/>
        <v>1</v>
      </c>
      <c r="AB1335" s="5">
        <f t="shared" si="346"/>
        <v>1</v>
      </c>
      <c r="AC1335" s="5">
        <f t="shared" si="347"/>
        <v>1</v>
      </c>
      <c r="AD1335" s="5">
        <f t="shared" si="348"/>
        <v>1</v>
      </c>
    </row>
    <row r="1336" spans="15:30" x14ac:dyDescent="0.2">
      <c r="O1336" s="6">
        <f t="shared" si="333"/>
        <v>134.28999999999667</v>
      </c>
      <c r="P1336" s="6">
        <f t="shared" si="334"/>
        <v>134.29999999999666</v>
      </c>
      <c r="Q1336" s="5">
        <f t="shared" si="335"/>
        <v>1.0101067203054601</v>
      </c>
      <c r="R1336" s="5">
        <f t="shared" si="336"/>
        <v>1.0101067203054601</v>
      </c>
      <c r="S1336" s="5">
        <f t="shared" si="337"/>
        <v>1.0186720598519186</v>
      </c>
      <c r="T1336" s="5">
        <f t="shared" si="338"/>
        <v>1.0230820762619068</v>
      </c>
      <c r="U1336" s="5">
        <f t="shared" si="339"/>
        <v>1.0230820762619068</v>
      </c>
      <c r="V1336" s="5">
        <f t="shared" si="340"/>
        <v>1.0230820762619068</v>
      </c>
      <c r="W1336" s="5">
        <f t="shared" si="341"/>
        <v>1.0230820762619068</v>
      </c>
      <c r="X1336" s="5">
        <f t="shared" si="342"/>
        <v>1</v>
      </c>
      <c r="Y1336" s="5">
        <f t="shared" si="343"/>
        <v>1.0101067203054601</v>
      </c>
      <c r="Z1336" s="5">
        <f t="shared" si="344"/>
        <v>1</v>
      </c>
      <c r="AA1336" s="5">
        <f t="shared" si="345"/>
        <v>1</v>
      </c>
      <c r="AB1336" s="5">
        <f t="shared" si="346"/>
        <v>1</v>
      </c>
      <c r="AC1336" s="5">
        <f t="shared" si="347"/>
        <v>1</v>
      </c>
      <c r="AD1336" s="5">
        <f t="shared" si="348"/>
        <v>1</v>
      </c>
    </row>
    <row r="1337" spans="15:30" x14ac:dyDescent="0.2">
      <c r="O1337" s="6">
        <f t="shared" si="333"/>
        <v>134.38999999999666</v>
      </c>
      <c r="P1337" s="6">
        <f t="shared" si="334"/>
        <v>134.39999999999665</v>
      </c>
      <c r="Q1337" s="5">
        <f t="shared" si="335"/>
        <v>1.0100106813413465</v>
      </c>
      <c r="R1337" s="5">
        <f t="shared" si="336"/>
        <v>1.0100106813413465</v>
      </c>
      <c r="S1337" s="5">
        <f t="shared" si="337"/>
        <v>1.0185472731039837</v>
      </c>
      <c r="T1337" s="5">
        <f t="shared" si="338"/>
        <v>1.0229479633251581</v>
      </c>
      <c r="U1337" s="5">
        <f t="shared" si="339"/>
        <v>1.0229479633251581</v>
      </c>
      <c r="V1337" s="5">
        <f t="shared" si="340"/>
        <v>1.0229479633251581</v>
      </c>
      <c r="W1337" s="5">
        <f t="shared" si="341"/>
        <v>1.0229479633251581</v>
      </c>
      <c r="X1337" s="5">
        <f t="shared" si="342"/>
        <v>1</v>
      </c>
      <c r="Y1337" s="5">
        <f t="shared" si="343"/>
        <v>1.0100106813413465</v>
      </c>
      <c r="Z1337" s="5">
        <f t="shared" si="344"/>
        <v>1</v>
      </c>
      <c r="AA1337" s="5">
        <f t="shared" si="345"/>
        <v>1</v>
      </c>
      <c r="AB1337" s="5">
        <f t="shared" si="346"/>
        <v>1</v>
      </c>
      <c r="AC1337" s="5">
        <f t="shared" si="347"/>
        <v>1</v>
      </c>
      <c r="AD1337" s="5">
        <f t="shared" si="348"/>
        <v>1</v>
      </c>
    </row>
    <row r="1338" spans="15:30" x14ac:dyDescent="0.2">
      <c r="O1338" s="6">
        <f t="shared" si="333"/>
        <v>134.48999999999666</v>
      </c>
      <c r="P1338" s="6">
        <f t="shared" si="334"/>
        <v>134.49999999999665</v>
      </c>
      <c r="Q1338" s="5">
        <f t="shared" si="335"/>
        <v>1.0099151785542613</v>
      </c>
      <c r="R1338" s="5">
        <f t="shared" si="336"/>
        <v>1.0099151785542613</v>
      </c>
      <c r="S1338" s="5">
        <f t="shared" si="337"/>
        <v>1.0184230084448864</v>
      </c>
      <c r="T1338" s="5">
        <f t="shared" si="338"/>
        <v>1.0228143535315826</v>
      </c>
      <c r="U1338" s="5">
        <f t="shared" si="339"/>
        <v>1.0228143535315826</v>
      </c>
      <c r="V1338" s="5">
        <f t="shared" si="340"/>
        <v>1.0228143535315826</v>
      </c>
      <c r="W1338" s="5">
        <f t="shared" si="341"/>
        <v>1.0228143535315826</v>
      </c>
      <c r="X1338" s="5">
        <f t="shared" si="342"/>
        <v>1</v>
      </c>
      <c r="Y1338" s="5">
        <f t="shared" si="343"/>
        <v>1.0099151785542613</v>
      </c>
      <c r="Z1338" s="5">
        <f t="shared" si="344"/>
        <v>1</v>
      </c>
      <c r="AA1338" s="5">
        <f t="shared" si="345"/>
        <v>1</v>
      </c>
      <c r="AB1338" s="5">
        <f t="shared" si="346"/>
        <v>1</v>
      </c>
      <c r="AC1338" s="5">
        <f t="shared" si="347"/>
        <v>1</v>
      </c>
      <c r="AD1338" s="5">
        <f t="shared" si="348"/>
        <v>1</v>
      </c>
    </row>
    <row r="1339" spans="15:30" x14ac:dyDescent="0.2">
      <c r="O1339" s="6">
        <f t="shared" si="333"/>
        <v>134.58999999999665</v>
      </c>
      <c r="P1339" s="6">
        <f t="shared" si="334"/>
        <v>134.59999999999664</v>
      </c>
      <c r="Q1339" s="5">
        <f t="shared" si="335"/>
        <v>1.009820210672012</v>
      </c>
      <c r="R1339" s="5">
        <f t="shared" si="336"/>
        <v>1.009820210672012</v>
      </c>
      <c r="S1339" s="5">
        <f t="shared" si="337"/>
        <v>1.0182992646264777</v>
      </c>
      <c r="T1339" s="5">
        <f t="shared" si="338"/>
        <v>1.0226812456803356</v>
      </c>
      <c r="U1339" s="5">
        <f t="shared" si="339"/>
        <v>1.0226812456803356</v>
      </c>
      <c r="V1339" s="5">
        <f t="shared" si="340"/>
        <v>1.0226812456803356</v>
      </c>
      <c r="W1339" s="5">
        <f t="shared" si="341"/>
        <v>1.0226812456803356</v>
      </c>
      <c r="X1339" s="5">
        <f t="shared" si="342"/>
        <v>1</v>
      </c>
      <c r="Y1339" s="5">
        <f t="shared" si="343"/>
        <v>1.009820210672012</v>
      </c>
      <c r="Z1339" s="5">
        <f t="shared" si="344"/>
        <v>1</v>
      </c>
      <c r="AA1339" s="5">
        <f t="shared" si="345"/>
        <v>1</v>
      </c>
      <c r="AB1339" s="5">
        <f t="shared" si="346"/>
        <v>1</v>
      </c>
      <c r="AC1339" s="5">
        <f t="shared" si="347"/>
        <v>1</v>
      </c>
      <c r="AD1339" s="5">
        <f t="shared" si="348"/>
        <v>1</v>
      </c>
    </row>
    <row r="1340" spans="15:30" x14ac:dyDescent="0.2">
      <c r="O1340" s="6">
        <f t="shared" si="333"/>
        <v>134.68999999999664</v>
      </c>
      <c r="P1340" s="6">
        <f t="shared" si="334"/>
        <v>134.69999999999663</v>
      </c>
      <c r="Q1340" s="5">
        <f t="shared" si="335"/>
        <v>1.0097257764266807</v>
      </c>
      <c r="R1340" s="5">
        <f t="shared" si="336"/>
        <v>1.0097257764266807</v>
      </c>
      <c r="S1340" s="5">
        <f t="shared" si="337"/>
        <v>1.0181760404047431</v>
      </c>
      <c r="T1340" s="5">
        <f t="shared" si="338"/>
        <v>1.022548638574508</v>
      </c>
      <c r="U1340" s="5">
        <f t="shared" si="339"/>
        <v>1.022548638574508</v>
      </c>
      <c r="V1340" s="5">
        <f t="shared" si="340"/>
        <v>1.022548638574508</v>
      </c>
      <c r="W1340" s="5">
        <f t="shared" si="341"/>
        <v>1.022548638574508</v>
      </c>
      <c r="X1340" s="5">
        <f t="shared" si="342"/>
        <v>1</v>
      </c>
      <c r="Y1340" s="5">
        <f t="shared" si="343"/>
        <v>1.0097257764266807</v>
      </c>
      <c r="Z1340" s="5">
        <f t="shared" si="344"/>
        <v>1</v>
      </c>
      <c r="AA1340" s="5">
        <f t="shared" si="345"/>
        <v>1</v>
      </c>
      <c r="AB1340" s="5">
        <f t="shared" si="346"/>
        <v>1</v>
      </c>
      <c r="AC1340" s="5">
        <f t="shared" si="347"/>
        <v>1</v>
      </c>
      <c r="AD1340" s="5">
        <f t="shared" si="348"/>
        <v>1</v>
      </c>
    </row>
    <row r="1341" spans="15:30" x14ac:dyDescent="0.2">
      <c r="O1341" s="6">
        <f t="shared" si="333"/>
        <v>134.78999999999664</v>
      </c>
      <c r="P1341" s="6">
        <f t="shared" si="334"/>
        <v>134.79999999999663</v>
      </c>
      <c r="Q1341" s="5">
        <f t="shared" si="335"/>
        <v>1.0096318745546067</v>
      </c>
      <c r="R1341" s="5">
        <f t="shared" si="336"/>
        <v>1.0096318745546067</v>
      </c>
      <c r="S1341" s="5">
        <f t="shared" si="337"/>
        <v>1.0180533345397866</v>
      </c>
      <c r="T1341" s="5">
        <f t="shared" si="338"/>
        <v>1.0224165310211111</v>
      </c>
      <c r="U1341" s="5">
        <f t="shared" si="339"/>
        <v>1.0224165310211111</v>
      </c>
      <c r="V1341" s="5">
        <f t="shared" si="340"/>
        <v>1.0224165310211111</v>
      </c>
      <c r="W1341" s="5">
        <f t="shared" si="341"/>
        <v>1.0224165310211111</v>
      </c>
      <c r="X1341" s="5">
        <f t="shared" si="342"/>
        <v>1</v>
      </c>
      <c r="Y1341" s="5">
        <f t="shared" si="343"/>
        <v>1.0096318745546067</v>
      </c>
      <c r="Z1341" s="5">
        <f t="shared" si="344"/>
        <v>1</v>
      </c>
      <c r="AA1341" s="5">
        <f t="shared" si="345"/>
        <v>1</v>
      </c>
      <c r="AB1341" s="5">
        <f t="shared" si="346"/>
        <v>1</v>
      </c>
      <c r="AC1341" s="5">
        <f t="shared" si="347"/>
        <v>1</v>
      </c>
      <c r="AD1341" s="5">
        <f t="shared" si="348"/>
        <v>1</v>
      </c>
    </row>
    <row r="1342" spans="15:30" x14ac:dyDescent="0.2">
      <c r="O1342" s="6">
        <f t="shared" si="333"/>
        <v>134.88999999999663</v>
      </c>
      <c r="P1342" s="6">
        <f t="shared" si="334"/>
        <v>134.89999999999662</v>
      </c>
      <c r="Q1342" s="5">
        <f t="shared" si="335"/>
        <v>1.0095385037963682</v>
      </c>
      <c r="R1342" s="5">
        <f t="shared" si="336"/>
        <v>1.0095385037963682</v>
      </c>
      <c r="S1342" s="5">
        <f t="shared" si="337"/>
        <v>1.0179311457958133</v>
      </c>
      <c r="T1342" s="5">
        <f t="shared" si="338"/>
        <v>1.0222849218310599</v>
      </c>
      <c r="U1342" s="5">
        <f t="shared" si="339"/>
        <v>1.0222849218310599</v>
      </c>
      <c r="V1342" s="5">
        <f t="shared" si="340"/>
        <v>1.0222849218310599</v>
      </c>
      <c r="W1342" s="5">
        <f t="shared" si="341"/>
        <v>1.0222849218310599</v>
      </c>
      <c r="X1342" s="5">
        <f t="shared" si="342"/>
        <v>1</v>
      </c>
      <c r="Y1342" s="5">
        <f t="shared" si="343"/>
        <v>1.0095385037963682</v>
      </c>
      <c r="Z1342" s="5">
        <f t="shared" si="344"/>
        <v>1</v>
      </c>
      <c r="AA1342" s="5">
        <f t="shared" si="345"/>
        <v>1</v>
      </c>
      <c r="AB1342" s="5">
        <f t="shared" si="346"/>
        <v>1</v>
      </c>
      <c r="AC1342" s="5">
        <f t="shared" si="347"/>
        <v>1</v>
      </c>
      <c r="AD1342" s="5">
        <f t="shared" si="348"/>
        <v>1</v>
      </c>
    </row>
    <row r="1343" spans="15:30" x14ac:dyDescent="0.2">
      <c r="O1343" s="6">
        <f t="shared" si="333"/>
        <v>134.98999999999663</v>
      </c>
      <c r="P1343" s="6">
        <f t="shared" si="334"/>
        <v>134.99999999999662</v>
      </c>
      <c r="Q1343" s="5">
        <f t="shared" si="335"/>
        <v>1.0094456628967654</v>
      </c>
      <c r="R1343" s="5">
        <f t="shared" si="336"/>
        <v>1.0094456628967654</v>
      </c>
      <c r="S1343" s="5">
        <f t="shared" si="337"/>
        <v>1.0178094729411129</v>
      </c>
      <c r="T1343" s="5">
        <f t="shared" si="338"/>
        <v>1.0221538098191576</v>
      </c>
      <c r="U1343" s="5">
        <f t="shared" si="339"/>
        <v>1.0221538098191576</v>
      </c>
      <c r="V1343" s="5">
        <f t="shared" si="340"/>
        <v>1.0221538098191576</v>
      </c>
      <c r="W1343" s="5">
        <f t="shared" si="341"/>
        <v>1.0221538098191576</v>
      </c>
      <c r="X1343" s="5">
        <f t="shared" si="342"/>
        <v>1</v>
      </c>
      <c r="Y1343" s="5">
        <f t="shared" si="343"/>
        <v>1.0094456628967654</v>
      </c>
      <c r="Z1343" s="5">
        <f t="shared" si="344"/>
        <v>1</v>
      </c>
      <c r="AA1343" s="5">
        <f t="shared" si="345"/>
        <v>1</v>
      </c>
      <c r="AB1343" s="5">
        <f t="shared" si="346"/>
        <v>1</v>
      </c>
      <c r="AC1343" s="5">
        <f t="shared" si="347"/>
        <v>1</v>
      </c>
      <c r="AD1343" s="5">
        <f t="shared" si="348"/>
        <v>1</v>
      </c>
    </row>
    <row r="1344" spans="15:30" x14ac:dyDescent="0.2">
      <c r="O1344" s="6">
        <f t="shared" si="333"/>
        <v>135.08999999999662</v>
      </c>
      <c r="P1344" s="6">
        <f t="shared" si="334"/>
        <v>135.09999999999661</v>
      </c>
      <c r="Q1344" s="5">
        <f t="shared" si="335"/>
        <v>1.0093533506048022</v>
      </c>
      <c r="R1344" s="5">
        <f t="shared" si="336"/>
        <v>1.0093533506048022</v>
      </c>
      <c r="S1344" s="5">
        <f t="shared" si="337"/>
        <v>1.0176883147480424</v>
      </c>
      <c r="T1344" s="5">
        <f t="shared" si="338"/>
        <v>1.0220231938040798</v>
      </c>
      <c r="U1344" s="5">
        <f t="shared" si="339"/>
        <v>1.0220231938040798</v>
      </c>
      <c r="V1344" s="5">
        <f t="shared" si="340"/>
        <v>1.0220231938040798</v>
      </c>
      <c r="W1344" s="5">
        <f t="shared" si="341"/>
        <v>1.0220231938040798</v>
      </c>
      <c r="X1344" s="5">
        <f t="shared" si="342"/>
        <v>1</v>
      </c>
      <c r="Y1344" s="5">
        <f t="shared" si="343"/>
        <v>1.0093533506048022</v>
      </c>
      <c r="Z1344" s="5">
        <f t="shared" si="344"/>
        <v>1</v>
      </c>
      <c r="AA1344" s="5">
        <f t="shared" si="345"/>
        <v>1</v>
      </c>
      <c r="AB1344" s="5">
        <f t="shared" si="346"/>
        <v>1</v>
      </c>
      <c r="AC1344" s="5">
        <f t="shared" si="347"/>
        <v>1</v>
      </c>
      <c r="AD1344" s="5">
        <f t="shared" si="348"/>
        <v>1</v>
      </c>
    </row>
    <row r="1345" spans="15:30" x14ac:dyDescent="0.2">
      <c r="O1345" s="6">
        <f t="shared" si="333"/>
        <v>135.18999999999662</v>
      </c>
      <c r="P1345" s="6">
        <f t="shared" si="334"/>
        <v>135.19999999999661</v>
      </c>
      <c r="Q1345" s="5">
        <f t="shared" si="335"/>
        <v>1.0092615656736699</v>
      </c>
      <c r="R1345" s="5">
        <f t="shared" si="336"/>
        <v>1.0092615656736699</v>
      </c>
      <c r="S1345" s="5">
        <f t="shared" si="337"/>
        <v>1.0175676699930105</v>
      </c>
      <c r="T1345" s="5">
        <f t="shared" si="338"/>
        <v>1.0218930726083593</v>
      </c>
      <c r="U1345" s="5">
        <f t="shared" si="339"/>
        <v>1.0218930726083593</v>
      </c>
      <c r="V1345" s="5">
        <f t="shared" si="340"/>
        <v>1.0218930726083593</v>
      </c>
      <c r="W1345" s="5">
        <f t="shared" si="341"/>
        <v>1.0218930726083593</v>
      </c>
      <c r="X1345" s="5">
        <f t="shared" si="342"/>
        <v>1</v>
      </c>
      <c r="Y1345" s="5">
        <f t="shared" si="343"/>
        <v>1.0092615656736699</v>
      </c>
      <c r="Z1345" s="5">
        <f t="shared" si="344"/>
        <v>1</v>
      </c>
      <c r="AA1345" s="5">
        <f t="shared" si="345"/>
        <v>1</v>
      </c>
      <c r="AB1345" s="5">
        <f t="shared" si="346"/>
        <v>1</v>
      </c>
      <c r="AC1345" s="5">
        <f t="shared" si="347"/>
        <v>1</v>
      </c>
      <c r="AD1345" s="5">
        <f t="shared" si="348"/>
        <v>1</v>
      </c>
    </row>
    <row r="1346" spans="15:30" x14ac:dyDescent="0.2">
      <c r="O1346" s="6">
        <f t="shared" si="333"/>
        <v>135.28999999999661</v>
      </c>
      <c r="P1346" s="6">
        <f t="shared" si="334"/>
        <v>135.2999999999966</v>
      </c>
      <c r="Q1346" s="5">
        <f t="shared" si="335"/>
        <v>1.0091703068607287</v>
      </c>
      <c r="R1346" s="5">
        <f t="shared" si="336"/>
        <v>1.0091703068607287</v>
      </c>
      <c r="S1346" s="5">
        <f t="shared" si="337"/>
        <v>1.01744753745646</v>
      </c>
      <c r="T1346" s="5">
        <f t="shared" si="338"/>
        <v>1.0217634450583695</v>
      </c>
      <c r="U1346" s="5">
        <f t="shared" si="339"/>
        <v>1.0217634450583695</v>
      </c>
      <c r="V1346" s="5">
        <f t="shared" si="340"/>
        <v>1.0217634450583695</v>
      </c>
      <c r="W1346" s="5">
        <f t="shared" si="341"/>
        <v>1.0217634450583695</v>
      </c>
      <c r="X1346" s="5">
        <f t="shared" si="342"/>
        <v>1</v>
      </c>
      <c r="Y1346" s="5">
        <f t="shared" si="343"/>
        <v>1.0091703068607287</v>
      </c>
      <c r="Z1346" s="5">
        <f t="shared" si="344"/>
        <v>1</v>
      </c>
      <c r="AA1346" s="5">
        <f t="shared" si="345"/>
        <v>1</v>
      </c>
      <c r="AB1346" s="5">
        <f t="shared" si="346"/>
        <v>1</v>
      </c>
      <c r="AC1346" s="5">
        <f t="shared" si="347"/>
        <v>1</v>
      </c>
      <c r="AD1346" s="5">
        <f t="shared" si="348"/>
        <v>1</v>
      </c>
    </row>
    <row r="1347" spans="15:30" x14ac:dyDescent="0.2">
      <c r="O1347" s="6">
        <f t="shared" ref="O1347:O1410" si="349">P1347-0.01</f>
        <v>135.3899999999966</v>
      </c>
      <c r="P1347" s="6">
        <f t="shared" si="334"/>
        <v>135.3999999999966</v>
      </c>
      <c r="Q1347" s="5">
        <f t="shared" si="335"/>
        <v>1.0090795729274915</v>
      </c>
      <c r="R1347" s="5">
        <f t="shared" si="336"/>
        <v>1.0090795729274915</v>
      </c>
      <c r="S1347" s="5">
        <f t="shared" si="337"/>
        <v>1.0173279159228517</v>
      </c>
      <c r="T1347" s="5">
        <f t="shared" si="338"/>
        <v>1.0216343099843093</v>
      </c>
      <c r="U1347" s="5">
        <f t="shared" si="339"/>
        <v>1.0216343099843093</v>
      </c>
      <c r="V1347" s="5">
        <f t="shared" si="340"/>
        <v>1.0216343099843093</v>
      </c>
      <c r="W1347" s="5">
        <f t="shared" si="341"/>
        <v>1.0216343099843093</v>
      </c>
      <c r="X1347" s="5">
        <f t="shared" si="342"/>
        <v>1</v>
      </c>
      <c r="Y1347" s="5">
        <f t="shared" si="343"/>
        <v>1.0090795729274915</v>
      </c>
      <c r="Z1347" s="5">
        <f t="shared" si="344"/>
        <v>1</v>
      </c>
      <c r="AA1347" s="5">
        <f t="shared" si="345"/>
        <v>1</v>
      </c>
      <c r="AB1347" s="5">
        <f t="shared" si="346"/>
        <v>1</v>
      </c>
      <c r="AC1347" s="5">
        <f t="shared" si="347"/>
        <v>1</v>
      </c>
      <c r="AD1347" s="5">
        <f t="shared" si="348"/>
        <v>1</v>
      </c>
    </row>
    <row r="1348" spans="15:30" x14ac:dyDescent="0.2">
      <c r="O1348" s="6">
        <f t="shared" si="349"/>
        <v>135.4899999999966</v>
      </c>
      <c r="P1348" s="6">
        <f t="shared" ref="P1348:P1411" si="350">P1347+0.1</f>
        <v>135.49999999999659</v>
      </c>
      <c r="Q1348" s="5">
        <f t="shared" ref="Q1348:Q1411" si="351">IF($P1348&gt;=$D$5,1,10^($C$5*LOG(MAX($P1348,$E$5)/$D$5)^2))</f>
        <v>1.0089893626396063</v>
      </c>
      <c r="R1348" s="5">
        <f t="shared" ref="R1348:R1411" si="352">IF($P1348&gt;=$D$6,1,10^($C$6*LOG(MAX($P1348,$E$6)/$D$6)^2))</f>
        <v>1.0089893626396063</v>
      </c>
      <c r="S1348" s="5">
        <f t="shared" ref="S1348:S1411" si="353">IF($P1348&gt;=$D$7,1,10^($C$7*LOG(MAX($P1348,$E$7)/$D$7)^2))</f>
        <v>1.017208804180648</v>
      </c>
      <c r="T1348" s="5">
        <f t="shared" ref="T1348:T1411" si="354">IF($P1348&gt;=$D$8,1,10^($C$8*LOG(MAX($P1348,$E$8)/$D$8)^2))</f>
        <v>1.021505666220188</v>
      </c>
      <c r="U1348" s="5">
        <f t="shared" ref="U1348:U1411" si="355">IF($P1348&gt;=$D$9,1,10^($C$9*LOG(MAX($P1348,$E$9)/$D$9)^2))</f>
        <v>1.021505666220188</v>
      </c>
      <c r="V1348" s="5">
        <f t="shared" ref="V1348:V1411" si="356">IF($P1348&gt;=$D$10,1,10^($C$10*LOG(MAX($P1348,$E$10)/$D$10)^2))</f>
        <v>1.021505666220188</v>
      </c>
      <c r="W1348" s="5">
        <f t="shared" ref="W1348:W1411" si="357">IF($P1348&gt;=$D$11,1,10^($C$11*LOG(MAX($P1348,$E$11)/$D$11)^2))</f>
        <v>1.021505666220188</v>
      </c>
      <c r="X1348" s="5">
        <f t="shared" ref="X1348:X1411" si="358">IF($P1348&gt;=$H1350,1,10^($G$5*LOG(MAX($P1348,$I$5)/$H$5)^2))</f>
        <v>1</v>
      </c>
      <c r="Y1348" s="5">
        <f t="shared" ref="Y1348:Y1411" si="359">IF($P1348&gt;=$H$6,1,10^($G$6*LOG(MAX($P1348,$I$6)/$H$6)^2))</f>
        <v>1.0089893626396063</v>
      </c>
      <c r="Z1348" s="5">
        <f t="shared" ref="Z1348:Z1411" si="360">IF($P1348&gt;=$H$7,1,10^($G$7*LOG(MAX($P1348,$I$7)/$H$7)^2))</f>
        <v>1</v>
      </c>
      <c r="AA1348" s="5">
        <f t="shared" ref="AA1348:AA1411" si="361">IF(P1348&gt;=$H$8,1,10^($G$8*LOG(MAX($P1348,$I$8)/$H$8)^2))</f>
        <v>1</v>
      </c>
      <c r="AB1348" s="5">
        <f t="shared" ref="AB1348:AB1411" si="362">IF($P1348&gt;=$H$9,1,10^($G$9*LOG(MAX($P1348,$I$9)/$H$9)^2))</f>
        <v>1</v>
      </c>
      <c r="AC1348" s="5">
        <f t="shared" ref="AC1348:AC1411" si="363">IF($P1348&gt;=$H$10,1,10^($G$10*LOG(MAX($P1348,$I$10)/$H$10)^2))</f>
        <v>1</v>
      </c>
      <c r="AD1348" s="5">
        <f t="shared" ref="AD1348:AD1411" si="364">IF($P1348&gt;=$H$11,1,10^($G$11*LOG(MAX($P1348,$I$11)/$H$11)^2))</f>
        <v>1</v>
      </c>
    </row>
    <row r="1349" spans="15:30" x14ac:dyDescent="0.2">
      <c r="O1349" s="6">
        <f t="shared" si="349"/>
        <v>135.58999999999659</v>
      </c>
      <c r="P1349" s="6">
        <f t="shared" si="350"/>
        <v>135.59999999999658</v>
      </c>
      <c r="Q1349" s="5">
        <f t="shared" si="351"/>
        <v>1.0088996747668386</v>
      </c>
      <c r="R1349" s="5">
        <f t="shared" si="352"/>
        <v>1.0088996747668386</v>
      </c>
      <c r="S1349" s="5">
        <f t="shared" si="353"/>
        <v>1.0170902010222971</v>
      </c>
      <c r="T1349" s="5">
        <f t="shared" si="354"/>
        <v>1.0213775126038096</v>
      </c>
      <c r="U1349" s="5">
        <f t="shared" si="355"/>
        <v>1.0213775126038096</v>
      </c>
      <c r="V1349" s="5">
        <f t="shared" si="356"/>
        <v>1.0213775126038096</v>
      </c>
      <c r="W1349" s="5">
        <f t="shared" si="357"/>
        <v>1.0213775126038096</v>
      </c>
      <c r="X1349" s="5">
        <f t="shared" si="358"/>
        <v>1</v>
      </c>
      <c r="Y1349" s="5">
        <f t="shared" si="359"/>
        <v>1.0088996747668386</v>
      </c>
      <c r="Z1349" s="5">
        <f t="shared" si="360"/>
        <v>1</v>
      </c>
      <c r="AA1349" s="5">
        <f t="shared" si="361"/>
        <v>1</v>
      </c>
      <c r="AB1349" s="5">
        <f t="shared" si="362"/>
        <v>1</v>
      </c>
      <c r="AC1349" s="5">
        <f t="shared" si="363"/>
        <v>1</v>
      </c>
      <c r="AD1349" s="5">
        <f t="shared" si="364"/>
        <v>1</v>
      </c>
    </row>
    <row r="1350" spans="15:30" x14ac:dyDescent="0.2">
      <c r="O1350" s="6">
        <f t="shared" si="349"/>
        <v>135.68999999999659</v>
      </c>
      <c r="P1350" s="6">
        <f t="shared" si="350"/>
        <v>135.69999999999658</v>
      </c>
      <c r="Q1350" s="5">
        <f t="shared" si="351"/>
        <v>1.0088105080830556</v>
      </c>
      <c r="R1350" s="5">
        <f t="shared" si="352"/>
        <v>1.0088105080830556</v>
      </c>
      <c r="S1350" s="5">
        <f t="shared" si="353"/>
        <v>1.0169721052442156</v>
      </c>
      <c r="T1350" s="5">
        <f t="shared" si="354"/>
        <v>1.0212498479767571</v>
      </c>
      <c r="U1350" s="5">
        <f t="shared" si="355"/>
        <v>1.0212498479767571</v>
      </c>
      <c r="V1350" s="5">
        <f t="shared" si="356"/>
        <v>1.0212498479767571</v>
      </c>
      <c r="W1350" s="5">
        <f t="shared" si="357"/>
        <v>1.0212498479767571</v>
      </c>
      <c r="X1350" s="5">
        <f t="shared" si="358"/>
        <v>1</v>
      </c>
      <c r="Y1350" s="5">
        <f t="shared" si="359"/>
        <v>1.0088105080830556</v>
      </c>
      <c r="Z1350" s="5">
        <f t="shared" si="360"/>
        <v>1</v>
      </c>
      <c r="AA1350" s="5">
        <f t="shared" si="361"/>
        <v>1</v>
      </c>
      <c r="AB1350" s="5">
        <f t="shared" si="362"/>
        <v>1</v>
      </c>
      <c r="AC1350" s="5">
        <f t="shared" si="363"/>
        <v>1</v>
      </c>
      <c r="AD1350" s="5">
        <f t="shared" si="364"/>
        <v>1</v>
      </c>
    </row>
    <row r="1351" spans="15:30" x14ac:dyDescent="0.2">
      <c r="O1351" s="6">
        <f t="shared" si="349"/>
        <v>135.78999999999658</v>
      </c>
      <c r="P1351" s="6">
        <f t="shared" si="350"/>
        <v>135.79999999999657</v>
      </c>
      <c r="Q1351" s="5">
        <f t="shared" si="351"/>
        <v>1.0087218613662083</v>
      </c>
      <c r="R1351" s="5">
        <f t="shared" si="352"/>
        <v>1.0087218613662083</v>
      </c>
      <c r="S1351" s="5">
        <f t="shared" si="353"/>
        <v>1.0168545156467734</v>
      </c>
      <c r="T1351" s="5">
        <f t="shared" si="354"/>
        <v>1.0211226711843784</v>
      </c>
      <c r="U1351" s="5">
        <f t="shared" si="355"/>
        <v>1.0211226711843784</v>
      </c>
      <c r="V1351" s="5">
        <f t="shared" si="356"/>
        <v>1.0211226711843784</v>
      </c>
      <c r="W1351" s="5">
        <f t="shared" si="357"/>
        <v>1.0211226711843784</v>
      </c>
      <c r="X1351" s="5">
        <f t="shared" si="358"/>
        <v>1</v>
      </c>
      <c r="Y1351" s="5">
        <f t="shared" si="359"/>
        <v>1.0087218613662083</v>
      </c>
      <c r="Z1351" s="5">
        <f t="shared" si="360"/>
        <v>1</v>
      </c>
      <c r="AA1351" s="5">
        <f t="shared" si="361"/>
        <v>1</v>
      </c>
      <c r="AB1351" s="5">
        <f t="shared" si="362"/>
        <v>1</v>
      </c>
      <c r="AC1351" s="5">
        <f t="shared" si="363"/>
        <v>1</v>
      </c>
      <c r="AD1351" s="5">
        <f t="shared" si="364"/>
        <v>1</v>
      </c>
    </row>
    <row r="1352" spans="15:30" x14ac:dyDescent="0.2">
      <c r="O1352" s="6">
        <f t="shared" si="349"/>
        <v>135.88999999999658</v>
      </c>
      <c r="P1352" s="6">
        <f t="shared" si="350"/>
        <v>135.89999999999657</v>
      </c>
      <c r="Q1352" s="5">
        <f t="shared" si="351"/>
        <v>1.0086337333983149</v>
      </c>
      <c r="R1352" s="5">
        <f t="shared" si="352"/>
        <v>1.0086337333983149</v>
      </c>
      <c r="S1352" s="5">
        <f t="shared" si="353"/>
        <v>1.0167374310342774</v>
      </c>
      <c r="T1352" s="5">
        <f t="shared" si="354"/>
        <v>1.0209959810757694</v>
      </c>
      <c r="U1352" s="5">
        <f t="shared" si="355"/>
        <v>1.0209959810757694</v>
      </c>
      <c r="V1352" s="5">
        <f t="shared" si="356"/>
        <v>1.0209959810757694</v>
      </c>
      <c r="W1352" s="5">
        <f t="shared" si="357"/>
        <v>1.0209959810757694</v>
      </c>
      <c r="X1352" s="5">
        <f t="shared" si="358"/>
        <v>1</v>
      </c>
      <c r="Y1352" s="5">
        <f t="shared" si="359"/>
        <v>1.0086337333983149</v>
      </c>
      <c r="Z1352" s="5">
        <f t="shared" si="360"/>
        <v>1</v>
      </c>
      <c r="AA1352" s="5">
        <f t="shared" si="361"/>
        <v>1</v>
      </c>
      <c r="AB1352" s="5">
        <f t="shared" si="362"/>
        <v>1</v>
      </c>
      <c r="AC1352" s="5">
        <f t="shared" si="363"/>
        <v>1</v>
      </c>
      <c r="AD1352" s="5">
        <f t="shared" si="364"/>
        <v>1</v>
      </c>
    </row>
    <row r="1353" spans="15:30" x14ac:dyDescent="0.2">
      <c r="O1353" s="6">
        <f t="shared" si="349"/>
        <v>135.98999999999657</v>
      </c>
      <c r="P1353" s="6">
        <f t="shared" si="350"/>
        <v>135.99999999999656</v>
      </c>
      <c r="Q1353" s="5">
        <f t="shared" si="351"/>
        <v>1.0085461229654449</v>
      </c>
      <c r="R1353" s="5">
        <f t="shared" si="352"/>
        <v>1.0085461229654449</v>
      </c>
      <c r="S1353" s="5">
        <f t="shared" si="353"/>
        <v>1.016620850214955</v>
      </c>
      <c r="T1353" s="5">
        <f t="shared" si="354"/>
        <v>1.0208697765037604</v>
      </c>
      <c r="U1353" s="5">
        <f t="shared" si="355"/>
        <v>1.0208697765037604</v>
      </c>
      <c r="V1353" s="5">
        <f t="shared" si="356"/>
        <v>1.0208697765037604</v>
      </c>
      <c r="W1353" s="5">
        <f t="shared" si="357"/>
        <v>1.0208697765037604</v>
      </c>
      <c r="X1353" s="5">
        <f t="shared" si="358"/>
        <v>1</v>
      </c>
      <c r="Y1353" s="5">
        <f t="shared" si="359"/>
        <v>1.0085461229654449</v>
      </c>
      <c r="Z1353" s="5">
        <f t="shared" si="360"/>
        <v>1</v>
      </c>
      <c r="AA1353" s="5">
        <f t="shared" si="361"/>
        <v>1</v>
      </c>
      <c r="AB1353" s="5">
        <f t="shared" si="362"/>
        <v>1</v>
      </c>
      <c r="AC1353" s="5">
        <f t="shared" si="363"/>
        <v>1</v>
      </c>
      <c r="AD1353" s="5">
        <f t="shared" si="364"/>
        <v>1</v>
      </c>
    </row>
    <row r="1354" spans="15:30" x14ac:dyDescent="0.2">
      <c r="O1354" s="6">
        <f t="shared" si="349"/>
        <v>136.08999999999656</v>
      </c>
      <c r="P1354" s="6">
        <f t="shared" si="350"/>
        <v>136.09999999999656</v>
      </c>
      <c r="Q1354" s="5">
        <f t="shared" si="351"/>
        <v>1.0084590288577009</v>
      </c>
      <c r="R1354" s="5">
        <f t="shared" si="352"/>
        <v>1.0084590288577009</v>
      </c>
      <c r="S1354" s="5">
        <f t="shared" si="353"/>
        <v>1.0165047720009384</v>
      </c>
      <c r="T1354" s="5">
        <f t="shared" si="354"/>
        <v>1.0207440563249006</v>
      </c>
      <c r="U1354" s="5">
        <f t="shared" si="355"/>
        <v>1.0207440563249006</v>
      </c>
      <c r="V1354" s="5">
        <f t="shared" si="356"/>
        <v>1.0207440563249006</v>
      </c>
      <c r="W1354" s="5">
        <f t="shared" si="357"/>
        <v>1.0207440563249006</v>
      </c>
      <c r="X1354" s="5">
        <f t="shared" si="358"/>
        <v>1</v>
      </c>
      <c r="Y1354" s="5">
        <f t="shared" si="359"/>
        <v>1.0084590288577009</v>
      </c>
      <c r="Z1354" s="5">
        <f t="shared" si="360"/>
        <v>1</v>
      </c>
      <c r="AA1354" s="5">
        <f t="shared" si="361"/>
        <v>1</v>
      </c>
      <c r="AB1354" s="5">
        <f t="shared" si="362"/>
        <v>1</v>
      </c>
      <c r="AC1354" s="5">
        <f t="shared" si="363"/>
        <v>1</v>
      </c>
      <c r="AD1354" s="5">
        <f t="shared" si="364"/>
        <v>1</v>
      </c>
    </row>
    <row r="1355" spans="15:30" x14ac:dyDescent="0.2">
      <c r="O1355" s="6">
        <f t="shared" si="349"/>
        <v>136.18999999999656</v>
      </c>
      <c r="P1355" s="6">
        <f t="shared" si="350"/>
        <v>136.19999999999655</v>
      </c>
      <c r="Q1355" s="5">
        <f t="shared" si="351"/>
        <v>1.0083724498692037</v>
      </c>
      <c r="R1355" s="5">
        <f t="shared" si="352"/>
        <v>1.0083724498692037</v>
      </c>
      <c r="S1355" s="5">
        <f t="shared" si="353"/>
        <v>1.0163891952082493</v>
      </c>
      <c r="T1355" s="5">
        <f t="shared" si="354"/>
        <v>1.020618819399443</v>
      </c>
      <c r="U1355" s="5">
        <f t="shared" si="355"/>
        <v>1.020618819399443</v>
      </c>
      <c r="V1355" s="5">
        <f t="shared" si="356"/>
        <v>1.020618819399443</v>
      </c>
      <c r="W1355" s="5">
        <f t="shared" si="357"/>
        <v>1.020618819399443</v>
      </c>
      <c r="X1355" s="5">
        <f t="shared" si="358"/>
        <v>1</v>
      </c>
      <c r="Y1355" s="5">
        <f t="shared" si="359"/>
        <v>1.0083724498692037</v>
      </c>
      <c r="Z1355" s="5">
        <f t="shared" si="360"/>
        <v>1</v>
      </c>
      <c r="AA1355" s="5">
        <f t="shared" si="361"/>
        <v>1</v>
      </c>
      <c r="AB1355" s="5">
        <f t="shared" si="362"/>
        <v>1</v>
      </c>
      <c r="AC1355" s="5">
        <f t="shared" si="363"/>
        <v>1</v>
      </c>
      <c r="AD1355" s="5">
        <f t="shared" si="364"/>
        <v>1</v>
      </c>
    </row>
    <row r="1356" spans="15:30" x14ac:dyDescent="0.2">
      <c r="O1356" s="6">
        <f t="shared" si="349"/>
        <v>136.28999999999655</v>
      </c>
      <c r="P1356" s="6">
        <f t="shared" si="350"/>
        <v>136.29999999999654</v>
      </c>
      <c r="Q1356" s="5">
        <f t="shared" si="351"/>
        <v>1.0082863847980748</v>
      </c>
      <c r="R1356" s="5">
        <f t="shared" si="352"/>
        <v>1.0082863847980748</v>
      </c>
      <c r="S1356" s="5">
        <f t="shared" si="353"/>
        <v>1.0162741186567823</v>
      </c>
      <c r="T1356" s="5">
        <f t="shared" si="354"/>
        <v>1.0204940645913292</v>
      </c>
      <c r="U1356" s="5">
        <f t="shared" si="355"/>
        <v>1.0204940645913292</v>
      </c>
      <c r="V1356" s="5">
        <f t="shared" si="356"/>
        <v>1.0204940645913292</v>
      </c>
      <c r="W1356" s="5">
        <f t="shared" si="357"/>
        <v>1.0204940645913292</v>
      </c>
      <c r="X1356" s="5">
        <f t="shared" si="358"/>
        <v>1</v>
      </c>
      <c r="Y1356" s="5">
        <f t="shared" si="359"/>
        <v>1.0082863847980748</v>
      </c>
      <c r="Z1356" s="5">
        <f t="shared" si="360"/>
        <v>1</v>
      </c>
      <c r="AA1356" s="5">
        <f t="shared" si="361"/>
        <v>1</v>
      </c>
      <c r="AB1356" s="5">
        <f t="shared" si="362"/>
        <v>1</v>
      </c>
      <c r="AC1356" s="5">
        <f t="shared" si="363"/>
        <v>1</v>
      </c>
      <c r="AD1356" s="5">
        <f t="shared" si="364"/>
        <v>1</v>
      </c>
    </row>
    <row r="1357" spans="15:30" x14ac:dyDescent="0.2">
      <c r="O1357" s="6">
        <f t="shared" si="349"/>
        <v>136.38999999999655</v>
      </c>
      <c r="P1357" s="6">
        <f t="shared" si="350"/>
        <v>136.39999999999654</v>
      </c>
      <c r="Q1357" s="5">
        <f t="shared" si="351"/>
        <v>1.0082008324464198</v>
      </c>
      <c r="R1357" s="5">
        <f t="shared" si="352"/>
        <v>1.0082008324464198</v>
      </c>
      <c r="S1357" s="5">
        <f t="shared" si="353"/>
        <v>1.0161595411702899</v>
      </c>
      <c r="T1357" s="5">
        <f t="shared" si="354"/>
        <v>1.0203697907681755</v>
      </c>
      <c r="U1357" s="5">
        <f t="shared" si="355"/>
        <v>1.0203697907681755</v>
      </c>
      <c r="V1357" s="5">
        <f t="shared" si="356"/>
        <v>1.0203697907681755</v>
      </c>
      <c r="W1357" s="5">
        <f t="shared" si="357"/>
        <v>1.0203697907681755</v>
      </c>
      <c r="X1357" s="5">
        <f t="shared" si="358"/>
        <v>1</v>
      </c>
      <c r="Y1357" s="5">
        <f t="shared" si="359"/>
        <v>1.0082008324464198</v>
      </c>
      <c r="Z1357" s="5">
        <f t="shared" si="360"/>
        <v>1</v>
      </c>
      <c r="AA1357" s="5">
        <f t="shared" si="361"/>
        <v>1</v>
      </c>
      <c r="AB1357" s="5">
        <f t="shared" si="362"/>
        <v>1</v>
      </c>
      <c r="AC1357" s="5">
        <f t="shared" si="363"/>
        <v>1</v>
      </c>
      <c r="AD1357" s="5">
        <f t="shared" si="364"/>
        <v>1</v>
      </c>
    </row>
    <row r="1358" spans="15:30" x14ac:dyDescent="0.2">
      <c r="O1358" s="6">
        <f t="shared" si="349"/>
        <v>136.48999999999654</v>
      </c>
      <c r="P1358" s="6">
        <f t="shared" si="350"/>
        <v>136.49999999999653</v>
      </c>
      <c r="Q1358" s="5">
        <f t="shared" si="351"/>
        <v>1.0081157916203127</v>
      </c>
      <c r="R1358" s="5">
        <f t="shared" si="352"/>
        <v>1.0081157916203127</v>
      </c>
      <c r="S1358" s="5">
        <f t="shared" si="353"/>
        <v>1.0160454615763663</v>
      </c>
      <c r="T1358" s="5">
        <f t="shared" si="354"/>
        <v>1.0202459968012574</v>
      </c>
      <c r="U1358" s="5">
        <f t="shared" si="355"/>
        <v>1.0202459968012574</v>
      </c>
      <c r="V1358" s="5">
        <f t="shared" si="356"/>
        <v>1.0202459968012574</v>
      </c>
      <c r="W1358" s="5">
        <f t="shared" si="357"/>
        <v>1.0202459968012574</v>
      </c>
      <c r="X1358" s="5">
        <f t="shared" si="358"/>
        <v>1</v>
      </c>
      <c r="Y1358" s="5">
        <f t="shared" si="359"/>
        <v>1.0081157916203127</v>
      </c>
      <c r="Z1358" s="5">
        <f t="shared" si="360"/>
        <v>1</v>
      </c>
      <c r="AA1358" s="5">
        <f t="shared" si="361"/>
        <v>1</v>
      </c>
      <c r="AB1358" s="5">
        <f t="shared" si="362"/>
        <v>1</v>
      </c>
      <c r="AC1358" s="5">
        <f t="shared" si="363"/>
        <v>1</v>
      </c>
      <c r="AD1358" s="5">
        <f t="shared" si="364"/>
        <v>1</v>
      </c>
    </row>
    <row r="1359" spans="15:30" x14ac:dyDescent="0.2">
      <c r="O1359" s="6">
        <f t="shared" si="349"/>
        <v>136.58999999999654</v>
      </c>
      <c r="P1359" s="6">
        <f t="shared" si="350"/>
        <v>136.59999999999653</v>
      </c>
      <c r="Q1359" s="5">
        <f t="shared" si="351"/>
        <v>1.0080312611297804</v>
      </c>
      <c r="R1359" s="5">
        <f t="shared" si="352"/>
        <v>1.0080312611297804</v>
      </c>
      <c r="S1359" s="5">
        <f t="shared" si="353"/>
        <v>1.015931878706432</v>
      </c>
      <c r="T1359" s="5">
        <f t="shared" si="354"/>
        <v>1.0201226815654951</v>
      </c>
      <c r="U1359" s="5">
        <f t="shared" si="355"/>
        <v>1.0201226815654951</v>
      </c>
      <c r="V1359" s="5">
        <f t="shared" si="356"/>
        <v>1.0201226815654951</v>
      </c>
      <c r="W1359" s="5">
        <f t="shared" si="357"/>
        <v>1.0201226815654951</v>
      </c>
      <c r="X1359" s="5">
        <f t="shared" si="358"/>
        <v>1</v>
      </c>
      <c r="Y1359" s="5">
        <f t="shared" si="359"/>
        <v>1.0080312611297804</v>
      </c>
      <c r="Z1359" s="5">
        <f t="shared" si="360"/>
        <v>1</v>
      </c>
      <c r="AA1359" s="5">
        <f t="shared" si="361"/>
        <v>1</v>
      </c>
      <c r="AB1359" s="5">
        <f t="shared" si="362"/>
        <v>1</v>
      </c>
      <c r="AC1359" s="5">
        <f t="shared" si="363"/>
        <v>1</v>
      </c>
      <c r="AD1359" s="5">
        <f t="shared" si="364"/>
        <v>1</v>
      </c>
    </row>
    <row r="1360" spans="15:30" x14ac:dyDescent="0.2">
      <c r="O1360" s="6">
        <f t="shared" si="349"/>
        <v>136.68999999999653</v>
      </c>
      <c r="P1360" s="6">
        <f t="shared" si="350"/>
        <v>136.69999999999652</v>
      </c>
      <c r="Q1360" s="5">
        <f t="shared" si="351"/>
        <v>1.0079472397887839</v>
      </c>
      <c r="R1360" s="5">
        <f t="shared" si="352"/>
        <v>1.0079472397887839</v>
      </c>
      <c r="S1360" s="5">
        <f t="shared" si="353"/>
        <v>1.0158187913957188</v>
      </c>
      <c r="T1360" s="5">
        <f t="shared" si="354"/>
        <v>1.0199998439394393</v>
      </c>
      <c r="U1360" s="5">
        <f t="shared" si="355"/>
        <v>1.0199998439394393</v>
      </c>
      <c r="V1360" s="5">
        <f t="shared" si="356"/>
        <v>1.0199998439394393</v>
      </c>
      <c r="W1360" s="5">
        <f t="shared" si="357"/>
        <v>1.0199998439394393</v>
      </c>
      <c r="X1360" s="5">
        <f t="shared" si="358"/>
        <v>1</v>
      </c>
      <c r="Y1360" s="5">
        <f t="shared" si="359"/>
        <v>1.0079472397887839</v>
      </c>
      <c r="Z1360" s="5">
        <f t="shared" si="360"/>
        <v>1</v>
      </c>
      <c r="AA1360" s="5">
        <f t="shared" si="361"/>
        <v>1</v>
      </c>
      <c r="AB1360" s="5">
        <f t="shared" si="362"/>
        <v>1</v>
      </c>
      <c r="AC1360" s="5">
        <f t="shared" si="363"/>
        <v>1</v>
      </c>
      <c r="AD1360" s="5">
        <f t="shared" si="364"/>
        <v>1</v>
      </c>
    </row>
    <row r="1361" spans="15:30" x14ac:dyDescent="0.2">
      <c r="O1361" s="6">
        <f t="shared" si="349"/>
        <v>136.78999999999652</v>
      </c>
      <c r="P1361" s="6">
        <f t="shared" si="350"/>
        <v>136.79999999999652</v>
      </c>
      <c r="Q1361" s="5">
        <f t="shared" si="351"/>
        <v>1.0078637264152053</v>
      </c>
      <c r="R1361" s="5">
        <f t="shared" si="352"/>
        <v>1.0078637264152053</v>
      </c>
      <c r="S1361" s="5">
        <f t="shared" si="353"/>
        <v>1.0157061984832543</v>
      </c>
      <c r="T1361" s="5">
        <f t="shared" si="354"/>
        <v>1.0198774828052559</v>
      </c>
      <c r="U1361" s="5">
        <f t="shared" si="355"/>
        <v>1.0198774828052559</v>
      </c>
      <c r="V1361" s="5">
        <f t="shared" si="356"/>
        <v>1.0198774828052559</v>
      </c>
      <c r="W1361" s="5">
        <f t="shared" si="357"/>
        <v>1.0198774828052559</v>
      </c>
      <c r="X1361" s="5">
        <f t="shared" si="358"/>
        <v>1</v>
      </c>
      <c r="Y1361" s="5">
        <f t="shared" si="359"/>
        <v>1.0078637264152053</v>
      </c>
      <c r="Z1361" s="5">
        <f t="shared" si="360"/>
        <v>1</v>
      </c>
      <c r="AA1361" s="5">
        <f t="shared" si="361"/>
        <v>1</v>
      </c>
      <c r="AB1361" s="5">
        <f t="shared" si="362"/>
        <v>1</v>
      </c>
      <c r="AC1361" s="5">
        <f t="shared" si="363"/>
        <v>1</v>
      </c>
      <c r="AD1361" s="5">
        <f t="shared" si="364"/>
        <v>1</v>
      </c>
    </row>
    <row r="1362" spans="15:30" x14ac:dyDescent="0.2">
      <c r="O1362" s="6">
        <f t="shared" si="349"/>
        <v>136.88999999999652</v>
      </c>
      <c r="P1362" s="6">
        <f t="shared" si="350"/>
        <v>136.89999999999651</v>
      </c>
      <c r="Q1362" s="5">
        <f t="shared" si="351"/>
        <v>1.00778071983083</v>
      </c>
      <c r="R1362" s="5">
        <f t="shared" si="352"/>
        <v>1.00778071983083</v>
      </c>
      <c r="S1362" s="5">
        <f t="shared" si="353"/>
        <v>1.0155940988118453</v>
      </c>
      <c r="T1362" s="5">
        <f t="shared" si="354"/>
        <v>1.0197555970487124</v>
      </c>
      <c r="U1362" s="5">
        <f t="shared" si="355"/>
        <v>1.0197555970487124</v>
      </c>
      <c r="V1362" s="5">
        <f t="shared" si="356"/>
        <v>1.0197555970487124</v>
      </c>
      <c r="W1362" s="5">
        <f t="shared" si="357"/>
        <v>1.0197555970487124</v>
      </c>
      <c r="X1362" s="5">
        <f t="shared" si="358"/>
        <v>1</v>
      </c>
      <c r="Y1362" s="5">
        <f t="shared" si="359"/>
        <v>1.00778071983083</v>
      </c>
      <c r="Z1362" s="5">
        <f t="shared" si="360"/>
        <v>1</v>
      </c>
      <c r="AA1362" s="5">
        <f t="shared" si="361"/>
        <v>1</v>
      </c>
      <c r="AB1362" s="5">
        <f t="shared" si="362"/>
        <v>1</v>
      </c>
      <c r="AC1362" s="5">
        <f t="shared" si="363"/>
        <v>1</v>
      </c>
      <c r="AD1362" s="5">
        <f t="shared" si="364"/>
        <v>1</v>
      </c>
    </row>
    <row r="1363" spans="15:30" x14ac:dyDescent="0.2">
      <c r="O1363" s="6">
        <f t="shared" si="349"/>
        <v>136.98999999999651</v>
      </c>
      <c r="P1363" s="6">
        <f t="shared" si="350"/>
        <v>136.9999999999965</v>
      </c>
      <c r="Q1363" s="5">
        <f t="shared" si="351"/>
        <v>1.0076982188613308</v>
      </c>
      <c r="R1363" s="5">
        <f t="shared" si="352"/>
        <v>1.0076982188613308</v>
      </c>
      <c r="S1363" s="5">
        <f t="shared" si="353"/>
        <v>1.0154824912280644</v>
      </c>
      <c r="T1363" s="5">
        <f t="shared" si="354"/>
        <v>1.0196341855591626</v>
      </c>
      <c r="U1363" s="5">
        <f t="shared" si="355"/>
        <v>1.0196341855591626</v>
      </c>
      <c r="V1363" s="5">
        <f t="shared" si="356"/>
        <v>1.0196341855591626</v>
      </c>
      <c r="W1363" s="5">
        <f t="shared" si="357"/>
        <v>1.0196341855591626</v>
      </c>
      <c r="X1363" s="5">
        <f t="shared" si="358"/>
        <v>1</v>
      </c>
      <c r="Y1363" s="5">
        <f t="shared" si="359"/>
        <v>1.0076982188613308</v>
      </c>
      <c r="Z1363" s="5">
        <f t="shared" si="360"/>
        <v>1</v>
      </c>
      <c r="AA1363" s="5">
        <f t="shared" si="361"/>
        <v>1</v>
      </c>
      <c r="AB1363" s="5">
        <f t="shared" si="362"/>
        <v>1</v>
      </c>
      <c r="AC1363" s="5">
        <f t="shared" si="363"/>
        <v>1</v>
      </c>
      <c r="AD1363" s="5">
        <f t="shared" si="364"/>
        <v>1</v>
      </c>
    </row>
    <row r="1364" spans="15:30" x14ac:dyDescent="0.2">
      <c r="O1364" s="6">
        <f t="shared" si="349"/>
        <v>137.08999999999651</v>
      </c>
      <c r="P1364" s="6">
        <f t="shared" si="350"/>
        <v>137.0999999999965</v>
      </c>
      <c r="Q1364" s="5">
        <f t="shared" si="351"/>
        <v>1.0076162223362528</v>
      </c>
      <c r="R1364" s="5">
        <f t="shared" si="352"/>
        <v>1.0076162223362528</v>
      </c>
      <c r="S1364" s="5">
        <f t="shared" si="353"/>
        <v>1.0153713745822341</v>
      </c>
      <c r="T1364" s="5">
        <f t="shared" si="354"/>
        <v>1.0195132472295334</v>
      </c>
      <c r="U1364" s="5">
        <f t="shared" si="355"/>
        <v>1.0195132472295334</v>
      </c>
      <c r="V1364" s="5">
        <f t="shared" si="356"/>
        <v>1.0195132472295334</v>
      </c>
      <c r="W1364" s="5">
        <f t="shared" si="357"/>
        <v>1.0195132472295334</v>
      </c>
      <c r="X1364" s="5">
        <f t="shared" si="358"/>
        <v>1</v>
      </c>
      <c r="Y1364" s="5">
        <f t="shared" si="359"/>
        <v>1.0076162223362528</v>
      </c>
      <c r="Z1364" s="5">
        <f t="shared" si="360"/>
        <v>1</v>
      </c>
      <c r="AA1364" s="5">
        <f t="shared" si="361"/>
        <v>1</v>
      </c>
      <c r="AB1364" s="5">
        <f t="shared" si="362"/>
        <v>1</v>
      </c>
      <c r="AC1364" s="5">
        <f t="shared" si="363"/>
        <v>1</v>
      </c>
      <c r="AD1364" s="5">
        <f t="shared" si="364"/>
        <v>1</v>
      </c>
    </row>
    <row r="1365" spans="15:30" x14ac:dyDescent="0.2">
      <c r="O1365" s="6">
        <f t="shared" si="349"/>
        <v>137.1899999999965</v>
      </c>
      <c r="P1365" s="6">
        <f t="shared" si="350"/>
        <v>137.19999999999649</v>
      </c>
      <c r="Q1365" s="5">
        <f t="shared" si="351"/>
        <v>1.0075347290889973</v>
      </c>
      <c r="R1365" s="5">
        <f t="shared" si="352"/>
        <v>1.0075347290889973</v>
      </c>
      <c r="S1365" s="5">
        <f t="shared" si="353"/>
        <v>1.0152607477284112</v>
      </c>
      <c r="T1365" s="5">
        <f t="shared" si="354"/>
        <v>1.019392780956309</v>
      </c>
      <c r="U1365" s="5">
        <f t="shared" si="355"/>
        <v>1.019392780956309</v>
      </c>
      <c r="V1365" s="5">
        <f t="shared" si="356"/>
        <v>1.019392780956309</v>
      </c>
      <c r="W1365" s="5">
        <f t="shared" si="357"/>
        <v>1.019392780956309</v>
      </c>
      <c r="X1365" s="5">
        <f t="shared" si="358"/>
        <v>1</v>
      </c>
      <c r="Y1365" s="5">
        <f t="shared" si="359"/>
        <v>1.0075347290889973</v>
      </c>
      <c r="Z1365" s="5">
        <f t="shared" si="360"/>
        <v>1</v>
      </c>
      <c r="AA1365" s="5">
        <f t="shared" si="361"/>
        <v>1</v>
      </c>
      <c r="AB1365" s="5">
        <f t="shared" si="362"/>
        <v>1</v>
      </c>
      <c r="AC1365" s="5">
        <f t="shared" si="363"/>
        <v>1</v>
      </c>
      <c r="AD1365" s="5">
        <f t="shared" si="364"/>
        <v>1</v>
      </c>
    </row>
    <row r="1366" spans="15:30" x14ac:dyDescent="0.2">
      <c r="O1366" s="6">
        <f t="shared" si="349"/>
        <v>137.2899999999965</v>
      </c>
      <c r="P1366" s="6">
        <f t="shared" si="350"/>
        <v>137.29999999999649</v>
      </c>
      <c r="Q1366" s="5">
        <f t="shared" si="351"/>
        <v>1.0074537379568058</v>
      </c>
      <c r="R1366" s="5">
        <f t="shared" si="352"/>
        <v>1.0074537379568058</v>
      </c>
      <c r="S1366" s="5">
        <f t="shared" si="353"/>
        <v>1.0151506095243723</v>
      </c>
      <c r="T1366" s="5">
        <f t="shared" si="354"/>
        <v>1.0192727856395187</v>
      </c>
      <c r="U1366" s="5">
        <f t="shared" si="355"/>
        <v>1.0192727856395187</v>
      </c>
      <c r="V1366" s="5">
        <f t="shared" si="356"/>
        <v>1.0192727856395187</v>
      </c>
      <c r="W1366" s="5">
        <f t="shared" si="357"/>
        <v>1.0192727856395187</v>
      </c>
      <c r="X1366" s="5">
        <f t="shared" si="358"/>
        <v>1</v>
      </c>
      <c r="Y1366" s="5">
        <f t="shared" si="359"/>
        <v>1.0074537379568058</v>
      </c>
      <c r="Z1366" s="5">
        <f t="shared" si="360"/>
        <v>1</v>
      </c>
      <c r="AA1366" s="5">
        <f t="shared" si="361"/>
        <v>1</v>
      </c>
      <c r="AB1366" s="5">
        <f t="shared" si="362"/>
        <v>1</v>
      </c>
      <c r="AC1366" s="5">
        <f t="shared" si="363"/>
        <v>1</v>
      </c>
      <c r="AD1366" s="5">
        <f t="shared" si="364"/>
        <v>1</v>
      </c>
    </row>
    <row r="1367" spans="15:30" x14ac:dyDescent="0.2">
      <c r="O1367" s="6">
        <f t="shared" si="349"/>
        <v>137.38999999999649</v>
      </c>
      <c r="P1367" s="6">
        <f t="shared" si="350"/>
        <v>137.39999999999648</v>
      </c>
      <c r="Q1367" s="5">
        <f t="shared" si="351"/>
        <v>1.0073732477807447</v>
      </c>
      <c r="R1367" s="5">
        <f t="shared" si="352"/>
        <v>1.0073732477807447</v>
      </c>
      <c r="S1367" s="5">
        <f t="shared" si="353"/>
        <v>1.0150409588315985</v>
      </c>
      <c r="T1367" s="5">
        <f t="shared" si="354"/>
        <v>1.0191532601827209</v>
      </c>
      <c r="U1367" s="5">
        <f t="shared" si="355"/>
        <v>1.0191532601827209</v>
      </c>
      <c r="V1367" s="5">
        <f t="shared" si="356"/>
        <v>1.0191532601827209</v>
      </c>
      <c r="W1367" s="5">
        <f t="shared" si="357"/>
        <v>1.0191532601827209</v>
      </c>
      <c r="X1367" s="5">
        <f t="shared" si="358"/>
        <v>1</v>
      </c>
      <c r="Y1367" s="5">
        <f t="shared" si="359"/>
        <v>1.0073732477807447</v>
      </c>
      <c r="Z1367" s="5">
        <f t="shared" si="360"/>
        <v>1</v>
      </c>
      <c r="AA1367" s="5">
        <f t="shared" si="361"/>
        <v>1</v>
      </c>
      <c r="AB1367" s="5">
        <f t="shared" si="362"/>
        <v>1</v>
      </c>
      <c r="AC1367" s="5">
        <f t="shared" si="363"/>
        <v>1</v>
      </c>
      <c r="AD1367" s="5">
        <f t="shared" si="364"/>
        <v>1</v>
      </c>
    </row>
    <row r="1368" spans="15:30" x14ac:dyDescent="0.2">
      <c r="O1368" s="6">
        <f t="shared" si="349"/>
        <v>137.48999999999648</v>
      </c>
      <c r="P1368" s="6">
        <f t="shared" si="350"/>
        <v>137.49999999999648</v>
      </c>
      <c r="Q1368" s="5">
        <f t="shared" si="351"/>
        <v>1.0072932574056899</v>
      </c>
      <c r="R1368" s="5">
        <f t="shared" si="352"/>
        <v>1.0072932574056899</v>
      </c>
      <c r="S1368" s="5">
        <f t="shared" si="353"/>
        <v>1.0149317945152614</v>
      </c>
      <c r="T1368" s="5">
        <f t="shared" si="354"/>
        <v>1.0190342034929898</v>
      </c>
      <c r="U1368" s="5">
        <f t="shared" si="355"/>
        <v>1.0190342034929898</v>
      </c>
      <c r="V1368" s="5">
        <f t="shared" si="356"/>
        <v>1.0190342034929898</v>
      </c>
      <c r="W1368" s="5">
        <f t="shared" si="357"/>
        <v>1.0190342034929898</v>
      </c>
      <c r="X1368" s="5">
        <f t="shared" si="358"/>
        <v>1</v>
      </c>
      <c r="Y1368" s="5">
        <f t="shared" si="359"/>
        <v>1.0072932574056899</v>
      </c>
      <c r="Z1368" s="5">
        <f t="shared" si="360"/>
        <v>1</v>
      </c>
      <c r="AA1368" s="5">
        <f t="shared" si="361"/>
        <v>1</v>
      </c>
      <c r="AB1368" s="5">
        <f t="shared" si="362"/>
        <v>1</v>
      </c>
      <c r="AC1368" s="5">
        <f t="shared" si="363"/>
        <v>1</v>
      </c>
      <c r="AD1368" s="5">
        <f t="shared" si="364"/>
        <v>1</v>
      </c>
    </row>
    <row r="1369" spans="15:30" x14ac:dyDescent="0.2">
      <c r="O1369" s="6">
        <f t="shared" si="349"/>
        <v>137.58999999999648</v>
      </c>
      <c r="P1369" s="6">
        <f t="shared" si="350"/>
        <v>137.59999999999647</v>
      </c>
      <c r="Q1369" s="5">
        <f t="shared" si="351"/>
        <v>1.0072137656803108</v>
      </c>
      <c r="R1369" s="5">
        <f t="shared" si="352"/>
        <v>1.0072137656803108</v>
      </c>
      <c r="S1369" s="5">
        <f t="shared" si="353"/>
        <v>1.0148231154442069</v>
      </c>
      <c r="T1369" s="5">
        <f t="shared" si="354"/>
        <v>1.0189156144809022</v>
      </c>
      <c r="U1369" s="5">
        <f t="shared" si="355"/>
        <v>1.0189156144809022</v>
      </c>
      <c r="V1369" s="5">
        <f t="shared" si="356"/>
        <v>1.0189156144809022</v>
      </c>
      <c r="W1369" s="5">
        <f t="shared" si="357"/>
        <v>1.0189156144809022</v>
      </c>
      <c r="X1369" s="5">
        <f t="shared" si="358"/>
        <v>1</v>
      </c>
      <c r="Y1369" s="5">
        <f t="shared" si="359"/>
        <v>1.0072137656803108</v>
      </c>
      <c r="Z1369" s="5">
        <f t="shared" si="360"/>
        <v>1</v>
      </c>
      <c r="AA1369" s="5">
        <f t="shared" si="361"/>
        <v>1</v>
      </c>
      <c r="AB1369" s="5">
        <f t="shared" si="362"/>
        <v>1</v>
      </c>
      <c r="AC1369" s="5">
        <f t="shared" si="363"/>
        <v>1</v>
      </c>
      <c r="AD1369" s="5">
        <f t="shared" si="364"/>
        <v>1</v>
      </c>
    </row>
    <row r="1370" spans="15:30" x14ac:dyDescent="0.2">
      <c r="O1370" s="6">
        <f t="shared" si="349"/>
        <v>137.68999999999647</v>
      </c>
      <c r="P1370" s="6">
        <f t="shared" si="350"/>
        <v>137.69999999999646</v>
      </c>
      <c r="Q1370" s="5">
        <f t="shared" si="351"/>
        <v>1.0071347714570553</v>
      </c>
      <c r="R1370" s="5">
        <f t="shared" si="352"/>
        <v>1.0071347714570553</v>
      </c>
      <c r="S1370" s="5">
        <f t="shared" si="353"/>
        <v>1.0147149204909416</v>
      </c>
      <c r="T1370" s="5">
        <f t="shared" si="354"/>
        <v>1.0187974920605221</v>
      </c>
      <c r="U1370" s="5">
        <f t="shared" si="355"/>
        <v>1.0187974920605221</v>
      </c>
      <c r="V1370" s="5">
        <f t="shared" si="356"/>
        <v>1.0187974920605221</v>
      </c>
      <c r="W1370" s="5">
        <f t="shared" si="357"/>
        <v>1.0187974920605221</v>
      </c>
      <c r="X1370" s="5">
        <f t="shared" si="358"/>
        <v>1</v>
      </c>
      <c r="Y1370" s="5">
        <f t="shared" si="359"/>
        <v>1.0071347714570553</v>
      </c>
      <c r="Z1370" s="5">
        <f t="shared" si="360"/>
        <v>1</v>
      </c>
      <c r="AA1370" s="5">
        <f t="shared" si="361"/>
        <v>1</v>
      </c>
      <c r="AB1370" s="5">
        <f t="shared" si="362"/>
        <v>1</v>
      </c>
      <c r="AC1370" s="5">
        <f t="shared" si="363"/>
        <v>1</v>
      </c>
      <c r="AD1370" s="5">
        <f t="shared" si="364"/>
        <v>1</v>
      </c>
    </row>
    <row r="1371" spans="15:30" x14ac:dyDescent="0.2">
      <c r="O1371" s="6">
        <f t="shared" si="349"/>
        <v>137.78999999999647</v>
      </c>
      <c r="P1371" s="6">
        <f t="shared" si="350"/>
        <v>137.79999999999646</v>
      </c>
      <c r="Q1371" s="5">
        <f t="shared" si="351"/>
        <v>1.0070562735921347</v>
      </c>
      <c r="R1371" s="5">
        <f t="shared" si="352"/>
        <v>1.0070562735921347</v>
      </c>
      <c r="S1371" s="5">
        <f t="shared" si="353"/>
        <v>1.0146072085316173</v>
      </c>
      <c r="T1371" s="5">
        <f t="shared" si="354"/>
        <v>1.0186798351493878</v>
      </c>
      <c r="U1371" s="5">
        <f t="shared" si="355"/>
        <v>1.0186798351493878</v>
      </c>
      <c r="V1371" s="5">
        <f t="shared" si="356"/>
        <v>1.0186798351493878</v>
      </c>
      <c r="W1371" s="5">
        <f t="shared" si="357"/>
        <v>1.0186798351493878</v>
      </c>
      <c r="X1371" s="5">
        <f t="shared" si="358"/>
        <v>1</v>
      </c>
      <c r="Y1371" s="5">
        <f t="shared" si="359"/>
        <v>1.0070562735921347</v>
      </c>
      <c r="Z1371" s="5">
        <f t="shared" si="360"/>
        <v>1</v>
      </c>
      <c r="AA1371" s="5">
        <f t="shared" si="361"/>
        <v>1</v>
      </c>
      <c r="AB1371" s="5">
        <f t="shared" si="362"/>
        <v>1</v>
      </c>
      <c r="AC1371" s="5">
        <f t="shared" si="363"/>
        <v>1</v>
      </c>
      <c r="AD1371" s="5">
        <f t="shared" si="364"/>
        <v>1</v>
      </c>
    </row>
    <row r="1372" spans="15:30" x14ac:dyDescent="0.2">
      <c r="O1372" s="6">
        <f t="shared" si="349"/>
        <v>137.88999999999646</v>
      </c>
      <c r="P1372" s="6">
        <f t="shared" si="350"/>
        <v>137.89999999999645</v>
      </c>
      <c r="Q1372" s="5">
        <f t="shared" si="351"/>
        <v>1.0069782709455075</v>
      </c>
      <c r="R1372" s="5">
        <f t="shared" si="352"/>
        <v>1.0069782709455075</v>
      </c>
      <c r="S1372" s="5">
        <f t="shared" si="353"/>
        <v>1.0144999784460174</v>
      </c>
      <c r="T1372" s="5">
        <f t="shared" si="354"/>
        <v>1.0185626426684979</v>
      </c>
      <c r="U1372" s="5">
        <f t="shared" si="355"/>
        <v>1.0185626426684979</v>
      </c>
      <c r="V1372" s="5">
        <f t="shared" si="356"/>
        <v>1.0185626426684979</v>
      </c>
      <c r="W1372" s="5">
        <f t="shared" si="357"/>
        <v>1.0185626426684979</v>
      </c>
      <c r="X1372" s="5">
        <f t="shared" si="358"/>
        <v>1</v>
      </c>
      <c r="Y1372" s="5">
        <f t="shared" si="359"/>
        <v>1.0069782709455075</v>
      </c>
      <c r="Z1372" s="5">
        <f t="shared" si="360"/>
        <v>1</v>
      </c>
      <c r="AA1372" s="5">
        <f t="shared" si="361"/>
        <v>1</v>
      </c>
      <c r="AB1372" s="5">
        <f t="shared" si="362"/>
        <v>1</v>
      </c>
      <c r="AC1372" s="5">
        <f t="shared" si="363"/>
        <v>1</v>
      </c>
      <c r="AD1372" s="5">
        <f t="shared" si="364"/>
        <v>1</v>
      </c>
    </row>
    <row r="1373" spans="15:30" x14ac:dyDescent="0.2">
      <c r="O1373" s="6">
        <f t="shared" si="349"/>
        <v>137.98999999999646</v>
      </c>
      <c r="P1373" s="6">
        <f t="shared" si="350"/>
        <v>137.99999999999645</v>
      </c>
      <c r="Q1373" s="5">
        <f t="shared" si="351"/>
        <v>1.0069007623808655</v>
      </c>
      <c r="R1373" s="5">
        <f t="shared" si="352"/>
        <v>1.0069007623808655</v>
      </c>
      <c r="S1373" s="5">
        <f t="shared" si="353"/>
        <v>1.0143932291175415</v>
      </c>
      <c r="T1373" s="5">
        <f t="shared" si="354"/>
        <v>1.0184459135422979</v>
      </c>
      <c r="U1373" s="5">
        <f t="shared" si="355"/>
        <v>1.0184459135422979</v>
      </c>
      <c r="V1373" s="5">
        <f t="shared" si="356"/>
        <v>1.0184459135422979</v>
      </c>
      <c r="W1373" s="5">
        <f t="shared" si="357"/>
        <v>1.0184459135422979</v>
      </c>
      <c r="X1373" s="5">
        <f t="shared" si="358"/>
        <v>1</v>
      </c>
      <c r="Y1373" s="5">
        <f t="shared" si="359"/>
        <v>1.0069007623808655</v>
      </c>
      <c r="Z1373" s="5">
        <f t="shared" si="360"/>
        <v>1</v>
      </c>
      <c r="AA1373" s="5">
        <f t="shared" si="361"/>
        <v>1</v>
      </c>
      <c r="AB1373" s="5">
        <f t="shared" si="362"/>
        <v>1</v>
      </c>
      <c r="AC1373" s="5">
        <f t="shared" si="363"/>
        <v>1</v>
      </c>
      <c r="AD1373" s="5">
        <f t="shared" si="364"/>
        <v>1</v>
      </c>
    </row>
    <row r="1374" spans="15:30" x14ac:dyDescent="0.2">
      <c r="O1374" s="6">
        <f t="shared" si="349"/>
        <v>138.08999999999645</v>
      </c>
      <c r="P1374" s="6">
        <f t="shared" si="350"/>
        <v>138.09999999999644</v>
      </c>
      <c r="Q1374" s="5">
        <f t="shared" si="351"/>
        <v>1.0068237467656176</v>
      </c>
      <c r="R1374" s="5">
        <f t="shared" si="352"/>
        <v>1.0068237467656176</v>
      </c>
      <c r="S1374" s="5">
        <f t="shared" si="353"/>
        <v>1.0142869594331907</v>
      </c>
      <c r="T1374" s="5">
        <f t="shared" si="354"/>
        <v>1.0183296466986658</v>
      </c>
      <c r="U1374" s="5">
        <f t="shared" si="355"/>
        <v>1.0183296466986658</v>
      </c>
      <c r="V1374" s="5">
        <f t="shared" si="356"/>
        <v>1.0183296466986658</v>
      </c>
      <c r="W1374" s="5">
        <f t="shared" si="357"/>
        <v>1.0183296466986658</v>
      </c>
      <c r="X1374" s="5">
        <f t="shared" si="358"/>
        <v>1</v>
      </c>
      <c r="Y1374" s="5">
        <f t="shared" si="359"/>
        <v>1.0068237467656176</v>
      </c>
      <c r="Z1374" s="5">
        <f t="shared" si="360"/>
        <v>1</v>
      </c>
      <c r="AA1374" s="5">
        <f t="shared" si="361"/>
        <v>1</v>
      </c>
      <c r="AB1374" s="5">
        <f t="shared" si="362"/>
        <v>1</v>
      </c>
      <c r="AC1374" s="5">
        <f t="shared" si="363"/>
        <v>1</v>
      </c>
      <c r="AD1374" s="5">
        <f t="shared" si="364"/>
        <v>1</v>
      </c>
    </row>
    <row r="1375" spans="15:30" x14ac:dyDescent="0.2">
      <c r="O1375" s="6">
        <f t="shared" si="349"/>
        <v>138.18999999999645</v>
      </c>
      <c r="P1375" s="6">
        <f t="shared" si="350"/>
        <v>138.19999999999644</v>
      </c>
      <c r="Q1375" s="5">
        <f t="shared" si="351"/>
        <v>1.0067472229708756</v>
      </c>
      <c r="R1375" s="5">
        <f t="shared" si="352"/>
        <v>1.0067472229708756</v>
      </c>
      <c r="S1375" s="5">
        <f t="shared" si="353"/>
        <v>1.0141811682835546</v>
      </c>
      <c r="T1375" s="5">
        <f t="shared" si="354"/>
        <v>1.0182138410688988</v>
      </c>
      <c r="U1375" s="5">
        <f t="shared" si="355"/>
        <v>1.0182138410688988</v>
      </c>
      <c r="V1375" s="5">
        <f t="shared" si="356"/>
        <v>1.0182138410688988</v>
      </c>
      <c r="W1375" s="5">
        <f t="shared" si="357"/>
        <v>1.0182138410688988</v>
      </c>
      <c r="X1375" s="5">
        <f t="shared" si="358"/>
        <v>1</v>
      </c>
      <c r="Y1375" s="5">
        <f t="shared" si="359"/>
        <v>1.0067472229708756</v>
      </c>
      <c r="Z1375" s="5">
        <f t="shared" si="360"/>
        <v>1</v>
      </c>
      <c r="AA1375" s="5">
        <f t="shared" si="361"/>
        <v>1</v>
      </c>
      <c r="AB1375" s="5">
        <f t="shared" si="362"/>
        <v>1</v>
      </c>
      <c r="AC1375" s="5">
        <f t="shared" si="363"/>
        <v>1</v>
      </c>
      <c r="AD1375" s="5">
        <f t="shared" si="364"/>
        <v>1</v>
      </c>
    </row>
    <row r="1376" spans="15:30" x14ac:dyDescent="0.2">
      <c r="O1376" s="6">
        <f t="shared" si="349"/>
        <v>138.28999999999644</v>
      </c>
      <c r="P1376" s="6">
        <f t="shared" si="350"/>
        <v>138.29999999999643</v>
      </c>
      <c r="Q1376" s="5">
        <f t="shared" si="351"/>
        <v>1.0066711898714387</v>
      </c>
      <c r="R1376" s="5">
        <f t="shared" si="352"/>
        <v>1.0066711898714387</v>
      </c>
      <c r="S1376" s="5">
        <f t="shared" si="353"/>
        <v>1.0140758545627953</v>
      </c>
      <c r="T1376" s="5">
        <f t="shared" si="354"/>
        <v>1.0180984955877004</v>
      </c>
      <c r="U1376" s="5">
        <f t="shared" si="355"/>
        <v>1.0180984955877004</v>
      </c>
      <c r="V1376" s="5">
        <f t="shared" si="356"/>
        <v>1.0180984955877004</v>
      </c>
      <c r="W1376" s="5">
        <f t="shared" si="357"/>
        <v>1.0180984955877004</v>
      </c>
      <c r="X1376" s="5">
        <f t="shared" si="358"/>
        <v>1</v>
      </c>
      <c r="Y1376" s="5">
        <f t="shared" si="359"/>
        <v>1.0066711898714387</v>
      </c>
      <c r="Z1376" s="5">
        <f t="shared" si="360"/>
        <v>1</v>
      </c>
      <c r="AA1376" s="5">
        <f t="shared" si="361"/>
        <v>1</v>
      </c>
      <c r="AB1376" s="5">
        <f t="shared" si="362"/>
        <v>1</v>
      </c>
      <c r="AC1376" s="5">
        <f t="shared" si="363"/>
        <v>1</v>
      </c>
      <c r="AD1376" s="5">
        <f t="shared" si="364"/>
        <v>1</v>
      </c>
    </row>
    <row r="1377" spans="15:30" x14ac:dyDescent="0.2">
      <c r="O1377" s="6">
        <f t="shared" si="349"/>
        <v>138.38999999999643</v>
      </c>
      <c r="P1377" s="6">
        <f t="shared" si="350"/>
        <v>138.39999999999642</v>
      </c>
      <c r="Q1377" s="5">
        <f t="shared" si="351"/>
        <v>1.0065956463457786</v>
      </c>
      <c r="R1377" s="5">
        <f t="shared" si="352"/>
        <v>1.0065956463457786</v>
      </c>
      <c r="S1377" s="5">
        <f t="shared" si="353"/>
        <v>1.0139710171686345</v>
      </c>
      <c r="T1377" s="5">
        <f t="shared" si="354"/>
        <v>1.0179836091931658</v>
      </c>
      <c r="U1377" s="5">
        <f t="shared" si="355"/>
        <v>1.0179836091931658</v>
      </c>
      <c r="V1377" s="5">
        <f t="shared" si="356"/>
        <v>1.0179836091931658</v>
      </c>
      <c r="W1377" s="5">
        <f t="shared" si="357"/>
        <v>1.0179836091931658</v>
      </c>
      <c r="X1377" s="5">
        <f t="shared" si="358"/>
        <v>1</v>
      </c>
      <c r="Y1377" s="5">
        <f t="shared" si="359"/>
        <v>1.0065956463457786</v>
      </c>
      <c r="Z1377" s="5">
        <f t="shared" si="360"/>
        <v>1</v>
      </c>
      <c r="AA1377" s="5">
        <f t="shared" si="361"/>
        <v>1</v>
      </c>
      <c r="AB1377" s="5">
        <f t="shared" si="362"/>
        <v>1</v>
      </c>
      <c r="AC1377" s="5">
        <f t="shared" si="363"/>
        <v>1</v>
      </c>
      <c r="AD1377" s="5">
        <f t="shared" si="364"/>
        <v>1</v>
      </c>
    </row>
    <row r="1378" spans="15:30" x14ac:dyDescent="0.2">
      <c r="O1378" s="6">
        <f t="shared" si="349"/>
        <v>138.48999999999643</v>
      </c>
      <c r="P1378" s="6">
        <f t="shared" si="350"/>
        <v>138.49999999999642</v>
      </c>
      <c r="Q1378" s="5">
        <f t="shared" si="351"/>
        <v>1.0065205912760253</v>
      </c>
      <c r="R1378" s="5">
        <f t="shared" si="352"/>
        <v>1.0065205912760253</v>
      </c>
      <c r="S1378" s="5">
        <f t="shared" si="353"/>
        <v>1.0138666550023385</v>
      </c>
      <c r="T1378" s="5">
        <f t="shared" si="354"/>
        <v>1.0178691808267699</v>
      </c>
      <c r="U1378" s="5">
        <f t="shared" si="355"/>
        <v>1.0178691808267699</v>
      </c>
      <c r="V1378" s="5">
        <f t="shared" si="356"/>
        <v>1.0178691808267699</v>
      </c>
      <c r="W1378" s="5">
        <f t="shared" si="357"/>
        <v>1.0178691808267699</v>
      </c>
      <c r="X1378" s="5">
        <f t="shared" si="358"/>
        <v>1</v>
      </c>
      <c r="Y1378" s="5">
        <f t="shared" si="359"/>
        <v>1.0065205912760253</v>
      </c>
      <c r="Z1378" s="5">
        <f t="shared" si="360"/>
        <v>1</v>
      </c>
      <c r="AA1378" s="5">
        <f t="shared" si="361"/>
        <v>1</v>
      </c>
      <c r="AB1378" s="5">
        <f t="shared" si="362"/>
        <v>1</v>
      </c>
      <c r="AC1378" s="5">
        <f t="shared" si="363"/>
        <v>1</v>
      </c>
      <c r="AD1378" s="5">
        <f t="shared" si="364"/>
        <v>1</v>
      </c>
    </row>
    <row r="1379" spans="15:30" x14ac:dyDescent="0.2">
      <c r="O1379" s="6">
        <f t="shared" si="349"/>
        <v>138.58999999999642</v>
      </c>
      <c r="P1379" s="6">
        <f t="shared" si="350"/>
        <v>138.59999999999641</v>
      </c>
      <c r="Q1379" s="5">
        <f t="shared" si="351"/>
        <v>1.0064460235479518</v>
      </c>
      <c r="R1379" s="5">
        <f t="shared" si="352"/>
        <v>1.0064460235479518</v>
      </c>
      <c r="S1379" s="5">
        <f t="shared" si="353"/>
        <v>1.0137627669687042</v>
      </c>
      <c r="T1379" s="5">
        <f t="shared" si="354"/>
        <v>1.0177552094333524</v>
      </c>
      <c r="U1379" s="5">
        <f t="shared" si="355"/>
        <v>1.0177552094333524</v>
      </c>
      <c r="V1379" s="5">
        <f t="shared" si="356"/>
        <v>1.0177552094333524</v>
      </c>
      <c r="W1379" s="5">
        <f t="shared" si="357"/>
        <v>1.0177552094333524</v>
      </c>
      <c r="X1379" s="5">
        <f t="shared" si="358"/>
        <v>1</v>
      </c>
      <c r="Y1379" s="5">
        <f t="shared" si="359"/>
        <v>1.0064460235479518</v>
      </c>
      <c r="Z1379" s="5">
        <f t="shared" si="360"/>
        <v>1</v>
      </c>
      <c r="AA1379" s="5">
        <f t="shared" si="361"/>
        <v>1</v>
      </c>
      <c r="AB1379" s="5">
        <f t="shared" si="362"/>
        <v>1</v>
      </c>
      <c r="AC1379" s="5">
        <f t="shared" si="363"/>
        <v>1</v>
      </c>
      <c r="AD1379" s="5">
        <f t="shared" si="364"/>
        <v>1</v>
      </c>
    </row>
    <row r="1380" spans="15:30" x14ac:dyDescent="0.2">
      <c r="O1380" s="6">
        <f t="shared" si="349"/>
        <v>138.68999999999642</v>
      </c>
      <c r="P1380" s="6">
        <f t="shared" si="350"/>
        <v>138.69999999999641</v>
      </c>
      <c r="Q1380" s="5">
        <f t="shared" si="351"/>
        <v>1.0063719420509591</v>
      </c>
      <c r="R1380" s="5">
        <f t="shared" si="352"/>
        <v>1.0063719420509591</v>
      </c>
      <c r="S1380" s="5">
        <f t="shared" si="353"/>
        <v>1.0136593519760453</v>
      </c>
      <c r="T1380" s="5">
        <f t="shared" si="354"/>
        <v>1.0176416939611059</v>
      </c>
      <c r="U1380" s="5">
        <f t="shared" si="355"/>
        <v>1.0176416939611059</v>
      </c>
      <c r="V1380" s="5">
        <f t="shared" si="356"/>
        <v>1.0176416939611059</v>
      </c>
      <c r="W1380" s="5">
        <f t="shared" si="357"/>
        <v>1.0176416939611059</v>
      </c>
      <c r="X1380" s="5">
        <f t="shared" si="358"/>
        <v>1</v>
      </c>
      <c r="Y1380" s="5">
        <f t="shared" si="359"/>
        <v>1.0063719420509591</v>
      </c>
      <c r="Z1380" s="5">
        <f t="shared" si="360"/>
        <v>1</v>
      </c>
      <c r="AA1380" s="5">
        <f t="shared" si="361"/>
        <v>1</v>
      </c>
      <c r="AB1380" s="5">
        <f t="shared" si="362"/>
        <v>1</v>
      </c>
      <c r="AC1380" s="5">
        <f t="shared" si="363"/>
        <v>1</v>
      </c>
      <c r="AD1380" s="5">
        <f t="shared" si="364"/>
        <v>1</v>
      </c>
    </row>
    <row r="1381" spans="15:30" x14ac:dyDescent="0.2">
      <c r="O1381" s="6">
        <f t="shared" si="349"/>
        <v>138.78999999999641</v>
      </c>
      <c r="P1381" s="6">
        <f t="shared" si="350"/>
        <v>138.7999999999964</v>
      </c>
      <c r="Q1381" s="5">
        <f t="shared" si="351"/>
        <v>1.0062983456780628</v>
      </c>
      <c r="R1381" s="5">
        <f t="shared" si="352"/>
        <v>1.0062983456780628</v>
      </c>
      <c r="S1381" s="5">
        <f t="shared" si="353"/>
        <v>1.0135564089361782</v>
      </c>
      <c r="T1381" s="5">
        <f t="shared" si="354"/>
        <v>1.0175286333615616</v>
      </c>
      <c r="U1381" s="5">
        <f t="shared" si="355"/>
        <v>1.0175286333615616</v>
      </c>
      <c r="V1381" s="5">
        <f t="shared" si="356"/>
        <v>1.0175286333615616</v>
      </c>
      <c r="W1381" s="5">
        <f t="shared" si="357"/>
        <v>1.0175286333615616</v>
      </c>
      <c r="X1381" s="5">
        <f t="shared" si="358"/>
        <v>1</v>
      </c>
      <c r="Y1381" s="5">
        <f t="shared" si="359"/>
        <v>1.0062983456780628</v>
      </c>
      <c r="Z1381" s="5">
        <f t="shared" si="360"/>
        <v>1</v>
      </c>
      <c r="AA1381" s="5">
        <f t="shared" si="361"/>
        <v>1</v>
      </c>
      <c r="AB1381" s="5">
        <f t="shared" si="362"/>
        <v>1</v>
      </c>
      <c r="AC1381" s="5">
        <f t="shared" si="363"/>
        <v>1</v>
      </c>
      <c r="AD1381" s="5">
        <f t="shared" si="364"/>
        <v>1</v>
      </c>
    </row>
    <row r="1382" spans="15:30" x14ac:dyDescent="0.2">
      <c r="O1382" s="6">
        <f t="shared" si="349"/>
        <v>138.88999999999641</v>
      </c>
      <c r="P1382" s="6">
        <f t="shared" si="350"/>
        <v>138.8999999999964</v>
      </c>
      <c r="Q1382" s="5">
        <f t="shared" si="351"/>
        <v>1.0062252333258772</v>
      </c>
      <c r="R1382" s="5">
        <f t="shared" si="352"/>
        <v>1.0062252333258772</v>
      </c>
      <c r="S1382" s="5">
        <f t="shared" si="353"/>
        <v>1.0134539367644078</v>
      </c>
      <c r="T1382" s="5">
        <f t="shared" si="354"/>
        <v>1.0174160265895769</v>
      </c>
      <c r="U1382" s="5">
        <f t="shared" si="355"/>
        <v>1.0174160265895769</v>
      </c>
      <c r="V1382" s="5">
        <f t="shared" si="356"/>
        <v>1.0174160265895769</v>
      </c>
      <c r="W1382" s="5">
        <f t="shared" si="357"/>
        <v>1.0174160265895769</v>
      </c>
      <c r="X1382" s="5">
        <f t="shared" si="358"/>
        <v>1</v>
      </c>
      <c r="Y1382" s="5">
        <f t="shared" si="359"/>
        <v>1.0062252333258772</v>
      </c>
      <c r="Z1382" s="5">
        <f t="shared" si="360"/>
        <v>1</v>
      </c>
      <c r="AA1382" s="5">
        <f t="shared" si="361"/>
        <v>1</v>
      </c>
      <c r="AB1382" s="5">
        <f t="shared" si="362"/>
        <v>1</v>
      </c>
      <c r="AC1382" s="5">
        <f t="shared" si="363"/>
        <v>1</v>
      </c>
      <c r="AD1382" s="5">
        <f t="shared" si="364"/>
        <v>1</v>
      </c>
    </row>
    <row r="1383" spans="15:30" x14ac:dyDescent="0.2">
      <c r="O1383" s="6">
        <f t="shared" si="349"/>
        <v>138.9899999999964</v>
      </c>
      <c r="P1383" s="6">
        <f t="shared" si="350"/>
        <v>138.99999999999639</v>
      </c>
      <c r="Q1383" s="5">
        <f t="shared" si="351"/>
        <v>1.006152603894602</v>
      </c>
      <c r="R1383" s="5">
        <f t="shared" si="352"/>
        <v>1.006152603894602</v>
      </c>
      <c r="S1383" s="5">
        <f t="shared" si="353"/>
        <v>1.0133519343795143</v>
      </c>
      <c r="T1383" s="5">
        <f t="shared" si="354"/>
        <v>1.0173038726033221</v>
      </c>
      <c r="U1383" s="5">
        <f t="shared" si="355"/>
        <v>1.0173038726033221</v>
      </c>
      <c r="V1383" s="5">
        <f t="shared" si="356"/>
        <v>1.0173038726033221</v>
      </c>
      <c r="W1383" s="5">
        <f t="shared" si="357"/>
        <v>1.0173038726033221</v>
      </c>
      <c r="X1383" s="5">
        <f t="shared" si="358"/>
        <v>1</v>
      </c>
      <c r="Y1383" s="5">
        <f t="shared" si="359"/>
        <v>1.006152603894602</v>
      </c>
      <c r="Z1383" s="5">
        <f t="shared" si="360"/>
        <v>1</v>
      </c>
      <c r="AA1383" s="5">
        <f t="shared" si="361"/>
        <v>1</v>
      </c>
      <c r="AB1383" s="5">
        <f t="shared" si="362"/>
        <v>1</v>
      </c>
      <c r="AC1383" s="5">
        <f t="shared" si="363"/>
        <v>1</v>
      </c>
      <c r="AD1383" s="5">
        <f t="shared" si="364"/>
        <v>1</v>
      </c>
    </row>
    <row r="1384" spans="15:30" x14ac:dyDescent="0.2">
      <c r="O1384" s="6">
        <f t="shared" si="349"/>
        <v>139.08999999999639</v>
      </c>
      <c r="P1384" s="6">
        <f t="shared" si="350"/>
        <v>139.09999999999638</v>
      </c>
      <c r="Q1384" s="5">
        <f t="shared" si="351"/>
        <v>1.0060804562880072</v>
      </c>
      <c r="R1384" s="5">
        <f t="shared" si="352"/>
        <v>1.0060804562880072</v>
      </c>
      <c r="S1384" s="5">
        <f t="shared" si="353"/>
        <v>1.0132504007037388</v>
      </c>
      <c r="T1384" s="5">
        <f t="shared" si="354"/>
        <v>1.0171921703642672</v>
      </c>
      <c r="U1384" s="5">
        <f t="shared" si="355"/>
        <v>1.0171921703642672</v>
      </c>
      <c r="V1384" s="5">
        <f t="shared" si="356"/>
        <v>1.0171921703642672</v>
      </c>
      <c r="W1384" s="5">
        <f t="shared" si="357"/>
        <v>1.0171921703642672</v>
      </c>
      <c r="X1384" s="5">
        <f t="shared" si="358"/>
        <v>1</v>
      </c>
      <c r="Y1384" s="5">
        <f t="shared" si="359"/>
        <v>1.0060804562880072</v>
      </c>
      <c r="Z1384" s="5">
        <f t="shared" si="360"/>
        <v>1</v>
      </c>
      <c r="AA1384" s="5">
        <f t="shared" si="361"/>
        <v>1</v>
      </c>
      <c r="AB1384" s="5">
        <f t="shared" si="362"/>
        <v>1</v>
      </c>
      <c r="AC1384" s="5">
        <f t="shared" si="363"/>
        <v>1</v>
      </c>
      <c r="AD1384" s="5">
        <f t="shared" si="364"/>
        <v>1</v>
      </c>
    </row>
    <row r="1385" spans="15:30" x14ac:dyDescent="0.2">
      <c r="O1385" s="6">
        <f t="shared" si="349"/>
        <v>139.18999999999639</v>
      </c>
      <c r="P1385" s="6">
        <f t="shared" si="350"/>
        <v>139.19999999999638</v>
      </c>
      <c r="Q1385" s="5">
        <f t="shared" si="351"/>
        <v>1.0060087894134186</v>
      </c>
      <c r="R1385" s="5">
        <f t="shared" si="352"/>
        <v>1.0060087894134186</v>
      </c>
      <c r="S1385" s="5">
        <f t="shared" si="353"/>
        <v>1.0131493346627696</v>
      </c>
      <c r="T1385" s="5">
        <f t="shared" si="354"/>
        <v>1.017080918837169</v>
      </c>
      <c r="U1385" s="5">
        <f t="shared" si="355"/>
        <v>1.017080918837169</v>
      </c>
      <c r="V1385" s="5">
        <f t="shared" si="356"/>
        <v>1.017080918837169</v>
      </c>
      <c r="W1385" s="5">
        <f t="shared" si="357"/>
        <v>1.017080918837169</v>
      </c>
      <c r="X1385" s="5">
        <f t="shared" si="358"/>
        <v>1</v>
      </c>
      <c r="Y1385" s="5">
        <f t="shared" si="359"/>
        <v>1.0060087894134186</v>
      </c>
      <c r="Z1385" s="5">
        <f t="shared" si="360"/>
        <v>1</v>
      </c>
      <c r="AA1385" s="5">
        <f t="shared" si="361"/>
        <v>1</v>
      </c>
      <c r="AB1385" s="5">
        <f t="shared" si="362"/>
        <v>1</v>
      </c>
      <c r="AC1385" s="5">
        <f t="shared" si="363"/>
        <v>1</v>
      </c>
      <c r="AD1385" s="5">
        <f t="shared" si="364"/>
        <v>1</v>
      </c>
    </row>
    <row r="1386" spans="15:30" x14ac:dyDescent="0.2">
      <c r="O1386" s="6">
        <f t="shared" si="349"/>
        <v>139.28999999999638</v>
      </c>
      <c r="P1386" s="6">
        <f t="shared" si="350"/>
        <v>139.29999999999637</v>
      </c>
      <c r="Q1386" s="5">
        <f t="shared" si="351"/>
        <v>1.0059376021817044</v>
      </c>
      <c r="R1386" s="5">
        <f t="shared" si="352"/>
        <v>1.0059376021817044</v>
      </c>
      <c r="S1386" s="5">
        <f t="shared" si="353"/>
        <v>1.0130487351857289</v>
      </c>
      <c r="T1386" s="5">
        <f t="shared" si="354"/>
        <v>1.0169701169900585</v>
      </c>
      <c r="U1386" s="5">
        <f t="shared" si="355"/>
        <v>1.0169701169900585</v>
      </c>
      <c r="V1386" s="5">
        <f t="shared" si="356"/>
        <v>1.0169701169900585</v>
      </c>
      <c r="W1386" s="5">
        <f t="shared" si="357"/>
        <v>1.0169701169900585</v>
      </c>
      <c r="X1386" s="5">
        <f t="shared" si="358"/>
        <v>1</v>
      </c>
      <c r="Y1386" s="5">
        <f t="shared" si="359"/>
        <v>1.0059376021817044</v>
      </c>
      <c r="Z1386" s="5">
        <f t="shared" si="360"/>
        <v>1</v>
      </c>
      <c r="AA1386" s="5">
        <f t="shared" si="361"/>
        <v>1</v>
      </c>
      <c r="AB1386" s="5">
        <f t="shared" si="362"/>
        <v>1</v>
      </c>
      <c r="AC1386" s="5">
        <f t="shared" si="363"/>
        <v>1</v>
      </c>
      <c r="AD1386" s="5">
        <f t="shared" si="364"/>
        <v>1</v>
      </c>
    </row>
    <row r="1387" spans="15:30" x14ac:dyDescent="0.2">
      <c r="O1387" s="6">
        <f t="shared" si="349"/>
        <v>139.38999999999638</v>
      </c>
      <c r="P1387" s="6">
        <f t="shared" si="350"/>
        <v>139.39999999999637</v>
      </c>
      <c r="Q1387" s="5">
        <f t="shared" si="351"/>
        <v>1.0058668935072601</v>
      </c>
      <c r="R1387" s="5">
        <f t="shared" si="352"/>
        <v>1.0058668935072601</v>
      </c>
      <c r="S1387" s="5">
        <f t="shared" si="353"/>
        <v>1.0129486012051589</v>
      </c>
      <c r="T1387" s="5">
        <f t="shared" si="354"/>
        <v>1.0168597637942274</v>
      </c>
      <c r="U1387" s="5">
        <f t="shared" si="355"/>
        <v>1.0168597637942274</v>
      </c>
      <c r="V1387" s="5">
        <f t="shared" si="356"/>
        <v>1.0168597637942274</v>
      </c>
      <c r="W1387" s="5">
        <f t="shared" si="357"/>
        <v>1.0168597637942274</v>
      </c>
      <c r="X1387" s="5">
        <f t="shared" si="358"/>
        <v>1</v>
      </c>
      <c r="Y1387" s="5">
        <f t="shared" si="359"/>
        <v>1.0058668935072601</v>
      </c>
      <c r="Z1387" s="5">
        <f t="shared" si="360"/>
        <v>1</v>
      </c>
      <c r="AA1387" s="5">
        <f t="shared" si="361"/>
        <v>1</v>
      </c>
      <c r="AB1387" s="5">
        <f t="shared" si="362"/>
        <v>1</v>
      </c>
      <c r="AC1387" s="5">
        <f t="shared" si="363"/>
        <v>1</v>
      </c>
      <c r="AD1387" s="5">
        <f t="shared" si="364"/>
        <v>1</v>
      </c>
    </row>
    <row r="1388" spans="15:30" x14ac:dyDescent="0.2">
      <c r="O1388" s="6">
        <f t="shared" si="349"/>
        <v>139.48999999999637</v>
      </c>
      <c r="P1388" s="6">
        <f t="shared" si="350"/>
        <v>139.49999999999636</v>
      </c>
      <c r="Q1388" s="5">
        <f t="shared" si="351"/>
        <v>1.0057966623079952</v>
      </c>
      <c r="R1388" s="5">
        <f t="shared" si="352"/>
        <v>1.0057966623079952</v>
      </c>
      <c r="S1388" s="5">
        <f t="shared" si="353"/>
        <v>1.0128489316570086</v>
      </c>
      <c r="T1388" s="5">
        <f t="shared" si="354"/>
        <v>1.0167498582242163</v>
      </c>
      <c r="U1388" s="5">
        <f t="shared" si="355"/>
        <v>1.0167498582242163</v>
      </c>
      <c r="V1388" s="5">
        <f t="shared" si="356"/>
        <v>1.0167498582242163</v>
      </c>
      <c r="W1388" s="5">
        <f t="shared" si="357"/>
        <v>1.0167498582242163</v>
      </c>
      <c r="X1388" s="5">
        <f t="shared" si="358"/>
        <v>1</v>
      </c>
      <c r="Y1388" s="5">
        <f t="shared" si="359"/>
        <v>1.0057966623079952</v>
      </c>
      <c r="Z1388" s="5">
        <f t="shared" si="360"/>
        <v>1</v>
      </c>
      <c r="AA1388" s="5">
        <f t="shared" si="361"/>
        <v>1</v>
      </c>
      <c r="AB1388" s="5">
        <f t="shared" si="362"/>
        <v>1</v>
      </c>
      <c r="AC1388" s="5">
        <f t="shared" si="363"/>
        <v>1</v>
      </c>
      <c r="AD1388" s="5">
        <f t="shared" si="364"/>
        <v>1</v>
      </c>
    </row>
    <row r="1389" spans="15:30" x14ac:dyDescent="0.2">
      <c r="O1389" s="6">
        <f t="shared" si="349"/>
        <v>139.58999999999637</v>
      </c>
      <c r="P1389" s="6">
        <f t="shared" si="350"/>
        <v>139.59999999999636</v>
      </c>
      <c r="Q1389" s="5">
        <f t="shared" si="351"/>
        <v>1.0057269075053188</v>
      </c>
      <c r="R1389" s="5">
        <f t="shared" si="352"/>
        <v>1.0057269075053188</v>
      </c>
      <c r="S1389" s="5">
        <f t="shared" si="353"/>
        <v>1.0127497254806197</v>
      </c>
      <c r="T1389" s="5">
        <f t="shared" si="354"/>
        <v>1.0166403992578006</v>
      </c>
      <c r="U1389" s="5">
        <f t="shared" si="355"/>
        <v>1.0166403992578006</v>
      </c>
      <c r="V1389" s="5">
        <f t="shared" si="356"/>
        <v>1.0166403992578006</v>
      </c>
      <c r="W1389" s="5">
        <f t="shared" si="357"/>
        <v>1.0166403992578006</v>
      </c>
      <c r="X1389" s="5">
        <f t="shared" si="358"/>
        <v>1</v>
      </c>
      <c r="Y1389" s="5">
        <f t="shared" si="359"/>
        <v>1.0057269075053188</v>
      </c>
      <c r="Z1389" s="5">
        <f t="shared" si="360"/>
        <v>1</v>
      </c>
      <c r="AA1389" s="5">
        <f t="shared" si="361"/>
        <v>1</v>
      </c>
      <c r="AB1389" s="5">
        <f t="shared" si="362"/>
        <v>1</v>
      </c>
      <c r="AC1389" s="5">
        <f t="shared" si="363"/>
        <v>1</v>
      </c>
      <c r="AD1389" s="5">
        <f t="shared" si="364"/>
        <v>1</v>
      </c>
    </row>
    <row r="1390" spans="15:30" x14ac:dyDescent="0.2">
      <c r="O1390" s="6">
        <f t="shared" si="349"/>
        <v>139.68999999999636</v>
      </c>
      <c r="P1390" s="6">
        <f t="shared" si="350"/>
        <v>139.69999999999635</v>
      </c>
      <c r="Q1390" s="5">
        <f t="shared" si="351"/>
        <v>1.0056576280241247</v>
      </c>
      <c r="R1390" s="5">
        <f t="shared" si="352"/>
        <v>1.0056576280241247</v>
      </c>
      <c r="S1390" s="5">
        <f t="shared" si="353"/>
        <v>1.0126509816187144</v>
      </c>
      <c r="T1390" s="5">
        <f t="shared" si="354"/>
        <v>1.0165313858759795</v>
      </c>
      <c r="U1390" s="5">
        <f t="shared" si="355"/>
        <v>1.0165313858759795</v>
      </c>
      <c r="V1390" s="5">
        <f t="shared" si="356"/>
        <v>1.0165313858759795</v>
      </c>
      <c r="W1390" s="5">
        <f t="shared" si="357"/>
        <v>1.0165313858759795</v>
      </c>
      <c r="X1390" s="5">
        <f t="shared" si="358"/>
        <v>1</v>
      </c>
      <c r="Y1390" s="5">
        <f t="shared" si="359"/>
        <v>1.0056576280241247</v>
      </c>
      <c r="Z1390" s="5">
        <f t="shared" si="360"/>
        <v>1</v>
      </c>
      <c r="AA1390" s="5">
        <f t="shared" si="361"/>
        <v>1</v>
      </c>
      <c r="AB1390" s="5">
        <f t="shared" si="362"/>
        <v>1</v>
      </c>
      <c r="AC1390" s="5">
        <f t="shared" si="363"/>
        <v>1</v>
      </c>
      <c r="AD1390" s="5">
        <f t="shared" si="364"/>
        <v>1</v>
      </c>
    </row>
    <row r="1391" spans="15:30" x14ac:dyDescent="0.2">
      <c r="O1391" s="6">
        <f t="shared" si="349"/>
        <v>139.78999999999635</v>
      </c>
      <c r="P1391" s="6">
        <f t="shared" si="350"/>
        <v>139.79999999999634</v>
      </c>
      <c r="Q1391" s="5">
        <f t="shared" si="351"/>
        <v>1.0055888227927794</v>
      </c>
      <c r="R1391" s="5">
        <f t="shared" si="352"/>
        <v>1.0055888227927794</v>
      </c>
      <c r="S1391" s="5">
        <f t="shared" si="353"/>
        <v>1.0125526990173803</v>
      </c>
      <c r="T1391" s="5">
        <f t="shared" si="354"/>
        <v>1.0164228170629617</v>
      </c>
      <c r="U1391" s="5">
        <f t="shared" si="355"/>
        <v>1.0164228170629617</v>
      </c>
      <c r="V1391" s="5">
        <f t="shared" si="356"/>
        <v>1.0164228170629617</v>
      </c>
      <c r="W1391" s="5">
        <f t="shared" si="357"/>
        <v>1.0164228170629617</v>
      </c>
      <c r="X1391" s="5">
        <f t="shared" si="358"/>
        <v>1</v>
      </c>
      <c r="Y1391" s="5">
        <f t="shared" si="359"/>
        <v>1.0055888227927794</v>
      </c>
      <c r="Z1391" s="5">
        <f t="shared" si="360"/>
        <v>1</v>
      </c>
      <c r="AA1391" s="5">
        <f t="shared" si="361"/>
        <v>1</v>
      </c>
      <c r="AB1391" s="5">
        <f t="shared" si="362"/>
        <v>1</v>
      </c>
      <c r="AC1391" s="5">
        <f t="shared" si="363"/>
        <v>1</v>
      </c>
      <c r="AD1391" s="5">
        <f t="shared" si="364"/>
        <v>1</v>
      </c>
    </row>
    <row r="1392" spans="15:30" x14ac:dyDescent="0.2">
      <c r="O1392" s="6">
        <f t="shared" si="349"/>
        <v>139.88999999999635</v>
      </c>
      <c r="P1392" s="6">
        <f t="shared" si="350"/>
        <v>139.89999999999634</v>
      </c>
      <c r="Q1392" s="5">
        <f t="shared" si="351"/>
        <v>1.0055204907431066</v>
      </c>
      <c r="R1392" s="5">
        <f t="shared" si="352"/>
        <v>1.0055204907431066</v>
      </c>
      <c r="S1392" s="5">
        <f t="shared" si="353"/>
        <v>1.0124548766260586</v>
      </c>
      <c r="T1392" s="5">
        <f t="shared" si="354"/>
        <v>1.0163146918061543</v>
      </c>
      <c r="U1392" s="5">
        <f t="shared" si="355"/>
        <v>1.0163146918061543</v>
      </c>
      <c r="V1392" s="5">
        <f t="shared" si="356"/>
        <v>1.0163146918061543</v>
      </c>
      <c r="W1392" s="5">
        <f t="shared" si="357"/>
        <v>1.0163146918061543</v>
      </c>
      <c r="X1392" s="5">
        <f t="shared" si="358"/>
        <v>1</v>
      </c>
      <c r="Y1392" s="5">
        <f t="shared" si="359"/>
        <v>1.0055204907431066</v>
      </c>
      <c r="Z1392" s="5">
        <f t="shared" si="360"/>
        <v>1</v>
      </c>
      <c r="AA1392" s="5">
        <f t="shared" si="361"/>
        <v>1</v>
      </c>
      <c r="AB1392" s="5">
        <f t="shared" si="362"/>
        <v>1</v>
      </c>
      <c r="AC1392" s="5">
        <f t="shared" si="363"/>
        <v>1</v>
      </c>
      <c r="AD1392" s="5">
        <f t="shared" si="364"/>
        <v>1</v>
      </c>
    </row>
    <row r="1393" spans="15:30" x14ac:dyDescent="0.2">
      <c r="O1393" s="6">
        <f t="shared" si="349"/>
        <v>139.98999999999634</v>
      </c>
      <c r="P1393" s="6">
        <f t="shared" si="350"/>
        <v>139.99999999999633</v>
      </c>
      <c r="Q1393" s="5">
        <f t="shared" si="351"/>
        <v>1.0054526308103742</v>
      </c>
      <c r="R1393" s="5">
        <f t="shared" si="352"/>
        <v>1.0054526308103742</v>
      </c>
      <c r="S1393" s="5">
        <f t="shared" si="353"/>
        <v>1.0123575133975304</v>
      </c>
      <c r="T1393" s="5">
        <f t="shared" si="354"/>
        <v>1.016207009096149</v>
      </c>
      <c r="U1393" s="5">
        <f t="shared" si="355"/>
        <v>1.016207009096149</v>
      </c>
      <c r="V1393" s="5">
        <f t="shared" si="356"/>
        <v>1.016207009096149</v>
      </c>
      <c r="W1393" s="5">
        <f t="shared" si="357"/>
        <v>1.016207009096149</v>
      </c>
      <c r="X1393" s="5">
        <f t="shared" si="358"/>
        <v>1</v>
      </c>
      <c r="Y1393" s="5">
        <f t="shared" si="359"/>
        <v>1.0054526308103742</v>
      </c>
      <c r="Z1393" s="5">
        <f t="shared" si="360"/>
        <v>1</v>
      </c>
      <c r="AA1393" s="5">
        <f t="shared" si="361"/>
        <v>1</v>
      </c>
      <c r="AB1393" s="5">
        <f t="shared" si="362"/>
        <v>1</v>
      </c>
      <c r="AC1393" s="5">
        <f t="shared" si="363"/>
        <v>1</v>
      </c>
      <c r="AD1393" s="5">
        <f t="shared" si="364"/>
        <v>1</v>
      </c>
    </row>
    <row r="1394" spans="15:30" x14ac:dyDescent="0.2">
      <c r="O1394" s="6">
        <f t="shared" si="349"/>
        <v>140.08999999999634</v>
      </c>
      <c r="P1394" s="6">
        <f t="shared" si="350"/>
        <v>140.09999999999633</v>
      </c>
      <c r="Q1394" s="5">
        <f t="shared" si="351"/>
        <v>1.0053852419332803</v>
      </c>
      <c r="R1394" s="5">
        <f t="shared" si="352"/>
        <v>1.0053852419332803</v>
      </c>
      <c r="S1394" s="5">
        <f t="shared" si="353"/>
        <v>1.0122606082879035</v>
      </c>
      <c r="T1394" s="5">
        <f t="shared" si="354"/>
        <v>1.0160997679267114</v>
      </c>
      <c r="U1394" s="5">
        <f t="shared" si="355"/>
        <v>1.0160997679267114</v>
      </c>
      <c r="V1394" s="5">
        <f t="shared" si="356"/>
        <v>1.0160997679267114</v>
      </c>
      <c r="W1394" s="5">
        <f t="shared" si="357"/>
        <v>1.0160997679267114</v>
      </c>
      <c r="X1394" s="5">
        <f t="shared" si="358"/>
        <v>1</v>
      </c>
      <c r="Y1394" s="5">
        <f t="shared" si="359"/>
        <v>1.0053852419332803</v>
      </c>
      <c r="Z1394" s="5">
        <f t="shared" si="360"/>
        <v>1</v>
      </c>
      <c r="AA1394" s="5">
        <f t="shared" si="361"/>
        <v>1</v>
      </c>
      <c r="AB1394" s="5">
        <f t="shared" si="362"/>
        <v>1</v>
      </c>
      <c r="AC1394" s="5">
        <f t="shared" si="363"/>
        <v>1</v>
      </c>
      <c r="AD1394" s="5">
        <f t="shared" si="364"/>
        <v>1</v>
      </c>
    </row>
    <row r="1395" spans="15:30" x14ac:dyDescent="0.2">
      <c r="O1395" s="6">
        <f t="shared" si="349"/>
        <v>140.18999999999633</v>
      </c>
      <c r="P1395" s="6">
        <f t="shared" si="350"/>
        <v>140.19999999999632</v>
      </c>
      <c r="Q1395" s="5">
        <f t="shared" si="351"/>
        <v>1.0053183230539395</v>
      </c>
      <c r="R1395" s="5">
        <f t="shared" si="352"/>
        <v>1.0053183230539395</v>
      </c>
      <c r="S1395" s="5">
        <f t="shared" si="353"/>
        <v>1.0121641602565989</v>
      </c>
      <c r="T1395" s="5">
        <f t="shared" si="354"/>
        <v>1.0159929672947663</v>
      </c>
      <c r="U1395" s="5">
        <f t="shared" si="355"/>
        <v>1.0159929672947663</v>
      </c>
      <c r="V1395" s="5">
        <f t="shared" si="356"/>
        <v>1.0159929672947663</v>
      </c>
      <c r="W1395" s="5">
        <f t="shared" si="357"/>
        <v>1.0159929672947663</v>
      </c>
      <c r="X1395" s="5">
        <f t="shared" si="358"/>
        <v>1</v>
      </c>
      <c r="Y1395" s="5">
        <f t="shared" si="359"/>
        <v>1.0053183230539395</v>
      </c>
      <c r="Z1395" s="5">
        <f t="shared" si="360"/>
        <v>1</v>
      </c>
      <c r="AA1395" s="5">
        <f t="shared" si="361"/>
        <v>1</v>
      </c>
      <c r="AB1395" s="5">
        <f t="shared" si="362"/>
        <v>1</v>
      </c>
      <c r="AC1395" s="5">
        <f t="shared" si="363"/>
        <v>1</v>
      </c>
      <c r="AD1395" s="5">
        <f t="shared" si="364"/>
        <v>1</v>
      </c>
    </row>
    <row r="1396" spans="15:30" x14ac:dyDescent="0.2">
      <c r="O1396" s="6">
        <f t="shared" si="349"/>
        <v>140.28999999999633</v>
      </c>
      <c r="P1396" s="6">
        <f t="shared" si="350"/>
        <v>140.29999999999632</v>
      </c>
      <c r="Q1396" s="5">
        <f t="shared" si="351"/>
        <v>1.0052518731178697</v>
      </c>
      <c r="R1396" s="5">
        <f t="shared" si="352"/>
        <v>1.0052518731178697</v>
      </c>
      <c r="S1396" s="5">
        <f t="shared" si="353"/>
        <v>1.0120681682663391</v>
      </c>
      <c r="T1396" s="5">
        <f t="shared" si="354"/>
        <v>1.0158866062003877</v>
      </c>
      <c r="U1396" s="5">
        <f t="shared" si="355"/>
        <v>1.0158866062003877</v>
      </c>
      <c r="V1396" s="5">
        <f t="shared" si="356"/>
        <v>1.0158866062003877</v>
      </c>
      <c r="W1396" s="5">
        <f t="shared" si="357"/>
        <v>1.0158866062003877</v>
      </c>
      <c r="X1396" s="5">
        <f t="shared" si="358"/>
        <v>1</v>
      </c>
      <c r="Y1396" s="5">
        <f t="shared" si="359"/>
        <v>1.0052518731178697</v>
      </c>
      <c r="Z1396" s="5">
        <f t="shared" si="360"/>
        <v>1</v>
      </c>
      <c r="AA1396" s="5">
        <f t="shared" si="361"/>
        <v>1</v>
      </c>
      <c r="AB1396" s="5">
        <f t="shared" si="362"/>
        <v>1</v>
      </c>
      <c r="AC1396" s="5">
        <f t="shared" si="363"/>
        <v>1</v>
      </c>
      <c r="AD1396" s="5">
        <f t="shared" si="364"/>
        <v>1</v>
      </c>
    </row>
    <row r="1397" spans="15:30" x14ac:dyDescent="0.2">
      <c r="O1397" s="6">
        <f t="shared" si="349"/>
        <v>140.38999999999632</v>
      </c>
      <c r="P1397" s="6">
        <f t="shared" si="350"/>
        <v>140.39999999999631</v>
      </c>
      <c r="Q1397" s="5">
        <f t="shared" si="351"/>
        <v>1.0051858910739784</v>
      </c>
      <c r="R1397" s="5">
        <f t="shared" si="352"/>
        <v>1.0051858910739784</v>
      </c>
      <c r="S1397" s="5">
        <f t="shared" si="353"/>
        <v>1.0119726312831332</v>
      </c>
      <c r="T1397" s="5">
        <f t="shared" si="354"/>
        <v>1.0157806836467849</v>
      </c>
      <c r="U1397" s="5">
        <f t="shared" si="355"/>
        <v>1.0157806836467849</v>
      </c>
      <c r="V1397" s="5">
        <f t="shared" si="356"/>
        <v>1.0157806836467849</v>
      </c>
      <c r="W1397" s="5">
        <f t="shared" si="357"/>
        <v>1.0157806836467849</v>
      </c>
      <c r="X1397" s="5">
        <f t="shared" si="358"/>
        <v>1</v>
      </c>
      <c r="Y1397" s="5">
        <f t="shared" si="359"/>
        <v>1.0051858910739784</v>
      </c>
      <c r="Z1397" s="5">
        <f t="shared" si="360"/>
        <v>1</v>
      </c>
      <c r="AA1397" s="5">
        <f t="shared" si="361"/>
        <v>1</v>
      </c>
      <c r="AB1397" s="5">
        <f t="shared" si="362"/>
        <v>1</v>
      </c>
      <c r="AC1397" s="5">
        <f t="shared" si="363"/>
        <v>1</v>
      </c>
      <c r="AD1397" s="5">
        <f t="shared" si="364"/>
        <v>1</v>
      </c>
    </row>
    <row r="1398" spans="15:30" x14ac:dyDescent="0.2">
      <c r="O1398" s="6">
        <f t="shared" si="349"/>
        <v>140.48999999999631</v>
      </c>
      <c r="P1398" s="6">
        <f t="shared" si="350"/>
        <v>140.49999999999631</v>
      </c>
      <c r="Q1398" s="5">
        <f t="shared" si="351"/>
        <v>1.0051203758745486</v>
      </c>
      <c r="R1398" s="5">
        <f t="shared" si="352"/>
        <v>1.0051203758745486</v>
      </c>
      <c r="S1398" s="5">
        <f t="shared" si="353"/>
        <v>1.0118775482762659</v>
      </c>
      <c r="T1398" s="5">
        <f t="shared" si="354"/>
        <v>1.015675198640291</v>
      </c>
      <c r="U1398" s="5">
        <f t="shared" si="355"/>
        <v>1.015675198640291</v>
      </c>
      <c r="V1398" s="5">
        <f t="shared" si="356"/>
        <v>1.015675198640291</v>
      </c>
      <c r="W1398" s="5">
        <f t="shared" si="357"/>
        <v>1.015675198640291</v>
      </c>
      <c r="X1398" s="5">
        <f t="shared" si="358"/>
        <v>1</v>
      </c>
      <c r="Y1398" s="5">
        <f t="shared" si="359"/>
        <v>1.0051203758745486</v>
      </c>
      <c r="Z1398" s="5">
        <f t="shared" si="360"/>
        <v>1</v>
      </c>
      <c r="AA1398" s="5">
        <f t="shared" si="361"/>
        <v>1</v>
      </c>
      <c r="AB1398" s="5">
        <f t="shared" si="362"/>
        <v>1</v>
      </c>
      <c r="AC1398" s="5">
        <f t="shared" si="363"/>
        <v>1</v>
      </c>
      <c r="AD1398" s="5">
        <f t="shared" si="364"/>
        <v>1</v>
      </c>
    </row>
    <row r="1399" spans="15:30" x14ac:dyDescent="0.2">
      <c r="O1399" s="6">
        <f t="shared" si="349"/>
        <v>140.58999999999631</v>
      </c>
      <c r="P1399" s="6">
        <f t="shared" si="350"/>
        <v>140.5999999999963</v>
      </c>
      <c r="Q1399" s="5">
        <f t="shared" si="351"/>
        <v>1.0050553264752262</v>
      </c>
      <c r="R1399" s="5">
        <f t="shared" si="352"/>
        <v>1.0050553264752262</v>
      </c>
      <c r="S1399" s="5">
        <f t="shared" si="353"/>
        <v>1.0117829182182827</v>
      </c>
      <c r="T1399" s="5">
        <f t="shared" si="354"/>
        <v>1.0155701501903509</v>
      </c>
      <c r="U1399" s="5">
        <f t="shared" si="355"/>
        <v>1.0155701501903509</v>
      </c>
      <c r="V1399" s="5">
        <f t="shared" si="356"/>
        <v>1.0155701501903509</v>
      </c>
      <c r="W1399" s="5">
        <f t="shared" si="357"/>
        <v>1.0155701501903509</v>
      </c>
      <c r="X1399" s="5">
        <f t="shared" si="358"/>
        <v>1</v>
      </c>
      <c r="Y1399" s="5">
        <f t="shared" si="359"/>
        <v>1.0050553264752262</v>
      </c>
      <c r="Z1399" s="5">
        <f t="shared" si="360"/>
        <v>1</v>
      </c>
      <c r="AA1399" s="5">
        <f t="shared" si="361"/>
        <v>1</v>
      </c>
      <c r="AB1399" s="5">
        <f t="shared" si="362"/>
        <v>1</v>
      </c>
      <c r="AC1399" s="5">
        <f t="shared" si="363"/>
        <v>1</v>
      </c>
      <c r="AD1399" s="5">
        <f t="shared" si="364"/>
        <v>1</v>
      </c>
    </row>
    <row r="1400" spans="15:30" x14ac:dyDescent="0.2">
      <c r="O1400" s="6">
        <f t="shared" si="349"/>
        <v>140.6899999999963</v>
      </c>
      <c r="P1400" s="6">
        <f t="shared" si="350"/>
        <v>140.69999999999629</v>
      </c>
      <c r="Q1400" s="5">
        <f t="shared" si="351"/>
        <v>1.004990741835007</v>
      </c>
      <c r="R1400" s="5">
        <f t="shared" si="352"/>
        <v>1.004990741835007</v>
      </c>
      <c r="S1400" s="5">
        <f t="shared" si="353"/>
        <v>1.0116887400849794</v>
      </c>
      <c r="T1400" s="5">
        <f t="shared" si="354"/>
        <v>1.0154655373095085</v>
      </c>
      <c r="U1400" s="5">
        <f t="shared" si="355"/>
        <v>1.0154655373095085</v>
      </c>
      <c r="V1400" s="5">
        <f t="shared" si="356"/>
        <v>1.0154655373095085</v>
      </c>
      <c r="W1400" s="5">
        <f t="shared" si="357"/>
        <v>1.0154655373095085</v>
      </c>
      <c r="X1400" s="5">
        <f t="shared" si="358"/>
        <v>1</v>
      </c>
      <c r="Y1400" s="5">
        <f t="shared" si="359"/>
        <v>1.004990741835007</v>
      </c>
      <c r="Z1400" s="5">
        <f t="shared" si="360"/>
        <v>1</v>
      </c>
      <c r="AA1400" s="5">
        <f t="shared" si="361"/>
        <v>1</v>
      </c>
      <c r="AB1400" s="5">
        <f t="shared" si="362"/>
        <v>1</v>
      </c>
      <c r="AC1400" s="5">
        <f t="shared" si="363"/>
        <v>1</v>
      </c>
      <c r="AD1400" s="5">
        <f t="shared" si="364"/>
        <v>1</v>
      </c>
    </row>
    <row r="1401" spans="15:30" x14ac:dyDescent="0.2">
      <c r="O1401" s="6">
        <f t="shared" si="349"/>
        <v>140.7899999999963</v>
      </c>
      <c r="P1401" s="6">
        <f t="shared" si="350"/>
        <v>140.79999999999629</v>
      </c>
      <c r="Q1401" s="5">
        <f t="shared" si="351"/>
        <v>1.004926620916222</v>
      </c>
      <c r="R1401" s="5">
        <f t="shared" si="352"/>
        <v>1.004926620916222</v>
      </c>
      <c r="S1401" s="5">
        <f t="shared" si="353"/>
        <v>1.0115950128553874</v>
      </c>
      <c r="T1401" s="5">
        <f t="shared" si="354"/>
        <v>1.0153613590133956</v>
      </c>
      <c r="U1401" s="5">
        <f t="shared" si="355"/>
        <v>1.0153613590133956</v>
      </c>
      <c r="V1401" s="5">
        <f t="shared" si="356"/>
        <v>1.0153613590133956</v>
      </c>
      <c r="W1401" s="5">
        <f t="shared" si="357"/>
        <v>1.0153613590133956</v>
      </c>
      <c r="X1401" s="5">
        <f t="shared" si="358"/>
        <v>1</v>
      </c>
      <c r="Y1401" s="5">
        <f t="shared" si="359"/>
        <v>1.004926620916222</v>
      </c>
      <c r="Z1401" s="5">
        <f t="shared" si="360"/>
        <v>1</v>
      </c>
      <c r="AA1401" s="5">
        <f t="shared" si="361"/>
        <v>1</v>
      </c>
      <c r="AB1401" s="5">
        <f t="shared" si="362"/>
        <v>1</v>
      </c>
      <c r="AC1401" s="5">
        <f t="shared" si="363"/>
        <v>1</v>
      </c>
      <c r="AD1401" s="5">
        <f t="shared" si="364"/>
        <v>1</v>
      </c>
    </row>
    <row r="1402" spans="15:30" x14ac:dyDescent="0.2">
      <c r="O1402" s="6">
        <f t="shared" si="349"/>
        <v>140.88999999999629</v>
      </c>
      <c r="P1402" s="6">
        <f t="shared" si="350"/>
        <v>140.89999999999628</v>
      </c>
      <c r="Q1402" s="5">
        <f t="shared" si="351"/>
        <v>1.0048629626845254</v>
      </c>
      <c r="R1402" s="5">
        <f t="shared" si="352"/>
        <v>1.0048629626845254</v>
      </c>
      <c r="S1402" s="5">
        <f t="shared" si="353"/>
        <v>1.0115017355117619</v>
      </c>
      <c r="T1402" s="5">
        <f t="shared" si="354"/>
        <v>1.0152576143207193</v>
      </c>
      <c r="U1402" s="5">
        <f t="shared" si="355"/>
        <v>1.0152576143207193</v>
      </c>
      <c r="V1402" s="5">
        <f t="shared" si="356"/>
        <v>1.0152576143207193</v>
      </c>
      <c r="W1402" s="5">
        <f t="shared" si="357"/>
        <v>1.0152576143207193</v>
      </c>
      <c r="X1402" s="5">
        <f t="shared" si="358"/>
        <v>1</v>
      </c>
      <c r="Y1402" s="5">
        <f t="shared" si="359"/>
        <v>1.0048629626845254</v>
      </c>
      <c r="Z1402" s="5">
        <f t="shared" si="360"/>
        <v>1</v>
      </c>
      <c r="AA1402" s="5">
        <f t="shared" si="361"/>
        <v>1</v>
      </c>
      <c r="AB1402" s="5">
        <f t="shared" si="362"/>
        <v>1</v>
      </c>
      <c r="AC1402" s="5">
        <f t="shared" si="363"/>
        <v>1</v>
      </c>
      <c r="AD1402" s="5">
        <f t="shared" si="364"/>
        <v>1</v>
      </c>
    </row>
    <row r="1403" spans="15:30" x14ac:dyDescent="0.2">
      <c r="O1403" s="6">
        <f t="shared" si="349"/>
        <v>140.98999999999629</v>
      </c>
      <c r="P1403" s="6">
        <f t="shared" si="350"/>
        <v>140.99999999999628</v>
      </c>
      <c r="Q1403" s="5">
        <f t="shared" si="351"/>
        <v>1.0047997661088808</v>
      </c>
      <c r="R1403" s="5">
        <f t="shared" si="352"/>
        <v>1.0047997661088808</v>
      </c>
      <c r="S1403" s="5">
        <f t="shared" si="353"/>
        <v>1.0114089070395693</v>
      </c>
      <c r="T1403" s="5">
        <f t="shared" si="354"/>
        <v>1.0151543022532499</v>
      </c>
      <c r="U1403" s="5">
        <f t="shared" si="355"/>
        <v>1.0151543022532499</v>
      </c>
      <c r="V1403" s="5">
        <f t="shared" si="356"/>
        <v>1.0151543022532499</v>
      </c>
      <c r="W1403" s="5">
        <f t="shared" si="357"/>
        <v>1.0151543022532499</v>
      </c>
      <c r="X1403" s="5">
        <f t="shared" si="358"/>
        <v>1</v>
      </c>
      <c r="Y1403" s="5">
        <f t="shared" si="359"/>
        <v>1.0047997661088808</v>
      </c>
      <c r="Z1403" s="5">
        <f t="shared" si="360"/>
        <v>1</v>
      </c>
      <c r="AA1403" s="5">
        <f t="shared" si="361"/>
        <v>1</v>
      </c>
      <c r="AB1403" s="5">
        <f t="shared" si="362"/>
        <v>1</v>
      </c>
      <c r="AC1403" s="5">
        <f t="shared" si="363"/>
        <v>1</v>
      </c>
      <c r="AD1403" s="5">
        <f t="shared" si="364"/>
        <v>1</v>
      </c>
    </row>
    <row r="1404" spans="15:30" x14ac:dyDescent="0.2">
      <c r="O1404" s="6">
        <f t="shared" si="349"/>
        <v>141.08999999999628</v>
      </c>
      <c r="P1404" s="6">
        <f t="shared" si="350"/>
        <v>141.09999999999627</v>
      </c>
      <c r="Q1404" s="5">
        <f t="shared" si="351"/>
        <v>1.004737030161549</v>
      </c>
      <c r="R1404" s="5">
        <f t="shared" si="352"/>
        <v>1.004737030161549</v>
      </c>
      <c r="S1404" s="5">
        <f t="shared" si="353"/>
        <v>1.0113165264274744</v>
      </c>
      <c r="T1404" s="5">
        <f t="shared" si="354"/>
        <v>1.0150514218358098</v>
      </c>
      <c r="U1404" s="5">
        <f t="shared" si="355"/>
        <v>1.0150514218358098</v>
      </c>
      <c r="V1404" s="5">
        <f t="shared" si="356"/>
        <v>1.0150514218358098</v>
      </c>
      <c r="W1404" s="5">
        <f t="shared" si="357"/>
        <v>1.0150514218358098</v>
      </c>
      <c r="X1404" s="5">
        <f t="shared" si="358"/>
        <v>1</v>
      </c>
      <c r="Y1404" s="5">
        <f t="shared" si="359"/>
        <v>1.004737030161549</v>
      </c>
      <c r="Z1404" s="5">
        <f t="shared" si="360"/>
        <v>1</v>
      </c>
      <c r="AA1404" s="5">
        <f t="shared" si="361"/>
        <v>1</v>
      </c>
      <c r="AB1404" s="5">
        <f t="shared" si="362"/>
        <v>1</v>
      </c>
      <c r="AC1404" s="5">
        <f t="shared" si="363"/>
        <v>1</v>
      </c>
      <c r="AD1404" s="5">
        <f t="shared" si="364"/>
        <v>1</v>
      </c>
    </row>
    <row r="1405" spans="15:30" x14ac:dyDescent="0.2">
      <c r="O1405" s="6">
        <f t="shared" si="349"/>
        <v>141.18999999999627</v>
      </c>
      <c r="P1405" s="6">
        <f t="shared" si="350"/>
        <v>141.19999999999627</v>
      </c>
      <c r="Q1405" s="5">
        <f t="shared" si="351"/>
        <v>1.0046747538180738</v>
      </c>
      <c r="R1405" s="5">
        <f t="shared" si="352"/>
        <v>1.0046747538180738</v>
      </c>
      <c r="S1405" s="5">
        <f t="shared" si="353"/>
        <v>1.0112245926673278</v>
      </c>
      <c r="T1405" s="5">
        <f t="shared" si="354"/>
        <v>1.014948972096261</v>
      </c>
      <c r="U1405" s="5">
        <f t="shared" si="355"/>
        <v>1.014948972096261</v>
      </c>
      <c r="V1405" s="5">
        <f t="shared" si="356"/>
        <v>1.014948972096261</v>
      </c>
      <c r="W1405" s="5">
        <f t="shared" si="357"/>
        <v>1.014948972096261</v>
      </c>
      <c r="X1405" s="5">
        <f t="shared" si="358"/>
        <v>1</v>
      </c>
      <c r="Y1405" s="5">
        <f t="shared" si="359"/>
        <v>1.0046747538180738</v>
      </c>
      <c r="Z1405" s="5">
        <f t="shared" si="360"/>
        <v>1</v>
      </c>
      <c r="AA1405" s="5">
        <f t="shared" si="361"/>
        <v>1</v>
      </c>
      <c r="AB1405" s="5">
        <f t="shared" si="362"/>
        <v>1</v>
      </c>
      <c r="AC1405" s="5">
        <f t="shared" si="363"/>
        <v>1</v>
      </c>
      <c r="AD1405" s="5">
        <f t="shared" si="364"/>
        <v>1</v>
      </c>
    </row>
    <row r="1406" spans="15:30" x14ac:dyDescent="0.2">
      <c r="O1406" s="6">
        <f t="shared" si="349"/>
        <v>141.28999999999627</v>
      </c>
      <c r="P1406" s="6">
        <f t="shared" si="350"/>
        <v>141.29999999999626</v>
      </c>
      <c r="Q1406" s="5">
        <f t="shared" si="351"/>
        <v>1.0046129360572698</v>
      </c>
      <c r="R1406" s="5">
        <f t="shared" si="352"/>
        <v>1.0046129360572698</v>
      </c>
      <c r="S1406" s="5">
        <f t="shared" si="353"/>
        <v>1.0111331047541543</v>
      </c>
      <c r="T1406" s="5">
        <f t="shared" si="354"/>
        <v>1.0148469520654935</v>
      </c>
      <c r="U1406" s="5">
        <f t="shared" si="355"/>
        <v>1.0148469520654935</v>
      </c>
      <c r="V1406" s="5">
        <f t="shared" si="356"/>
        <v>1.0148469520654935</v>
      </c>
      <c r="W1406" s="5">
        <f t="shared" si="357"/>
        <v>1.0148469520654935</v>
      </c>
      <c r="X1406" s="5">
        <f t="shared" si="358"/>
        <v>1</v>
      </c>
      <c r="Y1406" s="5">
        <f t="shared" si="359"/>
        <v>1.0046129360572698</v>
      </c>
      <c r="Z1406" s="5">
        <f t="shared" si="360"/>
        <v>1</v>
      </c>
      <c r="AA1406" s="5">
        <f t="shared" si="361"/>
        <v>1</v>
      </c>
      <c r="AB1406" s="5">
        <f t="shared" si="362"/>
        <v>1</v>
      </c>
      <c r="AC1406" s="5">
        <f t="shared" si="363"/>
        <v>1</v>
      </c>
      <c r="AD1406" s="5">
        <f t="shared" si="364"/>
        <v>1</v>
      </c>
    </row>
    <row r="1407" spans="15:30" x14ac:dyDescent="0.2">
      <c r="O1407" s="6">
        <f t="shared" si="349"/>
        <v>141.38999999999626</v>
      </c>
      <c r="P1407" s="6">
        <f t="shared" si="350"/>
        <v>141.39999999999625</v>
      </c>
      <c r="Q1407" s="5">
        <f t="shared" si="351"/>
        <v>1.0045515758612094</v>
      </c>
      <c r="R1407" s="5">
        <f t="shared" si="352"/>
        <v>1.0045515758612094</v>
      </c>
      <c r="S1407" s="5">
        <f t="shared" si="353"/>
        <v>1.0110420616861393</v>
      </c>
      <c r="T1407" s="5">
        <f t="shared" si="354"/>
        <v>1.0147453607774142</v>
      </c>
      <c r="U1407" s="5">
        <f t="shared" si="355"/>
        <v>1.0147453607774142</v>
      </c>
      <c r="V1407" s="5">
        <f t="shared" si="356"/>
        <v>1.0147453607774142</v>
      </c>
      <c r="W1407" s="5">
        <f t="shared" si="357"/>
        <v>1.0147453607774142</v>
      </c>
      <c r="X1407" s="5">
        <f t="shared" si="358"/>
        <v>1</v>
      </c>
      <c r="Y1407" s="5">
        <f t="shared" si="359"/>
        <v>1.0045515758612094</v>
      </c>
      <c r="Z1407" s="5">
        <f t="shared" si="360"/>
        <v>1</v>
      </c>
      <c r="AA1407" s="5">
        <f t="shared" si="361"/>
        <v>1</v>
      </c>
      <c r="AB1407" s="5">
        <f t="shared" si="362"/>
        <v>1</v>
      </c>
      <c r="AC1407" s="5">
        <f t="shared" si="363"/>
        <v>1</v>
      </c>
      <c r="AD1407" s="5">
        <f t="shared" si="364"/>
        <v>1</v>
      </c>
    </row>
    <row r="1408" spans="15:30" x14ac:dyDescent="0.2">
      <c r="O1408" s="6">
        <f t="shared" si="349"/>
        <v>141.48999999999626</v>
      </c>
      <c r="P1408" s="6">
        <f t="shared" si="350"/>
        <v>141.49999999999625</v>
      </c>
      <c r="Q1408" s="5">
        <f t="shared" si="351"/>
        <v>1.0044906722152096</v>
      </c>
      <c r="R1408" s="5">
        <f t="shared" si="352"/>
        <v>1.0044906722152096</v>
      </c>
      <c r="S1408" s="5">
        <f t="shared" si="353"/>
        <v>1.0109514624646174</v>
      </c>
      <c r="T1408" s="5">
        <f t="shared" si="354"/>
        <v>1.014644197268934</v>
      </c>
      <c r="U1408" s="5">
        <f t="shared" si="355"/>
        <v>1.014644197268934</v>
      </c>
      <c r="V1408" s="5">
        <f t="shared" si="356"/>
        <v>1.014644197268934</v>
      </c>
      <c r="W1408" s="5">
        <f t="shared" si="357"/>
        <v>1.014644197268934</v>
      </c>
      <c r="X1408" s="5">
        <f t="shared" si="358"/>
        <v>1</v>
      </c>
      <c r="Y1408" s="5">
        <f t="shared" si="359"/>
        <v>1.0044906722152096</v>
      </c>
      <c r="Z1408" s="5">
        <f t="shared" si="360"/>
        <v>1</v>
      </c>
      <c r="AA1408" s="5">
        <f t="shared" si="361"/>
        <v>1</v>
      </c>
      <c r="AB1408" s="5">
        <f t="shared" si="362"/>
        <v>1</v>
      </c>
      <c r="AC1408" s="5">
        <f t="shared" si="363"/>
        <v>1</v>
      </c>
      <c r="AD1408" s="5">
        <f t="shared" si="364"/>
        <v>1</v>
      </c>
    </row>
    <row r="1409" spans="15:30" x14ac:dyDescent="0.2">
      <c r="O1409" s="6">
        <f t="shared" si="349"/>
        <v>141.58999999999625</v>
      </c>
      <c r="P1409" s="6">
        <f t="shared" si="350"/>
        <v>141.59999999999624</v>
      </c>
      <c r="Q1409" s="5">
        <f t="shared" si="351"/>
        <v>1.0044302241078198</v>
      </c>
      <c r="R1409" s="5">
        <f t="shared" si="352"/>
        <v>1.0044302241078198</v>
      </c>
      <c r="S1409" s="5">
        <f t="shared" si="353"/>
        <v>1.0108613060940599</v>
      </c>
      <c r="T1409" s="5">
        <f t="shared" si="354"/>
        <v>1.0145434605799573</v>
      </c>
      <c r="U1409" s="5">
        <f t="shared" si="355"/>
        <v>1.0145434605799573</v>
      </c>
      <c r="V1409" s="5">
        <f t="shared" si="356"/>
        <v>1.0145434605799573</v>
      </c>
      <c r="W1409" s="5">
        <f t="shared" si="357"/>
        <v>1.0145434605799573</v>
      </c>
      <c r="X1409" s="5">
        <f t="shared" si="358"/>
        <v>1</v>
      </c>
      <c r="Y1409" s="5">
        <f t="shared" si="359"/>
        <v>1.0044302241078198</v>
      </c>
      <c r="Z1409" s="5">
        <f t="shared" si="360"/>
        <v>1</v>
      </c>
      <c r="AA1409" s="5">
        <f t="shared" si="361"/>
        <v>1</v>
      </c>
      <c r="AB1409" s="5">
        <f t="shared" si="362"/>
        <v>1</v>
      </c>
      <c r="AC1409" s="5">
        <f t="shared" si="363"/>
        <v>1</v>
      </c>
      <c r="AD1409" s="5">
        <f t="shared" si="364"/>
        <v>1</v>
      </c>
    </row>
    <row r="1410" spans="15:30" x14ac:dyDescent="0.2">
      <c r="O1410" s="6">
        <f t="shared" si="349"/>
        <v>141.68999999999625</v>
      </c>
      <c r="P1410" s="6">
        <f t="shared" si="350"/>
        <v>141.69999999999624</v>
      </c>
      <c r="Q1410" s="5">
        <f t="shared" si="351"/>
        <v>1.0043702305308086</v>
      </c>
      <c r="R1410" s="5">
        <f t="shared" si="352"/>
        <v>1.0043702305308086</v>
      </c>
      <c r="S1410" s="5">
        <f t="shared" si="353"/>
        <v>1.0107715915820621</v>
      </c>
      <c r="T1410" s="5">
        <f t="shared" si="354"/>
        <v>1.0144431497533704</v>
      </c>
      <c r="U1410" s="5">
        <f t="shared" si="355"/>
        <v>1.0144431497533704</v>
      </c>
      <c r="V1410" s="5">
        <f t="shared" si="356"/>
        <v>1.0144431497533704</v>
      </c>
      <c r="W1410" s="5">
        <f t="shared" si="357"/>
        <v>1.0144431497533704</v>
      </c>
      <c r="X1410" s="5">
        <f t="shared" si="358"/>
        <v>1</v>
      </c>
      <c r="Y1410" s="5">
        <f t="shared" si="359"/>
        <v>1.0043702305308086</v>
      </c>
      <c r="Z1410" s="5">
        <f t="shared" si="360"/>
        <v>1</v>
      </c>
      <c r="AA1410" s="5">
        <f t="shared" si="361"/>
        <v>1</v>
      </c>
      <c r="AB1410" s="5">
        <f t="shared" si="362"/>
        <v>1</v>
      </c>
      <c r="AC1410" s="5">
        <f t="shared" si="363"/>
        <v>1</v>
      </c>
      <c r="AD1410" s="5">
        <f t="shared" si="364"/>
        <v>1</v>
      </c>
    </row>
    <row r="1411" spans="15:30" x14ac:dyDescent="0.2">
      <c r="O1411" s="6">
        <f t="shared" ref="O1411:O1474" si="365">P1411-0.01</f>
        <v>141.78999999999624</v>
      </c>
      <c r="P1411" s="6">
        <f t="shared" si="350"/>
        <v>141.79999999999623</v>
      </c>
      <c r="Q1411" s="5">
        <f t="shared" si="351"/>
        <v>1.0043106904791514</v>
      </c>
      <c r="R1411" s="5">
        <f t="shared" si="352"/>
        <v>1.0043106904791514</v>
      </c>
      <c r="S1411" s="5">
        <f t="shared" si="353"/>
        <v>1.0106823179393321</v>
      </c>
      <c r="T1411" s="5">
        <f t="shared" si="354"/>
        <v>1.0143432638350294</v>
      </c>
      <c r="U1411" s="5">
        <f t="shared" si="355"/>
        <v>1.0143432638350294</v>
      </c>
      <c r="V1411" s="5">
        <f t="shared" si="356"/>
        <v>1.0143432638350294</v>
      </c>
      <c r="W1411" s="5">
        <f t="shared" si="357"/>
        <v>1.0143432638350294</v>
      </c>
      <c r="X1411" s="5">
        <f t="shared" si="358"/>
        <v>1</v>
      </c>
      <c r="Y1411" s="5">
        <f t="shared" si="359"/>
        <v>1.0043106904791514</v>
      </c>
      <c r="Z1411" s="5">
        <f t="shared" si="360"/>
        <v>1</v>
      </c>
      <c r="AA1411" s="5">
        <f t="shared" si="361"/>
        <v>1</v>
      </c>
      <c r="AB1411" s="5">
        <f t="shared" si="362"/>
        <v>1</v>
      </c>
      <c r="AC1411" s="5">
        <f t="shared" si="363"/>
        <v>1</v>
      </c>
      <c r="AD1411" s="5">
        <f t="shared" si="364"/>
        <v>1</v>
      </c>
    </row>
    <row r="1412" spans="15:30" x14ac:dyDescent="0.2">
      <c r="O1412" s="6">
        <f t="shared" si="365"/>
        <v>141.88999999999623</v>
      </c>
      <c r="P1412" s="6">
        <f t="shared" ref="P1412:P1475" si="366">P1411+0.1</f>
        <v>141.89999999999623</v>
      </c>
      <c r="Q1412" s="5">
        <f t="shared" ref="Q1412:Q1475" si="367">IF($P1412&gt;=$D$5,1,10^($C$5*LOG(MAX($P1412,$E$5)/$D$5)^2))</f>
        <v>1.0042516029510176</v>
      </c>
      <c r="R1412" s="5">
        <f t="shared" ref="R1412:R1475" si="368">IF($P1412&gt;=$D$6,1,10^($C$6*LOG(MAX($P1412,$E$6)/$D$6)^2))</f>
        <v>1.0042516029510176</v>
      </c>
      <c r="S1412" s="5">
        <f t="shared" ref="S1412:S1475" si="369">IF($P1412&gt;=$D$7,1,10^($C$7*LOG(MAX($P1412,$E$7)/$D$7)^2))</f>
        <v>1.0105934841796778</v>
      </c>
      <c r="T1412" s="5">
        <f t="shared" ref="T1412:T1475" si="370">IF($P1412&gt;=$D$8,1,10^($C$8*LOG(MAX($P1412,$E$8)/$D$8)^2))</f>
        <v>1.0142438018737487</v>
      </c>
      <c r="U1412" s="5">
        <f t="shared" ref="U1412:U1475" si="371">IF($P1412&gt;=$D$9,1,10^($C$9*LOG(MAX($P1412,$E$9)/$D$9)^2))</f>
        <v>1.0142438018737487</v>
      </c>
      <c r="V1412" s="5">
        <f t="shared" ref="V1412:V1475" si="372">IF($P1412&gt;=$D$10,1,10^($C$10*LOG(MAX($P1412,$E$10)/$D$10)^2))</f>
        <v>1.0142438018737487</v>
      </c>
      <c r="W1412" s="5">
        <f t="shared" ref="W1412:W1475" si="373">IF($P1412&gt;=$D$11,1,10^($C$11*LOG(MAX($P1412,$E$11)/$D$11)^2))</f>
        <v>1.0142438018737487</v>
      </c>
      <c r="X1412" s="5">
        <f t="shared" ref="X1412:X1475" si="374">IF($P1412&gt;=$H1414,1,10^($G$5*LOG(MAX($P1412,$I$5)/$H$5)^2))</f>
        <v>1</v>
      </c>
      <c r="Y1412" s="5">
        <f t="shared" ref="Y1412:Y1475" si="375">IF($P1412&gt;=$H$6,1,10^($G$6*LOG(MAX($P1412,$I$6)/$H$6)^2))</f>
        <v>1.0042516029510176</v>
      </c>
      <c r="Z1412" s="5">
        <f t="shared" ref="Z1412:Z1475" si="376">IF($P1412&gt;=$H$7,1,10^($G$7*LOG(MAX($P1412,$I$7)/$H$7)^2))</f>
        <v>1</v>
      </c>
      <c r="AA1412" s="5">
        <f t="shared" ref="AA1412:AA1475" si="377">IF(P1412&gt;=$H$8,1,10^($G$8*LOG(MAX($P1412,$I$8)/$H$8)^2))</f>
        <v>1</v>
      </c>
      <c r="AB1412" s="5">
        <f t="shared" ref="AB1412:AB1475" si="378">IF($P1412&gt;=$H$9,1,10^($G$9*LOG(MAX($P1412,$I$9)/$H$9)^2))</f>
        <v>1</v>
      </c>
      <c r="AC1412" s="5">
        <f t="shared" ref="AC1412:AC1475" si="379">IF($P1412&gt;=$H$10,1,10^($G$10*LOG(MAX($P1412,$I$10)/$H$10)^2))</f>
        <v>1</v>
      </c>
      <c r="AD1412" s="5">
        <f t="shared" ref="AD1412:AD1475" si="380">IF($P1412&gt;=$H$11,1,10^($G$11*LOG(MAX($P1412,$I$11)/$H$11)^2))</f>
        <v>1</v>
      </c>
    </row>
    <row r="1413" spans="15:30" x14ac:dyDescent="0.2">
      <c r="O1413" s="6">
        <f t="shared" si="365"/>
        <v>141.98999999999623</v>
      </c>
      <c r="P1413" s="6">
        <f t="shared" si="366"/>
        <v>141.99999999999622</v>
      </c>
      <c r="Q1413" s="5">
        <f t="shared" si="367"/>
        <v>1.0041929669477578</v>
      </c>
      <c r="R1413" s="5">
        <f t="shared" si="368"/>
        <v>1.0041929669477578</v>
      </c>
      <c r="S1413" s="5">
        <f t="shared" si="369"/>
        <v>1.0105050893199954</v>
      </c>
      <c r="T1413" s="5">
        <f t="shared" si="370"/>
        <v>1.0141447629212907</v>
      </c>
      <c r="U1413" s="5">
        <f t="shared" si="371"/>
        <v>1.0141447629212907</v>
      </c>
      <c r="V1413" s="5">
        <f t="shared" si="372"/>
        <v>1.0141447629212907</v>
      </c>
      <c r="W1413" s="5">
        <f t="shared" si="373"/>
        <v>1.0141447629212907</v>
      </c>
      <c r="X1413" s="5">
        <f t="shared" si="374"/>
        <v>1</v>
      </c>
      <c r="Y1413" s="5">
        <f t="shared" si="375"/>
        <v>1.0041929669477578</v>
      </c>
      <c r="Z1413" s="5">
        <f t="shared" si="376"/>
        <v>1</v>
      </c>
      <c r="AA1413" s="5">
        <f t="shared" si="377"/>
        <v>1</v>
      </c>
      <c r="AB1413" s="5">
        <f t="shared" si="378"/>
        <v>1</v>
      </c>
      <c r="AC1413" s="5">
        <f t="shared" si="379"/>
        <v>1</v>
      </c>
      <c r="AD1413" s="5">
        <f t="shared" si="380"/>
        <v>1</v>
      </c>
    </row>
    <row r="1414" spans="15:30" x14ac:dyDescent="0.2">
      <c r="O1414" s="6">
        <f t="shared" si="365"/>
        <v>142.08999999999622</v>
      </c>
      <c r="P1414" s="6">
        <f t="shared" si="366"/>
        <v>142.09999999999621</v>
      </c>
      <c r="Q1414" s="5">
        <f t="shared" si="367"/>
        <v>1.0041347814738926</v>
      </c>
      <c r="R1414" s="5">
        <f t="shared" si="368"/>
        <v>1.0041347814738926</v>
      </c>
      <c r="S1414" s="5">
        <f t="shared" si="369"/>
        <v>1.0104171323802571</v>
      </c>
      <c r="T1414" s="5">
        <f t="shared" si="370"/>
        <v>1.0140461460323533</v>
      </c>
      <c r="U1414" s="5">
        <f t="shared" si="371"/>
        <v>1.0140461460323533</v>
      </c>
      <c r="V1414" s="5">
        <f t="shared" si="372"/>
        <v>1.0140461460323533</v>
      </c>
      <c r="W1414" s="5">
        <f t="shared" si="373"/>
        <v>1.0140461460323533</v>
      </c>
      <c r="X1414" s="5">
        <f t="shared" si="374"/>
        <v>1</v>
      </c>
      <c r="Y1414" s="5">
        <f t="shared" si="375"/>
        <v>1.0041347814738926</v>
      </c>
      <c r="Z1414" s="5">
        <f t="shared" si="376"/>
        <v>1</v>
      </c>
      <c r="AA1414" s="5">
        <f t="shared" si="377"/>
        <v>1</v>
      </c>
      <c r="AB1414" s="5">
        <f t="shared" si="378"/>
        <v>1</v>
      </c>
      <c r="AC1414" s="5">
        <f t="shared" si="379"/>
        <v>1</v>
      </c>
      <c r="AD1414" s="5">
        <f t="shared" si="380"/>
        <v>1</v>
      </c>
    </row>
    <row r="1415" spans="15:30" x14ac:dyDescent="0.2">
      <c r="O1415" s="6">
        <f t="shared" si="365"/>
        <v>142.18999999999622</v>
      </c>
      <c r="P1415" s="6">
        <f t="shared" si="366"/>
        <v>142.19999999999621</v>
      </c>
      <c r="Q1415" s="5">
        <f t="shared" si="367"/>
        <v>1.0040770455370982</v>
      </c>
      <c r="R1415" s="5">
        <f t="shared" si="368"/>
        <v>1.0040770455370982</v>
      </c>
      <c r="S1415" s="5">
        <f t="shared" si="369"/>
        <v>1.0103296123834997</v>
      </c>
      <c r="T1415" s="5">
        <f t="shared" si="370"/>
        <v>1.0139479502645594</v>
      </c>
      <c r="U1415" s="5">
        <f t="shared" si="371"/>
        <v>1.0139479502645594</v>
      </c>
      <c r="V1415" s="5">
        <f t="shared" si="372"/>
        <v>1.0139479502645594</v>
      </c>
      <c r="W1415" s="5">
        <f t="shared" si="373"/>
        <v>1.0139479502645594</v>
      </c>
      <c r="X1415" s="5">
        <f t="shared" si="374"/>
        <v>1</v>
      </c>
      <c r="Y1415" s="5">
        <f t="shared" si="375"/>
        <v>1.0040770455370982</v>
      </c>
      <c r="Z1415" s="5">
        <f t="shared" si="376"/>
        <v>1</v>
      </c>
      <c r="AA1415" s="5">
        <f t="shared" si="377"/>
        <v>1</v>
      </c>
      <c r="AB1415" s="5">
        <f t="shared" si="378"/>
        <v>1</v>
      </c>
      <c r="AC1415" s="5">
        <f t="shared" si="379"/>
        <v>1</v>
      </c>
      <c r="AD1415" s="5">
        <f t="shared" si="380"/>
        <v>1</v>
      </c>
    </row>
    <row r="1416" spans="15:30" x14ac:dyDescent="0.2">
      <c r="O1416" s="6">
        <f t="shared" si="365"/>
        <v>142.28999999999621</v>
      </c>
      <c r="P1416" s="6">
        <f t="shared" si="366"/>
        <v>142.2999999999962</v>
      </c>
      <c r="Q1416" s="5">
        <f t="shared" si="367"/>
        <v>1.0040197581481958</v>
      </c>
      <c r="R1416" s="5">
        <f t="shared" si="368"/>
        <v>1.0040197581481958</v>
      </c>
      <c r="S1416" s="5">
        <f t="shared" si="369"/>
        <v>1.0102425283558121</v>
      </c>
      <c r="T1416" s="5">
        <f t="shared" si="370"/>
        <v>1.0138501746784447</v>
      </c>
      <c r="U1416" s="5">
        <f t="shared" si="371"/>
        <v>1.0138501746784447</v>
      </c>
      <c r="V1416" s="5">
        <f t="shared" si="372"/>
        <v>1.0138501746784447</v>
      </c>
      <c r="W1416" s="5">
        <f t="shared" si="373"/>
        <v>1.0138501746784447</v>
      </c>
      <c r="X1416" s="5">
        <f t="shared" si="374"/>
        <v>1</v>
      </c>
      <c r="Y1416" s="5">
        <f t="shared" si="375"/>
        <v>1.0040197581481958</v>
      </c>
      <c r="Z1416" s="5">
        <f t="shared" si="376"/>
        <v>1</v>
      </c>
      <c r="AA1416" s="5">
        <f t="shared" si="377"/>
        <v>1</v>
      </c>
      <c r="AB1416" s="5">
        <f t="shared" si="378"/>
        <v>1</v>
      </c>
      <c r="AC1416" s="5">
        <f t="shared" si="379"/>
        <v>1</v>
      </c>
      <c r="AD1416" s="5">
        <f t="shared" si="380"/>
        <v>1</v>
      </c>
    </row>
    <row r="1417" spans="15:30" x14ac:dyDescent="0.2">
      <c r="O1417" s="6">
        <f t="shared" si="365"/>
        <v>142.38999999999621</v>
      </c>
      <c r="P1417" s="6">
        <f t="shared" si="366"/>
        <v>142.3999999999962</v>
      </c>
      <c r="Q1417" s="5">
        <f t="shared" si="367"/>
        <v>1.003962918321138</v>
      </c>
      <c r="R1417" s="5">
        <f t="shared" si="368"/>
        <v>1.003962918321138</v>
      </c>
      <c r="S1417" s="5">
        <f t="shared" si="369"/>
        <v>1.0101558793263237</v>
      </c>
      <c r="T1417" s="5">
        <f t="shared" si="370"/>
        <v>1.013752818337448</v>
      </c>
      <c r="U1417" s="5">
        <f t="shared" si="371"/>
        <v>1.013752818337448</v>
      </c>
      <c r="V1417" s="5">
        <f t="shared" si="372"/>
        <v>1.013752818337448</v>
      </c>
      <c r="W1417" s="5">
        <f t="shared" si="373"/>
        <v>1.013752818337448</v>
      </c>
      <c r="X1417" s="5">
        <f t="shared" si="374"/>
        <v>1</v>
      </c>
      <c r="Y1417" s="5">
        <f t="shared" si="375"/>
        <v>1.003962918321138</v>
      </c>
      <c r="Z1417" s="5">
        <f t="shared" si="376"/>
        <v>1</v>
      </c>
      <c r="AA1417" s="5">
        <f t="shared" si="377"/>
        <v>1</v>
      </c>
      <c r="AB1417" s="5">
        <f t="shared" si="378"/>
        <v>1</v>
      </c>
      <c r="AC1417" s="5">
        <f t="shared" si="379"/>
        <v>1</v>
      </c>
      <c r="AD1417" s="5">
        <f t="shared" si="380"/>
        <v>1</v>
      </c>
    </row>
    <row r="1418" spans="15:30" x14ac:dyDescent="0.2">
      <c r="O1418" s="6">
        <f t="shared" si="365"/>
        <v>142.4899999999962</v>
      </c>
      <c r="P1418" s="6">
        <f t="shared" si="366"/>
        <v>142.49999999999619</v>
      </c>
      <c r="Q1418" s="5">
        <f t="shared" si="367"/>
        <v>1.0039065250729982</v>
      </c>
      <c r="R1418" s="5">
        <f t="shared" si="368"/>
        <v>1.0039065250729982</v>
      </c>
      <c r="S1418" s="5">
        <f t="shared" si="369"/>
        <v>1.0100696643271927</v>
      </c>
      <c r="T1418" s="5">
        <f t="shared" si="370"/>
        <v>1.013655880307899</v>
      </c>
      <c r="U1418" s="5">
        <f t="shared" si="371"/>
        <v>1.013655880307899</v>
      </c>
      <c r="V1418" s="5">
        <f t="shared" si="372"/>
        <v>1.013655880307899</v>
      </c>
      <c r="W1418" s="5">
        <f t="shared" si="373"/>
        <v>1.013655880307899</v>
      </c>
      <c r="X1418" s="5">
        <f t="shared" si="374"/>
        <v>1</v>
      </c>
      <c r="Y1418" s="5">
        <f t="shared" si="375"/>
        <v>1.0039065250729982</v>
      </c>
      <c r="Z1418" s="5">
        <f t="shared" si="376"/>
        <v>1</v>
      </c>
      <c r="AA1418" s="5">
        <f t="shared" si="377"/>
        <v>1</v>
      </c>
      <c r="AB1418" s="5">
        <f t="shared" si="378"/>
        <v>1</v>
      </c>
      <c r="AC1418" s="5">
        <f t="shared" si="379"/>
        <v>1</v>
      </c>
      <c r="AD1418" s="5">
        <f t="shared" si="380"/>
        <v>1</v>
      </c>
    </row>
    <row r="1419" spans="15:30" x14ac:dyDescent="0.2">
      <c r="O1419" s="6">
        <f t="shared" si="365"/>
        <v>142.58999999999619</v>
      </c>
      <c r="P1419" s="6">
        <f t="shared" si="366"/>
        <v>142.59999999999619</v>
      </c>
      <c r="Q1419" s="5">
        <f t="shared" si="367"/>
        <v>1.0038505774239557</v>
      </c>
      <c r="R1419" s="5">
        <f t="shared" si="368"/>
        <v>1.0038505774239557</v>
      </c>
      <c r="S1419" s="5">
        <f t="shared" si="369"/>
        <v>1.0099838823935947</v>
      </c>
      <c r="T1419" s="5">
        <f t="shared" si="370"/>
        <v>1.0135593596590069</v>
      </c>
      <c r="U1419" s="5">
        <f t="shared" si="371"/>
        <v>1.0135593596590069</v>
      </c>
      <c r="V1419" s="5">
        <f t="shared" si="372"/>
        <v>1.0135593596590069</v>
      </c>
      <c r="W1419" s="5">
        <f t="shared" si="373"/>
        <v>1.0135593596590069</v>
      </c>
      <c r="X1419" s="5">
        <f t="shared" si="374"/>
        <v>1</v>
      </c>
      <c r="Y1419" s="5">
        <f t="shared" si="375"/>
        <v>1.0038505774239557</v>
      </c>
      <c r="Z1419" s="5">
        <f t="shared" si="376"/>
        <v>1</v>
      </c>
      <c r="AA1419" s="5">
        <f t="shared" si="377"/>
        <v>1</v>
      </c>
      <c r="AB1419" s="5">
        <f t="shared" si="378"/>
        <v>1</v>
      </c>
      <c r="AC1419" s="5">
        <f t="shared" si="379"/>
        <v>1</v>
      </c>
      <c r="AD1419" s="5">
        <f t="shared" si="380"/>
        <v>1</v>
      </c>
    </row>
    <row r="1420" spans="15:30" x14ac:dyDescent="0.2">
      <c r="O1420" s="6">
        <f t="shared" si="365"/>
        <v>142.68999999999619</v>
      </c>
      <c r="P1420" s="6">
        <f t="shared" si="366"/>
        <v>142.69999999999618</v>
      </c>
      <c r="Q1420" s="5">
        <f t="shared" si="367"/>
        <v>1.0037950743972865</v>
      </c>
      <c r="R1420" s="5">
        <f t="shared" si="368"/>
        <v>1.0037950743972865</v>
      </c>
      <c r="S1420" s="5">
        <f t="shared" si="369"/>
        <v>1.0098985325637102</v>
      </c>
      <c r="T1420" s="5">
        <f t="shared" si="370"/>
        <v>1.0134632554628504</v>
      </c>
      <c r="U1420" s="5">
        <f t="shared" si="371"/>
        <v>1.0134632554628504</v>
      </c>
      <c r="V1420" s="5">
        <f t="shared" si="372"/>
        <v>1.0134632554628504</v>
      </c>
      <c r="W1420" s="5">
        <f t="shared" si="373"/>
        <v>1.0134632554628504</v>
      </c>
      <c r="X1420" s="5">
        <f t="shared" si="374"/>
        <v>1</v>
      </c>
      <c r="Y1420" s="5">
        <f t="shared" si="375"/>
        <v>1.0037950743972865</v>
      </c>
      <c r="Z1420" s="5">
        <f t="shared" si="376"/>
        <v>1</v>
      </c>
      <c r="AA1420" s="5">
        <f t="shared" si="377"/>
        <v>1</v>
      </c>
      <c r="AB1420" s="5">
        <f t="shared" si="378"/>
        <v>1</v>
      </c>
      <c r="AC1420" s="5">
        <f t="shared" si="379"/>
        <v>1</v>
      </c>
      <c r="AD1420" s="5">
        <f t="shared" si="380"/>
        <v>1</v>
      </c>
    </row>
    <row r="1421" spans="15:30" x14ac:dyDescent="0.2">
      <c r="O1421" s="6">
        <f t="shared" si="365"/>
        <v>142.78999999999618</v>
      </c>
      <c r="P1421" s="6">
        <f t="shared" si="366"/>
        <v>142.79999999999617</v>
      </c>
      <c r="Q1421" s="5">
        <f t="shared" si="367"/>
        <v>1.0037400150193492</v>
      </c>
      <c r="R1421" s="5">
        <f t="shared" si="368"/>
        <v>1.0037400150193492</v>
      </c>
      <c r="S1421" s="5">
        <f t="shared" si="369"/>
        <v>1.0098136138787139</v>
      </c>
      <c r="T1421" s="5">
        <f t="shared" si="370"/>
        <v>1.0133675667943667</v>
      </c>
      <c r="U1421" s="5">
        <f t="shared" si="371"/>
        <v>1.0133675667943667</v>
      </c>
      <c r="V1421" s="5">
        <f t="shared" si="372"/>
        <v>1.0133675667943667</v>
      </c>
      <c r="W1421" s="5">
        <f t="shared" si="373"/>
        <v>1.0133675667943667</v>
      </c>
      <c r="X1421" s="5">
        <f t="shared" si="374"/>
        <v>1</v>
      </c>
      <c r="Y1421" s="5">
        <f t="shared" si="375"/>
        <v>1.0037400150193492</v>
      </c>
      <c r="Z1421" s="5">
        <f t="shared" si="376"/>
        <v>1</v>
      </c>
      <c r="AA1421" s="5">
        <f t="shared" si="377"/>
        <v>1</v>
      </c>
      <c r="AB1421" s="5">
        <f t="shared" si="378"/>
        <v>1</v>
      </c>
      <c r="AC1421" s="5">
        <f t="shared" si="379"/>
        <v>1</v>
      </c>
      <c r="AD1421" s="5">
        <f t="shared" si="380"/>
        <v>1</v>
      </c>
    </row>
    <row r="1422" spans="15:30" x14ac:dyDescent="0.2">
      <c r="O1422" s="6">
        <f t="shared" si="365"/>
        <v>142.88999999999618</v>
      </c>
      <c r="P1422" s="6">
        <f t="shared" si="366"/>
        <v>142.89999999999617</v>
      </c>
      <c r="Q1422" s="5">
        <f t="shared" si="367"/>
        <v>1.0036853983195742</v>
      </c>
      <c r="R1422" s="5">
        <f t="shared" si="368"/>
        <v>1.0036853983195742</v>
      </c>
      <c r="S1422" s="5">
        <f t="shared" si="369"/>
        <v>1.0097291253827629</v>
      </c>
      <c r="T1422" s="5">
        <f t="shared" si="370"/>
        <v>1.0132722927313396</v>
      </c>
      <c r="U1422" s="5">
        <f t="shared" si="371"/>
        <v>1.0132722927313396</v>
      </c>
      <c r="V1422" s="5">
        <f t="shared" si="372"/>
        <v>1.0132722927313396</v>
      </c>
      <c r="W1422" s="5">
        <f t="shared" si="373"/>
        <v>1.0132722927313396</v>
      </c>
      <c r="X1422" s="5">
        <f t="shared" si="374"/>
        <v>1</v>
      </c>
      <c r="Y1422" s="5">
        <f t="shared" si="375"/>
        <v>1.0036853983195742</v>
      </c>
      <c r="Z1422" s="5">
        <f t="shared" si="376"/>
        <v>1</v>
      </c>
      <c r="AA1422" s="5">
        <f t="shared" si="377"/>
        <v>1</v>
      </c>
      <c r="AB1422" s="5">
        <f t="shared" si="378"/>
        <v>1</v>
      </c>
      <c r="AC1422" s="5">
        <f t="shared" si="379"/>
        <v>1</v>
      </c>
      <c r="AD1422" s="5">
        <f t="shared" si="380"/>
        <v>1</v>
      </c>
    </row>
    <row r="1423" spans="15:30" x14ac:dyDescent="0.2">
      <c r="O1423" s="6">
        <f t="shared" si="365"/>
        <v>142.98999999999617</v>
      </c>
      <c r="P1423" s="6">
        <f t="shared" si="366"/>
        <v>142.99999999999616</v>
      </c>
      <c r="Q1423" s="5">
        <f t="shared" si="367"/>
        <v>1.0036312233304505</v>
      </c>
      <c r="R1423" s="5">
        <f t="shared" si="368"/>
        <v>1.0036312233304505</v>
      </c>
      <c r="S1423" s="5">
        <f t="shared" si="369"/>
        <v>1.0096450661229848</v>
      </c>
      <c r="T1423" s="5">
        <f t="shared" si="370"/>
        <v>1.013177432354389</v>
      </c>
      <c r="U1423" s="5">
        <f t="shared" si="371"/>
        <v>1.013177432354389</v>
      </c>
      <c r="V1423" s="5">
        <f t="shared" si="372"/>
        <v>1.013177432354389</v>
      </c>
      <c r="W1423" s="5">
        <f t="shared" si="373"/>
        <v>1.013177432354389</v>
      </c>
      <c r="X1423" s="5">
        <f t="shared" si="374"/>
        <v>1</v>
      </c>
      <c r="Y1423" s="5">
        <f t="shared" si="375"/>
        <v>1.0036312233304505</v>
      </c>
      <c r="Z1423" s="5">
        <f t="shared" si="376"/>
        <v>1</v>
      </c>
      <c r="AA1423" s="5">
        <f t="shared" si="377"/>
        <v>1</v>
      </c>
      <c r="AB1423" s="5">
        <f t="shared" si="378"/>
        <v>1</v>
      </c>
      <c r="AC1423" s="5">
        <f t="shared" si="379"/>
        <v>1</v>
      </c>
      <c r="AD1423" s="5">
        <f t="shared" si="380"/>
        <v>1</v>
      </c>
    </row>
    <row r="1424" spans="15:30" x14ac:dyDescent="0.2">
      <c r="O1424" s="6">
        <f t="shared" si="365"/>
        <v>143.08999999999617</v>
      </c>
      <c r="P1424" s="6">
        <f t="shared" si="366"/>
        <v>143.09999999999616</v>
      </c>
      <c r="Q1424" s="5">
        <f t="shared" si="367"/>
        <v>1.0035774890875153</v>
      </c>
      <c r="R1424" s="5">
        <f t="shared" si="368"/>
        <v>1.0035774890875153</v>
      </c>
      <c r="S1424" s="5">
        <f t="shared" si="369"/>
        <v>1.0095614351494666</v>
      </c>
      <c r="T1424" s="5">
        <f t="shared" si="370"/>
        <v>1.0130829847469607</v>
      </c>
      <c r="U1424" s="5">
        <f t="shared" si="371"/>
        <v>1.0130829847469607</v>
      </c>
      <c r="V1424" s="5">
        <f t="shared" si="372"/>
        <v>1.0130829847469607</v>
      </c>
      <c r="W1424" s="5">
        <f t="shared" si="373"/>
        <v>1.0130829847469607</v>
      </c>
      <c r="X1424" s="5">
        <f t="shared" si="374"/>
        <v>1</v>
      </c>
      <c r="Y1424" s="5">
        <f t="shared" si="375"/>
        <v>1.0035774890875153</v>
      </c>
      <c r="Z1424" s="5">
        <f t="shared" si="376"/>
        <v>1</v>
      </c>
      <c r="AA1424" s="5">
        <f t="shared" si="377"/>
        <v>1</v>
      </c>
      <c r="AB1424" s="5">
        <f t="shared" si="378"/>
        <v>1</v>
      </c>
      <c r="AC1424" s="5">
        <f t="shared" si="379"/>
        <v>1</v>
      </c>
      <c r="AD1424" s="5">
        <f t="shared" si="380"/>
        <v>1</v>
      </c>
    </row>
    <row r="1425" spans="15:30" x14ac:dyDescent="0.2">
      <c r="O1425" s="6">
        <f t="shared" si="365"/>
        <v>143.18999999999616</v>
      </c>
      <c r="P1425" s="6">
        <f t="shared" si="366"/>
        <v>143.19999999999615</v>
      </c>
      <c r="Q1425" s="5">
        <f t="shared" si="367"/>
        <v>1.0035241946293405</v>
      </c>
      <c r="R1425" s="5">
        <f t="shared" si="368"/>
        <v>1.0035241946293405</v>
      </c>
      <c r="S1425" s="5">
        <f t="shared" si="369"/>
        <v>1.0094782315152433</v>
      </c>
      <c r="T1425" s="5">
        <f t="shared" si="370"/>
        <v>1.0129889489953152</v>
      </c>
      <c r="U1425" s="5">
        <f t="shared" si="371"/>
        <v>1.0129889489953152</v>
      </c>
      <c r="V1425" s="5">
        <f t="shared" si="372"/>
        <v>1.0129889489953152</v>
      </c>
      <c r="W1425" s="5">
        <f t="shared" si="373"/>
        <v>1.0129889489953152</v>
      </c>
      <c r="X1425" s="5">
        <f t="shared" si="374"/>
        <v>1</v>
      </c>
      <c r="Y1425" s="5">
        <f t="shared" si="375"/>
        <v>1.0035241946293405</v>
      </c>
      <c r="Z1425" s="5">
        <f t="shared" si="376"/>
        <v>1</v>
      </c>
      <c r="AA1425" s="5">
        <f t="shared" si="377"/>
        <v>1</v>
      </c>
      <c r="AB1425" s="5">
        <f t="shared" si="378"/>
        <v>1</v>
      </c>
      <c r="AC1425" s="5">
        <f t="shared" si="379"/>
        <v>1</v>
      </c>
      <c r="AD1425" s="5">
        <f t="shared" si="380"/>
        <v>1</v>
      </c>
    </row>
    <row r="1426" spans="15:30" x14ac:dyDescent="0.2">
      <c r="O1426" s="6">
        <f t="shared" si="365"/>
        <v>143.28999999999616</v>
      </c>
      <c r="P1426" s="6">
        <f t="shared" si="366"/>
        <v>143.29999999999615</v>
      </c>
      <c r="Q1426" s="5">
        <f t="shared" si="367"/>
        <v>1.0034713389975223</v>
      </c>
      <c r="R1426" s="5">
        <f t="shared" si="368"/>
        <v>1.0034713389975223</v>
      </c>
      <c r="S1426" s="5">
        <f t="shared" si="369"/>
        <v>1.0093954542762864</v>
      </c>
      <c r="T1426" s="5">
        <f t="shared" si="370"/>
        <v>1.0128953241885166</v>
      </c>
      <c r="U1426" s="5">
        <f t="shared" si="371"/>
        <v>1.0128953241885166</v>
      </c>
      <c r="V1426" s="5">
        <f t="shared" si="372"/>
        <v>1.0128953241885166</v>
      </c>
      <c r="W1426" s="5">
        <f t="shared" si="373"/>
        <v>1.0128953241885166</v>
      </c>
      <c r="X1426" s="5">
        <f t="shared" si="374"/>
        <v>1</v>
      </c>
      <c r="Y1426" s="5">
        <f t="shared" si="375"/>
        <v>1.0034713389975223</v>
      </c>
      <c r="Z1426" s="5">
        <f t="shared" si="376"/>
        <v>1</v>
      </c>
      <c r="AA1426" s="5">
        <f t="shared" si="377"/>
        <v>1</v>
      </c>
      <c r="AB1426" s="5">
        <f t="shared" si="378"/>
        <v>1</v>
      </c>
      <c r="AC1426" s="5">
        <f t="shared" si="379"/>
        <v>1</v>
      </c>
      <c r="AD1426" s="5">
        <f t="shared" si="380"/>
        <v>1</v>
      </c>
    </row>
    <row r="1427" spans="15:30" x14ac:dyDescent="0.2">
      <c r="O1427" s="6">
        <f t="shared" si="365"/>
        <v>143.38999999999615</v>
      </c>
      <c r="P1427" s="6">
        <f t="shared" si="366"/>
        <v>143.39999999999614</v>
      </c>
      <c r="Q1427" s="5">
        <f t="shared" si="367"/>
        <v>1.0034189212366686</v>
      </c>
      <c r="R1427" s="5">
        <f t="shared" si="368"/>
        <v>1.0034189212366686</v>
      </c>
      <c r="S1427" s="5">
        <f t="shared" si="369"/>
        <v>1.0093131024914932</v>
      </c>
      <c r="T1427" s="5">
        <f t="shared" si="370"/>
        <v>1.0128021094184223</v>
      </c>
      <c r="U1427" s="5">
        <f t="shared" si="371"/>
        <v>1.0128021094184223</v>
      </c>
      <c r="V1427" s="5">
        <f t="shared" si="372"/>
        <v>1.0128021094184223</v>
      </c>
      <c r="W1427" s="5">
        <f t="shared" si="373"/>
        <v>1.0128021094184223</v>
      </c>
      <c r="X1427" s="5">
        <f t="shared" si="374"/>
        <v>1</v>
      </c>
      <c r="Y1427" s="5">
        <f t="shared" si="375"/>
        <v>1.0034189212366686</v>
      </c>
      <c r="Z1427" s="5">
        <f t="shared" si="376"/>
        <v>1</v>
      </c>
      <c r="AA1427" s="5">
        <f t="shared" si="377"/>
        <v>1</v>
      </c>
      <c r="AB1427" s="5">
        <f t="shared" si="378"/>
        <v>1</v>
      </c>
      <c r="AC1427" s="5">
        <f t="shared" si="379"/>
        <v>1</v>
      </c>
      <c r="AD1427" s="5">
        <f t="shared" si="380"/>
        <v>1</v>
      </c>
    </row>
    <row r="1428" spans="15:30" x14ac:dyDescent="0.2">
      <c r="O1428" s="6">
        <f t="shared" si="365"/>
        <v>143.48999999999614</v>
      </c>
      <c r="P1428" s="6">
        <f t="shared" si="366"/>
        <v>143.49999999999613</v>
      </c>
      <c r="Q1428" s="5">
        <f t="shared" si="367"/>
        <v>1.0033669403943879</v>
      </c>
      <c r="R1428" s="5">
        <f t="shared" si="368"/>
        <v>1.0033669403943879</v>
      </c>
      <c r="S1428" s="5">
        <f t="shared" si="369"/>
        <v>1.0092311752226746</v>
      </c>
      <c r="T1428" s="5">
        <f t="shared" si="370"/>
        <v>1.0127093037796731</v>
      </c>
      <c r="U1428" s="5">
        <f t="shared" si="371"/>
        <v>1.0127093037796731</v>
      </c>
      <c r="V1428" s="5">
        <f t="shared" si="372"/>
        <v>1.0127093037796731</v>
      </c>
      <c r="W1428" s="5">
        <f t="shared" si="373"/>
        <v>1.0127093037796731</v>
      </c>
      <c r="X1428" s="5">
        <f t="shared" si="374"/>
        <v>1</v>
      </c>
      <c r="Y1428" s="5">
        <f t="shared" si="375"/>
        <v>1.0033669403943879</v>
      </c>
      <c r="Z1428" s="5">
        <f t="shared" si="376"/>
        <v>1</v>
      </c>
      <c r="AA1428" s="5">
        <f t="shared" si="377"/>
        <v>1</v>
      </c>
      <c r="AB1428" s="5">
        <f t="shared" si="378"/>
        <v>1</v>
      </c>
      <c r="AC1428" s="5">
        <f t="shared" si="379"/>
        <v>1</v>
      </c>
      <c r="AD1428" s="5">
        <f t="shared" si="380"/>
        <v>1</v>
      </c>
    </row>
    <row r="1429" spans="15:30" x14ac:dyDescent="0.2">
      <c r="O1429" s="6">
        <f t="shared" si="365"/>
        <v>143.58999999999614</v>
      </c>
      <c r="P1429" s="6">
        <f t="shared" si="366"/>
        <v>143.59999999999613</v>
      </c>
      <c r="Q1429" s="5">
        <f t="shared" si="367"/>
        <v>1.003315395521277</v>
      </c>
      <c r="R1429" s="5">
        <f t="shared" si="368"/>
        <v>1.003315395521277</v>
      </c>
      <c r="S1429" s="5">
        <f t="shared" si="369"/>
        <v>1.0091496715345447</v>
      </c>
      <c r="T1429" s="5">
        <f t="shared" si="370"/>
        <v>1.0126169063696806</v>
      </c>
      <c r="U1429" s="5">
        <f t="shared" si="371"/>
        <v>1.0126169063696806</v>
      </c>
      <c r="V1429" s="5">
        <f t="shared" si="372"/>
        <v>1.0126169063696806</v>
      </c>
      <c r="W1429" s="5">
        <f t="shared" si="373"/>
        <v>1.0126169063696806</v>
      </c>
      <c r="X1429" s="5">
        <f t="shared" si="374"/>
        <v>1</v>
      </c>
      <c r="Y1429" s="5">
        <f t="shared" si="375"/>
        <v>1.003315395521277</v>
      </c>
      <c r="Z1429" s="5">
        <f t="shared" si="376"/>
        <v>1</v>
      </c>
      <c r="AA1429" s="5">
        <f t="shared" si="377"/>
        <v>1</v>
      </c>
      <c r="AB1429" s="5">
        <f t="shared" si="378"/>
        <v>1</v>
      </c>
      <c r="AC1429" s="5">
        <f t="shared" si="379"/>
        <v>1</v>
      </c>
      <c r="AD1429" s="5">
        <f t="shared" si="380"/>
        <v>1</v>
      </c>
    </row>
    <row r="1430" spans="15:30" x14ac:dyDescent="0.2">
      <c r="O1430" s="6">
        <f t="shared" si="365"/>
        <v>143.68999999999613</v>
      </c>
      <c r="P1430" s="6">
        <f t="shared" si="366"/>
        <v>143.69999999999612</v>
      </c>
      <c r="Q1430" s="5">
        <f t="shared" si="367"/>
        <v>1.0032642856709095</v>
      </c>
      <c r="R1430" s="5">
        <f t="shared" si="368"/>
        <v>1.0032642856709095</v>
      </c>
      <c r="S1430" s="5">
        <f t="shared" si="369"/>
        <v>1.0090685904947092</v>
      </c>
      <c r="T1430" s="5">
        <f t="shared" si="370"/>
        <v>1.012524916288619</v>
      </c>
      <c r="U1430" s="5">
        <f t="shared" si="371"/>
        <v>1.012524916288619</v>
      </c>
      <c r="V1430" s="5">
        <f t="shared" si="372"/>
        <v>1.012524916288619</v>
      </c>
      <c r="W1430" s="5">
        <f t="shared" si="373"/>
        <v>1.012524916288619</v>
      </c>
      <c r="X1430" s="5">
        <f t="shared" si="374"/>
        <v>1</v>
      </c>
      <c r="Y1430" s="5">
        <f t="shared" si="375"/>
        <v>1.0032642856709095</v>
      </c>
      <c r="Z1430" s="5">
        <f t="shared" si="376"/>
        <v>1</v>
      </c>
      <c r="AA1430" s="5">
        <f t="shared" si="377"/>
        <v>1</v>
      </c>
      <c r="AB1430" s="5">
        <f t="shared" si="378"/>
        <v>1</v>
      </c>
      <c r="AC1430" s="5">
        <f t="shared" si="379"/>
        <v>1</v>
      </c>
      <c r="AD1430" s="5">
        <f t="shared" si="380"/>
        <v>1</v>
      </c>
    </row>
    <row r="1431" spans="15:30" x14ac:dyDescent="0.2">
      <c r="O1431" s="6">
        <f t="shared" si="365"/>
        <v>143.78999999999613</v>
      </c>
      <c r="P1431" s="6">
        <f t="shared" si="366"/>
        <v>143.79999999999612</v>
      </c>
      <c r="Q1431" s="5">
        <f t="shared" si="367"/>
        <v>1.0032136098998252</v>
      </c>
      <c r="R1431" s="5">
        <f t="shared" si="368"/>
        <v>1.0032136098998252</v>
      </c>
      <c r="S1431" s="5">
        <f t="shared" si="369"/>
        <v>1.0089879311736549</v>
      </c>
      <c r="T1431" s="5">
        <f t="shared" si="370"/>
        <v>1.012433332639413</v>
      </c>
      <c r="U1431" s="5">
        <f t="shared" si="371"/>
        <v>1.012433332639413</v>
      </c>
      <c r="V1431" s="5">
        <f t="shared" si="372"/>
        <v>1.012433332639413</v>
      </c>
      <c r="W1431" s="5">
        <f t="shared" si="373"/>
        <v>1.012433332639413</v>
      </c>
      <c r="X1431" s="5">
        <f t="shared" si="374"/>
        <v>1</v>
      </c>
      <c r="Y1431" s="5">
        <f t="shared" si="375"/>
        <v>1.0032136098998252</v>
      </c>
      <c r="Z1431" s="5">
        <f t="shared" si="376"/>
        <v>1</v>
      </c>
      <c r="AA1431" s="5">
        <f t="shared" si="377"/>
        <v>1</v>
      </c>
      <c r="AB1431" s="5">
        <f t="shared" si="378"/>
        <v>1</v>
      </c>
      <c r="AC1431" s="5">
        <f t="shared" si="379"/>
        <v>1</v>
      </c>
      <c r="AD1431" s="5">
        <f t="shared" si="380"/>
        <v>1</v>
      </c>
    </row>
    <row r="1432" spans="15:30" x14ac:dyDescent="0.2">
      <c r="O1432" s="6">
        <f t="shared" si="365"/>
        <v>143.88999999999612</v>
      </c>
      <c r="P1432" s="6">
        <f t="shared" si="366"/>
        <v>143.89999999999611</v>
      </c>
      <c r="Q1432" s="5">
        <f t="shared" si="367"/>
        <v>1.0031633672675175</v>
      </c>
      <c r="R1432" s="5">
        <f t="shared" si="368"/>
        <v>1.0031633672675175</v>
      </c>
      <c r="S1432" s="5">
        <f t="shared" si="369"/>
        <v>1.008907692644738</v>
      </c>
      <c r="T1432" s="5">
        <f t="shared" si="370"/>
        <v>1.0123421545277282</v>
      </c>
      <c r="U1432" s="5">
        <f t="shared" si="371"/>
        <v>1.0123421545277282</v>
      </c>
      <c r="V1432" s="5">
        <f t="shared" si="372"/>
        <v>1.0123421545277282</v>
      </c>
      <c r="W1432" s="5">
        <f t="shared" si="373"/>
        <v>1.0123421545277282</v>
      </c>
      <c r="X1432" s="5">
        <f t="shared" si="374"/>
        <v>1</v>
      </c>
      <c r="Y1432" s="5">
        <f t="shared" si="375"/>
        <v>1.0031633672675175</v>
      </c>
      <c r="Z1432" s="5">
        <f t="shared" si="376"/>
        <v>1</v>
      </c>
      <c r="AA1432" s="5">
        <f t="shared" si="377"/>
        <v>1</v>
      </c>
      <c r="AB1432" s="5">
        <f t="shared" si="378"/>
        <v>1</v>
      </c>
      <c r="AC1432" s="5">
        <f t="shared" si="379"/>
        <v>1</v>
      </c>
      <c r="AD1432" s="5">
        <f t="shared" si="380"/>
        <v>1</v>
      </c>
    </row>
    <row r="1433" spans="15:30" x14ac:dyDescent="0.2">
      <c r="O1433" s="6">
        <f t="shared" si="365"/>
        <v>143.98999999999612</v>
      </c>
      <c r="P1433" s="6">
        <f t="shared" si="366"/>
        <v>143.99999999999611</v>
      </c>
      <c r="Q1433" s="5">
        <f t="shared" si="367"/>
        <v>1.0031135568364224</v>
      </c>
      <c r="R1433" s="5">
        <f t="shared" si="368"/>
        <v>1.0031135568364224</v>
      </c>
      <c r="S1433" s="5">
        <f t="shared" si="369"/>
        <v>1.0088278739841734</v>
      </c>
      <c r="T1433" s="5">
        <f t="shared" si="370"/>
        <v>1.0122513810619602</v>
      </c>
      <c r="U1433" s="5">
        <f t="shared" si="371"/>
        <v>1.0122513810619602</v>
      </c>
      <c r="V1433" s="5">
        <f t="shared" si="372"/>
        <v>1.0122513810619602</v>
      </c>
      <c r="W1433" s="5">
        <f t="shared" si="373"/>
        <v>1.0122513810619602</v>
      </c>
      <c r="X1433" s="5">
        <f t="shared" si="374"/>
        <v>1</v>
      </c>
      <c r="Y1433" s="5">
        <f t="shared" si="375"/>
        <v>1.0031135568364224</v>
      </c>
      <c r="Z1433" s="5">
        <f t="shared" si="376"/>
        <v>1</v>
      </c>
      <c r="AA1433" s="5">
        <f t="shared" si="377"/>
        <v>1</v>
      </c>
      <c r="AB1433" s="5">
        <f t="shared" si="378"/>
        <v>1</v>
      </c>
      <c r="AC1433" s="5">
        <f t="shared" si="379"/>
        <v>1</v>
      </c>
      <c r="AD1433" s="5">
        <f t="shared" si="380"/>
        <v>1</v>
      </c>
    </row>
    <row r="1434" spans="15:30" x14ac:dyDescent="0.2">
      <c r="O1434" s="6">
        <f t="shared" si="365"/>
        <v>144.08999999999611</v>
      </c>
      <c r="P1434" s="6">
        <f t="shared" si="366"/>
        <v>144.0999999999961</v>
      </c>
      <c r="Q1434" s="5">
        <f t="shared" si="367"/>
        <v>1.0030641776719074</v>
      </c>
      <c r="R1434" s="5">
        <f t="shared" si="368"/>
        <v>1.0030641776719074</v>
      </c>
      <c r="S1434" s="5">
        <f t="shared" si="369"/>
        <v>1.008748474271024</v>
      </c>
      <c r="T1434" s="5">
        <f t="shared" si="370"/>
        <v>1.0121610113532249</v>
      </c>
      <c r="U1434" s="5">
        <f t="shared" si="371"/>
        <v>1.0121610113532249</v>
      </c>
      <c r="V1434" s="5">
        <f t="shared" si="372"/>
        <v>1.0121610113532249</v>
      </c>
      <c r="W1434" s="5">
        <f t="shared" si="373"/>
        <v>1.0121610113532249</v>
      </c>
      <c r="X1434" s="5">
        <f t="shared" si="374"/>
        <v>1</v>
      </c>
      <c r="Y1434" s="5">
        <f t="shared" si="375"/>
        <v>1.0030641776719074</v>
      </c>
      <c r="Z1434" s="5">
        <f t="shared" si="376"/>
        <v>1</v>
      </c>
      <c r="AA1434" s="5">
        <f t="shared" si="377"/>
        <v>1</v>
      </c>
      <c r="AB1434" s="5">
        <f t="shared" si="378"/>
        <v>1</v>
      </c>
      <c r="AC1434" s="5">
        <f t="shared" si="379"/>
        <v>1</v>
      </c>
      <c r="AD1434" s="5">
        <f t="shared" si="380"/>
        <v>1</v>
      </c>
    </row>
    <row r="1435" spans="15:30" x14ac:dyDescent="0.2">
      <c r="O1435" s="6">
        <f t="shared" si="365"/>
        <v>144.1899999999961</v>
      </c>
      <c r="P1435" s="6">
        <f t="shared" si="366"/>
        <v>144.19999999999609</v>
      </c>
      <c r="Q1435" s="5">
        <f t="shared" si="367"/>
        <v>1.0030152288422594</v>
      </c>
      <c r="R1435" s="5">
        <f t="shared" si="368"/>
        <v>1.0030152288422594</v>
      </c>
      <c r="S1435" s="5">
        <f t="shared" si="369"/>
        <v>1.0086694925871895</v>
      </c>
      <c r="T1435" s="5">
        <f t="shared" si="370"/>
        <v>1.0120710445153469</v>
      </c>
      <c r="U1435" s="5">
        <f t="shared" si="371"/>
        <v>1.0120710445153469</v>
      </c>
      <c r="V1435" s="5">
        <f t="shared" si="372"/>
        <v>1.0120710445153469</v>
      </c>
      <c r="W1435" s="5">
        <f t="shared" si="373"/>
        <v>1.0120710445153469</v>
      </c>
      <c r="X1435" s="5">
        <f t="shared" si="374"/>
        <v>1</v>
      </c>
      <c r="Y1435" s="5">
        <f t="shared" si="375"/>
        <v>1.0030152288422594</v>
      </c>
      <c r="Z1435" s="5">
        <f t="shared" si="376"/>
        <v>1</v>
      </c>
      <c r="AA1435" s="5">
        <f t="shared" si="377"/>
        <v>1</v>
      </c>
      <c r="AB1435" s="5">
        <f t="shared" si="378"/>
        <v>1</v>
      </c>
      <c r="AC1435" s="5">
        <f t="shared" si="379"/>
        <v>1</v>
      </c>
      <c r="AD1435" s="5">
        <f t="shared" si="380"/>
        <v>1</v>
      </c>
    </row>
    <row r="1436" spans="15:30" x14ac:dyDescent="0.2">
      <c r="O1436" s="6">
        <f t="shared" si="365"/>
        <v>144.2899999999961</v>
      </c>
      <c r="P1436" s="6">
        <f t="shared" si="366"/>
        <v>144.29999999999609</v>
      </c>
      <c r="Q1436" s="5">
        <f t="shared" si="367"/>
        <v>1.0029667094186745</v>
      </c>
      <c r="R1436" s="5">
        <f t="shared" si="368"/>
        <v>1.0029667094186745</v>
      </c>
      <c r="S1436" s="5">
        <f t="shared" si="369"/>
        <v>1.0085909280173955</v>
      </c>
      <c r="T1436" s="5">
        <f t="shared" si="370"/>
        <v>1.0119814796648512</v>
      </c>
      <c r="U1436" s="5">
        <f t="shared" si="371"/>
        <v>1.0119814796648512</v>
      </c>
      <c r="V1436" s="5">
        <f t="shared" si="372"/>
        <v>1.0119814796648512</v>
      </c>
      <c r="W1436" s="5">
        <f t="shared" si="373"/>
        <v>1.0119814796648512</v>
      </c>
      <c r="X1436" s="5">
        <f t="shared" si="374"/>
        <v>1</v>
      </c>
      <c r="Y1436" s="5">
        <f t="shared" si="375"/>
        <v>1.0029667094186745</v>
      </c>
      <c r="Z1436" s="5">
        <f t="shared" si="376"/>
        <v>1</v>
      </c>
      <c r="AA1436" s="5">
        <f t="shared" si="377"/>
        <v>1</v>
      </c>
      <c r="AB1436" s="5">
        <f t="shared" si="378"/>
        <v>1</v>
      </c>
      <c r="AC1436" s="5">
        <f t="shared" si="379"/>
        <v>1</v>
      </c>
      <c r="AD1436" s="5">
        <f t="shared" si="380"/>
        <v>1</v>
      </c>
    </row>
    <row r="1437" spans="15:30" x14ac:dyDescent="0.2">
      <c r="O1437" s="6">
        <f t="shared" si="365"/>
        <v>144.38999999999609</v>
      </c>
      <c r="P1437" s="6">
        <f t="shared" si="366"/>
        <v>144.39999999999608</v>
      </c>
      <c r="Q1437" s="5">
        <f t="shared" si="367"/>
        <v>1.0029186184752457</v>
      </c>
      <c r="R1437" s="5">
        <f t="shared" si="368"/>
        <v>1.0029186184752457</v>
      </c>
      <c r="S1437" s="5">
        <f t="shared" si="369"/>
        <v>1.0085127796491835</v>
      </c>
      <c r="T1437" s="5">
        <f t="shared" si="370"/>
        <v>1.0118923159209514</v>
      </c>
      <c r="U1437" s="5">
        <f t="shared" si="371"/>
        <v>1.0118923159209514</v>
      </c>
      <c r="V1437" s="5">
        <f t="shared" si="372"/>
        <v>1.0118923159209514</v>
      </c>
      <c r="W1437" s="5">
        <f t="shared" si="373"/>
        <v>1.0118923159209514</v>
      </c>
      <c r="X1437" s="5">
        <f t="shared" si="374"/>
        <v>1</v>
      </c>
      <c r="Y1437" s="5">
        <f t="shared" si="375"/>
        <v>1.0029186184752457</v>
      </c>
      <c r="Z1437" s="5">
        <f t="shared" si="376"/>
        <v>1</v>
      </c>
      <c r="AA1437" s="5">
        <f t="shared" si="377"/>
        <v>1</v>
      </c>
      <c r="AB1437" s="5">
        <f t="shared" si="378"/>
        <v>1</v>
      </c>
      <c r="AC1437" s="5">
        <f t="shared" si="379"/>
        <v>1</v>
      </c>
      <c r="AD1437" s="5">
        <f t="shared" si="380"/>
        <v>1</v>
      </c>
    </row>
    <row r="1438" spans="15:30" x14ac:dyDescent="0.2">
      <c r="O1438" s="6">
        <f t="shared" si="365"/>
        <v>144.48999999999609</v>
      </c>
      <c r="P1438" s="6">
        <f t="shared" si="366"/>
        <v>144.49999999999608</v>
      </c>
      <c r="Q1438" s="5">
        <f t="shared" si="367"/>
        <v>1.0028709550889527</v>
      </c>
      <c r="R1438" s="5">
        <f t="shared" si="368"/>
        <v>1.0028709550889527</v>
      </c>
      <c r="S1438" s="5">
        <f t="shared" si="369"/>
        <v>1.0084350465728986</v>
      </c>
      <c r="T1438" s="5">
        <f t="shared" si="370"/>
        <v>1.0118035524055398</v>
      </c>
      <c r="U1438" s="5">
        <f t="shared" si="371"/>
        <v>1.0118035524055398</v>
      </c>
      <c r="V1438" s="5">
        <f t="shared" si="372"/>
        <v>1.0118035524055398</v>
      </c>
      <c r="W1438" s="5">
        <f t="shared" si="373"/>
        <v>1.0118035524055398</v>
      </c>
      <c r="X1438" s="5">
        <f t="shared" si="374"/>
        <v>1</v>
      </c>
      <c r="Y1438" s="5">
        <f t="shared" si="375"/>
        <v>1.0028709550889527</v>
      </c>
      <c r="Z1438" s="5">
        <f t="shared" si="376"/>
        <v>1</v>
      </c>
      <c r="AA1438" s="5">
        <f t="shared" si="377"/>
        <v>1</v>
      </c>
      <c r="AB1438" s="5">
        <f t="shared" si="378"/>
        <v>1</v>
      </c>
      <c r="AC1438" s="5">
        <f t="shared" si="379"/>
        <v>1</v>
      </c>
      <c r="AD1438" s="5">
        <f t="shared" si="380"/>
        <v>1</v>
      </c>
    </row>
    <row r="1439" spans="15:30" x14ac:dyDescent="0.2">
      <c r="O1439" s="6">
        <f t="shared" si="365"/>
        <v>144.58999999999608</v>
      </c>
      <c r="P1439" s="6">
        <f t="shared" si="366"/>
        <v>144.59999999999607</v>
      </c>
      <c r="Q1439" s="5">
        <f t="shared" si="367"/>
        <v>1.0028237183396502</v>
      </c>
      <c r="R1439" s="5">
        <f t="shared" si="368"/>
        <v>1.0028237183396502</v>
      </c>
      <c r="S1439" s="5">
        <f t="shared" si="369"/>
        <v>1.0083577278816811</v>
      </c>
      <c r="T1439" s="5">
        <f t="shared" si="370"/>
        <v>1.0117151882431783</v>
      </c>
      <c r="U1439" s="5">
        <f t="shared" si="371"/>
        <v>1.0117151882431783</v>
      </c>
      <c r="V1439" s="5">
        <f t="shared" si="372"/>
        <v>1.0117151882431783</v>
      </c>
      <c r="W1439" s="5">
        <f t="shared" si="373"/>
        <v>1.0117151882431783</v>
      </c>
      <c r="X1439" s="5">
        <f t="shared" si="374"/>
        <v>1</v>
      </c>
      <c r="Y1439" s="5">
        <f t="shared" si="375"/>
        <v>1.0028237183396502</v>
      </c>
      <c r="Z1439" s="5">
        <f t="shared" si="376"/>
        <v>1</v>
      </c>
      <c r="AA1439" s="5">
        <f t="shared" si="377"/>
        <v>1</v>
      </c>
      <c r="AB1439" s="5">
        <f t="shared" si="378"/>
        <v>1</v>
      </c>
      <c r="AC1439" s="5">
        <f t="shared" si="379"/>
        <v>1</v>
      </c>
      <c r="AD1439" s="5">
        <f t="shared" si="380"/>
        <v>1</v>
      </c>
    </row>
    <row r="1440" spans="15:30" x14ac:dyDescent="0.2">
      <c r="O1440" s="6">
        <f t="shared" si="365"/>
        <v>144.68999999999608</v>
      </c>
      <c r="P1440" s="6">
        <f t="shared" si="366"/>
        <v>144.69999999999607</v>
      </c>
      <c r="Q1440" s="5">
        <f t="shared" si="367"/>
        <v>1.0027769073100565</v>
      </c>
      <c r="R1440" s="5">
        <f t="shared" si="368"/>
        <v>1.0027769073100565</v>
      </c>
      <c r="S1440" s="5">
        <f t="shared" si="369"/>
        <v>1.0082808226714532</v>
      </c>
      <c r="T1440" s="5">
        <f t="shared" si="370"/>
        <v>1.0116272225610869</v>
      </c>
      <c r="U1440" s="5">
        <f t="shared" si="371"/>
        <v>1.0116272225610869</v>
      </c>
      <c r="V1440" s="5">
        <f t="shared" si="372"/>
        <v>1.0116272225610869</v>
      </c>
      <c r="W1440" s="5">
        <f t="shared" si="373"/>
        <v>1.0116272225610869</v>
      </c>
      <c r="X1440" s="5">
        <f t="shared" si="374"/>
        <v>1</v>
      </c>
      <c r="Y1440" s="5">
        <f t="shared" si="375"/>
        <v>1.0027769073100565</v>
      </c>
      <c r="Z1440" s="5">
        <f t="shared" si="376"/>
        <v>1</v>
      </c>
      <c r="AA1440" s="5">
        <f t="shared" si="377"/>
        <v>1</v>
      </c>
      <c r="AB1440" s="5">
        <f t="shared" si="378"/>
        <v>1</v>
      </c>
      <c r="AC1440" s="5">
        <f t="shared" si="379"/>
        <v>1</v>
      </c>
      <c r="AD1440" s="5">
        <f t="shared" si="380"/>
        <v>1</v>
      </c>
    </row>
    <row r="1441" spans="15:30" x14ac:dyDescent="0.2">
      <c r="O1441" s="6">
        <f t="shared" si="365"/>
        <v>144.78999999999607</v>
      </c>
      <c r="P1441" s="6">
        <f t="shared" si="366"/>
        <v>144.79999999999606</v>
      </c>
      <c r="Q1441" s="5">
        <f t="shared" si="367"/>
        <v>1.0027305210857438</v>
      </c>
      <c r="R1441" s="5">
        <f t="shared" si="368"/>
        <v>1.0027305210857438</v>
      </c>
      <c r="S1441" s="5">
        <f t="shared" si="369"/>
        <v>1.0082043300409111</v>
      </c>
      <c r="T1441" s="5">
        <f t="shared" si="370"/>
        <v>1.0115396544891346</v>
      </c>
      <c r="U1441" s="5">
        <f t="shared" si="371"/>
        <v>1.0115396544891346</v>
      </c>
      <c r="V1441" s="5">
        <f t="shared" si="372"/>
        <v>1.0115396544891346</v>
      </c>
      <c r="W1441" s="5">
        <f t="shared" si="373"/>
        <v>1.0115396544891346</v>
      </c>
      <c r="X1441" s="5">
        <f t="shared" si="374"/>
        <v>1</v>
      </c>
      <c r="Y1441" s="5">
        <f t="shared" si="375"/>
        <v>1.0027305210857438</v>
      </c>
      <c r="Z1441" s="5">
        <f t="shared" si="376"/>
        <v>1</v>
      </c>
      <c r="AA1441" s="5">
        <f t="shared" si="377"/>
        <v>1</v>
      </c>
      <c r="AB1441" s="5">
        <f t="shared" si="378"/>
        <v>1</v>
      </c>
      <c r="AC1441" s="5">
        <f t="shared" si="379"/>
        <v>1</v>
      </c>
      <c r="AD1441" s="5">
        <f t="shared" si="380"/>
        <v>1</v>
      </c>
    </row>
    <row r="1442" spans="15:30" x14ac:dyDescent="0.2">
      <c r="O1442" s="6">
        <f t="shared" si="365"/>
        <v>144.88999999999606</v>
      </c>
      <c r="P1442" s="6">
        <f t="shared" si="366"/>
        <v>144.89999999999606</v>
      </c>
      <c r="Q1442" s="5">
        <f t="shared" si="367"/>
        <v>1.0026845587551254</v>
      </c>
      <c r="R1442" s="5">
        <f t="shared" si="368"/>
        <v>1.0026845587551254</v>
      </c>
      <c r="S1442" s="5">
        <f t="shared" si="369"/>
        <v>1.008128249091512</v>
      </c>
      <c r="T1442" s="5">
        <f t="shared" si="370"/>
        <v>1.0114524831598297</v>
      </c>
      <c r="U1442" s="5">
        <f t="shared" si="371"/>
        <v>1.0114524831598297</v>
      </c>
      <c r="V1442" s="5">
        <f t="shared" si="372"/>
        <v>1.0114524831598297</v>
      </c>
      <c r="W1442" s="5">
        <f t="shared" si="373"/>
        <v>1.0114524831598297</v>
      </c>
      <c r="X1442" s="5">
        <f t="shared" si="374"/>
        <v>1</v>
      </c>
      <c r="Y1442" s="5">
        <f t="shared" si="375"/>
        <v>1.0026845587551254</v>
      </c>
      <c r="Z1442" s="5">
        <f t="shared" si="376"/>
        <v>1</v>
      </c>
      <c r="AA1442" s="5">
        <f t="shared" si="377"/>
        <v>1</v>
      </c>
      <c r="AB1442" s="5">
        <f t="shared" si="378"/>
        <v>1</v>
      </c>
      <c r="AC1442" s="5">
        <f t="shared" si="379"/>
        <v>1</v>
      </c>
      <c r="AD1442" s="5">
        <f t="shared" si="380"/>
        <v>1</v>
      </c>
    </row>
    <row r="1443" spans="15:30" x14ac:dyDescent="0.2">
      <c r="O1443" s="6">
        <f t="shared" si="365"/>
        <v>144.98999999999606</v>
      </c>
      <c r="P1443" s="6">
        <f t="shared" si="366"/>
        <v>144.99999999999605</v>
      </c>
      <c r="Q1443" s="5">
        <f t="shared" si="367"/>
        <v>1.0026390194094468</v>
      </c>
      <c r="R1443" s="5">
        <f t="shared" si="368"/>
        <v>1.0026390194094468</v>
      </c>
      <c r="S1443" s="5">
        <f t="shared" si="369"/>
        <v>1.0080525789274655</v>
      </c>
      <c r="T1443" s="5">
        <f t="shared" si="370"/>
        <v>1.0113657077083087</v>
      </c>
      <c r="U1443" s="5">
        <f t="shared" si="371"/>
        <v>1.0113657077083087</v>
      </c>
      <c r="V1443" s="5">
        <f t="shared" si="372"/>
        <v>1.0113657077083087</v>
      </c>
      <c r="W1443" s="5">
        <f t="shared" si="373"/>
        <v>1.0113657077083087</v>
      </c>
      <c r="X1443" s="5">
        <f t="shared" si="374"/>
        <v>1</v>
      </c>
      <c r="Y1443" s="5">
        <f t="shared" si="375"/>
        <v>1.0026390194094468</v>
      </c>
      <c r="Z1443" s="5">
        <f t="shared" si="376"/>
        <v>1</v>
      </c>
      <c r="AA1443" s="5">
        <f t="shared" si="377"/>
        <v>1</v>
      </c>
      <c r="AB1443" s="5">
        <f t="shared" si="378"/>
        <v>1</v>
      </c>
      <c r="AC1443" s="5">
        <f t="shared" si="379"/>
        <v>1</v>
      </c>
      <c r="AD1443" s="5">
        <f t="shared" si="380"/>
        <v>1</v>
      </c>
    </row>
    <row r="1444" spans="15:30" x14ac:dyDescent="0.2">
      <c r="O1444" s="6">
        <f t="shared" si="365"/>
        <v>145.08999999999605</v>
      </c>
      <c r="P1444" s="6">
        <f t="shared" si="366"/>
        <v>145.09999999999604</v>
      </c>
      <c r="Q1444" s="5">
        <f t="shared" si="367"/>
        <v>1.002593902142773</v>
      </c>
      <c r="R1444" s="5">
        <f t="shared" si="368"/>
        <v>1.002593902142773</v>
      </c>
      <c r="S1444" s="5">
        <f t="shared" si="369"/>
        <v>1.0079773186557222</v>
      </c>
      <c r="T1444" s="5">
        <f t="shared" si="370"/>
        <v>1.0112793272723273</v>
      </c>
      <c r="U1444" s="5">
        <f t="shared" si="371"/>
        <v>1.0112793272723273</v>
      </c>
      <c r="V1444" s="5">
        <f t="shared" si="372"/>
        <v>1.0112793272723273</v>
      </c>
      <c r="W1444" s="5">
        <f t="shared" si="373"/>
        <v>1.0112793272723273</v>
      </c>
      <c r="X1444" s="5">
        <f t="shared" si="374"/>
        <v>1</v>
      </c>
      <c r="Y1444" s="5">
        <f t="shared" si="375"/>
        <v>1.002593902142773</v>
      </c>
      <c r="Z1444" s="5">
        <f t="shared" si="376"/>
        <v>1</v>
      </c>
      <c r="AA1444" s="5">
        <f t="shared" si="377"/>
        <v>1</v>
      </c>
      <c r="AB1444" s="5">
        <f t="shared" si="378"/>
        <v>1</v>
      </c>
      <c r="AC1444" s="5">
        <f t="shared" si="379"/>
        <v>1</v>
      </c>
      <c r="AD1444" s="5">
        <f t="shared" si="380"/>
        <v>1</v>
      </c>
    </row>
    <row r="1445" spans="15:30" x14ac:dyDescent="0.2">
      <c r="O1445" s="6">
        <f t="shared" si="365"/>
        <v>145.18999999999605</v>
      </c>
      <c r="P1445" s="6">
        <f t="shared" si="366"/>
        <v>145.19999999999604</v>
      </c>
      <c r="Q1445" s="5">
        <f t="shared" si="367"/>
        <v>1.0025492060519789</v>
      </c>
      <c r="R1445" s="5">
        <f t="shared" si="368"/>
        <v>1.0025492060519789</v>
      </c>
      <c r="S1445" s="5">
        <f t="shared" si="369"/>
        <v>1.0079024673859631</v>
      </c>
      <c r="T1445" s="5">
        <f t="shared" si="370"/>
        <v>1.0111933409922502</v>
      </c>
      <c r="U1445" s="5">
        <f t="shared" si="371"/>
        <v>1.0111933409922502</v>
      </c>
      <c r="V1445" s="5">
        <f t="shared" si="372"/>
        <v>1.0111933409922502</v>
      </c>
      <c r="W1445" s="5">
        <f t="shared" si="373"/>
        <v>1.0111933409922502</v>
      </c>
      <c r="X1445" s="5">
        <f t="shared" si="374"/>
        <v>1</v>
      </c>
      <c r="Y1445" s="5">
        <f t="shared" si="375"/>
        <v>1.0025492060519789</v>
      </c>
      <c r="Z1445" s="5">
        <f t="shared" si="376"/>
        <v>1</v>
      </c>
      <c r="AA1445" s="5">
        <f t="shared" si="377"/>
        <v>1</v>
      </c>
      <c r="AB1445" s="5">
        <f t="shared" si="378"/>
        <v>1</v>
      </c>
      <c r="AC1445" s="5">
        <f t="shared" si="379"/>
        <v>1</v>
      </c>
      <c r="AD1445" s="5">
        <f t="shared" si="380"/>
        <v>1</v>
      </c>
    </row>
    <row r="1446" spans="15:30" x14ac:dyDescent="0.2">
      <c r="O1446" s="6">
        <f t="shared" si="365"/>
        <v>145.28999999999604</v>
      </c>
      <c r="P1446" s="6">
        <f t="shared" si="366"/>
        <v>145.29999999999603</v>
      </c>
      <c r="Q1446" s="5">
        <f t="shared" si="367"/>
        <v>1.0025049302367381</v>
      </c>
      <c r="R1446" s="5">
        <f t="shared" si="368"/>
        <v>1.0025049302367381</v>
      </c>
      <c r="S1446" s="5">
        <f t="shared" si="369"/>
        <v>1.0078280242305908</v>
      </c>
      <c r="T1446" s="5">
        <f t="shared" si="370"/>
        <v>1.011107748011042</v>
      </c>
      <c r="U1446" s="5">
        <f t="shared" si="371"/>
        <v>1.011107748011042</v>
      </c>
      <c r="V1446" s="5">
        <f t="shared" si="372"/>
        <v>1.011107748011042</v>
      </c>
      <c r="W1446" s="5">
        <f t="shared" si="373"/>
        <v>1.011107748011042</v>
      </c>
      <c r="X1446" s="5">
        <f t="shared" si="374"/>
        <v>1</v>
      </c>
      <c r="Y1446" s="5">
        <f t="shared" si="375"/>
        <v>1.0025049302367381</v>
      </c>
      <c r="Z1446" s="5">
        <f t="shared" si="376"/>
        <v>1</v>
      </c>
      <c r="AA1446" s="5">
        <f t="shared" si="377"/>
        <v>1</v>
      </c>
      <c r="AB1446" s="5">
        <f t="shared" si="378"/>
        <v>1</v>
      </c>
      <c r="AC1446" s="5">
        <f t="shared" si="379"/>
        <v>1</v>
      </c>
      <c r="AD1446" s="5">
        <f t="shared" si="380"/>
        <v>1</v>
      </c>
    </row>
    <row r="1447" spans="15:30" x14ac:dyDescent="0.2">
      <c r="O1447" s="6">
        <f t="shared" si="365"/>
        <v>145.38999999999604</v>
      </c>
      <c r="P1447" s="6">
        <f t="shared" si="366"/>
        <v>145.39999999999603</v>
      </c>
      <c r="Q1447" s="5">
        <f t="shared" si="367"/>
        <v>1.0024610737995121</v>
      </c>
      <c r="R1447" s="5">
        <f t="shared" si="368"/>
        <v>1.0024610737995121</v>
      </c>
      <c r="S1447" s="5">
        <f t="shared" si="369"/>
        <v>1.0077539883047166</v>
      </c>
      <c r="T1447" s="5">
        <f t="shared" si="370"/>
        <v>1.0110225474742562</v>
      </c>
      <c r="U1447" s="5">
        <f t="shared" si="371"/>
        <v>1.0110225474742562</v>
      </c>
      <c r="V1447" s="5">
        <f t="shared" si="372"/>
        <v>1.0110225474742562</v>
      </c>
      <c r="W1447" s="5">
        <f t="shared" si="373"/>
        <v>1.0110225474742562</v>
      </c>
      <c r="X1447" s="5">
        <f t="shared" si="374"/>
        <v>1</v>
      </c>
      <c r="Y1447" s="5">
        <f t="shared" si="375"/>
        <v>1.0024610737995121</v>
      </c>
      <c r="Z1447" s="5">
        <f t="shared" si="376"/>
        <v>1</v>
      </c>
      <c r="AA1447" s="5">
        <f t="shared" si="377"/>
        <v>1</v>
      </c>
      <c r="AB1447" s="5">
        <f t="shared" si="378"/>
        <v>1</v>
      </c>
      <c r="AC1447" s="5">
        <f t="shared" si="379"/>
        <v>1</v>
      </c>
      <c r="AD1447" s="5">
        <f t="shared" si="380"/>
        <v>1</v>
      </c>
    </row>
    <row r="1448" spans="15:30" x14ac:dyDescent="0.2">
      <c r="O1448" s="6">
        <f t="shared" si="365"/>
        <v>145.48999999999603</v>
      </c>
      <c r="P1448" s="6">
        <f t="shared" si="366"/>
        <v>145.49999999999602</v>
      </c>
      <c r="Q1448" s="5">
        <f t="shared" si="367"/>
        <v>1.0024176358455394</v>
      </c>
      <c r="R1448" s="5">
        <f t="shared" si="368"/>
        <v>1.0024176358455394</v>
      </c>
      <c r="S1448" s="5">
        <f t="shared" si="369"/>
        <v>1.0076803587261531</v>
      </c>
      <c r="T1448" s="5">
        <f t="shared" si="370"/>
        <v>1.0109377385300269</v>
      </c>
      <c r="U1448" s="5">
        <f t="shared" si="371"/>
        <v>1.0109377385300269</v>
      </c>
      <c r="V1448" s="5">
        <f t="shared" si="372"/>
        <v>1.0109377385300269</v>
      </c>
      <c r="W1448" s="5">
        <f t="shared" si="373"/>
        <v>1.0109377385300269</v>
      </c>
      <c r="X1448" s="5">
        <f t="shared" si="374"/>
        <v>1</v>
      </c>
      <c r="Y1448" s="5">
        <f t="shared" si="375"/>
        <v>1.0024176358455394</v>
      </c>
      <c r="Z1448" s="5">
        <f t="shared" si="376"/>
        <v>1</v>
      </c>
      <c r="AA1448" s="5">
        <f t="shared" si="377"/>
        <v>1</v>
      </c>
      <c r="AB1448" s="5">
        <f t="shared" si="378"/>
        <v>1</v>
      </c>
      <c r="AC1448" s="5">
        <f t="shared" si="379"/>
        <v>1</v>
      </c>
      <c r="AD1448" s="5">
        <f t="shared" si="380"/>
        <v>1</v>
      </c>
    </row>
    <row r="1449" spans="15:30" x14ac:dyDescent="0.2">
      <c r="O1449" s="6">
        <f t="shared" si="365"/>
        <v>145.58999999999602</v>
      </c>
      <c r="P1449" s="6">
        <f t="shared" si="366"/>
        <v>145.59999999999602</v>
      </c>
      <c r="Q1449" s="5">
        <f t="shared" si="367"/>
        <v>1.0023746154828261</v>
      </c>
      <c r="R1449" s="5">
        <f t="shared" si="368"/>
        <v>1.0023746154828261</v>
      </c>
      <c r="S1449" s="5">
        <f t="shared" si="369"/>
        <v>1.0076071346154019</v>
      </c>
      <c r="T1449" s="5">
        <f t="shared" si="370"/>
        <v>1.0108533203290575</v>
      </c>
      <c r="U1449" s="5">
        <f t="shared" si="371"/>
        <v>1.0108533203290575</v>
      </c>
      <c r="V1449" s="5">
        <f t="shared" si="372"/>
        <v>1.0108533203290575</v>
      </c>
      <c r="W1449" s="5">
        <f t="shared" si="373"/>
        <v>1.0108533203290575</v>
      </c>
      <c r="X1449" s="5">
        <f t="shared" si="374"/>
        <v>1</v>
      </c>
      <c r="Y1449" s="5">
        <f t="shared" si="375"/>
        <v>1.0023746154828261</v>
      </c>
      <c r="Z1449" s="5">
        <f t="shared" si="376"/>
        <v>1</v>
      </c>
      <c r="AA1449" s="5">
        <f t="shared" si="377"/>
        <v>1</v>
      </c>
      <c r="AB1449" s="5">
        <f t="shared" si="378"/>
        <v>1</v>
      </c>
      <c r="AC1449" s="5">
        <f t="shared" si="379"/>
        <v>1</v>
      </c>
      <c r="AD1449" s="5">
        <f t="shared" si="380"/>
        <v>1</v>
      </c>
    </row>
    <row r="1450" spans="15:30" x14ac:dyDescent="0.2">
      <c r="O1450" s="6">
        <f t="shared" si="365"/>
        <v>145.68999999999602</v>
      </c>
      <c r="P1450" s="6">
        <f t="shared" si="366"/>
        <v>145.69999999999601</v>
      </c>
      <c r="Q1450" s="5">
        <f t="shared" si="367"/>
        <v>1.0023320118221339</v>
      </c>
      <c r="R1450" s="5">
        <f t="shared" si="368"/>
        <v>1.0023320118221339</v>
      </c>
      <c r="S1450" s="5">
        <f t="shared" si="369"/>
        <v>1.0075343150956442</v>
      </c>
      <c r="T1450" s="5">
        <f t="shared" si="370"/>
        <v>1.010769292024613</v>
      </c>
      <c r="U1450" s="5">
        <f t="shared" si="371"/>
        <v>1.010769292024613</v>
      </c>
      <c r="V1450" s="5">
        <f t="shared" si="372"/>
        <v>1.010769292024613</v>
      </c>
      <c r="W1450" s="5">
        <f t="shared" si="373"/>
        <v>1.010769292024613</v>
      </c>
      <c r="X1450" s="5">
        <f t="shared" si="374"/>
        <v>1</v>
      </c>
      <c r="Y1450" s="5">
        <f t="shared" si="375"/>
        <v>1.0023320118221339</v>
      </c>
      <c r="Z1450" s="5">
        <f t="shared" si="376"/>
        <v>1</v>
      </c>
      <c r="AA1450" s="5">
        <f t="shared" si="377"/>
        <v>1</v>
      </c>
      <c r="AB1450" s="5">
        <f t="shared" si="378"/>
        <v>1</v>
      </c>
      <c r="AC1450" s="5">
        <f t="shared" si="379"/>
        <v>1</v>
      </c>
      <c r="AD1450" s="5">
        <f t="shared" si="380"/>
        <v>1</v>
      </c>
    </row>
    <row r="1451" spans="15:30" x14ac:dyDescent="0.2">
      <c r="O1451" s="6">
        <f t="shared" si="365"/>
        <v>145.78999999999601</v>
      </c>
      <c r="P1451" s="6">
        <f t="shared" si="366"/>
        <v>145.799999999996</v>
      </c>
      <c r="Q1451" s="5">
        <f t="shared" si="367"/>
        <v>1.00228982397697</v>
      </c>
      <c r="R1451" s="5">
        <f t="shared" si="368"/>
        <v>1.00228982397697</v>
      </c>
      <c r="S1451" s="5">
        <f t="shared" si="369"/>
        <v>1.0074618992927307</v>
      </c>
      <c r="T1451" s="5">
        <f t="shared" si="370"/>
        <v>1.0106856527725085</v>
      </c>
      <c r="U1451" s="5">
        <f t="shared" si="371"/>
        <v>1.0106856527725085</v>
      </c>
      <c r="V1451" s="5">
        <f t="shared" si="372"/>
        <v>1.0106856527725085</v>
      </c>
      <c r="W1451" s="5">
        <f t="shared" si="373"/>
        <v>1.0106856527725085</v>
      </c>
      <c r="X1451" s="5">
        <f t="shared" si="374"/>
        <v>1</v>
      </c>
      <c r="Y1451" s="5">
        <f t="shared" si="375"/>
        <v>1.00228982397697</v>
      </c>
      <c r="Z1451" s="5">
        <f t="shared" si="376"/>
        <v>1</v>
      </c>
      <c r="AA1451" s="5">
        <f t="shared" si="377"/>
        <v>1</v>
      </c>
      <c r="AB1451" s="5">
        <f t="shared" si="378"/>
        <v>1</v>
      </c>
      <c r="AC1451" s="5">
        <f t="shared" si="379"/>
        <v>1</v>
      </c>
      <c r="AD1451" s="5">
        <f t="shared" si="380"/>
        <v>1</v>
      </c>
    </row>
    <row r="1452" spans="15:30" x14ac:dyDescent="0.2">
      <c r="O1452" s="6">
        <f t="shared" si="365"/>
        <v>145.88999999999601</v>
      </c>
      <c r="P1452" s="6">
        <f t="shared" si="366"/>
        <v>145.899999999996</v>
      </c>
      <c r="Q1452" s="5">
        <f t="shared" si="367"/>
        <v>1.002248051063577</v>
      </c>
      <c r="R1452" s="5">
        <f t="shared" si="368"/>
        <v>1.002248051063577</v>
      </c>
      <c r="S1452" s="5">
        <f t="shared" si="369"/>
        <v>1.0073898863351713</v>
      </c>
      <c r="T1452" s="5">
        <f t="shared" si="370"/>
        <v>1.0106024017311015</v>
      </c>
      <c r="U1452" s="5">
        <f t="shared" si="371"/>
        <v>1.0106024017311015</v>
      </c>
      <c r="V1452" s="5">
        <f t="shared" si="372"/>
        <v>1.0106024017311015</v>
      </c>
      <c r="W1452" s="5">
        <f t="shared" si="373"/>
        <v>1.0106024017311015</v>
      </c>
      <c r="X1452" s="5">
        <f t="shared" si="374"/>
        <v>1</v>
      </c>
      <c r="Y1452" s="5">
        <f t="shared" si="375"/>
        <v>1.002248051063577</v>
      </c>
      <c r="Z1452" s="5">
        <f t="shared" si="376"/>
        <v>1</v>
      </c>
      <c r="AA1452" s="5">
        <f t="shared" si="377"/>
        <v>1</v>
      </c>
      <c r="AB1452" s="5">
        <f t="shared" si="378"/>
        <v>1</v>
      </c>
      <c r="AC1452" s="5">
        <f t="shared" si="379"/>
        <v>1</v>
      </c>
      <c r="AD1452" s="5">
        <f t="shared" si="380"/>
        <v>1</v>
      </c>
    </row>
    <row r="1453" spans="15:30" x14ac:dyDescent="0.2">
      <c r="O1453" s="6">
        <f t="shared" si="365"/>
        <v>145.989999999996</v>
      </c>
      <c r="P1453" s="6">
        <f t="shared" si="366"/>
        <v>145.99999999999599</v>
      </c>
      <c r="Q1453" s="5">
        <f t="shared" si="367"/>
        <v>1.0022066922009223</v>
      </c>
      <c r="R1453" s="5">
        <f t="shared" si="368"/>
        <v>1.0022066922009223</v>
      </c>
      <c r="S1453" s="5">
        <f t="shared" si="369"/>
        <v>1.0073182753541259</v>
      </c>
      <c r="T1453" s="5">
        <f t="shared" si="370"/>
        <v>1.0105195380612806</v>
      </c>
      <c r="U1453" s="5">
        <f t="shared" si="371"/>
        <v>1.0105195380612806</v>
      </c>
      <c r="V1453" s="5">
        <f t="shared" si="372"/>
        <v>1.0105195380612806</v>
      </c>
      <c r="W1453" s="5">
        <f t="shared" si="373"/>
        <v>1.0105195380612806</v>
      </c>
      <c r="X1453" s="5">
        <f t="shared" si="374"/>
        <v>1</v>
      </c>
      <c r="Y1453" s="5">
        <f t="shared" si="375"/>
        <v>1.0022066922009223</v>
      </c>
      <c r="Z1453" s="5">
        <f t="shared" si="376"/>
        <v>1</v>
      </c>
      <c r="AA1453" s="5">
        <f t="shared" si="377"/>
        <v>1</v>
      </c>
      <c r="AB1453" s="5">
        <f t="shared" si="378"/>
        <v>1</v>
      </c>
      <c r="AC1453" s="5">
        <f t="shared" si="379"/>
        <v>1</v>
      </c>
      <c r="AD1453" s="5">
        <f t="shared" si="380"/>
        <v>1</v>
      </c>
    </row>
    <row r="1454" spans="15:30" x14ac:dyDescent="0.2">
      <c r="O1454" s="6">
        <f t="shared" si="365"/>
        <v>146.089999999996</v>
      </c>
      <c r="P1454" s="6">
        <f t="shared" si="366"/>
        <v>146.09999999999599</v>
      </c>
      <c r="Q1454" s="5">
        <f t="shared" si="367"/>
        <v>1.0021657465106875</v>
      </c>
      <c r="R1454" s="5">
        <f t="shared" si="368"/>
        <v>1.0021657465106875</v>
      </c>
      <c r="S1454" s="5">
        <f t="shared" si="369"/>
        <v>1.0072470654833929</v>
      </c>
      <c r="T1454" s="5">
        <f t="shared" si="370"/>
        <v>1.0104370609264575</v>
      </c>
      <c r="U1454" s="5">
        <f t="shared" si="371"/>
        <v>1.0104370609264575</v>
      </c>
      <c r="V1454" s="5">
        <f t="shared" si="372"/>
        <v>1.0104370609264575</v>
      </c>
      <c r="W1454" s="5">
        <f t="shared" si="373"/>
        <v>1.0104370609264575</v>
      </c>
      <c r="X1454" s="5">
        <f t="shared" si="374"/>
        <v>1</v>
      </c>
      <c r="Y1454" s="5">
        <f t="shared" si="375"/>
        <v>1.0021657465106875</v>
      </c>
      <c r="Z1454" s="5">
        <f t="shared" si="376"/>
        <v>1</v>
      </c>
      <c r="AA1454" s="5">
        <f t="shared" si="377"/>
        <v>1</v>
      </c>
      <c r="AB1454" s="5">
        <f t="shared" si="378"/>
        <v>1</v>
      </c>
      <c r="AC1454" s="5">
        <f t="shared" si="379"/>
        <v>1</v>
      </c>
      <c r="AD1454" s="5">
        <f t="shared" si="380"/>
        <v>1</v>
      </c>
    </row>
    <row r="1455" spans="15:30" x14ac:dyDescent="0.2">
      <c r="O1455" s="6">
        <f t="shared" si="365"/>
        <v>146.18999999999599</v>
      </c>
      <c r="P1455" s="6">
        <f t="shared" si="366"/>
        <v>146.19999999999598</v>
      </c>
      <c r="Q1455" s="5">
        <f t="shared" si="367"/>
        <v>1.0021252131172582</v>
      </c>
      <c r="R1455" s="5">
        <f t="shared" si="368"/>
        <v>1.0021252131172582</v>
      </c>
      <c r="S1455" s="5">
        <f t="shared" si="369"/>
        <v>1.0071762558594008</v>
      </c>
      <c r="T1455" s="5">
        <f t="shared" si="370"/>
        <v>1.0103549694925567</v>
      </c>
      <c r="U1455" s="5">
        <f t="shared" si="371"/>
        <v>1.0103549694925567</v>
      </c>
      <c r="V1455" s="5">
        <f t="shared" si="372"/>
        <v>1.0103549694925567</v>
      </c>
      <c r="W1455" s="5">
        <f t="shared" si="373"/>
        <v>1.0103549694925567</v>
      </c>
      <c r="X1455" s="5">
        <f t="shared" si="374"/>
        <v>1</v>
      </c>
      <c r="Y1455" s="5">
        <f t="shared" si="375"/>
        <v>1.0021252131172582</v>
      </c>
      <c r="Z1455" s="5">
        <f t="shared" si="376"/>
        <v>1</v>
      </c>
      <c r="AA1455" s="5">
        <f t="shared" si="377"/>
        <v>1</v>
      </c>
      <c r="AB1455" s="5">
        <f t="shared" si="378"/>
        <v>1</v>
      </c>
      <c r="AC1455" s="5">
        <f t="shared" si="379"/>
        <v>1</v>
      </c>
      <c r="AD1455" s="5">
        <f t="shared" si="380"/>
        <v>1</v>
      </c>
    </row>
    <row r="1456" spans="15:30" x14ac:dyDescent="0.2">
      <c r="O1456" s="6">
        <f t="shared" si="365"/>
        <v>146.28999999999598</v>
      </c>
      <c r="P1456" s="6">
        <f t="shared" si="366"/>
        <v>146.29999999999598</v>
      </c>
      <c r="Q1456" s="5">
        <f t="shared" si="367"/>
        <v>1.0020850911477139</v>
      </c>
      <c r="R1456" s="5">
        <f t="shared" si="368"/>
        <v>1.0020850911477139</v>
      </c>
      <c r="S1456" s="5">
        <f t="shared" si="369"/>
        <v>1.0071058456211974</v>
      </c>
      <c r="T1456" s="5">
        <f t="shared" si="370"/>
        <v>1.0102732629280067</v>
      </c>
      <c r="U1456" s="5">
        <f t="shared" si="371"/>
        <v>1.0102732629280067</v>
      </c>
      <c r="V1456" s="5">
        <f t="shared" si="372"/>
        <v>1.0102732629280067</v>
      </c>
      <c r="W1456" s="5">
        <f t="shared" si="373"/>
        <v>1.0102732629280067</v>
      </c>
      <c r="X1456" s="5">
        <f t="shared" si="374"/>
        <v>1</v>
      </c>
      <c r="Y1456" s="5">
        <f t="shared" si="375"/>
        <v>1.0020850911477139</v>
      </c>
      <c r="Z1456" s="5">
        <f t="shared" si="376"/>
        <v>1</v>
      </c>
      <c r="AA1456" s="5">
        <f t="shared" si="377"/>
        <v>1</v>
      </c>
      <c r="AB1456" s="5">
        <f t="shared" si="378"/>
        <v>1</v>
      </c>
      <c r="AC1456" s="5">
        <f t="shared" si="379"/>
        <v>1</v>
      </c>
      <c r="AD1456" s="5">
        <f t="shared" si="380"/>
        <v>1</v>
      </c>
    </row>
    <row r="1457" spans="15:30" x14ac:dyDescent="0.2">
      <c r="O1457" s="6">
        <f t="shared" si="365"/>
        <v>146.38999999999598</v>
      </c>
      <c r="P1457" s="6">
        <f t="shared" si="366"/>
        <v>146.39999999999597</v>
      </c>
      <c r="Q1457" s="5">
        <f t="shared" si="367"/>
        <v>1.0020453797318176</v>
      </c>
      <c r="R1457" s="5">
        <f t="shared" si="368"/>
        <v>1.0020453797318176</v>
      </c>
      <c r="S1457" s="5">
        <f t="shared" si="369"/>
        <v>1.0070358339104402</v>
      </c>
      <c r="T1457" s="5">
        <f t="shared" si="370"/>
        <v>1.0101919404037303</v>
      </c>
      <c r="U1457" s="5">
        <f t="shared" si="371"/>
        <v>1.0101919404037303</v>
      </c>
      <c r="V1457" s="5">
        <f t="shared" si="372"/>
        <v>1.0101919404037303</v>
      </c>
      <c r="W1457" s="5">
        <f t="shared" si="373"/>
        <v>1.0101919404037303</v>
      </c>
      <c r="X1457" s="5">
        <f t="shared" si="374"/>
        <v>1</v>
      </c>
      <c r="Y1457" s="5">
        <f t="shared" si="375"/>
        <v>1.0020453797318176</v>
      </c>
      <c r="Z1457" s="5">
        <f t="shared" si="376"/>
        <v>1</v>
      </c>
      <c r="AA1457" s="5">
        <f t="shared" si="377"/>
        <v>1</v>
      </c>
      <c r="AB1457" s="5">
        <f t="shared" si="378"/>
        <v>1</v>
      </c>
      <c r="AC1457" s="5">
        <f t="shared" si="379"/>
        <v>1</v>
      </c>
      <c r="AD1457" s="5">
        <f t="shared" si="380"/>
        <v>1</v>
      </c>
    </row>
    <row r="1458" spans="15:30" x14ac:dyDescent="0.2">
      <c r="O1458" s="6">
        <f t="shared" si="365"/>
        <v>146.48999999999597</v>
      </c>
      <c r="P1458" s="6">
        <f t="shared" si="366"/>
        <v>146.49999999999596</v>
      </c>
      <c r="Q1458" s="5">
        <f t="shared" si="367"/>
        <v>1.0020060780020057</v>
      </c>
      <c r="R1458" s="5">
        <f t="shared" si="368"/>
        <v>1.0020060780020057</v>
      </c>
      <c r="S1458" s="5">
        <f t="shared" si="369"/>
        <v>1.0069662198713865</v>
      </c>
      <c r="T1458" s="5">
        <f t="shared" si="370"/>
        <v>1.0101110010931353</v>
      </c>
      <c r="U1458" s="5">
        <f t="shared" si="371"/>
        <v>1.0101110010931353</v>
      </c>
      <c r="V1458" s="5">
        <f t="shared" si="372"/>
        <v>1.0101110010931353</v>
      </c>
      <c r="W1458" s="5">
        <f t="shared" si="373"/>
        <v>1.0101110010931353</v>
      </c>
      <c r="X1458" s="5">
        <f t="shared" si="374"/>
        <v>1</v>
      </c>
      <c r="Y1458" s="5">
        <f t="shared" si="375"/>
        <v>1.0020060780020057</v>
      </c>
      <c r="Z1458" s="5">
        <f t="shared" si="376"/>
        <v>1</v>
      </c>
      <c r="AA1458" s="5">
        <f t="shared" si="377"/>
        <v>1</v>
      </c>
      <c r="AB1458" s="5">
        <f t="shared" si="378"/>
        <v>1</v>
      </c>
      <c r="AC1458" s="5">
        <f t="shared" si="379"/>
        <v>1</v>
      </c>
      <c r="AD1458" s="5">
        <f t="shared" si="380"/>
        <v>1</v>
      </c>
    </row>
    <row r="1459" spans="15:30" x14ac:dyDescent="0.2">
      <c r="O1459" s="6">
        <f t="shared" si="365"/>
        <v>146.58999999999597</v>
      </c>
      <c r="P1459" s="6">
        <f t="shared" si="366"/>
        <v>146.59999999999596</v>
      </c>
      <c r="Q1459" s="5">
        <f t="shared" si="367"/>
        <v>1.0019671850933771</v>
      </c>
      <c r="R1459" s="5">
        <f t="shared" si="368"/>
        <v>1.0019671850933771</v>
      </c>
      <c r="S1459" s="5">
        <f t="shared" si="369"/>
        <v>1.0068970026508837</v>
      </c>
      <c r="T1459" s="5">
        <f t="shared" si="370"/>
        <v>1.0100304441721057</v>
      </c>
      <c r="U1459" s="5">
        <f t="shared" si="371"/>
        <v>1.0100304441721057</v>
      </c>
      <c r="V1459" s="5">
        <f t="shared" si="372"/>
        <v>1.0100304441721057</v>
      </c>
      <c r="W1459" s="5">
        <f t="shared" si="373"/>
        <v>1.0100304441721057</v>
      </c>
      <c r="X1459" s="5">
        <f t="shared" si="374"/>
        <v>1</v>
      </c>
      <c r="Y1459" s="5">
        <f t="shared" si="375"/>
        <v>1.0019671850933771</v>
      </c>
      <c r="Z1459" s="5">
        <f t="shared" si="376"/>
        <v>1</v>
      </c>
      <c r="AA1459" s="5">
        <f t="shared" si="377"/>
        <v>1</v>
      </c>
      <c r="AB1459" s="5">
        <f t="shared" si="378"/>
        <v>1</v>
      </c>
      <c r="AC1459" s="5">
        <f t="shared" si="379"/>
        <v>1</v>
      </c>
      <c r="AD1459" s="5">
        <f t="shared" si="380"/>
        <v>1</v>
      </c>
    </row>
    <row r="1460" spans="15:30" x14ac:dyDescent="0.2">
      <c r="O1460" s="6">
        <f t="shared" si="365"/>
        <v>146.68999999999596</v>
      </c>
      <c r="P1460" s="6">
        <f t="shared" si="366"/>
        <v>146.69999999999595</v>
      </c>
      <c r="Q1460" s="5">
        <f t="shared" si="367"/>
        <v>1.0019287001436847</v>
      </c>
      <c r="R1460" s="5">
        <f t="shared" si="368"/>
        <v>1.0019287001436847</v>
      </c>
      <c r="S1460" s="5">
        <f t="shared" si="369"/>
        <v>1.0068281813983602</v>
      </c>
      <c r="T1460" s="5">
        <f t="shared" si="370"/>
        <v>1.0099502688189921</v>
      </c>
      <c r="U1460" s="5">
        <f t="shared" si="371"/>
        <v>1.0099502688189921</v>
      </c>
      <c r="V1460" s="5">
        <f t="shared" si="372"/>
        <v>1.0099502688189921</v>
      </c>
      <c r="W1460" s="5">
        <f t="shared" si="373"/>
        <v>1.0099502688189921</v>
      </c>
      <c r="X1460" s="5">
        <f t="shared" si="374"/>
        <v>1</v>
      </c>
      <c r="Y1460" s="5">
        <f t="shared" si="375"/>
        <v>1.0019287001436847</v>
      </c>
      <c r="Z1460" s="5">
        <f t="shared" si="376"/>
        <v>1</v>
      </c>
      <c r="AA1460" s="5">
        <f t="shared" si="377"/>
        <v>1</v>
      </c>
      <c r="AB1460" s="5">
        <f t="shared" si="378"/>
        <v>1</v>
      </c>
      <c r="AC1460" s="5">
        <f t="shared" si="379"/>
        <v>1</v>
      </c>
      <c r="AD1460" s="5">
        <f t="shared" si="380"/>
        <v>1</v>
      </c>
    </row>
    <row r="1461" spans="15:30" x14ac:dyDescent="0.2">
      <c r="O1461" s="6">
        <f t="shared" si="365"/>
        <v>146.78999999999596</v>
      </c>
      <c r="P1461" s="6">
        <f t="shared" si="366"/>
        <v>146.79999999999595</v>
      </c>
      <c r="Q1461" s="5">
        <f t="shared" si="367"/>
        <v>1.0018906222933237</v>
      </c>
      <c r="R1461" s="5">
        <f t="shared" si="368"/>
        <v>1.0018906222933237</v>
      </c>
      <c r="S1461" s="5">
        <f t="shared" si="369"/>
        <v>1.0067597552658143</v>
      </c>
      <c r="T1461" s="5">
        <f t="shared" si="370"/>
        <v>1.0098704742146023</v>
      </c>
      <c r="U1461" s="5">
        <f t="shared" si="371"/>
        <v>1.0098704742146023</v>
      </c>
      <c r="V1461" s="5">
        <f t="shared" si="372"/>
        <v>1.0098704742146023</v>
      </c>
      <c r="W1461" s="5">
        <f t="shared" si="373"/>
        <v>1.0098704742146023</v>
      </c>
      <c r="X1461" s="5">
        <f t="shared" si="374"/>
        <v>1</v>
      </c>
      <c r="Y1461" s="5">
        <f t="shared" si="375"/>
        <v>1.0018906222933237</v>
      </c>
      <c r="Z1461" s="5">
        <f t="shared" si="376"/>
        <v>1</v>
      </c>
      <c r="AA1461" s="5">
        <f t="shared" si="377"/>
        <v>1</v>
      </c>
      <c r="AB1461" s="5">
        <f t="shared" si="378"/>
        <v>1</v>
      </c>
      <c r="AC1461" s="5">
        <f t="shared" si="379"/>
        <v>1</v>
      </c>
      <c r="AD1461" s="5">
        <f t="shared" si="380"/>
        <v>1</v>
      </c>
    </row>
    <row r="1462" spans="15:30" x14ac:dyDescent="0.2">
      <c r="O1462" s="6">
        <f t="shared" si="365"/>
        <v>146.88999999999595</v>
      </c>
      <c r="P1462" s="6">
        <f t="shared" si="366"/>
        <v>146.89999999999594</v>
      </c>
      <c r="Q1462" s="5">
        <f t="shared" si="367"/>
        <v>1.0018529506853227</v>
      </c>
      <c r="R1462" s="5">
        <f t="shared" si="368"/>
        <v>1.0018529506853227</v>
      </c>
      <c r="S1462" s="5">
        <f t="shared" si="369"/>
        <v>1.0066917234078061</v>
      </c>
      <c r="T1462" s="5">
        <f t="shared" si="370"/>
        <v>1.0097910595421931</v>
      </c>
      <c r="U1462" s="5">
        <f t="shared" si="371"/>
        <v>1.0097910595421931</v>
      </c>
      <c r="V1462" s="5">
        <f t="shared" si="372"/>
        <v>1.0097910595421931</v>
      </c>
      <c r="W1462" s="5">
        <f t="shared" si="373"/>
        <v>1.0097910595421931</v>
      </c>
      <c r="X1462" s="5">
        <f t="shared" si="374"/>
        <v>1</v>
      </c>
      <c r="Y1462" s="5">
        <f t="shared" si="375"/>
        <v>1.0018529506853227</v>
      </c>
      <c r="Z1462" s="5">
        <f t="shared" si="376"/>
        <v>1</v>
      </c>
      <c r="AA1462" s="5">
        <f t="shared" si="377"/>
        <v>1</v>
      </c>
      <c r="AB1462" s="5">
        <f t="shared" si="378"/>
        <v>1</v>
      </c>
      <c r="AC1462" s="5">
        <f t="shared" si="379"/>
        <v>1</v>
      </c>
      <c r="AD1462" s="5">
        <f t="shared" si="380"/>
        <v>1</v>
      </c>
    </row>
    <row r="1463" spans="15:30" x14ac:dyDescent="0.2">
      <c r="O1463" s="6">
        <f t="shared" si="365"/>
        <v>146.98999999999594</v>
      </c>
      <c r="P1463" s="6">
        <f t="shared" si="366"/>
        <v>146.99999999999594</v>
      </c>
      <c r="Q1463" s="5">
        <f t="shared" si="367"/>
        <v>1.0018156844653332</v>
      </c>
      <c r="R1463" s="5">
        <f t="shared" si="368"/>
        <v>1.0018156844653332</v>
      </c>
      <c r="S1463" s="5">
        <f t="shared" si="369"/>
        <v>1.006624084981447</v>
      </c>
      <c r="T1463" s="5">
        <f t="shared" si="370"/>
        <v>1.00971202398746</v>
      </c>
      <c r="U1463" s="5">
        <f t="shared" si="371"/>
        <v>1.00971202398746</v>
      </c>
      <c r="V1463" s="5">
        <f t="shared" si="372"/>
        <v>1.00971202398746</v>
      </c>
      <c r="W1463" s="5">
        <f t="shared" si="373"/>
        <v>1.00971202398746</v>
      </c>
      <c r="X1463" s="5">
        <f t="shared" si="374"/>
        <v>1</v>
      </c>
      <c r="Y1463" s="5">
        <f t="shared" si="375"/>
        <v>1.0018156844653332</v>
      </c>
      <c r="Z1463" s="5">
        <f t="shared" si="376"/>
        <v>1</v>
      </c>
      <c r="AA1463" s="5">
        <f t="shared" si="377"/>
        <v>1</v>
      </c>
      <c r="AB1463" s="5">
        <f t="shared" si="378"/>
        <v>1</v>
      </c>
      <c r="AC1463" s="5">
        <f t="shared" si="379"/>
        <v>1</v>
      </c>
      <c r="AD1463" s="5">
        <f t="shared" si="380"/>
        <v>1</v>
      </c>
    </row>
    <row r="1464" spans="15:30" x14ac:dyDescent="0.2">
      <c r="O1464" s="6">
        <f t="shared" si="365"/>
        <v>147.08999999999594</v>
      </c>
      <c r="P1464" s="6">
        <f t="shared" si="366"/>
        <v>147.09999999999593</v>
      </c>
      <c r="Q1464" s="5">
        <f t="shared" si="367"/>
        <v>1.00177882278162</v>
      </c>
      <c r="R1464" s="5">
        <f t="shared" si="368"/>
        <v>1.00177882278162</v>
      </c>
      <c r="S1464" s="5">
        <f t="shared" si="369"/>
        <v>1.0065568391463902</v>
      </c>
      <c r="T1464" s="5">
        <f t="shared" si="370"/>
        <v>1.0096333667385291</v>
      </c>
      <c r="U1464" s="5">
        <f t="shared" si="371"/>
        <v>1.0096333667385291</v>
      </c>
      <c r="V1464" s="5">
        <f t="shared" si="372"/>
        <v>1.0096333667385291</v>
      </c>
      <c r="W1464" s="5">
        <f t="shared" si="373"/>
        <v>1.0096333667385291</v>
      </c>
      <c r="X1464" s="5">
        <f t="shared" si="374"/>
        <v>1</v>
      </c>
      <c r="Y1464" s="5">
        <f t="shared" si="375"/>
        <v>1.00177882278162</v>
      </c>
      <c r="Z1464" s="5">
        <f t="shared" si="376"/>
        <v>1</v>
      </c>
      <c r="AA1464" s="5">
        <f t="shared" si="377"/>
        <v>1</v>
      </c>
      <c r="AB1464" s="5">
        <f t="shared" si="378"/>
        <v>1</v>
      </c>
      <c r="AC1464" s="5">
        <f t="shared" si="379"/>
        <v>1</v>
      </c>
      <c r="AD1464" s="5">
        <f t="shared" si="380"/>
        <v>1</v>
      </c>
    </row>
    <row r="1465" spans="15:30" x14ac:dyDescent="0.2">
      <c r="O1465" s="6">
        <f t="shared" si="365"/>
        <v>147.18999999999593</v>
      </c>
      <c r="P1465" s="6">
        <f t="shared" si="366"/>
        <v>147.19999999999592</v>
      </c>
      <c r="Q1465" s="5">
        <f t="shared" si="367"/>
        <v>1.0017423647850507</v>
      </c>
      <c r="R1465" s="5">
        <f t="shared" si="368"/>
        <v>1.0017423647850507</v>
      </c>
      <c r="S1465" s="5">
        <f t="shared" si="369"/>
        <v>1.0064899850648217</v>
      </c>
      <c r="T1465" s="5">
        <f t="shared" si="370"/>
        <v>1.0095550869859478</v>
      </c>
      <c r="U1465" s="5">
        <f t="shared" si="371"/>
        <v>1.0095550869859478</v>
      </c>
      <c r="V1465" s="5">
        <f t="shared" si="372"/>
        <v>1.0095550869859478</v>
      </c>
      <c r="W1465" s="5">
        <f t="shared" si="373"/>
        <v>1.0095550869859478</v>
      </c>
      <c r="X1465" s="5">
        <f t="shared" si="374"/>
        <v>1</v>
      </c>
      <c r="Y1465" s="5">
        <f t="shared" si="375"/>
        <v>1.0017423647850507</v>
      </c>
      <c r="Z1465" s="5">
        <f t="shared" si="376"/>
        <v>1</v>
      </c>
      <c r="AA1465" s="5">
        <f t="shared" si="377"/>
        <v>1</v>
      </c>
      <c r="AB1465" s="5">
        <f t="shared" si="378"/>
        <v>1</v>
      </c>
      <c r="AC1465" s="5">
        <f t="shared" si="379"/>
        <v>1</v>
      </c>
      <c r="AD1465" s="5">
        <f t="shared" si="380"/>
        <v>1</v>
      </c>
    </row>
    <row r="1466" spans="15:30" x14ac:dyDescent="0.2">
      <c r="O1466" s="6">
        <f t="shared" si="365"/>
        <v>147.28999999999593</v>
      </c>
      <c r="P1466" s="6">
        <f t="shared" si="366"/>
        <v>147.29999999999592</v>
      </c>
      <c r="Q1466" s="5">
        <f t="shared" si="367"/>
        <v>1.0017063096290866</v>
      </c>
      <c r="R1466" s="5">
        <f t="shared" si="368"/>
        <v>1.0017063096290866</v>
      </c>
      <c r="S1466" s="5">
        <f t="shared" si="369"/>
        <v>1.0064235219014506</v>
      </c>
      <c r="T1466" s="5">
        <f t="shared" si="370"/>
        <v>1.0094771839226757</v>
      </c>
      <c r="U1466" s="5">
        <f t="shared" si="371"/>
        <v>1.0094771839226757</v>
      </c>
      <c r="V1466" s="5">
        <f t="shared" si="372"/>
        <v>1.0094771839226757</v>
      </c>
      <c r="W1466" s="5">
        <f t="shared" si="373"/>
        <v>1.0094771839226757</v>
      </c>
      <c r="X1466" s="5">
        <f t="shared" si="374"/>
        <v>1</v>
      </c>
      <c r="Y1466" s="5">
        <f t="shared" si="375"/>
        <v>1.0017063096290866</v>
      </c>
      <c r="Z1466" s="5">
        <f t="shared" si="376"/>
        <v>1</v>
      </c>
      <c r="AA1466" s="5">
        <f t="shared" si="377"/>
        <v>1</v>
      </c>
      <c r="AB1466" s="5">
        <f t="shared" si="378"/>
        <v>1</v>
      </c>
      <c r="AC1466" s="5">
        <f t="shared" si="379"/>
        <v>1</v>
      </c>
      <c r="AD1466" s="5">
        <f t="shared" si="380"/>
        <v>1</v>
      </c>
    </row>
    <row r="1467" spans="15:30" x14ac:dyDescent="0.2">
      <c r="O1467" s="6">
        <f t="shared" si="365"/>
        <v>147.38999999999592</v>
      </c>
      <c r="P1467" s="6">
        <f t="shared" si="366"/>
        <v>147.39999999999591</v>
      </c>
      <c r="Q1467" s="5">
        <f t="shared" si="367"/>
        <v>1.0016706564697728</v>
      </c>
      <c r="R1467" s="5">
        <f t="shared" si="368"/>
        <v>1.0016706564697728</v>
      </c>
      <c r="S1467" s="5">
        <f t="shared" si="369"/>
        <v>1.0063574488234994</v>
      </c>
      <c r="T1467" s="5">
        <f t="shared" si="370"/>
        <v>1.0093996567440759</v>
      </c>
      <c r="U1467" s="5">
        <f t="shared" si="371"/>
        <v>1.0093996567440759</v>
      </c>
      <c r="V1467" s="5">
        <f t="shared" si="372"/>
        <v>1.0093996567440759</v>
      </c>
      <c r="W1467" s="5">
        <f t="shared" si="373"/>
        <v>1.0093996567440759</v>
      </c>
      <c r="X1467" s="5">
        <f t="shared" si="374"/>
        <v>1</v>
      </c>
      <c r="Y1467" s="5">
        <f t="shared" si="375"/>
        <v>1.0016706564697728</v>
      </c>
      <c r="Z1467" s="5">
        <f t="shared" si="376"/>
        <v>1</v>
      </c>
      <c r="AA1467" s="5">
        <f t="shared" si="377"/>
        <v>1</v>
      </c>
      <c r="AB1467" s="5">
        <f t="shared" si="378"/>
        <v>1</v>
      </c>
      <c r="AC1467" s="5">
        <f t="shared" si="379"/>
        <v>1</v>
      </c>
      <c r="AD1467" s="5">
        <f t="shared" si="380"/>
        <v>1</v>
      </c>
    </row>
    <row r="1468" spans="15:30" x14ac:dyDescent="0.2">
      <c r="O1468" s="6">
        <f t="shared" si="365"/>
        <v>147.48999999999592</v>
      </c>
      <c r="P1468" s="6">
        <f t="shared" si="366"/>
        <v>147.49999999999591</v>
      </c>
      <c r="Q1468" s="5">
        <f t="shared" si="367"/>
        <v>1.0016354044657281</v>
      </c>
      <c r="R1468" s="5">
        <f t="shared" si="368"/>
        <v>1.0016354044657281</v>
      </c>
      <c r="S1468" s="5">
        <f t="shared" si="369"/>
        <v>1.0062917650006951</v>
      </c>
      <c r="T1468" s="5">
        <f t="shared" si="370"/>
        <v>1.0093225046479062</v>
      </c>
      <c r="U1468" s="5">
        <f t="shared" si="371"/>
        <v>1.0093225046479062</v>
      </c>
      <c r="V1468" s="5">
        <f t="shared" si="372"/>
        <v>1.0093225046479062</v>
      </c>
      <c r="W1468" s="5">
        <f t="shared" si="373"/>
        <v>1.0093225046479062</v>
      </c>
      <c r="X1468" s="5">
        <f t="shared" si="374"/>
        <v>1</v>
      </c>
      <c r="Y1468" s="5">
        <f t="shared" si="375"/>
        <v>1.0016354044657281</v>
      </c>
      <c r="Z1468" s="5">
        <f t="shared" si="376"/>
        <v>1</v>
      </c>
      <c r="AA1468" s="5">
        <f t="shared" si="377"/>
        <v>1</v>
      </c>
      <c r="AB1468" s="5">
        <f t="shared" si="378"/>
        <v>1</v>
      </c>
      <c r="AC1468" s="5">
        <f t="shared" si="379"/>
        <v>1</v>
      </c>
      <c r="AD1468" s="5">
        <f t="shared" si="380"/>
        <v>1</v>
      </c>
    </row>
    <row r="1469" spans="15:30" x14ac:dyDescent="0.2">
      <c r="O1469" s="6">
        <f t="shared" si="365"/>
        <v>147.58999999999591</v>
      </c>
      <c r="P1469" s="6">
        <f t="shared" si="366"/>
        <v>147.5999999999959</v>
      </c>
      <c r="Q1469" s="5">
        <f t="shared" si="367"/>
        <v>1.0016005527781353</v>
      </c>
      <c r="R1469" s="5">
        <f t="shared" si="368"/>
        <v>1.0016005527781353</v>
      </c>
      <c r="S1469" s="5">
        <f t="shared" si="369"/>
        <v>1.0062264696052592</v>
      </c>
      <c r="T1469" s="5">
        <f t="shared" si="370"/>
        <v>1.0092457268343096</v>
      </c>
      <c r="U1469" s="5">
        <f t="shared" si="371"/>
        <v>1.0092457268343096</v>
      </c>
      <c r="V1469" s="5">
        <f t="shared" si="372"/>
        <v>1.0092457268343096</v>
      </c>
      <c r="W1469" s="5">
        <f t="shared" si="373"/>
        <v>1.0092457268343096</v>
      </c>
      <c r="X1469" s="5">
        <f t="shared" si="374"/>
        <v>1</v>
      </c>
      <c r="Y1469" s="5">
        <f t="shared" si="375"/>
        <v>1.0016005527781353</v>
      </c>
      <c r="Z1469" s="5">
        <f t="shared" si="376"/>
        <v>1</v>
      </c>
      <c r="AA1469" s="5">
        <f t="shared" si="377"/>
        <v>1</v>
      </c>
      <c r="AB1469" s="5">
        <f t="shared" si="378"/>
        <v>1</v>
      </c>
      <c r="AC1469" s="5">
        <f t="shared" si="379"/>
        <v>1</v>
      </c>
      <c r="AD1469" s="5">
        <f t="shared" si="380"/>
        <v>1</v>
      </c>
    </row>
    <row r="1470" spans="15:30" x14ac:dyDescent="0.2">
      <c r="O1470" s="6">
        <f t="shared" si="365"/>
        <v>147.68999999999591</v>
      </c>
      <c r="P1470" s="6">
        <f t="shared" si="366"/>
        <v>147.6999999999959</v>
      </c>
      <c r="Q1470" s="5">
        <f t="shared" si="367"/>
        <v>1.0015661005707319</v>
      </c>
      <c r="R1470" s="5">
        <f t="shared" si="368"/>
        <v>1.0015661005707319</v>
      </c>
      <c r="S1470" s="5">
        <f t="shared" si="369"/>
        <v>1.0061615618118991</v>
      </c>
      <c r="T1470" s="5">
        <f t="shared" si="370"/>
        <v>1.0091693225058063</v>
      </c>
      <c r="U1470" s="5">
        <f t="shared" si="371"/>
        <v>1.0091693225058063</v>
      </c>
      <c r="V1470" s="5">
        <f t="shared" si="372"/>
        <v>1.0091693225058063</v>
      </c>
      <c r="W1470" s="5">
        <f t="shared" si="373"/>
        <v>1.0091693225058063</v>
      </c>
      <c r="X1470" s="5">
        <f t="shared" si="374"/>
        <v>1</v>
      </c>
      <c r="Y1470" s="5">
        <f t="shared" si="375"/>
        <v>1.0015661005707319</v>
      </c>
      <c r="Z1470" s="5">
        <f t="shared" si="376"/>
        <v>1</v>
      </c>
      <c r="AA1470" s="5">
        <f t="shared" si="377"/>
        <v>1</v>
      </c>
      <c r="AB1470" s="5">
        <f t="shared" si="378"/>
        <v>1</v>
      </c>
      <c r="AC1470" s="5">
        <f t="shared" si="379"/>
        <v>1</v>
      </c>
      <c r="AD1470" s="5">
        <f t="shared" si="380"/>
        <v>1</v>
      </c>
    </row>
    <row r="1471" spans="15:30" x14ac:dyDescent="0.2">
      <c r="O1471" s="6">
        <f t="shared" si="365"/>
        <v>147.7899999999959</v>
      </c>
      <c r="P1471" s="6">
        <f t="shared" si="366"/>
        <v>147.79999999999589</v>
      </c>
      <c r="Q1471" s="5">
        <f t="shared" si="367"/>
        <v>1.0015320470098006</v>
      </c>
      <c r="R1471" s="5">
        <f t="shared" si="368"/>
        <v>1.0015320470098006</v>
      </c>
      <c r="S1471" s="5">
        <f t="shared" si="369"/>
        <v>1.0060970407977989</v>
      </c>
      <c r="T1471" s="5">
        <f t="shared" si="370"/>
        <v>1.0090932908672845</v>
      </c>
      <c r="U1471" s="5">
        <f t="shared" si="371"/>
        <v>1.0090932908672845</v>
      </c>
      <c r="V1471" s="5">
        <f t="shared" si="372"/>
        <v>1.0090932908672845</v>
      </c>
      <c r="W1471" s="5">
        <f t="shared" si="373"/>
        <v>1.0090932908672845</v>
      </c>
      <c r="X1471" s="5">
        <f t="shared" si="374"/>
        <v>1</v>
      </c>
      <c r="Y1471" s="5">
        <f t="shared" si="375"/>
        <v>1.0015320470098006</v>
      </c>
      <c r="Z1471" s="5">
        <f t="shared" si="376"/>
        <v>1</v>
      </c>
      <c r="AA1471" s="5">
        <f t="shared" si="377"/>
        <v>1</v>
      </c>
      <c r="AB1471" s="5">
        <f t="shared" si="378"/>
        <v>1</v>
      </c>
      <c r="AC1471" s="5">
        <f t="shared" si="379"/>
        <v>1</v>
      </c>
      <c r="AD1471" s="5">
        <f t="shared" si="380"/>
        <v>1</v>
      </c>
    </row>
    <row r="1472" spans="15:30" x14ac:dyDescent="0.2">
      <c r="O1472" s="6">
        <f t="shared" si="365"/>
        <v>147.88999999999589</v>
      </c>
      <c r="P1472" s="6">
        <f t="shared" si="366"/>
        <v>147.89999999999588</v>
      </c>
      <c r="Q1472" s="5">
        <f t="shared" si="367"/>
        <v>1.0014983912641591</v>
      </c>
      <c r="R1472" s="5">
        <f t="shared" si="368"/>
        <v>1.0014983912641591</v>
      </c>
      <c r="S1472" s="5">
        <f t="shared" si="369"/>
        <v>1.0060329057426094</v>
      </c>
      <c r="T1472" s="5">
        <f t="shared" si="370"/>
        <v>1.0090176311259917</v>
      </c>
      <c r="U1472" s="5">
        <f t="shared" si="371"/>
        <v>1.0090176311259917</v>
      </c>
      <c r="V1472" s="5">
        <f t="shared" si="372"/>
        <v>1.0090176311259917</v>
      </c>
      <c r="W1472" s="5">
        <f t="shared" si="373"/>
        <v>1.0090176311259917</v>
      </c>
      <c r="X1472" s="5">
        <f t="shared" si="374"/>
        <v>1</v>
      </c>
      <c r="Y1472" s="5">
        <f t="shared" si="375"/>
        <v>1.0014983912641591</v>
      </c>
      <c r="Z1472" s="5">
        <f t="shared" si="376"/>
        <v>1</v>
      </c>
      <c r="AA1472" s="5">
        <f t="shared" si="377"/>
        <v>1</v>
      </c>
      <c r="AB1472" s="5">
        <f t="shared" si="378"/>
        <v>1</v>
      </c>
      <c r="AC1472" s="5">
        <f t="shared" si="379"/>
        <v>1</v>
      </c>
      <c r="AD1472" s="5">
        <f t="shared" si="380"/>
        <v>1</v>
      </c>
    </row>
    <row r="1473" spans="15:30" x14ac:dyDescent="0.2">
      <c r="O1473" s="6">
        <f t="shared" si="365"/>
        <v>147.98999999999589</v>
      </c>
      <c r="P1473" s="6">
        <f t="shared" si="366"/>
        <v>147.99999999999588</v>
      </c>
      <c r="Q1473" s="5">
        <f t="shared" si="367"/>
        <v>1.0014651325051511</v>
      </c>
      <c r="R1473" s="5">
        <f t="shared" si="368"/>
        <v>1.0014651325051511</v>
      </c>
      <c r="S1473" s="5">
        <f t="shared" si="369"/>
        <v>1.0059691558284398</v>
      </c>
      <c r="T1473" s="5">
        <f t="shared" si="370"/>
        <v>1.0089423424915265</v>
      </c>
      <c r="U1473" s="5">
        <f t="shared" si="371"/>
        <v>1.0089423424915265</v>
      </c>
      <c r="V1473" s="5">
        <f t="shared" si="372"/>
        <v>1.0089423424915265</v>
      </c>
      <c r="W1473" s="5">
        <f t="shared" si="373"/>
        <v>1.0089423424915265</v>
      </c>
      <c r="X1473" s="5">
        <f t="shared" si="374"/>
        <v>1</v>
      </c>
      <c r="Y1473" s="5">
        <f t="shared" si="375"/>
        <v>1.0014651325051511</v>
      </c>
      <c r="Z1473" s="5">
        <f t="shared" si="376"/>
        <v>1</v>
      </c>
      <c r="AA1473" s="5">
        <f t="shared" si="377"/>
        <v>1</v>
      </c>
      <c r="AB1473" s="5">
        <f t="shared" si="378"/>
        <v>1</v>
      </c>
      <c r="AC1473" s="5">
        <f t="shared" si="379"/>
        <v>1</v>
      </c>
      <c r="AD1473" s="5">
        <f t="shared" si="380"/>
        <v>1</v>
      </c>
    </row>
    <row r="1474" spans="15:30" x14ac:dyDescent="0.2">
      <c r="O1474" s="6">
        <f t="shared" si="365"/>
        <v>148.08999999999588</v>
      </c>
      <c r="P1474" s="6">
        <f t="shared" si="366"/>
        <v>148.09999999999587</v>
      </c>
      <c r="Q1474" s="5">
        <f t="shared" si="367"/>
        <v>1.0014322699066365</v>
      </c>
      <c r="R1474" s="5">
        <f t="shared" si="368"/>
        <v>1.0014322699066365</v>
      </c>
      <c r="S1474" s="5">
        <f t="shared" si="369"/>
        <v>1.0059057902398478</v>
      </c>
      <c r="T1474" s="5">
        <f t="shared" si="370"/>
        <v>1.0088674241758291</v>
      </c>
      <c r="U1474" s="5">
        <f t="shared" si="371"/>
        <v>1.0088674241758291</v>
      </c>
      <c r="V1474" s="5">
        <f t="shared" si="372"/>
        <v>1.0088674241758291</v>
      </c>
      <c r="W1474" s="5">
        <f t="shared" si="373"/>
        <v>1.0088674241758291</v>
      </c>
      <c r="X1474" s="5">
        <f t="shared" si="374"/>
        <v>1</v>
      </c>
      <c r="Y1474" s="5">
        <f t="shared" si="375"/>
        <v>1.0014322699066365</v>
      </c>
      <c r="Z1474" s="5">
        <f t="shared" si="376"/>
        <v>1</v>
      </c>
      <c r="AA1474" s="5">
        <f t="shared" si="377"/>
        <v>1</v>
      </c>
      <c r="AB1474" s="5">
        <f t="shared" si="378"/>
        <v>1</v>
      </c>
      <c r="AC1474" s="5">
        <f t="shared" si="379"/>
        <v>1</v>
      </c>
      <c r="AD1474" s="5">
        <f t="shared" si="380"/>
        <v>1</v>
      </c>
    </row>
    <row r="1475" spans="15:30" x14ac:dyDescent="0.2">
      <c r="O1475" s="6">
        <f t="shared" ref="O1475:O1538" si="381">P1475-0.01</f>
        <v>148.18999999999588</v>
      </c>
      <c r="P1475" s="6">
        <f t="shared" si="366"/>
        <v>148.19999999999587</v>
      </c>
      <c r="Q1475" s="5">
        <f t="shared" si="367"/>
        <v>1.001399802644982</v>
      </c>
      <c r="R1475" s="5">
        <f t="shared" si="368"/>
        <v>1.001399802644982</v>
      </c>
      <c r="S1475" s="5">
        <f t="shared" si="369"/>
        <v>1.0058428081638313</v>
      </c>
      <c r="T1475" s="5">
        <f t="shared" si="370"/>
        <v>1.008792875393173</v>
      </c>
      <c r="U1475" s="5">
        <f t="shared" si="371"/>
        <v>1.008792875393173</v>
      </c>
      <c r="V1475" s="5">
        <f t="shared" si="372"/>
        <v>1.008792875393173</v>
      </c>
      <c r="W1475" s="5">
        <f t="shared" si="373"/>
        <v>1.008792875393173</v>
      </c>
      <c r="X1475" s="5">
        <f t="shared" si="374"/>
        <v>1</v>
      </c>
      <c r="Y1475" s="5">
        <f t="shared" si="375"/>
        <v>1.001399802644982</v>
      </c>
      <c r="Z1475" s="5">
        <f t="shared" si="376"/>
        <v>1</v>
      </c>
      <c r="AA1475" s="5">
        <f t="shared" si="377"/>
        <v>1</v>
      </c>
      <c r="AB1475" s="5">
        <f t="shared" si="378"/>
        <v>1</v>
      </c>
      <c r="AC1475" s="5">
        <f t="shared" si="379"/>
        <v>1</v>
      </c>
      <c r="AD1475" s="5">
        <f t="shared" si="380"/>
        <v>1</v>
      </c>
    </row>
    <row r="1476" spans="15:30" x14ac:dyDescent="0.2">
      <c r="O1476" s="6">
        <f t="shared" si="381"/>
        <v>148.28999999999587</v>
      </c>
      <c r="P1476" s="6">
        <f t="shared" ref="P1476:P1539" si="382">P1475+0.1</f>
        <v>148.29999999999586</v>
      </c>
      <c r="Q1476" s="5">
        <f t="shared" ref="Q1476:Q1539" si="383">IF($P1476&gt;=$D$5,1,10^($C$5*LOG(MAX($P1476,$E$5)/$D$5)^2))</f>
        <v>1.0013677298990524</v>
      </c>
      <c r="R1476" s="5">
        <f t="shared" ref="R1476:R1539" si="384">IF($P1476&gt;=$D$6,1,10^($C$6*LOG(MAX($P1476,$E$6)/$D$6)^2))</f>
        <v>1.0013677298990524</v>
      </c>
      <c r="S1476" s="5">
        <f t="shared" ref="S1476:S1539" si="385">IF($P1476&gt;=$D$7,1,10^($C$7*LOG(MAX($P1476,$E$7)/$D$7)^2))</f>
        <v>1.0057802087898187</v>
      </c>
      <c r="T1476" s="5">
        <f t="shared" ref="T1476:T1539" si="386">IF($P1476&gt;=$D$8,1,10^($C$8*LOG(MAX($P1476,$E$8)/$D$8)^2))</f>
        <v>1.008718695360157</v>
      </c>
      <c r="U1476" s="5">
        <f t="shared" ref="U1476:U1539" si="387">IF($P1476&gt;=$D$9,1,10^($C$9*LOG(MAX($P1476,$E$9)/$D$9)^2))</f>
        <v>1.008718695360157</v>
      </c>
      <c r="V1476" s="5">
        <f t="shared" ref="V1476:V1539" si="388">IF($P1476&gt;=$D$10,1,10^($C$10*LOG(MAX($P1476,$E$10)/$D$10)^2))</f>
        <v>1.008718695360157</v>
      </c>
      <c r="W1476" s="5">
        <f t="shared" ref="W1476:W1539" si="389">IF($P1476&gt;=$D$11,1,10^($C$11*LOG(MAX($P1476,$E$11)/$D$11)^2))</f>
        <v>1.008718695360157</v>
      </c>
      <c r="X1476" s="5">
        <f t="shared" ref="X1476:X1539" si="390">IF($P1476&gt;=$H1478,1,10^($G$5*LOG(MAX($P1476,$I$5)/$H$5)^2))</f>
        <v>1</v>
      </c>
      <c r="Y1476" s="5">
        <f t="shared" ref="Y1476:Y1539" si="391">IF($P1476&gt;=$H$6,1,10^($G$6*LOG(MAX($P1476,$I$6)/$H$6)^2))</f>
        <v>1.0013677298990524</v>
      </c>
      <c r="Z1476" s="5">
        <f t="shared" ref="Z1476:Z1539" si="392">IF($P1476&gt;=$H$7,1,10^($G$7*LOG(MAX($P1476,$I$7)/$H$7)^2))</f>
        <v>1</v>
      </c>
      <c r="AA1476" s="5">
        <f t="shared" ref="AA1476:AA1539" si="393">IF(P1476&gt;=$H$8,1,10^($G$8*LOG(MAX($P1476,$I$8)/$H$8)^2))</f>
        <v>1</v>
      </c>
      <c r="AB1476" s="5">
        <f t="shared" ref="AB1476:AB1539" si="394">IF($P1476&gt;=$H$9,1,10^($G$9*LOG(MAX($P1476,$I$9)/$H$9)^2))</f>
        <v>1</v>
      </c>
      <c r="AC1476" s="5">
        <f t="shared" ref="AC1476:AC1539" si="395">IF($P1476&gt;=$H$10,1,10^($G$10*LOG(MAX($P1476,$I$10)/$H$10)^2))</f>
        <v>1</v>
      </c>
      <c r="AD1476" s="5">
        <f t="shared" ref="AD1476:AD1539" si="396">IF($P1476&gt;=$H$11,1,10^($G$11*LOG(MAX($P1476,$I$11)/$H$11)^2))</f>
        <v>1</v>
      </c>
    </row>
    <row r="1477" spans="15:30" x14ac:dyDescent="0.2">
      <c r="O1477" s="6">
        <f t="shared" si="381"/>
        <v>148.38999999999587</v>
      </c>
      <c r="P1477" s="6">
        <f t="shared" si="382"/>
        <v>148.39999999999586</v>
      </c>
      <c r="Q1477" s="5">
        <f t="shared" si="383"/>
        <v>1.0013360508502001</v>
      </c>
      <c r="R1477" s="5">
        <f t="shared" si="384"/>
        <v>1.0013360508502001</v>
      </c>
      <c r="S1477" s="5">
        <f t="shared" si="385"/>
        <v>1.0057179913096601</v>
      </c>
      <c r="T1477" s="5">
        <f t="shared" si="386"/>
        <v>1.0086448832956962</v>
      </c>
      <c r="U1477" s="5">
        <f t="shared" si="387"/>
        <v>1.0086448832956962</v>
      </c>
      <c r="V1477" s="5">
        <f t="shared" si="388"/>
        <v>1.0086448832956962</v>
      </c>
      <c r="W1477" s="5">
        <f t="shared" si="389"/>
        <v>1.0086448832956962</v>
      </c>
      <c r="X1477" s="5">
        <f t="shared" si="390"/>
        <v>1</v>
      </c>
      <c r="Y1477" s="5">
        <f t="shared" si="391"/>
        <v>1.0013360508502001</v>
      </c>
      <c r="Z1477" s="5">
        <f t="shared" si="392"/>
        <v>1</v>
      </c>
      <c r="AA1477" s="5">
        <f t="shared" si="393"/>
        <v>1</v>
      </c>
      <c r="AB1477" s="5">
        <f t="shared" si="394"/>
        <v>1</v>
      </c>
      <c r="AC1477" s="5">
        <f t="shared" si="395"/>
        <v>1</v>
      </c>
      <c r="AD1477" s="5">
        <f t="shared" si="396"/>
        <v>1</v>
      </c>
    </row>
    <row r="1478" spans="15:30" x14ac:dyDescent="0.2">
      <c r="O1478" s="6">
        <f t="shared" si="381"/>
        <v>148.48999999999586</v>
      </c>
      <c r="P1478" s="6">
        <f t="shared" si="382"/>
        <v>148.49999999999585</v>
      </c>
      <c r="Q1478" s="5">
        <f t="shared" si="383"/>
        <v>1.0013047646822564</v>
      </c>
      <c r="R1478" s="5">
        <f t="shared" si="384"/>
        <v>1.0013047646822564</v>
      </c>
      <c r="S1478" s="5">
        <f t="shared" si="385"/>
        <v>1.0056561549176188</v>
      </c>
      <c r="T1478" s="5">
        <f t="shared" si="386"/>
        <v>1.0085714384210129</v>
      </c>
      <c r="U1478" s="5">
        <f t="shared" si="387"/>
        <v>1.0085714384210129</v>
      </c>
      <c r="V1478" s="5">
        <f t="shared" si="388"/>
        <v>1.0085714384210129</v>
      </c>
      <c r="W1478" s="5">
        <f t="shared" si="389"/>
        <v>1.0085714384210129</v>
      </c>
      <c r="X1478" s="5">
        <f t="shared" si="390"/>
        <v>1</v>
      </c>
      <c r="Y1478" s="5">
        <f t="shared" si="391"/>
        <v>1.0013047646822564</v>
      </c>
      <c r="Z1478" s="5">
        <f t="shared" si="392"/>
        <v>1</v>
      </c>
      <c r="AA1478" s="5">
        <f t="shared" si="393"/>
        <v>1</v>
      </c>
      <c r="AB1478" s="5">
        <f t="shared" si="394"/>
        <v>1</v>
      </c>
      <c r="AC1478" s="5">
        <f t="shared" si="395"/>
        <v>1</v>
      </c>
      <c r="AD1478" s="5">
        <f t="shared" si="396"/>
        <v>1</v>
      </c>
    </row>
    <row r="1479" spans="15:30" x14ac:dyDescent="0.2">
      <c r="O1479" s="6">
        <f t="shared" si="381"/>
        <v>148.58999999999585</v>
      </c>
      <c r="P1479" s="6">
        <f t="shared" si="382"/>
        <v>148.59999999999584</v>
      </c>
      <c r="Q1479" s="5">
        <f t="shared" si="383"/>
        <v>1.0012738705815223</v>
      </c>
      <c r="R1479" s="5">
        <f t="shared" si="384"/>
        <v>1.0012738705815223</v>
      </c>
      <c r="S1479" s="5">
        <f t="shared" si="385"/>
        <v>1.0055946988103615</v>
      </c>
      <c r="T1479" s="5">
        <f t="shared" si="386"/>
        <v>1.0084983599596296</v>
      </c>
      <c r="U1479" s="5">
        <f t="shared" si="387"/>
        <v>1.0084983599596296</v>
      </c>
      <c r="V1479" s="5">
        <f t="shared" si="388"/>
        <v>1.0084983599596296</v>
      </c>
      <c r="W1479" s="5">
        <f t="shared" si="389"/>
        <v>1.0084983599596296</v>
      </c>
      <c r="X1479" s="5">
        <f t="shared" si="390"/>
        <v>1</v>
      </c>
      <c r="Y1479" s="5">
        <f t="shared" si="391"/>
        <v>1.0012738705815223</v>
      </c>
      <c r="Z1479" s="5">
        <f t="shared" si="392"/>
        <v>1</v>
      </c>
      <c r="AA1479" s="5">
        <f t="shared" si="393"/>
        <v>1</v>
      </c>
      <c r="AB1479" s="5">
        <f t="shared" si="394"/>
        <v>1</v>
      </c>
      <c r="AC1479" s="5">
        <f t="shared" si="395"/>
        <v>1</v>
      </c>
      <c r="AD1479" s="5">
        <f t="shared" si="396"/>
        <v>1</v>
      </c>
    </row>
    <row r="1480" spans="15:30" x14ac:dyDescent="0.2">
      <c r="O1480" s="6">
        <f t="shared" si="381"/>
        <v>148.68999999999585</v>
      </c>
      <c r="P1480" s="6">
        <f t="shared" si="382"/>
        <v>148.69999999999584</v>
      </c>
      <c r="Q1480" s="5">
        <f t="shared" si="383"/>
        <v>1.0012433677367594</v>
      </c>
      <c r="R1480" s="5">
        <f t="shared" si="384"/>
        <v>1.0012433677367594</v>
      </c>
      <c r="S1480" s="5">
        <f t="shared" si="385"/>
        <v>1.0055336221869502</v>
      </c>
      <c r="T1480" s="5">
        <f t="shared" si="386"/>
        <v>1.0084256471373589</v>
      </c>
      <c r="U1480" s="5">
        <f t="shared" si="387"/>
        <v>1.0084256471373589</v>
      </c>
      <c r="V1480" s="5">
        <f t="shared" si="388"/>
        <v>1.0084256471373589</v>
      </c>
      <c r="W1480" s="5">
        <f t="shared" si="389"/>
        <v>1.0084256471373589</v>
      </c>
      <c r="X1480" s="5">
        <f t="shared" si="390"/>
        <v>1</v>
      </c>
      <c r="Y1480" s="5">
        <f t="shared" si="391"/>
        <v>1.0012433677367594</v>
      </c>
      <c r="Z1480" s="5">
        <f t="shared" si="392"/>
        <v>1</v>
      </c>
      <c r="AA1480" s="5">
        <f t="shared" si="393"/>
        <v>1</v>
      </c>
      <c r="AB1480" s="5">
        <f t="shared" si="394"/>
        <v>1</v>
      </c>
      <c r="AC1480" s="5">
        <f t="shared" si="395"/>
        <v>1</v>
      </c>
      <c r="AD1480" s="5">
        <f t="shared" si="396"/>
        <v>1</v>
      </c>
    </row>
    <row r="1481" spans="15:30" x14ac:dyDescent="0.2">
      <c r="O1481" s="6">
        <f t="shared" si="381"/>
        <v>148.78999999999584</v>
      </c>
      <c r="P1481" s="6">
        <f t="shared" si="382"/>
        <v>148.79999999999583</v>
      </c>
      <c r="Q1481" s="5">
        <f t="shared" si="383"/>
        <v>1.0012132553391797</v>
      </c>
      <c r="R1481" s="5">
        <f t="shared" si="384"/>
        <v>1.0012132553391797</v>
      </c>
      <c r="S1481" s="5">
        <f t="shared" si="385"/>
        <v>1.0054729242488327</v>
      </c>
      <c r="T1481" s="5">
        <f t="shared" si="386"/>
        <v>1.0083532991822968</v>
      </c>
      <c r="U1481" s="5">
        <f t="shared" si="387"/>
        <v>1.0083532991822968</v>
      </c>
      <c r="V1481" s="5">
        <f t="shared" si="388"/>
        <v>1.0083532991822968</v>
      </c>
      <c r="W1481" s="5">
        <f t="shared" si="389"/>
        <v>1.0083532991822968</v>
      </c>
      <c r="X1481" s="5">
        <f t="shared" si="390"/>
        <v>1</v>
      </c>
      <c r="Y1481" s="5">
        <f t="shared" si="391"/>
        <v>1.0012132553391797</v>
      </c>
      <c r="Z1481" s="5">
        <f t="shared" si="392"/>
        <v>1</v>
      </c>
      <c r="AA1481" s="5">
        <f t="shared" si="393"/>
        <v>1</v>
      </c>
      <c r="AB1481" s="5">
        <f t="shared" si="394"/>
        <v>1</v>
      </c>
      <c r="AC1481" s="5">
        <f t="shared" si="395"/>
        <v>1</v>
      </c>
      <c r="AD1481" s="5">
        <f t="shared" si="396"/>
        <v>1</v>
      </c>
    </row>
    <row r="1482" spans="15:30" x14ac:dyDescent="0.2">
      <c r="O1482" s="6">
        <f t="shared" si="381"/>
        <v>148.88999999999584</v>
      </c>
      <c r="P1482" s="6">
        <f t="shared" si="382"/>
        <v>148.89999999999583</v>
      </c>
      <c r="Q1482" s="5">
        <f t="shared" si="383"/>
        <v>1.0011835325824381</v>
      </c>
      <c r="R1482" s="5">
        <f t="shared" si="384"/>
        <v>1.0011835325824381</v>
      </c>
      <c r="S1482" s="5">
        <f t="shared" si="385"/>
        <v>1.0054126041998346</v>
      </c>
      <c r="T1482" s="5">
        <f t="shared" si="386"/>
        <v>1.0082813153248125</v>
      </c>
      <c r="U1482" s="5">
        <f t="shared" si="387"/>
        <v>1.0082813153248125</v>
      </c>
      <c r="V1482" s="5">
        <f t="shared" si="388"/>
        <v>1.0082813153248125</v>
      </c>
      <c r="W1482" s="5">
        <f t="shared" si="389"/>
        <v>1.0082813153248125</v>
      </c>
      <c r="X1482" s="5">
        <f t="shared" si="390"/>
        <v>1</v>
      </c>
      <c r="Y1482" s="5">
        <f t="shared" si="391"/>
        <v>1.0011835325824381</v>
      </c>
      <c r="Z1482" s="5">
        <f t="shared" si="392"/>
        <v>1</v>
      </c>
      <c r="AA1482" s="5">
        <f t="shared" si="393"/>
        <v>1</v>
      </c>
      <c r="AB1482" s="5">
        <f t="shared" si="394"/>
        <v>1</v>
      </c>
      <c r="AC1482" s="5">
        <f t="shared" si="395"/>
        <v>1</v>
      </c>
      <c r="AD1482" s="5">
        <f t="shared" si="396"/>
        <v>1</v>
      </c>
    </row>
    <row r="1483" spans="15:30" x14ac:dyDescent="0.2">
      <c r="O1483" s="6">
        <f t="shared" si="381"/>
        <v>148.98999999999583</v>
      </c>
      <c r="P1483" s="6">
        <f t="shared" si="382"/>
        <v>148.99999999999582</v>
      </c>
      <c r="Q1483" s="5">
        <f t="shared" si="383"/>
        <v>1.0011541986626218</v>
      </c>
      <c r="R1483" s="5">
        <f t="shared" si="384"/>
        <v>1.0011541986626218</v>
      </c>
      <c r="S1483" s="5">
        <f t="shared" si="385"/>
        <v>1.0053526612461496</v>
      </c>
      <c r="T1483" s="5">
        <f t="shared" si="386"/>
        <v>1.0082096947975421</v>
      </c>
      <c r="U1483" s="5">
        <f t="shared" si="387"/>
        <v>1.0082096947975421</v>
      </c>
      <c r="V1483" s="5">
        <f t="shared" si="388"/>
        <v>1.0082096947975421</v>
      </c>
      <c r="W1483" s="5">
        <f t="shared" si="389"/>
        <v>1.0082096947975421</v>
      </c>
      <c r="X1483" s="5">
        <f t="shared" si="390"/>
        <v>1</v>
      </c>
      <c r="Y1483" s="5">
        <f t="shared" si="391"/>
        <v>1.0011541986626218</v>
      </c>
      <c r="Z1483" s="5">
        <f t="shared" si="392"/>
        <v>1</v>
      </c>
      <c r="AA1483" s="5">
        <f t="shared" si="393"/>
        <v>1</v>
      </c>
      <c r="AB1483" s="5">
        <f t="shared" si="394"/>
        <v>1</v>
      </c>
      <c r="AC1483" s="5">
        <f t="shared" si="395"/>
        <v>1</v>
      </c>
      <c r="AD1483" s="5">
        <f t="shared" si="396"/>
        <v>1</v>
      </c>
    </row>
    <row r="1484" spans="15:30" x14ac:dyDescent="0.2">
      <c r="O1484" s="6">
        <f t="shared" si="381"/>
        <v>149.08999999999583</v>
      </c>
      <c r="P1484" s="6">
        <f t="shared" si="382"/>
        <v>149.09999999999582</v>
      </c>
      <c r="Q1484" s="5">
        <f t="shared" si="383"/>
        <v>1.0011252527782417</v>
      </c>
      <c r="R1484" s="5">
        <f t="shared" si="384"/>
        <v>1.0011252527782417</v>
      </c>
      <c r="S1484" s="5">
        <f t="shared" si="385"/>
        <v>1.0052930945963314</v>
      </c>
      <c r="T1484" s="5">
        <f t="shared" si="386"/>
        <v>1.0081384368353783</v>
      </c>
      <c r="U1484" s="5">
        <f t="shared" si="387"/>
        <v>1.0081384368353783</v>
      </c>
      <c r="V1484" s="5">
        <f t="shared" si="388"/>
        <v>1.0081384368353783</v>
      </c>
      <c r="W1484" s="5">
        <f t="shared" si="389"/>
        <v>1.0081384368353783</v>
      </c>
      <c r="X1484" s="5">
        <f t="shared" si="390"/>
        <v>1</v>
      </c>
      <c r="Y1484" s="5">
        <f t="shared" si="391"/>
        <v>1.0011252527782417</v>
      </c>
      <c r="Z1484" s="5">
        <f t="shared" si="392"/>
        <v>1</v>
      </c>
      <c r="AA1484" s="5">
        <f t="shared" si="393"/>
        <v>1</v>
      </c>
      <c r="AB1484" s="5">
        <f t="shared" si="394"/>
        <v>1</v>
      </c>
      <c r="AC1484" s="5">
        <f t="shared" si="395"/>
        <v>1</v>
      </c>
      <c r="AD1484" s="5">
        <f t="shared" si="396"/>
        <v>1</v>
      </c>
    </row>
    <row r="1485" spans="15:30" x14ac:dyDescent="0.2">
      <c r="O1485" s="6">
        <f t="shared" si="381"/>
        <v>149.18999999999582</v>
      </c>
      <c r="P1485" s="6">
        <f t="shared" si="382"/>
        <v>149.19999999999581</v>
      </c>
      <c r="Q1485" s="5">
        <f t="shared" si="383"/>
        <v>1.001096694130224</v>
      </c>
      <c r="R1485" s="5">
        <f t="shared" si="384"/>
        <v>1.001096694130224</v>
      </c>
      <c r="S1485" s="5">
        <f t="shared" si="385"/>
        <v>1.0052339034612852</v>
      </c>
      <c r="T1485" s="5">
        <f t="shared" si="386"/>
        <v>1.008067540675464</v>
      </c>
      <c r="U1485" s="5">
        <f t="shared" si="387"/>
        <v>1.008067540675464</v>
      </c>
      <c r="V1485" s="5">
        <f t="shared" si="388"/>
        <v>1.008067540675464</v>
      </c>
      <c r="W1485" s="5">
        <f t="shared" si="389"/>
        <v>1.008067540675464</v>
      </c>
      <c r="X1485" s="5">
        <f t="shared" si="390"/>
        <v>1</v>
      </c>
      <c r="Y1485" s="5">
        <f t="shared" si="391"/>
        <v>1.001096694130224</v>
      </c>
      <c r="Z1485" s="5">
        <f t="shared" si="392"/>
        <v>1</v>
      </c>
      <c r="AA1485" s="5">
        <f t="shared" si="393"/>
        <v>1</v>
      </c>
      <c r="AB1485" s="5">
        <f t="shared" si="394"/>
        <v>1</v>
      </c>
      <c r="AC1485" s="5">
        <f t="shared" si="395"/>
        <v>1</v>
      </c>
      <c r="AD1485" s="5">
        <f t="shared" si="396"/>
        <v>1</v>
      </c>
    </row>
    <row r="1486" spans="15:30" x14ac:dyDescent="0.2">
      <c r="O1486" s="6">
        <f t="shared" si="381"/>
        <v>149.28999999999581</v>
      </c>
      <c r="P1486" s="6">
        <f t="shared" si="382"/>
        <v>149.2999999999958</v>
      </c>
      <c r="Q1486" s="5">
        <f t="shared" si="383"/>
        <v>1.0010685219219007</v>
      </c>
      <c r="R1486" s="5">
        <f t="shared" si="384"/>
        <v>1.0010685219219007</v>
      </c>
      <c r="S1486" s="5">
        <f t="shared" si="385"/>
        <v>1.0051750870542577</v>
      </c>
      <c r="T1486" s="5">
        <f t="shared" si="386"/>
        <v>1.0079970055571827</v>
      </c>
      <c r="U1486" s="5">
        <f t="shared" si="387"/>
        <v>1.0079970055571827</v>
      </c>
      <c r="V1486" s="5">
        <f t="shared" si="388"/>
        <v>1.0079970055571827</v>
      </c>
      <c r="W1486" s="5">
        <f t="shared" si="389"/>
        <v>1.0079970055571827</v>
      </c>
      <c r="X1486" s="5">
        <f t="shared" si="390"/>
        <v>1</v>
      </c>
      <c r="Y1486" s="5">
        <f t="shared" si="391"/>
        <v>1.0010685219219007</v>
      </c>
      <c r="Z1486" s="5">
        <f t="shared" si="392"/>
        <v>1</v>
      </c>
      <c r="AA1486" s="5">
        <f t="shared" si="393"/>
        <v>1</v>
      </c>
      <c r="AB1486" s="5">
        <f t="shared" si="394"/>
        <v>1</v>
      </c>
      <c r="AC1486" s="5">
        <f t="shared" si="395"/>
        <v>1</v>
      </c>
      <c r="AD1486" s="5">
        <f t="shared" si="396"/>
        <v>1</v>
      </c>
    </row>
    <row r="1487" spans="15:30" x14ac:dyDescent="0.2">
      <c r="O1487" s="6">
        <f t="shared" si="381"/>
        <v>149.38999999999581</v>
      </c>
      <c r="P1487" s="6">
        <f t="shared" si="382"/>
        <v>149.3999999999958</v>
      </c>
      <c r="Q1487" s="5">
        <f t="shared" si="383"/>
        <v>1.0010407353589998</v>
      </c>
      <c r="R1487" s="5">
        <f t="shared" si="384"/>
        <v>1.0010407353589998</v>
      </c>
      <c r="S1487" s="5">
        <f t="shared" si="385"/>
        <v>1.0051166445908304</v>
      </c>
      <c r="T1487" s="5">
        <f t="shared" si="386"/>
        <v>1.0079268307221512</v>
      </c>
      <c r="U1487" s="5">
        <f t="shared" si="387"/>
        <v>1.0079268307221512</v>
      </c>
      <c r="V1487" s="5">
        <f t="shared" si="388"/>
        <v>1.0079268307221512</v>
      </c>
      <c r="W1487" s="5">
        <f t="shared" si="389"/>
        <v>1.0079268307221512</v>
      </c>
      <c r="X1487" s="5">
        <f t="shared" si="390"/>
        <v>1</v>
      </c>
      <c r="Y1487" s="5">
        <f t="shared" si="391"/>
        <v>1.0010407353589998</v>
      </c>
      <c r="Z1487" s="5">
        <f t="shared" si="392"/>
        <v>1</v>
      </c>
      <c r="AA1487" s="5">
        <f t="shared" si="393"/>
        <v>1</v>
      </c>
      <c r="AB1487" s="5">
        <f t="shared" si="394"/>
        <v>1</v>
      </c>
      <c r="AC1487" s="5">
        <f t="shared" si="395"/>
        <v>1</v>
      </c>
      <c r="AD1487" s="5">
        <f t="shared" si="396"/>
        <v>1</v>
      </c>
    </row>
    <row r="1488" spans="15:30" x14ac:dyDescent="0.2">
      <c r="O1488" s="6">
        <f t="shared" si="381"/>
        <v>149.4899999999958</v>
      </c>
      <c r="P1488" s="6">
        <f t="shared" si="382"/>
        <v>149.49999999999579</v>
      </c>
      <c r="Q1488" s="5">
        <f t="shared" si="383"/>
        <v>1.0010133336496385</v>
      </c>
      <c r="R1488" s="5">
        <f t="shared" si="384"/>
        <v>1.0010133336496385</v>
      </c>
      <c r="S1488" s="5">
        <f t="shared" si="385"/>
        <v>1.0050585752889099</v>
      </c>
      <c r="T1488" s="5">
        <f t="shared" si="386"/>
        <v>1.0078570154142108</v>
      </c>
      <c r="U1488" s="5">
        <f t="shared" si="387"/>
        <v>1.0078570154142108</v>
      </c>
      <c r="V1488" s="5">
        <f t="shared" si="388"/>
        <v>1.0078570154142108</v>
      </c>
      <c r="W1488" s="5">
        <f t="shared" si="389"/>
        <v>1.0078570154142108</v>
      </c>
      <c r="X1488" s="5">
        <f t="shared" si="390"/>
        <v>1</v>
      </c>
      <c r="Y1488" s="5">
        <f t="shared" si="391"/>
        <v>1.0010133336496385</v>
      </c>
      <c r="Z1488" s="5">
        <f t="shared" si="392"/>
        <v>1</v>
      </c>
      <c r="AA1488" s="5">
        <f t="shared" si="393"/>
        <v>1</v>
      </c>
      <c r="AB1488" s="5">
        <f t="shared" si="394"/>
        <v>1</v>
      </c>
      <c r="AC1488" s="5">
        <f t="shared" si="395"/>
        <v>1</v>
      </c>
      <c r="AD1488" s="5">
        <f t="shared" si="396"/>
        <v>1</v>
      </c>
    </row>
    <row r="1489" spans="15:30" x14ac:dyDescent="0.2">
      <c r="O1489" s="6">
        <f t="shared" si="381"/>
        <v>149.5899999999958</v>
      </c>
      <c r="P1489" s="6">
        <f t="shared" si="382"/>
        <v>149.59999999999579</v>
      </c>
      <c r="Q1489" s="5">
        <f t="shared" si="383"/>
        <v>1.0009863160043124</v>
      </c>
      <c r="R1489" s="5">
        <f t="shared" si="384"/>
        <v>1.0009863160043124</v>
      </c>
      <c r="S1489" s="5">
        <f t="shared" si="385"/>
        <v>1.0050008783687192</v>
      </c>
      <c r="T1489" s="5">
        <f t="shared" si="386"/>
        <v>1.0077875588794198</v>
      </c>
      <c r="U1489" s="5">
        <f t="shared" si="387"/>
        <v>1.0077875588794198</v>
      </c>
      <c r="V1489" s="5">
        <f t="shared" si="388"/>
        <v>1.0077875588794198</v>
      </c>
      <c r="W1489" s="5">
        <f t="shared" si="389"/>
        <v>1.0077875588794198</v>
      </c>
      <c r="X1489" s="5">
        <f t="shared" si="390"/>
        <v>1</v>
      </c>
      <c r="Y1489" s="5">
        <f t="shared" si="391"/>
        <v>1.0009863160043124</v>
      </c>
      <c r="Z1489" s="5">
        <f t="shared" si="392"/>
        <v>1</v>
      </c>
      <c r="AA1489" s="5">
        <f t="shared" si="393"/>
        <v>1</v>
      </c>
      <c r="AB1489" s="5">
        <f t="shared" si="394"/>
        <v>1</v>
      </c>
      <c r="AC1489" s="5">
        <f t="shared" si="395"/>
        <v>1</v>
      </c>
      <c r="AD1489" s="5">
        <f t="shared" si="396"/>
        <v>1</v>
      </c>
    </row>
    <row r="1490" spans="15:30" x14ac:dyDescent="0.2">
      <c r="O1490" s="6">
        <f t="shared" si="381"/>
        <v>149.68999999999579</v>
      </c>
      <c r="P1490" s="6">
        <f t="shared" si="382"/>
        <v>149.69999999999578</v>
      </c>
      <c r="Q1490" s="5">
        <f t="shared" si="383"/>
        <v>1.000959681635887</v>
      </c>
      <c r="R1490" s="5">
        <f t="shared" si="384"/>
        <v>1.000959681635887</v>
      </c>
      <c r="S1490" s="5">
        <f t="shared" si="385"/>
        <v>1.0049435530527897</v>
      </c>
      <c r="T1490" s="5">
        <f t="shared" si="386"/>
        <v>1.007718460366045</v>
      </c>
      <c r="U1490" s="5">
        <f t="shared" si="387"/>
        <v>1.007718460366045</v>
      </c>
      <c r="V1490" s="5">
        <f t="shared" si="388"/>
        <v>1.007718460366045</v>
      </c>
      <c r="W1490" s="5">
        <f t="shared" si="389"/>
        <v>1.007718460366045</v>
      </c>
      <c r="X1490" s="5">
        <f t="shared" si="390"/>
        <v>1</v>
      </c>
      <c r="Y1490" s="5">
        <f t="shared" si="391"/>
        <v>1.000959681635887</v>
      </c>
      <c r="Z1490" s="5">
        <f t="shared" si="392"/>
        <v>1</v>
      </c>
      <c r="AA1490" s="5">
        <f t="shared" si="393"/>
        <v>1</v>
      </c>
      <c r="AB1490" s="5">
        <f t="shared" si="394"/>
        <v>1</v>
      </c>
      <c r="AC1490" s="5">
        <f t="shared" si="395"/>
        <v>1</v>
      </c>
      <c r="AD1490" s="5">
        <f t="shared" si="396"/>
        <v>1</v>
      </c>
    </row>
    <row r="1491" spans="15:30" x14ac:dyDescent="0.2">
      <c r="O1491" s="6">
        <f t="shared" si="381"/>
        <v>149.78999999999579</v>
      </c>
      <c r="P1491" s="6">
        <f t="shared" si="382"/>
        <v>149.79999999999578</v>
      </c>
      <c r="Q1491" s="5">
        <f t="shared" si="383"/>
        <v>1.0009334297595902</v>
      </c>
      <c r="R1491" s="5">
        <f t="shared" si="384"/>
        <v>1.0009334297595902</v>
      </c>
      <c r="S1491" s="5">
        <f t="shared" si="385"/>
        <v>1.0048865985659527</v>
      </c>
      <c r="T1491" s="5">
        <f t="shared" si="386"/>
        <v>1.0076497191245541</v>
      </c>
      <c r="U1491" s="5">
        <f t="shared" si="387"/>
        <v>1.0076497191245541</v>
      </c>
      <c r="V1491" s="5">
        <f t="shared" si="388"/>
        <v>1.0076497191245541</v>
      </c>
      <c r="W1491" s="5">
        <f t="shared" si="389"/>
        <v>1.0076497191245541</v>
      </c>
      <c r="X1491" s="5">
        <f t="shared" si="390"/>
        <v>1</v>
      </c>
      <c r="Y1491" s="5">
        <f t="shared" si="391"/>
        <v>1.0009334297595902</v>
      </c>
      <c r="Z1491" s="5">
        <f t="shared" si="392"/>
        <v>1</v>
      </c>
      <c r="AA1491" s="5">
        <f t="shared" si="393"/>
        <v>1</v>
      </c>
      <c r="AB1491" s="5">
        <f t="shared" si="394"/>
        <v>1</v>
      </c>
      <c r="AC1491" s="5">
        <f t="shared" si="395"/>
        <v>1</v>
      </c>
      <c r="AD1491" s="5">
        <f t="shared" si="396"/>
        <v>1</v>
      </c>
    </row>
    <row r="1492" spans="15:30" x14ac:dyDescent="0.2">
      <c r="O1492" s="6">
        <f t="shared" si="381"/>
        <v>149.88999999999578</v>
      </c>
      <c r="P1492" s="6">
        <f t="shared" si="382"/>
        <v>149.89999999999577</v>
      </c>
      <c r="Q1492" s="5">
        <f t="shared" si="383"/>
        <v>1.0009075595930017</v>
      </c>
      <c r="R1492" s="5">
        <f t="shared" si="384"/>
        <v>1.0009075595930017</v>
      </c>
      <c r="S1492" s="5">
        <f t="shared" si="385"/>
        <v>1.0048300141353308</v>
      </c>
      <c r="T1492" s="5">
        <f t="shared" si="386"/>
        <v>1.007581334407607</v>
      </c>
      <c r="U1492" s="5">
        <f t="shared" si="387"/>
        <v>1.007581334407607</v>
      </c>
      <c r="V1492" s="5">
        <f t="shared" si="388"/>
        <v>1.007581334407607</v>
      </c>
      <c r="W1492" s="5">
        <f t="shared" si="389"/>
        <v>1.007581334407607</v>
      </c>
      <c r="X1492" s="5">
        <f t="shared" si="390"/>
        <v>1</v>
      </c>
      <c r="Y1492" s="5">
        <f t="shared" si="391"/>
        <v>1.0009075595930017</v>
      </c>
      <c r="Z1492" s="5">
        <f t="shared" si="392"/>
        <v>1</v>
      </c>
      <c r="AA1492" s="5">
        <f t="shared" si="393"/>
        <v>1</v>
      </c>
      <c r="AB1492" s="5">
        <f t="shared" si="394"/>
        <v>1</v>
      </c>
      <c r="AC1492" s="5">
        <f t="shared" si="395"/>
        <v>1</v>
      </c>
      <c r="AD1492" s="5">
        <f t="shared" si="396"/>
        <v>1</v>
      </c>
    </row>
    <row r="1493" spans="15:30" x14ac:dyDescent="0.2">
      <c r="O1493" s="6">
        <f t="shared" si="381"/>
        <v>149.98999999999577</v>
      </c>
      <c r="P1493" s="6">
        <f t="shared" si="382"/>
        <v>149.99999999999577</v>
      </c>
      <c r="Q1493" s="5">
        <f t="shared" si="383"/>
        <v>1.0008820703560457</v>
      </c>
      <c r="R1493" s="5">
        <f t="shared" si="384"/>
        <v>1.0008820703560457</v>
      </c>
      <c r="S1493" s="5">
        <f t="shared" si="385"/>
        <v>1.0047737989903294</v>
      </c>
      <c r="T1493" s="5">
        <f t="shared" si="386"/>
        <v>1.0075133054700487</v>
      </c>
      <c r="U1493" s="5">
        <f t="shared" si="387"/>
        <v>1.0075133054700487</v>
      </c>
      <c r="V1493" s="5">
        <f t="shared" si="388"/>
        <v>1.0075133054700487</v>
      </c>
      <c r="W1493" s="5">
        <f t="shared" si="389"/>
        <v>1.0075133054700487</v>
      </c>
      <c r="X1493" s="5">
        <f t="shared" si="390"/>
        <v>1</v>
      </c>
      <c r="Y1493" s="5">
        <f t="shared" si="391"/>
        <v>1.0008820703560457</v>
      </c>
      <c r="Z1493" s="5">
        <f t="shared" si="392"/>
        <v>1</v>
      </c>
      <c r="AA1493" s="5">
        <f t="shared" si="393"/>
        <v>1</v>
      </c>
      <c r="AB1493" s="5">
        <f t="shared" si="394"/>
        <v>1</v>
      </c>
      <c r="AC1493" s="5">
        <f t="shared" si="395"/>
        <v>1</v>
      </c>
      <c r="AD1493" s="5">
        <f t="shared" si="396"/>
        <v>1</v>
      </c>
    </row>
    <row r="1494" spans="15:30" x14ac:dyDescent="0.2">
      <c r="O1494" s="6">
        <f t="shared" si="381"/>
        <v>150.08999999999577</v>
      </c>
      <c r="P1494" s="6">
        <f t="shared" si="382"/>
        <v>150.09999999999576</v>
      </c>
      <c r="Q1494" s="5">
        <f t="shared" si="383"/>
        <v>1.0008569612709817</v>
      </c>
      <c r="R1494" s="5">
        <f t="shared" si="384"/>
        <v>1.0008569612709817</v>
      </c>
      <c r="S1494" s="5">
        <f t="shared" si="385"/>
        <v>1.0047179523626286</v>
      </c>
      <c r="T1494" s="5">
        <f t="shared" si="386"/>
        <v>1.0074456315689007</v>
      </c>
      <c r="U1494" s="5">
        <f t="shared" si="387"/>
        <v>1.0074456315689007</v>
      </c>
      <c r="V1494" s="5">
        <f t="shared" si="388"/>
        <v>1.0074456315689007</v>
      </c>
      <c r="W1494" s="5">
        <f t="shared" si="389"/>
        <v>1.0074456315689007</v>
      </c>
      <c r="X1494" s="5">
        <f t="shared" si="390"/>
        <v>1</v>
      </c>
      <c r="Y1494" s="5">
        <f t="shared" si="391"/>
        <v>1.0008569612709817</v>
      </c>
      <c r="Z1494" s="5">
        <f t="shared" si="392"/>
        <v>1</v>
      </c>
      <c r="AA1494" s="5">
        <f t="shared" si="393"/>
        <v>1</v>
      </c>
      <c r="AB1494" s="5">
        <f t="shared" si="394"/>
        <v>1</v>
      </c>
      <c r="AC1494" s="5">
        <f t="shared" si="395"/>
        <v>1</v>
      </c>
      <c r="AD1494" s="5">
        <f t="shared" si="396"/>
        <v>1</v>
      </c>
    </row>
    <row r="1495" spans="15:30" x14ac:dyDescent="0.2">
      <c r="O1495" s="6">
        <f t="shared" si="381"/>
        <v>150.18999999999576</v>
      </c>
      <c r="P1495" s="6">
        <f t="shared" si="382"/>
        <v>150.19999999999575</v>
      </c>
      <c r="Q1495" s="5">
        <f t="shared" si="383"/>
        <v>1.0008322315623959</v>
      </c>
      <c r="R1495" s="5">
        <f t="shared" si="384"/>
        <v>1.0008322315623959</v>
      </c>
      <c r="S1495" s="5">
        <f t="shared" si="385"/>
        <v>1.0046624734861749</v>
      </c>
      <c r="T1495" s="5">
        <f t="shared" si="386"/>
        <v>1.0073783119633535</v>
      </c>
      <c r="U1495" s="5">
        <f t="shared" si="387"/>
        <v>1.0073783119633535</v>
      </c>
      <c r="V1495" s="5">
        <f t="shared" si="388"/>
        <v>1.0073783119633535</v>
      </c>
      <c r="W1495" s="5">
        <f t="shared" si="389"/>
        <v>1.0073783119633535</v>
      </c>
      <c r="X1495" s="5">
        <f t="shared" si="390"/>
        <v>1</v>
      </c>
      <c r="Y1495" s="5">
        <f t="shared" si="391"/>
        <v>1.0008322315623959</v>
      </c>
      <c r="Z1495" s="5">
        <f t="shared" si="392"/>
        <v>1</v>
      </c>
      <c r="AA1495" s="5">
        <f t="shared" si="393"/>
        <v>1</v>
      </c>
      <c r="AB1495" s="5">
        <f t="shared" si="394"/>
        <v>1</v>
      </c>
      <c r="AC1495" s="5">
        <f t="shared" si="395"/>
        <v>1</v>
      </c>
      <c r="AD1495" s="5">
        <f t="shared" si="396"/>
        <v>1</v>
      </c>
    </row>
    <row r="1496" spans="15:30" x14ac:dyDescent="0.2">
      <c r="O1496" s="6">
        <f t="shared" si="381"/>
        <v>150.28999999999576</v>
      </c>
      <c r="P1496" s="6">
        <f t="shared" si="382"/>
        <v>150.29999999999575</v>
      </c>
      <c r="Q1496" s="5">
        <f t="shared" si="383"/>
        <v>1.0008078804571923</v>
      </c>
      <c r="R1496" s="5">
        <f t="shared" si="384"/>
        <v>1.0008078804571923</v>
      </c>
      <c r="S1496" s="5">
        <f t="shared" si="385"/>
        <v>1.0046073615971722</v>
      </c>
      <c r="T1496" s="5">
        <f t="shared" si="386"/>
        <v>1.0073113459147587</v>
      </c>
      <c r="U1496" s="5">
        <f t="shared" si="387"/>
        <v>1.0073113459147587</v>
      </c>
      <c r="V1496" s="5">
        <f t="shared" si="388"/>
        <v>1.0073113459147587</v>
      </c>
      <c r="W1496" s="5">
        <f t="shared" si="389"/>
        <v>1.0073113459147587</v>
      </c>
      <c r="X1496" s="5">
        <f t="shared" si="390"/>
        <v>1</v>
      </c>
      <c r="Y1496" s="5">
        <f t="shared" si="391"/>
        <v>1.0008078804571923</v>
      </c>
      <c r="Z1496" s="5">
        <f t="shared" si="392"/>
        <v>1</v>
      </c>
      <c r="AA1496" s="5">
        <f t="shared" si="393"/>
        <v>1</v>
      </c>
      <c r="AB1496" s="5">
        <f t="shared" si="394"/>
        <v>1</v>
      </c>
      <c r="AC1496" s="5">
        <f t="shared" si="395"/>
        <v>1</v>
      </c>
      <c r="AD1496" s="5">
        <f t="shared" si="396"/>
        <v>1</v>
      </c>
    </row>
    <row r="1497" spans="15:30" x14ac:dyDescent="0.2">
      <c r="O1497" s="6">
        <f t="shared" si="381"/>
        <v>150.38999999999575</v>
      </c>
      <c r="P1497" s="6">
        <f t="shared" si="382"/>
        <v>150.39999999999574</v>
      </c>
      <c r="Q1497" s="5">
        <f t="shared" si="383"/>
        <v>1.0007839071845845</v>
      </c>
      <c r="R1497" s="5">
        <f t="shared" si="384"/>
        <v>1.0007839071845845</v>
      </c>
      <c r="S1497" s="5">
        <f t="shared" si="385"/>
        <v>1.0045526159340752</v>
      </c>
      <c r="T1497" s="5">
        <f t="shared" si="386"/>
        <v>1.0072447326866207</v>
      </c>
      <c r="U1497" s="5">
        <f t="shared" si="387"/>
        <v>1.0072447326866207</v>
      </c>
      <c r="V1497" s="5">
        <f t="shared" si="388"/>
        <v>1.0072447326866207</v>
      </c>
      <c r="W1497" s="5">
        <f t="shared" si="389"/>
        <v>1.0072447326866207</v>
      </c>
      <c r="X1497" s="5">
        <f t="shared" si="390"/>
        <v>1</v>
      </c>
      <c r="Y1497" s="5">
        <f t="shared" si="391"/>
        <v>1.0007839071845845</v>
      </c>
      <c r="Z1497" s="5">
        <f t="shared" si="392"/>
        <v>1</v>
      </c>
      <c r="AA1497" s="5">
        <f t="shared" si="393"/>
        <v>1</v>
      </c>
      <c r="AB1497" s="5">
        <f t="shared" si="394"/>
        <v>1</v>
      </c>
      <c r="AC1497" s="5">
        <f t="shared" si="395"/>
        <v>1</v>
      </c>
      <c r="AD1497" s="5">
        <f t="shared" si="396"/>
        <v>1</v>
      </c>
    </row>
    <row r="1498" spans="15:30" x14ac:dyDescent="0.2">
      <c r="O1498" s="6">
        <f t="shared" si="381"/>
        <v>150.48999999999575</v>
      </c>
      <c r="P1498" s="6">
        <f t="shared" si="382"/>
        <v>150.49999999999574</v>
      </c>
      <c r="Q1498" s="5">
        <f t="shared" si="383"/>
        <v>1.0007603109760876</v>
      </c>
      <c r="R1498" s="5">
        <f t="shared" si="384"/>
        <v>1.0007603109760876</v>
      </c>
      <c r="S1498" s="5">
        <f t="shared" si="385"/>
        <v>1.0044982357375793</v>
      </c>
      <c r="T1498" s="5">
        <f t="shared" si="386"/>
        <v>1.0071784715445897</v>
      </c>
      <c r="U1498" s="5">
        <f t="shared" si="387"/>
        <v>1.0071784715445897</v>
      </c>
      <c r="V1498" s="5">
        <f t="shared" si="388"/>
        <v>1.0071784715445897</v>
      </c>
      <c r="W1498" s="5">
        <f t="shared" si="389"/>
        <v>1.0071784715445897</v>
      </c>
      <c r="X1498" s="5">
        <f t="shared" si="390"/>
        <v>1</v>
      </c>
      <c r="Y1498" s="5">
        <f t="shared" si="391"/>
        <v>1.0007603109760876</v>
      </c>
      <c r="Z1498" s="5">
        <f t="shared" si="392"/>
        <v>1</v>
      </c>
      <c r="AA1498" s="5">
        <f t="shared" si="393"/>
        <v>1</v>
      </c>
      <c r="AB1498" s="5">
        <f t="shared" si="394"/>
        <v>1</v>
      </c>
      <c r="AC1498" s="5">
        <f t="shared" si="395"/>
        <v>1</v>
      </c>
      <c r="AD1498" s="5">
        <f t="shared" si="396"/>
        <v>1</v>
      </c>
    </row>
    <row r="1499" spans="15:30" x14ac:dyDescent="0.2">
      <c r="O1499" s="6">
        <f t="shared" si="381"/>
        <v>150.58999999999574</v>
      </c>
      <c r="P1499" s="6">
        <f t="shared" si="382"/>
        <v>150.59999999999573</v>
      </c>
      <c r="Q1499" s="5">
        <f t="shared" si="383"/>
        <v>1.0007370910655089</v>
      </c>
      <c r="R1499" s="5">
        <f t="shared" si="384"/>
        <v>1.0007370910655089</v>
      </c>
      <c r="S1499" s="5">
        <f t="shared" si="385"/>
        <v>1.0044442202506132</v>
      </c>
      <c r="T1499" s="5">
        <f t="shared" si="386"/>
        <v>1.0071125617564534</v>
      </c>
      <c r="U1499" s="5">
        <f t="shared" si="387"/>
        <v>1.0071125617564534</v>
      </c>
      <c r="V1499" s="5">
        <f t="shared" si="388"/>
        <v>1.0071125617564534</v>
      </c>
      <c r="W1499" s="5">
        <f t="shared" si="389"/>
        <v>1.0071125617564534</v>
      </c>
      <c r="X1499" s="5">
        <f t="shared" si="390"/>
        <v>1</v>
      </c>
      <c r="Y1499" s="5">
        <f t="shared" si="391"/>
        <v>1.0007370910655089</v>
      </c>
      <c r="Z1499" s="5">
        <f t="shared" si="392"/>
        <v>1</v>
      </c>
      <c r="AA1499" s="5">
        <f t="shared" si="393"/>
        <v>1</v>
      </c>
      <c r="AB1499" s="5">
        <f t="shared" si="394"/>
        <v>1</v>
      </c>
      <c r="AC1499" s="5">
        <f t="shared" si="395"/>
        <v>1</v>
      </c>
      <c r="AD1499" s="5">
        <f t="shared" si="396"/>
        <v>1</v>
      </c>
    </row>
    <row r="1500" spans="15:30" x14ac:dyDescent="0.2">
      <c r="O1500" s="6">
        <f t="shared" si="381"/>
        <v>150.68999999999573</v>
      </c>
      <c r="P1500" s="6">
        <f t="shared" si="382"/>
        <v>150.69999999999573</v>
      </c>
      <c r="Q1500" s="5">
        <f t="shared" si="383"/>
        <v>1.0007142466889392</v>
      </c>
      <c r="R1500" s="5">
        <f t="shared" si="384"/>
        <v>1.0007142466889392</v>
      </c>
      <c r="S1500" s="5">
        <f t="shared" si="385"/>
        <v>1.0043905687183314</v>
      </c>
      <c r="T1500" s="5">
        <f t="shared" si="386"/>
        <v>1.0070470025921292</v>
      </c>
      <c r="U1500" s="5">
        <f t="shared" si="387"/>
        <v>1.0070470025921292</v>
      </c>
      <c r="V1500" s="5">
        <f t="shared" si="388"/>
        <v>1.0070470025921292</v>
      </c>
      <c r="W1500" s="5">
        <f t="shared" si="389"/>
        <v>1.0070470025921292</v>
      </c>
      <c r="X1500" s="5">
        <f t="shared" si="390"/>
        <v>1</v>
      </c>
      <c r="Y1500" s="5">
        <f t="shared" si="391"/>
        <v>1.0007142466889392</v>
      </c>
      <c r="Z1500" s="5">
        <f t="shared" si="392"/>
        <v>1</v>
      </c>
      <c r="AA1500" s="5">
        <f t="shared" si="393"/>
        <v>1</v>
      </c>
      <c r="AB1500" s="5">
        <f t="shared" si="394"/>
        <v>1</v>
      </c>
      <c r="AC1500" s="5">
        <f t="shared" si="395"/>
        <v>1</v>
      </c>
      <c r="AD1500" s="5">
        <f t="shared" si="396"/>
        <v>1</v>
      </c>
    </row>
    <row r="1501" spans="15:30" x14ac:dyDescent="0.2">
      <c r="O1501" s="6">
        <f t="shared" si="381"/>
        <v>150.78999999999573</v>
      </c>
      <c r="P1501" s="6">
        <f t="shared" si="382"/>
        <v>150.79999999999572</v>
      </c>
      <c r="Q1501" s="5">
        <f t="shared" si="383"/>
        <v>1.0006917770847459</v>
      </c>
      <c r="R1501" s="5">
        <f t="shared" si="384"/>
        <v>1.0006917770847459</v>
      </c>
      <c r="S1501" s="5">
        <f t="shared" si="385"/>
        <v>1.0043372803881054</v>
      </c>
      <c r="T1501" s="5">
        <f t="shared" si="386"/>
        <v>1.0069817933236571</v>
      </c>
      <c r="U1501" s="5">
        <f t="shared" si="387"/>
        <v>1.0069817933236571</v>
      </c>
      <c r="V1501" s="5">
        <f t="shared" si="388"/>
        <v>1.0069817933236571</v>
      </c>
      <c r="W1501" s="5">
        <f t="shared" si="389"/>
        <v>1.0069817933236571</v>
      </c>
      <c r="X1501" s="5">
        <f t="shared" si="390"/>
        <v>1</v>
      </c>
      <c r="Y1501" s="5">
        <f t="shared" si="391"/>
        <v>1.0006917770847459</v>
      </c>
      <c r="Z1501" s="5">
        <f t="shared" si="392"/>
        <v>1</v>
      </c>
      <c r="AA1501" s="5">
        <f t="shared" si="393"/>
        <v>1</v>
      </c>
      <c r="AB1501" s="5">
        <f t="shared" si="394"/>
        <v>1</v>
      </c>
      <c r="AC1501" s="5">
        <f t="shared" si="395"/>
        <v>1</v>
      </c>
      <c r="AD1501" s="5">
        <f t="shared" si="396"/>
        <v>1</v>
      </c>
    </row>
    <row r="1502" spans="15:30" x14ac:dyDescent="0.2">
      <c r="O1502" s="6">
        <f t="shared" si="381"/>
        <v>150.88999999999572</v>
      </c>
      <c r="P1502" s="6">
        <f t="shared" si="382"/>
        <v>150.89999999999571</v>
      </c>
      <c r="Q1502" s="5">
        <f t="shared" si="383"/>
        <v>1.0006696814935632</v>
      </c>
      <c r="R1502" s="5">
        <f t="shared" si="384"/>
        <v>1.0006696814935632</v>
      </c>
      <c r="S1502" s="5">
        <f t="shared" si="385"/>
        <v>1.004284354509515</v>
      </c>
      <c r="T1502" s="5">
        <f t="shared" si="386"/>
        <v>1.0069169332251915</v>
      </c>
      <c r="U1502" s="5">
        <f t="shared" si="387"/>
        <v>1.0069169332251915</v>
      </c>
      <c r="V1502" s="5">
        <f t="shared" si="388"/>
        <v>1.0069169332251915</v>
      </c>
      <c r="W1502" s="5">
        <f t="shared" si="389"/>
        <v>1.0069169332251915</v>
      </c>
      <c r="X1502" s="5">
        <f t="shared" si="390"/>
        <v>1</v>
      </c>
      <c r="Y1502" s="5">
        <f t="shared" si="391"/>
        <v>1.0006696814935632</v>
      </c>
      <c r="Z1502" s="5">
        <f t="shared" si="392"/>
        <v>1</v>
      </c>
      <c r="AA1502" s="5">
        <f t="shared" si="393"/>
        <v>1</v>
      </c>
      <c r="AB1502" s="5">
        <f t="shared" si="394"/>
        <v>1</v>
      </c>
      <c r="AC1502" s="5">
        <f t="shared" si="395"/>
        <v>1</v>
      </c>
      <c r="AD1502" s="5">
        <f t="shared" si="396"/>
        <v>1</v>
      </c>
    </row>
    <row r="1503" spans="15:30" x14ac:dyDescent="0.2">
      <c r="O1503" s="6">
        <f t="shared" si="381"/>
        <v>150.98999999999572</v>
      </c>
      <c r="P1503" s="6">
        <f t="shared" si="382"/>
        <v>150.99999999999571</v>
      </c>
      <c r="Q1503" s="5">
        <f t="shared" si="383"/>
        <v>1.0006479591582844</v>
      </c>
      <c r="R1503" s="5">
        <f t="shared" si="384"/>
        <v>1.0006479591582844</v>
      </c>
      <c r="S1503" s="5">
        <f t="shared" si="385"/>
        <v>1.0042317903343421</v>
      </c>
      <c r="T1503" s="5">
        <f t="shared" si="386"/>
        <v>1.0068524215729935</v>
      </c>
      <c r="U1503" s="5">
        <f t="shared" si="387"/>
        <v>1.0068524215729935</v>
      </c>
      <c r="V1503" s="5">
        <f t="shared" si="388"/>
        <v>1.0068524215729935</v>
      </c>
      <c r="W1503" s="5">
        <f t="shared" si="389"/>
        <v>1.0068524215729935</v>
      </c>
      <c r="X1503" s="5">
        <f t="shared" si="390"/>
        <v>1</v>
      </c>
      <c r="Y1503" s="5">
        <f t="shared" si="391"/>
        <v>1.0006479591582844</v>
      </c>
      <c r="Z1503" s="5">
        <f t="shared" si="392"/>
        <v>1</v>
      </c>
      <c r="AA1503" s="5">
        <f t="shared" si="393"/>
        <v>1</v>
      </c>
      <c r="AB1503" s="5">
        <f t="shared" si="394"/>
        <v>1</v>
      </c>
      <c r="AC1503" s="5">
        <f t="shared" si="395"/>
        <v>1</v>
      </c>
      <c r="AD1503" s="5">
        <f t="shared" si="396"/>
        <v>1</v>
      </c>
    </row>
    <row r="1504" spans="15:30" x14ac:dyDescent="0.2">
      <c r="O1504" s="6">
        <f t="shared" si="381"/>
        <v>151.08999999999571</v>
      </c>
      <c r="P1504" s="6">
        <f t="shared" si="382"/>
        <v>151.0999999999957</v>
      </c>
      <c r="Q1504" s="5">
        <f t="shared" si="383"/>
        <v>1.0006266093240532</v>
      </c>
      <c r="R1504" s="5">
        <f t="shared" si="384"/>
        <v>1.0006266093240532</v>
      </c>
      <c r="S1504" s="5">
        <f t="shared" si="385"/>
        <v>1.0041795871165606</v>
      </c>
      <c r="T1504" s="5">
        <f t="shared" si="386"/>
        <v>1.0067882576454241</v>
      </c>
      <c r="U1504" s="5">
        <f t="shared" si="387"/>
        <v>1.0067882576454241</v>
      </c>
      <c r="V1504" s="5">
        <f t="shared" si="388"/>
        <v>1.0067882576454241</v>
      </c>
      <c r="W1504" s="5">
        <f t="shared" si="389"/>
        <v>1.0067882576454241</v>
      </c>
      <c r="X1504" s="5">
        <f t="shared" si="390"/>
        <v>1</v>
      </c>
      <c r="Y1504" s="5">
        <f t="shared" si="391"/>
        <v>1.0006266093240532</v>
      </c>
      <c r="Z1504" s="5">
        <f t="shared" si="392"/>
        <v>1</v>
      </c>
      <c r="AA1504" s="5">
        <f t="shared" si="393"/>
        <v>1</v>
      </c>
      <c r="AB1504" s="5">
        <f t="shared" si="394"/>
        <v>1</v>
      </c>
      <c r="AC1504" s="5">
        <f t="shared" si="395"/>
        <v>1</v>
      </c>
      <c r="AD1504" s="5">
        <f t="shared" si="396"/>
        <v>1</v>
      </c>
    </row>
    <row r="1505" spans="15:30" x14ac:dyDescent="0.2">
      <c r="O1505" s="6">
        <f t="shared" si="381"/>
        <v>151.18999999999571</v>
      </c>
      <c r="P1505" s="6">
        <f t="shared" si="382"/>
        <v>151.1999999999957</v>
      </c>
      <c r="Q1505" s="5">
        <f t="shared" si="383"/>
        <v>1.0006056312382561</v>
      </c>
      <c r="R1505" s="5">
        <f t="shared" si="384"/>
        <v>1.0006056312382561</v>
      </c>
      <c r="S1505" s="5">
        <f t="shared" si="385"/>
        <v>1.0041277441123304</v>
      </c>
      <c r="T1505" s="5">
        <f t="shared" si="386"/>
        <v>1.0067244407229354</v>
      </c>
      <c r="U1505" s="5">
        <f t="shared" si="387"/>
        <v>1.0067244407229354</v>
      </c>
      <c r="V1505" s="5">
        <f t="shared" si="388"/>
        <v>1.0067244407229354</v>
      </c>
      <c r="W1505" s="5">
        <f t="shared" si="389"/>
        <v>1.0067244407229354</v>
      </c>
      <c r="X1505" s="5">
        <f t="shared" si="390"/>
        <v>1</v>
      </c>
      <c r="Y1505" s="5">
        <f t="shared" si="391"/>
        <v>1.0006056312382561</v>
      </c>
      <c r="Z1505" s="5">
        <f t="shared" si="392"/>
        <v>1</v>
      </c>
      <c r="AA1505" s="5">
        <f t="shared" si="393"/>
        <v>1</v>
      </c>
      <c r="AB1505" s="5">
        <f t="shared" si="394"/>
        <v>1</v>
      </c>
      <c r="AC1505" s="5">
        <f t="shared" si="395"/>
        <v>1</v>
      </c>
      <c r="AD1505" s="5">
        <f t="shared" si="396"/>
        <v>1</v>
      </c>
    </row>
    <row r="1506" spans="15:30" x14ac:dyDescent="0.2">
      <c r="O1506" s="6">
        <f t="shared" si="381"/>
        <v>151.2899999999957</v>
      </c>
      <c r="P1506" s="6">
        <f t="shared" si="382"/>
        <v>151.29999999999569</v>
      </c>
      <c r="Q1506" s="5">
        <f t="shared" si="383"/>
        <v>1.0005850241505134</v>
      </c>
      <c r="R1506" s="5">
        <f t="shared" si="384"/>
        <v>1.0005850241505134</v>
      </c>
      <c r="S1506" s="5">
        <f t="shared" si="385"/>
        <v>1.004076260579988</v>
      </c>
      <c r="T1506" s="5">
        <f t="shared" si="386"/>
        <v>1.0066609700880644</v>
      </c>
      <c r="U1506" s="5">
        <f t="shared" si="387"/>
        <v>1.0066609700880644</v>
      </c>
      <c r="V1506" s="5">
        <f t="shared" si="388"/>
        <v>1.0066609700880644</v>
      </c>
      <c r="W1506" s="5">
        <f t="shared" si="389"/>
        <v>1.0066609700880644</v>
      </c>
      <c r="X1506" s="5">
        <f t="shared" si="390"/>
        <v>1</v>
      </c>
      <c r="Y1506" s="5">
        <f t="shared" si="391"/>
        <v>1.0005850241505134</v>
      </c>
      <c r="Z1506" s="5">
        <f t="shared" si="392"/>
        <v>1</v>
      </c>
      <c r="AA1506" s="5">
        <f t="shared" si="393"/>
        <v>1</v>
      </c>
      <c r="AB1506" s="5">
        <f t="shared" si="394"/>
        <v>1</v>
      </c>
      <c r="AC1506" s="5">
        <f t="shared" si="395"/>
        <v>1</v>
      </c>
      <c r="AD1506" s="5">
        <f t="shared" si="396"/>
        <v>1</v>
      </c>
    </row>
    <row r="1507" spans="15:30" x14ac:dyDescent="0.2">
      <c r="O1507" s="6">
        <f t="shared" si="381"/>
        <v>151.38999999999569</v>
      </c>
      <c r="P1507" s="6">
        <f t="shared" si="382"/>
        <v>151.39999999999569</v>
      </c>
      <c r="Q1507" s="5">
        <f t="shared" si="383"/>
        <v>1.0005647873126717</v>
      </c>
      <c r="R1507" s="5">
        <f t="shared" si="384"/>
        <v>1.0005647873126717</v>
      </c>
      <c r="S1507" s="5">
        <f t="shared" si="385"/>
        <v>1.0040251357800387</v>
      </c>
      <c r="T1507" s="5">
        <f t="shared" si="386"/>
        <v>1.0065978450254247</v>
      </c>
      <c r="U1507" s="5">
        <f t="shared" si="387"/>
        <v>1.0065978450254247</v>
      </c>
      <c r="V1507" s="5">
        <f t="shared" si="388"/>
        <v>1.0065978450254247</v>
      </c>
      <c r="W1507" s="5">
        <f t="shared" si="389"/>
        <v>1.0065978450254247</v>
      </c>
      <c r="X1507" s="5">
        <f t="shared" si="390"/>
        <v>1</v>
      </c>
      <c r="Y1507" s="5">
        <f t="shared" si="391"/>
        <v>1.0005647873126717</v>
      </c>
      <c r="Z1507" s="5">
        <f t="shared" si="392"/>
        <v>1</v>
      </c>
      <c r="AA1507" s="5">
        <f t="shared" si="393"/>
        <v>1</v>
      </c>
      <c r="AB1507" s="5">
        <f t="shared" si="394"/>
        <v>1</v>
      </c>
      <c r="AC1507" s="5">
        <f t="shared" si="395"/>
        <v>1</v>
      </c>
      <c r="AD1507" s="5">
        <f t="shared" si="396"/>
        <v>1</v>
      </c>
    </row>
    <row r="1508" spans="15:30" x14ac:dyDescent="0.2">
      <c r="O1508" s="6">
        <f t="shared" si="381"/>
        <v>151.48999999999569</v>
      </c>
      <c r="P1508" s="6">
        <f t="shared" si="382"/>
        <v>151.49999999999568</v>
      </c>
      <c r="Q1508" s="5">
        <f t="shared" si="383"/>
        <v>1.000544919978795</v>
      </c>
      <c r="R1508" s="5">
        <f t="shared" si="384"/>
        <v>1.000544919978795</v>
      </c>
      <c r="S1508" s="5">
        <f t="shared" si="385"/>
        <v>1.0039743689751501</v>
      </c>
      <c r="T1508" s="5">
        <f t="shared" si="386"/>
        <v>1.0065350648216991</v>
      </c>
      <c r="U1508" s="5">
        <f t="shared" si="387"/>
        <v>1.0065350648216991</v>
      </c>
      <c r="V1508" s="5">
        <f t="shared" si="388"/>
        <v>1.0065350648216991</v>
      </c>
      <c r="W1508" s="5">
        <f t="shared" si="389"/>
        <v>1.0065350648216991</v>
      </c>
      <c r="X1508" s="5">
        <f t="shared" si="390"/>
        <v>1</v>
      </c>
      <c r="Y1508" s="5">
        <f t="shared" si="391"/>
        <v>1.000544919978795</v>
      </c>
      <c r="Z1508" s="5">
        <f t="shared" si="392"/>
        <v>1</v>
      </c>
      <c r="AA1508" s="5">
        <f t="shared" si="393"/>
        <v>1</v>
      </c>
      <c r="AB1508" s="5">
        <f t="shared" si="394"/>
        <v>1</v>
      </c>
      <c r="AC1508" s="5">
        <f t="shared" si="395"/>
        <v>1</v>
      </c>
      <c r="AD1508" s="5">
        <f t="shared" si="396"/>
        <v>1</v>
      </c>
    </row>
    <row r="1509" spans="15:30" x14ac:dyDescent="0.2">
      <c r="O1509" s="6">
        <f t="shared" si="381"/>
        <v>151.58999999999568</v>
      </c>
      <c r="P1509" s="6">
        <f t="shared" si="382"/>
        <v>151.59999999999567</v>
      </c>
      <c r="Q1509" s="5">
        <f t="shared" si="383"/>
        <v>1.0005254214051573</v>
      </c>
      <c r="R1509" s="5">
        <f t="shared" si="384"/>
        <v>1.0005254214051573</v>
      </c>
      <c r="S1509" s="5">
        <f t="shared" si="385"/>
        <v>1.0039239594301426</v>
      </c>
      <c r="T1509" s="5">
        <f t="shared" si="386"/>
        <v>1.006472628765632</v>
      </c>
      <c r="U1509" s="5">
        <f t="shared" si="387"/>
        <v>1.006472628765632</v>
      </c>
      <c r="V1509" s="5">
        <f t="shared" si="388"/>
        <v>1.006472628765632</v>
      </c>
      <c r="W1509" s="5">
        <f t="shared" si="389"/>
        <v>1.006472628765632</v>
      </c>
      <c r="X1509" s="5">
        <f t="shared" si="390"/>
        <v>1</v>
      </c>
      <c r="Y1509" s="5">
        <f t="shared" si="391"/>
        <v>1.0005254214051573</v>
      </c>
      <c r="Z1509" s="5">
        <f t="shared" si="392"/>
        <v>1</v>
      </c>
      <c r="AA1509" s="5">
        <f t="shared" si="393"/>
        <v>1</v>
      </c>
      <c r="AB1509" s="5">
        <f t="shared" si="394"/>
        <v>1</v>
      </c>
      <c r="AC1509" s="5">
        <f t="shared" si="395"/>
        <v>1</v>
      </c>
      <c r="AD1509" s="5">
        <f t="shared" si="396"/>
        <v>1</v>
      </c>
    </row>
    <row r="1510" spans="15:30" x14ac:dyDescent="0.2">
      <c r="O1510" s="6">
        <f t="shared" si="381"/>
        <v>151.68999999999568</v>
      </c>
      <c r="P1510" s="6">
        <f t="shared" si="382"/>
        <v>151.69999999999567</v>
      </c>
      <c r="Q1510" s="5">
        <f t="shared" si="383"/>
        <v>1.000506290850234</v>
      </c>
      <c r="R1510" s="5">
        <f t="shared" si="384"/>
        <v>1.000506290850234</v>
      </c>
      <c r="S1510" s="5">
        <f t="shared" si="385"/>
        <v>1.0038739064119826</v>
      </c>
      <c r="T1510" s="5">
        <f t="shared" si="386"/>
        <v>1.0064105361480229</v>
      </c>
      <c r="U1510" s="5">
        <f t="shared" si="387"/>
        <v>1.0064105361480229</v>
      </c>
      <c r="V1510" s="5">
        <f t="shared" si="388"/>
        <v>1.0064105361480229</v>
      </c>
      <c r="W1510" s="5">
        <f t="shared" si="389"/>
        <v>1.0064105361480229</v>
      </c>
      <c r="X1510" s="5">
        <f t="shared" si="390"/>
        <v>1</v>
      </c>
      <c r="Y1510" s="5">
        <f t="shared" si="391"/>
        <v>1.000506290850234</v>
      </c>
      <c r="Z1510" s="5">
        <f t="shared" si="392"/>
        <v>1</v>
      </c>
      <c r="AA1510" s="5">
        <f t="shared" si="393"/>
        <v>1</v>
      </c>
      <c r="AB1510" s="5">
        <f t="shared" si="394"/>
        <v>1</v>
      </c>
      <c r="AC1510" s="5">
        <f t="shared" si="395"/>
        <v>1</v>
      </c>
      <c r="AD1510" s="5">
        <f t="shared" si="396"/>
        <v>1</v>
      </c>
    </row>
    <row r="1511" spans="15:30" x14ac:dyDescent="0.2">
      <c r="O1511" s="6">
        <f t="shared" si="381"/>
        <v>151.78999999999567</v>
      </c>
      <c r="P1511" s="6">
        <f t="shared" si="382"/>
        <v>151.79999999999566</v>
      </c>
      <c r="Q1511" s="5">
        <f t="shared" si="383"/>
        <v>1.0004875275746943</v>
      </c>
      <c r="R1511" s="5">
        <f t="shared" si="384"/>
        <v>1.0004875275746943</v>
      </c>
      <c r="S1511" s="5">
        <f t="shared" si="385"/>
        <v>1.0038242091897747</v>
      </c>
      <c r="T1511" s="5">
        <f t="shared" si="386"/>
        <v>1.0063487862617182</v>
      </c>
      <c r="U1511" s="5">
        <f t="shared" si="387"/>
        <v>1.0063487862617182</v>
      </c>
      <c r="V1511" s="5">
        <f t="shared" si="388"/>
        <v>1.0063487862617182</v>
      </c>
      <c r="W1511" s="5">
        <f t="shared" si="389"/>
        <v>1.0063487862617182</v>
      </c>
      <c r="X1511" s="5">
        <f t="shared" si="390"/>
        <v>1</v>
      </c>
      <c r="Y1511" s="5">
        <f t="shared" si="391"/>
        <v>1.0004875275746943</v>
      </c>
      <c r="Z1511" s="5">
        <f t="shared" si="392"/>
        <v>1</v>
      </c>
      <c r="AA1511" s="5">
        <f t="shared" si="393"/>
        <v>1</v>
      </c>
      <c r="AB1511" s="5">
        <f t="shared" si="394"/>
        <v>1</v>
      </c>
      <c r="AC1511" s="5">
        <f t="shared" si="395"/>
        <v>1</v>
      </c>
      <c r="AD1511" s="5">
        <f t="shared" si="396"/>
        <v>1</v>
      </c>
    </row>
    <row r="1512" spans="15:30" x14ac:dyDescent="0.2">
      <c r="O1512" s="6">
        <f t="shared" si="381"/>
        <v>151.88999999999567</v>
      </c>
      <c r="P1512" s="6">
        <f t="shared" si="382"/>
        <v>151.89999999999566</v>
      </c>
      <c r="Q1512" s="5">
        <f t="shared" si="383"/>
        <v>1.0004691308413929</v>
      </c>
      <c r="R1512" s="5">
        <f t="shared" si="384"/>
        <v>1.0004691308413929</v>
      </c>
      <c r="S1512" s="5">
        <f t="shared" si="385"/>
        <v>1.0037748670347533</v>
      </c>
      <c r="T1512" s="5">
        <f t="shared" si="386"/>
        <v>1.006287378401604</v>
      </c>
      <c r="U1512" s="5">
        <f t="shared" si="387"/>
        <v>1.006287378401604</v>
      </c>
      <c r="V1512" s="5">
        <f t="shared" si="388"/>
        <v>1.006287378401604</v>
      </c>
      <c r="W1512" s="5">
        <f t="shared" si="389"/>
        <v>1.006287378401604</v>
      </c>
      <c r="X1512" s="5">
        <f t="shared" si="390"/>
        <v>1</v>
      </c>
      <c r="Y1512" s="5">
        <f t="shared" si="391"/>
        <v>1.0004691308413929</v>
      </c>
      <c r="Z1512" s="5">
        <f t="shared" si="392"/>
        <v>1</v>
      </c>
      <c r="AA1512" s="5">
        <f t="shared" si="393"/>
        <v>1</v>
      </c>
      <c r="AB1512" s="5">
        <f t="shared" si="394"/>
        <v>1</v>
      </c>
      <c r="AC1512" s="5">
        <f t="shared" si="395"/>
        <v>1</v>
      </c>
      <c r="AD1512" s="5">
        <f t="shared" si="396"/>
        <v>1</v>
      </c>
    </row>
    <row r="1513" spans="15:30" x14ac:dyDescent="0.2">
      <c r="O1513" s="6">
        <f t="shared" si="381"/>
        <v>151.98999999999566</v>
      </c>
      <c r="P1513" s="6">
        <f t="shared" si="382"/>
        <v>151.99999999999565</v>
      </c>
      <c r="Q1513" s="5">
        <f t="shared" si="383"/>
        <v>1.0004510999153617</v>
      </c>
      <c r="R1513" s="5">
        <f t="shared" si="384"/>
        <v>1.0004510999153617</v>
      </c>
      <c r="S1513" s="5">
        <f t="shared" si="385"/>
        <v>1.0037258792202757</v>
      </c>
      <c r="T1513" s="5">
        <f t="shared" si="386"/>
        <v>1.0062263118645987</v>
      </c>
      <c r="U1513" s="5">
        <f t="shared" si="387"/>
        <v>1.0062263118645987</v>
      </c>
      <c r="V1513" s="5">
        <f t="shared" si="388"/>
        <v>1.0062263118645987</v>
      </c>
      <c r="W1513" s="5">
        <f t="shared" si="389"/>
        <v>1.0062263118645987</v>
      </c>
      <c r="X1513" s="5">
        <f t="shared" si="390"/>
        <v>1</v>
      </c>
      <c r="Y1513" s="5">
        <f t="shared" si="391"/>
        <v>1.0004510999153617</v>
      </c>
      <c r="Z1513" s="5">
        <f t="shared" si="392"/>
        <v>1</v>
      </c>
      <c r="AA1513" s="5">
        <f t="shared" si="393"/>
        <v>1</v>
      </c>
      <c r="AB1513" s="5">
        <f t="shared" si="394"/>
        <v>1</v>
      </c>
      <c r="AC1513" s="5">
        <f t="shared" si="395"/>
        <v>1</v>
      </c>
      <c r="AD1513" s="5">
        <f t="shared" si="396"/>
        <v>1</v>
      </c>
    </row>
    <row r="1514" spans="15:30" x14ac:dyDescent="0.2">
      <c r="O1514" s="6">
        <f t="shared" si="381"/>
        <v>152.08999999999565</v>
      </c>
      <c r="P1514" s="6">
        <f t="shared" si="382"/>
        <v>152.09999999999565</v>
      </c>
      <c r="Q1514" s="5">
        <f t="shared" si="383"/>
        <v>1.0004334340638028</v>
      </c>
      <c r="R1514" s="5">
        <f t="shared" si="384"/>
        <v>1.0004334340638028</v>
      </c>
      <c r="S1514" s="5">
        <f t="shared" si="385"/>
        <v>1.0036772450218139</v>
      </c>
      <c r="T1514" s="5">
        <f t="shared" si="386"/>
        <v>1.0061655859496463</v>
      </c>
      <c r="U1514" s="5">
        <f t="shared" si="387"/>
        <v>1.0061655859496463</v>
      </c>
      <c r="V1514" s="5">
        <f t="shared" si="388"/>
        <v>1.0061655859496463</v>
      </c>
      <c r="W1514" s="5">
        <f t="shared" si="389"/>
        <v>1.0061655859496463</v>
      </c>
      <c r="X1514" s="5">
        <f t="shared" si="390"/>
        <v>1</v>
      </c>
      <c r="Y1514" s="5">
        <f t="shared" si="391"/>
        <v>1.0004334340638028</v>
      </c>
      <c r="Z1514" s="5">
        <f t="shared" si="392"/>
        <v>1</v>
      </c>
      <c r="AA1514" s="5">
        <f t="shared" si="393"/>
        <v>1</v>
      </c>
      <c r="AB1514" s="5">
        <f t="shared" si="394"/>
        <v>1</v>
      </c>
      <c r="AC1514" s="5">
        <f t="shared" si="395"/>
        <v>1</v>
      </c>
      <c r="AD1514" s="5">
        <f t="shared" si="396"/>
        <v>1</v>
      </c>
    </row>
    <row r="1515" spans="15:30" x14ac:dyDescent="0.2">
      <c r="O1515" s="6">
        <f t="shared" si="381"/>
        <v>152.18999999999565</v>
      </c>
      <c r="P1515" s="6">
        <f t="shared" si="382"/>
        <v>152.19999999999564</v>
      </c>
      <c r="Q1515" s="5">
        <f t="shared" si="383"/>
        <v>1.0004161325560796</v>
      </c>
      <c r="R1515" s="5">
        <f t="shared" si="384"/>
        <v>1.0004161325560796</v>
      </c>
      <c r="S1515" s="5">
        <f t="shared" si="385"/>
        <v>1.0036289637169473</v>
      </c>
      <c r="T1515" s="5">
        <f t="shared" si="386"/>
        <v>1.0061051999577086</v>
      </c>
      <c r="U1515" s="5">
        <f t="shared" si="387"/>
        <v>1.0061051999577086</v>
      </c>
      <c r="V1515" s="5">
        <f t="shared" si="388"/>
        <v>1.0061051999577086</v>
      </c>
      <c r="W1515" s="5">
        <f t="shared" si="389"/>
        <v>1.0061051999577086</v>
      </c>
      <c r="X1515" s="5">
        <f t="shared" si="390"/>
        <v>1</v>
      </c>
      <c r="Y1515" s="5">
        <f t="shared" si="391"/>
        <v>1.0004161325560796</v>
      </c>
      <c r="Z1515" s="5">
        <f t="shared" si="392"/>
        <v>1</v>
      </c>
      <c r="AA1515" s="5">
        <f t="shared" si="393"/>
        <v>1</v>
      </c>
      <c r="AB1515" s="5">
        <f t="shared" si="394"/>
        <v>1</v>
      </c>
      <c r="AC1515" s="5">
        <f t="shared" si="395"/>
        <v>1</v>
      </c>
      <c r="AD1515" s="5">
        <f t="shared" si="396"/>
        <v>1</v>
      </c>
    </row>
    <row r="1516" spans="15:30" x14ac:dyDescent="0.2">
      <c r="O1516" s="6">
        <f t="shared" si="381"/>
        <v>152.28999999999564</v>
      </c>
      <c r="P1516" s="6">
        <f t="shared" si="382"/>
        <v>152.29999999999563</v>
      </c>
      <c r="Q1516" s="5">
        <f t="shared" si="383"/>
        <v>1.0003991946637092</v>
      </c>
      <c r="R1516" s="5">
        <f t="shared" si="384"/>
        <v>1.0003991946637092</v>
      </c>
      <c r="S1516" s="5">
        <f t="shared" si="385"/>
        <v>1.0035810345853549</v>
      </c>
      <c r="T1516" s="5">
        <f t="shared" si="386"/>
        <v>1.0060451531917582</v>
      </c>
      <c r="U1516" s="5">
        <f t="shared" si="387"/>
        <v>1.0060451531917582</v>
      </c>
      <c r="V1516" s="5">
        <f t="shared" si="388"/>
        <v>1.0060451531917582</v>
      </c>
      <c r="W1516" s="5">
        <f t="shared" si="389"/>
        <v>1.0060451531917582</v>
      </c>
      <c r="X1516" s="5">
        <f t="shared" si="390"/>
        <v>1</v>
      </c>
      <c r="Y1516" s="5">
        <f t="shared" si="391"/>
        <v>1.0003991946637092</v>
      </c>
      <c r="Z1516" s="5">
        <f t="shared" si="392"/>
        <v>1</v>
      </c>
      <c r="AA1516" s="5">
        <f t="shared" si="393"/>
        <v>1</v>
      </c>
      <c r="AB1516" s="5">
        <f t="shared" si="394"/>
        <v>1</v>
      </c>
      <c r="AC1516" s="5">
        <f t="shared" si="395"/>
        <v>1</v>
      </c>
      <c r="AD1516" s="5">
        <f t="shared" si="396"/>
        <v>1</v>
      </c>
    </row>
    <row r="1517" spans="15:30" x14ac:dyDescent="0.2">
      <c r="O1517" s="6">
        <f t="shared" si="381"/>
        <v>152.38999999999564</v>
      </c>
      <c r="P1517" s="6">
        <f t="shared" si="382"/>
        <v>152.39999999999563</v>
      </c>
      <c r="Q1517" s="5">
        <f t="shared" si="383"/>
        <v>1.0003826196603554</v>
      </c>
      <c r="R1517" s="5">
        <f t="shared" si="384"/>
        <v>1.0003826196603554</v>
      </c>
      <c r="S1517" s="5">
        <f t="shared" si="385"/>
        <v>1.0035334569088077</v>
      </c>
      <c r="T1517" s="5">
        <f t="shared" si="386"/>
        <v>1.0059854449567711</v>
      </c>
      <c r="U1517" s="5">
        <f t="shared" si="387"/>
        <v>1.0059854449567711</v>
      </c>
      <c r="V1517" s="5">
        <f t="shared" si="388"/>
        <v>1.0059854449567711</v>
      </c>
      <c r="W1517" s="5">
        <f t="shared" si="389"/>
        <v>1.0059854449567711</v>
      </c>
      <c r="X1517" s="5">
        <f t="shared" si="390"/>
        <v>1</v>
      </c>
      <c r="Y1517" s="5">
        <f t="shared" si="391"/>
        <v>1.0003826196603554</v>
      </c>
      <c r="Z1517" s="5">
        <f t="shared" si="392"/>
        <v>1</v>
      </c>
      <c r="AA1517" s="5">
        <f t="shared" si="393"/>
        <v>1</v>
      </c>
      <c r="AB1517" s="5">
        <f t="shared" si="394"/>
        <v>1</v>
      </c>
      <c r="AC1517" s="5">
        <f t="shared" si="395"/>
        <v>1</v>
      </c>
      <c r="AD1517" s="5">
        <f t="shared" si="396"/>
        <v>1</v>
      </c>
    </row>
    <row r="1518" spans="15:30" x14ac:dyDescent="0.2">
      <c r="O1518" s="6">
        <f t="shared" si="381"/>
        <v>152.48999999999563</v>
      </c>
      <c r="P1518" s="6">
        <f t="shared" si="382"/>
        <v>152.49999999999562</v>
      </c>
      <c r="Q1518" s="5">
        <f t="shared" si="383"/>
        <v>1.000366406821819</v>
      </c>
      <c r="R1518" s="5">
        <f t="shared" si="384"/>
        <v>1.000366406821819</v>
      </c>
      <c r="S1518" s="5">
        <f t="shared" si="385"/>
        <v>1.0034862299711618</v>
      </c>
      <c r="T1518" s="5">
        <f t="shared" si="386"/>
        <v>1.0059260745597203</v>
      </c>
      <c r="U1518" s="5">
        <f t="shared" si="387"/>
        <v>1.0059260745597203</v>
      </c>
      <c r="V1518" s="5">
        <f t="shared" si="388"/>
        <v>1.0059260745597203</v>
      </c>
      <c r="W1518" s="5">
        <f t="shared" si="389"/>
        <v>1.0059260745597203</v>
      </c>
      <c r="X1518" s="5">
        <f t="shared" si="390"/>
        <v>1</v>
      </c>
      <c r="Y1518" s="5">
        <f t="shared" si="391"/>
        <v>1.000366406821819</v>
      </c>
      <c r="Z1518" s="5">
        <f t="shared" si="392"/>
        <v>1</v>
      </c>
      <c r="AA1518" s="5">
        <f t="shared" si="393"/>
        <v>1</v>
      </c>
      <c r="AB1518" s="5">
        <f t="shared" si="394"/>
        <v>1</v>
      </c>
      <c r="AC1518" s="5">
        <f t="shared" si="395"/>
        <v>1</v>
      </c>
      <c r="AD1518" s="5">
        <f t="shared" si="396"/>
        <v>1</v>
      </c>
    </row>
    <row r="1519" spans="15:30" x14ac:dyDescent="0.2">
      <c r="O1519" s="6">
        <f t="shared" si="381"/>
        <v>152.58999999999563</v>
      </c>
      <c r="P1519" s="6">
        <f t="shared" si="382"/>
        <v>152.59999999999562</v>
      </c>
      <c r="Q1519" s="5">
        <f t="shared" si="383"/>
        <v>1.0003505554260326</v>
      </c>
      <c r="R1519" s="5">
        <f t="shared" si="384"/>
        <v>1.0003505554260326</v>
      </c>
      <c r="S1519" s="5">
        <f t="shared" si="385"/>
        <v>1.0034393530583494</v>
      </c>
      <c r="T1519" s="5">
        <f t="shared" si="386"/>
        <v>1.0058670413095674</v>
      </c>
      <c r="U1519" s="5">
        <f t="shared" si="387"/>
        <v>1.0058670413095674</v>
      </c>
      <c r="V1519" s="5">
        <f t="shared" si="388"/>
        <v>1.0058670413095674</v>
      </c>
      <c r="W1519" s="5">
        <f t="shared" si="389"/>
        <v>1.0058670413095674</v>
      </c>
      <c r="X1519" s="5">
        <f t="shared" si="390"/>
        <v>1</v>
      </c>
      <c r="Y1519" s="5">
        <f t="shared" si="391"/>
        <v>1.0003505554260326</v>
      </c>
      <c r="Z1519" s="5">
        <f t="shared" si="392"/>
        <v>1</v>
      </c>
      <c r="AA1519" s="5">
        <f t="shared" si="393"/>
        <v>1</v>
      </c>
      <c r="AB1519" s="5">
        <f t="shared" si="394"/>
        <v>1</v>
      </c>
      <c r="AC1519" s="5">
        <f t="shared" si="395"/>
        <v>1</v>
      </c>
      <c r="AD1519" s="5">
        <f t="shared" si="396"/>
        <v>1</v>
      </c>
    </row>
    <row r="1520" spans="15:30" x14ac:dyDescent="0.2">
      <c r="O1520" s="6">
        <f t="shared" si="381"/>
        <v>152.68999999999562</v>
      </c>
      <c r="P1520" s="6">
        <f t="shared" si="382"/>
        <v>152.69999999999561</v>
      </c>
      <c r="Q1520" s="5">
        <f t="shared" si="383"/>
        <v>1.0003350647530502</v>
      </c>
      <c r="R1520" s="5">
        <f t="shared" si="384"/>
        <v>1.0003350647530502</v>
      </c>
      <c r="S1520" s="5">
        <f t="shared" si="385"/>
        <v>1.0033928254583735</v>
      </c>
      <c r="T1520" s="5">
        <f t="shared" si="386"/>
        <v>1.0058083445172565</v>
      </c>
      <c r="U1520" s="5">
        <f t="shared" si="387"/>
        <v>1.0058083445172565</v>
      </c>
      <c r="V1520" s="5">
        <f t="shared" si="388"/>
        <v>1.0058083445172565</v>
      </c>
      <c r="W1520" s="5">
        <f t="shared" si="389"/>
        <v>1.0058083445172565</v>
      </c>
      <c r="X1520" s="5">
        <f t="shared" si="390"/>
        <v>1</v>
      </c>
      <c r="Y1520" s="5">
        <f t="shared" si="391"/>
        <v>1.0003350647530502</v>
      </c>
      <c r="Z1520" s="5">
        <f t="shared" si="392"/>
        <v>1</v>
      </c>
      <c r="AA1520" s="5">
        <f t="shared" si="393"/>
        <v>1</v>
      </c>
      <c r="AB1520" s="5">
        <f t="shared" si="394"/>
        <v>1</v>
      </c>
      <c r="AC1520" s="5">
        <f t="shared" si="395"/>
        <v>1</v>
      </c>
      <c r="AD1520" s="5">
        <f t="shared" si="396"/>
        <v>1</v>
      </c>
    </row>
    <row r="1521" spans="15:30" x14ac:dyDescent="0.2">
      <c r="O1521" s="6">
        <f t="shared" si="381"/>
        <v>152.78999999999562</v>
      </c>
      <c r="P1521" s="6">
        <f t="shared" si="382"/>
        <v>152.79999999999561</v>
      </c>
      <c r="Q1521" s="5">
        <f t="shared" si="383"/>
        <v>1.0003199340850419</v>
      </c>
      <c r="R1521" s="5">
        <f t="shared" si="384"/>
        <v>1.0003199340850419</v>
      </c>
      <c r="S1521" s="5">
        <f t="shared" si="385"/>
        <v>1.0033466464612986</v>
      </c>
      <c r="T1521" s="5">
        <f t="shared" si="386"/>
        <v>1.0057499834957073</v>
      </c>
      <c r="U1521" s="5">
        <f t="shared" si="387"/>
        <v>1.0057499834957073</v>
      </c>
      <c r="V1521" s="5">
        <f t="shared" si="388"/>
        <v>1.0057499834957073</v>
      </c>
      <c r="W1521" s="5">
        <f t="shared" si="389"/>
        <v>1.0057499834957073</v>
      </c>
      <c r="X1521" s="5">
        <f t="shared" si="390"/>
        <v>1</v>
      </c>
      <c r="Y1521" s="5">
        <f t="shared" si="391"/>
        <v>1.0003199340850419</v>
      </c>
      <c r="Z1521" s="5">
        <f t="shared" si="392"/>
        <v>1</v>
      </c>
      <c r="AA1521" s="5">
        <f t="shared" si="393"/>
        <v>1</v>
      </c>
      <c r="AB1521" s="5">
        <f t="shared" si="394"/>
        <v>1</v>
      </c>
      <c r="AC1521" s="5">
        <f t="shared" si="395"/>
        <v>1</v>
      </c>
      <c r="AD1521" s="5">
        <f t="shared" si="396"/>
        <v>1</v>
      </c>
    </row>
    <row r="1522" spans="15:30" x14ac:dyDescent="0.2">
      <c r="O1522" s="6">
        <f t="shared" si="381"/>
        <v>152.88999999999561</v>
      </c>
      <c r="P1522" s="6">
        <f t="shared" si="382"/>
        <v>152.8999999999956</v>
      </c>
      <c r="Q1522" s="5">
        <f t="shared" si="383"/>
        <v>1.000305162706284</v>
      </c>
      <c r="R1522" s="5">
        <f t="shared" si="384"/>
        <v>1.000305162706284</v>
      </c>
      <c r="S1522" s="5">
        <f t="shared" si="385"/>
        <v>1.003300815359244</v>
      </c>
      <c r="T1522" s="5">
        <f t="shared" si="386"/>
        <v>1.0056919575598069</v>
      </c>
      <c r="U1522" s="5">
        <f t="shared" si="387"/>
        <v>1.0056919575598069</v>
      </c>
      <c r="V1522" s="5">
        <f t="shared" si="388"/>
        <v>1.0056919575598069</v>
      </c>
      <c r="W1522" s="5">
        <f t="shared" si="389"/>
        <v>1.0056919575598069</v>
      </c>
      <c r="X1522" s="5">
        <f t="shared" si="390"/>
        <v>1</v>
      </c>
      <c r="Y1522" s="5">
        <f t="shared" si="391"/>
        <v>1.000305162706284</v>
      </c>
      <c r="Z1522" s="5">
        <f t="shared" si="392"/>
        <v>1</v>
      </c>
      <c r="AA1522" s="5">
        <f t="shared" si="393"/>
        <v>1</v>
      </c>
      <c r="AB1522" s="5">
        <f t="shared" si="394"/>
        <v>1</v>
      </c>
      <c r="AC1522" s="5">
        <f t="shared" si="395"/>
        <v>1</v>
      </c>
      <c r="AD1522" s="5">
        <f t="shared" si="396"/>
        <v>1</v>
      </c>
    </row>
    <row r="1523" spans="15:30" x14ac:dyDescent="0.2">
      <c r="O1523" s="6">
        <f t="shared" si="381"/>
        <v>152.9899999999956</v>
      </c>
      <c r="P1523" s="6">
        <f t="shared" si="382"/>
        <v>152.99999999999559</v>
      </c>
      <c r="Q1523" s="5">
        <f t="shared" si="383"/>
        <v>1.000290749903153</v>
      </c>
      <c r="R1523" s="5">
        <f t="shared" si="384"/>
        <v>1.000290749903153</v>
      </c>
      <c r="S1523" s="5">
        <f t="shared" si="385"/>
        <v>1.0032553314463764</v>
      </c>
      <c r="T1523" s="5">
        <f t="shared" si="386"/>
        <v>1.0056342660264044</v>
      </c>
      <c r="U1523" s="5">
        <f t="shared" si="387"/>
        <v>1.0056342660264044</v>
      </c>
      <c r="V1523" s="5">
        <f t="shared" si="388"/>
        <v>1.0056342660264044</v>
      </c>
      <c r="W1523" s="5">
        <f t="shared" si="389"/>
        <v>1.0056342660264044</v>
      </c>
      <c r="X1523" s="5">
        <f t="shared" si="390"/>
        <v>1</v>
      </c>
      <c r="Y1523" s="5">
        <f t="shared" si="391"/>
        <v>1.000290749903153</v>
      </c>
      <c r="Z1523" s="5">
        <f t="shared" si="392"/>
        <v>1</v>
      </c>
      <c r="AA1523" s="5">
        <f t="shared" si="393"/>
        <v>1</v>
      </c>
      <c r="AB1523" s="5">
        <f t="shared" si="394"/>
        <v>1</v>
      </c>
      <c r="AC1523" s="5">
        <f t="shared" si="395"/>
        <v>1</v>
      </c>
      <c r="AD1523" s="5">
        <f t="shared" si="396"/>
        <v>1</v>
      </c>
    </row>
    <row r="1524" spans="15:30" x14ac:dyDescent="0.2">
      <c r="O1524" s="6">
        <f t="shared" si="381"/>
        <v>153.0899999999956</v>
      </c>
      <c r="P1524" s="6">
        <f t="shared" si="382"/>
        <v>153.09999999999559</v>
      </c>
      <c r="Q1524" s="5">
        <f t="shared" si="383"/>
        <v>1.0002766949641178</v>
      </c>
      <c r="R1524" s="5">
        <f t="shared" si="384"/>
        <v>1.0002766949641178</v>
      </c>
      <c r="S1524" s="5">
        <f t="shared" si="385"/>
        <v>1.0032101940189029</v>
      </c>
      <c r="T1524" s="5">
        <f t="shared" si="386"/>
        <v>1.0055769082143022</v>
      </c>
      <c r="U1524" s="5">
        <f t="shared" si="387"/>
        <v>1.0055769082143022</v>
      </c>
      <c r="V1524" s="5">
        <f t="shared" si="388"/>
        <v>1.0055769082143022</v>
      </c>
      <c r="W1524" s="5">
        <f t="shared" si="389"/>
        <v>1.0055769082143022</v>
      </c>
      <c r="X1524" s="5">
        <f t="shared" si="390"/>
        <v>1</v>
      </c>
      <c r="Y1524" s="5">
        <f t="shared" si="391"/>
        <v>1.0002766949641178</v>
      </c>
      <c r="Z1524" s="5">
        <f t="shared" si="392"/>
        <v>1</v>
      </c>
      <c r="AA1524" s="5">
        <f t="shared" si="393"/>
        <v>1</v>
      </c>
      <c r="AB1524" s="5">
        <f t="shared" si="394"/>
        <v>1</v>
      </c>
      <c r="AC1524" s="5">
        <f t="shared" si="395"/>
        <v>1</v>
      </c>
      <c r="AD1524" s="5">
        <f t="shared" si="396"/>
        <v>1</v>
      </c>
    </row>
    <row r="1525" spans="15:30" x14ac:dyDescent="0.2">
      <c r="O1525" s="6">
        <f t="shared" si="381"/>
        <v>153.18999999999559</v>
      </c>
      <c r="P1525" s="6">
        <f t="shared" si="382"/>
        <v>153.19999999999558</v>
      </c>
      <c r="Q1525" s="5">
        <f t="shared" si="383"/>
        <v>1.0002629971797308</v>
      </c>
      <c r="R1525" s="5">
        <f t="shared" si="384"/>
        <v>1.0002629971797308</v>
      </c>
      <c r="S1525" s="5">
        <f t="shared" si="385"/>
        <v>1.0031654023750631</v>
      </c>
      <c r="T1525" s="5">
        <f t="shared" si="386"/>
        <v>1.0055198834442505</v>
      </c>
      <c r="U1525" s="5">
        <f t="shared" si="387"/>
        <v>1.0055198834442505</v>
      </c>
      <c r="V1525" s="5">
        <f t="shared" si="388"/>
        <v>1.0055198834442505</v>
      </c>
      <c r="W1525" s="5">
        <f t="shared" si="389"/>
        <v>1.0055198834442505</v>
      </c>
      <c r="X1525" s="5">
        <f t="shared" si="390"/>
        <v>1</v>
      </c>
      <c r="Y1525" s="5">
        <f t="shared" si="391"/>
        <v>1.0002629971797308</v>
      </c>
      <c r="Z1525" s="5">
        <f t="shared" si="392"/>
        <v>1</v>
      </c>
      <c r="AA1525" s="5">
        <f t="shared" si="393"/>
        <v>1</v>
      </c>
      <c r="AB1525" s="5">
        <f t="shared" si="394"/>
        <v>1</v>
      </c>
      <c r="AC1525" s="5">
        <f t="shared" si="395"/>
        <v>1</v>
      </c>
      <c r="AD1525" s="5">
        <f t="shared" si="396"/>
        <v>1</v>
      </c>
    </row>
    <row r="1526" spans="15:30" x14ac:dyDescent="0.2">
      <c r="O1526" s="6">
        <f t="shared" si="381"/>
        <v>153.28999999999559</v>
      </c>
      <c r="P1526" s="6">
        <f t="shared" si="382"/>
        <v>153.29999999999558</v>
      </c>
      <c r="Q1526" s="5">
        <f t="shared" si="383"/>
        <v>1.0002496558426222</v>
      </c>
      <c r="R1526" s="5">
        <f t="shared" si="384"/>
        <v>1.0002496558426222</v>
      </c>
      <c r="S1526" s="5">
        <f t="shared" si="385"/>
        <v>1.0031209558151222</v>
      </c>
      <c r="T1526" s="5">
        <f t="shared" si="386"/>
        <v>1.0054631910389398</v>
      </c>
      <c r="U1526" s="5">
        <f t="shared" si="387"/>
        <v>1.0054631910389398</v>
      </c>
      <c r="V1526" s="5">
        <f t="shared" si="388"/>
        <v>1.0054631910389398</v>
      </c>
      <c r="W1526" s="5">
        <f t="shared" si="389"/>
        <v>1.0054631910389398</v>
      </c>
      <c r="X1526" s="5">
        <f t="shared" si="390"/>
        <v>1</v>
      </c>
      <c r="Y1526" s="5">
        <f t="shared" si="391"/>
        <v>1.0002496558426222</v>
      </c>
      <c r="Z1526" s="5">
        <f t="shared" si="392"/>
        <v>1</v>
      </c>
      <c r="AA1526" s="5">
        <f t="shared" si="393"/>
        <v>1</v>
      </c>
      <c r="AB1526" s="5">
        <f t="shared" si="394"/>
        <v>1</v>
      </c>
      <c r="AC1526" s="5">
        <f t="shared" si="395"/>
        <v>1</v>
      </c>
      <c r="AD1526" s="5">
        <f t="shared" si="396"/>
        <v>1</v>
      </c>
    </row>
    <row r="1527" spans="15:30" x14ac:dyDescent="0.2">
      <c r="O1527" s="6">
        <f t="shared" si="381"/>
        <v>153.38999999999558</v>
      </c>
      <c r="P1527" s="6">
        <f t="shared" si="382"/>
        <v>153.39999999999557</v>
      </c>
      <c r="Q1527" s="5">
        <f t="shared" si="383"/>
        <v>1.0002366702474912</v>
      </c>
      <c r="R1527" s="5">
        <f t="shared" si="384"/>
        <v>1.0002366702474912</v>
      </c>
      <c r="S1527" s="5">
        <f t="shared" si="385"/>
        <v>1.0030768536413639</v>
      </c>
      <c r="T1527" s="5">
        <f t="shared" si="386"/>
        <v>1.0054068303229939</v>
      </c>
      <c r="U1527" s="5">
        <f t="shared" si="387"/>
        <v>1.0054068303229939</v>
      </c>
      <c r="V1527" s="5">
        <f t="shared" si="388"/>
        <v>1.0054068303229939</v>
      </c>
      <c r="W1527" s="5">
        <f t="shared" si="389"/>
        <v>1.0054068303229939</v>
      </c>
      <c r="X1527" s="5">
        <f t="shared" si="390"/>
        <v>1</v>
      </c>
      <c r="Y1527" s="5">
        <f t="shared" si="391"/>
        <v>1.0002366702474912</v>
      </c>
      <c r="Z1527" s="5">
        <f t="shared" si="392"/>
        <v>1</v>
      </c>
      <c r="AA1527" s="5">
        <f t="shared" si="393"/>
        <v>1</v>
      </c>
      <c r="AB1527" s="5">
        <f t="shared" si="394"/>
        <v>1</v>
      </c>
      <c r="AC1527" s="5">
        <f t="shared" si="395"/>
        <v>1</v>
      </c>
      <c r="AD1527" s="5">
        <f t="shared" si="396"/>
        <v>1</v>
      </c>
    </row>
    <row r="1528" spans="15:30" x14ac:dyDescent="0.2">
      <c r="O1528" s="6">
        <f t="shared" si="381"/>
        <v>153.48999999999558</v>
      </c>
      <c r="P1528" s="6">
        <f t="shared" si="382"/>
        <v>153.49999999999557</v>
      </c>
      <c r="Q1528" s="5">
        <f t="shared" si="383"/>
        <v>1.0002240396910991</v>
      </c>
      <c r="R1528" s="5">
        <f t="shared" si="384"/>
        <v>1.0002240396910991</v>
      </c>
      <c r="S1528" s="5">
        <f t="shared" si="385"/>
        <v>1.0030330951580821</v>
      </c>
      <c r="T1528" s="5">
        <f t="shared" si="386"/>
        <v>1.0053508006229634</v>
      </c>
      <c r="U1528" s="5">
        <f t="shared" si="387"/>
        <v>1.0053508006229634</v>
      </c>
      <c r="V1528" s="5">
        <f t="shared" si="388"/>
        <v>1.0053508006229634</v>
      </c>
      <c r="W1528" s="5">
        <f t="shared" si="389"/>
        <v>1.0053508006229634</v>
      </c>
      <c r="X1528" s="5">
        <f t="shared" si="390"/>
        <v>1</v>
      </c>
      <c r="Y1528" s="5">
        <f t="shared" si="391"/>
        <v>1.0002240396910991</v>
      </c>
      <c r="Z1528" s="5">
        <f t="shared" si="392"/>
        <v>1</v>
      </c>
      <c r="AA1528" s="5">
        <f t="shared" si="393"/>
        <v>1</v>
      </c>
      <c r="AB1528" s="5">
        <f t="shared" si="394"/>
        <v>1</v>
      </c>
      <c r="AC1528" s="5">
        <f t="shared" si="395"/>
        <v>1</v>
      </c>
      <c r="AD1528" s="5">
        <f t="shared" si="396"/>
        <v>1</v>
      </c>
    </row>
    <row r="1529" spans="15:30" x14ac:dyDescent="0.2">
      <c r="O1529" s="6">
        <f t="shared" si="381"/>
        <v>153.58999999999557</v>
      </c>
      <c r="P1529" s="6">
        <f t="shared" si="382"/>
        <v>153.59999999999556</v>
      </c>
      <c r="Q1529" s="5">
        <f t="shared" si="383"/>
        <v>1.0002117634722612</v>
      </c>
      <c r="R1529" s="5">
        <f t="shared" si="384"/>
        <v>1.0002117634722612</v>
      </c>
      <c r="S1529" s="5">
        <f t="shared" si="385"/>
        <v>1.0029896796715758</v>
      </c>
      <c r="T1529" s="5">
        <f t="shared" si="386"/>
        <v>1.0052951012673184</v>
      </c>
      <c r="U1529" s="5">
        <f t="shared" si="387"/>
        <v>1.0052951012673184</v>
      </c>
      <c r="V1529" s="5">
        <f t="shared" si="388"/>
        <v>1.0052951012673184</v>
      </c>
      <c r="W1529" s="5">
        <f t="shared" si="389"/>
        <v>1.0052951012673184</v>
      </c>
      <c r="X1529" s="5">
        <f t="shared" si="390"/>
        <v>1</v>
      </c>
      <c r="Y1529" s="5">
        <f t="shared" si="391"/>
        <v>1.0002117634722612</v>
      </c>
      <c r="Z1529" s="5">
        <f t="shared" si="392"/>
        <v>1</v>
      </c>
      <c r="AA1529" s="5">
        <f t="shared" si="393"/>
        <v>1</v>
      </c>
      <c r="AB1529" s="5">
        <f t="shared" si="394"/>
        <v>1</v>
      </c>
      <c r="AC1529" s="5">
        <f t="shared" si="395"/>
        <v>1</v>
      </c>
      <c r="AD1529" s="5">
        <f t="shared" si="396"/>
        <v>1</v>
      </c>
    </row>
    <row r="1530" spans="15:30" x14ac:dyDescent="0.2">
      <c r="O1530" s="6">
        <f t="shared" si="381"/>
        <v>153.68999999999556</v>
      </c>
      <c r="P1530" s="6">
        <f t="shared" si="382"/>
        <v>153.69999999999555</v>
      </c>
      <c r="Q1530" s="5">
        <f t="shared" si="383"/>
        <v>1.0001998408918407</v>
      </c>
      <c r="R1530" s="5">
        <f t="shared" si="384"/>
        <v>1.0001998408918407</v>
      </c>
      <c r="S1530" s="5">
        <f t="shared" si="385"/>
        <v>1.0029466064901396</v>
      </c>
      <c r="T1530" s="5">
        <f t="shared" si="386"/>
        <v>1.0052397315864423</v>
      </c>
      <c r="U1530" s="5">
        <f t="shared" si="387"/>
        <v>1.0052397315864423</v>
      </c>
      <c r="V1530" s="5">
        <f t="shared" si="388"/>
        <v>1.0052397315864423</v>
      </c>
      <c r="W1530" s="5">
        <f t="shared" si="389"/>
        <v>1.0052397315864423</v>
      </c>
      <c r="X1530" s="5">
        <f t="shared" si="390"/>
        <v>1</v>
      </c>
      <c r="Y1530" s="5">
        <f t="shared" si="391"/>
        <v>1.0001998408918407</v>
      </c>
      <c r="Z1530" s="5">
        <f t="shared" si="392"/>
        <v>1</v>
      </c>
      <c r="AA1530" s="5">
        <f t="shared" si="393"/>
        <v>1</v>
      </c>
      <c r="AB1530" s="5">
        <f t="shared" si="394"/>
        <v>1</v>
      </c>
      <c r="AC1530" s="5">
        <f t="shared" si="395"/>
        <v>1</v>
      </c>
      <c r="AD1530" s="5">
        <f t="shared" si="396"/>
        <v>1</v>
      </c>
    </row>
    <row r="1531" spans="15:30" x14ac:dyDescent="0.2">
      <c r="O1531" s="6">
        <f t="shared" si="381"/>
        <v>153.78999999999556</v>
      </c>
      <c r="P1531" s="6">
        <f t="shared" si="382"/>
        <v>153.79999999999555</v>
      </c>
      <c r="Q1531" s="5">
        <f t="shared" si="383"/>
        <v>1.0001882712527399</v>
      </c>
      <c r="R1531" s="5">
        <f t="shared" si="384"/>
        <v>1.0001882712527399</v>
      </c>
      <c r="S1531" s="5">
        <f t="shared" si="385"/>
        <v>1.0029038749240584</v>
      </c>
      <c r="T1531" s="5">
        <f t="shared" si="386"/>
        <v>1.0051846909126245</v>
      </c>
      <c r="U1531" s="5">
        <f t="shared" si="387"/>
        <v>1.0051846909126245</v>
      </c>
      <c r="V1531" s="5">
        <f t="shared" si="388"/>
        <v>1.0051846909126245</v>
      </c>
      <c r="W1531" s="5">
        <f t="shared" si="389"/>
        <v>1.0051846909126245</v>
      </c>
      <c r="X1531" s="5">
        <f t="shared" si="390"/>
        <v>1</v>
      </c>
      <c r="Y1531" s="5">
        <f t="shared" si="391"/>
        <v>1.0001882712527399</v>
      </c>
      <c r="Z1531" s="5">
        <f t="shared" si="392"/>
        <v>1</v>
      </c>
      <c r="AA1531" s="5">
        <f t="shared" si="393"/>
        <v>1</v>
      </c>
      <c r="AB1531" s="5">
        <f t="shared" si="394"/>
        <v>1</v>
      </c>
      <c r="AC1531" s="5">
        <f t="shared" si="395"/>
        <v>1</v>
      </c>
      <c r="AD1531" s="5">
        <f t="shared" si="396"/>
        <v>1</v>
      </c>
    </row>
    <row r="1532" spans="15:30" x14ac:dyDescent="0.2">
      <c r="O1532" s="6">
        <f t="shared" si="381"/>
        <v>153.88999999999555</v>
      </c>
      <c r="P1532" s="6">
        <f t="shared" si="382"/>
        <v>153.89999999999554</v>
      </c>
      <c r="Q1532" s="5">
        <f t="shared" si="383"/>
        <v>1.0001770538598937</v>
      </c>
      <c r="R1532" s="5">
        <f t="shared" si="384"/>
        <v>1.0001770538598937</v>
      </c>
      <c r="S1532" s="5">
        <f t="shared" si="385"/>
        <v>1.0028614842855992</v>
      </c>
      <c r="T1532" s="5">
        <f t="shared" si="386"/>
        <v>1.0051299785800543</v>
      </c>
      <c r="U1532" s="5">
        <f t="shared" si="387"/>
        <v>1.0051299785800543</v>
      </c>
      <c r="V1532" s="5">
        <f t="shared" si="388"/>
        <v>1.0051299785800543</v>
      </c>
      <c r="W1532" s="5">
        <f t="shared" si="389"/>
        <v>1.0051299785800543</v>
      </c>
      <c r="X1532" s="5">
        <f t="shared" si="390"/>
        <v>1</v>
      </c>
      <c r="Y1532" s="5">
        <f t="shared" si="391"/>
        <v>1.0001770538598937</v>
      </c>
      <c r="Z1532" s="5">
        <f t="shared" si="392"/>
        <v>1</v>
      </c>
      <c r="AA1532" s="5">
        <f t="shared" si="393"/>
        <v>1</v>
      </c>
      <c r="AB1532" s="5">
        <f t="shared" si="394"/>
        <v>1</v>
      </c>
      <c r="AC1532" s="5">
        <f t="shared" si="395"/>
        <v>1</v>
      </c>
      <c r="AD1532" s="5">
        <f t="shared" si="396"/>
        <v>1</v>
      </c>
    </row>
    <row r="1533" spans="15:30" x14ac:dyDescent="0.2">
      <c r="O1533" s="6">
        <f t="shared" si="381"/>
        <v>153.98999999999555</v>
      </c>
      <c r="P1533" s="6">
        <f t="shared" si="382"/>
        <v>153.99999999999554</v>
      </c>
      <c r="Q1533" s="5">
        <f t="shared" si="383"/>
        <v>1.0001661880202619</v>
      </c>
      <c r="R1533" s="5">
        <f t="shared" si="384"/>
        <v>1.0001661880202619</v>
      </c>
      <c r="S1533" s="5">
        <f t="shared" si="385"/>
        <v>1.0028194338890044</v>
      </c>
      <c r="T1533" s="5">
        <f t="shared" si="386"/>
        <v>1.005075593924813</v>
      </c>
      <c r="U1533" s="5">
        <f t="shared" si="387"/>
        <v>1.005075593924813</v>
      </c>
      <c r="V1533" s="5">
        <f t="shared" si="388"/>
        <v>1.005075593924813</v>
      </c>
      <c r="W1533" s="5">
        <f t="shared" si="389"/>
        <v>1.005075593924813</v>
      </c>
      <c r="X1533" s="5">
        <f t="shared" si="390"/>
        <v>1</v>
      </c>
      <c r="Y1533" s="5">
        <f t="shared" si="391"/>
        <v>1.0001661880202619</v>
      </c>
      <c r="Z1533" s="5">
        <f t="shared" si="392"/>
        <v>1</v>
      </c>
      <c r="AA1533" s="5">
        <f t="shared" si="393"/>
        <v>1</v>
      </c>
      <c r="AB1533" s="5">
        <f t="shared" si="394"/>
        <v>1</v>
      </c>
      <c r="AC1533" s="5">
        <f t="shared" si="395"/>
        <v>1</v>
      </c>
      <c r="AD1533" s="5">
        <f t="shared" si="396"/>
        <v>1</v>
      </c>
    </row>
    <row r="1534" spans="15:30" x14ac:dyDescent="0.2">
      <c r="O1534" s="6">
        <f t="shared" si="381"/>
        <v>154.08999999999554</v>
      </c>
      <c r="P1534" s="6">
        <f t="shared" si="382"/>
        <v>154.09999999999553</v>
      </c>
      <c r="Q1534" s="5">
        <f t="shared" si="383"/>
        <v>1.0001556730428218</v>
      </c>
      <c r="R1534" s="5">
        <f t="shared" si="384"/>
        <v>1.0001556730428218</v>
      </c>
      <c r="S1534" s="5">
        <f t="shared" si="385"/>
        <v>1.0027777230504853</v>
      </c>
      <c r="T1534" s="5">
        <f t="shared" si="386"/>
        <v>1.0050215362848687</v>
      </c>
      <c r="U1534" s="5">
        <f t="shared" si="387"/>
        <v>1.0050215362848687</v>
      </c>
      <c r="V1534" s="5">
        <f t="shared" si="388"/>
        <v>1.0050215362848687</v>
      </c>
      <c r="W1534" s="5">
        <f t="shared" si="389"/>
        <v>1.0050215362848687</v>
      </c>
      <c r="X1534" s="5">
        <f t="shared" si="390"/>
        <v>1</v>
      </c>
      <c r="Y1534" s="5">
        <f t="shared" si="391"/>
        <v>1.0001556730428218</v>
      </c>
      <c r="Z1534" s="5">
        <f t="shared" si="392"/>
        <v>1</v>
      </c>
      <c r="AA1534" s="5">
        <f t="shared" si="393"/>
        <v>1</v>
      </c>
      <c r="AB1534" s="5">
        <f t="shared" si="394"/>
        <v>1</v>
      </c>
      <c r="AC1534" s="5">
        <f t="shared" si="395"/>
        <v>1</v>
      </c>
      <c r="AD1534" s="5">
        <f t="shared" si="396"/>
        <v>1</v>
      </c>
    </row>
    <row r="1535" spans="15:30" x14ac:dyDescent="0.2">
      <c r="O1535" s="6">
        <f t="shared" si="381"/>
        <v>154.18999999999554</v>
      </c>
      <c r="P1535" s="6">
        <f t="shared" si="382"/>
        <v>154.19999999999553</v>
      </c>
      <c r="Q1535" s="5">
        <f t="shared" si="383"/>
        <v>1.000145508238562</v>
      </c>
      <c r="R1535" s="5">
        <f t="shared" si="384"/>
        <v>1.000145508238562</v>
      </c>
      <c r="S1535" s="5">
        <f t="shared" si="385"/>
        <v>1.0027363510882144</v>
      </c>
      <c r="T1535" s="5">
        <f t="shared" si="386"/>
        <v>1.0049678050000688</v>
      </c>
      <c r="U1535" s="5">
        <f t="shared" si="387"/>
        <v>1.0049678050000688</v>
      </c>
      <c r="V1535" s="5">
        <f t="shared" si="388"/>
        <v>1.0049678050000688</v>
      </c>
      <c r="W1535" s="5">
        <f t="shared" si="389"/>
        <v>1.0049678050000688</v>
      </c>
      <c r="X1535" s="5">
        <f t="shared" si="390"/>
        <v>1</v>
      </c>
      <c r="Y1535" s="5">
        <f t="shared" si="391"/>
        <v>1.000145508238562</v>
      </c>
      <c r="Z1535" s="5">
        <f t="shared" si="392"/>
        <v>1</v>
      </c>
      <c r="AA1535" s="5">
        <f t="shared" si="393"/>
        <v>1</v>
      </c>
      <c r="AB1535" s="5">
        <f t="shared" si="394"/>
        <v>1</v>
      </c>
      <c r="AC1535" s="5">
        <f t="shared" si="395"/>
        <v>1</v>
      </c>
      <c r="AD1535" s="5">
        <f t="shared" si="396"/>
        <v>1</v>
      </c>
    </row>
    <row r="1536" spans="15:30" x14ac:dyDescent="0.2">
      <c r="O1536" s="6">
        <f t="shared" si="381"/>
        <v>154.28999999999553</v>
      </c>
      <c r="P1536" s="6">
        <f t="shared" si="382"/>
        <v>154.29999999999552</v>
      </c>
      <c r="Q1536" s="5">
        <f t="shared" si="383"/>
        <v>1.0001356929204732</v>
      </c>
      <c r="R1536" s="5">
        <f t="shared" si="384"/>
        <v>1.0001356929204732</v>
      </c>
      <c r="S1536" s="5">
        <f t="shared" si="385"/>
        <v>1.0026953173223179</v>
      </c>
      <c r="T1536" s="5">
        <f t="shared" si="386"/>
        <v>1.0049143994121335</v>
      </c>
      <c r="U1536" s="5">
        <f t="shared" si="387"/>
        <v>1.0049143994121335</v>
      </c>
      <c r="V1536" s="5">
        <f t="shared" si="388"/>
        <v>1.0049143994121335</v>
      </c>
      <c r="W1536" s="5">
        <f t="shared" si="389"/>
        <v>1.0049143994121335</v>
      </c>
      <c r="X1536" s="5">
        <f t="shared" si="390"/>
        <v>1</v>
      </c>
      <c r="Y1536" s="5">
        <f t="shared" si="391"/>
        <v>1.0001356929204732</v>
      </c>
      <c r="Z1536" s="5">
        <f t="shared" si="392"/>
        <v>1</v>
      </c>
      <c r="AA1536" s="5">
        <f t="shared" si="393"/>
        <v>1</v>
      </c>
      <c r="AB1536" s="5">
        <f t="shared" si="394"/>
        <v>1</v>
      </c>
      <c r="AC1536" s="5">
        <f t="shared" si="395"/>
        <v>1</v>
      </c>
      <c r="AD1536" s="5">
        <f t="shared" si="396"/>
        <v>1</v>
      </c>
    </row>
    <row r="1537" spans="15:30" x14ac:dyDescent="0.2">
      <c r="O1537" s="6">
        <f t="shared" si="381"/>
        <v>154.38999999999552</v>
      </c>
      <c r="P1537" s="6">
        <f t="shared" si="382"/>
        <v>154.39999999999552</v>
      </c>
      <c r="Q1537" s="5">
        <f t="shared" si="383"/>
        <v>1.0001262264035433</v>
      </c>
      <c r="R1537" s="5">
        <f t="shared" si="384"/>
        <v>1.0001262264035433</v>
      </c>
      <c r="S1537" s="5">
        <f t="shared" si="385"/>
        <v>1.0026546210748706</v>
      </c>
      <c r="T1537" s="5">
        <f t="shared" si="386"/>
        <v>1.0048613188646491</v>
      </c>
      <c r="U1537" s="5">
        <f t="shared" si="387"/>
        <v>1.0048613188646491</v>
      </c>
      <c r="V1537" s="5">
        <f t="shared" si="388"/>
        <v>1.0048613188646491</v>
      </c>
      <c r="W1537" s="5">
        <f t="shared" si="389"/>
        <v>1.0048613188646491</v>
      </c>
      <c r="X1537" s="5">
        <f t="shared" si="390"/>
        <v>1</v>
      </c>
      <c r="Y1537" s="5">
        <f t="shared" si="391"/>
        <v>1.0001262264035433</v>
      </c>
      <c r="Z1537" s="5">
        <f t="shared" si="392"/>
        <v>1</v>
      </c>
      <c r="AA1537" s="5">
        <f t="shared" si="393"/>
        <v>1</v>
      </c>
      <c r="AB1537" s="5">
        <f t="shared" si="394"/>
        <v>1</v>
      </c>
      <c r="AC1537" s="5">
        <f t="shared" si="395"/>
        <v>1</v>
      </c>
      <c r="AD1537" s="5">
        <f t="shared" si="396"/>
        <v>1</v>
      </c>
    </row>
    <row r="1538" spans="15:30" x14ac:dyDescent="0.2">
      <c r="O1538" s="6">
        <f t="shared" si="381"/>
        <v>154.48999999999552</v>
      </c>
      <c r="P1538" s="6">
        <f t="shared" si="382"/>
        <v>154.49999999999551</v>
      </c>
      <c r="Q1538" s="5">
        <f t="shared" si="383"/>
        <v>1.0001171080047484</v>
      </c>
      <c r="R1538" s="5">
        <f t="shared" si="384"/>
        <v>1.0001171080047484</v>
      </c>
      <c r="S1538" s="5">
        <f t="shared" si="385"/>
        <v>1.0026142616698872</v>
      </c>
      <c r="T1538" s="5">
        <f t="shared" si="386"/>
        <v>1.0048085627030618</v>
      </c>
      <c r="U1538" s="5">
        <f t="shared" si="387"/>
        <v>1.0048085627030618</v>
      </c>
      <c r="V1538" s="5">
        <f t="shared" si="388"/>
        <v>1.0048085627030618</v>
      </c>
      <c r="W1538" s="5">
        <f t="shared" si="389"/>
        <v>1.0048085627030618</v>
      </c>
      <c r="X1538" s="5">
        <f t="shared" si="390"/>
        <v>1</v>
      </c>
      <c r="Y1538" s="5">
        <f t="shared" si="391"/>
        <v>1.0001171080047484</v>
      </c>
      <c r="Z1538" s="5">
        <f t="shared" si="392"/>
        <v>1</v>
      </c>
      <c r="AA1538" s="5">
        <f t="shared" si="393"/>
        <v>1</v>
      </c>
      <c r="AB1538" s="5">
        <f t="shared" si="394"/>
        <v>1</v>
      </c>
      <c r="AC1538" s="5">
        <f t="shared" si="395"/>
        <v>1</v>
      </c>
      <c r="AD1538" s="5">
        <f t="shared" si="396"/>
        <v>1</v>
      </c>
    </row>
    <row r="1539" spans="15:30" x14ac:dyDescent="0.2">
      <c r="O1539" s="6">
        <f t="shared" ref="O1539:O1602" si="397">P1539-0.01</f>
        <v>154.58999999999551</v>
      </c>
      <c r="P1539" s="6">
        <f t="shared" si="382"/>
        <v>154.5999999999955</v>
      </c>
      <c r="Q1539" s="5">
        <f t="shared" si="383"/>
        <v>1.0001083370430466</v>
      </c>
      <c r="R1539" s="5">
        <f t="shared" si="384"/>
        <v>1.0001083370430466</v>
      </c>
      <c r="S1539" s="5">
        <f t="shared" si="385"/>
        <v>1.0025742384333163</v>
      </c>
      <c r="T1539" s="5">
        <f t="shared" si="386"/>
        <v>1.004756130274671</v>
      </c>
      <c r="U1539" s="5">
        <f t="shared" si="387"/>
        <v>1.004756130274671</v>
      </c>
      <c r="V1539" s="5">
        <f t="shared" si="388"/>
        <v>1.004756130274671</v>
      </c>
      <c r="W1539" s="5">
        <f t="shared" si="389"/>
        <v>1.004756130274671</v>
      </c>
      <c r="X1539" s="5">
        <f t="shared" si="390"/>
        <v>1</v>
      </c>
      <c r="Y1539" s="5">
        <f t="shared" si="391"/>
        <v>1.0001083370430466</v>
      </c>
      <c r="Z1539" s="5">
        <f t="shared" si="392"/>
        <v>1</v>
      </c>
      <c r="AA1539" s="5">
        <f t="shared" si="393"/>
        <v>1</v>
      </c>
      <c r="AB1539" s="5">
        <f t="shared" si="394"/>
        <v>1</v>
      </c>
      <c r="AC1539" s="5">
        <f t="shared" si="395"/>
        <v>1</v>
      </c>
      <c r="AD1539" s="5">
        <f t="shared" si="396"/>
        <v>1</v>
      </c>
    </row>
    <row r="1540" spans="15:30" x14ac:dyDescent="0.2">
      <c r="O1540" s="6">
        <f t="shared" si="397"/>
        <v>154.68999999999551</v>
      </c>
      <c r="P1540" s="6">
        <f t="shared" ref="P1540:P1603" si="398">P1539+0.1</f>
        <v>154.6999999999955</v>
      </c>
      <c r="Q1540" s="5">
        <f t="shared" ref="Q1540:Q1603" si="399">IF($P1540&gt;=$D$5,1,10^($C$5*LOG(MAX($P1540,$E$5)/$D$5)^2))</f>
        <v>1.0000999128393704</v>
      </c>
      <c r="R1540" s="5">
        <f t="shared" ref="R1540:R1603" si="400">IF($P1540&gt;=$D$6,1,10^($C$6*LOG(MAX($P1540,$E$6)/$D$6)^2))</f>
        <v>1.0000999128393704</v>
      </c>
      <c r="S1540" s="5">
        <f t="shared" ref="S1540:S1603" si="401">IF($P1540&gt;=$D$7,1,10^($C$7*LOG(MAX($P1540,$E$7)/$D$7)^2))</f>
        <v>1.0025345506930332</v>
      </c>
      <c r="T1540" s="5">
        <f t="shared" ref="T1540:T1603" si="402">IF($P1540&gt;=$D$8,1,10^($C$8*LOG(MAX($P1540,$E$8)/$D$8)^2))</f>
        <v>1.0047040209286222</v>
      </c>
      <c r="U1540" s="5">
        <f t="shared" ref="U1540:U1603" si="403">IF($P1540&gt;=$D$9,1,10^($C$9*LOG(MAX($P1540,$E$9)/$D$9)^2))</f>
        <v>1.0047040209286222</v>
      </c>
      <c r="V1540" s="5">
        <f t="shared" ref="V1540:V1603" si="404">IF($P1540&gt;=$D$10,1,10^($C$10*LOG(MAX($P1540,$E$10)/$D$10)^2))</f>
        <v>1.0047040209286222</v>
      </c>
      <c r="W1540" s="5">
        <f t="shared" ref="W1540:W1603" si="405">IF($P1540&gt;=$D$11,1,10^($C$11*LOG(MAX($P1540,$E$11)/$D$11)^2))</f>
        <v>1.0047040209286222</v>
      </c>
      <c r="X1540" s="5">
        <f t="shared" ref="X1540:X1603" si="406">IF($P1540&gt;=$H1542,1,10^($G$5*LOG(MAX($P1540,$I$5)/$H$5)^2))</f>
        <v>1</v>
      </c>
      <c r="Y1540" s="5">
        <f t="shared" ref="Y1540:Y1603" si="407">IF($P1540&gt;=$H$6,1,10^($G$6*LOG(MAX($P1540,$I$6)/$H$6)^2))</f>
        <v>1.0000999128393704</v>
      </c>
      <c r="Z1540" s="5">
        <f t="shared" ref="Z1540:Z1603" si="408">IF($P1540&gt;=$H$7,1,10^($G$7*LOG(MAX($P1540,$I$7)/$H$7)^2))</f>
        <v>1</v>
      </c>
      <c r="AA1540" s="5">
        <f t="shared" ref="AA1540:AA1603" si="409">IF(P1540&gt;=$H$8,1,10^($G$8*LOG(MAX($P1540,$I$8)/$H$8)^2))</f>
        <v>1</v>
      </c>
      <c r="AB1540" s="5">
        <f t="shared" ref="AB1540:AB1603" si="410">IF($P1540&gt;=$H$9,1,10^($G$9*LOG(MAX($P1540,$I$9)/$H$9)^2))</f>
        <v>1</v>
      </c>
      <c r="AC1540" s="5">
        <f t="shared" ref="AC1540:AC1603" si="411">IF($P1540&gt;=$H$10,1,10^($G$10*LOG(MAX($P1540,$I$10)/$H$10)^2))</f>
        <v>1</v>
      </c>
      <c r="AD1540" s="5">
        <f t="shared" ref="AD1540:AD1603" si="412">IF($P1540&gt;=$H$11,1,10^($G$11*LOG(MAX($P1540,$I$11)/$H$11)^2))</f>
        <v>1</v>
      </c>
    </row>
    <row r="1541" spans="15:30" x14ac:dyDescent="0.2">
      <c r="O1541" s="6">
        <f t="shared" si="397"/>
        <v>154.7899999999955</v>
      </c>
      <c r="P1541" s="6">
        <f t="shared" si="398"/>
        <v>154.79999999999549</v>
      </c>
      <c r="Q1541" s="5">
        <f t="shared" si="399"/>
        <v>1.0000918347166206</v>
      </c>
      <c r="R1541" s="5">
        <f t="shared" si="400"/>
        <v>1.0000918347166206</v>
      </c>
      <c r="S1541" s="5">
        <f t="shared" si="401"/>
        <v>1.0024951977788337</v>
      </c>
      <c r="T1541" s="5">
        <f t="shared" si="402"/>
        <v>1.0046522340159016</v>
      </c>
      <c r="U1541" s="5">
        <f t="shared" si="403"/>
        <v>1.0046522340159016</v>
      </c>
      <c r="V1541" s="5">
        <f t="shared" si="404"/>
        <v>1.0046522340159016</v>
      </c>
      <c r="W1541" s="5">
        <f t="shared" si="405"/>
        <v>1.0046522340159016</v>
      </c>
      <c r="X1541" s="5">
        <f t="shared" si="406"/>
        <v>1</v>
      </c>
      <c r="Y1541" s="5">
        <f t="shared" si="407"/>
        <v>1.0000918347166206</v>
      </c>
      <c r="Z1541" s="5">
        <f t="shared" si="408"/>
        <v>1</v>
      </c>
      <c r="AA1541" s="5">
        <f t="shared" si="409"/>
        <v>1</v>
      </c>
      <c r="AB1541" s="5">
        <f t="shared" si="410"/>
        <v>1</v>
      </c>
      <c r="AC1541" s="5">
        <f t="shared" si="411"/>
        <v>1</v>
      </c>
      <c r="AD1541" s="5">
        <f t="shared" si="412"/>
        <v>1</v>
      </c>
    </row>
    <row r="1542" spans="15:30" x14ac:dyDescent="0.2">
      <c r="O1542" s="6">
        <f t="shared" si="397"/>
        <v>154.8899999999955</v>
      </c>
      <c r="P1542" s="6">
        <f t="shared" si="398"/>
        <v>154.89999999999549</v>
      </c>
      <c r="Q1542" s="5">
        <f t="shared" si="399"/>
        <v>1.0000841019996578</v>
      </c>
      <c r="R1542" s="5">
        <f t="shared" si="400"/>
        <v>1.0000841019996578</v>
      </c>
      <c r="S1542" s="5">
        <f t="shared" si="401"/>
        <v>1.002456179022426</v>
      </c>
      <c r="T1542" s="5">
        <f t="shared" si="402"/>
        <v>1.004600768889329</v>
      </c>
      <c r="U1542" s="5">
        <f t="shared" si="403"/>
        <v>1.004600768889329</v>
      </c>
      <c r="V1542" s="5">
        <f t="shared" si="404"/>
        <v>1.004600768889329</v>
      </c>
      <c r="W1542" s="5">
        <f t="shared" si="405"/>
        <v>1.004600768889329</v>
      </c>
      <c r="X1542" s="5">
        <f t="shared" si="406"/>
        <v>1</v>
      </c>
      <c r="Y1542" s="5">
        <f t="shared" si="407"/>
        <v>1.0000841019996578</v>
      </c>
      <c r="Z1542" s="5">
        <f t="shared" si="408"/>
        <v>1</v>
      </c>
      <c r="AA1542" s="5">
        <f t="shared" si="409"/>
        <v>1</v>
      </c>
      <c r="AB1542" s="5">
        <f t="shared" si="410"/>
        <v>1</v>
      </c>
      <c r="AC1542" s="5">
        <f t="shared" si="411"/>
        <v>1</v>
      </c>
      <c r="AD1542" s="5">
        <f t="shared" si="412"/>
        <v>1</v>
      </c>
    </row>
    <row r="1543" spans="15:30" x14ac:dyDescent="0.2">
      <c r="O1543" s="6">
        <f t="shared" si="397"/>
        <v>154.98999999999549</v>
      </c>
      <c r="P1543" s="6">
        <f t="shared" si="398"/>
        <v>154.99999999999548</v>
      </c>
      <c r="Q1543" s="5">
        <f t="shared" si="399"/>
        <v>1.0000767140152969</v>
      </c>
      <c r="R1543" s="5">
        <f t="shared" si="400"/>
        <v>1.0000767140152969</v>
      </c>
      <c r="S1543" s="5">
        <f t="shared" si="401"/>
        <v>1.0024174937574253</v>
      </c>
      <c r="T1543" s="5">
        <f t="shared" si="402"/>
        <v>1.004549624903551</v>
      </c>
      <c r="U1543" s="5">
        <f t="shared" si="403"/>
        <v>1.004549624903551</v>
      </c>
      <c r="V1543" s="5">
        <f t="shared" si="404"/>
        <v>1.004549624903551</v>
      </c>
      <c r="W1543" s="5">
        <f t="shared" si="405"/>
        <v>1.004549624903551</v>
      </c>
      <c r="X1543" s="5">
        <f t="shared" si="406"/>
        <v>1</v>
      </c>
      <c r="Y1543" s="5">
        <f t="shared" si="407"/>
        <v>1.0000767140152969</v>
      </c>
      <c r="Z1543" s="5">
        <f t="shared" si="408"/>
        <v>1</v>
      </c>
      <c r="AA1543" s="5">
        <f t="shared" si="409"/>
        <v>1</v>
      </c>
      <c r="AB1543" s="5">
        <f t="shared" si="410"/>
        <v>1</v>
      </c>
      <c r="AC1543" s="5">
        <f t="shared" si="411"/>
        <v>1</v>
      </c>
      <c r="AD1543" s="5">
        <f t="shared" si="412"/>
        <v>1</v>
      </c>
    </row>
    <row r="1544" spans="15:30" x14ac:dyDescent="0.2">
      <c r="O1544" s="6">
        <f t="shared" si="397"/>
        <v>155.08999999999548</v>
      </c>
      <c r="P1544" s="6">
        <f t="shared" si="398"/>
        <v>155.09999999999548</v>
      </c>
      <c r="Q1544" s="5">
        <f t="shared" si="399"/>
        <v>1.0000696700922982</v>
      </c>
      <c r="R1544" s="5">
        <f t="shared" si="400"/>
        <v>1.0000696700922982</v>
      </c>
      <c r="S1544" s="5">
        <f t="shared" si="401"/>
        <v>1.0023791413193466</v>
      </c>
      <c r="T1544" s="5">
        <f t="shared" si="402"/>
        <v>1.0044988014150358</v>
      </c>
      <c r="U1544" s="5">
        <f t="shared" si="403"/>
        <v>1.0044988014150358</v>
      </c>
      <c r="V1544" s="5">
        <f t="shared" si="404"/>
        <v>1.0044988014150358</v>
      </c>
      <c r="W1544" s="5">
        <f t="shared" si="405"/>
        <v>1.0044988014150358</v>
      </c>
      <c r="X1544" s="5">
        <f t="shared" si="406"/>
        <v>1</v>
      </c>
      <c r="Y1544" s="5">
        <f t="shared" si="407"/>
        <v>1.0000696700922982</v>
      </c>
      <c r="Z1544" s="5">
        <f t="shared" si="408"/>
        <v>1</v>
      </c>
      <c r="AA1544" s="5">
        <f t="shared" si="409"/>
        <v>1</v>
      </c>
      <c r="AB1544" s="5">
        <f t="shared" si="410"/>
        <v>1</v>
      </c>
      <c r="AC1544" s="5">
        <f t="shared" si="411"/>
        <v>1</v>
      </c>
      <c r="AD1544" s="5">
        <f t="shared" si="412"/>
        <v>1</v>
      </c>
    </row>
    <row r="1545" spans="15:30" x14ac:dyDescent="0.2">
      <c r="O1545" s="6">
        <f t="shared" si="397"/>
        <v>155.18999999999548</v>
      </c>
      <c r="P1545" s="6">
        <f t="shared" si="398"/>
        <v>155.19999999999547</v>
      </c>
      <c r="Q1545" s="5">
        <f t="shared" si="399"/>
        <v>1.000062969561363</v>
      </c>
      <c r="R1545" s="5">
        <f t="shared" si="400"/>
        <v>1.000062969561363</v>
      </c>
      <c r="S1545" s="5">
        <f t="shared" si="401"/>
        <v>1.0023411210455975</v>
      </c>
      <c r="T1545" s="5">
        <f t="shared" si="402"/>
        <v>1.0044482977820652</v>
      </c>
      <c r="U1545" s="5">
        <f t="shared" si="403"/>
        <v>1.0044482977820652</v>
      </c>
      <c r="V1545" s="5">
        <f t="shared" si="404"/>
        <v>1.0044482977820652</v>
      </c>
      <c r="W1545" s="5">
        <f t="shared" si="405"/>
        <v>1.0044482977820652</v>
      </c>
      <c r="X1545" s="5">
        <f t="shared" si="406"/>
        <v>1</v>
      </c>
      <c r="Y1545" s="5">
        <f t="shared" si="407"/>
        <v>1.000062969561363</v>
      </c>
      <c r="Z1545" s="5">
        <f t="shared" si="408"/>
        <v>1</v>
      </c>
      <c r="AA1545" s="5">
        <f t="shared" si="409"/>
        <v>1</v>
      </c>
      <c r="AB1545" s="5">
        <f t="shared" si="410"/>
        <v>1</v>
      </c>
      <c r="AC1545" s="5">
        <f t="shared" si="411"/>
        <v>1</v>
      </c>
      <c r="AD1545" s="5">
        <f t="shared" si="412"/>
        <v>1</v>
      </c>
    </row>
    <row r="1546" spans="15:30" x14ac:dyDescent="0.2">
      <c r="O1546" s="6">
        <f t="shared" si="397"/>
        <v>155.28999999999547</v>
      </c>
      <c r="P1546" s="6">
        <f t="shared" si="398"/>
        <v>155.29999999999546</v>
      </c>
      <c r="Q1546" s="5">
        <f t="shared" si="399"/>
        <v>1.0000566117551244</v>
      </c>
      <c r="R1546" s="5">
        <f t="shared" si="400"/>
        <v>1.0000566117551244</v>
      </c>
      <c r="S1546" s="5">
        <f t="shared" si="401"/>
        <v>1.002303432275472</v>
      </c>
      <c r="T1546" s="5">
        <f t="shared" si="402"/>
        <v>1.0043981133647299</v>
      </c>
      <c r="U1546" s="5">
        <f t="shared" si="403"/>
        <v>1.0043981133647299</v>
      </c>
      <c r="V1546" s="5">
        <f t="shared" si="404"/>
        <v>1.0043981133647299</v>
      </c>
      <c r="W1546" s="5">
        <f t="shared" si="405"/>
        <v>1.0043981133647299</v>
      </c>
      <c r="X1546" s="5">
        <f t="shared" si="406"/>
        <v>1</v>
      </c>
      <c r="Y1546" s="5">
        <f t="shared" si="407"/>
        <v>1.0000566117551244</v>
      </c>
      <c r="Z1546" s="5">
        <f t="shared" si="408"/>
        <v>1</v>
      </c>
      <c r="AA1546" s="5">
        <f t="shared" si="409"/>
        <v>1</v>
      </c>
      <c r="AB1546" s="5">
        <f t="shared" si="410"/>
        <v>1</v>
      </c>
      <c r="AC1546" s="5">
        <f t="shared" si="411"/>
        <v>1</v>
      </c>
      <c r="AD1546" s="5">
        <f t="shared" si="412"/>
        <v>1</v>
      </c>
    </row>
    <row r="1547" spans="15:30" x14ac:dyDescent="0.2">
      <c r="O1547" s="6">
        <f t="shared" si="397"/>
        <v>155.38999999999547</v>
      </c>
      <c r="P1547" s="6">
        <f t="shared" si="398"/>
        <v>155.39999999999546</v>
      </c>
      <c r="Q1547" s="5">
        <f t="shared" si="399"/>
        <v>1.0000505960081416</v>
      </c>
      <c r="R1547" s="5">
        <f t="shared" si="400"/>
        <v>1.0000505960081416</v>
      </c>
      <c r="S1547" s="5">
        <f t="shared" si="401"/>
        <v>1.0022660743501444</v>
      </c>
      <c r="T1547" s="5">
        <f t="shared" si="402"/>
        <v>1.0043482475249221</v>
      </c>
      <c r="U1547" s="5">
        <f t="shared" si="403"/>
        <v>1.0043482475249221</v>
      </c>
      <c r="V1547" s="5">
        <f t="shared" si="404"/>
        <v>1.0043482475249221</v>
      </c>
      <c r="W1547" s="5">
        <f t="shared" si="405"/>
        <v>1.0043482475249221</v>
      </c>
      <c r="X1547" s="5">
        <f t="shared" si="406"/>
        <v>1</v>
      </c>
      <c r="Y1547" s="5">
        <f t="shared" si="407"/>
        <v>1.0000505960081416</v>
      </c>
      <c r="Z1547" s="5">
        <f t="shared" si="408"/>
        <v>1</v>
      </c>
      <c r="AA1547" s="5">
        <f t="shared" si="409"/>
        <v>1</v>
      </c>
      <c r="AB1547" s="5">
        <f t="shared" si="410"/>
        <v>1</v>
      </c>
      <c r="AC1547" s="5">
        <f t="shared" si="411"/>
        <v>1</v>
      </c>
      <c r="AD1547" s="5">
        <f t="shared" si="412"/>
        <v>1</v>
      </c>
    </row>
    <row r="1548" spans="15:30" x14ac:dyDescent="0.2">
      <c r="O1548" s="6">
        <f t="shared" si="397"/>
        <v>155.48999999999546</v>
      </c>
      <c r="P1548" s="6">
        <f t="shared" si="398"/>
        <v>155.49999999999545</v>
      </c>
      <c r="Q1548" s="5">
        <f t="shared" si="399"/>
        <v>1.0000449216568927</v>
      </c>
      <c r="R1548" s="5">
        <f t="shared" si="400"/>
        <v>1.0000449216568927</v>
      </c>
      <c r="S1548" s="5">
        <f t="shared" si="401"/>
        <v>1.0022290466126611</v>
      </c>
      <c r="T1548" s="5">
        <f t="shared" si="402"/>
        <v>1.0042986996263292</v>
      </c>
      <c r="U1548" s="5">
        <f t="shared" si="403"/>
        <v>1.0042986996263292</v>
      </c>
      <c r="V1548" s="5">
        <f t="shared" si="404"/>
        <v>1.0042986996263292</v>
      </c>
      <c r="W1548" s="5">
        <f t="shared" si="405"/>
        <v>1.0042986996263292</v>
      </c>
      <c r="X1548" s="5">
        <f t="shared" si="406"/>
        <v>1</v>
      </c>
      <c r="Y1548" s="5">
        <f t="shared" si="407"/>
        <v>1.0000449216568927</v>
      </c>
      <c r="Z1548" s="5">
        <f t="shared" si="408"/>
        <v>1</v>
      </c>
      <c r="AA1548" s="5">
        <f t="shared" si="409"/>
        <v>1</v>
      </c>
      <c r="AB1548" s="5">
        <f t="shared" si="410"/>
        <v>1</v>
      </c>
      <c r="AC1548" s="5">
        <f t="shared" si="411"/>
        <v>1</v>
      </c>
      <c r="AD1548" s="5">
        <f t="shared" si="412"/>
        <v>1</v>
      </c>
    </row>
    <row r="1549" spans="15:30" x14ac:dyDescent="0.2">
      <c r="O1549" s="6">
        <f t="shared" si="397"/>
        <v>155.58999999999546</v>
      </c>
      <c r="P1549" s="6">
        <f t="shared" si="398"/>
        <v>155.59999999999545</v>
      </c>
      <c r="Q1549" s="5">
        <f t="shared" si="399"/>
        <v>1.0000395880397679</v>
      </c>
      <c r="R1549" s="5">
        <f t="shared" si="400"/>
        <v>1.0000395880397679</v>
      </c>
      <c r="S1549" s="5">
        <f t="shared" si="401"/>
        <v>1.0021923484079356</v>
      </c>
      <c r="T1549" s="5">
        <f t="shared" si="402"/>
        <v>1.0042494690344284</v>
      </c>
      <c r="U1549" s="5">
        <f t="shared" si="403"/>
        <v>1.0042494690344284</v>
      </c>
      <c r="V1549" s="5">
        <f t="shared" si="404"/>
        <v>1.0042494690344284</v>
      </c>
      <c r="W1549" s="5">
        <f t="shared" si="405"/>
        <v>1.0042494690344284</v>
      </c>
      <c r="X1549" s="5">
        <f t="shared" si="406"/>
        <v>1</v>
      </c>
      <c r="Y1549" s="5">
        <f t="shared" si="407"/>
        <v>1.0000395880397679</v>
      </c>
      <c r="Z1549" s="5">
        <f t="shared" si="408"/>
        <v>1</v>
      </c>
      <c r="AA1549" s="5">
        <f t="shared" si="409"/>
        <v>1</v>
      </c>
      <c r="AB1549" s="5">
        <f t="shared" si="410"/>
        <v>1</v>
      </c>
      <c r="AC1549" s="5">
        <f t="shared" si="411"/>
        <v>1</v>
      </c>
      <c r="AD1549" s="5">
        <f t="shared" si="412"/>
        <v>1</v>
      </c>
    </row>
    <row r="1550" spans="15:30" x14ac:dyDescent="0.2">
      <c r="O1550" s="6">
        <f t="shared" si="397"/>
        <v>155.68999999999545</v>
      </c>
      <c r="P1550" s="6">
        <f t="shared" si="398"/>
        <v>155.69999999999544</v>
      </c>
      <c r="Q1550" s="5">
        <f t="shared" si="399"/>
        <v>1.0000345944970628</v>
      </c>
      <c r="R1550" s="5">
        <f t="shared" si="400"/>
        <v>1.0000345944970628</v>
      </c>
      <c r="S1550" s="5">
        <f t="shared" si="401"/>
        <v>1.0021559790827408</v>
      </c>
      <c r="T1550" s="5">
        <f t="shared" si="402"/>
        <v>1.0042005551164792</v>
      </c>
      <c r="U1550" s="5">
        <f t="shared" si="403"/>
        <v>1.0042005551164792</v>
      </c>
      <c r="V1550" s="5">
        <f t="shared" si="404"/>
        <v>1.0042005551164792</v>
      </c>
      <c r="W1550" s="5">
        <f t="shared" si="405"/>
        <v>1.0042005551164792</v>
      </c>
      <c r="X1550" s="5">
        <f t="shared" si="406"/>
        <v>1</v>
      </c>
      <c r="Y1550" s="5">
        <f t="shared" si="407"/>
        <v>1.0000345944970628</v>
      </c>
      <c r="Z1550" s="5">
        <f t="shared" si="408"/>
        <v>1</v>
      </c>
      <c r="AA1550" s="5">
        <f t="shared" si="409"/>
        <v>1</v>
      </c>
      <c r="AB1550" s="5">
        <f t="shared" si="410"/>
        <v>1</v>
      </c>
      <c r="AC1550" s="5">
        <f t="shared" si="411"/>
        <v>1</v>
      </c>
      <c r="AD1550" s="5">
        <f t="shared" si="412"/>
        <v>1</v>
      </c>
    </row>
    <row r="1551" spans="15:30" x14ac:dyDescent="0.2">
      <c r="O1551" s="6">
        <f t="shared" si="397"/>
        <v>155.78999999999544</v>
      </c>
      <c r="P1551" s="6">
        <f t="shared" si="398"/>
        <v>155.79999999999544</v>
      </c>
      <c r="Q1551" s="5">
        <f t="shared" si="399"/>
        <v>1.0000299403709716</v>
      </c>
      <c r="R1551" s="5">
        <f t="shared" si="400"/>
        <v>1.0000299403709716</v>
      </c>
      <c r="S1551" s="5">
        <f t="shared" si="401"/>
        <v>1.0021199379857031</v>
      </c>
      <c r="T1551" s="5">
        <f t="shared" si="402"/>
        <v>1.0041519572415187</v>
      </c>
      <c r="U1551" s="5">
        <f t="shared" si="403"/>
        <v>1.0041519572415187</v>
      </c>
      <c r="V1551" s="5">
        <f t="shared" si="404"/>
        <v>1.0041519572415187</v>
      </c>
      <c r="W1551" s="5">
        <f t="shared" si="405"/>
        <v>1.0041519572415187</v>
      </c>
      <c r="X1551" s="5">
        <f t="shared" si="406"/>
        <v>1</v>
      </c>
      <c r="Y1551" s="5">
        <f t="shared" si="407"/>
        <v>1.0000299403709716</v>
      </c>
      <c r="Z1551" s="5">
        <f t="shared" si="408"/>
        <v>1</v>
      </c>
      <c r="AA1551" s="5">
        <f t="shared" si="409"/>
        <v>1</v>
      </c>
      <c r="AB1551" s="5">
        <f t="shared" si="410"/>
        <v>1</v>
      </c>
      <c r="AC1551" s="5">
        <f t="shared" si="411"/>
        <v>1</v>
      </c>
      <c r="AD1551" s="5">
        <f t="shared" si="412"/>
        <v>1</v>
      </c>
    </row>
    <row r="1552" spans="15:30" x14ac:dyDescent="0.2">
      <c r="O1552" s="6">
        <f t="shared" si="397"/>
        <v>155.88999999999544</v>
      </c>
      <c r="P1552" s="6">
        <f t="shared" si="398"/>
        <v>155.89999999999543</v>
      </c>
      <c r="Q1552" s="5">
        <f t="shared" si="399"/>
        <v>1.0000256250055799</v>
      </c>
      <c r="R1552" s="5">
        <f t="shared" si="400"/>
        <v>1.0000256250055799</v>
      </c>
      <c r="S1552" s="5">
        <f t="shared" si="401"/>
        <v>1.0020842244672963</v>
      </c>
      <c r="T1552" s="5">
        <f t="shared" si="402"/>
        <v>1.0041036747803538</v>
      </c>
      <c r="U1552" s="5">
        <f t="shared" si="403"/>
        <v>1.0041036747803538</v>
      </c>
      <c r="V1552" s="5">
        <f t="shared" si="404"/>
        <v>1.0041036747803538</v>
      </c>
      <c r="W1552" s="5">
        <f t="shared" si="405"/>
        <v>1.0041036747803538</v>
      </c>
      <c r="X1552" s="5">
        <f t="shared" si="406"/>
        <v>1</v>
      </c>
      <c r="Y1552" s="5">
        <f t="shared" si="407"/>
        <v>1.0000256250055799</v>
      </c>
      <c r="Z1552" s="5">
        <f t="shared" si="408"/>
        <v>1</v>
      </c>
      <c r="AA1552" s="5">
        <f t="shared" si="409"/>
        <v>1</v>
      </c>
      <c r="AB1552" s="5">
        <f t="shared" si="410"/>
        <v>1</v>
      </c>
      <c r="AC1552" s="5">
        <f t="shared" si="411"/>
        <v>1</v>
      </c>
      <c r="AD1552" s="5">
        <f t="shared" si="412"/>
        <v>1</v>
      </c>
    </row>
    <row r="1553" spans="15:30" x14ac:dyDescent="0.2">
      <c r="O1553" s="6">
        <f t="shared" si="397"/>
        <v>155.98999999999543</v>
      </c>
      <c r="P1553" s="6">
        <f t="shared" si="398"/>
        <v>155.99999999999542</v>
      </c>
      <c r="Q1553" s="5">
        <f t="shared" si="399"/>
        <v>1.0000216477468586</v>
      </c>
      <c r="R1553" s="5">
        <f t="shared" si="400"/>
        <v>1.0000216477468586</v>
      </c>
      <c r="S1553" s="5">
        <f t="shared" si="401"/>
        <v>1.0020488378798333</v>
      </c>
      <c r="T1553" s="5">
        <f t="shared" si="402"/>
        <v>1.0040557071055562</v>
      </c>
      <c r="U1553" s="5">
        <f t="shared" si="403"/>
        <v>1.0040557071055562</v>
      </c>
      <c r="V1553" s="5">
        <f t="shared" si="404"/>
        <v>1.0040557071055562</v>
      </c>
      <c r="W1553" s="5">
        <f t="shared" si="405"/>
        <v>1.0040557071055562</v>
      </c>
      <c r="X1553" s="5">
        <f t="shared" si="406"/>
        <v>1</v>
      </c>
      <c r="Y1553" s="5">
        <f t="shared" si="407"/>
        <v>1.0000216477468586</v>
      </c>
      <c r="Z1553" s="5">
        <f t="shared" si="408"/>
        <v>1</v>
      </c>
      <c r="AA1553" s="5">
        <f t="shared" si="409"/>
        <v>1</v>
      </c>
      <c r="AB1553" s="5">
        <f t="shared" si="410"/>
        <v>1</v>
      </c>
      <c r="AC1553" s="5">
        <f t="shared" si="411"/>
        <v>1</v>
      </c>
      <c r="AD1553" s="5">
        <f t="shared" si="412"/>
        <v>1</v>
      </c>
    </row>
    <row r="1554" spans="15:30" x14ac:dyDescent="0.2">
      <c r="O1554" s="6">
        <f t="shared" si="397"/>
        <v>156.08999999999543</v>
      </c>
      <c r="P1554" s="6">
        <f t="shared" si="398"/>
        <v>156.09999999999542</v>
      </c>
      <c r="Q1554" s="5">
        <f t="shared" si="399"/>
        <v>1.0000180079426573</v>
      </c>
      <c r="R1554" s="5">
        <f t="shared" si="400"/>
        <v>1.0000180079426573</v>
      </c>
      <c r="S1554" s="5">
        <f t="shared" si="401"/>
        <v>1.0020137775774622</v>
      </c>
      <c r="T1554" s="5">
        <f t="shared" si="402"/>
        <v>1.0040080535914562</v>
      </c>
      <c r="U1554" s="5">
        <f t="shared" si="403"/>
        <v>1.0040080535914562</v>
      </c>
      <c r="V1554" s="5">
        <f t="shared" si="404"/>
        <v>1.0040080535914562</v>
      </c>
      <c r="W1554" s="5">
        <f t="shared" si="405"/>
        <v>1.0040080535914562</v>
      </c>
      <c r="X1554" s="5">
        <f t="shared" si="406"/>
        <v>1</v>
      </c>
      <c r="Y1554" s="5">
        <f t="shared" si="407"/>
        <v>1.0000180079426573</v>
      </c>
      <c r="Z1554" s="5">
        <f t="shared" si="408"/>
        <v>1</v>
      </c>
      <c r="AA1554" s="5">
        <f t="shared" si="409"/>
        <v>1</v>
      </c>
      <c r="AB1554" s="5">
        <f t="shared" si="410"/>
        <v>1</v>
      </c>
      <c r="AC1554" s="5">
        <f t="shared" si="411"/>
        <v>1</v>
      </c>
      <c r="AD1554" s="5">
        <f t="shared" si="412"/>
        <v>1</v>
      </c>
    </row>
    <row r="1555" spans="15:30" x14ac:dyDescent="0.2">
      <c r="O1555" s="6">
        <f t="shared" si="397"/>
        <v>156.18999999999542</v>
      </c>
      <c r="P1555" s="6">
        <f t="shared" si="398"/>
        <v>156.19999999999541</v>
      </c>
      <c r="Q1555" s="5">
        <f t="shared" si="399"/>
        <v>1.0000147049426968</v>
      </c>
      <c r="R1555" s="5">
        <f t="shared" si="400"/>
        <v>1.0000147049426968</v>
      </c>
      <c r="S1555" s="5">
        <f t="shared" si="401"/>
        <v>1.0019790429161575</v>
      </c>
      <c r="T1555" s="5">
        <f t="shared" si="402"/>
        <v>1.0039607136141351</v>
      </c>
      <c r="U1555" s="5">
        <f t="shared" si="403"/>
        <v>1.0039607136141351</v>
      </c>
      <c r="V1555" s="5">
        <f t="shared" si="404"/>
        <v>1.0039607136141351</v>
      </c>
      <c r="W1555" s="5">
        <f t="shared" si="405"/>
        <v>1.0039607136141351</v>
      </c>
      <c r="X1555" s="5">
        <f t="shared" si="406"/>
        <v>1</v>
      </c>
      <c r="Y1555" s="5">
        <f t="shared" si="407"/>
        <v>1.0000147049426968</v>
      </c>
      <c r="Z1555" s="5">
        <f t="shared" si="408"/>
        <v>1</v>
      </c>
      <c r="AA1555" s="5">
        <f t="shared" si="409"/>
        <v>1</v>
      </c>
      <c r="AB1555" s="5">
        <f t="shared" si="410"/>
        <v>1</v>
      </c>
      <c r="AC1555" s="5">
        <f t="shared" si="411"/>
        <v>1</v>
      </c>
      <c r="AD1555" s="5">
        <f t="shared" si="412"/>
        <v>1</v>
      </c>
    </row>
    <row r="1556" spans="15:30" x14ac:dyDescent="0.2">
      <c r="O1556" s="6">
        <f t="shared" si="397"/>
        <v>156.28999999999542</v>
      </c>
      <c r="P1556" s="6">
        <f t="shared" si="398"/>
        <v>156.29999999999541</v>
      </c>
      <c r="Q1556" s="5">
        <f t="shared" si="399"/>
        <v>1.0000117380985631</v>
      </c>
      <c r="R1556" s="5">
        <f t="shared" si="400"/>
        <v>1.0000117380985631</v>
      </c>
      <c r="S1556" s="5">
        <f t="shared" si="401"/>
        <v>1.0019446332537154</v>
      </c>
      <c r="T1556" s="5">
        <f t="shared" si="402"/>
        <v>1.0039136865514215</v>
      </c>
      <c r="U1556" s="5">
        <f t="shared" si="403"/>
        <v>1.0039136865514215</v>
      </c>
      <c r="V1556" s="5">
        <f t="shared" si="404"/>
        <v>1.0039136865514215</v>
      </c>
      <c r="W1556" s="5">
        <f t="shared" si="405"/>
        <v>1.0039136865514215</v>
      </c>
      <c r="X1556" s="5">
        <f t="shared" si="406"/>
        <v>1</v>
      </c>
      <c r="Y1556" s="5">
        <f t="shared" si="407"/>
        <v>1.0000117380985631</v>
      </c>
      <c r="Z1556" s="5">
        <f t="shared" si="408"/>
        <v>1</v>
      </c>
      <c r="AA1556" s="5">
        <f t="shared" si="409"/>
        <v>1</v>
      </c>
      <c r="AB1556" s="5">
        <f t="shared" si="410"/>
        <v>1</v>
      </c>
      <c r="AC1556" s="5">
        <f t="shared" si="411"/>
        <v>1</v>
      </c>
      <c r="AD1556" s="5">
        <f t="shared" si="412"/>
        <v>1</v>
      </c>
    </row>
    <row r="1557" spans="15:30" x14ac:dyDescent="0.2">
      <c r="O1557" s="6">
        <f t="shared" si="397"/>
        <v>156.38999999999541</v>
      </c>
      <c r="P1557" s="6">
        <f t="shared" si="398"/>
        <v>156.3999999999954</v>
      </c>
      <c r="Q1557" s="5">
        <f t="shared" si="399"/>
        <v>1.0000091067637009</v>
      </c>
      <c r="R1557" s="5">
        <f t="shared" si="400"/>
        <v>1.0000091067637009</v>
      </c>
      <c r="S1557" s="5">
        <f t="shared" si="401"/>
        <v>1.0019105479497461</v>
      </c>
      <c r="T1557" s="5">
        <f t="shared" si="402"/>
        <v>1.0038669717828836</v>
      </c>
      <c r="U1557" s="5">
        <f t="shared" si="403"/>
        <v>1.0038669717828836</v>
      </c>
      <c r="V1557" s="5">
        <f t="shared" si="404"/>
        <v>1.0038669717828836</v>
      </c>
      <c r="W1557" s="5">
        <f t="shared" si="405"/>
        <v>1.0038669717828836</v>
      </c>
      <c r="X1557" s="5">
        <f t="shared" si="406"/>
        <v>1</v>
      </c>
      <c r="Y1557" s="5">
        <f t="shared" si="407"/>
        <v>1.0000091067637009</v>
      </c>
      <c r="Z1557" s="5">
        <f t="shared" si="408"/>
        <v>1</v>
      </c>
      <c r="AA1557" s="5">
        <f t="shared" si="409"/>
        <v>1</v>
      </c>
      <c r="AB1557" s="5">
        <f t="shared" si="410"/>
        <v>1</v>
      </c>
      <c r="AC1557" s="5">
        <f t="shared" si="411"/>
        <v>1</v>
      </c>
      <c r="AD1557" s="5">
        <f t="shared" si="412"/>
        <v>1</v>
      </c>
    </row>
    <row r="1558" spans="15:30" x14ac:dyDescent="0.2">
      <c r="O1558" s="6">
        <f t="shared" si="397"/>
        <v>156.4899999999954</v>
      </c>
      <c r="P1558" s="6">
        <f t="shared" si="398"/>
        <v>156.4999999999954</v>
      </c>
      <c r="Q1558" s="5">
        <f t="shared" si="399"/>
        <v>1.0000068102934068</v>
      </c>
      <c r="R1558" s="5">
        <f t="shared" si="400"/>
        <v>1.0000068102934068</v>
      </c>
      <c r="S1558" s="5">
        <f t="shared" si="401"/>
        <v>1.0018767863656686</v>
      </c>
      <c r="T1558" s="5">
        <f t="shared" si="402"/>
        <v>1.0038205686898232</v>
      </c>
      <c r="U1558" s="5">
        <f t="shared" si="403"/>
        <v>1.0038205686898232</v>
      </c>
      <c r="V1558" s="5">
        <f t="shared" si="404"/>
        <v>1.0038205686898232</v>
      </c>
      <c r="W1558" s="5">
        <f t="shared" si="405"/>
        <v>1.0038205686898232</v>
      </c>
      <c r="X1558" s="5">
        <f t="shared" si="406"/>
        <v>1</v>
      </c>
      <c r="Y1558" s="5">
        <f t="shared" si="407"/>
        <v>1.0000068102934068</v>
      </c>
      <c r="Z1558" s="5">
        <f t="shared" si="408"/>
        <v>1</v>
      </c>
      <c r="AA1558" s="5">
        <f t="shared" si="409"/>
        <v>1</v>
      </c>
      <c r="AB1558" s="5">
        <f t="shared" si="410"/>
        <v>1</v>
      </c>
      <c r="AC1558" s="5">
        <f t="shared" si="411"/>
        <v>1</v>
      </c>
      <c r="AD1558" s="5">
        <f t="shared" si="412"/>
        <v>1</v>
      </c>
    </row>
    <row r="1559" spans="15:30" x14ac:dyDescent="0.2">
      <c r="O1559" s="6">
        <f t="shared" si="397"/>
        <v>156.5899999999954</v>
      </c>
      <c r="P1559" s="6">
        <f t="shared" si="398"/>
        <v>156.59999999999539</v>
      </c>
      <c r="Q1559" s="5">
        <f t="shared" si="399"/>
        <v>1.0000048480448223</v>
      </c>
      <c r="R1559" s="5">
        <f t="shared" si="400"/>
        <v>1.0000048480448223</v>
      </c>
      <c r="S1559" s="5">
        <f t="shared" si="401"/>
        <v>1.0018433478647037</v>
      </c>
      <c r="T1559" s="5">
        <f t="shared" si="402"/>
        <v>1.0037744766552703</v>
      </c>
      <c r="U1559" s="5">
        <f t="shared" si="403"/>
        <v>1.0037744766552703</v>
      </c>
      <c r="V1559" s="5">
        <f t="shared" si="404"/>
        <v>1.0037744766552703</v>
      </c>
      <c r="W1559" s="5">
        <f t="shared" si="405"/>
        <v>1.0037744766552703</v>
      </c>
      <c r="X1559" s="5">
        <f t="shared" si="406"/>
        <v>1</v>
      </c>
      <c r="Y1559" s="5">
        <f t="shared" si="407"/>
        <v>1.0000048480448223</v>
      </c>
      <c r="Z1559" s="5">
        <f t="shared" si="408"/>
        <v>1</v>
      </c>
      <c r="AA1559" s="5">
        <f t="shared" si="409"/>
        <v>1</v>
      </c>
      <c r="AB1559" s="5">
        <f t="shared" si="410"/>
        <v>1</v>
      </c>
      <c r="AC1559" s="5">
        <f t="shared" si="411"/>
        <v>1</v>
      </c>
      <c r="AD1559" s="5">
        <f t="shared" si="412"/>
        <v>1</v>
      </c>
    </row>
    <row r="1560" spans="15:30" x14ac:dyDescent="0.2">
      <c r="O1560" s="6">
        <f t="shared" si="397"/>
        <v>156.68999999999539</v>
      </c>
      <c r="P1560" s="6">
        <f t="shared" si="398"/>
        <v>156.69999999999538</v>
      </c>
      <c r="Q1560" s="5">
        <f t="shared" si="399"/>
        <v>1.0000032193769282</v>
      </c>
      <c r="R1560" s="5">
        <f t="shared" si="400"/>
        <v>1.0000032193769282</v>
      </c>
      <c r="S1560" s="5">
        <f t="shared" si="401"/>
        <v>1.0018102318118678</v>
      </c>
      <c r="T1560" s="5">
        <f t="shared" si="402"/>
        <v>1.0037286950639768</v>
      </c>
      <c r="U1560" s="5">
        <f t="shared" si="403"/>
        <v>1.0037286950639768</v>
      </c>
      <c r="V1560" s="5">
        <f t="shared" si="404"/>
        <v>1.0037286950639768</v>
      </c>
      <c r="W1560" s="5">
        <f t="shared" si="405"/>
        <v>1.0037286950639768</v>
      </c>
      <c r="X1560" s="5">
        <f t="shared" si="406"/>
        <v>1</v>
      </c>
      <c r="Y1560" s="5">
        <f t="shared" si="407"/>
        <v>1.0000032193769282</v>
      </c>
      <c r="Z1560" s="5">
        <f t="shared" si="408"/>
        <v>1</v>
      </c>
      <c r="AA1560" s="5">
        <f t="shared" si="409"/>
        <v>1</v>
      </c>
      <c r="AB1560" s="5">
        <f t="shared" si="410"/>
        <v>1</v>
      </c>
      <c r="AC1560" s="5">
        <f t="shared" si="411"/>
        <v>1</v>
      </c>
      <c r="AD1560" s="5">
        <f t="shared" si="412"/>
        <v>1</v>
      </c>
    </row>
    <row r="1561" spans="15:30" x14ac:dyDescent="0.2">
      <c r="O1561" s="6">
        <f t="shared" si="397"/>
        <v>156.78999999999539</v>
      </c>
      <c r="P1561" s="6">
        <f t="shared" si="398"/>
        <v>156.79999999999538</v>
      </c>
      <c r="Q1561" s="5">
        <f t="shared" si="399"/>
        <v>1.0000019236505375</v>
      </c>
      <c r="R1561" s="5">
        <f t="shared" si="400"/>
        <v>1.0000019236505375</v>
      </c>
      <c r="S1561" s="5">
        <f t="shared" si="401"/>
        <v>1.001777437573967</v>
      </c>
      <c r="T1561" s="5">
        <f t="shared" si="402"/>
        <v>1.0036832233024109</v>
      </c>
      <c r="U1561" s="5">
        <f t="shared" si="403"/>
        <v>1.0036832233024109</v>
      </c>
      <c r="V1561" s="5">
        <f t="shared" si="404"/>
        <v>1.0036832233024109</v>
      </c>
      <c r="W1561" s="5">
        <f t="shared" si="405"/>
        <v>1.0036832233024109</v>
      </c>
      <c r="X1561" s="5">
        <f t="shared" si="406"/>
        <v>1</v>
      </c>
      <c r="Y1561" s="5">
        <f t="shared" si="407"/>
        <v>1.0000019236505375</v>
      </c>
      <c r="Z1561" s="5">
        <f t="shared" si="408"/>
        <v>1</v>
      </c>
      <c r="AA1561" s="5">
        <f t="shared" si="409"/>
        <v>1</v>
      </c>
      <c r="AB1561" s="5">
        <f t="shared" si="410"/>
        <v>1</v>
      </c>
      <c r="AC1561" s="5">
        <f t="shared" si="411"/>
        <v>1</v>
      </c>
      <c r="AD1561" s="5">
        <f t="shared" si="412"/>
        <v>1</v>
      </c>
    </row>
    <row r="1562" spans="15:30" x14ac:dyDescent="0.2">
      <c r="O1562" s="6">
        <f t="shared" si="397"/>
        <v>156.88999999999538</v>
      </c>
      <c r="P1562" s="6">
        <f t="shared" si="398"/>
        <v>156.89999999999537</v>
      </c>
      <c r="Q1562" s="5">
        <f t="shared" si="399"/>
        <v>1.0000009602282891</v>
      </c>
      <c r="R1562" s="5">
        <f t="shared" si="400"/>
        <v>1.0000009602282891</v>
      </c>
      <c r="S1562" s="5">
        <f t="shared" si="401"/>
        <v>1.0017449645195899</v>
      </c>
      <c r="T1562" s="5">
        <f t="shared" si="402"/>
        <v>1.0036380607587503</v>
      </c>
      <c r="U1562" s="5">
        <f t="shared" si="403"/>
        <v>1.0036380607587503</v>
      </c>
      <c r="V1562" s="5">
        <f t="shared" si="404"/>
        <v>1.0036380607587503</v>
      </c>
      <c r="W1562" s="5">
        <f t="shared" si="405"/>
        <v>1.0036380607587503</v>
      </c>
      <c r="X1562" s="5">
        <f t="shared" si="406"/>
        <v>1</v>
      </c>
      <c r="Y1562" s="5">
        <f t="shared" si="407"/>
        <v>1.0000009602282891</v>
      </c>
      <c r="Z1562" s="5">
        <f t="shared" si="408"/>
        <v>1</v>
      </c>
      <c r="AA1562" s="5">
        <f t="shared" si="409"/>
        <v>1</v>
      </c>
      <c r="AB1562" s="5">
        <f t="shared" si="410"/>
        <v>1</v>
      </c>
      <c r="AC1562" s="5">
        <f t="shared" si="411"/>
        <v>1</v>
      </c>
      <c r="AD1562" s="5">
        <f t="shared" si="412"/>
        <v>1</v>
      </c>
    </row>
    <row r="1563" spans="15:30" x14ac:dyDescent="0.2">
      <c r="O1563" s="6">
        <f t="shared" si="397"/>
        <v>156.98999999999538</v>
      </c>
      <c r="P1563" s="6">
        <f t="shared" si="398"/>
        <v>156.99999999999537</v>
      </c>
      <c r="Q1563" s="5">
        <f t="shared" si="399"/>
        <v>1.000000328474641</v>
      </c>
      <c r="R1563" s="5">
        <f t="shared" si="400"/>
        <v>1.000000328474641</v>
      </c>
      <c r="S1563" s="5">
        <f t="shared" si="401"/>
        <v>1.0017128120191028</v>
      </c>
      <c r="T1563" s="5">
        <f t="shared" si="402"/>
        <v>1.0035932068228772</v>
      </c>
      <c r="U1563" s="5">
        <f t="shared" si="403"/>
        <v>1.0035932068228772</v>
      </c>
      <c r="V1563" s="5">
        <f t="shared" si="404"/>
        <v>1.0035932068228772</v>
      </c>
      <c r="W1563" s="5">
        <f t="shared" si="405"/>
        <v>1.0035932068228772</v>
      </c>
      <c r="X1563" s="5">
        <f t="shared" si="406"/>
        <v>1</v>
      </c>
      <c r="Y1563" s="5">
        <f t="shared" si="407"/>
        <v>1.000000328474641</v>
      </c>
      <c r="Z1563" s="5">
        <f t="shared" si="408"/>
        <v>1</v>
      </c>
      <c r="AA1563" s="5">
        <f t="shared" si="409"/>
        <v>1</v>
      </c>
      <c r="AB1563" s="5">
        <f t="shared" si="410"/>
        <v>1</v>
      </c>
      <c r="AC1563" s="5">
        <f t="shared" si="411"/>
        <v>1</v>
      </c>
      <c r="AD1563" s="5">
        <f t="shared" si="412"/>
        <v>1</v>
      </c>
    </row>
    <row r="1564" spans="15:30" x14ac:dyDescent="0.2">
      <c r="O1564" s="6">
        <f t="shared" si="397"/>
        <v>157.08999999999537</v>
      </c>
      <c r="P1564" s="6">
        <f t="shared" si="398"/>
        <v>157.09999999999536</v>
      </c>
      <c r="Q1564" s="5">
        <f t="shared" si="399"/>
        <v>1.0000000277558647</v>
      </c>
      <c r="R1564" s="5">
        <f t="shared" si="400"/>
        <v>1.0000000277558647</v>
      </c>
      <c r="S1564" s="5">
        <f t="shared" si="401"/>
        <v>1.001680979444642</v>
      </c>
      <c r="T1564" s="5">
        <f t="shared" si="402"/>
        <v>1.003548660886372</v>
      </c>
      <c r="U1564" s="5">
        <f t="shared" si="403"/>
        <v>1.003548660886372</v>
      </c>
      <c r="V1564" s="5">
        <f t="shared" si="404"/>
        <v>1.003548660886372</v>
      </c>
      <c r="W1564" s="5">
        <f t="shared" si="405"/>
        <v>1.003548660886372</v>
      </c>
      <c r="X1564" s="5">
        <f t="shared" si="406"/>
        <v>1</v>
      </c>
      <c r="Y1564" s="5">
        <f t="shared" si="407"/>
        <v>1.0000000277558647</v>
      </c>
      <c r="Z1564" s="5">
        <f t="shared" si="408"/>
        <v>1</v>
      </c>
      <c r="AA1564" s="5">
        <f t="shared" si="409"/>
        <v>1</v>
      </c>
      <c r="AB1564" s="5">
        <f t="shared" si="410"/>
        <v>1</v>
      </c>
      <c r="AC1564" s="5">
        <f t="shared" si="411"/>
        <v>1</v>
      </c>
      <c r="AD1564" s="5">
        <f t="shared" si="412"/>
        <v>1</v>
      </c>
    </row>
    <row r="1565" spans="15:30" x14ac:dyDescent="0.2">
      <c r="O1565" s="6">
        <f t="shared" si="397"/>
        <v>157.18999999999536</v>
      </c>
      <c r="P1565" s="6">
        <f t="shared" si="398"/>
        <v>157.19999999999536</v>
      </c>
      <c r="Q1565" s="5">
        <f t="shared" si="399"/>
        <v>1</v>
      </c>
      <c r="R1565" s="5">
        <f t="shared" si="400"/>
        <v>1</v>
      </c>
      <c r="S1565" s="5">
        <f t="shared" si="401"/>
        <v>1.0016494661701087</v>
      </c>
      <c r="T1565" s="5">
        <f t="shared" si="402"/>
        <v>1.0035044223425074</v>
      </c>
      <c r="U1565" s="5">
        <f t="shared" si="403"/>
        <v>1.0035044223425074</v>
      </c>
      <c r="V1565" s="5">
        <f t="shared" si="404"/>
        <v>1.0035044223425074</v>
      </c>
      <c r="W1565" s="5">
        <f t="shared" si="405"/>
        <v>1.0035044223425074</v>
      </c>
      <c r="X1565" s="5">
        <f t="shared" si="406"/>
        <v>1</v>
      </c>
      <c r="Y1565" s="5">
        <f t="shared" si="407"/>
        <v>1</v>
      </c>
      <c r="Z1565" s="5">
        <f t="shared" si="408"/>
        <v>1</v>
      </c>
      <c r="AA1565" s="5">
        <f t="shared" si="409"/>
        <v>1</v>
      </c>
      <c r="AB1565" s="5">
        <f t="shared" si="410"/>
        <v>1</v>
      </c>
      <c r="AC1565" s="5">
        <f t="shared" si="411"/>
        <v>1</v>
      </c>
      <c r="AD1565" s="5">
        <f t="shared" si="412"/>
        <v>1</v>
      </c>
    </row>
    <row r="1566" spans="15:30" x14ac:dyDescent="0.2">
      <c r="O1566" s="6">
        <f t="shared" si="397"/>
        <v>157.28999999999536</v>
      </c>
      <c r="P1566" s="6">
        <f t="shared" si="398"/>
        <v>157.29999999999535</v>
      </c>
      <c r="Q1566" s="5">
        <f t="shared" si="399"/>
        <v>1</v>
      </c>
      <c r="R1566" s="5">
        <f t="shared" si="400"/>
        <v>1</v>
      </c>
      <c r="S1566" s="5">
        <f t="shared" si="401"/>
        <v>1.0016182715711626</v>
      </c>
      <c r="T1566" s="5">
        <f t="shared" si="402"/>
        <v>1.0034604905862423</v>
      </c>
      <c r="U1566" s="5">
        <f t="shared" si="403"/>
        <v>1.0034604905862423</v>
      </c>
      <c r="V1566" s="5">
        <f t="shared" si="404"/>
        <v>1.0034604905862423</v>
      </c>
      <c r="W1566" s="5">
        <f t="shared" si="405"/>
        <v>1.0034604905862423</v>
      </c>
      <c r="X1566" s="5">
        <f t="shared" si="406"/>
        <v>1</v>
      </c>
      <c r="Y1566" s="5">
        <f t="shared" si="407"/>
        <v>1</v>
      </c>
      <c r="Z1566" s="5">
        <f t="shared" si="408"/>
        <v>1</v>
      </c>
      <c r="AA1566" s="5">
        <f t="shared" si="409"/>
        <v>1</v>
      </c>
      <c r="AB1566" s="5">
        <f t="shared" si="410"/>
        <v>1</v>
      </c>
      <c r="AC1566" s="5">
        <f t="shared" si="411"/>
        <v>1</v>
      </c>
      <c r="AD1566" s="5">
        <f t="shared" si="412"/>
        <v>1</v>
      </c>
    </row>
    <row r="1567" spans="15:30" x14ac:dyDescent="0.2">
      <c r="O1567" s="6">
        <f t="shared" si="397"/>
        <v>157.38999999999535</v>
      </c>
      <c r="P1567" s="6">
        <f t="shared" si="398"/>
        <v>157.39999999999534</v>
      </c>
      <c r="Q1567" s="5">
        <f t="shared" si="399"/>
        <v>1</v>
      </c>
      <c r="R1567" s="5">
        <f t="shared" si="400"/>
        <v>1</v>
      </c>
      <c r="S1567" s="5">
        <f t="shared" si="401"/>
        <v>1.0015873950252154</v>
      </c>
      <c r="T1567" s="5">
        <f t="shared" si="402"/>
        <v>1.003416865014217</v>
      </c>
      <c r="U1567" s="5">
        <f t="shared" si="403"/>
        <v>1.003416865014217</v>
      </c>
      <c r="V1567" s="5">
        <f t="shared" si="404"/>
        <v>1.003416865014217</v>
      </c>
      <c r="W1567" s="5">
        <f t="shared" si="405"/>
        <v>1.003416865014217</v>
      </c>
      <c r="X1567" s="5">
        <f t="shared" si="406"/>
        <v>1</v>
      </c>
      <c r="Y1567" s="5">
        <f t="shared" si="407"/>
        <v>1</v>
      </c>
      <c r="Z1567" s="5">
        <f t="shared" si="408"/>
        <v>1</v>
      </c>
      <c r="AA1567" s="5">
        <f t="shared" si="409"/>
        <v>1</v>
      </c>
      <c r="AB1567" s="5">
        <f t="shared" si="410"/>
        <v>1</v>
      </c>
      <c r="AC1567" s="5">
        <f t="shared" si="411"/>
        <v>1</v>
      </c>
      <c r="AD1567" s="5">
        <f t="shared" si="412"/>
        <v>1</v>
      </c>
    </row>
    <row r="1568" spans="15:30" x14ac:dyDescent="0.2">
      <c r="O1568" s="6">
        <f t="shared" si="397"/>
        <v>157.48999999999535</v>
      </c>
      <c r="P1568" s="6">
        <f t="shared" si="398"/>
        <v>157.49999999999534</v>
      </c>
      <c r="Q1568" s="5">
        <f t="shared" si="399"/>
        <v>1</v>
      </c>
      <c r="R1568" s="5">
        <f t="shared" si="400"/>
        <v>1</v>
      </c>
      <c r="S1568" s="5">
        <f t="shared" si="401"/>
        <v>1.0015568359114253</v>
      </c>
      <c r="T1568" s="5">
        <f t="shared" si="402"/>
        <v>1.0033735450247463</v>
      </c>
      <c r="U1568" s="5">
        <f t="shared" si="403"/>
        <v>1.0033735450247463</v>
      </c>
      <c r="V1568" s="5">
        <f t="shared" si="404"/>
        <v>1.0033735450247463</v>
      </c>
      <c r="W1568" s="5">
        <f t="shared" si="405"/>
        <v>1.0033735450247463</v>
      </c>
      <c r="X1568" s="5">
        <f t="shared" si="406"/>
        <v>1</v>
      </c>
      <c r="Y1568" s="5">
        <f t="shared" si="407"/>
        <v>1</v>
      </c>
      <c r="Z1568" s="5">
        <f t="shared" si="408"/>
        <v>1</v>
      </c>
      <c r="AA1568" s="5">
        <f t="shared" si="409"/>
        <v>1</v>
      </c>
      <c r="AB1568" s="5">
        <f t="shared" si="410"/>
        <v>1</v>
      </c>
      <c r="AC1568" s="5">
        <f t="shared" si="411"/>
        <v>1</v>
      </c>
      <c r="AD1568" s="5">
        <f t="shared" si="412"/>
        <v>1</v>
      </c>
    </row>
    <row r="1569" spans="15:30" x14ac:dyDescent="0.2">
      <c r="O1569" s="6">
        <f t="shared" si="397"/>
        <v>157.58999999999534</v>
      </c>
      <c r="P1569" s="6">
        <f t="shared" si="398"/>
        <v>157.59999999999533</v>
      </c>
      <c r="Q1569" s="5">
        <f t="shared" si="399"/>
        <v>1</v>
      </c>
      <c r="R1569" s="5">
        <f t="shared" si="400"/>
        <v>1</v>
      </c>
      <c r="S1569" s="5">
        <f t="shared" si="401"/>
        <v>1.0015265936106905</v>
      </c>
      <c r="T1569" s="5">
        <f t="shared" si="402"/>
        <v>1.0033305300178141</v>
      </c>
      <c r="U1569" s="5">
        <f t="shared" si="403"/>
        <v>1.0033305300178141</v>
      </c>
      <c r="V1569" s="5">
        <f t="shared" si="404"/>
        <v>1.0033305300178141</v>
      </c>
      <c r="W1569" s="5">
        <f t="shared" si="405"/>
        <v>1.0033305300178141</v>
      </c>
      <c r="X1569" s="5">
        <f t="shared" si="406"/>
        <v>1</v>
      </c>
      <c r="Y1569" s="5">
        <f t="shared" si="407"/>
        <v>1</v>
      </c>
      <c r="Z1569" s="5">
        <f t="shared" si="408"/>
        <v>1</v>
      </c>
      <c r="AA1569" s="5">
        <f t="shared" si="409"/>
        <v>1</v>
      </c>
      <c r="AB1569" s="5">
        <f t="shared" si="410"/>
        <v>1</v>
      </c>
      <c r="AC1569" s="5">
        <f t="shared" si="411"/>
        <v>1</v>
      </c>
      <c r="AD1569" s="5">
        <f t="shared" si="412"/>
        <v>1</v>
      </c>
    </row>
    <row r="1570" spans="15:30" x14ac:dyDescent="0.2">
      <c r="O1570" s="6">
        <f t="shared" si="397"/>
        <v>157.68999999999534</v>
      </c>
      <c r="P1570" s="6">
        <f t="shared" si="398"/>
        <v>157.69999999999533</v>
      </c>
      <c r="Q1570" s="5">
        <f t="shared" si="399"/>
        <v>1</v>
      </c>
      <c r="R1570" s="5">
        <f t="shared" si="400"/>
        <v>1</v>
      </c>
      <c r="S1570" s="5">
        <f t="shared" si="401"/>
        <v>1.0014966675056431</v>
      </c>
      <c r="T1570" s="5">
        <f t="shared" si="402"/>
        <v>1.0032878193950678</v>
      </c>
      <c r="U1570" s="5">
        <f t="shared" si="403"/>
        <v>1.0032878193950678</v>
      </c>
      <c r="V1570" s="5">
        <f t="shared" si="404"/>
        <v>1.0032878193950678</v>
      </c>
      <c r="W1570" s="5">
        <f t="shared" si="405"/>
        <v>1.0032878193950678</v>
      </c>
      <c r="X1570" s="5">
        <f t="shared" si="406"/>
        <v>1</v>
      </c>
      <c r="Y1570" s="5">
        <f t="shared" si="407"/>
        <v>1</v>
      </c>
      <c r="Z1570" s="5">
        <f t="shared" si="408"/>
        <v>1</v>
      </c>
      <c r="AA1570" s="5">
        <f t="shared" si="409"/>
        <v>1</v>
      </c>
      <c r="AB1570" s="5">
        <f t="shared" si="410"/>
        <v>1</v>
      </c>
      <c r="AC1570" s="5">
        <f t="shared" si="411"/>
        <v>1</v>
      </c>
      <c r="AD1570" s="5">
        <f t="shared" si="412"/>
        <v>1</v>
      </c>
    </row>
    <row r="1571" spans="15:30" x14ac:dyDescent="0.2">
      <c r="O1571" s="6">
        <f t="shared" si="397"/>
        <v>157.78999999999533</v>
      </c>
      <c r="P1571" s="6">
        <f t="shared" si="398"/>
        <v>157.79999999999532</v>
      </c>
      <c r="Q1571" s="5">
        <f t="shared" si="399"/>
        <v>1</v>
      </c>
      <c r="R1571" s="5">
        <f t="shared" si="400"/>
        <v>1</v>
      </c>
      <c r="S1571" s="5">
        <f t="shared" si="401"/>
        <v>1.0014670569806434</v>
      </c>
      <c r="T1571" s="5">
        <f t="shared" si="402"/>
        <v>1.0032454125598125</v>
      </c>
      <c r="U1571" s="5">
        <f t="shared" si="403"/>
        <v>1.0032454125598125</v>
      </c>
      <c r="V1571" s="5">
        <f t="shared" si="404"/>
        <v>1.0032454125598125</v>
      </c>
      <c r="W1571" s="5">
        <f t="shared" si="405"/>
        <v>1.0032454125598125</v>
      </c>
      <c r="X1571" s="5">
        <f t="shared" si="406"/>
        <v>1</v>
      </c>
      <c r="Y1571" s="5">
        <f t="shared" si="407"/>
        <v>1</v>
      </c>
      <c r="Z1571" s="5">
        <f t="shared" si="408"/>
        <v>1</v>
      </c>
      <c r="AA1571" s="5">
        <f t="shared" si="409"/>
        <v>1</v>
      </c>
      <c r="AB1571" s="5">
        <f t="shared" si="410"/>
        <v>1</v>
      </c>
      <c r="AC1571" s="5">
        <f t="shared" si="411"/>
        <v>1</v>
      </c>
      <c r="AD1571" s="5">
        <f t="shared" si="412"/>
        <v>1</v>
      </c>
    </row>
    <row r="1572" spans="15:30" x14ac:dyDescent="0.2">
      <c r="O1572" s="6">
        <f t="shared" si="397"/>
        <v>157.88999999999533</v>
      </c>
      <c r="P1572" s="6">
        <f t="shared" si="398"/>
        <v>157.89999999999532</v>
      </c>
      <c r="Q1572" s="5">
        <f t="shared" si="399"/>
        <v>1</v>
      </c>
      <c r="R1572" s="5">
        <f t="shared" si="400"/>
        <v>1</v>
      </c>
      <c r="S1572" s="5">
        <f t="shared" si="401"/>
        <v>1.001437761421774</v>
      </c>
      <c r="T1572" s="5">
        <f t="shared" si="402"/>
        <v>1.0032033089170052</v>
      </c>
      <c r="U1572" s="5">
        <f t="shared" si="403"/>
        <v>1.0032033089170052</v>
      </c>
      <c r="V1572" s="5">
        <f t="shared" si="404"/>
        <v>1.0032033089170052</v>
      </c>
      <c r="W1572" s="5">
        <f t="shared" si="405"/>
        <v>1.0032033089170052</v>
      </c>
      <c r="X1572" s="5">
        <f t="shared" si="406"/>
        <v>1</v>
      </c>
      <c r="Y1572" s="5">
        <f t="shared" si="407"/>
        <v>1</v>
      </c>
      <c r="Z1572" s="5">
        <f t="shared" si="408"/>
        <v>1</v>
      </c>
      <c r="AA1572" s="5">
        <f t="shared" si="409"/>
        <v>1</v>
      </c>
      <c r="AB1572" s="5">
        <f t="shared" si="410"/>
        <v>1</v>
      </c>
      <c r="AC1572" s="5">
        <f t="shared" si="411"/>
        <v>1</v>
      </c>
      <c r="AD1572" s="5">
        <f t="shared" si="412"/>
        <v>1</v>
      </c>
    </row>
    <row r="1573" spans="15:30" x14ac:dyDescent="0.2">
      <c r="O1573" s="6">
        <f t="shared" si="397"/>
        <v>157.98999999999532</v>
      </c>
      <c r="P1573" s="6">
        <f t="shared" si="398"/>
        <v>157.99999999999531</v>
      </c>
      <c r="Q1573" s="5">
        <f t="shared" si="399"/>
        <v>1</v>
      </c>
      <c r="R1573" s="5">
        <f t="shared" si="400"/>
        <v>1</v>
      </c>
      <c r="S1573" s="5">
        <f t="shared" si="401"/>
        <v>1.001408780216833</v>
      </c>
      <c r="T1573" s="5">
        <f t="shared" si="402"/>
        <v>1.003161507873249</v>
      </c>
      <c r="U1573" s="5">
        <f t="shared" si="403"/>
        <v>1.003161507873249</v>
      </c>
      <c r="V1573" s="5">
        <f t="shared" si="404"/>
        <v>1.003161507873249</v>
      </c>
      <c r="W1573" s="5">
        <f t="shared" si="405"/>
        <v>1.003161507873249</v>
      </c>
      <c r="X1573" s="5">
        <f t="shared" si="406"/>
        <v>1</v>
      </c>
      <c r="Y1573" s="5">
        <f t="shared" si="407"/>
        <v>1</v>
      </c>
      <c r="Z1573" s="5">
        <f t="shared" si="408"/>
        <v>1</v>
      </c>
      <c r="AA1573" s="5">
        <f t="shared" si="409"/>
        <v>1</v>
      </c>
      <c r="AB1573" s="5">
        <f t="shared" si="410"/>
        <v>1</v>
      </c>
      <c r="AC1573" s="5">
        <f t="shared" si="411"/>
        <v>1</v>
      </c>
      <c r="AD1573" s="5">
        <f t="shared" si="412"/>
        <v>1</v>
      </c>
    </row>
    <row r="1574" spans="15:30" x14ac:dyDescent="0.2">
      <c r="O1574" s="6">
        <f t="shared" si="397"/>
        <v>158.08999999999531</v>
      </c>
      <c r="P1574" s="6">
        <f t="shared" si="398"/>
        <v>158.0999999999953</v>
      </c>
      <c r="Q1574" s="5">
        <f t="shared" si="399"/>
        <v>1</v>
      </c>
      <c r="R1574" s="5">
        <f t="shared" si="400"/>
        <v>1</v>
      </c>
      <c r="S1574" s="5">
        <f t="shared" si="401"/>
        <v>1.0013801127553295</v>
      </c>
      <c r="T1574" s="5">
        <f t="shared" si="402"/>
        <v>1.003120008836788</v>
      </c>
      <c r="U1574" s="5">
        <f t="shared" si="403"/>
        <v>1.003120008836788</v>
      </c>
      <c r="V1574" s="5">
        <f t="shared" si="404"/>
        <v>1.003120008836788</v>
      </c>
      <c r="W1574" s="5">
        <f t="shared" si="405"/>
        <v>1.003120008836788</v>
      </c>
      <c r="X1574" s="5">
        <f t="shared" si="406"/>
        <v>1</v>
      </c>
      <c r="Y1574" s="5">
        <f t="shared" si="407"/>
        <v>1</v>
      </c>
      <c r="Z1574" s="5">
        <f t="shared" si="408"/>
        <v>1</v>
      </c>
      <c r="AA1574" s="5">
        <f t="shared" si="409"/>
        <v>1</v>
      </c>
      <c r="AB1574" s="5">
        <f t="shared" si="410"/>
        <v>1</v>
      </c>
      <c r="AC1574" s="5">
        <f t="shared" si="411"/>
        <v>1</v>
      </c>
      <c r="AD1574" s="5">
        <f t="shared" si="412"/>
        <v>1</v>
      </c>
    </row>
    <row r="1575" spans="15:30" x14ac:dyDescent="0.2">
      <c r="O1575" s="6">
        <f t="shared" si="397"/>
        <v>158.18999999999531</v>
      </c>
      <c r="P1575" s="6">
        <f t="shared" si="398"/>
        <v>158.1999999999953</v>
      </c>
      <c r="Q1575" s="5">
        <f t="shared" si="399"/>
        <v>1</v>
      </c>
      <c r="R1575" s="5">
        <f t="shared" si="400"/>
        <v>1</v>
      </c>
      <c r="S1575" s="5">
        <f t="shared" si="401"/>
        <v>1.0013517584284757</v>
      </c>
      <c r="T1575" s="5">
        <f t="shared" si="402"/>
        <v>1.0030788112175013</v>
      </c>
      <c r="U1575" s="5">
        <f t="shared" si="403"/>
        <v>1.0030788112175013</v>
      </c>
      <c r="V1575" s="5">
        <f t="shared" si="404"/>
        <v>1.0030788112175013</v>
      </c>
      <c r="W1575" s="5">
        <f t="shared" si="405"/>
        <v>1.0030788112175013</v>
      </c>
      <c r="X1575" s="5">
        <f t="shared" si="406"/>
        <v>1</v>
      </c>
      <c r="Y1575" s="5">
        <f t="shared" si="407"/>
        <v>1</v>
      </c>
      <c r="Z1575" s="5">
        <f t="shared" si="408"/>
        <v>1</v>
      </c>
      <c r="AA1575" s="5">
        <f t="shared" si="409"/>
        <v>1</v>
      </c>
      <c r="AB1575" s="5">
        <f t="shared" si="410"/>
        <v>1</v>
      </c>
      <c r="AC1575" s="5">
        <f t="shared" si="411"/>
        <v>1</v>
      </c>
      <c r="AD1575" s="5">
        <f t="shared" si="412"/>
        <v>1</v>
      </c>
    </row>
    <row r="1576" spans="15:30" x14ac:dyDescent="0.2">
      <c r="O1576" s="6">
        <f t="shared" si="397"/>
        <v>158.2899999999953</v>
      </c>
      <c r="P1576" s="6">
        <f t="shared" si="398"/>
        <v>158.29999999999529</v>
      </c>
      <c r="Q1576" s="5">
        <f t="shared" si="399"/>
        <v>1</v>
      </c>
      <c r="R1576" s="5">
        <f t="shared" si="400"/>
        <v>1</v>
      </c>
      <c r="S1576" s="5">
        <f t="shared" si="401"/>
        <v>1.0013237166291835</v>
      </c>
      <c r="T1576" s="5">
        <f t="shared" si="402"/>
        <v>1.003037914426897</v>
      </c>
      <c r="U1576" s="5">
        <f t="shared" si="403"/>
        <v>1.003037914426897</v>
      </c>
      <c r="V1576" s="5">
        <f t="shared" si="404"/>
        <v>1.003037914426897</v>
      </c>
      <c r="W1576" s="5">
        <f t="shared" si="405"/>
        <v>1.003037914426897</v>
      </c>
      <c r="X1576" s="5">
        <f t="shared" si="406"/>
        <v>1</v>
      </c>
      <c r="Y1576" s="5">
        <f t="shared" si="407"/>
        <v>1</v>
      </c>
      <c r="Z1576" s="5">
        <f t="shared" si="408"/>
        <v>1</v>
      </c>
      <c r="AA1576" s="5">
        <f t="shared" si="409"/>
        <v>1</v>
      </c>
      <c r="AB1576" s="5">
        <f t="shared" si="410"/>
        <v>1</v>
      </c>
      <c r="AC1576" s="5">
        <f t="shared" si="411"/>
        <v>1</v>
      </c>
      <c r="AD1576" s="5">
        <f t="shared" si="412"/>
        <v>1</v>
      </c>
    </row>
    <row r="1577" spans="15:30" x14ac:dyDescent="0.2">
      <c r="O1577" s="6">
        <f t="shared" si="397"/>
        <v>158.3899999999953</v>
      </c>
      <c r="P1577" s="6">
        <f t="shared" si="398"/>
        <v>158.39999999999529</v>
      </c>
      <c r="Q1577" s="5">
        <f t="shared" si="399"/>
        <v>1</v>
      </c>
      <c r="R1577" s="5">
        <f t="shared" si="400"/>
        <v>1</v>
      </c>
      <c r="S1577" s="5">
        <f t="shared" si="401"/>
        <v>1.0012959867520561</v>
      </c>
      <c r="T1577" s="5">
        <f t="shared" si="402"/>
        <v>1.0029973178781073</v>
      </c>
      <c r="U1577" s="5">
        <f t="shared" si="403"/>
        <v>1.0029973178781073</v>
      </c>
      <c r="V1577" s="5">
        <f t="shared" si="404"/>
        <v>1.0029973178781073</v>
      </c>
      <c r="W1577" s="5">
        <f t="shared" si="405"/>
        <v>1.0029973178781073</v>
      </c>
      <c r="X1577" s="5">
        <f t="shared" si="406"/>
        <v>1</v>
      </c>
      <c r="Y1577" s="5">
        <f t="shared" si="407"/>
        <v>1</v>
      </c>
      <c r="Z1577" s="5">
        <f t="shared" si="408"/>
        <v>1</v>
      </c>
      <c r="AA1577" s="5">
        <f t="shared" si="409"/>
        <v>1</v>
      </c>
      <c r="AB1577" s="5">
        <f t="shared" si="410"/>
        <v>1</v>
      </c>
      <c r="AC1577" s="5">
        <f t="shared" si="411"/>
        <v>1</v>
      </c>
      <c r="AD1577" s="5">
        <f t="shared" si="412"/>
        <v>1</v>
      </c>
    </row>
    <row r="1578" spans="15:30" x14ac:dyDescent="0.2">
      <c r="O1578" s="6">
        <f t="shared" si="397"/>
        <v>158.48999999999529</v>
      </c>
      <c r="P1578" s="6">
        <f t="shared" si="398"/>
        <v>158.49999999999528</v>
      </c>
      <c r="Q1578" s="5">
        <f t="shared" si="399"/>
        <v>1</v>
      </c>
      <c r="R1578" s="5">
        <f t="shared" si="400"/>
        <v>1</v>
      </c>
      <c r="S1578" s="5">
        <f t="shared" si="401"/>
        <v>1.0012685681933839</v>
      </c>
      <c r="T1578" s="5">
        <f t="shared" si="402"/>
        <v>1.0029570209858827</v>
      </c>
      <c r="U1578" s="5">
        <f t="shared" si="403"/>
        <v>1.0029570209858827</v>
      </c>
      <c r="V1578" s="5">
        <f t="shared" si="404"/>
        <v>1.0029570209858827</v>
      </c>
      <c r="W1578" s="5">
        <f t="shared" si="405"/>
        <v>1.0029570209858827</v>
      </c>
      <c r="X1578" s="5">
        <f t="shared" si="406"/>
        <v>1</v>
      </c>
      <c r="Y1578" s="5">
        <f t="shared" si="407"/>
        <v>1</v>
      </c>
      <c r="Z1578" s="5">
        <f t="shared" si="408"/>
        <v>1</v>
      </c>
      <c r="AA1578" s="5">
        <f t="shared" si="409"/>
        <v>1</v>
      </c>
      <c r="AB1578" s="5">
        <f t="shared" si="410"/>
        <v>1</v>
      </c>
      <c r="AC1578" s="5">
        <f t="shared" si="411"/>
        <v>1</v>
      </c>
      <c r="AD1578" s="5">
        <f t="shared" si="412"/>
        <v>1</v>
      </c>
    </row>
    <row r="1579" spans="15:30" x14ac:dyDescent="0.2">
      <c r="O1579" s="6">
        <f t="shared" si="397"/>
        <v>158.58999999999529</v>
      </c>
      <c r="P1579" s="6">
        <f t="shared" si="398"/>
        <v>158.59999999999528</v>
      </c>
      <c r="Q1579" s="5">
        <f t="shared" si="399"/>
        <v>1</v>
      </c>
      <c r="R1579" s="5">
        <f t="shared" si="400"/>
        <v>1</v>
      </c>
      <c r="S1579" s="5">
        <f t="shared" si="401"/>
        <v>1.0012414603511384</v>
      </c>
      <c r="T1579" s="5">
        <f t="shared" si="402"/>
        <v>1.0029170231665865</v>
      </c>
      <c r="U1579" s="5">
        <f t="shared" si="403"/>
        <v>1.0029170231665865</v>
      </c>
      <c r="V1579" s="5">
        <f t="shared" si="404"/>
        <v>1.0029170231665865</v>
      </c>
      <c r="W1579" s="5">
        <f t="shared" si="405"/>
        <v>1.0029170231665865</v>
      </c>
      <c r="X1579" s="5">
        <f t="shared" si="406"/>
        <v>1</v>
      </c>
      <c r="Y1579" s="5">
        <f t="shared" si="407"/>
        <v>1</v>
      </c>
      <c r="Z1579" s="5">
        <f t="shared" si="408"/>
        <v>1</v>
      </c>
      <c r="AA1579" s="5">
        <f t="shared" si="409"/>
        <v>1</v>
      </c>
      <c r="AB1579" s="5">
        <f t="shared" si="410"/>
        <v>1</v>
      </c>
      <c r="AC1579" s="5">
        <f t="shared" si="411"/>
        <v>1</v>
      </c>
      <c r="AD1579" s="5">
        <f t="shared" si="412"/>
        <v>1</v>
      </c>
    </row>
    <row r="1580" spans="15:30" x14ac:dyDescent="0.2">
      <c r="O1580" s="6">
        <f t="shared" si="397"/>
        <v>158.68999999999528</v>
      </c>
      <c r="P1580" s="6">
        <f t="shared" si="398"/>
        <v>158.69999999999527</v>
      </c>
      <c r="Q1580" s="5">
        <f t="shared" si="399"/>
        <v>1</v>
      </c>
      <c r="R1580" s="5">
        <f t="shared" si="400"/>
        <v>1</v>
      </c>
      <c r="S1580" s="5">
        <f t="shared" si="401"/>
        <v>1.0012146626249649</v>
      </c>
      <c r="T1580" s="5">
        <f t="shared" si="402"/>
        <v>1.0028773238381887</v>
      </c>
      <c r="U1580" s="5">
        <f t="shared" si="403"/>
        <v>1.0028773238381887</v>
      </c>
      <c r="V1580" s="5">
        <f t="shared" si="404"/>
        <v>1.0028773238381887</v>
      </c>
      <c r="W1580" s="5">
        <f t="shared" si="405"/>
        <v>1.0028773238381887</v>
      </c>
      <c r="X1580" s="5">
        <f t="shared" si="406"/>
        <v>1</v>
      </c>
      <c r="Y1580" s="5">
        <f t="shared" si="407"/>
        <v>1</v>
      </c>
      <c r="Z1580" s="5">
        <f t="shared" si="408"/>
        <v>1</v>
      </c>
      <c r="AA1580" s="5">
        <f t="shared" si="409"/>
        <v>1</v>
      </c>
      <c r="AB1580" s="5">
        <f t="shared" si="410"/>
        <v>1</v>
      </c>
      <c r="AC1580" s="5">
        <f t="shared" si="411"/>
        <v>1</v>
      </c>
      <c r="AD1580" s="5">
        <f t="shared" si="412"/>
        <v>1</v>
      </c>
    </row>
    <row r="1581" spans="15:30" x14ac:dyDescent="0.2">
      <c r="O1581" s="6">
        <f t="shared" si="397"/>
        <v>158.78999999999527</v>
      </c>
      <c r="P1581" s="6">
        <f t="shared" si="398"/>
        <v>158.79999999999526</v>
      </c>
      <c r="Q1581" s="5">
        <f t="shared" si="399"/>
        <v>1</v>
      </c>
      <c r="R1581" s="5">
        <f t="shared" si="400"/>
        <v>1</v>
      </c>
      <c r="S1581" s="5">
        <f t="shared" si="401"/>
        <v>1.0011881744161795</v>
      </c>
      <c r="T1581" s="5">
        <f t="shared" si="402"/>
        <v>1.0028379224202615</v>
      </c>
      <c r="U1581" s="5">
        <f t="shared" si="403"/>
        <v>1.0028379224202615</v>
      </c>
      <c r="V1581" s="5">
        <f t="shared" si="404"/>
        <v>1.0028379224202615</v>
      </c>
      <c r="W1581" s="5">
        <f t="shared" si="405"/>
        <v>1.0028379224202615</v>
      </c>
      <c r="X1581" s="5">
        <f t="shared" si="406"/>
        <v>1</v>
      </c>
      <c r="Y1581" s="5">
        <f t="shared" si="407"/>
        <v>1</v>
      </c>
      <c r="Z1581" s="5">
        <f t="shared" si="408"/>
        <v>1</v>
      </c>
      <c r="AA1581" s="5">
        <f t="shared" si="409"/>
        <v>1</v>
      </c>
      <c r="AB1581" s="5">
        <f t="shared" si="410"/>
        <v>1</v>
      </c>
      <c r="AC1581" s="5">
        <f t="shared" si="411"/>
        <v>1</v>
      </c>
      <c r="AD1581" s="5">
        <f t="shared" si="412"/>
        <v>1</v>
      </c>
    </row>
    <row r="1582" spans="15:30" x14ac:dyDescent="0.2">
      <c r="O1582" s="6">
        <f t="shared" si="397"/>
        <v>158.88999999999527</v>
      </c>
      <c r="P1582" s="6">
        <f t="shared" si="398"/>
        <v>158.89999999999526</v>
      </c>
      <c r="Q1582" s="5">
        <f t="shared" si="399"/>
        <v>1</v>
      </c>
      <c r="R1582" s="5">
        <f t="shared" si="400"/>
        <v>1</v>
      </c>
      <c r="S1582" s="5">
        <f t="shared" si="401"/>
        <v>1.0011619951277606</v>
      </c>
      <c r="T1582" s="5">
        <f t="shared" si="402"/>
        <v>1.0027988183339733</v>
      </c>
      <c r="U1582" s="5">
        <f t="shared" si="403"/>
        <v>1.0027988183339733</v>
      </c>
      <c r="V1582" s="5">
        <f t="shared" si="404"/>
        <v>1.0027988183339733</v>
      </c>
      <c r="W1582" s="5">
        <f t="shared" si="405"/>
        <v>1.0027988183339733</v>
      </c>
      <c r="X1582" s="5">
        <f t="shared" si="406"/>
        <v>1</v>
      </c>
      <c r="Y1582" s="5">
        <f t="shared" si="407"/>
        <v>1</v>
      </c>
      <c r="Z1582" s="5">
        <f t="shared" si="408"/>
        <v>1</v>
      </c>
      <c r="AA1582" s="5">
        <f t="shared" si="409"/>
        <v>1</v>
      </c>
      <c r="AB1582" s="5">
        <f t="shared" si="410"/>
        <v>1</v>
      </c>
      <c r="AC1582" s="5">
        <f t="shared" si="411"/>
        <v>1</v>
      </c>
      <c r="AD1582" s="5">
        <f t="shared" si="412"/>
        <v>1</v>
      </c>
    </row>
    <row r="1583" spans="15:30" x14ac:dyDescent="0.2">
      <c r="O1583" s="6">
        <f t="shared" si="397"/>
        <v>158.98999999999526</v>
      </c>
      <c r="P1583" s="6">
        <f t="shared" si="398"/>
        <v>158.99999999999525</v>
      </c>
      <c r="Q1583" s="5">
        <f t="shared" si="399"/>
        <v>1</v>
      </c>
      <c r="R1583" s="5">
        <f t="shared" si="400"/>
        <v>1</v>
      </c>
      <c r="S1583" s="5">
        <f t="shared" si="401"/>
        <v>1.0011361241643446</v>
      </c>
      <c r="T1583" s="5">
        <f t="shared" si="402"/>
        <v>1.0027600110020829</v>
      </c>
      <c r="U1583" s="5">
        <f t="shared" si="403"/>
        <v>1.0027600110020829</v>
      </c>
      <c r="V1583" s="5">
        <f t="shared" si="404"/>
        <v>1.0027600110020829</v>
      </c>
      <c r="W1583" s="5">
        <f t="shared" si="405"/>
        <v>1.0027600110020829</v>
      </c>
      <c r="X1583" s="5">
        <f t="shared" si="406"/>
        <v>1</v>
      </c>
      <c r="Y1583" s="5">
        <f t="shared" si="407"/>
        <v>1</v>
      </c>
      <c r="Z1583" s="5">
        <f t="shared" si="408"/>
        <v>1</v>
      </c>
      <c r="AA1583" s="5">
        <f t="shared" si="409"/>
        <v>1</v>
      </c>
      <c r="AB1583" s="5">
        <f t="shared" si="410"/>
        <v>1</v>
      </c>
      <c r="AC1583" s="5">
        <f t="shared" si="411"/>
        <v>1</v>
      </c>
      <c r="AD1583" s="5">
        <f t="shared" si="412"/>
        <v>1</v>
      </c>
    </row>
    <row r="1584" spans="15:30" x14ac:dyDescent="0.2">
      <c r="O1584" s="6">
        <f t="shared" si="397"/>
        <v>159.08999999999526</v>
      </c>
      <c r="P1584" s="6">
        <f t="shared" si="398"/>
        <v>159.09999999999525</v>
      </c>
      <c r="Q1584" s="5">
        <f t="shared" si="399"/>
        <v>1</v>
      </c>
      <c r="R1584" s="5">
        <f t="shared" si="400"/>
        <v>1</v>
      </c>
      <c r="S1584" s="5">
        <f t="shared" si="401"/>
        <v>1.0011105609322206</v>
      </c>
      <c r="T1584" s="5">
        <f t="shared" si="402"/>
        <v>1.0027214998489349</v>
      </c>
      <c r="U1584" s="5">
        <f t="shared" si="403"/>
        <v>1.0027214998489349</v>
      </c>
      <c r="V1584" s="5">
        <f t="shared" si="404"/>
        <v>1.0027214998489349</v>
      </c>
      <c r="W1584" s="5">
        <f t="shared" si="405"/>
        <v>1.0027214998489349</v>
      </c>
      <c r="X1584" s="5">
        <f t="shared" si="406"/>
        <v>1</v>
      </c>
      <c r="Y1584" s="5">
        <f t="shared" si="407"/>
        <v>1</v>
      </c>
      <c r="Z1584" s="5">
        <f t="shared" si="408"/>
        <v>1</v>
      </c>
      <c r="AA1584" s="5">
        <f t="shared" si="409"/>
        <v>1</v>
      </c>
      <c r="AB1584" s="5">
        <f t="shared" si="410"/>
        <v>1</v>
      </c>
      <c r="AC1584" s="5">
        <f t="shared" si="411"/>
        <v>1</v>
      </c>
      <c r="AD1584" s="5">
        <f t="shared" si="412"/>
        <v>1</v>
      </c>
    </row>
    <row r="1585" spans="15:30" x14ac:dyDescent="0.2">
      <c r="O1585" s="6">
        <f t="shared" si="397"/>
        <v>159.18999999999525</v>
      </c>
      <c r="P1585" s="6">
        <f t="shared" si="398"/>
        <v>159.19999999999524</v>
      </c>
      <c r="Q1585" s="5">
        <f t="shared" si="399"/>
        <v>1</v>
      </c>
      <c r="R1585" s="5">
        <f t="shared" si="400"/>
        <v>1</v>
      </c>
      <c r="S1585" s="5">
        <f t="shared" si="401"/>
        <v>1.0010853048393231</v>
      </c>
      <c r="T1585" s="5">
        <f t="shared" si="402"/>
        <v>1.0026832843004536</v>
      </c>
      <c r="U1585" s="5">
        <f t="shared" si="403"/>
        <v>1.0026832843004536</v>
      </c>
      <c r="V1585" s="5">
        <f t="shared" si="404"/>
        <v>1.0026832843004536</v>
      </c>
      <c r="W1585" s="5">
        <f t="shared" si="405"/>
        <v>1.0026832843004536</v>
      </c>
      <c r="X1585" s="5">
        <f t="shared" si="406"/>
        <v>1</v>
      </c>
      <c r="Y1585" s="5">
        <f t="shared" si="407"/>
        <v>1</v>
      </c>
      <c r="Z1585" s="5">
        <f t="shared" si="408"/>
        <v>1</v>
      </c>
      <c r="AA1585" s="5">
        <f t="shared" si="409"/>
        <v>1</v>
      </c>
      <c r="AB1585" s="5">
        <f t="shared" si="410"/>
        <v>1</v>
      </c>
      <c r="AC1585" s="5">
        <f t="shared" si="411"/>
        <v>1</v>
      </c>
      <c r="AD1585" s="5">
        <f t="shared" si="412"/>
        <v>1</v>
      </c>
    </row>
    <row r="1586" spans="15:30" x14ac:dyDescent="0.2">
      <c r="O1586" s="6">
        <f t="shared" si="397"/>
        <v>159.28999999999525</v>
      </c>
      <c r="P1586" s="6">
        <f t="shared" si="398"/>
        <v>159.29999999999524</v>
      </c>
      <c r="Q1586" s="5">
        <f t="shared" si="399"/>
        <v>1</v>
      </c>
      <c r="R1586" s="5">
        <f t="shared" si="400"/>
        <v>1</v>
      </c>
      <c r="S1586" s="5">
        <f t="shared" si="401"/>
        <v>1.0010603552952282</v>
      </c>
      <c r="T1586" s="5">
        <f t="shared" si="402"/>
        <v>1.0026453637841379</v>
      </c>
      <c r="U1586" s="5">
        <f t="shared" si="403"/>
        <v>1.0026453637841379</v>
      </c>
      <c r="V1586" s="5">
        <f t="shared" si="404"/>
        <v>1.0026453637841379</v>
      </c>
      <c r="W1586" s="5">
        <f t="shared" si="405"/>
        <v>1.0026453637841379</v>
      </c>
      <c r="X1586" s="5">
        <f t="shared" si="406"/>
        <v>1</v>
      </c>
      <c r="Y1586" s="5">
        <f t="shared" si="407"/>
        <v>1</v>
      </c>
      <c r="Z1586" s="5">
        <f t="shared" si="408"/>
        <v>1</v>
      </c>
      <c r="AA1586" s="5">
        <f t="shared" si="409"/>
        <v>1</v>
      </c>
      <c r="AB1586" s="5">
        <f t="shared" si="410"/>
        <v>1</v>
      </c>
      <c r="AC1586" s="5">
        <f t="shared" si="411"/>
        <v>1</v>
      </c>
      <c r="AD1586" s="5">
        <f t="shared" si="412"/>
        <v>1</v>
      </c>
    </row>
    <row r="1587" spans="15:30" x14ac:dyDescent="0.2">
      <c r="O1587" s="6">
        <f t="shared" si="397"/>
        <v>159.38999999999524</v>
      </c>
      <c r="P1587" s="6">
        <f t="shared" si="398"/>
        <v>159.39999999999523</v>
      </c>
      <c r="Q1587" s="5">
        <f t="shared" si="399"/>
        <v>1</v>
      </c>
      <c r="R1587" s="5">
        <f t="shared" si="400"/>
        <v>1</v>
      </c>
      <c r="S1587" s="5">
        <f t="shared" si="401"/>
        <v>1.0010357117111461</v>
      </c>
      <c r="T1587" s="5">
        <f t="shared" si="402"/>
        <v>1.0026077377290563</v>
      </c>
      <c r="U1587" s="5">
        <f t="shared" si="403"/>
        <v>1.0026077377290563</v>
      </c>
      <c r="V1587" s="5">
        <f t="shared" si="404"/>
        <v>1.0026077377290563</v>
      </c>
      <c r="W1587" s="5">
        <f t="shared" si="405"/>
        <v>1.0026077377290563</v>
      </c>
      <c r="X1587" s="5">
        <f t="shared" si="406"/>
        <v>1</v>
      </c>
      <c r="Y1587" s="5">
        <f t="shared" si="407"/>
        <v>1</v>
      </c>
      <c r="Z1587" s="5">
        <f t="shared" si="408"/>
        <v>1</v>
      </c>
      <c r="AA1587" s="5">
        <f t="shared" si="409"/>
        <v>1</v>
      </c>
      <c r="AB1587" s="5">
        <f t="shared" si="410"/>
        <v>1</v>
      </c>
      <c r="AC1587" s="5">
        <f t="shared" si="411"/>
        <v>1</v>
      </c>
      <c r="AD1587" s="5">
        <f t="shared" si="412"/>
        <v>1</v>
      </c>
    </row>
    <row r="1588" spans="15:30" x14ac:dyDescent="0.2">
      <c r="O1588" s="6">
        <f t="shared" si="397"/>
        <v>159.48999999999523</v>
      </c>
      <c r="P1588" s="6">
        <f t="shared" si="398"/>
        <v>159.49999999999523</v>
      </c>
      <c r="Q1588" s="5">
        <f t="shared" si="399"/>
        <v>1</v>
      </c>
      <c r="R1588" s="5">
        <f t="shared" si="400"/>
        <v>1</v>
      </c>
      <c r="S1588" s="5">
        <f t="shared" si="401"/>
        <v>1.0010113734999175</v>
      </c>
      <c r="T1588" s="5">
        <f t="shared" si="402"/>
        <v>1.0025704055658404</v>
      </c>
      <c r="U1588" s="5">
        <f t="shared" si="403"/>
        <v>1.0025704055658404</v>
      </c>
      <c r="V1588" s="5">
        <f t="shared" si="404"/>
        <v>1.0025704055658404</v>
      </c>
      <c r="W1588" s="5">
        <f t="shared" si="405"/>
        <v>1.0025704055658404</v>
      </c>
      <c r="X1588" s="5">
        <f t="shared" si="406"/>
        <v>1</v>
      </c>
      <c r="Y1588" s="5">
        <f t="shared" si="407"/>
        <v>1</v>
      </c>
      <c r="Z1588" s="5">
        <f t="shared" si="408"/>
        <v>1</v>
      </c>
      <c r="AA1588" s="5">
        <f t="shared" si="409"/>
        <v>1</v>
      </c>
      <c r="AB1588" s="5">
        <f t="shared" si="410"/>
        <v>1</v>
      </c>
      <c r="AC1588" s="5">
        <f t="shared" si="411"/>
        <v>1</v>
      </c>
      <c r="AD1588" s="5">
        <f t="shared" si="412"/>
        <v>1</v>
      </c>
    </row>
    <row r="1589" spans="15:30" x14ac:dyDescent="0.2">
      <c r="O1589" s="6">
        <f t="shared" si="397"/>
        <v>159.58999999999523</v>
      </c>
      <c r="P1589" s="6">
        <f t="shared" si="398"/>
        <v>159.59999999999522</v>
      </c>
      <c r="Q1589" s="5">
        <f t="shared" si="399"/>
        <v>1</v>
      </c>
      <c r="R1589" s="5">
        <f t="shared" si="400"/>
        <v>1</v>
      </c>
      <c r="S1589" s="5">
        <f t="shared" si="401"/>
        <v>1.0009873400760063</v>
      </c>
      <c r="T1589" s="5">
        <f t="shared" si="402"/>
        <v>1.0025333667266809</v>
      </c>
      <c r="U1589" s="5">
        <f t="shared" si="403"/>
        <v>1.0025333667266809</v>
      </c>
      <c r="V1589" s="5">
        <f t="shared" si="404"/>
        <v>1.0025333667266809</v>
      </c>
      <c r="W1589" s="5">
        <f t="shared" si="405"/>
        <v>1.0025333667266809</v>
      </c>
      <c r="X1589" s="5">
        <f t="shared" si="406"/>
        <v>1</v>
      </c>
      <c r="Y1589" s="5">
        <f t="shared" si="407"/>
        <v>1</v>
      </c>
      <c r="Z1589" s="5">
        <f t="shared" si="408"/>
        <v>1</v>
      </c>
      <c r="AA1589" s="5">
        <f t="shared" si="409"/>
        <v>1</v>
      </c>
      <c r="AB1589" s="5">
        <f t="shared" si="410"/>
        <v>1</v>
      </c>
      <c r="AC1589" s="5">
        <f t="shared" si="411"/>
        <v>1</v>
      </c>
      <c r="AD1589" s="5">
        <f t="shared" si="412"/>
        <v>1</v>
      </c>
    </row>
    <row r="1590" spans="15:30" x14ac:dyDescent="0.2">
      <c r="O1590" s="6">
        <f t="shared" si="397"/>
        <v>159.68999999999522</v>
      </c>
      <c r="P1590" s="6">
        <f t="shared" si="398"/>
        <v>159.69999999999521</v>
      </c>
      <c r="Q1590" s="5">
        <f t="shared" si="399"/>
        <v>1</v>
      </c>
      <c r="R1590" s="5">
        <f t="shared" si="400"/>
        <v>1</v>
      </c>
      <c r="S1590" s="5">
        <f t="shared" si="401"/>
        <v>1.0009636108554949</v>
      </c>
      <c r="T1590" s="5">
        <f t="shared" si="402"/>
        <v>1.0024966206453216</v>
      </c>
      <c r="U1590" s="5">
        <f t="shared" si="403"/>
        <v>1.0024966206453216</v>
      </c>
      <c r="V1590" s="5">
        <f t="shared" si="404"/>
        <v>1.0024966206453216</v>
      </c>
      <c r="W1590" s="5">
        <f t="shared" si="405"/>
        <v>1.0024966206453216</v>
      </c>
      <c r="X1590" s="5">
        <f t="shared" si="406"/>
        <v>1</v>
      </c>
      <c r="Y1590" s="5">
        <f t="shared" si="407"/>
        <v>1</v>
      </c>
      <c r="Z1590" s="5">
        <f t="shared" si="408"/>
        <v>1</v>
      </c>
      <c r="AA1590" s="5">
        <f t="shared" si="409"/>
        <v>1</v>
      </c>
      <c r="AB1590" s="5">
        <f t="shared" si="410"/>
        <v>1</v>
      </c>
      <c r="AC1590" s="5">
        <f t="shared" si="411"/>
        <v>1</v>
      </c>
      <c r="AD1590" s="5">
        <f t="shared" si="412"/>
        <v>1</v>
      </c>
    </row>
    <row r="1591" spans="15:30" x14ac:dyDescent="0.2">
      <c r="O1591" s="6">
        <f t="shared" si="397"/>
        <v>159.78999999999522</v>
      </c>
      <c r="P1591" s="6">
        <f t="shared" si="398"/>
        <v>159.79999999999521</v>
      </c>
      <c r="Q1591" s="5">
        <f t="shared" si="399"/>
        <v>1</v>
      </c>
      <c r="R1591" s="5">
        <f t="shared" si="400"/>
        <v>1</v>
      </c>
      <c r="S1591" s="5">
        <f t="shared" si="401"/>
        <v>1.0009401852560786</v>
      </c>
      <c r="T1591" s="5">
        <f t="shared" si="402"/>
        <v>1.0024601667570545</v>
      </c>
      <c r="U1591" s="5">
        <f t="shared" si="403"/>
        <v>1.0024601667570545</v>
      </c>
      <c r="V1591" s="5">
        <f t="shared" si="404"/>
        <v>1.0024601667570545</v>
      </c>
      <c r="W1591" s="5">
        <f t="shared" si="405"/>
        <v>1.0024601667570545</v>
      </c>
      <c r="X1591" s="5">
        <f t="shared" si="406"/>
        <v>1</v>
      </c>
      <c r="Y1591" s="5">
        <f t="shared" si="407"/>
        <v>1</v>
      </c>
      <c r="Z1591" s="5">
        <f t="shared" si="408"/>
        <v>1</v>
      </c>
      <c r="AA1591" s="5">
        <f t="shared" si="409"/>
        <v>1</v>
      </c>
      <c r="AB1591" s="5">
        <f t="shared" si="410"/>
        <v>1</v>
      </c>
      <c r="AC1591" s="5">
        <f t="shared" si="411"/>
        <v>1</v>
      </c>
      <c r="AD1591" s="5">
        <f t="shared" si="412"/>
        <v>1</v>
      </c>
    </row>
    <row r="1592" spans="15:30" x14ac:dyDescent="0.2">
      <c r="O1592" s="6">
        <f t="shared" si="397"/>
        <v>159.88999999999521</v>
      </c>
      <c r="P1592" s="6">
        <f t="shared" si="398"/>
        <v>159.8999999999952</v>
      </c>
      <c r="Q1592" s="5">
        <f t="shared" si="399"/>
        <v>1</v>
      </c>
      <c r="R1592" s="5">
        <f t="shared" si="400"/>
        <v>1</v>
      </c>
      <c r="S1592" s="5">
        <f t="shared" si="401"/>
        <v>1.0009170626970596</v>
      </c>
      <c r="T1592" s="5">
        <f t="shared" si="402"/>
        <v>1.0024240044987143</v>
      </c>
      <c r="U1592" s="5">
        <f t="shared" si="403"/>
        <v>1.0024240044987143</v>
      </c>
      <c r="V1592" s="5">
        <f t="shared" si="404"/>
        <v>1.0024240044987143</v>
      </c>
      <c r="W1592" s="5">
        <f t="shared" si="405"/>
        <v>1.0024240044987143</v>
      </c>
      <c r="X1592" s="5">
        <f t="shared" si="406"/>
        <v>1</v>
      </c>
      <c r="Y1592" s="5">
        <f t="shared" si="407"/>
        <v>1</v>
      </c>
      <c r="Z1592" s="5">
        <f t="shared" si="408"/>
        <v>1</v>
      </c>
      <c r="AA1592" s="5">
        <f t="shared" si="409"/>
        <v>1</v>
      </c>
      <c r="AB1592" s="5">
        <f t="shared" si="410"/>
        <v>1</v>
      </c>
      <c r="AC1592" s="5">
        <f t="shared" si="411"/>
        <v>1</v>
      </c>
      <c r="AD1592" s="5">
        <f t="shared" si="412"/>
        <v>1</v>
      </c>
    </row>
    <row r="1593" spans="15:30" x14ac:dyDescent="0.2">
      <c r="O1593" s="6">
        <f t="shared" si="397"/>
        <v>159.98999999999521</v>
      </c>
      <c r="P1593" s="6">
        <f t="shared" si="398"/>
        <v>159.9999999999952</v>
      </c>
      <c r="Q1593" s="5">
        <f t="shared" si="399"/>
        <v>1</v>
      </c>
      <c r="R1593" s="5">
        <f t="shared" si="400"/>
        <v>1</v>
      </c>
      <c r="S1593" s="5">
        <f t="shared" si="401"/>
        <v>1.0008942425993423</v>
      </c>
      <c r="T1593" s="5">
        <f t="shared" si="402"/>
        <v>1.0023881333086726</v>
      </c>
      <c r="U1593" s="5">
        <f t="shared" si="403"/>
        <v>1.0023881333086726</v>
      </c>
      <c r="V1593" s="5">
        <f t="shared" si="404"/>
        <v>1.0023881333086726</v>
      </c>
      <c r="W1593" s="5">
        <f t="shared" si="405"/>
        <v>1.0023881333086726</v>
      </c>
      <c r="X1593" s="5">
        <f t="shared" si="406"/>
        <v>1</v>
      </c>
      <c r="Y1593" s="5">
        <f t="shared" si="407"/>
        <v>1</v>
      </c>
      <c r="Z1593" s="5">
        <f t="shared" si="408"/>
        <v>1</v>
      </c>
      <c r="AA1593" s="5">
        <f t="shared" si="409"/>
        <v>1</v>
      </c>
      <c r="AB1593" s="5">
        <f t="shared" si="410"/>
        <v>1</v>
      </c>
      <c r="AC1593" s="5">
        <f t="shared" si="411"/>
        <v>1</v>
      </c>
      <c r="AD1593" s="5">
        <f t="shared" si="412"/>
        <v>1</v>
      </c>
    </row>
    <row r="1594" spans="15:30" x14ac:dyDescent="0.2">
      <c r="O1594" s="6">
        <f t="shared" si="397"/>
        <v>160.0899999999952</v>
      </c>
      <c r="P1594" s="6">
        <f t="shared" si="398"/>
        <v>160.09999999999519</v>
      </c>
      <c r="Q1594" s="5">
        <f t="shared" si="399"/>
        <v>1</v>
      </c>
      <c r="R1594" s="5">
        <f t="shared" si="400"/>
        <v>1</v>
      </c>
      <c r="S1594" s="5">
        <f t="shared" si="401"/>
        <v>1.0008717243854273</v>
      </c>
      <c r="T1594" s="5">
        <f t="shared" si="402"/>
        <v>1.002352552626834</v>
      </c>
      <c r="U1594" s="5">
        <f t="shared" si="403"/>
        <v>1.002352552626834</v>
      </c>
      <c r="V1594" s="5">
        <f t="shared" si="404"/>
        <v>1.002352552626834</v>
      </c>
      <c r="W1594" s="5">
        <f t="shared" si="405"/>
        <v>1.002352552626834</v>
      </c>
      <c r="X1594" s="5">
        <f t="shared" si="406"/>
        <v>1</v>
      </c>
      <c r="Y1594" s="5">
        <f t="shared" si="407"/>
        <v>1</v>
      </c>
      <c r="Z1594" s="5">
        <f t="shared" si="408"/>
        <v>1</v>
      </c>
      <c r="AA1594" s="5">
        <f t="shared" si="409"/>
        <v>1</v>
      </c>
      <c r="AB1594" s="5">
        <f t="shared" si="410"/>
        <v>1</v>
      </c>
      <c r="AC1594" s="5">
        <f t="shared" si="411"/>
        <v>1</v>
      </c>
      <c r="AD1594" s="5">
        <f t="shared" si="412"/>
        <v>1</v>
      </c>
    </row>
    <row r="1595" spans="15:30" x14ac:dyDescent="0.2">
      <c r="O1595" s="6">
        <f t="shared" si="397"/>
        <v>160.18999999999519</v>
      </c>
      <c r="P1595" s="6">
        <f t="shared" si="398"/>
        <v>160.19999999999519</v>
      </c>
      <c r="Q1595" s="5">
        <f t="shared" si="399"/>
        <v>1</v>
      </c>
      <c r="R1595" s="5">
        <f t="shared" si="400"/>
        <v>1</v>
      </c>
      <c r="S1595" s="5">
        <f t="shared" si="401"/>
        <v>1.0008495074794053</v>
      </c>
      <c r="T1595" s="5">
        <f t="shared" si="402"/>
        <v>1.0023172618946301</v>
      </c>
      <c r="U1595" s="5">
        <f t="shared" si="403"/>
        <v>1.0023172618946301</v>
      </c>
      <c r="V1595" s="5">
        <f t="shared" si="404"/>
        <v>1.0023172618946301</v>
      </c>
      <c r="W1595" s="5">
        <f t="shared" si="405"/>
        <v>1.0023172618946301</v>
      </c>
      <c r="X1595" s="5">
        <f t="shared" si="406"/>
        <v>1</v>
      </c>
      <c r="Y1595" s="5">
        <f t="shared" si="407"/>
        <v>1</v>
      </c>
      <c r="Z1595" s="5">
        <f t="shared" si="408"/>
        <v>1</v>
      </c>
      <c r="AA1595" s="5">
        <f t="shared" si="409"/>
        <v>1</v>
      </c>
      <c r="AB1595" s="5">
        <f t="shared" si="410"/>
        <v>1</v>
      </c>
      <c r="AC1595" s="5">
        <f t="shared" si="411"/>
        <v>1</v>
      </c>
      <c r="AD1595" s="5">
        <f t="shared" si="412"/>
        <v>1</v>
      </c>
    </row>
    <row r="1596" spans="15:30" x14ac:dyDescent="0.2">
      <c r="O1596" s="6">
        <f t="shared" si="397"/>
        <v>160.28999999999519</v>
      </c>
      <c r="P1596" s="6">
        <f t="shared" si="398"/>
        <v>160.29999999999518</v>
      </c>
      <c r="Q1596" s="5">
        <f t="shared" si="399"/>
        <v>1</v>
      </c>
      <c r="R1596" s="5">
        <f t="shared" si="400"/>
        <v>1</v>
      </c>
      <c r="S1596" s="5">
        <f t="shared" si="401"/>
        <v>1.0008275913069535</v>
      </c>
      <c r="T1596" s="5">
        <f t="shared" si="402"/>
        <v>1.0022822605550139</v>
      </c>
      <c r="U1596" s="5">
        <f t="shared" si="403"/>
        <v>1.0022822605550139</v>
      </c>
      <c r="V1596" s="5">
        <f t="shared" si="404"/>
        <v>1.0022822605550139</v>
      </c>
      <c r="W1596" s="5">
        <f t="shared" si="405"/>
        <v>1.0022822605550139</v>
      </c>
      <c r="X1596" s="5">
        <f t="shared" si="406"/>
        <v>1</v>
      </c>
      <c r="Y1596" s="5">
        <f t="shared" si="407"/>
        <v>1</v>
      </c>
      <c r="Z1596" s="5">
        <f t="shared" si="408"/>
        <v>1</v>
      </c>
      <c r="AA1596" s="5">
        <f t="shared" si="409"/>
        <v>1</v>
      </c>
      <c r="AB1596" s="5">
        <f t="shared" si="410"/>
        <v>1</v>
      </c>
      <c r="AC1596" s="5">
        <f t="shared" si="411"/>
        <v>1</v>
      </c>
      <c r="AD1596" s="5">
        <f t="shared" si="412"/>
        <v>1</v>
      </c>
    </row>
    <row r="1597" spans="15:30" x14ac:dyDescent="0.2">
      <c r="O1597" s="6">
        <f t="shared" si="397"/>
        <v>160.38999999999518</v>
      </c>
      <c r="P1597" s="6">
        <f t="shared" si="398"/>
        <v>160.39999999999517</v>
      </c>
      <c r="Q1597" s="5">
        <f t="shared" si="399"/>
        <v>1</v>
      </c>
      <c r="R1597" s="5">
        <f t="shared" si="400"/>
        <v>1</v>
      </c>
      <c r="S1597" s="5">
        <f t="shared" si="401"/>
        <v>1.0008059752953287</v>
      </c>
      <c r="T1597" s="5">
        <f t="shared" si="402"/>
        <v>1.002247548052456</v>
      </c>
      <c r="U1597" s="5">
        <f t="shared" si="403"/>
        <v>1.002247548052456</v>
      </c>
      <c r="V1597" s="5">
        <f t="shared" si="404"/>
        <v>1.002247548052456</v>
      </c>
      <c r="W1597" s="5">
        <f t="shared" si="405"/>
        <v>1.002247548052456</v>
      </c>
      <c r="X1597" s="5">
        <f t="shared" si="406"/>
        <v>1</v>
      </c>
      <c r="Y1597" s="5">
        <f t="shared" si="407"/>
        <v>1</v>
      </c>
      <c r="Z1597" s="5">
        <f t="shared" si="408"/>
        <v>1</v>
      </c>
      <c r="AA1597" s="5">
        <f t="shared" si="409"/>
        <v>1</v>
      </c>
      <c r="AB1597" s="5">
        <f t="shared" si="410"/>
        <v>1</v>
      </c>
      <c r="AC1597" s="5">
        <f t="shared" si="411"/>
        <v>1</v>
      </c>
      <c r="AD1597" s="5">
        <f t="shared" si="412"/>
        <v>1</v>
      </c>
    </row>
    <row r="1598" spans="15:30" x14ac:dyDescent="0.2">
      <c r="O1598" s="6">
        <f t="shared" si="397"/>
        <v>160.48999999999518</v>
      </c>
      <c r="P1598" s="6">
        <f t="shared" si="398"/>
        <v>160.49999999999517</v>
      </c>
      <c r="Q1598" s="5">
        <f t="shared" si="399"/>
        <v>1</v>
      </c>
      <c r="R1598" s="5">
        <f t="shared" si="400"/>
        <v>1</v>
      </c>
      <c r="S1598" s="5">
        <f t="shared" si="401"/>
        <v>1.0007846588733615</v>
      </c>
      <c r="T1598" s="5">
        <f t="shared" si="402"/>
        <v>1.0022131238329379</v>
      </c>
      <c r="U1598" s="5">
        <f t="shared" si="403"/>
        <v>1.0022131238329379</v>
      </c>
      <c r="V1598" s="5">
        <f t="shared" si="404"/>
        <v>1.0022131238329379</v>
      </c>
      <c r="W1598" s="5">
        <f t="shared" si="405"/>
        <v>1.0022131238329379</v>
      </c>
      <c r="X1598" s="5">
        <f t="shared" si="406"/>
        <v>1</v>
      </c>
      <c r="Y1598" s="5">
        <f t="shared" si="407"/>
        <v>1</v>
      </c>
      <c r="Z1598" s="5">
        <f t="shared" si="408"/>
        <v>1</v>
      </c>
      <c r="AA1598" s="5">
        <f t="shared" si="409"/>
        <v>1</v>
      </c>
      <c r="AB1598" s="5">
        <f t="shared" si="410"/>
        <v>1</v>
      </c>
      <c r="AC1598" s="5">
        <f t="shared" si="411"/>
        <v>1</v>
      </c>
      <c r="AD1598" s="5">
        <f t="shared" si="412"/>
        <v>1</v>
      </c>
    </row>
    <row r="1599" spans="15:30" x14ac:dyDescent="0.2">
      <c r="O1599" s="6">
        <f t="shared" si="397"/>
        <v>160.58999999999517</v>
      </c>
      <c r="P1599" s="6">
        <f t="shared" si="398"/>
        <v>160.59999999999516</v>
      </c>
      <c r="Q1599" s="5">
        <f t="shared" si="399"/>
        <v>1</v>
      </c>
      <c r="R1599" s="5">
        <f t="shared" si="400"/>
        <v>1</v>
      </c>
      <c r="S1599" s="5">
        <f t="shared" si="401"/>
        <v>1.0007636414714534</v>
      </c>
      <c r="T1599" s="5">
        <f t="shared" si="402"/>
        <v>1.0021789873439482</v>
      </c>
      <c r="U1599" s="5">
        <f t="shared" si="403"/>
        <v>1.0021789873439482</v>
      </c>
      <c r="V1599" s="5">
        <f t="shared" si="404"/>
        <v>1.0021789873439482</v>
      </c>
      <c r="W1599" s="5">
        <f t="shared" si="405"/>
        <v>1.0021789873439482</v>
      </c>
      <c r="X1599" s="5">
        <f t="shared" si="406"/>
        <v>1</v>
      </c>
      <c r="Y1599" s="5">
        <f t="shared" si="407"/>
        <v>1</v>
      </c>
      <c r="Z1599" s="5">
        <f t="shared" si="408"/>
        <v>1</v>
      </c>
      <c r="AA1599" s="5">
        <f t="shared" si="409"/>
        <v>1</v>
      </c>
      <c r="AB1599" s="5">
        <f t="shared" si="410"/>
        <v>1</v>
      </c>
      <c r="AC1599" s="5">
        <f t="shared" si="411"/>
        <v>1</v>
      </c>
      <c r="AD1599" s="5">
        <f t="shared" si="412"/>
        <v>1</v>
      </c>
    </row>
    <row r="1600" spans="15:30" x14ac:dyDescent="0.2">
      <c r="O1600" s="6">
        <f t="shared" si="397"/>
        <v>160.68999999999517</v>
      </c>
      <c r="P1600" s="6">
        <f t="shared" si="398"/>
        <v>160.69999999999516</v>
      </c>
      <c r="Q1600" s="5">
        <f t="shared" si="399"/>
        <v>1</v>
      </c>
      <c r="R1600" s="5">
        <f t="shared" si="400"/>
        <v>1</v>
      </c>
      <c r="S1600" s="5">
        <f t="shared" si="401"/>
        <v>1.0007429225215678</v>
      </c>
      <c r="T1600" s="5">
        <f t="shared" si="402"/>
        <v>1.0021451380344766</v>
      </c>
      <c r="U1600" s="5">
        <f t="shared" si="403"/>
        <v>1.0021451380344766</v>
      </c>
      <c r="V1600" s="5">
        <f t="shared" si="404"/>
        <v>1.0021451380344766</v>
      </c>
      <c r="W1600" s="5">
        <f t="shared" si="405"/>
        <v>1.0021451380344766</v>
      </c>
      <c r="X1600" s="5">
        <f t="shared" si="406"/>
        <v>1</v>
      </c>
      <c r="Y1600" s="5">
        <f t="shared" si="407"/>
        <v>1</v>
      </c>
      <c r="Z1600" s="5">
        <f t="shared" si="408"/>
        <v>1</v>
      </c>
      <c r="AA1600" s="5">
        <f t="shared" si="409"/>
        <v>1</v>
      </c>
      <c r="AB1600" s="5">
        <f t="shared" si="410"/>
        <v>1</v>
      </c>
      <c r="AC1600" s="5">
        <f t="shared" si="411"/>
        <v>1</v>
      </c>
      <c r="AD1600" s="5">
        <f t="shared" si="412"/>
        <v>1</v>
      </c>
    </row>
    <row r="1601" spans="15:30" x14ac:dyDescent="0.2">
      <c r="O1601" s="6">
        <f t="shared" si="397"/>
        <v>160.78999999999516</v>
      </c>
      <c r="P1601" s="6">
        <f t="shared" si="398"/>
        <v>160.79999999999515</v>
      </c>
      <c r="Q1601" s="5">
        <f t="shared" si="399"/>
        <v>1</v>
      </c>
      <c r="R1601" s="5">
        <f t="shared" si="400"/>
        <v>1</v>
      </c>
      <c r="S1601" s="5">
        <f t="shared" si="401"/>
        <v>1.0007225014572285</v>
      </c>
      <c r="T1601" s="5">
        <f t="shared" si="402"/>
        <v>1.0021115753550094</v>
      </c>
      <c r="U1601" s="5">
        <f t="shared" si="403"/>
        <v>1.0021115753550094</v>
      </c>
      <c r="V1601" s="5">
        <f t="shared" si="404"/>
        <v>1.0021115753550094</v>
      </c>
      <c r="W1601" s="5">
        <f t="shared" si="405"/>
        <v>1.0021115753550094</v>
      </c>
      <c r="X1601" s="5">
        <f t="shared" si="406"/>
        <v>1</v>
      </c>
      <c r="Y1601" s="5">
        <f t="shared" si="407"/>
        <v>1</v>
      </c>
      <c r="Z1601" s="5">
        <f t="shared" si="408"/>
        <v>1</v>
      </c>
      <c r="AA1601" s="5">
        <f t="shared" si="409"/>
        <v>1</v>
      </c>
      <c r="AB1601" s="5">
        <f t="shared" si="410"/>
        <v>1</v>
      </c>
      <c r="AC1601" s="5">
        <f t="shared" si="411"/>
        <v>1</v>
      </c>
      <c r="AD1601" s="5">
        <f t="shared" si="412"/>
        <v>1</v>
      </c>
    </row>
    <row r="1602" spans="15:30" x14ac:dyDescent="0.2">
      <c r="O1602" s="6">
        <f t="shared" si="397"/>
        <v>160.88999999999515</v>
      </c>
      <c r="P1602" s="6">
        <f t="shared" si="398"/>
        <v>160.89999999999515</v>
      </c>
      <c r="Q1602" s="5">
        <f t="shared" si="399"/>
        <v>1</v>
      </c>
      <c r="R1602" s="5">
        <f t="shared" si="400"/>
        <v>1</v>
      </c>
      <c r="S1602" s="5">
        <f t="shared" si="401"/>
        <v>1.0007023777135116</v>
      </c>
      <c r="T1602" s="5">
        <f t="shared" si="402"/>
        <v>1.0020782987575245</v>
      </c>
      <c r="U1602" s="5">
        <f t="shared" si="403"/>
        <v>1.0020782987575245</v>
      </c>
      <c r="V1602" s="5">
        <f t="shared" si="404"/>
        <v>1.0020782987575245</v>
      </c>
      <c r="W1602" s="5">
        <f t="shared" si="405"/>
        <v>1.0020782987575245</v>
      </c>
      <c r="X1602" s="5">
        <f t="shared" si="406"/>
        <v>1</v>
      </c>
      <c r="Y1602" s="5">
        <f t="shared" si="407"/>
        <v>1</v>
      </c>
      <c r="Z1602" s="5">
        <f t="shared" si="408"/>
        <v>1</v>
      </c>
      <c r="AA1602" s="5">
        <f t="shared" si="409"/>
        <v>1</v>
      </c>
      <c r="AB1602" s="5">
        <f t="shared" si="410"/>
        <v>1</v>
      </c>
      <c r="AC1602" s="5">
        <f t="shared" si="411"/>
        <v>1</v>
      </c>
      <c r="AD1602" s="5">
        <f t="shared" si="412"/>
        <v>1</v>
      </c>
    </row>
    <row r="1603" spans="15:30" x14ac:dyDescent="0.2">
      <c r="O1603" s="6">
        <f t="shared" ref="O1603:O1666" si="413">P1603-0.01</f>
        <v>160.98999999999515</v>
      </c>
      <c r="P1603" s="6">
        <f t="shared" si="398"/>
        <v>160.99999999999514</v>
      </c>
      <c r="Q1603" s="5">
        <f t="shared" si="399"/>
        <v>1</v>
      </c>
      <c r="R1603" s="5">
        <f t="shared" si="400"/>
        <v>1</v>
      </c>
      <c r="S1603" s="5">
        <f t="shared" si="401"/>
        <v>1.0006825507270412</v>
      </c>
      <c r="T1603" s="5">
        <f t="shared" si="402"/>
        <v>1.0020453076954854</v>
      </c>
      <c r="U1603" s="5">
        <f t="shared" si="403"/>
        <v>1.0020453076954854</v>
      </c>
      <c r="V1603" s="5">
        <f t="shared" si="404"/>
        <v>1.0020453076954854</v>
      </c>
      <c r="W1603" s="5">
        <f t="shared" si="405"/>
        <v>1.0020453076954854</v>
      </c>
      <c r="X1603" s="5">
        <f t="shared" si="406"/>
        <v>1</v>
      </c>
      <c r="Y1603" s="5">
        <f t="shared" si="407"/>
        <v>1</v>
      </c>
      <c r="Z1603" s="5">
        <f t="shared" si="408"/>
        <v>1</v>
      </c>
      <c r="AA1603" s="5">
        <f t="shared" si="409"/>
        <v>1</v>
      </c>
      <c r="AB1603" s="5">
        <f t="shared" si="410"/>
        <v>1</v>
      </c>
      <c r="AC1603" s="5">
        <f t="shared" si="411"/>
        <v>1</v>
      </c>
      <c r="AD1603" s="5">
        <f t="shared" si="412"/>
        <v>1</v>
      </c>
    </row>
    <row r="1604" spans="15:30" x14ac:dyDescent="0.2">
      <c r="O1604" s="6">
        <f t="shared" si="413"/>
        <v>161.08999999999514</v>
      </c>
      <c r="P1604" s="6">
        <f t="shared" ref="P1604:P1667" si="414">P1603+0.1</f>
        <v>161.09999999999513</v>
      </c>
      <c r="Q1604" s="5">
        <f t="shared" ref="Q1604:Q1667" si="415">IF($P1604&gt;=$D$5,1,10^($C$5*LOG(MAX($P1604,$E$5)/$D$5)^2))</f>
        <v>1</v>
      </c>
      <c r="R1604" s="5">
        <f t="shared" ref="R1604:R1667" si="416">IF($P1604&gt;=$D$6,1,10^($C$6*LOG(MAX($P1604,$E$6)/$D$6)^2))</f>
        <v>1</v>
      </c>
      <c r="S1604" s="5">
        <f t="shared" ref="S1604:S1667" si="417">IF($P1604&gt;=$D$7,1,10^($C$7*LOG(MAX($P1604,$E$7)/$D$7)^2))</f>
        <v>1.0006630199359843</v>
      </c>
      <c r="T1604" s="5">
        <f t="shared" ref="T1604:T1667" si="418">IF($P1604&gt;=$D$8,1,10^($C$8*LOG(MAX($P1604,$E$8)/$D$8)^2))</f>
        <v>1.0020126016238375</v>
      </c>
      <c r="U1604" s="5">
        <f t="shared" ref="U1604:U1667" si="419">IF($P1604&gt;=$D$9,1,10^($C$9*LOG(MAX($P1604,$E$9)/$D$9)^2))</f>
        <v>1.0020126016238375</v>
      </c>
      <c r="V1604" s="5">
        <f t="shared" ref="V1604:V1667" si="420">IF($P1604&gt;=$D$10,1,10^($C$10*LOG(MAX($P1604,$E$10)/$D$10)^2))</f>
        <v>1.0020126016238375</v>
      </c>
      <c r="W1604" s="5">
        <f t="shared" ref="W1604:W1667" si="421">IF($P1604&gt;=$D$11,1,10^($C$11*LOG(MAX($P1604,$E$11)/$D$11)^2))</f>
        <v>1.0020126016238375</v>
      </c>
      <c r="X1604" s="5">
        <f t="shared" ref="X1604:X1667" si="422">IF($P1604&gt;=$H1606,1,10^($G$5*LOG(MAX($P1604,$I$5)/$H$5)^2))</f>
        <v>1</v>
      </c>
      <c r="Y1604" s="5">
        <f t="shared" ref="Y1604:Y1667" si="423">IF($P1604&gt;=$H$6,1,10^($G$6*LOG(MAX($P1604,$I$6)/$H$6)^2))</f>
        <v>1</v>
      </c>
      <c r="Z1604" s="5">
        <f t="shared" ref="Z1604:Z1667" si="424">IF($P1604&gt;=$H$7,1,10^($G$7*LOG(MAX($P1604,$I$7)/$H$7)^2))</f>
        <v>1</v>
      </c>
      <c r="AA1604" s="5">
        <f t="shared" ref="AA1604:AA1667" si="425">IF(P1604&gt;=$H$8,1,10^($G$8*LOG(MAX($P1604,$I$8)/$H$8)^2))</f>
        <v>1</v>
      </c>
      <c r="AB1604" s="5">
        <f t="shared" ref="AB1604:AB1667" si="426">IF($P1604&gt;=$H$9,1,10^($G$9*LOG(MAX($P1604,$I$9)/$H$9)^2))</f>
        <v>1</v>
      </c>
      <c r="AC1604" s="5">
        <f t="shared" ref="AC1604:AC1667" si="427">IF($P1604&gt;=$H$10,1,10^($G$10*LOG(MAX($P1604,$I$10)/$H$10)^2))</f>
        <v>1</v>
      </c>
      <c r="AD1604" s="5">
        <f t="shared" ref="AD1604:AD1667" si="428">IF($P1604&gt;=$H$11,1,10^($G$11*LOG(MAX($P1604,$I$11)/$H$11)^2))</f>
        <v>1</v>
      </c>
    </row>
    <row r="1605" spans="15:30" x14ac:dyDescent="0.2">
      <c r="O1605" s="6">
        <f t="shared" si="413"/>
        <v>161.18999999999514</v>
      </c>
      <c r="P1605" s="6">
        <f t="shared" si="414"/>
        <v>161.19999999999513</v>
      </c>
      <c r="Q1605" s="5">
        <f t="shared" si="415"/>
        <v>1</v>
      </c>
      <c r="R1605" s="5">
        <f t="shared" si="416"/>
        <v>1</v>
      </c>
      <c r="S1605" s="5">
        <f t="shared" si="417"/>
        <v>1.0006437847800456</v>
      </c>
      <c r="T1605" s="5">
        <f t="shared" si="418"/>
        <v>1.0019801799990027</v>
      </c>
      <c r="U1605" s="5">
        <f t="shared" si="419"/>
        <v>1.0019801799990027</v>
      </c>
      <c r="V1605" s="5">
        <f t="shared" si="420"/>
        <v>1.0019801799990027</v>
      </c>
      <c r="W1605" s="5">
        <f t="shared" si="421"/>
        <v>1.0019801799990027</v>
      </c>
      <c r="X1605" s="5">
        <f t="shared" si="422"/>
        <v>1</v>
      </c>
      <c r="Y1605" s="5">
        <f t="shared" si="423"/>
        <v>1</v>
      </c>
      <c r="Z1605" s="5">
        <f t="shared" si="424"/>
        <v>1</v>
      </c>
      <c r="AA1605" s="5">
        <f t="shared" si="425"/>
        <v>1</v>
      </c>
      <c r="AB1605" s="5">
        <f t="shared" si="426"/>
        <v>1</v>
      </c>
      <c r="AC1605" s="5">
        <f t="shared" si="427"/>
        <v>1</v>
      </c>
      <c r="AD1605" s="5">
        <f t="shared" si="428"/>
        <v>1</v>
      </c>
    </row>
    <row r="1606" spans="15:30" x14ac:dyDescent="0.2">
      <c r="O1606" s="6">
        <f t="shared" si="413"/>
        <v>161.28999999999513</v>
      </c>
      <c r="P1606" s="6">
        <f t="shared" si="414"/>
        <v>161.29999999999512</v>
      </c>
      <c r="Q1606" s="5">
        <f t="shared" si="415"/>
        <v>1</v>
      </c>
      <c r="R1606" s="5">
        <f t="shared" si="416"/>
        <v>1</v>
      </c>
      <c r="S1606" s="5">
        <f t="shared" si="417"/>
        <v>1.000624844700462</v>
      </c>
      <c r="T1606" s="5">
        <f t="shared" si="418"/>
        <v>1.0019480422788738</v>
      </c>
      <c r="U1606" s="5">
        <f t="shared" si="419"/>
        <v>1.0019480422788738</v>
      </c>
      <c r="V1606" s="5">
        <f t="shared" si="420"/>
        <v>1.0019480422788738</v>
      </c>
      <c r="W1606" s="5">
        <f t="shared" si="421"/>
        <v>1.0019480422788738</v>
      </c>
      <c r="X1606" s="5">
        <f t="shared" si="422"/>
        <v>1</v>
      </c>
      <c r="Y1606" s="5">
        <f t="shared" si="423"/>
        <v>1</v>
      </c>
      <c r="Z1606" s="5">
        <f t="shared" si="424"/>
        <v>1</v>
      </c>
      <c r="AA1606" s="5">
        <f t="shared" si="425"/>
        <v>1</v>
      </c>
      <c r="AB1606" s="5">
        <f t="shared" si="426"/>
        <v>1</v>
      </c>
      <c r="AC1606" s="5">
        <f t="shared" si="427"/>
        <v>1</v>
      </c>
      <c r="AD1606" s="5">
        <f t="shared" si="428"/>
        <v>1</v>
      </c>
    </row>
    <row r="1607" spans="15:30" x14ac:dyDescent="0.2">
      <c r="O1607" s="6">
        <f t="shared" si="413"/>
        <v>161.38999999999513</v>
      </c>
      <c r="P1607" s="6">
        <f t="shared" si="414"/>
        <v>161.39999999999512</v>
      </c>
      <c r="Q1607" s="5">
        <f t="shared" si="415"/>
        <v>1</v>
      </c>
      <c r="R1607" s="5">
        <f t="shared" si="416"/>
        <v>1</v>
      </c>
      <c r="S1607" s="5">
        <f t="shared" si="417"/>
        <v>1.0006061991399975</v>
      </c>
      <c r="T1607" s="5">
        <f t="shared" si="418"/>
        <v>1.0019161879228102</v>
      </c>
      <c r="U1607" s="5">
        <f t="shared" si="419"/>
        <v>1.0019161879228102</v>
      </c>
      <c r="V1607" s="5">
        <f t="shared" si="420"/>
        <v>1.0019161879228102</v>
      </c>
      <c r="W1607" s="5">
        <f t="shared" si="421"/>
        <v>1.0019161879228102</v>
      </c>
      <c r="X1607" s="5">
        <f t="shared" si="422"/>
        <v>1</v>
      </c>
      <c r="Y1607" s="5">
        <f t="shared" si="423"/>
        <v>1</v>
      </c>
      <c r="Z1607" s="5">
        <f t="shared" si="424"/>
        <v>1</v>
      </c>
      <c r="AA1607" s="5">
        <f t="shared" si="425"/>
        <v>1</v>
      </c>
      <c r="AB1607" s="5">
        <f t="shared" si="426"/>
        <v>1</v>
      </c>
      <c r="AC1607" s="5">
        <f t="shared" si="427"/>
        <v>1</v>
      </c>
      <c r="AD1607" s="5">
        <f t="shared" si="428"/>
        <v>1</v>
      </c>
    </row>
    <row r="1608" spans="15:30" x14ac:dyDescent="0.2">
      <c r="O1608" s="6">
        <f t="shared" si="413"/>
        <v>161.48999999999512</v>
      </c>
      <c r="P1608" s="6">
        <f t="shared" si="414"/>
        <v>161.49999999999511</v>
      </c>
      <c r="Q1608" s="5">
        <f t="shared" si="415"/>
        <v>1</v>
      </c>
      <c r="R1608" s="5">
        <f t="shared" si="416"/>
        <v>1</v>
      </c>
      <c r="S1608" s="5">
        <f t="shared" si="417"/>
        <v>1.0005878475429379</v>
      </c>
      <c r="T1608" s="5">
        <f t="shared" si="418"/>
        <v>1.0018846163916331</v>
      </c>
      <c r="U1608" s="5">
        <f t="shared" si="419"/>
        <v>1.0018846163916331</v>
      </c>
      <c r="V1608" s="5">
        <f t="shared" si="420"/>
        <v>1.0018846163916331</v>
      </c>
      <c r="W1608" s="5">
        <f t="shared" si="421"/>
        <v>1.0018846163916331</v>
      </c>
      <c r="X1608" s="5">
        <f t="shared" si="422"/>
        <v>1</v>
      </c>
      <c r="Y1608" s="5">
        <f t="shared" si="423"/>
        <v>1</v>
      </c>
      <c r="Z1608" s="5">
        <f t="shared" si="424"/>
        <v>1</v>
      </c>
      <c r="AA1608" s="5">
        <f t="shared" si="425"/>
        <v>1</v>
      </c>
      <c r="AB1608" s="5">
        <f t="shared" si="426"/>
        <v>1</v>
      </c>
      <c r="AC1608" s="5">
        <f t="shared" si="427"/>
        <v>1</v>
      </c>
      <c r="AD1608" s="5">
        <f t="shared" si="428"/>
        <v>1</v>
      </c>
    </row>
    <row r="1609" spans="15:30" x14ac:dyDescent="0.2">
      <c r="O1609" s="6">
        <f t="shared" si="413"/>
        <v>161.58999999999511</v>
      </c>
      <c r="P1609" s="6">
        <f t="shared" si="414"/>
        <v>161.59999999999511</v>
      </c>
      <c r="Q1609" s="5">
        <f t="shared" si="415"/>
        <v>1</v>
      </c>
      <c r="R1609" s="5">
        <f t="shared" si="416"/>
        <v>1</v>
      </c>
      <c r="S1609" s="5">
        <f t="shared" si="417"/>
        <v>1.0005697893550858</v>
      </c>
      <c r="T1609" s="5">
        <f t="shared" si="418"/>
        <v>1.0018533271476198</v>
      </c>
      <c r="U1609" s="5">
        <f t="shared" si="419"/>
        <v>1.0018533271476198</v>
      </c>
      <c r="V1609" s="5">
        <f t="shared" si="420"/>
        <v>1.0018533271476198</v>
      </c>
      <c r="W1609" s="5">
        <f t="shared" si="421"/>
        <v>1.0018533271476198</v>
      </c>
      <c r="X1609" s="5">
        <f t="shared" si="422"/>
        <v>1</v>
      </c>
      <c r="Y1609" s="5">
        <f t="shared" si="423"/>
        <v>1</v>
      </c>
      <c r="Z1609" s="5">
        <f t="shared" si="424"/>
        <v>1</v>
      </c>
      <c r="AA1609" s="5">
        <f t="shared" si="425"/>
        <v>1</v>
      </c>
      <c r="AB1609" s="5">
        <f t="shared" si="426"/>
        <v>1</v>
      </c>
      <c r="AC1609" s="5">
        <f t="shared" si="427"/>
        <v>1</v>
      </c>
      <c r="AD1609" s="5">
        <f t="shared" si="428"/>
        <v>1</v>
      </c>
    </row>
    <row r="1610" spans="15:30" x14ac:dyDescent="0.2">
      <c r="O1610" s="6">
        <f t="shared" si="413"/>
        <v>161.68999999999511</v>
      </c>
      <c r="P1610" s="6">
        <f t="shared" si="414"/>
        <v>161.6999999999951</v>
      </c>
      <c r="Q1610" s="5">
        <f t="shared" si="415"/>
        <v>1</v>
      </c>
      <c r="R1610" s="5">
        <f t="shared" si="416"/>
        <v>1</v>
      </c>
      <c r="S1610" s="5">
        <f t="shared" si="417"/>
        <v>1.0005520240237558</v>
      </c>
      <c r="T1610" s="5">
        <f t="shared" si="418"/>
        <v>1.0018223196544995</v>
      </c>
      <c r="U1610" s="5">
        <f t="shared" si="419"/>
        <v>1.0018223196544995</v>
      </c>
      <c r="V1610" s="5">
        <f t="shared" si="420"/>
        <v>1.0018223196544995</v>
      </c>
      <c r="W1610" s="5">
        <f t="shared" si="421"/>
        <v>1.0018223196544995</v>
      </c>
      <c r="X1610" s="5">
        <f t="shared" si="422"/>
        <v>1</v>
      </c>
      <c r="Y1610" s="5">
        <f t="shared" si="423"/>
        <v>1</v>
      </c>
      <c r="Z1610" s="5">
        <f t="shared" si="424"/>
        <v>1</v>
      </c>
      <c r="AA1610" s="5">
        <f t="shared" si="425"/>
        <v>1</v>
      </c>
      <c r="AB1610" s="5">
        <f t="shared" si="426"/>
        <v>1</v>
      </c>
      <c r="AC1610" s="5">
        <f t="shared" si="427"/>
        <v>1</v>
      </c>
      <c r="AD1610" s="5">
        <f t="shared" si="428"/>
        <v>1</v>
      </c>
    </row>
    <row r="1611" spans="15:30" x14ac:dyDescent="0.2">
      <c r="O1611" s="6">
        <f t="shared" si="413"/>
        <v>161.7899999999951</v>
      </c>
      <c r="P1611" s="6">
        <f t="shared" si="414"/>
        <v>161.79999999999509</v>
      </c>
      <c r="Q1611" s="5">
        <f t="shared" si="415"/>
        <v>1</v>
      </c>
      <c r="R1611" s="5">
        <f t="shared" si="416"/>
        <v>1</v>
      </c>
      <c r="S1611" s="5">
        <f t="shared" si="417"/>
        <v>1.0005345509977683</v>
      </c>
      <c r="T1611" s="5">
        <f t="shared" si="418"/>
        <v>1.0017915933774491</v>
      </c>
      <c r="U1611" s="5">
        <f t="shared" si="419"/>
        <v>1.0017915933774491</v>
      </c>
      <c r="V1611" s="5">
        <f t="shared" si="420"/>
        <v>1.0017915933774491</v>
      </c>
      <c r="W1611" s="5">
        <f t="shared" si="421"/>
        <v>1.0017915933774491</v>
      </c>
      <c r="X1611" s="5">
        <f t="shared" si="422"/>
        <v>1</v>
      </c>
      <c r="Y1611" s="5">
        <f t="shared" si="423"/>
        <v>1</v>
      </c>
      <c r="Z1611" s="5">
        <f t="shared" si="424"/>
        <v>1</v>
      </c>
      <c r="AA1611" s="5">
        <f t="shared" si="425"/>
        <v>1</v>
      </c>
      <c r="AB1611" s="5">
        <f t="shared" si="426"/>
        <v>1</v>
      </c>
      <c r="AC1611" s="5">
        <f t="shared" si="427"/>
        <v>1</v>
      </c>
      <c r="AD1611" s="5">
        <f t="shared" si="428"/>
        <v>1</v>
      </c>
    </row>
    <row r="1612" spans="15:30" x14ac:dyDescent="0.2">
      <c r="O1612" s="6">
        <f t="shared" si="413"/>
        <v>161.8899999999951</v>
      </c>
      <c r="P1612" s="6">
        <f t="shared" si="414"/>
        <v>161.89999999999509</v>
      </c>
      <c r="Q1612" s="5">
        <f t="shared" si="415"/>
        <v>1</v>
      </c>
      <c r="R1612" s="5">
        <f t="shared" si="416"/>
        <v>1</v>
      </c>
      <c r="S1612" s="5">
        <f t="shared" si="417"/>
        <v>1.0005173697274463</v>
      </c>
      <c r="T1612" s="5">
        <f t="shared" si="418"/>
        <v>1.0017611477830859</v>
      </c>
      <c r="U1612" s="5">
        <f t="shared" si="419"/>
        <v>1.0017611477830859</v>
      </c>
      <c r="V1612" s="5">
        <f t="shared" si="420"/>
        <v>1.0017611477830859</v>
      </c>
      <c r="W1612" s="5">
        <f t="shared" si="421"/>
        <v>1.0017611477830859</v>
      </c>
      <c r="X1612" s="5">
        <f t="shared" si="422"/>
        <v>1</v>
      </c>
      <c r="Y1612" s="5">
        <f t="shared" si="423"/>
        <v>1</v>
      </c>
      <c r="Z1612" s="5">
        <f t="shared" si="424"/>
        <v>1</v>
      </c>
      <c r="AA1612" s="5">
        <f t="shared" si="425"/>
        <v>1</v>
      </c>
      <c r="AB1612" s="5">
        <f t="shared" si="426"/>
        <v>1</v>
      </c>
      <c r="AC1612" s="5">
        <f t="shared" si="427"/>
        <v>1</v>
      </c>
      <c r="AD1612" s="5">
        <f t="shared" si="428"/>
        <v>1</v>
      </c>
    </row>
    <row r="1613" spans="15:30" x14ac:dyDescent="0.2">
      <c r="O1613" s="6">
        <f t="shared" si="413"/>
        <v>161.98999999999509</v>
      </c>
      <c r="P1613" s="6">
        <f t="shared" si="414"/>
        <v>161.99999999999508</v>
      </c>
      <c r="Q1613" s="5">
        <f t="shared" si="415"/>
        <v>1</v>
      </c>
      <c r="R1613" s="5">
        <f t="shared" si="416"/>
        <v>1</v>
      </c>
      <c r="S1613" s="5">
        <f t="shared" si="417"/>
        <v>1.000500479664608</v>
      </c>
      <c r="T1613" s="5">
        <f t="shared" si="418"/>
        <v>1.0017309823394658</v>
      </c>
      <c r="U1613" s="5">
        <f t="shared" si="419"/>
        <v>1.0017309823394658</v>
      </c>
      <c r="V1613" s="5">
        <f t="shared" si="420"/>
        <v>1.0017309823394658</v>
      </c>
      <c r="W1613" s="5">
        <f t="shared" si="421"/>
        <v>1.0017309823394658</v>
      </c>
      <c r="X1613" s="5">
        <f t="shared" si="422"/>
        <v>1</v>
      </c>
      <c r="Y1613" s="5">
        <f t="shared" si="423"/>
        <v>1</v>
      </c>
      <c r="Z1613" s="5">
        <f t="shared" si="424"/>
        <v>1</v>
      </c>
      <c r="AA1613" s="5">
        <f t="shared" si="425"/>
        <v>1</v>
      </c>
      <c r="AB1613" s="5">
        <f t="shared" si="426"/>
        <v>1</v>
      </c>
      <c r="AC1613" s="5">
        <f t="shared" si="427"/>
        <v>1</v>
      </c>
      <c r="AD1613" s="5">
        <f t="shared" si="428"/>
        <v>1</v>
      </c>
    </row>
    <row r="1614" spans="15:30" x14ac:dyDescent="0.2">
      <c r="O1614" s="6">
        <f t="shared" si="413"/>
        <v>162.08999999999509</v>
      </c>
      <c r="P1614" s="6">
        <f t="shared" si="414"/>
        <v>162.09999999999508</v>
      </c>
      <c r="Q1614" s="5">
        <f t="shared" si="415"/>
        <v>1</v>
      </c>
      <c r="R1614" s="5">
        <f t="shared" si="416"/>
        <v>1</v>
      </c>
      <c r="S1614" s="5">
        <f t="shared" si="417"/>
        <v>1.0004838802625637</v>
      </c>
      <c r="T1614" s="5">
        <f t="shared" si="418"/>
        <v>1.0017010965160766</v>
      </c>
      <c r="U1614" s="5">
        <f t="shared" si="419"/>
        <v>1.0017010965160766</v>
      </c>
      <c r="V1614" s="5">
        <f t="shared" si="420"/>
        <v>1.0017010965160766</v>
      </c>
      <c r="W1614" s="5">
        <f t="shared" si="421"/>
        <v>1.0017010965160766</v>
      </c>
      <c r="X1614" s="5">
        <f t="shared" si="422"/>
        <v>1</v>
      </c>
      <c r="Y1614" s="5">
        <f t="shared" si="423"/>
        <v>1</v>
      </c>
      <c r="Z1614" s="5">
        <f t="shared" si="424"/>
        <v>1</v>
      </c>
      <c r="AA1614" s="5">
        <f t="shared" si="425"/>
        <v>1</v>
      </c>
      <c r="AB1614" s="5">
        <f t="shared" si="426"/>
        <v>1</v>
      </c>
      <c r="AC1614" s="5">
        <f t="shared" si="427"/>
        <v>1</v>
      </c>
      <c r="AD1614" s="5">
        <f t="shared" si="428"/>
        <v>1</v>
      </c>
    </row>
    <row r="1615" spans="15:30" x14ac:dyDescent="0.2">
      <c r="O1615" s="6">
        <f t="shared" si="413"/>
        <v>162.18999999999508</v>
      </c>
      <c r="P1615" s="6">
        <f t="shared" si="414"/>
        <v>162.19999999999507</v>
      </c>
      <c r="Q1615" s="5">
        <f t="shared" si="415"/>
        <v>1</v>
      </c>
      <c r="R1615" s="5">
        <f t="shared" si="416"/>
        <v>1</v>
      </c>
      <c r="S1615" s="5">
        <f t="shared" si="417"/>
        <v>1.0004675709761099</v>
      </c>
      <c r="T1615" s="5">
        <f t="shared" si="418"/>
        <v>1.0016714897838332</v>
      </c>
      <c r="U1615" s="5">
        <f t="shared" si="419"/>
        <v>1.0016714897838332</v>
      </c>
      <c r="V1615" s="5">
        <f t="shared" si="420"/>
        <v>1.0016714897838332</v>
      </c>
      <c r="W1615" s="5">
        <f t="shared" si="421"/>
        <v>1.0016714897838332</v>
      </c>
      <c r="X1615" s="5">
        <f t="shared" si="422"/>
        <v>1</v>
      </c>
      <c r="Y1615" s="5">
        <f t="shared" si="423"/>
        <v>1</v>
      </c>
      <c r="Z1615" s="5">
        <f t="shared" si="424"/>
        <v>1</v>
      </c>
      <c r="AA1615" s="5">
        <f t="shared" si="425"/>
        <v>1</v>
      </c>
      <c r="AB1615" s="5">
        <f t="shared" si="426"/>
        <v>1</v>
      </c>
      <c r="AC1615" s="5">
        <f t="shared" si="427"/>
        <v>1</v>
      </c>
      <c r="AD1615" s="5">
        <f t="shared" si="428"/>
        <v>1</v>
      </c>
    </row>
    <row r="1616" spans="15:30" x14ac:dyDescent="0.2">
      <c r="O1616" s="6">
        <f t="shared" si="413"/>
        <v>162.28999999999508</v>
      </c>
      <c r="P1616" s="6">
        <f t="shared" si="414"/>
        <v>162.29999999999507</v>
      </c>
      <c r="Q1616" s="5">
        <f t="shared" si="415"/>
        <v>1</v>
      </c>
      <c r="R1616" s="5">
        <f t="shared" si="416"/>
        <v>1</v>
      </c>
      <c r="S1616" s="5">
        <f t="shared" si="417"/>
        <v>1.0004515512615242</v>
      </c>
      <c r="T1616" s="5">
        <f t="shared" si="418"/>
        <v>1.0016421616150744</v>
      </c>
      <c r="U1616" s="5">
        <f t="shared" si="419"/>
        <v>1.0016421616150744</v>
      </c>
      <c r="V1616" s="5">
        <f t="shared" si="420"/>
        <v>1.0016421616150744</v>
      </c>
      <c r="W1616" s="5">
        <f t="shared" si="421"/>
        <v>1.0016421616150744</v>
      </c>
      <c r="X1616" s="5">
        <f t="shared" si="422"/>
        <v>1</v>
      </c>
      <c r="Y1616" s="5">
        <f t="shared" si="423"/>
        <v>1</v>
      </c>
      <c r="Z1616" s="5">
        <f t="shared" si="424"/>
        <v>1</v>
      </c>
      <c r="AA1616" s="5">
        <f t="shared" si="425"/>
        <v>1</v>
      </c>
      <c r="AB1616" s="5">
        <f t="shared" si="426"/>
        <v>1</v>
      </c>
      <c r="AC1616" s="5">
        <f t="shared" si="427"/>
        <v>1</v>
      </c>
      <c r="AD1616" s="5">
        <f t="shared" si="428"/>
        <v>1</v>
      </c>
    </row>
    <row r="1617" spans="15:30" x14ac:dyDescent="0.2">
      <c r="O1617" s="6">
        <f t="shared" si="413"/>
        <v>162.38999999999507</v>
      </c>
      <c r="P1617" s="6">
        <f t="shared" si="414"/>
        <v>162.39999999999506</v>
      </c>
      <c r="Q1617" s="5">
        <f t="shared" si="415"/>
        <v>1</v>
      </c>
      <c r="R1617" s="5">
        <f t="shared" si="416"/>
        <v>1</v>
      </c>
      <c r="S1617" s="5">
        <f t="shared" si="417"/>
        <v>1.0004358205765604</v>
      </c>
      <c r="T1617" s="5">
        <f t="shared" si="418"/>
        <v>1.0016131114835558</v>
      </c>
      <c r="U1617" s="5">
        <f t="shared" si="419"/>
        <v>1.0016131114835558</v>
      </c>
      <c r="V1617" s="5">
        <f t="shared" si="420"/>
        <v>1.0016131114835558</v>
      </c>
      <c r="W1617" s="5">
        <f t="shared" si="421"/>
        <v>1.0016131114835558</v>
      </c>
      <c r="X1617" s="5">
        <f t="shared" si="422"/>
        <v>1</v>
      </c>
      <c r="Y1617" s="5">
        <f t="shared" si="423"/>
        <v>1</v>
      </c>
      <c r="Z1617" s="5">
        <f t="shared" si="424"/>
        <v>1</v>
      </c>
      <c r="AA1617" s="5">
        <f t="shared" si="425"/>
        <v>1</v>
      </c>
      <c r="AB1617" s="5">
        <f t="shared" si="426"/>
        <v>1</v>
      </c>
      <c r="AC1617" s="5">
        <f t="shared" si="427"/>
        <v>1</v>
      </c>
      <c r="AD1617" s="5">
        <f t="shared" si="428"/>
        <v>1</v>
      </c>
    </row>
    <row r="1618" spans="15:30" x14ac:dyDescent="0.2">
      <c r="O1618" s="6">
        <f t="shared" si="413"/>
        <v>162.48999999999506</v>
      </c>
      <c r="P1618" s="6">
        <f t="shared" si="414"/>
        <v>162.49999999999505</v>
      </c>
      <c r="Q1618" s="5">
        <f t="shared" si="415"/>
        <v>1</v>
      </c>
      <c r="R1618" s="5">
        <f t="shared" si="416"/>
        <v>1</v>
      </c>
      <c r="S1618" s="5">
        <f t="shared" si="417"/>
        <v>1.0004203783804444</v>
      </c>
      <c r="T1618" s="5">
        <f t="shared" si="418"/>
        <v>1.0015843388644476</v>
      </c>
      <c r="U1618" s="5">
        <f t="shared" si="419"/>
        <v>1.0015843388644476</v>
      </c>
      <c r="V1618" s="5">
        <f t="shared" si="420"/>
        <v>1.0015843388644476</v>
      </c>
      <c r="W1618" s="5">
        <f t="shared" si="421"/>
        <v>1.0015843388644476</v>
      </c>
      <c r="X1618" s="5">
        <f t="shared" si="422"/>
        <v>1</v>
      </c>
      <c r="Y1618" s="5">
        <f t="shared" si="423"/>
        <v>1</v>
      </c>
      <c r="Z1618" s="5">
        <f t="shared" si="424"/>
        <v>1</v>
      </c>
      <c r="AA1618" s="5">
        <f t="shared" si="425"/>
        <v>1</v>
      </c>
      <c r="AB1618" s="5">
        <f t="shared" si="426"/>
        <v>1</v>
      </c>
      <c r="AC1618" s="5">
        <f t="shared" si="427"/>
        <v>1</v>
      </c>
      <c r="AD1618" s="5">
        <f t="shared" si="428"/>
        <v>1</v>
      </c>
    </row>
    <row r="1619" spans="15:30" x14ac:dyDescent="0.2">
      <c r="O1619" s="6">
        <f t="shared" si="413"/>
        <v>162.58999999999506</v>
      </c>
      <c r="P1619" s="6">
        <f t="shared" si="414"/>
        <v>162.59999999999505</v>
      </c>
      <c r="Q1619" s="5">
        <f t="shared" si="415"/>
        <v>1</v>
      </c>
      <c r="R1619" s="5">
        <f t="shared" si="416"/>
        <v>1</v>
      </c>
      <c r="S1619" s="5">
        <f t="shared" si="417"/>
        <v>1.0004052241338677</v>
      </c>
      <c r="T1619" s="5">
        <f t="shared" si="418"/>
        <v>1.0015558432343277</v>
      </c>
      <c r="U1619" s="5">
        <f t="shared" si="419"/>
        <v>1.0015558432343277</v>
      </c>
      <c r="V1619" s="5">
        <f t="shared" si="420"/>
        <v>1.0015558432343277</v>
      </c>
      <c r="W1619" s="5">
        <f t="shared" si="421"/>
        <v>1.0015558432343277</v>
      </c>
      <c r="X1619" s="5">
        <f t="shared" si="422"/>
        <v>1</v>
      </c>
      <c r="Y1619" s="5">
        <f t="shared" si="423"/>
        <v>1</v>
      </c>
      <c r="Z1619" s="5">
        <f t="shared" si="424"/>
        <v>1</v>
      </c>
      <c r="AA1619" s="5">
        <f t="shared" si="425"/>
        <v>1</v>
      </c>
      <c r="AB1619" s="5">
        <f t="shared" si="426"/>
        <v>1</v>
      </c>
      <c r="AC1619" s="5">
        <f t="shared" si="427"/>
        <v>1</v>
      </c>
      <c r="AD1619" s="5">
        <f t="shared" si="428"/>
        <v>1</v>
      </c>
    </row>
    <row r="1620" spans="15:30" x14ac:dyDescent="0.2">
      <c r="O1620" s="6">
        <f t="shared" si="413"/>
        <v>162.68999999999505</v>
      </c>
      <c r="P1620" s="6">
        <f t="shared" si="414"/>
        <v>162.69999999999504</v>
      </c>
      <c r="Q1620" s="5">
        <f t="shared" si="415"/>
        <v>1</v>
      </c>
      <c r="R1620" s="5">
        <f t="shared" si="416"/>
        <v>1</v>
      </c>
      <c r="S1620" s="5">
        <f t="shared" si="417"/>
        <v>1.0003903572989834</v>
      </c>
      <c r="T1620" s="5">
        <f t="shared" si="418"/>
        <v>1.0015276240711783</v>
      </c>
      <c r="U1620" s="5">
        <f t="shared" si="419"/>
        <v>1.0015276240711783</v>
      </c>
      <c r="V1620" s="5">
        <f t="shared" si="420"/>
        <v>1.0015276240711783</v>
      </c>
      <c r="W1620" s="5">
        <f t="shared" si="421"/>
        <v>1.0015276240711783</v>
      </c>
      <c r="X1620" s="5">
        <f t="shared" si="422"/>
        <v>1</v>
      </c>
      <c r="Y1620" s="5">
        <f t="shared" si="423"/>
        <v>1</v>
      </c>
      <c r="Z1620" s="5">
        <f t="shared" si="424"/>
        <v>1</v>
      </c>
      <c r="AA1620" s="5">
        <f t="shared" si="425"/>
        <v>1</v>
      </c>
      <c r="AB1620" s="5">
        <f t="shared" si="426"/>
        <v>1</v>
      </c>
      <c r="AC1620" s="5">
        <f t="shared" si="427"/>
        <v>1</v>
      </c>
      <c r="AD1620" s="5">
        <f t="shared" si="428"/>
        <v>1</v>
      </c>
    </row>
    <row r="1621" spans="15:30" x14ac:dyDescent="0.2">
      <c r="O1621" s="6">
        <f t="shared" si="413"/>
        <v>162.78999999999505</v>
      </c>
      <c r="P1621" s="6">
        <f t="shared" si="414"/>
        <v>162.79999999999504</v>
      </c>
      <c r="Q1621" s="5">
        <f t="shared" si="415"/>
        <v>1</v>
      </c>
      <c r="R1621" s="5">
        <f t="shared" si="416"/>
        <v>1</v>
      </c>
      <c r="S1621" s="5">
        <f t="shared" si="417"/>
        <v>1.0003757773394018</v>
      </c>
      <c r="T1621" s="5">
        <f t="shared" si="418"/>
        <v>1.001499680854381</v>
      </c>
      <c r="U1621" s="5">
        <f t="shared" si="419"/>
        <v>1.001499680854381</v>
      </c>
      <c r="V1621" s="5">
        <f t="shared" si="420"/>
        <v>1.001499680854381</v>
      </c>
      <c r="W1621" s="5">
        <f t="shared" si="421"/>
        <v>1.001499680854381</v>
      </c>
      <c r="X1621" s="5">
        <f t="shared" si="422"/>
        <v>1</v>
      </c>
      <c r="Y1621" s="5">
        <f t="shared" si="423"/>
        <v>1</v>
      </c>
      <c r="Z1621" s="5">
        <f t="shared" si="424"/>
        <v>1</v>
      </c>
      <c r="AA1621" s="5">
        <f t="shared" si="425"/>
        <v>1</v>
      </c>
      <c r="AB1621" s="5">
        <f t="shared" si="426"/>
        <v>1</v>
      </c>
      <c r="AC1621" s="5">
        <f t="shared" si="427"/>
        <v>1</v>
      </c>
      <c r="AD1621" s="5">
        <f t="shared" si="428"/>
        <v>1</v>
      </c>
    </row>
    <row r="1622" spans="15:30" x14ac:dyDescent="0.2">
      <c r="O1622" s="6">
        <f t="shared" si="413"/>
        <v>162.88999999999504</v>
      </c>
      <c r="P1622" s="6">
        <f t="shared" si="414"/>
        <v>162.89999999999503</v>
      </c>
      <c r="Q1622" s="5">
        <f t="shared" si="415"/>
        <v>1</v>
      </c>
      <c r="R1622" s="5">
        <f t="shared" si="416"/>
        <v>1</v>
      </c>
      <c r="S1622" s="5">
        <f t="shared" si="417"/>
        <v>1.000361483720184</v>
      </c>
      <c r="T1622" s="5">
        <f t="shared" si="418"/>
        <v>1.0014720130647119</v>
      </c>
      <c r="U1622" s="5">
        <f t="shared" si="419"/>
        <v>1.0014720130647119</v>
      </c>
      <c r="V1622" s="5">
        <f t="shared" si="420"/>
        <v>1.0014720130647119</v>
      </c>
      <c r="W1622" s="5">
        <f t="shared" si="421"/>
        <v>1.0014720130647119</v>
      </c>
      <c r="X1622" s="5">
        <f t="shared" si="422"/>
        <v>1</v>
      </c>
      <c r="Y1622" s="5">
        <f t="shared" si="423"/>
        <v>1</v>
      </c>
      <c r="Z1622" s="5">
        <f t="shared" si="424"/>
        <v>1</v>
      </c>
      <c r="AA1622" s="5">
        <f t="shared" si="425"/>
        <v>1</v>
      </c>
      <c r="AB1622" s="5">
        <f t="shared" si="426"/>
        <v>1</v>
      </c>
      <c r="AC1622" s="5">
        <f t="shared" si="427"/>
        <v>1</v>
      </c>
      <c r="AD1622" s="5">
        <f t="shared" si="428"/>
        <v>1</v>
      </c>
    </row>
    <row r="1623" spans="15:30" x14ac:dyDescent="0.2">
      <c r="O1623" s="6">
        <f t="shared" si="413"/>
        <v>162.98999999999504</v>
      </c>
      <c r="P1623" s="6">
        <f t="shared" si="414"/>
        <v>162.99999999999503</v>
      </c>
      <c r="Q1623" s="5">
        <f t="shared" si="415"/>
        <v>1</v>
      </c>
      <c r="R1623" s="5">
        <f t="shared" si="416"/>
        <v>1</v>
      </c>
      <c r="S1623" s="5">
        <f t="shared" si="417"/>
        <v>1.0003474759078386</v>
      </c>
      <c r="T1623" s="5">
        <f t="shared" si="418"/>
        <v>1.0014446201843368</v>
      </c>
      <c r="U1623" s="5">
        <f t="shared" si="419"/>
        <v>1.0014446201843368</v>
      </c>
      <c r="V1623" s="5">
        <f t="shared" si="420"/>
        <v>1.0014446201843368</v>
      </c>
      <c r="W1623" s="5">
        <f t="shared" si="421"/>
        <v>1.0014446201843368</v>
      </c>
      <c r="X1623" s="5">
        <f t="shared" si="422"/>
        <v>1</v>
      </c>
      <c r="Y1623" s="5">
        <f t="shared" si="423"/>
        <v>1</v>
      </c>
      <c r="Z1623" s="5">
        <f t="shared" si="424"/>
        <v>1</v>
      </c>
      <c r="AA1623" s="5">
        <f t="shared" si="425"/>
        <v>1</v>
      </c>
      <c r="AB1623" s="5">
        <f t="shared" si="426"/>
        <v>1</v>
      </c>
      <c r="AC1623" s="5">
        <f t="shared" si="427"/>
        <v>1</v>
      </c>
      <c r="AD1623" s="5">
        <f t="shared" si="428"/>
        <v>1</v>
      </c>
    </row>
    <row r="1624" spans="15:30" x14ac:dyDescent="0.2">
      <c r="O1624" s="6">
        <f t="shared" si="413"/>
        <v>163.08999999999503</v>
      </c>
      <c r="P1624" s="6">
        <f t="shared" si="414"/>
        <v>163.09999999999502</v>
      </c>
      <c r="Q1624" s="5">
        <f t="shared" si="415"/>
        <v>1</v>
      </c>
      <c r="R1624" s="5">
        <f t="shared" si="416"/>
        <v>1</v>
      </c>
      <c r="S1624" s="5">
        <f t="shared" si="417"/>
        <v>1.000333753370316</v>
      </c>
      <c r="T1624" s="5">
        <f t="shared" si="418"/>
        <v>1.0014175016968072</v>
      </c>
      <c r="U1624" s="5">
        <f t="shared" si="419"/>
        <v>1.0014175016968072</v>
      </c>
      <c r="V1624" s="5">
        <f t="shared" si="420"/>
        <v>1.0014175016968072</v>
      </c>
      <c r="W1624" s="5">
        <f t="shared" si="421"/>
        <v>1.0014175016968072</v>
      </c>
      <c r="X1624" s="5">
        <f t="shared" si="422"/>
        <v>1</v>
      </c>
      <c r="Y1624" s="5">
        <f t="shared" si="423"/>
        <v>1</v>
      </c>
      <c r="Z1624" s="5">
        <f t="shared" si="424"/>
        <v>1</v>
      </c>
      <c r="AA1624" s="5">
        <f t="shared" si="425"/>
        <v>1</v>
      </c>
      <c r="AB1624" s="5">
        <f t="shared" si="426"/>
        <v>1</v>
      </c>
      <c r="AC1624" s="5">
        <f t="shared" si="427"/>
        <v>1</v>
      </c>
      <c r="AD1624" s="5">
        <f t="shared" si="428"/>
        <v>1</v>
      </c>
    </row>
    <row r="1625" spans="15:30" x14ac:dyDescent="0.2">
      <c r="O1625" s="6">
        <f t="shared" si="413"/>
        <v>163.18999999999502</v>
      </c>
      <c r="P1625" s="6">
        <f t="shared" si="414"/>
        <v>163.19999999999501</v>
      </c>
      <c r="Q1625" s="5">
        <f t="shared" si="415"/>
        <v>1</v>
      </c>
      <c r="R1625" s="5">
        <f t="shared" si="416"/>
        <v>1</v>
      </c>
      <c r="S1625" s="5">
        <f t="shared" si="417"/>
        <v>1.0003203155770037</v>
      </c>
      <c r="T1625" s="5">
        <f t="shared" si="418"/>
        <v>1.0013906570870554</v>
      </c>
      <c r="U1625" s="5">
        <f t="shared" si="419"/>
        <v>1.0013906570870554</v>
      </c>
      <c r="V1625" s="5">
        <f t="shared" si="420"/>
        <v>1.0013906570870554</v>
      </c>
      <c r="W1625" s="5">
        <f t="shared" si="421"/>
        <v>1.0013906570870554</v>
      </c>
      <c r="X1625" s="5">
        <f t="shared" si="422"/>
        <v>1</v>
      </c>
      <c r="Y1625" s="5">
        <f t="shared" si="423"/>
        <v>1</v>
      </c>
      <c r="Z1625" s="5">
        <f t="shared" si="424"/>
        <v>1</v>
      </c>
      <c r="AA1625" s="5">
        <f t="shared" si="425"/>
        <v>1</v>
      </c>
      <c r="AB1625" s="5">
        <f t="shared" si="426"/>
        <v>1</v>
      </c>
      <c r="AC1625" s="5">
        <f t="shared" si="427"/>
        <v>1</v>
      </c>
      <c r="AD1625" s="5">
        <f t="shared" si="428"/>
        <v>1</v>
      </c>
    </row>
    <row r="1626" spans="15:30" x14ac:dyDescent="0.2">
      <c r="O1626" s="6">
        <f t="shared" si="413"/>
        <v>163.28999999999502</v>
      </c>
      <c r="P1626" s="6">
        <f t="shared" si="414"/>
        <v>163.29999999999501</v>
      </c>
      <c r="Q1626" s="5">
        <f t="shared" si="415"/>
        <v>1</v>
      </c>
      <c r="R1626" s="5">
        <f t="shared" si="416"/>
        <v>1</v>
      </c>
      <c r="S1626" s="5">
        <f t="shared" si="417"/>
        <v>1.0003071619987216</v>
      </c>
      <c r="T1626" s="5">
        <f t="shared" si="418"/>
        <v>1.0013640858413895</v>
      </c>
      <c r="U1626" s="5">
        <f t="shared" si="419"/>
        <v>1.0013640858413895</v>
      </c>
      <c r="V1626" s="5">
        <f t="shared" si="420"/>
        <v>1.0013640858413895</v>
      </c>
      <c r="W1626" s="5">
        <f t="shared" si="421"/>
        <v>1.0013640858413895</v>
      </c>
      <c r="X1626" s="5">
        <f t="shared" si="422"/>
        <v>1</v>
      </c>
      <c r="Y1626" s="5">
        <f t="shared" si="423"/>
        <v>1</v>
      </c>
      <c r="Z1626" s="5">
        <f t="shared" si="424"/>
        <v>1</v>
      </c>
      <c r="AA1626" s="5">
        <f t="shared" si="425"/>
        <v>1</v>
      </c>
      <c r="AB1626" s="5">
        <f t="shared" si="426"/>
        <v>1</v>
      </c>
      <c r="AC1626" s="5">
        <f t="shared" si="427"/>
        <v>1</v>
      </c>
      <c r="AD1626" s="5">
        <f t="shared" si="428"/>
        <v>1</v>
      </c>
    </row>
    <row r="1627" spans="15:30" x14ac:dyDescent="0.2">
      <c r="O1627" s="6">
        <f t="shared" si="413"/>
        <v>163.38999999999501</v>
      </c>
      <c r="P1627" s="6">
        <f t="shared" si="414"/>
        <v>163.399999999995</v>
      </c>
      <c r="Q1627" s="5">
        <f t="shared" si="415"/>
        <v>1</v>
      </c>
      <c r="R1627" s="5">
        <f t="shared" si="416"/>
        <v>1</v>
      </c>
      <c r="S1627" s="5">
        <f t="shared" si="417"/>
        <v>1.0002942921077167</v>
      </c>
      <c r="T1627" s="5">
        <f t="shared" si="418"/>
        <v>1.0013377874474896</v>
      </c>
      <c r="U1627" s="5">
        <f t="shared" si="419"/>
        <v>1.0013377874474896</v>
      </c>
      <c r="V1627" s="5">
        <f t="shared" si="420"/>
        <v>1.0013377874474896</v>
      </c>
      <c r="W1627" s="5">
        <f t="shared" si="421"/>
        <v>1.0013377874474896</v>
      </c>
      <c r="X1627" s="5">
        <f t="shared" si="422"/>
        <v>1</v>
      </c>
      <c r="Y1627" s="5">
        <f t="shared" si="423"/>
        <v>1</v>
      </c>
      <c r="Z1627" s="5">
        <f t="shared" si="424"/>
        <v>1</v>
      </c>
      <c r="AA1627" s="5">
        <f t="shared" si="425"/>
        <v>1</v>
      </c>
      <c r="AB1627" s="5">
        <f t="shared" si="426"/>
        <v>1</v>
      </c>
      <c r="AC1627" s="5">
        <f t="shared" si="427"/>
        <v>1</v>
      </c>
      <c r="AD1627" s="5">
        <f t="shared" si="428"/>
        <v>1</v>
      </c>
    </row>
    <row r="1628" spans="15:30" x14ac:dyDescent="0.2">
      <c r="O1628" s="6">
        <f t="shared" si="413"/>
        <v>163.48999999999501</v>
      </c>
      <c r="P1628" s="6">
        <f t="shared" si="414"/>
        <v>163.499999999995</v>
      </c>
      <c r="Q1628" s="5">
        <f t="shared" si="415"/>
        <v>1</v>
      </c>
      <c r="R1628" s="5">
        <f t="shared" si="416"/>
        <v>1</v>
      </c>
      <c r="S1628" s="5">
        <f t="shared" si="417"/>
        <v>1.0002817053776594</v>
      </c>
      <c r="T1628" s="5">
        <f t="shared" si="418"/>
        <v>1.0013117613944027</v>
      </c>
      <c r="U1628" s="5">
        <f t="shared" si="419"/>
        <v>1.0013117613944027</v>
      </c>
      <c r="V1628" s="5">
        <f t="shared" si="420"/>
        <v>1.0013117613944027</v>
      </c>
      <c r="W1628" s="5">
        <f t="shared" si="421"/>
        <v>1.0013117613944027</v>
      </c>
      <c r="X1628" s="5">
        <f t="shared" si="422"/>
        <v>1</v>
      </c>
      <c r="Y1628" s="5">
        <f t="shared" si="423"/>
        <v>1</v>
      </c>
      <c r="Z1628" s="5">
        <f t="shared" si="424"/>
        <v>1</v>
      </c>
      <c r="AA1628" s="5">
        <f t="shared" si="425"/>
        <v>1</v>
      </c>
      <c r="AB1628" s="5">
        <f t="shared" si="426"/>
        <v>1</v>
      </c>
      <c r="AC1628" s="5">
        <f t="shared" si="427"/>
        <v>1</v>
      </c>
      <c r="AD1628" s="5">
        <f t="shared" si="428"/>
        <v>1</v>
      </c>
    </row>
    <row r="1629" spans="15:30" x14ac:dyDescent="0.2">
      <c r="O1629" s="6">
        <f t="shared" si="413"/>
        <v>163.589999999995</v>
      </c>
      <c r="P1629" s="6">
        <f t="shared" si="414"/>
        <v>163.59999999999499</v>
      </c>
      <c r="Q1629" s="5">
        <f t="shared" si="415"/>
        <v>1</v>
      </c>
      <c r="R1629" s="5">
        <f t="shared" si="416"/>
        <v>1</v>
      </c>
      <c r="S1629" s="5">
        <f t="shared" si="417"/>
        <v>1.0002694012836377</v>
      </c>
      <c r="T1629" s="5">
        <f t="shared" si="418"/>
        <v>1.0012860071725382</v>
      </c>
      <c r="U1629" s="5">
        <f t="shared" si="419"/>
        <v>1.0012860071725382</v>
      </c>
      <c r="V1629" s="5">
        <f t="shared" si="420"/>
        <v>1.0012860071725382</v>
      </c>
      <c r="W1629" s="5">
        <f t="shared" si="421"/>
        <v>1.0012860071725382</v>
      </c>
      <c r="X1629" s="5">
        <f t="shared" si="422"/>
        <v>1</v>
      </c>
      <c r="Y1629" s="5">
        <f t="shared" si="423"/>
        <v>1</v>
      </c>
      <c r="Z1629" s="5">
        <f t="shared" si="424"/>
        <v>1</v>
      </c>
      <c r="AA1629" s="5">
        <f t="shared" si="425"/>
        <v>1</v>
      </c>
      <c r="AB1629" s="5">
        <f t="shared" si="426"/>
        <v>1</v>
      </c>
      <c r="AC1629" s="5">
        <f t="shared" si="427"/>
        <v>1</v>
      </c>
      <c r="AD1629" s="5">
        <f t="shared" si="428"/>
        <v>1</v>
      </c>
    </row>
    <row r="1630" spans="15:30" x14ac:dyDescent="0.2">
      <c r="O1630" s="6">
        <f t="shared" si="413"/>
        <v>163.689999999995</v>
      </c>
      <c r="P1630" s="6">
        <f t="shared" si="414"/>
        <v>163.69999999999499</v>
      </c>
      <c r="Q1630" s="5">
        <f t="shared" si="415"/>
        <v>1</v>
      </c>
      <c r="R1630" s="5">
        <f t="shared" si="416"/>
        <v>1</v>
      </c>
      <c r="S1630" s="5">
        <f t="shared" si="417"/>
        <v>1.0002573793021534</v>
      </c>
      <c r="T1630" s="5">
        <f t="shared" si="418"/>
        <v>1.0012605242736639</v>
      </c>
      <c r="U1630" s="5">
        <f t="shared" si="419"/>
        <v>1.0012605242736639</v>
      </c>
      <c r="V1630" s="5">
        <f t="shared" si="420"/>
        <v>1.0012605242736639</v>
      </c>
      <c r="W1630" s="5">
        <f t="shared" si="421"/>
        <v>1.0012605242736639</v>
      </c>
      <c r="X1630" s="5">
        <f t="shared" si="422"/>
        <v>1</v>
      </c>
      <c r="Y1630" s="5">
        <f t="shared" si="423"/>
        <v>1</v>
      </c>
      <c r="Z1630" s="5">
        <f t="shared" si="424"/>
        <v>1</v>
      </c>
      <c r="AA1630" s="5">
        <f t="shared" si="425"/>
        <v>1</v>
      </c>
      <c r="AB1630" s="5">
        <f t="shared" si="426"/>
        <v>1</v>
      </c>
      <c r="AC1630" s="5">
        <f t="shared" si="427"/>
        <v>1</v>
      </c>
      <c r="AD1630" s="5">
        <f t="shared" si="428"/>
        <v>1</v>
      </c>
    </row>
    <row r="1631" spans="15:30" x14ac:dyDescent="0.2">
      <c r="O1631" s="6">
        <f t="shared" si="413"/>
        <v>163.78999999999499</v>
      </c>
      <c r="P1631" s="6">
        <f t="shared" si="414"/>
        <v>163.79999999999498</v>
      </c>
      <c r="Q1631" s="5">
        <f t="shared" si="415"/>
        <v>1</v>
      </c>
      <c r="R1631" s="5">
        <f t="shared" si="416"/>
        <v>1</v>
      </c>
      <c r="S1631" s="5">
        <f t="shared" si="417"/>
        <v>1.0002456389111163</v>
      </c>
      <c r="T1631" s="5">
        <f t="shared" si="418"/>
        <v>1.0012353121909006</v>
      </c>
      <c r="U1631" s="5">
        <f t="shared" si="419"/>
        <v>1.0012353121909006</v>
      </c>
      <c r="V1631" s="5">
        <f t="shared" si="420"/>
        <v>1.0012353121909006</v>
      </c>
      <c r="W1631" s="5">
        <f t="shared" si="421"/>
        <v>1.0012353121909006</v>
      </c>
      <c r="X1631" s="5">
        <f t="shared" si="422"/>
        <v>1</v>
      </c>
      <c r="Y1631" s="5">
        <f t="shared" si="423"/>
        <v>1</v>
      </c>
      <c r="Z1631" s="5">
        <f t="shared" si="424"/>
        <v>1</v>
      </c>
      <c r="AA1631" s="5">
        <f t="shared" si="425"/>
        <v>1</v>
      </c>
      <c r="AB1631" s="5">
        <f t="shared" si="426"/>
        <v>1</v>
      </c>
      <c r="AC1631" s="5">
        <f t="shared" si="427"/>
        <v>1</v>
      </c>
      <c r="AD1631" s="5">
        <f t="shared" si="428"/>
        <v>1</v>
      </c>
    </row>
    <row r="1632" spans="15:30" x14ac:dyDescent="0.2">
      <c r="O1632" s="6">
        <f t="shared" si="413"/>
        <v>163.88999999999498</v>
      </c>
      <c r="P1632" s="6">
        <f t="shared" si="414"/>
        <v>163.89999999999498</v>
      </c>
      <c r="Q1632" s="5">
        <f t="shared" si="415"/>
        <v>1</v>
      </c>
      <c r="R1632" s="5">
        <f t="shared" si="416"/>
        <v>1</v>
      </c>
      <c r="S1632" s="5">
        <f t="shared" si="417"/>
        <v>1.00023417958984</v>
      </c>
      <c r="T1632" s="5">
        <f t="shared" si="418"/>
        <v>1.0012103704187185</v>
      </c>
      <c r="U1632" s="5">
        <f t="shared" si="419"/>
        <v>1.0012103704187185</v>
      </c>
      <c r="V1632" s="5">
        <f t="shared" si="420"/>
        <v>1.0012103704187185</v>
      </c>
      <c r="W1632" s="5">
        <f t="shared" si="421"/>
        <v>1.0012103704187185</v>
      </c>
      <c r="X1632" s="5">
        <f t="shared" si="422"/>
        <v>1</v>
      </c>
      <c r="Y1632" s="5">
        <f t="shared" si="423"/>
        <v>1</v>
      </c>
      <c r="Z1632" s="5">
        <f t="shared" si="424"/>
        <v>1</v>
      </c>
      <c r="AA1632" s="5">
        <f t="shared" si="425"/>
        <v>1</v>
      </c>
      <c r="AB1632" s="5">
        <f t="shared" si="426"/>
        <v>1</v>
      </c>
      <c r="AC1632" s="5">
        <f t="shared" si="427"/>
        <v>1</v>
      </c>
      <c r="AD1632" s="5">
        <f t="shared" si="428"/>
        <v>1</v>
      </c>
    </row>
    <row r="1633" spans="15:30" x14ac:dyDescent="0.2">
      <c r="O1633" s="6">
        <f t="shared" si="413"/>
        <v>163.98999999999498</v>
      </c>
      <c r="P1633" s="6">
        <f t="shared" si="414"/>
        <v>163.99999999999497</v>
      </c>
      <c r="Q1633" s="5">
        <f t="shared" si="415"/>
        <v>1</v>
      </c>
      <c r="R1633" s="5">
        <f t="shared" si="416"/>
        <v>1</v>
      </c>
      <c r="S1633" s="5">
        <f t="shared" si="417"/>
        <v>1.000223000819038</v>
      </c>
      <c r="T1633" s="5">
        <f t="shared" si="418"/>
        <v>1.0011856984529326</v>
      </c>
      <c r="U1633" s="5">
        <f t="shared" si="419"/>
        <v>1.0011856984529326</v>
      </c>
      <c r="V1633" s="5">
        <f t="shared" si="420"/>
        <v>1.0011856984529326</v>
      </c>
      <c r="W1633" s="5">
        <f t="shared" si="421"/>
        <v>1.0011856984529326</v>
      </c>
      <c r="X1633" s="5">
        <f t="shared" si="422"/>
        <v>1</v>
      </c>
      <c r="Y1633" s="5">
        <f t="shared" si="423"/>
        <v>1</v>
      </c>
      <c r="Z1633" s="5">
        <f t="shared" si="424"/>
        <v>1</v>
      </c>
      <c r="AA1633" s="5">
        <f t="shared" si="425"/>
        <v>1</v>
      </c>
      <c r="AB1633" s="5">
        <f t="shared" si="426"/>
        <v>1</v>
      </c>
      <c r="AC1633" s="5">
        <f t="shared" si="427"/>
        <v>1</v>
      </c>
      <c r="AD1633" s="5">
        <f t="shared" si="428"/>
        <v>1</v>
      </c>
    </row>
    <row r="1634" spans="15:30" x14ac:dyDescent="0.2">
      <c r="O1634" s="6">
        <f t="shared" si="413"/>
        <v>164.08999999999497</v>
      </c>
      <c r="P1634" s="6">
        <f t="shared" si="414"/>
        <v>164.09999999999496</v>
      </c>
      <c r="Q1634" s="5">
        <f t="shared" si="415"/>
        <v>1</v>
      </c>
      <c r="R1634" s="5">
        <f t="shared" si="416"/>
        <v>1</v>
      </c>
      <c r="S1634" s="5">
        <f t="shared" si="417"/>
        <v>1.0002121020808179</v>
      </c>
      <c r="T1634" s="5">
        <f t="shared" si="418"/>
        <v>1.0011612957906975</v>
      </c>
      <c r="U1634" s="5">
        <f t="shared" si="419"/>
        <v>1.0011612957906975</v>
      </c>
      <c r="V1634" s="5">
        <f t="shared" si="420"/>
        <v>1.0011612957906975</v>
      </c>
      <c r="W1634" s="5">
        <f t="shared" si="421"/>
        <v>1.0011612957906975</v>
      </c>
      <c r="X1634" s="5">
        <f t="shared" si="422"/>
        <v>1</v>
      </c>
      <c r="Y1634" s="5">
        <f t="shared" si="423"/>
        <v>1</v>
      </c>
      <c r="Z1634" s="5">
        <f t="shared" si="424"/>
        <v>1</v>
      </c>
      <c r="AA1634" s="5">
        <f t="shared" si="425"/>
        <v>1</v>
      </c>
      <c r="AB1634" s="5">
        <f t="shared" si="426"/>
        <v>1</v>
      </c>
      <c r="AC1634" s="5">
        <f t="shared" si="427"/>
        <v>1</v>
      </c>
      <c r="AD1634" s="5">
        <f t="shared" si="428"/>
        <v>1</v>
      </c>
    </row>
    <row r="1635" spans="15:30" x14ac:dyDescent="0.2">
      <c r="O1635" s="6">
        <f t="shared" si="413"/>
        <v>164.18999999999497</v>
      </c>
      <c r="P1635" s="6">
        <f t="shared" si="414"/>
        <v>164.19999999999496</v>
      </c>
      <c r="Q1635" s="5">
        <f t="shared" si="415"/>
        <v>1</v>
      </c>
      <c r="R1635" s="5">
        <f t="shared" si="416"/>
        <v>1</v>
      </c>
      <c r="S1635" s="5">
        <f t="shared" si="417"/>
        <v>1.0002014828586772</v>
      </c>
      <c r="T1635" s="5">
        <f t="shared" si="418"/>
        <v>1.0011371619305041</v>
      </c>
      <c r="U1635" s="5">
        <f t="shared" si="419"/>
        <v>1.0011371619305041</v>
      </c>
      <c r="V1635" s="5">
        <f t="shared" si="420"/>
        <v>1.0011371619305041</v>
      </c>
      <c r="W1635" s="5">
        <f t="shared" si="421"/>
        <v>1.0011371619305041</v>
      </c>
      <c r="X1635" s="5">
        <f t="shared" si="422"/>
        <v>1</v>
      </c>
      <c r="Y1635" s="5">
        <f t="shared" si="423"/>
        <v>1</v>
      </c>
      <c r="Z1635" s="5">
        <f t="shared" si="424"/>
        <v>1</v>
      </c>
      <c r="AA1635" s="5">
        <f t="shared" si="425"/>
        <v>1</v>
      </c>
      <c r="AB1635" s="5">
        <f t="shared" si="426"/>
        <v>1</v>
      </c>
      <c r="AC1635" s="5">
        <f t="shared" si="427"/>
        <v>1</v>
      </c>
      <c r="AD1635" s="5">
        <f t="shared" si="428"/>
        <v>1</v>
      </c>
    </row>
    <row r="1636" spans="15:30" x14ac:dyDescent="0.2">
      <c r="O1636" s="6">
        <f t="shared" si="413"/>
        <v>164.28999999999496</v>
      </c>
      <c r="P1636" s="6">
        <f t="shared" si="414"/>
        <v>164.29999999999495</v>
      </c>
      <c r="Q1636" s="5">
        <f t="shared" si="415"/>
        <v>1</v>
      </c>
      <c r="R1636" s="5">
        <f t="shared" si="416"/>
        <v>1</v>
      </c>
      <c r="S1636" s="5">
        <f t="shared" si="417"/>
        <v>1.0001911426374985</v>
      </c>
      <c r="T1636" s="5">
        <f t="shared" si="418"/>
        <v>1.0011132963721743</v>
      </c>
      <c r="U1636" s="5">
        <f t="shared" si="419"/>
        <v>1.0011132963721743</v>
      </c>
      <c r="V1636" s="5">
        <f t="shared" si="420"/>
        <v>1.0011132963721743</v>
      </c>
      <c r="W1636" s="5">
        <f t="shared" si="421"/>
        <v>1.0011132963721743</v>
      </c>
      <c r="X1636" s="5">
        <f t="shared" si="422"/>
        <v>1</v>
      </c>
      <c r="Y1636" s="5">
        <f t="shared" si="423"/>
        <v>1</v>
      </c>
      <c r="Z1636" s="5">
        <f t="shared" si="424"/>
        <v>1</v>
      </c>
      <c r="AA1636" s="5">
        <f t="shared" si="425"/>
        <v>1</v>
      </c>
      <c r="AB1636" s="5">
        <f t="shared" si="426"/>
        <v>1</v>
      </c>
      <c r="AC1636" s="5">
        <f t="shared" si="427"/>
        <v>1</v>
      </c>
      <c r="AD1636" s="5">
        <f t="shared" si="428"/>
        <v>1</v>
      </c>
    </row>
    <row r="1637" spans="15:30" x14ac:dyDescent="0.2">
      <c r="O1637" s="6">
        <f t="shared" si="413"/>
        <v>164.38999999999496</v>
      </c>
      <c r="P1637" s="6">
        <f t="shared" si="414"/>
        <v>164.39999999999495</v>
      </c>
      <c r="Q1637" s="5">
        <f t="shared" si="415"/>
        <v>1</v>
      </c>
      <c r="R1637" s="5">
        <f t="shared" si="416"/>
        <v>1</v>
      </c>
      <c r="S1637" s="5">
        <f t="shared" si="417"/>
        <v>1.0001810809035456</v>
      </c>
      <c r="T1637" s="5">
        <f t="shared" si="418"/>
        <v>1.0010896986168569</v>
      </c>
      <c r="U1637" s="5">
        <f t="shared" si="419"/>
        <v>1.0010896986168569</v>
      </c>
      <c r="V1637" s="5">
        <f t="shared" si="420"/>
        <v>1.0010896986168569</v>
      </c>
      <c r="W1637" s="5">
        <f t="shared" si="421"/>
        <v>1.0010896986168569</v>
      </c>
      <c r="X1637" s="5">
        <f t="shared" si="422"/>
        <v>1</v>
      </c>
      <c r="Y1637" s="5">
        <f t="shared" si="423"/>
        <v>1</v>
      </c>
      <c r="Z1637" s="5">
        <f t="shared" si="424"/>
        <v>1</v>
      </c>
      <c r="AA1637" s="5">
        <f t="shared" si="425"/>
        <v>1</v>
      </c>
      <c r="AB1637" s="5">
        <f t="shared" si="426"/>
        <v>1</v>
      </c>
      <c r="AC1637" s="5">
        <f t="shared" si="427"/>
        <v>1</v>
      </c>
      <c r="AD1637" s="5">
        <f t="shared" si="428"/>
        <v>1</v>
      </c>
    </row>
    <row r="1638" spans="15:30" x14ac:dyDescent="0.2">
      <c r="O1638" s="6">
        <f t="shared" si="413"/>
        <v>164.48999999999495</v>
      </c>
      <c r="P1638" s="6">
        <f t="shared" si="414"/>
        <v>164.49999999999494</v>
      </c>
      <c r="Q1638" s="5">
        <f t="shared" si="415"/>
        <v>1</v>
      </c>
      <c r="R1638" s="5">
        <f t="shared" si="416"/>
        <v>1</v>
      </c>
      <c r="S1638" s="5">
        <f t="shared" si="417"/>
        <v>1.0001712971444581</v>
      </c>
      <c r="T1638" s="5">
        <f t="shared" si="418"/>
        <v>1.0010663681670235</v>
      </c>
      <c r="U1638" s="5">
        <f t="shared" si="419"/>
        <v>1.0010663681670235</v>
      </c>
      <c r="V1638" s="5">
        <f t="shared" si="420"/>
        <v>1.0010663681670235</v>
      </c>
      <c r="W1638" s="5">
        <f t="shared" si="421"/>
        <v>1.0010663681670235</v>
      </c>
      <c r="X1638" s="5">
        <f t="shared" si="422"/>
        <v>1</v>
      </c>
      <c r="Y1638" s="5">
        <f t="shared" si="423"/>
        <v>1</v>
      </c>
      <c r="Z1638" s="5">
        <f t="shared" si="424"/>
        <v>1</v>
      </c>
      <c r="AA1638" s="5">
        <f t="shared" si="425"/>
        <v>1</v>
      </c>
      <c r="AB1638" s="5">
        <f t="shared" si="426"/>
        <v>1</v>
      </c>
      <c r="AC1638" s="5">
        <f t="shared" si="427"/>
        <v>1</v>
      </c>
      <c r="AD1638" s="5">
        <f t="shared" si="428"/>
        <v>1</v>
      </c>
    </row>
    <row r="1639" spans="15:30" x14ac:dyDescent="0.2">
      <c r="O1639" s="6">
        <f t="shared" si="413"/>
        <v>164.58999999999494</v>
      </c>
      <c r="P1639" s="6">
        <f t="shared" si="414"/>
        <v>164.59999999999494</v>
      </c>
      <c r="Q1639" s="5">
        <f t="shared" si="415"/>
        <v>1</v>
      </c>
      <c r="R1639" s="5">
        <f t="shared" si="416"/>
        <v>1</v>
      </c>
      <c r="S1639" s="5">
        <f t="shared" si="417"/>
        <v>1.0001617908492466</v>
      </c>
      <c r="T1639" s="5">
        <f t="shared" si="418"/>
        <v>1.0010433045264642</v>
      </c>
      <c r="U1639" s="5">
        <f t="shared" si="419"/>
        <v>1.0010433045264642</v>
      </c>
      <c r="V1639" s="5">
        <f t="shared" si="420"/>
        <v>1.0010433045264642</v>
      </c>
      <c r="W1639" s="5">
        <f t="shared" si="421"/>
        <v>1.0010433045264642</v>
      </c>
      <c r="X1639" s="5">
        <f t="shared" si="422"/>
        <v>1</v>
      </c>
      <c r="Y1639" s="5">
        <f t="shared" si="423"/>
        <v>1</v>
      </c>
      <c r="Z1639" s="5">
        <f t="shared" si="424"/>
        <v>1</v>
      </c>
      <c r="AA1639" s="5">
        <f t="shared" si="425"/>
        <v>1</v>
      </c>
      <c r="AB1639" s="5">
        <f t="shared" si="426"/>
        <v>1</v>
      </c>
      <c r="AC1639" s="5">
        <f t="shared" si="427"/>
        <v>1</v>
      </c>
      <c r="AD1639" s="5">
        <f t="shared" si="428"/>
        <v>1</v>
      </c>
    </row>
    <row r="1640" spans="15:30" x14ac:dyDescent="0.2">
      <c r="O1640" s="6">
        <f t="shared" si="413"/>
        <v>164.68999999999494</v>
      </c>
      <c r="P1640" s="6">
        <f t="shared" si="414"/>
        <v>164.69999999999493</v>
      </c>
      <c r="Q1640" s="5">
        <f t="shared" si="415"/>
        <v>1</v>
      </c>
      <c r="R1640" s="5">
        <f t="shared" si="416"/>
        <v>1</v>
      </c>
      <c r="S1640" s="5">
        <f t="shared" si="417"/>
        <v>1.0001525615082898</v>
      </c>
      <c r="T1640" s="5">
        <f t="shared" si="418"/>
        <v>1.001020507200282</v>
      </c>
      <c r="U1640" s="5">
        <f t="shared" si="419"/>
        <v>1.001020507200282</v>
      </c>
      <c r="V1640" s="5">
        <f t="shared" si="420"/>
        <v>1.001020507200282</v>
      </c>
      <c r="W1640" s="5">
        <f t="shared" si="421"/>
        <v>1.001020507200282</v>
      </c>
      <c r="X1640" s="5">
        <f t="shared" si="422"/>
        <v>1</v>
      </c>
      <c r="Y1640" s="5">
        <f t="shared" si="423"/>
        <v>1</v>
      </c>
      <c r="Z1640" s="5">
        <f t="shared" si="424"/>
        <v>1</v>
      </c>
      <c r="AA1640" s="5">
        <f t="shared" si="425"/>
        <v>1</v>
      </c>
      <c r="AB1640" s="5">
        <f t="shared" si="426"/>
        <v>1</v>
      </c>
      <c r="AC1640" s="5">
        <f t="shared" si="427"/>
        <v>1</v>
      </c>
      <c r="AD1640" s="5">
        <f t="shared" si="428"/>
        <v>1</v>
      </c>
    </row>
    <row r="1641" spans="15:30" x14ac:dyDescent="0.2">
      <c r="O1641" s="6">
        <f t="shared" si="413"/>
        <v>164.78999999999493</v>
      </c>
      <c r="P1641" s="6">
        <f t="shared" si="414"/>
        <v>164.79999999999492</v>
      </c>
      <c r="Q1641" s="5">
        <f t="shared" si="415"/>
        <v>1</v>
      </c>
      <c r="R1641" s="5">
        <f t="shared" si="416"/>
        <v>1</v>
      </c>
      <c r="S1641" s="5">
        <f t="shared" si="417"/>
        <v>1.0001436086133277</v>
      </c>
      <c r="T1641" s="5">
        <f t="shared" si="418"/>
        <v>1.0009979756948906</v>
      </c>
      <c r="U1641" s="5">
        <f t="shared" si="419"/>
        <v>1.0009979756948906</v>
      </c>
      <c r="V1641" s="5">
        <f t="shared" si="420"/>
        <v>1.0009979756948906</v>
      </c>
      <c r="W1641" s="5">
        <f t="shared" si="421"/>
        <v>1.0009979756948906</v>
      </c>
      <c r="X1641" s="5">
        <f t="shared" si="422"/>
        <v>1</v>
      </c>
      <c r="Y1641" s="5">
        <f t="shared" si="423"/>
        <v>1</v>
      </c>
      <c r="Z1641" s="5">
        <f t="shared" si="424"/>
        <v>1</v>
      </c>
      <c r="AA1641" s="5">
        <f t="shared" si="425"/>
        <v>1</v>
      </c>
      <c r="AB1641" s="5">
        <f t="shared" si="426"/>
        <v>1</v>
      </c>
      <c r="AC1641" s="5">
        <f t="shared" si="427"/>
        <v>1</v>
      </c>
      <c r="AD1641" s="5">
        <f t="shared" si="428"/>
        <v>1</v>
      </c>
    </row>
    <row r="1642" spans="15:30" x14ac:dyDescent="0.2">
      <c r="O1642" s="6">
        <f t="shared" si="413"/>
        <v>164.88999999999493</v>
      </c>
      <c r="P1642" s="6">
        <f t="shared" si="414"/>
        <v>164.89999999999492</v>
      </c>
      <c r="Q1642" s="5">
        <f t="shared" si="415"/>
        <v>1</v>
      </c>
      <c r="R1642" s="5">
        <f t="shared" si="416"/>
        <v>1</v>
      </c>
      <c r="S1642" s="5">
        <f t="shared" si="417"/>
        <v>1.0001349316574593</v>
      </c>
      <c r="T1642" s="5">
        <f t="shared" si="418"/>
        <v>1.0009757095180083</v>
      </c>
      <c r="U1642" s="5">
        <f t="shared" si="419"/>
        <v>1.0009757095180083</v>
      </c>
      <c r="V1642" s="5">
        <f t="shared" si="420"/>
        <v>1.0009757095180083</v>
      </c>
      <c r="W1642" s="5">
        <f t="shared" si="421"/>
        <v>1.0009757095180083</v>
      </c>
      <c r="X1642" s="5">
        <f t="shared" si="422"/>
        <v>1</v>
      </c>
      <c r="Y1642" s="5">
        <f t="shared" si="423"/>
        <v>1</v>
      </c>
      <c r="Z1642" s="5">
        <f t="shared" si="424"/>
        <v>1</v>
      </c>
      <c r="AA1642" s="5">
        <f t="shared" si="425"/>
        <v>1</v>
      </c>
      <c r="AB1642" s="5">
        <f t="shared" si="426"/>
        <v>1</v>
      </c>
      <c r="AC1642" s="5">
        <f t="shared" si="427"/>
        <v>1</v>
      </c>
      <c r="AD1642" s="5">
        <f t="shared" si="428"/>
        <v>1</v>
      </c>
    </row>
    <row r="1643" spans="15:30" x14ac:dyDescent="0.2">
      <c r="O1643" s="6">
        <f t="shared" si="413"/>
        <v>164.98999999999492</v>
      </c>
      <c r="P1643" s="6">
        <f t="shared" si="414"/>
        <v>164.99999999999491</v>
      </c>
      <c r="Q1643" s="5">
        <f t="shared" si="415"/>
        <v>1</v>
      </c>
      <c r="R1643" s="5">
        <f t="shared" si="416"/>
        <v>1</v>
      </c>
      <c r="S1643" s="5">
        <f t="shared" si="417"/>
        <v>1.0001265301351361</v>
      </c>
      <c r="T1643" s="5">
        <f t="shared" si="418"/>
        <v>1.0009537081786544</v>
      </c>
      <c r="U1643" s="5">
        <f t="shared" si="419"/>
        <v>1.0009537081786544</v>
      </c>
      <c r="V1643" s="5">
        <f t="shared" si="420"/>
        <v>1.0009537081786544</v>
      </c>
      <c r="W1643" s="5">
        <f t="shared" si="421"/>
        <v>1.0009537081786544</v>
      </c>
      <c r="X1643" s="5">
        <f t="shared" si="422"/>
        <v>1</v>
      </c>
      <c r="Y1643" s="5">
        <f t="shared" si="423"/>
        <v>1</v>
      </c>
      <c r="Z1643" s="5">
        <f t="shared" si="424"/>
        <v>1</v>
      </c>
      <c r="AA1643" s="5">
        <f t="shared" si="425"/>
        <v>1</v>
      </c>
      <c r="AB1643" s="5">
        <f t="shared" si="426"/>
        <v>1</v>
      </c>
      <c r="AC1643" s="5">
        <f t="shared" si="427"/>
        <v>1</v>
      </c>
      <c r="AD1643" s="5">
        <f t="shared" si="428"/>
        <v>1</v>
      </c>
    </row>
    <row r="1644" spans="15:30" x14ac:dyDescent="0.2">
      <c r="O1644" s="6">
        <f t="shared" si="413"/>
        <v>165.08999999999492</v>
      </c>
      <c r="P1644" s="6">
        <f t="shared" si="414"/>
        <v>165.09999999999491</v>
      </c>
      <c r="Q1644" s="5">
        <f t="shared" si="415"/>
        <v>1</v>
      </c>
      <c r="R1644" s="5">
        <f t="shared" si="416"/>
        <v>1</v>
      </c>
      <c r="S1644" s="5">
        <f t="shared" si="417"/>
        <v>1.0001184035421591</v>
      </c>
      <c r="T1644" s="5">
        <f t="shared" si="418"/>
        <v>1.0009319711871454</v>
      </c>
      <c r="U1644" s="5">
        <f t="shared" si="419"/>
        <v>1.0009319711871454</v>
      </c>
      <c r="V1644" s="5">
        <f t="shared" si="420"/>
        <v>1.0009319711871454</v>
      </c>
      <c r="W1644" s="5">
        <f t="shared" si="421"/>
        <v>1.0009319711871454</v>
      </c>
      <c r="X1644" s="5">
        <f t="shared" si="422"/>
        <v>1</v>
      </c>
      <c r="Y1644" s="5">
        <f t="shared" si="423"/>
        <v>1</v>
      </c>
      <c r="Z1644" s="5">
        <f t="shared" si="424"/>
        <v>1</v>
      </c>
      <c r="AA1644" s="5">
        <f t="shared" si="425"/>
        <v>1</v>
      </c>
      <c r="AB1644" s="5">
        <f t="shared" si="426"/>
        <v>1</v>
      </c>
      <c r="AC1644" s="5">
        <f t="shared" si="427"/>
        <v>1</v>
      </c>
      <c r="AD1644" s="5">
        <f t="shared" si="428"/>
        <v>1</v>
      </c>
    </row>
    <row r="1645" spans="15:30" x14ac:dyDescent="0.2">
      <c r="O1645" s="6">
        <f t="shared" si="413"/>
        <v>165.18999999999491</v>
      </c>
      <c r="P1645" s="6">
        <f t="shared" si="414"/>
        <v>165.1999999999949</v>
      </c>
      <c r="Q1645" s="5">
        <f t="shared" si="415"/>
        <v>1</v>
      </c>
      <c r="R1645" s="5">
        <f t="shared" si="416"/>
        <v>1</v>
      </c>
      <c r="S1645" s="5">
        <f t="shared" si="417"/>
        <v>1.0001105513756736</v>
      </c>
      <c r="T1645" s="5">
        <f t="shared" si="418"/>
        <v>1.0009104980550896</v>
      </c>
      <c r="U1645" s="5">
        <f t="shared" si="419"/>
        <v>1.0009104980550896</v>
      </c>
      <c r="V1645" s="5">
        <f t="shared" si="420"/>
        <v>1.0009104980550896</v>
      </c>
      <c r="W1645" s="5">
        <f t="shared" si="421"/>
        <v>1.0009104980550896</v>
      </c>
      <c r="X1645" s="5">
        <f t="shared" si="422"/>
        <v>1</v>
      </c>
      <c r="Y1645" s="5">
        <f t="shared" si="423"/>
        <v>1</v>
      </c>
      <c r="Z1645" s="5">
        <f t="shared" si="424"/>
        <v>1</v>
      </c>
      <c r="AA1645" s="5">
        <f t="shared" si="425"/>
        <v>1</v>
      </c>
      <c r="AB1645" s="5">
        <f t="shared" si="426"/>
        <v>1</v>
      </c>
      <c r="AC1645" s="5">
        <f t="shared" si="427"/>
        <v>1</v>
      </c>
      <c r="AD1645" s="5">
        <f t="shared" si="428"/>
        <v>1</v>
      </c>
    </row>
    <row r="1646" spans="15:30" x14ac:dyDescent="0.2">
      <c r="O1646" s="6">
        <f t="shared" si="413"/>
        <v>165.2899999999949</v>
      </c>
      <c r="P1646" s="6">
        <f t="shared" si="414"/>
        <v>165.2999999999949</v>
      </c>
      <c r="Q1646" s="5">
        <f t="shared" si="415"/>
        <v>1</v>
      </c>
      <c r="R1646" s="5">
        <f t="shared" si="416"/>
        <v>1</v>
      </c>
      <c r="S1646" s="5">
        <f t="shared" si="417"/>
        <v>1.0001029731341651</v>
      </c>
      <c r="T1646" s="5">
        <f t="shared" si="418"/>
        <v>1.0008892882953844</v>
      </c>
      <c r="U1646" s="5">
        <f t="shared" si="419"/>
        <v>1.0008892882953844</v>
      </c>
      <c r="V1646" s="5">
        <f t="shared" si="420"/>
        <v>1.0008892882953844</v>
      </c>
      <c r="W1646" s="5">
        <f t="shared" si="421"/>
        <v>1.0008892882953844</v>
      </c>
      <c r="X1646" s="5">
        <f t="shared" si="422"/>
        <v>1</v>
      </c>
      <c r="Y1646" s="5">
        <f t="shared" si="423"/>
        <v>1</v>
      </c>
      <c r="Z1646" s="5">
        <f t="shared" si="424"/>
        <v>1</v>
      </c>
      <c r="AA1646" s="5">
        <f t="shared" si="425"/>
        <v>1</v>
      </c>
      <c r="AB1646" s="5">
        <f t="shared" si="426"/>
        <v>1</v>
      </c>
      <c r="AC1646" s="5">
        <f t="shared" si="427"/>
        <v>1</v>
      </c>
      <c r="AD1646" s="5">
        <f t="shared" si="428"/>
        <v>1</v>
      </c>
    </row>
    <row r="1647" spans="15:30" x14ac:dyDescent="0.2">
      <c r="O1647" s="6">
        <f t="shared" si="413"/>
        <v>165.3899999999949</v>
      </c>
      <c r="P1647" s="6">
        <f t="shared" si="414"/>
        <v>165.39999999999489</v>
      </c>
      <c r="Q1647" s="5">
        <f t="shared" si="415"/>
        <v>1</v>
      </c>
      <c r="R1647" s="5">
        <f t="shared" si="416"/>
        <v>1</v>
      </c>
      <c r="S1647" s="5">
        <f t="shared" si="417"/>
        <v>1.0000956683174547</v>
      </c>
      <c r="T1647" s="5">
        <f t="shared" si="418"/>
        <v>1.0008683414222102</v>
      </c>
      <c r="U1647" s="5">
        <f t="shared" si="419"/>
        <v>1.0008683414222102</v>
      </c>
      <c r="V1647" s="5">
        <f t="shared" si="420"/>
        <v>1.0008683414222102</v>
      </c>
      <c r="W1647" s="5">
        <f t="shared" si="421"/>
        <v>1.0008683414222102</v>
      </c>
      <c r="X1647" s="5">
        <f t="shared" si="422"/>
        <v>1</v>
      </c>
      <c r="Y1647" s="5">
        <f t="shared" si="423"/>
        <v>1</v>
      </c>
      <c r="Z1647" s="5">
        <f t="shared" si="424"/>
        <v>1</v>
      </c>
      <c r="AA1647" s="5">
        <f t="shared" si="425"/>
        <v>1</v>
      </c>
      <c r="AB1647" s="5">
        <f t="shared" si="426"/>
        <v>1</v>
      </c>
      <c r="AC1647" s="5">
        <f t="shared" si="427"/>
        <v>1</v>
      </c>
      <c r="AD1647" s="5">
        <f t="shared" si="428"/>
        <v>1</v>
      </c>
    </row>
    <row r="1648" spans="15:30" x14ac:dyDescent="0.2">
      <c r="O1648" s="6">
        <f t="shared" si="413"/>
        <v>165.48999999999489</v>
      </c>
      <c r="P1648" s="6">
        <f t="shared" si="414"/>
        <v>165.49999999999488</v>
      </c>
      <c r="Q1648" s="5">
        <f t="shared" si="415"/>
        <v>1</v>
      </c>
      <c r="R1648" s="5">
        <f t="shared" si="416"/>
        <v>1</v>
      </c>
      <c r="S1648" s="5">
        <f t="shared" si="417"/>
        <v>1.0000886364266945</v>
      </c>
      <c r="T1648" s="5">
        <f t="shared" si="418"/>
        <v>1.0008476569510278</v>
      </c>
      <c r="U1648" s="5">
        <f t="shared" si="419"/>
        <v>1.0008476569510278</v>
      </c>
      <c r="V1648" s="5">
        <f t="shared" si="420"/>
        <v>1.0008476569510278</v>
      </c>
      <c r="W1648" s="5">
        <f t="shared" si="421"/>
        <v>1.0008476569510278</v>
      </c>
      <c r="X1648" s="5">
        <f t="shared" si="422"/>
        <v>1</v>
      </c>
      <c r="Y1648" s="5">
        <f t="shared" si="423"/>
        <v>1</v>
      </c>
      <c r="Z1648" s="5">
        <f t="shared" si="424"/>
        <v>1</v>
      </c>
      <c r="AA1648" s="5">
        <f t="shared" si="425"/>
        <v>1</v>
      </c>
      <c r="AB1648" s="5">
        <f t="shared" si="426"/>
        <v>1</v>
      </c>
      <c r="AC1648" s="5">
        <f t="shared" si="427"/>
        <v>1</v>
      </c>
      <c r="AD1648" s="5">
        <f t="shared" si="428"/>
        <v>1</v>
      </c>
    </row>
    <row r="1649" spans="15:30" x14ac:dyDescent="0.2">
      <c r="O1649" s="6">
        <f t="shared" si="413"/>
        <v>165.58999999999489</v>
      </c>
      <c r="P1649" s="6">
        <f t="shared" si="414"/>
        <v>165.59999999999488</v>
      </c>
      <c r="Q1649" s="5">
        <f t="shared" si="415"/>
        <v>1</v>
      </c>
      <c r="R1649" s="5">
        <f t="shared" si="416"/>
        <v>1</v>
      </c>
      <c r="S1649" s="5">
        <f t="shared" si="417"/>
        <v>1.0000818769643636</v>
      </c>
      <c r="T1649" s="5">
        <f t="shared" si="418"/>
        <v>1.0008272343985736</v>
      </c>
      <c r="U1649" s="5">
        <f t="shared" si="419"/>
        <v>1.0008272343985736</v>
      </c>
      <c r="V1649" s="5">
        <f t="shared" si="420"/>
        <v>1.0008272343985736</v>
      </c>
      <c r="W1649" s="5">
        <f t="shared" si="421"/>
        <v>1.0008272343985736</v>
      </c>
      <c r="X1649" s="5">
        <f t="shared" si="422"/>
        <v>1</v>
      </c>
      <c r="Y1649" s="5">
        <f t="shared" si="423"/>
        <v>1</v>
      </c>
      <c r="Z1649" s="5">
        <f t="shared" si="424"/>
        <v>1</v>
      </c>
      <c r="AA1649" s="5">
        <f t="shared" si="425"/>
        <v>1</v>
      </c>
      <c r="AB1649" s="5">
        <f t="shared" si="426"/>
        <v>1</v>
      </c>
      <c r="AC1649" s="5">
        <f t="shared" si="427"/>
        <v>1</v>
      </c>
      <c r="AD1649" s="5">
        <f t="shared" si="428"/>
        <v>1</v>
      </c>
    </row>
    <row r="1650" spans="15:30" x14ac:dyDescent="0.2">
      <c r="O1650" s="6">
        <f t="shared" si="413"/>
        <v>165.68999999999488</v>
      </c>
      <c r="P1650" s="6">
        <f t="shared" si="414"/>
        <v>165.69999999999487</v>
      </c>
      <c r="Q1650" s="5">
        <f t="shared" si="415"/>
        <v>1</v>
      </c>
      <c r="R1650" s="5">
        <f t="shared" si="416"/>
        <v>1</v>
      </c>
      <c r="S1650" s="5">
        <f t="shared" si="417"/>
        <v>1.000075389434264</v>
      </c>
      <c r="T1650" s="5">
        <f t="shared" si="418"/>
        <v>1.0008070732828556</v>
      </c>
      <c r="U1650" s="5">
        <f t="shared" si="419"/>
        <v>1.0008070732828556</v>
      </c>
      <c r="V1650" s="5">
        <f t="shared" si="420"/>
        <v>1.0008070732828556</v>
      </c>
      <c r="W1650" s="5">
        <f t="shared" si="421"/>
        <v>1.0008070732828556</v>
      </c>
      <c r="X1650" s="5">
        <f t="shared" si="422"/>
        <v>1</v>
      </c>
      <c r="Y1650" s="5">
        <f t="shared" si="423"/>
        <v>1</v>
      </c>
      <c r="Z1650" s="5">
        <f t="shared" si="424"/>
        <v>1</v>
      </c>
      <c r="AA1650" s="5">
        <f t="shared" si="425"/>
        <v>1</v>
      </c>
      <c r="AB1650" s="5">
        <f t="shared" si="426"/>
        <v>1</v>
      </c>
      <c r="AC1650" s="5">
        <f t="shared" si="427"/>
        <v>1</v>
      </c>
      <c r="AD1650" s="5">
        <f t="shared" si="428"/>
        <v>1</v>
      </c>
    </row>
    <row r="1651" spans="15:30" x14ac:dyDescent="0.2">
      <c r="O1651" s="6">
        <f t="shared" si="413"/>
        <v>165.78999999999488</v>
      </c>
      <c r="P1651" s="6">
        <f t="shared" si="414"/>
        <v>165.79999999999487</v>
      </c>
      <c r="Q1651" s="5">
        <f t="shared" si="415"/>
        <v>1</v>
      </c>
      <c r="R1651" s="5">
        <f t="shared" si="416"/>
        <v>1</v>
      </c>
      <c r="S1651" s="5">
        <f t="shared" si="417"/>
        <v>1.0000691733415148</v>
      </c>
      <c r="T1651" s="5">
        <f t="shared" si="418"/>
        <v>1.0007871731231486</v>
      </c>
      <c r="U1651" s="5">
        <f t="shared" si="419"/>
        <v>1.0007871731231486</v>
      </c>
      <c r="V1651" s="5">
        <f t="shared" si="420"/>
        <v>1.0007871731231486</v>
      </c>
      <c r="W1651" s="5">
        <f t="shared" si="421"/>
        <v>1.0007871731231486</v>
      </c>
      <c r="X1651" s="5">
        <f t="shared" si="422"/>
        <v>1</v>
      </c>
      <c r="Y1651" s="5">
        <f t="shared" si="423"/>
        <v>1</v>
      </c>
      <c r="Z1651" s="5">
        <f t="shared" si="424"/>
        <v>1</v>
      </c>
      <c r="AA1651" s="5">
        <f t="shared" si="425"/>
        <v>1</v>
      </c>
      <c r="AB1651" s="5">
        <f t="shared" si="426"/>
        <v>1</v>
      </c>
      <c r="AC1651" s="5">
        <f t="shared" si="427"/>
        <v>1</v>
      </c>
      <c r="AD1651" s="5">
        <f t="shared" si="428"/>
        <v>1</v>
      </c>
    </row>
    <row r="1652" spans="15:30" x14ac:dyDescent="0.2">
      <c r="O1652" s="6">
        <f t="shared" si="413"/>
        <v>165.88999999999487</v>
      </c>
      <c r="P1652" s="6">
        <f t="shared" si="414"/>
        <v>165.89999999999486</v>
      </c>
      <c r="Q1652" s="5">
        <f t="shared" si="415"/>
        <v>1</v>
      </c>
      <c r="R1652" s="5">
        <f t="shared" si="416"/>
        <v>1</v>
      </c>
      <c r="S1652" s="5">
        <f t="shared" si="417"/>
        <v>1.0000632281925499</v>
      </c>
      <c r="T1652" s="5">
        <f t="shared" si="418"/>
        <v>1.000767533439991</v>
      </c>
      <c r="U1652" s="5">
        <f t="shared" si="419"/>
        <v>1.000767533439991</v>
      </c>
      <c r="V1652" s="5">
        <f t="shared" si="420"/>
        <v>1.000767533439991</v>
      </c>
      <c r="W1652" s="5">
        <f t="shared" si="421"/>
        <v>1.000767533439991</v>
      </c>
      <c r="X1652" s="5">
        <f t="shared" si="422"/>
        <v>1</v>
      </c>
      <c r="Y1652" s="5">
        <f t="shared" si="423"/>
        <v>1</v>
      </c>
      <c r="Z1652" s="5">
        <f t="shared" si="424"/>
        <v>1</v>
      </c>
      <c r="AA1652" s="5">
        <f t="shared" si="425"/>
        <v>1</v>
      </c>
      <c r="AB1652" s="5">
        <f t="shared" si="426"/>
        <v>1</v>
      </c>
      <c r="AC1652" s="5">
        <f t="shared" si="427"/>
        <v>1</v>
      </c>
      <c r="AD1652" s="5">
        <f t="shared" si="428"/>
        <v>1</v>
      </c>
    </row>
    <row r="1653" spans="15:30" x14ac:dyDescent="0.2">
      <c r="O1653" s="6">
        <f t="shared" si="413"/>
        <v>165.98999999999486</v>
      </c>
      <c r="P1653" s="6">
        <f t="shared" si="414"/>
        <v>165.99999999999486</v>
      </c>
      <c r="Q1653" s="5">
        <f t="shared" si="415"/>
        <v>1</v>
      </c>
      <c r="R1653" s="5">
        <f t="shared" si="416"/>
        <v>1</v>
      </c>
      <c r="S1653" s="5">
        <f t="shared" si="417"/>
        <v>1.0000575534951119</v>
      </c>
      <c r="T1653" s="5">
        <f t="shared" si="418"/>
        <v>1.0007481537551801</v>
      </c>
      <c r="U1653" s="5">
        <f t="shared" si="419"/>
        <v>1.0007481537551801</v>
      </c>
      <c r="V1653" s="5">
        <f t="shared" si="420"/>
        <v>1.0007481537551801</v>
      </c>
      <c r="W1653" s="5">
        <f t="shared" si="421"/>
        <v>1.0007481537551801</v>
      </c>
      <c r="X1653" s="5">
        <f t="shared" si="422"/>
        <v>1</v>
      </c>
      <c r="Y1653" s="5">
        <f t="shared" si="423"/>
        <v>1</v>
      </c>
      <c r="Z1653" s="5">
        <f t="shared" si="424"/>
        <v>1</v>
      </c>
      <c r="AA1653" s="5">
        <f t="shared" si="425"/>
        <v>1</v>
      </c>
      <c r="AB1653" s="5">
        <f t="shared" si="426"/>
        <v>1</v>
      </c>
      <c r="AC1653" s="5">
        <f t="shared" si="427"/>
        <v>1</v>
      </c>
      <c r="AD1653" s="5">
        <f t="shared" si="428"/>
        <v>1</v>
      </c>
    </row>
    <row r="1654" spans="15:30" x14ac:dyDescent="0.2">
      <c r="O1654" s="6">
        <f t="shared" si="413"/>
        <v>166.08999999999486</v>
      </c>
      <c r="P1654" s="6">
        <f t="shared" si="414"/>
        <v>166.09999999999485</v>
      </c>
      <c r="Q1654" s="5">
        <f t="shared" si="415"/>
        <v>1</v>
      </c>
      <c r="R1654" s="5">
        <f t="shared" si="416"/>
        <v>1</v>
      </c>
      <c r="S1654" s="5">
        <f t="shared" si="417"/>
        <v>1.0000521487582492</v>
      </c>
      <c r="T1654" s="5">
        <f t="shared" si="418"/>
        <v>1.0007290335917685</v>
      </c>
      <c r="U1654" s="5">
        <f t="shared" si="419"/>
        <v>1.0007290335917685</v>
      </c>
      <c r="V1654" s="5">
        <f t="shared" si="420"/>
        <v>1.0007290335917685</v>
      </c>
      <c r="W1654" s="5">
        <f t="shared" si="421"/>
        <v>1.0007290335917685</v>
      </c>
      <c r="X1654" s="5">
        <f t="shared" si="422"/>
        <v>1</v>
      </c>
      <c r="Y1654" s="5">
        <f t="shared" si="423"/>
        <v>1</v>
      </c>
      <c r="Z1654" s="5">
        <f t="shared" si="424"/>
        <v>1</v>
      </c>
      <c r="AA1654" s="5">
        <f t="shared" si="425"/>
        <v>1</v>
      </c>
      <c r="AB1654" s="5">
        <f t="shared" si="426"/>
        <v>1</v>
      </c>
      <c r="AC1654" s="5">
        <f t="shared" si="427"/>
        <v>1</v>
      </c>
      <c r="AD1654" s="5">
        <f t="shared" si="428"/>
        <v>1</v>
      </c>
    </row>
    <row r="1655" spans="15:30" x14ac:dyDescent="0.2">
      <c r="O1655" s="6">
        <f t="shared" si="413"/>
        <v>166.18999999999485</v>
      </c>
      <c r="P1655" s="6">
        <f t="shared" si="414"/>
        <v>166.19999999999484</v>
      </c>
      <c r="Q1655" s="5">
        <f t="shared" si="415"/>
        <v>1</v>
      </c>
      <c r="R1655" s="5">
        <f t="shared" si="416"/>
        <v>1</v>
      </c>
      <c r="S1655" s="5">
        <f t="shared" si="417"/>
        <v>1.0000470134923105</v>
      </c>
      <c r="T1655" s="5">
        <f t="shared" si="418"/>
        <v>1.0007101724740586</v>
      </c>
      <c r="U1655" s="5">
        <f t="shared" si="419"/>
        <v>1.0007101724740586</v>
      </c>
      <c r="V1655" s="5">
        <f t="shared" si="420"/>
        <v>1.0007101724740586</v>
      </c>
      <c r="W1655" s="5">
        <f t="shared" si="421"/>
        <v>1.0007101724740586</v>
      </c>
      <c r="X1655" s="5">
        <f t="shared" si="422"/>
        <v>1</v>
      </c>
      <c r="Y1655" s="5">
        <f t="shared" si="423"/>
        <v>1</v>
      </c>
      <c r="Z1655" s="5">
        <f t="shared" si="424"/>
        <v>1</v>
      </c>
      <c r="AA1655" s="5">
        <f t="shared" si="425"/>
        <v>1</v>
      </c>
      <c r="AB1655" s="5">
        <f t="shared" si="426"/>
        <v>1</v>
      </c>
      <c r="AC1655" s="5">
        <f t="shared" si="427"/>
        <v>1</v>
      </c>
      <c r="AD1655" s="5">
        <f t="shared" si="428"/>
        <v>1</v>
      </c>
    </row>
    <row r="1656" spans="15:30" x14ac:dyDescent="0.2">
      <c r="O1656" s="6">
        <f t="shared" si="413"/>
        <v>166.28999999999485</v>
      </c>
      <c r="P1656" s="6">
        <f t="shared" si="414"/>
        <v>166.29999999999484</v>
      </c>
      <c r="Q1656" s="5">
        <f t="shared" si="415"/>
        <v>1</v>
      </c>
      <c r="R1656" s="5">
        <f t="shared" si="416"/>
        <v>1</v>
      </c>
      <c r="S1656" s="5">
        <f t="shared" si="417"/>
        <v>1.0000421472089416</v>
      </c>
      <c r="T1656" s="5">
        <f t="shared" si="418"/>
        <v>1.0006915699276011</v>
      </c>
      <c r="U1656" s="5">
        <f t="shared" si="419"/>
        <v>1.0006915699276011</v>
      </c>
      <c r="V1656" s="5">
        <f t="shared" si="420"/>
        <v>1.0006915699276011</v>
      </c>
      <c r="W1656" s="5">
        <f t="shared" si="421"/>
        <v>1.0006915699276011</v>
      </c>
      <c r="X1656" s="5">
        <f t="shared" si="422"/>
        <v>1</v>
      </c>
      <c r="Y1656" s="5">
        <f t="shared" si="423"/>
        <v>1</v>
      </c>
      <c r="Z1656" s="5">
        <f t="shared" si="424"/>
        <v>1</v>
      </c>
      <c r="AA1656" s="5">
        <f t="shared" si="425"/>
        <v>1</v>
      </c>
      <c r="AB1656" s="5">
        <f t="shared" si="426"/>
        <v>1</v>
      </c>
      <c r="AC1656" s="5">
        <f t="shared" si="427"/>
        <v>1</v>
      </c>
      <c r="AD1656" s="5">
        <f t="shared" si="428"/>
        <v>1</v>
      </c>
    </row>
    <row r="1657" spans="15:30" x14ac:dyDescent="0.2">
      <c r="O1657" s="6">
        <f t="shared" si="413"/>
        <v>166.38999999999484</v>
      </c>
      <c r="P1657" s="6">
        <f t="shared" si="414"/>
        <v>166.39999999999483</v>
      </c>
      <c r="Q1657" s="5">
        <f t="shared" si="415"/>
        <v>1</v>
      </c>
      <c r="R1657" s="5">
        <f t="shared" si="416"/>
        <v>1</v>
      </c>
      <c r="S1657" s="5">
        <f t="shared" si="417"/>
        <v>1.0000375494210798</v>
      </c>
      <c r="T1657" s="5">
        <f t="shared" si="418"/>
        <v>1.0006732254791881</v>
      </c>
      <c r="U1657" s="5">
        <f t="shared" si="419"/>
        <v>1.0006732254791881</v>
      </c>
      <c r="V1657" s="5">
        <f t="shared" si="420"/>
        <v>1.0006732254791881</v>
      </c>
      <c r="W1657" s="5">
        <f t="shared" si="421"/>
        <v>1.0006732254791881</v>
      </c>
      <c r="X1657" s="5">
        <f t="shared" si="422"/>
        <v>1</v>
      </c>
      <c r="Y1657" s="5">
        <f t="shared" si="423"/>
        <v>1</v>
      </c>
      <c r="Z1657" s="5">
        <f t="shared" si="424"/>
        <v>1</v>
      </c>
      <c r="AA1657" s="5">
        <f t="shared" si="425"/>
        <v>1</v>
      </c>
      <c r="AB1657" s="5">
        <f t="shared" si="426"/>
        <v>1</v>
      </c>
      <c r="AC1657" s="5">
        <f t="shared" si="427"/>
        <v>1</v>
      </c>
      <c r="AD1657" s="5">
        <f t="shared" si="428"/>
        <v>1</v>
      </c>
    </row>
    <row r="1658" spans="15:30" x14ac:dyDescent="0.2">
      <c r="O1658" s="6">
        <f t="shared" si="413"/>
        <v>166.48999999999484</v>
      </c>
      <c r="P1658" s="6">
        <f t="shared" si="414"/>
        <v>166.49999999999483</v>
      </c>
      <c r="Q1658" s="5">
        <f t="shared" si="415"/>
        <v>1</v>
      </c>
      <c r="R1658" s="5">
        <f t="shared" si="416"/>
        <v>1</v>
      </c>
      <c r="S1658" s="5">
        <f t="shared" si="417"/>
        <v>1.0000332196429516</v>
      </c>
      <c r="T1658" s="5">
        <f t="shared" si="418"/>
        <v>1.0006551386568512</v>
      </c>
      <c r="U1658" s="5">
        <f t="shared" si="419"/>
        <v>1.0006551386568512</v>
      </c>
      <c r="V1658" s="5">
        <f t="shared" si="420"/>
        <v>1.0006551386568512</v>
      </c>
      <c r="W1658" s="5">
        <f t="shared" si="421"/>
        <v>1.0006551386568512</v>
      </c>
      <c r="X1658" s="5">
        <f t="shared" si="422"/>
        <v>1</v>
      </c>
      <c r="Y1658" s="5">
        <f t="shared" si="423"/>
        <v>1</v>
      </c>
      <c r="Z1658" s="5">
        <f t="shared" si="424"/>
        <v>1</v>
      </c>
      <c r="AA1658" s="5">
        <f t="shared" si="425"/>
        <v>1</v>
      </c>
      <c r="AB1658" s="5">
        <f t="shared" si="426"/>
        <v>1</v>
      </c>
      <c r="AC1658" s="5">
        <f t="shared" si="427"/>
        <v>1</v>
      </c>
      <c r="AD1658" s="5">
        <f t="shared" si="428"/>
        <v>1</v>
      </c>
    </row>
    <row r="1659" spans="15:30" x14ac:dyDescent="0.2">
      <c r="O1659" s="6">
        <f t="shared" si="413"/>
        <v>166.58999999999483</v>
      </c>
      <c r="P1659" s="6">
        <f t="shared" si="414"/>
        <v>166.59999999999482</v>
      </c>
      <c r="Q1659" s="5">
        <f t="shared" si="415"/>
        <v>1</v>
      </c>
      <c r="R1659" s="5">
        <f t="shared" si="416"/>
        <v>1</v>
      </c>
      <c r="S1659" s="5">
        <f t="shared" si="417"/>
        <v>1.0000291573900664</v>
      </c>
      <c r="T1659" s="5">
        <f t="shared" si="418"/>
        <v>1.0006373089898564</v>
      </c>
      <c r="U1659" s="5">
        <f t="shared" si="419"/>
        <v>1.0006373089898564</v>
      </c>
      <c r="V1659" s="5">
        <f t="shared" si="420"/>
        <v>1.0006373089898564</v>
      </c>
      <c r="W1659" s="5">
        <f t="shared" si="421"/>
        <v>1.0006373089898564</v>
      </c>
      <c r="X1659" s="5">
        <f t="shared" si="422"/>
        <v>1</v>
      </c>
      <c r="Y1659" s="5">
        <f t="shared" si="423"/>
        <v>1</v>
      </c>
      <c r="Z1659" s="5">
        <f t="shared" si="424"/>
        <v>1</v>
      </c>
      <c r="AA1659" s="5">
        <f t="shared" si="425"/>
        <v>1</v>
      </c>
      <c r="AB1659" s="5">
        <f t="shared" si="426"/>
        <v>1</v>
      </c>
      <c r="AC1659" s="5">
        <f t="shared" si="427"/>
        <v>1</v>
      </c>
      <c r="AD1659" s="5">
        <f t="shared" si="428"/>
        <v>1</v>
      </c>
    </row>
    <row r="1660" spans="15:30" x14ac:dyDescent="0.2">
      <c r="O1660" s="6">
        <f t="shared" si="413"/>
        <v>166.68999999999482</v>
      </c>
      <c r="P1660" s="6">
        <f t="shared" si="414"/>
        <v>166.69999999999482</v>
      </c>
      <c r="Q1660" s="5">
        <f t="shared" si="415"/>
        <v>1</v>
      </c>
      <c r="R1660" s="5">
        <f t="shared" si="416"/>
        <v>1</v>
      </c>
      <c r="S1660" s="5">
        <f t="shared" si="417"/>
        <v>1.0000253621792141</v>
      </c>
      <c r="T1660" s="5">
        <f t="shared" si="418"/>
        <v>1.0006197360087004</v>
      </c>
      <c r="U1660" s="5">
        <f t="shared" si="419"/>
        <v>1.0006197360087004</v>
      </c>
      <c r="V1660" s="5">
        <f t="shared" si="420"/>
        <v>1.0006197360087004</v>
      </c>
      <c r="W1660" s="5">
        <f t="shared" si="421"/>
        <v>1.0006197360087004</v>
      </c>
      <c r="X1660" s="5">
        <f t="shared" si="422"/>
        <v>1</v>
      </c>
      <c r="Y1660" s="5">
        <f t="shared" si="423"/>
        <v>1</v>
      </c>
      <c r="Z1660" s="5">
        <f t="shared" si="424"/>
        <v>1</v>
      </c>
      <c r="AA1660" s="5">
        <f t="shared" si="425"/>
        <v>1</v>
      </c>
      <c r="AB1660" s="5">
        <f t="shared" si="426"/>
        <v>1</v>
      </c>
      <c r="AC1660" s="5">
        <f t="shared" si="427"/>
        <v>1</v>
      </c>
      <c r="AD1660" s="5">
        <f t="shared" si="428"/>
        <v>1</v>
      </c>
    </row>
    <row r="1661" spans="15:30" x14ac:dyDescent="0.2">
      <c r="O1661" s="6">
        <f t="shared" si="413"/>
        <v>166.78999999999482</v>
      </c>
      <c r="P1661" s="6">
        <f t="shared" si="414"/>
        <v>166.79999999999481</v>
      </c>
      <c r="Q1661" s="5">
        <f t="shared" si="415"/>
        <v>1</v>
      </c>
      <c r="R1661" s="5">
        <f t="shared" si="416"/>
        <v>1</v>
      </c>
      <c r="S1661" s="5">
        <f t="shared" si="417"/>
        <v>1.0000218335284594</v>
      </c>
      <c r="T1661" s="5">
        <f t="shared" si="418"/>
        <v>1.0006024192451064</v>
      </c>
      <c r="U1661" s="5">
        <f t="shared" si="419"/>
        <v>1.0006024192451064</v>
      </c>
      <c r="V1661" s="5">
        <f t="shared" si="420"/>
        <v>1.0006024192451064</v>
      </c>
      <c r="W1661" s="5">
        <f t="shared" si="421"/>
        <v>1.0006024192451064</v>
      </c>
      <c r="X1661" s="5">
        <f t="shared" si="422"/>
        <v>1</v>
      </c>
      <c r="Y1661" s="5">
        <f t="shared" si="423"/>
        <v>1</v>
      </c>
      <c r="Z1661" s="5">
        <f t="shared" si="424"/>
        <v>1</v>
      </c>
      <c r="AA1661" s="5">
        <f t="shared" si="425"/>
        <v>1</v>
      </c>
      <c r="AB1661" s="5">
        <f t="shared" si="426"/>
        <v>1</v>
      </c>
      <c r="AC1661" s="5">
        <f t="shared" si="427"/>
        <v>1</v>
      </c>
      <c r="AD1661" s="5">
        <f t="shared" si="428"/>
        <v>1</v>
      </c>
    </row>
    <row r="1662" spans="15:30" x14ac:dyDescent="0.2">
      <c r="O1662" s="6">
        <f t="shared" si="413"/>
        <v>166.88999999999481</v>
      </c>
      <c r="P1662" s="6">
        <f t="shared" si="414"/>
        <v>166.8999999999948</v>
      </c>
      <c r="Q1662" s="5">
        <f t="shared" si="415"/>
        <v>1</v>
      </c>
      <c r="R1662" s="5">
        <f t="shared" si="416"/>
        <v>1</v>
      </c>
      <c r="S1662" s="5">
        <f t="shared" si="417"/>
        <v>1.0000185709571388</v>
      </c>
      <c r="T1662" s="5">
        <f t="shared" si="418"/>
        <v>1.0005853582320205</v>
      </c>
      <c r="U1662" s="5">
        <f t="shared" si="419"/>
        <v>1.0005853582320205</v>
      </c>
      <c r="V1662" s="5">
        <f t="shared" si="420"/>
        <v>1.0005853582320205</v>
      </c>
      <c r="W1662" s="5">
        <f t="shared" si="421"/>
        <v>1.0005853582320205</v>
      </c>
      <c r="X1662" s="5">
        <f t="shared" si="422"/>
        <v>1</v>
      </c>
      <c r="Y1662" s="5">
        <f t="shared" si="423"/>
        <v>1</v>
      </c>
      <c r="Z1662" s="5">
        <f t="shared" si="424"/>
        <v>1</v>
      </c>
      <c r="AA1662" s="5">
        <f t="shared" si="425"/>
        <v>1</v>
      </c>
      <c r="AB1662" s="5">
        <f t="shared" si="426"/>
        <v>1</v>
      </c>
      <c r="AC1662" s="5">
        <f t="shared" si="427"/>
        <v>1</v>
      </c>
      <c r="AD1662" s="5">
        <f t="shared" si="428"/>
        <v>1</v>
      </c>
    </row>
    <row r="1663" spans="15:30" x14ac:dyDescent="0.2">
      <c r="O1663" s="6">
        <f t="shared" si="413"/>
        <v>166.98999999999481</v>
      </c>
      <c r="P1663" s="6">
        <f t="shared" si="414"/>
        <v>166.9999999999948</v>
      </c>
      <c r="Q1663" s="5">
        <f t="shared" si="415"/>
        <v>1</v>
      </c>
      <c r="R1663" s="5">
        <f t="shared" si="416"/>
        <v>1</v>
      </c>
      <c r="S1663" s="5">
        <f t="shared" si="417"/>
        <v>1.0000155739858556</v>
      </c>
      <c r="T1663" s="5">
        <f t="shared" si="418"/>
        <v>1.0005685525036072</v>
      </c>
      <c r="U1663" s="5">
        <f t="shared" si="419"/>
        <v>1.0005685525036072</v>
      </c>
      <c r="V1663" s="5">
        <f t="shared" si="420"/>
        <v>1.0005685525036072</v>
      </c>
      <c r="W1663" s="5">
        <f t="shared" si="421"/>
        <v>1.0005685525036072</v>
      </c>
      <c r="X1663" s="5">
        <f t="shared" si="422"/>
        <v>1</v>
      </c>
      <c r="Y1663" s="5">
        <f t="shared" si="423"/>
        <v>1</v>
      </c>
      <c r="Z1663" s="5">
        <f t="shared" si="424"/>
        <v>1</v>
      </c>
      <c r="AA1663" s="5">
        <f t="shared" si="425"/>
        <v>1</v>
      </c>
      <c r="AB1663" s="5">
        <f t="shared" si="426"/>
        <v>1</v>
      </c>
      <c r="AC1663" s="5">
        <f t="shared" si="427"/>
        <v>1</v>
      </c>
      <c r="AD1663" s="5">
        <f t="shared" si="428"/>
        <v>1</v>
      </c>
    </row>
    <row r="1664" spans="15:30" x14ac:dyDescent="0.2">
      <c r="O1664" s="6">
        <f t="shared" si="413"/>
        <v>167.0899999999948</v>
      </c>
      <c r="P1664" s="6">
        <f t="shared" si="414"/>
        <v>167.09999999999479</v>
      </c>
      <c r="Q1664" s="5">
        <f t="shared" si="415"/>
        <v>1</v>
      </c>
      <c r="R1664" s="5">
        <f t="shared" si="416"/>
        <v>1</v>
      </c>
      <c r="S1664" s="5">
        <f t="shared" si="417"/>
        <v>1.0000128421364762</v>
      </c>
      <c r="T1664" s="5">
        <f t="shared" si="418"/>
        <v>1.0005520015952465</v>
      </c>
      <c r="U1664" s="5">
        <f t="shared" si="419"/>
        <v>1.0005520015952465</v>
      </c>
      <c r="V1664" s="5">
        <f t="shared" si="420"/>
        <v>1.0005520015952465</v>
      </c>
      <c r="W1664" s="5">
        <f t="shared" si="421"/>
        <v>1.0005520015952465</v>
      </c>
      <c r="X1664" s="5">
        <f t="shared" si="422"/>
        <v>1</v>
      </c>
      <c r="Y1664" s="5">
        <f t="shared" si="423"/>
        <v>1</v>
      </c>
      <c r="Z1664" s="5">
        <f t="shared" si="424"/>
        <v>1</v>
      </c>
      <c r="AA1664" s="5">
        <f t="shared" si="425"/>
        <v>1</v>
      </c>
      <c r="AB1664" s="5">
        <f t="shared" si="426"/>
        <v>1</v>
      </c>
      <c r="AC1664" s="5">
        <f t="shared" si="427"/>
        <v>1</v>
      </c>
      <c r="AD1664" s="5">
        <f t="shared" si="428"/>
        <v>1</v>
      </c>
    </row>
    <row r="1665" spans="15:30" x14ac:dyDescent="0.2">
      <c r="O1665" s="6">
        <f t="shared" si="413"/>
        <v>167.1899999999948</v>
      </c>
      <c r="P1665" s="6">
        <f t="shared" si="414"/>
        <v>167.19999999999479</v>
      </c>
      <c r="Q1665" s="5">
        <f t="shared" si="415"/>
        <v>1</v>
      </c>
      <c r="R1665" s="5">
        <f t="shared" si="416"/>
        <v>1</v>
      </c>
      <c r="S1665" s="5">
        <f t="shared" si="417"/>
        <v>1.0000103749321265</v>
      </c>
      <c r="T1665" s="5">
        <f t="shared" si="418"/>
        <v>1.0005357050435284</v>
      </c>
      <c r="U1665" s="5">
        <f t="shared" si="419"/>
        <v>1.0005357050435284</v>
      </c>
      <c r="V1665" s="5">
        <f t="shared" si="420"/>
        <v>1.0005357050435284</v>
      </c>
      <c r="W1665" s="5">
        <f t="shared" si="421"/>
        <v>1.0005357050435284</v>
      </c>
      <c r="X1665" s="5">
        <f t="shared" si="422"/>
        <v>1</v>
      </c>
      <c r="Y1665" s="5">
        <f t="shared" si="423"/>
        <v>1</v>
      </c>
      <c r="Z1665" s="5">
        <f t="shared" si="424"/>
        <v>1</v>
      </c>
      <c r="AA1665" s="5">
        <f t="shared" si="425"/>
        <v>1</v>
      </c>
      <c r="AB1665" s="5">
        <f t="shared" si="426"/>
        <v>1</v>
      </c>
      <c r="AC1665" s="5">
        <f t="shared" si="427"/>
        <v>1</v>
      </c>
      <c r="AD1665" s="5">
        <f t="shared" si="428"/>
        <v>1</v>
      </c>
    </row>
    <row r="1666" spans="15:30" x14ac:dyDescent="0.2">
      <c r="O1666" s="6">
        <f t="shared" si="413"/>
        <v>167.28999999999479</v>
      </c>
      <c r="P1666" s="6">
        <f t="shared" si="414"/>
        <v>167.29999999999478</v>
      </c>
      <c r="Q1666" s="5">
        <f t="shared" si="415"/>
        <v>1</v>
      </c>
      <c r="R1666" s="5">
        <f t="shared" si="416"/>
        <v>1</v>
      </c>
      <c r="S1666" s="5">
        <f t="shared" si="417"/>
        <v>1.0000081718971863</v>
      </c>
      <c r="T1666" s="5">
        <f t="shared" si="418"/>
        <v>1.00051966238625</v>
      </c>
      <c r="U1666" s="5">
        <f t="shared" si="419"/>
        <v>1.00051966238625</v>
      </c>
      <c r="V1666" s="5">
        <f t="shared" si="420"/>
        <v>1.00051966238625</v>
      </c>
      <c r="W1666" s="5">
        <f t="shared" si="421"/>
        <v>1.00051966238625</v>
      </c>
      <c r="X1666" s="5">
        <f t="shared" si="422"/>
        <v>1</v>
      </c>
      <c r="Y1666" s="5">
        <f t="shared" si="423"/>
        <v>1</v>
      </c>
      <c r="Z1666" s="5">
        <f t="shared" si="424"/>
        <v>1</v>
      </c>
      <c r="AA1666" s="5">
        <f t="shared" si="425"/>
        <v>1</v>
      </c>
      <c r="AB1666" s="5">
        <f t="shared" si="426"/>
        <v>1</v>
      </c>
      <c r="AC1666" s="5">
        <f t="shared" si="427"/>
        <v>1</v>
      </c>
      <c r="AD1666" s="5">
        <f t="shared" si="428"/>
        <v>1</v>
      </c>
    </row>
    <row r="1667" spans="15:30" x14ac:dyDescent="0.2">
      <c r="O1667" s="6">
        <f t="shared" ref="O1667:O1730" si="429">P1667-0.01</f>
        <v>167.38999999999479</v>
      </c>
      <c r="P1667" s="6">
        <f t="shared" si="414"/>
        <v>167.39999999999478</v>
      </c>
      <c r="Q1667" s="5">
        <f t="shared" si="415"/>
        <v>1</v>
      </c>
      <c r="R1667" s="5">
        <f t="shared" si="416"/>
        <v>1</v>
      </c>
      <c r="S1667" s="5">
        <f t="shared" si="417"/>
        <v>1.0000062325572865</v>
      </c>
      <c r="T1667" s="5">
        <f t="shared" si="418"/>
        <v>1.0005038731624121</v>
      </c>
      <c r="U1667" s="5">
        <f t="shared" si="419"/>
        <v>1.0005038731624121</v>
      </c>
      <c r="V1667" s="5">
        <f t="shared" si="420"/>
        <v>1.0005038731624121</v>
      </c>
      <c r="W1667" s="5">
        <f t="shared" si="421"/>
        <v>1.0005038731624121</v>
      </c>
      <c r="X1667" s="5">
        <f t="shared" si="422"/>
        <v>1</v>
      </c>
      <c r="Y1667" s="5">
        <f t="shared" si="423"/>
        <v>1</v>
      </c>
      <c r="Z1667" s="5">
        <f t="shared" si="424"/>
        <v>1</v>
      </c>
      <c r="AA1667" s="5">
        <f t="shared" si="425"/>
        <v>1</v>
      </c>
      <c r="AB1667" s="5">
        <f t="shared" si="426"/>
        <v>1</v>
      </c>
      <c r="AC1667" s="5">
        <f t="shared" si="427"/>
        <v>1</v>
      </c>
      <c r="AD1667" s="5">
        <f t="shared" si="428"/>
        <v>1</v>
      </c>
    </row>
    <row r="1668" spans="15:30" x14ac:dyDescent="0.2">
      <c r="O1668" s="6">
        <f t="shared" si="429"/>
        <v>167.48999999999478</v>
      </c>
      <c r="P1668" s="6">
        <f t="shared" ref="P1668:P1731" si="430">P1667+0.1</f>
        <v>167.49999999999477</v>
      </c>
      <c r="Q1668" s="5">
        <f t="shared" ref="Q1668:Q1731" si="431">IF($P1668&gt;=$D$5,1,10^($C$5*LOG(MAX($P1668,$E$5)/$D$5)^2))</f>
        <v>1</v>
      </c>
      <c r="R1668" s="5">
        <f t="shared" ref="R1668:R1731" si="432">IF($P1668&gt;=$D$6,1,10^($C$6*LOG(MAX($P1668,$E$6)/$D$6)^2))</f>
        <v>1</v>
      </c>
      <c r="S1668" s="5">
        <f t="shared" ref="S1668:S1731" si="433">IF($P1668&gt;=$D$7,1,10^($C$7*LOG(MAX($P1668,$E$7)/$D$7)^2))</f>
        <v>1.0000045564393045</v>
      </c>
      <c r="T1668" s="5">
        <f t="shared" ref="T1668:T1731" si="434">IF($P1668&gt;=$D$8,1,10^($C$8*LOG(MAX($P1668,$E$8)/$D$8)^2))</f>
        <v>1.0004883369122137</v>
      </c>
      <c r="U1668" s="5">
        <f t="shared" ref="U1668:U1731" si="435">IF($P1668&gt;=$D$9,1,10^($C$9*LOG(MAX($P1668,$E$9)/$D$9)^2))</f>
        <v>1.0004883369122137</v>
      </c>
      <c r="V1668" s="5">
        <f t="shared" ref="V1668:V1731" si="436">IF($P1668&gt;=$D$10,1,10^($C$10*LOG(MAX($P1668,$E$10)/$D$10)^2))</f>
        <v>1.0004883369122137</v>
      </c>
      <c r="W1668" s="5">
        <f t="shared" ref="W1668:W1731" si="437">IF($P1668&gt;=$D$11,1,10^($C$11*LOG(MAX($P1668,$E$11)/$D$11)^2))</f>
        <v>1.0004883369122137</v>
      </c>
      <c r="X1668" s="5">
        <f t="shared" ref="X1668:X1731" si="438">IF($P1668&gt;=$H1670,1,10^($G$5*LOG(MAX($P1668,$I$5)/$H$5)^2))</f>
        <v>1</v>
      </c>
      <c r="Y1668" s="5">
        <f t="shared" ref="Y1668:Y1731" si="439">IF($P1668&gt;=$H$6,1,10^($G$6*LOG(MAX($P1668,$I$6)/$H$6)^2))</f>
        <v>1</v>
      </c>
      <c r="Z1668" s="5">
        <f t="shared" ref="Z1668:Z1731" si="440">IF($P1668&gt;=$H$7,1,10^($G$7*LOG(MAX($P1668,$I$7)/$H$7)^2))</f>
        <v>1</v>
      </c>
      <c r="AA1668" s="5">
        <f t="shared" ref="AA1668:AA1731" si="441">IF(P1668&gt;=$H$8,1,10^($G$8*LOG(MAX($P1668,$I$8)/$H$8)^2))</f>
        <v>1</v>
      </c>
      <c r="AB1668" s="5">
        <f t="shared" ref="AB1668:AB1731" si="442">IF($P1668&gt;=$H$9,1,10^($G$9*LOG(MAX($P1668,$I$9)/$H$9)^2))</f>
        <v>1</v>
      </c>
      <c r="AC1668" s="5">
        <f t="shared" ref="AC1668:AC1731" si="443">IF($P1668&gt;=$H$10,1,10^($G$10*LOG(MAX($P1668,$I$10)/$H$10)^2))</f>
        <v>1</v>
      </c>
      <c r="AD1668" s="5">
        <f t="shared" ref="AD1668:AD1731" si="444">IF($P1668&gt;=$H$11,1,10^($G$11*LOG(MAX($P1668,$I$11)/$H$11)^2))</f>
        <v>1</v>
      </c>
    </row>
    <row r="1669" spans="15:30" x14ac:dyDescent="0.2">
      <c r="O1669" s="6">
        <f t="shared" si="429"/>
        <v>167.58999999999477</v>
      </c>
      <c r="P1669" s="6">
        <f t="shared" si="430"/>
        <v>167.59999999999476</v>
      </c>
      <c r="Q1669" s="5">
        <f t="shared" si="431"/>
        <v>1</v>
      </c>
      <c r="R1669" s="5">
        <f t="shared" si="432"/>
        <v>1</v>
      </c>
      <c r="S1669" s="5">
        <f t="shared" si="433"/>
        <v>1.0000031430713607</v>
      </c>
      <c r="T1669" s="5">
        <f t="shared" si="434"/>
        <v>1.0004730531770496</v>
      </c>
      <c r="U1669" s="5">
        <f t="shared" si="435"/>
        <v>1.0004730531770496</v>
      </c>
      <c r="V1669" s="5">
        <f t="shared" si="436"/>
        <v>1.0004730531770496</v>
      </c>
      <c r="W1669" s="5">
        <f t="shared" si="437"/>
        <v>1.0004730531770496</v>
      </c>
      <c r="X1669" s="5">
        <f t="shared" si="438"/>
        <v>1</v>
      </c>
      <c r="Y1669" s="5">
        <f t="shared" si="439"/>
        <v>1</v>
      </c>
      <c r="Z1669" s="5">
        <f t="shared" si="440"/>
        <v>1</v>
      </c>
      <c r="AA1669" s="5">
        <f t="shared" si="441"/>
        <v>1</v>
      </c>
      <c r="AB1669" s="5">
        <f t="shared" si="442"/>
        <v>1</v>
      </c>
      <c r="AC1669" s="5">
        <f t="shared" si="443"/>
        <v>1</v>
      </c>
      <c r="AD1669" s="5">
        <f t="shared" si="444"/>
        <v>1</v>
      </c>
    </row>
    <row r="1670" spans="15:30" x14ac:dyDescent="0.2">
      <c r="O1670" s="6">
        <f t="shared" si="429"/>
        <v>167.68999999999477</v>
      </c>
      <c r="P1670" s="6">
        <f t="shared" si="430"/>
        <v>167.69999999999476</v>
      </c>
      <c r="Q1670" s="5">
        <f t="shared" si="431"/>
        <v>1</v>
      </c>
      <c r="R1670" s="5">
        <f t="shared" si="432"/>
        <v>1</v>
      </c>
      <c r="S1670" s="5">
        <f t="shared" si="433"/>
        <v>1.0000019919828136</v>
      </c>
      <c r="T1670" s="5">
        <f t="shared" si="434"/>
        <v>1.000458021499506</v>
      </c>
      <c r="U1670" s="5">
        <f t="shared" si="435"/>
        <v>1.000458021499506</v>
      </c>
      <c r="V1670" s="5">
        <f t="shared" si="436"/>
        <v>1.000458021499506</v>
      </c>
      <c r="W1670" s="5">
        <f t="shared" si="437"/>
        <v>1.000458021499506</v>
      </c>
      <c r="X1670" s="5">
        <f t="shared" si="438"/>
        <v>1</v>
      </c>
      <c r="Y1670" s="5">
        <f t="shared" si="439"/>
        <v>1</v>
      </c>
      <c r="Z1670" s="5">
        <f t="shared" si="440"/>
        <v>1</v>
      </c>
      <c r="AA1670" s="5">
        <f t="shared" si="441"/>
        <v>1</v>
      </c>
      <c r="AB1670" s="5">
        <f t="shared" si="442"/>
        <v>1</v>
      </c>
      <c r="AC1670" s="5">
        <f t="shared" si="443"/>
        <v>1</v>
      </c>
      <c r="AD1670" s="5">
        <f t="shared" si="444"/>
        <v>1</v>
      </c>
    </row>
    <row r="1671" spans="15:30" x14ac:dyDescent="0.2">
      <c r="O1671" s="6">
        <f t="shared" si="429"/>
        <v>167.78999999999476</v>
      </c>
      <c r="P1671" s="6">
        <f t="shared" si="430"/>
        <v>167.79999999999475</v>
      </c>
      <c r="Q1671" s="5">
        <f t="shared" si="431"/>
        <v>1</v>
      </c>
      <c r="R1671" s="5">
        <f t="shared" si="432"/>
        <v>1</v>
      </c>
      <c r="S1671" s="5">
        <f t="shared" si="433"/>
        <v>1.0000011027042564</v>
      </c>
      <c r="T1671" s="5">
        <f t="shared" si="434"/>
        <v>1.0004432414233566</v>
      </c>
      <c r="U1671" s="5">
        <f t="shared" si="435"/>
        <v>1.0004432414233566</v>
      </c>
      <c r="V1671" s="5">
        <f t="shared" si="436"/>
        <v>1.0004432414233566</v>
      </c>
      <c r="W1671" s="5">
        <f t="shared" si="437"/>
        <v>1.0004432414233566</v>
      </c>
      <c r="X1671" s="5">
        <f t="shared" si="438"/>
        <v>1</v>
      </c>
      <c r="Y1671" s="5">
        <f t="shared" si="439"/>
        <v>1</v>
      </c>
      <c r="Z1671" s="5">
        <f t="shared" si="440"/>
        <v>1</v>
      </c>
      <c r="AA1671" s="5">
        <f t="shared" si="441"/>
        <v>1</v>
      </c>
      <c r="AB1671" s="5">
        <f t="shared" si="442"/>
        <v>1</v>
      </c>
      <c r="AC1671" s="5">
        <f t="shared" si="443"/>
        <v>1</v>
      </c>
      <c r="AD1671" s="5">
        <f t="shared" si="444"/>
        <v>1</v>
      </c>
    </row>
    <row r="1672" spans="15:30" x14ac:dyDescent="0.2">
      <c r="O1672" s="6">
        <f t="shared" si="429"/>
        <v>167.88999999999476</v>
      </c>
      <c r="P1672" s="6">
        <f t="shared" si="430"/>
        <v>167.89999999999475</v>
      </c>
      <c r="Q1672" s="5">
        <f t="shared" si="431"/>
        <v>1</v>
      </c>
      <c r="R1672" s="5">
        <f t="shared" si="432"/>
        <v>1</v>
      </c>
      <c r="S1672" s="5">
        <f t="shared" si="433"/>
        <v>1.0000004747675126</v>
      </c>
      <c r="T1672" s="5">
        <f t="shared" si="434"/>
        <v>1.0004287124935589</v>
      </c>
      <c r="U1672" s="5">
        <f t="shared" si="435"/>
        <v>1.0004287124935589</v>
      </c>
      <c r="V1672" s="5">
        <f t="shared" si="436"/>
        <v>1.0004287124935589</v>
      </c>
      <c r="W1672" s="5">
        <f t="shared" si="437"/>
        <v>1.0004287124935589</v>
      </c>
      <c r="X1672" s="5">
        <f t="shared" si="438"/>
        <v>1</v>
      </c>
      <c r="Y1672" s="5">
        <f t="shared" si="439"/>
        <v>1</v>
      </c>
      <c r="Z1672" s="5">
        <f t="shared" si="440"/>
        <v>1</v>
      </c>
      <c r="AA1672" s="5">
        <f t="shared" si="441"/>
        <v>1</v>
      </c>
      <c r="AB1672" s="5">
        <f t="shared" si="442"/>
        <v>1</v>
      </c>
      <c r="AC1672" s="5">
        <f t="shared" si="443"/>
        <v>1</v>
      </c>
      <c r="AD1672" s="5">
        <f t="shared" si="444"/>
        <v>1</v>
      </c>
    </row>
    <row r="1673" spans="15:30" x14ac:dyDescent="0.2">
      <c r="O1673" s="6">
        <f t="shared" si="429"/>
        <v>167.98999999999475</v>
      </c>
      <c r="P1673" s="6">
        <f t="shared" si="430"/>
        <v>167.99999999999474</v>
      </c>
      <c r="Q1673" s="5">
        <f t="shared" si="431"/>
        <v>1</v>
      </c>
      <c r="R1673" s="5">
        <f t="shared" si="432"/>
        <v>1</v>
      </c>
      <c r="S1673" s="5">
        <f t="shared" si="433"/>
        <v>1.0000001077056322</v>
      </c>
      <c r="T1673" s="5">
        <f t="shared" si="434"/>
        <v>1.0004144342562498</v>
      </c>
      <c r="U1673" s="5">
        <f t="shared" si="435"/>
        <v>1.0004144342562498</v>
      </c>
      <c r="V1673" s="5">
        <f t="shared" si="436"/>
        <v>1.0004144342562498</v>
      </c>
      <c r="W1673" s="5">
        <f t="shared" si="437"/>
        <v>1.0004144342562498</v>
      </c>
      <c r="X1673" s="5">
        <f t="shared" si="438"/>
        <v>1</v>
      </c>
      <c r="Y1673" s="5">
        <f t="shared" si="439"/>
        <v>1</v>
      </c>
      <c r="Z1673" s="5">
        <f t="shared" si="440"/>
        <v>1</v>
      </c>
      <c r="AA1673" s="5">
        <f t="shared" si="441"/>
        <v>1</v>
      </c>
      <c r="AB1673" s="5">
        <f t="shared" si="442"/>
        <v>1</v>
      </c>
      <c r="AC1673" s="5">
        <f t="shared" si="443"/>
        <v>1</v>
      </c>
      <c r="AD1673" s="5">
        <f t="shared" si="444"/>
        <v>1</v>
      </c>
    </row>
    <row r="1674" spans="15:30" x14ac:dyDescent="0.2">
      <c r="O1674" s="6">
        <f t="shared" si="429"/>
        <v>168.08999999999475</v>
      </c>
      <c r="P1674" s="6">
        <f t="shared" si="430"/>
        <v>168.09999999999474</v>
      </c>
      <c r="Q1674" s="5">
        <f t="shared" si="431"/>
        <v>1</v>
      </c>
      <c r="R1674" s="5">
        <f t="shared" si="432"/>
        <v>1</v>
      </c>
      <c r="S1674" s="5">
        <f t="shared" si="433"/>
        <v>1</v>
      </c>
      <c r="T1674" s="5">
        <f t="shared" si="434"/>
        <v>1.000400406258743</v>
      </c>
      <c r="U1674" s="5">
        <f t="shared" si="435"/>
        <v>1.000400406258743</v>
      </c>
      <c r="V1674" s="5">
        <f t="shared" si="436"/>
        <v>1.000400406258743</v>
      </c>
      <c r="W1674" s="5">
        <f t="shared" si="437"/>
        <v>1.000400406258743</v>
      </c>
      <c r="X1674" s="5">
        <f t="shared" si="438"/>
        <v>1</v>
      </c>
      <c r="Y1674" s="5">
        <f t="shared" si="439"/>
        <v>1</v>
      </c>
      <c r="Z1674" s="5">
        <f t="shared" si="440"/>
        <v>1</v>
      </c>
      <c r="AA1674" s="5">
        <f t="shared" si="441"/>
        <v>1</v>
      </c>
      <c r="AB1674" s="5">
        <f t="shared" si="442"/>
        <v>1</v>
      </c>
      <c r="AC1674" s="5">
        <f t="shared" si="443"/>
        <v>1</v>
      </c>
      <c r="AD1674" s="5">
        <f t="shared" si="444"/>
        <v>1</v>
      </c>
    </row>
    <row r="1675" spans="15:30" x14ac:dyDescent="0.2">
      <c r="O1675" s="6">
        <f t="shared" si="429"/>
        <v>168.18999999999474</v>
      </c>
      <c r="P1675" s="6">
        <f t="shared" si="430"/>
        <v>168.19999999999473</v>
      </c>
      <c r="Q1675" s="5">
        <f t="shared" si="431"/>
        <v>1</v>
      </c>
      <c r="R1675" s="5">
        <f t="shared" si="432"/>
        <v>1</v>
      </c>
      <c r="S1675" s="5">
        <f t="shared" si="433"/>
        <v>1</v>
      </c>
      <c r="T1675" s="5">
        <f t="shared" si="434"/>
        <v>1.0003866280495246</v>
      </c>
      <c r="U1675" s="5">
        <f t="shared" si="435"/>
        <v>1.0003866280495246</v>
      </c>
      <c r="V1675" s="5">
        <f t="shared" si="436"/>
        <v>1.0003866280495246</v>
      </c>
      <c r="W1675" s="5">
        <f t="shared" si="437"/>
        <v>1.0003866280495246</v>
      </c>
      <c r="X1675" s="5">
        <f t="shared" si="438"/>
        <v>1</v>
      </c>
      <c r="Y1675" s="5">
        <f t="shared" si="439"/>
        <v>1</v>
      </c>
      <c r="Z1675" s="5">
        <f t="shared" si="440"/>
        <v>1</v>
      </c>
      <c r="AA1675" s="5">
        <f t="shared" si="441"/>
        <v>1</v>
      </c>
      <c r="AB1675" s="5">
        <f t="shared" si="442"/>
        <v>1</v>
      </c>
      <c r="AC1675" s="5">
        <f t="shared" si="443"/>
        <v>1</v>
      </c>
      <c r="AD1675" s="5">
        <f t="shared" si="444"/>
        <v>1</v>
      </c>
    </row>
    <row r="1676" spans="15:30" x14ac:dyDescent="0.2">
      <c r="O1676" s="6">
        <f t="shared" si="429"/>
        <v>168.28999999999473</v>
      </c>
      <c r="P1676" s="6">
        <f t="shared" si="430"/>
        <v>168.29999999999472</v>
      </c>
      <c r="Q1676" s="5">
        <f t="shared" si="431"/>
        <v>1</v>
      </c>
      <c r="R1676" s="5">
        <f t="shared" si="432"/>
        <v>1</v>
      </c>
      <c r="S1676" s="5">
        <f t="shared" si="433"/>
        <v>1</v>
      </c>
      <c r="T1676" s="5">
        <f t="shared" si="434"/>
        <v>1.0003730991782487</v>
      </c>
      <c r="U1676" s="5">
        <f t="shared" si="435"/>
        <v>1.0003730991782487</v>
      </c>
      <c r="V1676" s="5">
        <f t="shared" si="436"/>
        <v>1.0003730991782487</v>
      </c>
      <c r="W1676" s="5">
        <f t="shared" si="437"/>
        <v>1.0003730991782487</v>
      </c>
      <c r="X1676" s="5">
        <f t="shared" si="438"/>
        <v>1</v>
      </c>
      <c r="Y1676" s="5">
        <f t="shared" si="439"/>
        <v>1</v>
      </c>
      <c r="Z1676" s="5">
        <f t="shared" si="440"/>
        <v>1</v>
      </c>
      <c r="AA1676" s="5">
        <f t="shared" si="441"/>
        <v>1</v>
      </c>
      <c r="AB1676" s="5">
        <f t="shared" si="442"/>
        <v>1</v>
      </c>
      <c r="AC1676" s="5">
        <f t="shared" si="443"/>
        <v>1</v>
      </c>
      <c r="AD1676" s="5">
        <f t="shared" si="444"/>
        <v>1</v>
      </c>
    </row>
    <row r="1677" spans="15:30" x14ac:dyDescent="0.2">
      <c r="O1677" s="6">
        <f t="shared" si="429"/>
        <v>168.38999999999473</v>
      </c>
      <c r="P1677" s="6">
        <f t="shared" si="430"/>
        <v>168.39999999999472</v>
      </c>
      <c r="Q1677" s="5">
        <f t="shared" si="431"/>
        <v>1</v>
      </c>
      <c r="R1677" s="5">
        <f t="shared" si="432"/>
        <v>1</v>
      </c>
      <c r="S1677" s="5">
        <f t="shared" si="433"/>
        <v>1</v>
      </c>
      <c r="T1677" s="5">
        <f t="shared" si="434"/>
        <v>1.0003598191957344</v>
      </c>
      <c r="U1677" s="5">
        <f t="shared" si="435"/>
        <v>1.0003598191957344</v>
      </c>
      <c r="V1677" s="5">
        <f t="shared" si="436"/>
        <v>1.0003598191957344</v>
      </c>
      <c r="W1677" s="5">
        <f t="shared" si="437"/>
        <v>1.0003598191957344</v>
      </c>
      <c r="X1677" s="5">
        <f t="shared" si="438"/>
        <v>1</v>
      </c>
      <c r="Y1677" s="5">
        <f t="shared" si="439"/>
        <v>1</v>
      </c>
      <c r="Z1677" s="5">
        <f t="shared" si="440"/>
        <v>1</v>
      </c>
      <c r="AA1677" s="5">
        <f t="shared" si="441"/>
        <v>1</v>
      </c>
      <c r="AB1677" s="5">
        <f t="shared" si="442"/>
        <v>1</v>
      </c>
      <c r="AC1677" s="5">
        <f t="shared" si="443"/>
        <v>1</v>
      </c>
      <c r="AD1677" s="5">
        <f t="shared" si="444"/>
        <v>1</v>
      </c>
    </row>
    <row r="1678" spans="15:30" x14ac:dyDescent="0.2">
      <c r="O1678" s="6">
        <f t="shared" si="429"/>
        <v>168.48999999999472</v>
      </c>
      <c r="P1678" s="6">
        <f t="shared" si="430"/>
        <v>168.49999999999471</v>
      </c>
      <c r="Q1678" s="5">
        <f t="shared" si="431"/>
        <v>1</v>
      </c>
      <c r="R1678" s="5">
        <f t="shared" si="432"/>
        <v>1</v>
      </c>
      <c r="S1678" s="5">
        <f t="shared" si="433"/>
        <v>1</v>
      </c>
      <c r="T1678" s="5">
        <f t="shared" si="434"/>
        <v>1.0003467876539622</v>
      </c>
      <c r="U1678" s="5">
        <f t="shared" si="435"/>
        <v>1.0003467876539622</v>
      </c>
      <c r="V1678" s="5">
        <f t="shared" si="436"/>
        <v>1.0003467876539622</v>
      </c>
      <c r="W1678" s="5">
        <f t="shared" si="437"/>
        <v>1.0003467876539622</v>
      </c>
      <c r="X1678" s="5">
        <f t="shared" si="438"/>
        <v>1</v>
      </c>
      <c r="Y1678" s="5">
        <f t="shared" si="439"/>
        <v>1</v>
      </c>
      <c r="Z1678" s="5">
        <f t="shared" si="440"/>
        <v>1</v>
      </c>
      <c r="AA1678" s="5">
        <f t="shared" si="441"/>
        <v>1</v>
      </c>
      <c r="AB1678" s="5">
        <f t="shared" si="442"/>
        <v>1</v>
      </c>
      <c r="AC1678" s="5">
        <f t="shared" si="443"/>
        <v>1</v>
      </c>
      <c r="AD1678" s="5">
        <f t="shared" si="444"/>
        <v>1</v>
      </c>
    </row>
    <row r="1679" spans="15:30" x14ac:dyDescent="0.2">
      <c r="O1679" s="6">
        <f t="shared" si="429"/>
        <v>168.58999999999472</v>
      </c>
      <c r="P1679" s="6">
        <f t="shared" si="430"/>
        <v>168.59999999999471</v>
      </c>
      <c r="Q1679" s="5">
        <f t="shared" si="431"/>
        <v>1</v>
      </c>
      <c r="R1679" s="5">
        <f t="shared" si="432"/>
        <v>1</v>
      </c>
      <c r="S1679" s="5">
        <f t="shared" si="433"/>
        <v>1</v>
      </c>
      <c r="T1679" s="5">
        <f t="shared" si="434"/>
        <v>1.0003340041060695</v>
      </c>
      <c r="U1679" s="5">
        <f t="shared" si="435"/>
        <v>1.0003340041060695</v>
      </c>
      <c r="V1679" s="5">
        <f t="shared" si="436"/>
        <v>1.0003340041060695</v>
      </c>
      <c r="W1679" s="5">
        <f t="shared" si="437"/>
        <v>1.0003340041060695</v>
      </c>
      <c r="X1679" s="5">
        <f t="shared" si="438"/>
        <v>1</v>
      </c>
      <c r="Y1679" s="5">
        <f t="shared" si="439"/>
        <v>1</v>
      </c>
      <c r="Z1679" s="5">
        <f t="shared" si="440"/>
        <v>1</v>
      </c>
      <c r="AA1679" s="5">
        <f t="shared" si="441"/>
        <v>1</v>
      </c>
      <c r="AB1679" s="5">
        <f t="shared" si="442"/>
        <v>1</v>
      </c>
      <c r="AC1679" s="5">
        <f t="shared" si="443"/>
        <v>1</v>
      </c>
      <c r="AD1679" s="5">
        <f t="shared" si="444"/>
        <v>1</v>
      </c>
    </row>
    <row r="1680" spans="15:30" x14ac:dyDescent="0.2">
      <c r="O1680" s="6">
        <f t="shared" si="429"/>
        <v>168.68999999999471</v>
      </c>
      <c r="P1680" s="6">
        <f t="shared" si="430"/>
        <v>168.6999999999947</v>
      </c>
      <c r="Q1680" s="5">
        <f t="shared" si="431"/>
        <v>1</v>
      </c>
      <c r="R1680" s="5">
        <f t="shared" si="432"/>
        <v>1</v>
      </c>
      <c r="S1680" s="5">
        <f t="shared" si="433"/>
        <v>1</v>
      </c>
      <c r="T1680" s="5">
        <f t="shared" si="434"/>
        <v>1.0003214681063479</v>
      </c>
      <c r="U1680" s="5">
        <f t="shared" si="435"/>
        <v>1.0003214681063479</v>
      </c>
      <c r="V1680" s="5">
        <f t="shared" si="436"/>
        <v>1.0003214681063479</v>
      </c>
      <c r="W1680" s="5">
        <f t="shared" si="437"/>
        <v>1.0003214681063479</v>
      </c>
      <c r="X1680" s="5">
        <f t="shared" si="438"/>
        <v>1</v>
      </c>
      <c r="Y1680" s="5">
        <f t="shared" si="439"/>
        <v>1</v>
      </c>
      <c r="Z1680" s="5">
        <f t="shared" si="440"/>
        <v>1</v>
      </c>
      <c r="AA1680" s="5">
        <f t="shared" si="441"/>
        <v>1</v>
      </c>
      <c r="AB1680" s="5">
        <f t="shared" si="442"/>
        <v>1</v>
      </c>
      <c r="AC1680" s="5">
        <f t="shared" si="443"/>
        <v>1</v>
      </c>
      <c r="AD1680" s="5">
        <f t="shared" si="444"/>
        <v>1</v>
      </c>
    </row>
    <row r="1681" spans="15:30" x14ac:dyDescent="0.2">
      <c r="O1681" s="6">
        <f t="shared" si="429"/>
        <v>168.78999999999471</v>
      </c>
      <c r="P1681" s="6">
        <f t="shared" si="430"/>
        <v>168.7999999999947</v>
      </c>
      <c r="Q1681" s="5">
        <f t="shared" si="431"/>
        <v>1</v>
      </c>
      <c r="R1681" s="5">
        <f t="shared" si="432"/>
        <v>1</v>
      </c>
      <c r="S1681" s="5">
        <f t="shared" si="433"/>
        <v>1</v>
      </c>
      <c r="T1681" s="5">
        <f t="shared" si="434"/>
        <v>1.0003091792102385</v>
      </c>
      <c r="U1681" s="5">
        <f t="shared" si="435"/>
        <v>1.0003091792102385</v>
      </c>
      <c r="V1681" s="5">
        <f t="shared" si="436"/>
        <v>1.0003091792102385</v>
      </c>
      <c r="W1681" s="5">
        <f t="shared" si="437"/>
        <v>1.0003091792102385</v>
      </c>
      <c r="X1681" s="5">
        <f t="shared" si="438"/>
        <v>1</v>
      </c>
      <c r="Y1681" s="5">
        <f t="shared" si="439"/>
        <v>1</v>
      </c>
      <c r="Z1681" s="5">
        <f t="shared" si="440"/>
        <v>1</v>
      </c>
      <c r="AA1681" s="5">
        <f t="shared" si="441"/>
        <v>1</v>
      </c>
      <c r="AB1681" s="5">
        <f t="shared" si="442"/>
        <v>1</v>
      </c>
      <c r="AC1681" s="5">
        <f t="shared" si="443"/>
        <v>1</v>
      </c>
      <c r="AD1681" s="5">
        <f t="shared" si="444"/>
        <v>1</v>
      </c>
    </row>
    <row r="1682" spans="15:30" x14ac:dyDescent="0.2">
      <c r="O1682" s="6">
        <f t="shared" si="429"/>
        <v>168.8899999999947</v>
      </c>
      <c r="P1682" s="6">
        <f t="shared" si="430"/>
        <v>168.89999999999469</v>
      </c>
      <c r="Q1682" s="5">
        <f t="shared" si="431"/>
        <v>1</v>
      </c>
      <c r="R1682" s="5">
        <f t="shared" si="432"/>
        <v>1</v>
      </c>
      <c r="S1682" s="5">
        <f t="shared" si="433"/>
        <v>1</v>
      </c>
      <c r="T1682" s="5">
        <f t="shared" si="434"/>
        <v>1.000297136974329</v>
      </c>
      <c r="U1682" s="5">
        <f t="shared" si="435"/>
        <v>1.000297136974329</v>
      </c>
      <c r="V1682" s="5">
        <f t="shared" si="436"/>
        <v>1.000297136974329</v>
      </c>
      <c r="W1682" s="5">
        <f t="shared" si="437"/>
        <v>1.000297136974329</v>
      </c>
      <c r="X1682" s="5">
        <f t="shared" si="438"/>
        <v>1</v>
      </c>
      <c r="Y1682" s="5">
        <f t="shared" si="439"/>
        <v>1</v>
      </c>
      <c r="Z1682" s="5">
        <f t="shared" si="440"/>
        <v>1</v>
      </c>
      <c r="AA1682" s="5">
        <f t="shared" si="441"/>
        <v>1</v>
      </c>
      <c r="AB1682" s="5">
        <f t="shared" si="442"/>
        <v>1</v>
      </c>
      <c r="AC1682" s="5">
        <f t="shared" si="443"/>
        <v>1</v>
      </c>
      <c r="AD1682" s="5">
        <f t="shared" si="444"/>
        <v>1</v>
      </c>
    </row>
    <row r="1683" spans="15:30" x14ac:dyDescent="0.2">
      <c r="O1683" s="6">
        <f t="shared" si="429"/>
        <v>168.98999999999469</v>
      </c>
      <c r="P1683" s="6">
        <f t="shared" si="430"/>
        <v>168.99999999999469</v>
      </c>
      <c r="Q1683" s="5">
        <f t="shared" si="431"/>
        <v>1</v>
      </c>
      <c r="R1683" s="5">
        <f t="shared" si="432"/>
        <v>1</v>
      </c>
      <c r="S1683" s="5">
        <f t="shared" si="433"/>
        <v>1</v>
      </c>
      <c r="T1683" s="5">
        <f t="shared" si="434"/>
        <v>1.000285340956349</v>
      </c>
      <c r="U1683" s="5">
        <f t="shared" si="435"/>
        <v>1.000285340956349</v>
      </c>
      <c r="V1683" s="5">
        <f t="shared" si="436"/>
        <v>1.000285340956349</v>
      </c>
      <c r="W1683" s="5">
        <f t="shared" si="437"/>
        <v>1.000285340956349</v>
      </c>
      <c r="X1683" s="5">
        <f t="shared" si="438"/>
        <v>1</v>
      </c>
      <c r="Y1683" s="5">
        <f t="shared" si="439"/>
        <v>1</v>
      </c>
      <c r="Z1683" s="5">
        <f t="shared" si="440"/>
        <v>1</v>
      </c>
      <c r="AA1683" s="5">
        <f t="shared" si="441"/>
        <v>1</v>
      </c>
      <c r="AB1683" s="5">
        <f t="shared" si="442"/>
        <v>1</v>
      </c>
      <c r="AC1683" s="5">
        <f t="shared" si="443"/>
        <v>1</v>
      </c>
      <c r="AD1683" s="5">
        <f t="shared" si="444"/>
        <v>1</v>
      </c>
    </row>
    <row r="1684" spans="15:30" x14ac:dyDescent="0.2">
      <c r="O1684" s="6">
        <f t="shared" si="429"/>
        <v>169.08999999999469</v>
      </c>
      <c r="P1684" s="6">
        <f t="shared" si="430"/>
        <v>169.09999999999468</v>
      </c>
      <c r="Q1684" s="5">
        <f t="shared" si="431"/>
        <v>1</v>
      </c>
      <c r="R1684" s="5">
        <f t="shared" si="432"/>
        <v>1</v>
      </c>
      <c r="S1684" s="5">
        <f t="shared" si="433"/>
        <v>1</v>
      </c>
      <c r="T1684" s="5">
        <f t="shared" si="434"/>
        <v>1.000273790715168</v>
      </c>
      <c r="U1684" s="5">
        <f t="shared" si="435"/>
        <v>1.000273790715168</v>
      </c>
      <c r="V1684" s="5">
        <f t="shared" si="436"/>
        <v>1.000273790715168</v>
      </c>
      <c r="W1684" s="5">
        <f t="shared" si="437"/>
        <v>1.000273790715168</v>
      </c>
      <c r="X1684" s="5">
        <f t="shared" si="438"/>
        <v>1</v>
      </c>
      <c r="Y1684" s="5">
        <f t="shared" si="439"/>
        <v>1</v>
      </c>
      <c r="Z1684" s="5">
        <f t="shared" si="440"/>
        <v>1</v>
      </c>
      <c r="AA1684" s="5">
        <f t="shared" si="441"/>
        <v>1</v>
      </c>
      <c r="AB1684" s="5">
        <f t="shared" si="442"/>
        <v>1</v>
      </c>
      <c r="AC1684" s="5">
        <f t="shared" si="443"/>
        <v>1</v>
      </c>
      <c r="AD1684" s="5">
        <f t="shared" si="444"/>
        <v>1</v>
      </c>
    </row>
    <row r="1685" spans="15:30" x14ac:dyDescent="0.2">
      <c r="O1685" s="6">
        <f t="shared" si="429"/>
        <v>169.18999999999468</v>
      </c>
      <c r="P1685" s="6">
        <f t="shared" si="430"/>
        <v>169.19999999999467</v>
      </c>
      <c r="Q1685" s="5">
        <f t="shared" si="431"/>
        <v>1</v>
      </c>
      <c r="R1685" s="5">
        <f t="shared" si="432"/>
        <v>1</v>
      </c>
      <c r="S1685" s="5">
        <f t="shared" si="433"/>
        <v>1</v>
      </c>
      <c r="T1685" s="5">
        <f t="shared" si="434"/>
        <v>1.0002624858107902</v>
      </c>
      <c r="U1685" s="5">
        <f t="shared" si="435"/>
        <v>1.0002624858107902</v>
      </c>
      <c r="V1685" s="5">
        <f t="shared" si="436"/>
        <v>1.0002624858107902</v>
      </c>
      <c r="W1685" s="5">
        <f t="shared" si="437"/>
        <v>1.0002624858107902</v>
      </c>
      <c r="X1685" s="5">
        <f t="shared" si="438"/>
        <v>1</v>
      </c>
      <c r="Y1685" s="5">
        <f t="shared" si="439"/>
        <v>1</v>
      </c>
      <c r="Z1685" s="5">
        <f t="shared" si="440"/>
        <v>1</v>
      </c>
      <c r="AA1685" s="5">
        <f t="shared" si="441"/>
        <v>1</v>
      </c>
      <c r="AB1685" s="5">
        <f t="shared" si="442"/>
        <v>1</v>
      </c>
      <c r="AC1685" s="5">
        <f t="shared" si="443"/>
        <v>1</v>
      </c>
      <c r="AD1685" s="5">
        <f t="shared" si="444"/>
        <v>1</v>
      </c>
    </row>
    <row r="1686" spans="15:30" x14ac:dyDescent="0.2">
      <c r="O1686" s="6">
        <f t="shared" si="429"/>
        <v>169.28999999999468</v>
      </c>
      <c r="P1686" s="6">
        <f t="shared" si="430"/>
        <v>169.29999999999467</v>
      </c>
      <c r="Q1686" s="5">
        <f t="shared" si="431"/>
        <v>1</v>
      </c>
      <c r="R1686" s="5">
        <f t="shared" si="432"/>
        <v>1</v>
      </c>
      <c r="S1686" s="5">
        <f t="shared" si="433"/>
        <v>1</v>
      </c>
      <c r="T1686" s="5">
        <f t="shared" si="434"/>
        <v>1.0002514258043516</v>
      </c>
      <c r="U1686" s="5">
        <f t="shared" si="435"/>
        <v>1.0002514258043516</v>
      </c>
      <c r="V1686" s="5">
        <f t="shared" si="436"/>
        <v>1.0002514258043516</v>
      </c>
      <c r="W1686" s="5">
        <f t="shared" si="437"/>
        <v>1.0002514258043516</v>
      </c>
      <c r="X1686" s="5">
        <f t="shared" si="438"/>
        <v>1</v>
      </c>
      <c r="Y1686" s="5">
        <f t="shared" si="439"/>
        <v>1</v>
      </c>
      <c r="Z1686" s="5">
        <f t="shared" si="440"/>
        <v>1</v>
      </c>
      <c r="AA1686" s="5">
        <f t="shared" si="441"/>
        <v>1</v>
      </c>
      <c r="AB1686" s="5">
        <f t="shared" si="442"/>
        <v>1</v>
      </c>
      <c r="AC1686" s="5">
        <f t="shared" si="443"/>
        <v>1</v>
      </c>
      <c r="AD1686" s="5">
        <f t="shared" si="444"/>
        <v>1</v>
      </c>
    </row>
    <row r="1687" spans="15:30" x14ac:dyDescent="0.2">
      <c r="O1687" s="6">
        <f t="shared" si="429"/>
        <v>169.38999999999467</v>
      </c>
      <c r="P1687" s="6">
        <f t="shared" si="430"/>
        <v>169.39999999999466</v>
      </c>
      <c r="Q1687" s="5">
        <f t="shared" si="431"/>
        <v>1</v>
      </c>
      <c r="R1687" s="5">
        <f t="shared" si="432"/>
        <v>1</v>
      </c>
      <c r="S1687" s="5">
        <f t="shared" si="433"/>
        <v>1</v>
      </c>
      <c r="T1687" s="5">
        <f t="shared" si="434"/>
        <v>1.0002406102581163</v>
      </c>
      <c r="U1687" s="5">
        <f t="shared" si="435"/>
        <v>1.0002406102581163</v>
      </c>
      <c r="V1687" s="5">
        <f t="shared" si="436"/>
        <v>1.0002406102581163</v>
      </c>
      <c r="W1687" s="5">
        <f t="shared" si="437"/>
        <v>1.0002406102581163</v>
      </c>
      <c r="X1687" s="5">
        <f t="shared" si="438"/>
        <v>1</v>
      </c>
      <c r="Y1687" s="5">
        <f t="shared" si="439"/>
        <v>1</v>
      </c>
      <c r="Z1687" s="5">
        <f t="shared" si="440"/>
        <v>1</v>
      </c>
      <c r="AA1687" s="5">
        <f t="shared" si="441"/>
        <v>1</v>
      </c>
      <c r="AB1687" s="5">
        <f t="shared" si="442"/>
        <v>1</v>
      </c>
      <c r="AC1687" s="5">
        <f t="shared" si="443"/>
        <v>1</v>
      </c>
      <c r="AD1687" s="5">
        <f t="shared" si="444"/>
        <v>1</v>
      </c>
    </row>
    <row r="1688" spans="15:30" x14ac:dyDescent="0.2">
      <c r="O1688" s="6">
        <f t="shared" si="429"/>
        <v>169.48999999999467</v>
      </c>
      <c r="P1688" s="6">
        <f t="shared" si="430"/>
        <v>169.49999999999466</v>
      </c>
      <c r="Q1688" s="5">
        <f t="shared" si="431"/>
        <v>1</v>
      </c>
      <c r="R1688" s="5">
        <f t="shared" si="432"/>
        <v>1</v>
      </c>
      <c r="S1688" s="5">
        <f t="shared" si="433"/>
        <v>1</v>
      </c>
      <c r="T1688" s="5">
        <f t="shared" si="434"/>
        <v>1.000230038735473</v>
      </c>
      <c r="U1688" s="5">
        <f t="shared" si="435"/>
        <v>1.000230038735473</v>
      </c>
      <c r="V1688" s="5">
        <f t="shared" si="436"/>
        <v>1.000230038735473</v>
      </c>
      <c r="W1688" s="5">
        <f t="shared" si="437"/>
        <v>1.000230038735473</v>
      </c>
      <c r="X1688" s="5">
        <f t="shared" si="438"/>
        <v>1</v>
      </c>
      <c r="Y1688" s="5">
        <f t="shared" si="439"/>
        <v>1</v>
      </c>
      <c r="Z1688" s="5">
        <f t="shared" si="440"/>
        <v>1</v>
      </c>
      <c r="AA1688" s="5">
        <f t="shared" si="441"/>
        <v>1</v>
      </c>
      <c r="AB1688" s="5">
        <f t="shared" si="442"/>
        <v>1</v>
      </c>
      <c r="AC1688" s="5">
        <f t="shared" si="443"/>
        <v>1</v>
      </c>
      <c r="AD1688" s="5">
        <f t="shared" si="444"/>
        <v>1</v>
      </c>
    </row>
    <row r="1689" spans="15:30" x14ac:dyDescent="0.2">
      <c r="O1689" s="6">
        <f t="shared" si="429"/>
        <v>169.58999999999466</v>
      </c>
      <c r="P1689" s="6">
        <f t="shared" si="430"/>
        <v>169.59999999999465</v>
      </c>
      <c r="Q1689" s="5">
        <f t="shared" si="431"/>
        <v>1</v>
      </c>
      <c r="R1689" s="5">
        <f t="shared" si="432"/>
        <v>1</v>
      </c>
      <c r="S1689" s="5">
        <f t="shared" si="433"/>
        <v>1</v>
      </c>
      <c r="T1689" s="5">
        <f t="shared" si="434"/>
        <v>1.0002197108009308</v>
      </c>
      <c r="U1689" s="5">
        <f t="shared" si="435"/>
        <v>1.0002197108009308</v>
      </c>
      <c r="V1689" s="5">
        <f t="shared" si="436"/>
        <v>1.0002197108009308</v>
      </c>
      <c r="W1689" s="5">
        <f t="shared" si="437"/>
        <v>1.0002197108009308</v>
      </c>
      <c r="X1689" s="5">
        <f t="shared" si="438"/>
        <v>1</v>
      </c>
      <c r="Y1689" s="5">
        <f t="shared" si="439"/>
        <v>1</v>
      </c>
      <c r="Z1689" s="5">
        <f t="shared" si="440"/>
        <v>1</v>
      </c>
      <c r="AA1689" s="5">
        <f t="shared" si="441"/>
        <v>1</v>
      </c>
      <c r="AB1689" s="5">
        <f t="shared" si="442"/>
        <v>1</v>
      </c>
      <c r="AC1689" s="5">
        <f t="shared" si="443"/>
        <v>1</v>
      </c>
      <c r="AD1689" s="5">
        <f t="shared" si="444"/>
        <v>1</v>
      </c>
    </row>
    <row r="1690" spans="15:30" x14ac:dyDescent="0.2">
      <c r="O1690" s="6">
        <f t="shared" si="429"/>
        <v>169.68999999999465</v>
      </c>
      <c r="P1690" s="6">
        <f t="shared" si="430"/>
        <v>169.69999999999465</v>
      </c>
      <c r="Q1690" s="5">
        <f t="shared" si="431"/>
        <v>1</v>
      </c>
      <c r="R1690" s="5">
        <f t="shared" si="432"/>
        <v>1</v>
      </c>
      <c r="S1690" s="5">
        <f t="shared" si="433"/>
        <v>1</v>
      </c>
      <c r="T1690" s="5">
        <f t="shared" si="434"/>
        <v>1.0002096260201168</v>
      </c>
      <c r="U1690" s="5">
        <f t="shared" si="435"/>
        <v>1.0002096260201168</v>
      </c>
      <c r="V1690" s="5">
        <f t="shared" si="436"/>
        <v>1.0002096260201168</v>
      </c>
      <c r="W1690" s="5">
        <f t="shared" si="437"/>
        <v>1.0002096260201168</v>
      </c>
      <c r="X1690" s="5">
        <f t="shared" si="438"/>
        <v>1</v>
      </c>
      <c r="Y1690" s="5">
        <f t="shared" si="439"/>
        <v>1</v>
      </c>
      <c r="Z1690" s="5">
        <f t="shared" si="440"/>
        <v>1</v>
      </c>
      <c r="AA1690" s="5">
        <f t="shared" si="441"/>
        <v>1</v>
      </c>
      <c r="AB1690" s="5">
        <f t="shared" si="442"/>
        <v>1</v>
      </c>
      <c r="AC1690" s="5">
        <f t="shared" si="443"/>
        <v>1</v>
      </c>
      <c r="AD1690" s="5">
        <f t="shared" si="444"/>
        <v>1</v>
      </c>
    </row>
    <row r="1691" spans="15:30" x14ac:dyDescent="0.2">
      <c r="O1691" s="6">
        <f t="shared" si="429"/>
        <v>169.78999999999465</v>
      </c>
      <c r="P1691" s="6">
        <f t="shared" si="430"/>
        <v>169.79999999999464</v>
      </c>
      <c r="Q1691" s="5">
        <f t="shared" si="431"/>
        <v>1</v>
      </c>
      <c r="R1691" s="5">
        <f t="shared" si="432"/>
        <v>1</v>
      </c>
      <c r="S1691" s="5">
        <f t="shared" si="433"/>
        <v>1</v>
      </c>
      <c r="T1691" s="5">
        <f t="shared" si="434"/>
        <v>1.0001997839597712</v>
      </c>
      <c r="U1691" s="5">
        <f t="shared" si="435"/>
        <v>1.0001997839597712</v>
      </c>
      <c r="V1691" s="5">
        <f t="shared" si="436"/>
        <v>1.0001997839597712</v>
      </c>
      <c r="W1691" s="5">
        <f t="shared" si="437"/>
        <v>1.0001997839597712</v>
      </c>
      <c r="X1691" s="5">
        <f t="shared" si="438"/>
        <v>1</v>
      </c>
      <c r="Y1691" s="5">
        <f t="shared" si="439"/>
        <v>1</v>
      </c>
      <c r="Z1691" s="5">
        <f t="shared" si="440"/>
        <v>1</v>
      </c>
      <c r="AA1691" s="5">
        <f t="shared" si="441"/>
        <v>1</v>
      </c>
      <c r="AB1691" s="5">
        <f t="shared" si="442"/>
        <v>1</v>
      </c>
      <c r="AC1691" s="5">
        <f t="shared" si="443"/>
        <v>1</v>
      </c>
      <c r="AD1691" s="5">
        <f t="shared" si="444"/>
        <v>1</v>
      </c>
    </row>
    <row r="1692" spans="15:30" x14ac:dyDescent="0.2">
      <c r="O1692" s="6">
        <f t="shared" si="429"/>
        <v>169.88999999999464</v>
      </c>
      <c r="P1692" s="6">
        <f t="shared" si="430"/>
        <v>169.89999999999463</v>
      </c>
      <c r="Q1692" s="5">
        <f t="shared" si="431"/>
        <v>1</v>
      </c>
      <c r="R1692" s="5">
        <f t="shared" si="432"/>
        <v>1</v>
      </c>
      <c r="S1692" s="5">
        <f t="shared" si="433"/>
        <v>1</v>
      </c>
      <c r="T1692" s="5">
        <f t="shared" si="434"/>
        <v>1.0001901841877447</v>
      </c>
      <c r="U1692" s="5">
        <f t="shared" si="435"/>
        <v>1.0001901841877447</v>
      </c>
      <c r="V1692" s="5">
        <f t="shared" si="436"/>
        <v>1.0001901841877447</v>
      </c>
      <c r="W1692" s="5">
        <f t="shared" si="437"/>
        <v>1.0001901841877447</v>
      </c>
      <c r="X1692" s="5">
        <f t="shared" si="438"/>
        <v>1</v>
      </c>
      <c r="Y1692" s="5">
        <f t="shared" si="439"/>
        <v>1</v>
      </c>
      <c r="Z1692" s="5">
        <f t="shared" si="440"/>
        <v>1</v>
      </c>
      <c r="AA1692" s="5">
        <f t="shared" si="441"/>
        <v>1</v>
      </c>
      <c r="AB1692" s="5">
        <f t="shared" si="442"/>
        <v>1</v>
      </c>
      <c r="AC1692" s="5">
        <f t="shared" si="443"/>
        <v>1</v>
      </c>
      <c r="AD1692" s="5">
        <f t="shared" si="444"/>
        <v>1</v>
      </c>
    </row>
    <row r="1693" spans="15:30" x14ac:dyDescent="0.2">
      <c r="O1693" s="6">
        <f t="shared" si="429"/>
        <v>169.98999999999464</v>
      </c>
      <c r="P1693" s="6">
        <f t="shared" si="430"/>
        <v>169.99999999999463</v>
      </c>
      <c r="Q1693" s="5">
        <f t="shared" si="431"/>
        <v>1</v>
      </c>
      <c r="R1693" s="5">
        <f t="shared" si="432"/>
        <v>1</v>
      </c>
      <c r="S1693" s="5">
        <f t="shared" si="433"/>
        <v>1</v>
      </c>
      <c r="T1693" s="5">
        <f t="shared" si="434"/>
        <v>1.0001808262729948</v>
      </c>
      <c r="U1693" s="5">
        <f t="shared" si="435"/>
        <v>1.0001808262729948</v>
      </c>
      <c r="V1693" s="5">
        <f t="shared" si="436"/>
        <v>1.0001808262729948</v>
      </c>
      <c r="W1693" s="5">
        <f t="shared" si="437"/>
        <v>1.0001808262729948</v>
      </c>
      <c r="X1693" s="5">
        <f t="shared" si="438"/>
        <v>1</v>
      </c>
      <c r="Y1693" s="5">
        <f t="shared" si="439"/>
        <v>1</v>
      </c>
      <c r="Z1693" s="5">
        <f t="shared" si="440"/>
        <v>1</v>
      </c>
      <c r="AA1693" s="5">
        <f t="shared" si="441"/>
        <v>1</v>
      </c>
      <c r="AB1693" s="5">
        <f t="shared" si="442"/>
        <v>1</v>
      </c>
      <c r="AC1693" s="5">
        <f t="shared" si="443"/>
        <v>1</v>
      </c>
      <c r="AD1693" s="5">
        <f t="shared" si="444"/>
        <v>1</v>
      </c>
    </row>
    <row r="1694" spans="15:30" x14ac:dyDescent="0.2">
      <c r="O1694" s="6">
        <f t="shared" si="429"/>
        <v>170.08999999999463</v>
      </c>
      <c r="P1694" s="6">
        <f t="shared" si="430"/>
        <v>170.09999999999462</v>
      </c>
      <c r="Q1694" s="5">
        <f t="shared" si="431"/>
        <v>1</v>
      </c>
      <c r="R1694" s="5">
        <f t="shared" si="432"/>
        <v>1</v>
      </c>
      <c r="S1694" s="5">
        <f t="shared" si="433"/>
        <v>1</v>
      </c>
      <c r="T1694" s="5">
        <f t="shared" si="434"/>
        <v>1.000171709785582</v>
      </c>
      <c r="U1694" s="5">
        <f t="shared" si="435"/>
        <v>1.000171709785582</v>
      </c>
      <c r="V1694" s="5">
        <f t="shared" si="436"/>
        <v>1.000171709785582</v>
      </c>
      <c r="W1694" s="5">
        <f t="shared" si="437"/>
        <v>1.000171709785582</v>
      </c>
      <c r="X1694" s="5">
        <f t="shared" si="438"/>
        <v>1</v>
      </c>
      <c r="Y1694" s="5">
        <f t="shared" si="439"/>
        <v>1</v>
      </c>
      <c r="Z1694" s="5">
        <f t="shared" si="440"/>
        <v>1</v>
      </c>
      <c r="AA1694" s="5">
        <f t="shared" si="441"/>
        <v>1</v>
      </c>
      <c r="AB1694" s="5">
        <f t="shared" si="442"/>
        <v>1</v>
      </c>
      <c r="AC1694" s="5">
        <f t="shared" si="443"/>
        <v>1</v>
      </c>
      <c r="AD1694" s="5">
        <f t="shared" si="444"/>
        <v>1</v>
      </c>
    </row>
    <row r="1695" spans="15:30" x14ac:dyDescent="0.2">
      <c r="O1695" s="6">
        <f t="shared" si="429"/>
        <v>170.18999999999463</v>
      </c>
      <c r="P1695" s="6">
        <f t="shared" si="430"/>
        <v>170.19999999999462</v>
      </c>
      <c r="Q1695" s="5">
        <f t="shared" si="431"/>
        <v>1</v>
      </c>
      <c r="R1695" s="5">
        <f t="shared" si="432"/>
        <v>1</v>
      </c>
      <c r="S1695" s="5">
        <f t="shared" si="433"/>
        <v>1</v>
      </c>
      <c r="T1695" s="5">
        <f t="shared" si="434"/>
        <v>1.0001628342966664</v>
      </c>
      <c r="U1695" s="5">
        <f t="shared" si="435"/>
        <v>1.0001628342966664</v>
      </c>
      <c r="V1695" s="5">
        <f t="shared" si="436"/>
        <v>1.0001628342966664</v>
      </c>
      <c r="W1695" s="5">
        <f t="shared" si="437"/>
        <v>1.0001628342966664</v>
      </c>
      <c r="X1695" s="5">
        <f t="shared" si="438"/>
        <v>1</v>
      </c>
      <c r="Y1695" s="5">
        <f t="shared" si="439"/>
        <v>1</v>
      </c>
      <c r="Z1695" s="5">
        <f t="shared" si="440"/>
        <v>1</v>
      </c>
      <c r="AA1695" s="5">
        <f t="shared" si="441"/>
        <v>1</v>
      </c>
      <c r="AB1695" s="5">
        <f t="shared" si="442"/>
        <v>1</v>
      </c>
      <c r="AC1695" s="5">
        <f t="shared" si="443"/>
        <v>1</v>
      </c>
      <c r="AD1695" s="5">
        <f t="shared" si="444"/>
        <v>1</v>
      </c>
    </row>
    <row r="1696" spans="15:30" x14ac:dyDescent="0.2">
      <c r="O1696" s="6">
        <f t="shared" si="429"/>
        <v>170.28999999999462</v>
      </c>
      <c r="P1696" s="6">
        <f t="shared" si="430"/>
        <v>170.29999999999461</v>
      </c>
      <c r="Q1696" s="5">
        <f t="shared" si="431"/>
        <v>1</v>
      </c>
      <c r="R1696" s="5">
        <f t="shared" si="432"/>
        <v>1</v>
      </c>
      <c r="S1696" s="5">
        <f t="shared" si="433"/>
        <v>1</v>
      </c>
      <c r="T1696" s="5">
        <f t="shared" si="434"/>
        <v>1.0001541993785041</v>
      </c>
      <c r="U1696" s="5">
        <f t="shared" si="435"/>
        <v>1.0001541993785041</v>
      </c>
      <c r="V1696" s="5">
        <f t="shared" si="436"/>
        <v>1.0001541993785041</v>
      </c>
      <c r="W1696" s="5">
        <f t="shared" si="437"/>
        <v>1.0001541993785041</v>
      </c>
      <c r="X1696" s="5">
        <f t="shared" si="438"/>
        <v>1</v>
      </c>
      <c r="Y1696" s="5">
        <f t="shared" si="439"/>
        <v>1</v>
      </c>
      <c r="Z1696" s="5">
        <f t="shared" si="440"/>
        <v>1</v>
      </c>
      <c r="AA1696" s="5">
        <f t="shared" si="441"/>
        <v>1</v>
      </c>
      <c r="AB1696" s="5">
        <f t="shared" si="442"/>
        <v>1</v>
      </c>
      <c r="AC1696" s="5">
        <f t="shared" si="443"/>
        <v>1</v>
      </c>
      <c r="AD1696" s="5">
        <f t="shared" si="444"/>
        <v>1</v>
      </c>
    </row>
    <row r="1697" spans="15:30" x14ac:dyDescent="0.2">
      <c r="O1697" s="6">
        <f t="shared" si="429"/>
        <v>170.38999999999461</v>
      </c>
      <c r="P1697" s="6">
        <f t="shared" si="430"/>
        <v>170.39999999999461</v>
      </c>
      <c r="Q1697" s="5">
        <f t="shared" si="431"/>
        <v>1</v>
      </c>
      <c r="R1697" s="5">
        <f t="shared" si="432"/>
        <v>1</v>
      </c>
      <c r="S1697" s="5">
        <f t="shared" si="433"/>
        <v>1</v>
      </c>
      <c r="T1697" s="5">
        <f t="shared" si="434"/>
        <v>1.0001458046044445</v>
      </c>
      <c r="U1697" s="5">
        <f t="shared" si="435"/>
        <v>1.0001458046044445</v>
      </c>
      <c r="V1697" s="5">
        <f t="shared" si="436"/>
        <v>1.0001458046044445</v>
      </c>
      <c r="W1697" s="5">
        <f t="shared" si="437"/>
        <v>1.0001458046044445</v>
      </c>
      <c r="X1697" s="5">
        <f t="shared" si="438"/>
        <v>1</v>
      </c>
      <c r="Y1697" s="5">
        <f t="shared" si="439"/>
        <v>1</v>
      </c>
      <c r="Z1697" s="5">
        <f t="shared" si="440"/>
        <v>1</v>
      </c>
      <c r="AA1697" s="5">
        <f t="shared" si="441"/>
        <v>1</v>
      </c>
      <c r="AB1697" s="5">
        <f t="shared" si="442"/>
        <v>1</v>
      </c>
      <c r="AC1697" s="5">
        <f t="shared" si="443"/>
        <v>1</v>
      </c>
      <c r="AD1697" s="5">
        <f t="shared" si="444"/>
        <v>1</v>
      </c>
    </row>
    <row r="1698" spans="15:30" x14ac:dyDescent="0.2">
      <c r="O1698" s="6">
        <f t="shared" si="429"/>
        <v>170.48999999999461</v>
      </c>
      <c r="P1698" s="6">
        <f t="shared" si="430"/>
        <v>170.4999999999946</v>
      </c>
      <c r="Q1698" s="5">
        <f t="shared" si="431"/>
        <v>1</v>
      </c>
      <c r="R1698" s="5">
        <f t="shared" si="432"/>
        <v>1</v>
      </c>
      <c r="S1698" s="5">
        <f t="shared" si="433"/>
        <v>1</v>
      </c>
      <c r="T1698" s="5">
        <f t="shared" si="434"/>
        <v>1.0001376495489256</v>
      </c>
      <c r="U1698" s="5">
        <f t="shared" si="435"/>
        <v>1.0001376495489256</v>
      </c>
      <c r="V1698" s="5">
        <f t="shared" si="436"/>
        <v>1.0001376495489256</v>
      </c>
      <c r="W1698" s="5">
        <f t="shared" si="437"/>
        <v>1.0001376495489256</v>
      </c>
      <c r="X1698" s="5">
        <f t="shared" si="438"/>
        <v>1</v>
      </c>
      <c r="Y1698" s="5">
        <f t="shared" si="439"/>
        <v>1</v>
      </c>
      <c r="Z1698" s="5">
        <f t="shared" si="440"/>
        <v>1</v>
      </c>
      <c r="AA1698" s="5">
        <f t="shared" si="441"/>
        <v>1</v>
      </c>
      <c r="AB1698" s="5">
        <f t="shared" si="442"/>
        <v>1</v>
      </c>
      <c r="AC1698" s="5">
        <f t="shared" si="443"/>
        <v>1</v>
      </c>
      <c r="AD1698" s="5">
        <f t="shared" si="444"/>
        <v>1</v>
      </c>
    </row>
    <row r="1699" spans="15:30" x14ac:dyDescent="0.2">
      <c r="O1699" s="6">
        <f t="shared" si="429"/>
        <v>170.5899999999946</v>
      </c>
      <c r="P1699" s="6">
        <f t="shared" si="430"/>
        <v>170.59999999999459</v>
      </c>
      <c r="Q1699" s="5">
        <f t="shared" si="431"/>
        <v>1</v>
      </c>
      <c r="R1699" s="5">
        <f t="shared" si="432"/>
        <v>1</v>
      </c>
      <c r="S1699" s="5">
        <f t="shared" si="433"/>
        <v>1</v>
      </c>
      <c r="T1699" s="5">
        <f t="shared" si="434"/>
        <v>1.0001297337874715</v>
      </c>
      <c r="U1699" s="5">
        <f t="shared" si="435"/>
        <v>1.0001297337874715</v>
      </c>
      <c r="V1699" s="5">
        <f t="shared" si="436"/>
        <v>1.0001297337874715</v>
      </c>
      <c r="W1699" s="5">
        <f t="shared" si="437"/>
        <v>1.0001297337874715</v>
      </c>
      <c r="X1699" s="5">
        <f t="shared" si="438"/>
        <v>1</v>
      </c>
      <c r="Y1699" s="5">
        <f t="shared" si="439"/>
        <v>1</v>
      </c>
      <c r="Z1699" s="5">
        <f t="shared" si="440"/>
        <v>1</v>
      </c>
      <c r="AA1699" s="5">
        <f t="shared" si="441"/>
        <v>1</v>
      </c>
      <c r="AB1699" s="5">
        <f t="shared" si="442"/>
        <v>1</v>
      </c>
      <c r="AC1699" s="5">
        <f t="shared" si="443"/>
        <v>1</v>
      </c>
      <c r="AD1699" s="5">
        <f t="shared" si="444"/>
        <v>1</v>
      </c>
    </row>
    <row r="1700" spans="15:30" x14ac:dyDescent="0.2">
      <c r="O1700" s="6">
        <f t="shared" si="429"/>
        <v>170.6899999999946</v>
      </c>
      <c r="P1700" s="6">
        <f t="shared" si="430"/>
        <v>170.69999999999459</v>
      </c>
      <c r="Q1700" s="5">
        <f t="shared" si="431"/>
        <v>1</v>
      </c>
      <c r="R1700" s="5">
        <f t="shared" si="432"/>
        <v>1</v>
      </c>
      <c r="S1700" s="5">
        <f t="shared" si="433"/>
        <v>1</v>
      </c>
      <c r="T1700" s="5">
        <f t="shared" si="434"/>
        <v>1.0001220568966882</v>
      </c>
      <c r="U1700" s="5">
        <f t="shared" si="435"/>
        <v>1.0001220568966882</v>
      </c>
      <c r="V1700" s="5">
        <f t="shared" si="436"/>
        <v>1.0001220568966882</v>
      </c>
      <c r="W1700" s="5">
        <f t="shared" si="437"/>
        <v>1.0001220568966882</v>
      </c>
      <c r="X1700" s="5">
        <f t="shared" si="438"/>
        <v>1</v>
      </c>
      <c r="Y1700" s="5">
        <f t="shared" si="439"/>
        <v>1</v>
      </c>
      <c r="Z1700" s="5">
        <f t="shared" si="440"/>
        <v>1</v>
      </c>
      <c r="AA1700" s="5">
        <f t="shared" si="441"/>
        <v>1</v>
      </c>
      <c r="AB1700" s="5">
        <f t="shared" si="442"/>
        <v>1</v>
      </c>
      <c r="AC1700" s="5">
        <f t="shared" si="443"/>
        <v>1</v>
      </c>
      <c r="AD1700" s="5">
        <f t="shared" si="444"/>
        <v>1</v>
      </c>
    </row>
    <row r="1701" spans="15:30" x14ac:dyDescent="0.2">
      <c r="O1701" s="6">
        <f t="shared" si="429"/>
        <v>170.78999999999459</v>
      </c>
      <c r="P1701" s="6">
        <f t="shared" si="430"/>
        <v>170.79999999999458</v>
      </c>
      <c r="Q1701" s="5">
        <f t="shared" si="431"/>
        <v>1</v>
      </c>
      <c r="R1701" s="5">
        <f t="shared" si="432"/>
        <v>1</v>
      </c>
      <c r="S1701" s="5">
        <f t="shared" si="433"/>
        <v>1</v>
      </c>
      <c r="T1701" s="5">
        <f t="shared" si="434"/>
        <v>1.0001146184542611</v>
      </c>
      <c r="U1701" s="5">
        <f t="shared" si="435"/>
        <v>1.0001146184542611</v>
      </c>
      <c r="V1701" s="5">
        <f t="shared" si="436"/>
        <v>1.0001146184542611</v>
      </c>
      <c r="W1701" s="5">
        <f t="shared" si="437"/>
        <v>1.0001146184542611</v>
      </c>
      <c r="X1701" s="5">
        <f t="shared" si="438"/>
        <v>1</v>
      </c>
      <c r="Y1701" s="5">
        <f t="shared" si="439"/>
        <v>1</v>
      </c>
      <c r="Z1701" s="5">
        <f t="shared" si="440"/>
        <v>1</v>
      </c>
      <c r="AA1701" s="5">
        <f t="shared" si="441"/>
        <v>1</v>
      </c>
      <c r="AB1701" s="5">
        <f t="shared" si="442"/>
        <v>1</v>
      </c>
      <c r="AC1701" s="5">
        <f t="shared" si="443"/>
        <v>1</v>
      </c>
      <c r="AD1701" s="5">
        <f t="shared" si="444"/>
        <v>1</v>
      </c>
    </row>
    <row r="1702" spans="15:30" x14ac:dyDescent="0.2">
      <c r="O1702" s="6">
        <f t="shared" si="429"/>
        <v>170.88999999999459</v>
      </c>
      <c r="P1702" s="6">
        <f t="shared" si="430"/>
        <v>170.89999999999458</v>
      </c>
      <c r="Q1702" s="5">
        <f t="shared" si="431"/>
        <v>1</v>
      </c>
      <c r="R1702" s="5">
        <f t="shared" si="432"/>
        <v>1</v>
      </c>
      <c r="S1702" s="5">
        <f t="shared" si="433"/>
        <v>1</v>
      </c>
      <c r="T1702" s="5">
        <f t="shared" si="434"/>
        <v>1.0001074180389509</v>
      </c>
      <c r="U1702" s="5">
        <f t="shared" si="435"/>
        <v>1.0001074180389509</v>
      </c>
      <c r="V1702" s="5">
        <f t="shared" si="436"/>
        <v>1.0001074180389509</v>
      </c>
      <c r="W1702" s="5">
        <f t="shared" si="437"/>
        <v>1.0001074180389509</v>
      </c>
      <c r="X1702" s="5">
        <f t="shared" si="438"/>
        <v>1</v>
      </c>
      <c r="Y1702" s="5">
        <f t="shared" si="439"/>
        <v>1</v>
      </c>
      <c r="Z1702" s="5">
        <f t="shared" si="440"/>
        <v>1</v>
      </c>
      <c r="AA1702" s="5">
        <f t="shared" si="441"/>
        <v>1</v>
      </c>
      <c r="AB1702" s="5">
        <f t="shared" si="442"/>
        <v>1</v>
      </c>
      <c r="AC1702" s="5">
        <f t="shared" si="443"/>
        <v>1</v>
      </c>
      <c r="AD1702" s="5">
        <f t="shared" si="444"/>
        <v>1</v>
      </c>
    </row>
    <row r="1703" spans="15:30" x14ac:dyDescent="0.2">
      <c r="O1703" s="6">
        <f t="shared" si="429"/>
        <v>170.98999999999458</v>
      </c>
      <c r="P1703" s="6">
        <f t="shared" si="430"/>
        <v>170.99999999999457</v>
      </c>
      <c r="Q1703" s="5">
        <f t="shared" si="431"/>
        <v>1</v>
      </c>
      <c r="R1703" s="5">
        <f t="shared" si="432"/>
        <v>1</v>
      </c>
      <c r="S1703" s="5">
        <f t="shared" si="433"/>
        <v>1</v>
      </c>
      <c r="T1703" s="5">
        <f t="shared" si="434"/>
        <v>1.0001004552305901</v>
      </c>
      <c r="U1703" s="5">
        <f t="shared" si="435"/>
        <v>1.0001004552305901</v>
      </c>
      <c r="V1703" s="5">
        <f t="shared" si="436"/>
        <v>1.0001004552305901</v>
      </c>
      <c r="W1703" s="5">
        <f t="shared" si="437"/>
        <v>1.0001004552305901</v>
      </c>
      <c r="X1703" s="5">
        <f t="shared" si="438"/>
        <v>1</v>
      </c>
      <c r="Y1703" s="5">
        <f t="shared" si="439"/>
        <v>1</v>
      </c>
      <c r="Z1703" s="5">
        <f t="shared" si="440"/>
        <v>1</v>
      </c>
      <c r="AA1703" s="5">
        <f t="shared" si="441"/>
        <v>1</v>
      </c>
      <c r="AB1703" s="5">
        <f t="shared" si="442"/>
        <v>1</v>
      </c>
      <c r="AC1703" s="5">
        <f t="shared" si="443"/>
        <v>1</v>
      </c>
      <c r="AD1703" s="5">
        <f t="shared" si="444"/>
        <v>1</v>
      </c>
    </row>
    <row r="1704" spans="15:30" x14ac:dyDescent="0.2">
      <c r="O1704" s="6">
        <f t="shared" si="429"/>
        <v>171.08999999999457</v>
      </c>
      <c r="P1704" s="6">
        <f t="shared" si="430"/>
        <v>171.09999999999457</v>
      </c>
      <c r="Q1704" s="5">
        <f t="shared" si="431"/>
        <v>1</v>
      </c>
      <c r="R1704" s="5">
        <f t="shared" si="432"/>
        <v>1</v>
      </c>
      <c r="S1704" s="5">
        <f t="shared" si="433"/>
        <v>1</v>
      </c>
      <c r="T1704" s="5">
        <f t="shared" si="434"/>
        <v>1.0000937296100807</v>
      </c>
      <c r="U1704" s="5">
        <f t="shared" si="435"/>
        <v>1.0000937296100807</v>
      </c>
      <c r="V1704" s="5">
        <f t="shared" si="436"/>
        <v>1.0000937296100807</v>
      </c>
      <c r="W1704" s="5">
        <f t="shared" si="437"/>
        <v>1.0000937296100807</v>
      </c>
      <c r="X1704" s="5">
        <f t="shared" si="438"/>
        <v>1</v>
      </c>
      <c r="Y1704" s="5">
        <f t="shared" si="439"/>
        <v>1</v>
      </c>
      <c r="Z1704" s="5">
        <f t="shared" si="440"/>
        <v>1</v>
      </c>
      <c r="AA1704" s="5">
        <f t="shared" si="441"/>
        <v>1</v>
      </c>
      <c r="AB1704" s="5">
        <f t="shared" si="442"/>
        <v>1</v>
      </c>
      <c r="AC1704" s="5">
        <f t="shared" si="443"/>
        <v>1</v>
      </c>
      <c r="AD1704" s="5">
        <f t="shared" si="444"/>
        <v>1</v>
      </c>
    </row>
    <row r="1705" spans="15:30" x14ac:dyDescent="0.2">
      <c r="O1705" s="6">
        <f t="shared" si="429"/>
        <v>171.18999999999457</v>
      </c>
      <c r="P1705" s="6">
        <f t="shared" si="430"/>
        <v>171.19999999999456</v>
      </c>
      <c r="Q1705" s="5">
        <f t="shared" si="431"/>
        <v>1</v>
      </c>
      <c r="R1705" s="5">
        <f t="shared" si="432"/>
        <v>1</v>
      </c>
      <c r="S1705" s="5">
        <f t="shared" si="433"/>
        <v>1</v>
      </c>
      <c r="T1705" s="5">
        <f t="shared" si="434"/>
        <v>1.000087240759389</v>
      </c>
      <c r="U1705" s="5">
        <f t="shared" si="435"/>
        <v>1.000087240759389</v>
      </c>
      <c r="V1705" s="5">
        <f t="shared" si="436"/>
        <v>1.000087240759389</v>
      </c>
      <c r="W1705" s="5">
        <f t="shared" si="437"/>
        <v>1.000087240759389</v>
      </c>
      <c r="X1705" s="5">
        <f t="shared" si="438"/>
        <v>1</v>
      </c>
      <c r="Y1705" s="5">
        <f t="shared" si="439"/>
        <v>1</v>
      </c>
      <c r="Z1705" s="5">
        <f t="shared" si="440"/>
        <v>1</v>
      </c>
      <c r="AA1705" s="5">
        <f t="shared" si="441"/>
        <v>1</v>
      </c>
      <c r="AB1705" s="5">
        <f t="shared" si="442"/>
        <v>1</v>
      </c>
      <c r="AC1705" s="5">
        <f t="shared" si="443"/>
        <v>1</v>
      </c>
      <c r="AD1705" s="5">
        <f t="shared" si="444"/>
        <v>1</v>
      </c>
    </row>
    <row r="1706" spans="15:30" x14ac:dyDescent="0.2">
      <c r="O1706" s="6">
        <f t="shared" si="429"/>
        <v>171.28999999999456</v>
      </c>
      <c r="P1706" s="6">
        <f t="shared" si="430"/>
        <v>171.29999999999455</v>
      </c>
      <c r="Q1706" s="5">
        <f t="shared" si="431"/>
        <v>1</v>
      </c>
      <c r="R1706" s="5">
        <f t="shared" si="432"/>
        <v>1</v>
      </c>
      <c r="S1706" s="5">
        <f t="shared" si="433"/>
        <v>1</v>
      </c>
      <c r="T1706" s="5">
        <f t="shared" si="434"/>
        <v>1.0000809882615442</v>
      </c>
      <c r="U1706" s="5">
        <f t="shared" si="435"/>
        <v>1.0000809882615442</v>
      </c>
      <c r="V1706" s="5">
        <f t="shared" si="436"/>
        <v>1.0000809882615442</v>
      </c>
      <c r="W1706" s="5">
        <f t="shared" si="437"/>
        <v>1.0000809882615442</v>
      </c>
      <c r="X1706" s="5">
        <f t="shared" si="438"/>
        <v>1</v>
      </c>
      <c r="Y1706" s="5">
        <f t="shared" si="439"/>
        <v>1</v>
      </c>
      <c r="Z1706" s="5">
        <f t="shared" si="440"/>
        <v>1</v>
      </c>
      <c r="AA1706" s="5">
        <f t="shared" si="441"/>
        <v>1</v>
      </c>
      <c r="AB1706" s="5">
        <f t="shared" si="442"/>
        <v>1</v>
      </c>
      <c r="AC1706" s="5">
        <f t="shared" si="443"/>
        <v>1</v>
      </c>
      <c r="AD1706" s="5">
        <f t="shared" si="444"/>
        <v>1</v>
      </c>
    </row>
    <row r="1707" spans="15:30" x14ac:dyDescent="0.2">
      <c r="O1707" s="6">
        <f t="shared" si="429"/>
        <v>171.38999999999456</v>
      </c>
      <c r="P1707" s="6">
        <f t="shared" si="430"/>
        <v>171.39999999999455</v>
      </c>
      <c r="Q1707" s="5">
        <f t="shared" si="431"/>
        <v>1</v>
      </c>
      <c r="R1707" s="5">
        <f t="shared" si="432"/>
        <v>1</v>
      </c>
      <c r="S1707" s="5">
        <f t="shared" si="433"/>
        <v>1</v>
      </c>
      <c r="T1707" s="5">
        <f t="shared" si="434"/>
        <v>1.0000749717006332</v>
      </c>
      <c r="U1707" s="5">
        <f t="shared" si="435"/>
        <v>1.0000749717006332</v>
      </c>
      <c r="V1707" s="5">
        <f t="shared" si="436"/>
        <v>1.0000749717006332</v>
      </c>
      <c r="W1707" s="5">
        <f t="shared" si="437"/>
        <v>1.0000749717006332</v>
      </c>
      <c r="X1707" s="5">
        <f t="shared" si="438"/>
        <v>1</v>
      </c>
      <c r="Y1707" s="5">
        <f t="shared" si="439"/>
        <v>1</v>
      </c>
      <c r="Z1707" s="5">
        <f t="shared" si="440"/>
        <v>1</v>
      </c>
      <c r="AA1707" s="5">
        <f t="shared" si="441"/>
        <v>1</v>
      </c>
      <c r="AB1707" s="5">
        <f t="shared" si="442"/>
        <v>1</v>
      </c>
      <c r="AC1707" s="5">
        <f t="shared" si="443"/>
        <v>1</v>
      </c>
      <c r="AD1707" s="5">
        <f t="shared" si="444"/>
        <v>1</v>
      </c>
    </row>
    <row r="1708" spans="15:30" x14ac:dyDescent="0.2">
      <c r="O1708" s="6">
        <f t="shared" si="429"/>
        <v>171.48999999999455</v>
      </c>
      <c r="P1708" s="6">
        <f t="shared" si="430"/>
        <v>171.49999999999454</v>
      </c>
      <c r="Q1708" s="5">
        <f t="shared" si="431"/>
        <v>1</v>
      </c>
      <c r="R1708" s="5">
        <f t="shared" si="432"/>
        <v>1</v>
      </c>
      <c r="S1708" s="5">
        <f t="shared" si="433"/>
        <v>1</v>
      </c>
      <c r="T1708" s="5">
        <f t="shared" si="434"/>
        <v>1.0000691906617991</v>
      </c>
      <c r="U1708" s="5">
        <f t="shared" si="435"/>
        <v>1.0000691906617991</v>
      </c>
      <c r="V1708" s="5">
        <f t="shared" si="436"/>
        <v>1.0000691906617991</v>
      </c>
      <c r="W1708" s="5">
        <f t="shared" si="437"/>
        <v>1.0000691906617991</v>
      </c>
      <c r="X1708" s="5">
        <f t="shared" si="438"/>
        <v>1</v>
      </c>
      <c r="Y1708" s="5">
        <f t="shared" si="439"/>
        <v>1</v>
      </c>
      <c r="Z1708" s="5">
        <f t="shared" si="440"/>
        <v>1</v>
      </c>
      <c r="AA1708" s="5">
        <f t="shared" si="441"/>
        <v>1</v>
      </c>
      <c r="AB1708" s="5">
        <f t="shared" si="442"/>
        <v>1</v>
      </c>
      <c r="AC1708" s="5">
        <f t="shared" si="443"/>
        <v>1</v>
      </c>
      <c r="AD1708" s="5">
        <f t="shared" si="444"/>
        <v>1</v>
      </c>
    </row>
    <row r="1709" spans="15:30" x14ac:dyDescent="0.2">
      <c r="O1709" s="6">
        <f t="shared" si="429"/>
        <v>171.58999999999455</v>
      </c>
      <c r="P1709" s="6">
        <f t="shared" si="430"/>
        <v>171.59999999999454</v>
      </c>
      <c r="Q1709" s="5">
        <f t="shared" si="431"/>
        <v>1</v>
      </c>
      <c r="R1709" s="5">
        <f t="shared" si="432"/>
        <v>1</v>
      </c>
      <c r="S1709" s="5">
        <f t="shared" si="433"/>
        <v>1</v>
      </c>
      <c r="T1709" s="5">
        <f t="shared" si="434"/>
        <v>1.0000636447312361</v>
      </c>
      <c r="U1709" s="5">
        <f t="shared" si="435"/>
        <v>1.0000636447312361</v>
      </c>
      <c r="V1709" s="5">
        <f t="shared" si="436"/>
        <v>1.0000636447312361</v>
      </c>
      <c r="W1709" s="5">
        <f t="shared" si="437"/>
        <v>1.0000636447312361</v>
      </c>
      <c r="X1709" s="5">
        <f t="shared" si="438"/>
        <v>1</v>
      </c>
      <c r="Y1709" s="5">
        <f t="shared" si="439"/>
        <v>1</v>
      </c>
      <c r="Z1709" s="5">
        <f t="shared" si="440"/>
        <v>1</v>
      </c>
      <c r="AA1709" s="5">
        <f t="shared" si="441"/>
        <v>1</v>
      </c>
      <c r="AB1709" s="5">
        <f t="shared" si="442"/>
        <v>1</v>
      </c>
      <c r="AC1709" s="5">
        <f t="shared" si="443"/>
        <v>1</v>
      </c>
      <c r="AD1709" s="5">
        <f t="shared" si="444"/>
        <v>1</v>
      </c>
    </row>
    <row r="1710" spans="15:30" x14ac:dyDescent="0.2">
      <c r="O1710" s="6">
        <f t="shared" si="429"/>
        <v>171.68999999999454</v>
      </c>
      <c r="P1710" s="6">
        <f t="shared" si="430"/>
        <v>171.69999999999453</v>
      </c>
      <c r="Q1710" s="5">
        <f t="shared" si="431"/>
        <v>1</v>
      </c>
      <c r="R1710" s="5">
        <f t="shared" si="432"/>
        <v>1</v>
      </c>
      <c r="S1710" s="5">
        <f t="shared" si="433"/>
        <v>1</v>
      </c>
      <c r="T1710" s="5">
        <f t="shared" si="434"/>
        <v>1.0000583334961879</v>
      </c>
      <c r="U1710" s="5">
        <f t="shared" si="435"/>
        <v>1.0000583334961879</v>
      </c>
      <c r="V1710" s="5">
        <f t="shared" si="436"/>
        <v>1.0000583334961879</v>
      </c>
      <c r="W1710" s="5">
        <f t="shared" si="437"/>
        <v>1.0000583334961879</v>
      </c>
      <c r="X1710" s="5">
        <f t="shared" si="438"/>
        <v>1</v>
      </c>
      <c r="Y1710" s="5">
        <f t="shared" si="439"/>
        <v>1</v>
      </c>
      <c r="Z1710" s="5">
        <f t="shared" si="440"/>
        <v>1</v>
      </c>
      <c r="AA1710" s="5">
        <f t="shared" si="441"/>
        <v>1</v>
      </c>
      <c r="AB1710" s="5">
        <f t="shared" si="442"/>
        <v>1</v>
      </c>
      <c r="AC1710" s="5">
        <f t="shared" si="443"/>
        <v>1</v>
      </c>
      <c r="AD1710" s="5">
        <f t="shared" si="444"/>
        <v>1</v>
      </c>
    </row>
    <row r="1711" spans="15:30" x14ac:dyDescent="0.2">
      <c r="O1711" s="6">
        <f t="shared" si="429"/>
        <v>171.78999999999454</v>
      </c>
      <c r="P1711" s="6">
        <f t="shared" si="430"/>
        <v>171.79999999999453</v>
      </c>
      <c r="Q1711" s="5">
        <f t="shared" si="431"/>
        <v>1</v>
      </c>
      <c r="R1711" s="5">
        <f t="shared" si="432"/>
        <v>1</v>
      </c>
      <c r="S1711" s="5">
        <f t="shared" si="433"/>
        <v>1</v>
      </c>
      <c r="T1711" s="5">
        <f t="shared" si="434"/>
        <v>1.0000532565449427</v>
      </c>
      <c r="U1711" s="5">
        <f t="shared" si="435"/>
        <v>1.0000532565449427</v>
      </c>
      <c r="V1711" s="5">
        <f t="shared" si="436"/>
        <v>1.0000532565449427</v>
      </c>
      <c r="W1711" s="5">
        <f t="shared" si="437"/>
        <v>1.0000532565449427</v>
      </c>
      <c r="X1711" s="5">
        <f t="shared" si="438"/>
        <v>1</v>
      </c>
      <c r="Y1711" s="5">
        <f t="shared" si="439"/>
        <v>1</v>
      </c>
      <c r="Z1711" s="5">
        <f t="shared" si="440"/>
        <v>1</v>
      </c>
      <c r="AA1711" s="5">
        <f t="shared" si="441"/>
        <v>1</v>
      </c>
      <c r="AB1711" s="5">
        <f t="shared" si="442"/>
        <v>1</v>
      </c>
      <c r="AC1711" s="5">
        <f t="shared" si="443"/>
        <v>1</v>
      </c>
      <c r="AD1711" s="5">
        <f t="shared" si="444"/>
        <v>1</v>
      </c>
    </row>
    <row r="1712" spans="15:30" x14ac:dyDescent="0.2">
      <c r="O1712" s="6">
        <f t="shared" si="429"/>
        <v>171.88999999999453</v>
      </c>
      <c r="P1712" s="6">
        <f t="shared" si="430"/>
        <v>171.89999999999452</v>
      </c>
      <c r="Q1712" s="5">
        <f t="shared" si="431"/>
        <v>1</v>
      </c>
      <c r="R1712" s="5">
        <f t="shared" si="432"/>
        <v>1</v>
      </c>
      <c r="S1712" s="5">
        <f t="shared" si="433"/>
        <v>1</v>
      </c>
      <c r="T1712" s="5">
        <f t="shared" si="434"/>
        <v>1.0000484134668315</v>
      </c>
      <c r="U1712" s="5">
        <f t="shared" si="435"/>
        <v>1.0000484134668315</v>
      </c>
      <c r="V1712" s="5">
        <f t="shared" si="436"/>
        <v>1.0000484134668315</v>
      </c>
      <c r="W1712" s="5">
        <f t="shared" si="437"/>
        <v>1.0000484134668315</v>
      </c>
      <c r="X1712" s="5">
        <f t="shared" si="438"/>
        <v>1</v>
      </c>
      <c r="Y1712" s="5">
        <f t="shared" si="439"/>
        <v>1</v>
      </c>
      <c r="Z1712" s="5">
        <f t="shared" si="440"/>
        <v>1</v>
      </c>
      <c r="AA1712" s="5">
        <f t="shared" si="441"/>
        <v>1</v>
      </c>
      <c r="AB1712" s="5">
        <f t="shared" si="442"/>
        <v>1</v>
      </c>
      <c r="AC1712" s="5">
        <f t="shared" si="443"/>
        <v>1</v>
      </c>
      <c r="AD1712" s="5">
        <f t="shared" si="444"/>
        <v>1</v>
      </c>
    </row>
    <row r="1713" spans="15:30" x14ac:dyDescent="0.2">
      <c r="O1713" s="6">
        <f t="shared" si="429"/>
        <v>171.98999999999452</v>
      </c>
      <c r="P1713" s="6">
        <f t="shared" si="430"/>
        <v>171.99999999999451</v>
      </c>
      <c r="Q1713" s="5">
        <f t="shared" si="431"/>
        <v>1</v>
      </c>
      <c r="R1713" s="5">
        <f t="shared" si="432"/>
        <v>1</v>
      </c>
      <c r="S1713" s="5">
        <f t="shared" si="433"/>
        <v>1</v>
      </c>
      <c r="T1713" s="5">
        <f t="shared" si="434"/>
        <v>1.0000438038522237</v>
      </c>
      <c r="U1713" s="5">
        <f t="shared" si="435"/>
        <v>1.0000438038522237</v>
      </c>
      <c r="V1713" s="5">
        <f t="shared" si="436"/>
        <v>1.0000438038522237</v>
      </c>
      <c r="W1713" s="5">
        <f t="shared" si="437"/>
        <v>1.0000438038522237</v>
      </c>
      <c r="X1713" s="5">
        <f t="shared" si="438"/>
        <v>1</v>
      </c>
      <c r="Y1713" s="5">
        <f t="shared" si="439"/>
        <v>1</v>
      </c>
      <c r="Z1713" s="5">
        <f t="shared" si="440"/>
        <v>1</v>
      </c>
      <c r="AA1713" s="5">
        <f t="shared" si="441"/>
        <v>1</v>
      </c>
      <c r="AB1713" s="5">
        <f t="shared" si="442"/>
        <v>1</v>
      </c>
      <c r="AC1713" s="5">
        <f t="shared" si="443"/>
        <v>1</v>
      </c>
      <c r="AD1713" s="5">
        <f t="shared" si="444"/>
        <v>1</v>
      </c>
    </row>
    <row r="1714" spans="15:30" x14ac:dyDescent="0.2">
      <c r="O1714" s="6">
        <f t="shared" si="429"/>
        <v>172.08999999999452</v>
      </c>
      <c r="P1714" s="6">
        <f t="shared" si="430"/>
        <v>172.09999999999451</v>
      </c>
      <c r="Q1714" s="5">
        <f t="shared" si="431"/>
        <v>1</v>
      </c>
      <c r="R1714" s="5">
        <f t="shared" si="432"/>
        <v>1</v>
      </c>
      <c r="S1714" s="5">
        <f t="shared" si="433"/>
        <v>1</v>
      </c>
      <c r="T1714" s="5">
        <f t="shared" si="434"/>
        <v>1.0000394272925239</v>
      </c>
      <c r="U1714" s="5">
        <f t="shared" si="435"/>
        <v>1.0000394272925239</v>
      </c>
      <c r="V1714" s="5">
        <f t="shared" si="436"/>
        <v>1.0000394272925239</v>
      </c>
      <c r="W1714" s="5">
        <f t="shared" si="437"/>
        <v>1.0000394272925239</v>
      </c>
      <c r="X1714" s="5">
        <f t="shared" si="438"/>
        <v>1</v>
      </c>
      <c r="Y1714" s="5">
        <f t="shared" si="439"/>
        <v>1</v>
      </c>
      <c r="Z1714" s="5">
        <f t="shared" si="440"/>
        <v>1</v>
      </c>
      <c r="AA1714" s="5">
        <f t="shared" si="441"/>
        <v>1</v>
      </c>
      <c r="AB1714" s="5">
        <f t="shared" si="442"/>
        <v>1</v>
      </c>
      <c r="AC1714" s="5">
        <f t="shared" si="443"/>
        <v>1</v>
      </c>
      <c r="AD1714" s="5">
        <f t="shared" si="444"/>
        <v>1</v>
      </c>
    </row>
    <row r="1715" spans="15:30" x14ac:dyDescent="0.2">
      <c r="O1715" s="6">
        <f t="shared" si="429"/>
        <v>172.18999999999451</v>
      </c>
      <c r="P1715" s="6">
        <f t="shared" si="430"/>
        <v>172.1999999999945</v>
      </c>
      <c r="Q1715" s="5">
        <f t="shared" si="431"/>
        <v>1</v>
      </c>
      <c r="R1715" s="5">
        <f t="shared" si="432"/>
        <v>1</v>
      </c>
      <c r="S1715" s="5">
        <f t="shared" si="433"/>
        <v>1</v>
      </c>
      <c r="T1715" s="5">
        <f t="shared" si="434"/>
        <v>1.00003528338017</v>
      </c>
      <c r="U1715" s="5">
        <f t="shared" si="435"/>
        <v>1.00003528338017</v>
      </c>
      <c r="V1715" s="5">
        <f t="shared" si="436"/>
        <v>1.00003528338017</v>
      </c>
      <c r="W1715" s="5">
        <f t="shared" si="437"/>
        <v>1.00003528338017</v>
      </c>
      <c r="X1715" s="5">
        <f t="shared" si="438"/>
        <v>1</v>
      </c>
      <c r="Y1715" s="5">
        <f t="shared" si="439"/>
        <v>1</v>
      </c>
      <c r="Z1715" s="5">
        <f t="shared" si="440"/>
        <v>1</v>
      </c>
      <c r="AA1715" s="5">
        <f t="shared" si="441"/>
        <v>1</v>
      </c>
      <c r="AB1715" s="5">
        <f t="shared" si="442"/>
        <v>1</v>
      </c>
      <c r="AC1715" s="5">
        <f t="shared" si="443"/>
        <v>1</v>
      </c>
      <c r="AD1715" s="5">
        <f t="shared" si="444"/>
        <v>1</v>
      </c>
    </row>
    <row r="1716" spans="15:30" x14ac:dyDescent="0.2">
      <c r="O1716" s="6">
        <f t="shared" si="429"/>
        <v>172.28999999999451</v>
      </c>
      <c r="P1716" s="6">
        <f t="shared" si="430"/>
        <v>172.2999999999945</v>
      </c>
      <c r="Q1716" s="5">
        <f t="shared" si="431"/>
        <v>1</v>
      </c>
      <c r="R1716" s="5">
        <f t="shared" si="432"/>
        <v>1</v>
      </c>
      <c r="S1716" s="5">
        <f t="shared" si="433"/>
        <v>1</v>
      </c>
      <c r="T1716" s="5">
        <f t="shared" si="434"/>
        <v>1.0000313717086278</v>
      </c>
      <c r="U1716" s="5">
        <f t="shared" si="435"/>
        <v>1.0000313717086278</v>
      </c>
      <c r="V1716" s="5">
        <f t="shared" si="436"/>
        <v>1.0000313717086278</v>
      </c>
      <c r="W1716" s="5">
        <f t="shared" si="437"/>
        <v>1.0000313717086278</v>
      </c>
      <c r="X1716" s="5">
        <f t="shared" si="438"/>
        <v>1</v>
      </c>
      <c r="Y1716" s="5">
        <f t="shared" si="439"/>
        <v>1</v>
      </c>
      <c r="Z1716" s="5">
        <f t="shared" si="440"/>
        <v>1</v>
      </c>
      <c r="AA1716" s="5">
        <f t="shared" si="441"/>
        <v>1</v>
      </c>
      <c r="AB1716" s="5">
        <f t="shared" si="442"/>
        <v>1</v>
      </c>
      <c r="AC1716" s="5">
        <f t="shared" si="443"/>
        <v>1</v>
      </c>
      <c r="AD1716" s="5">
        <f t="shared" si="444"/>
        <v>1</v>
      </c>
    </row>
    <row r="1717" spans="15:30" x14ac:dyDescent="0.2">
      <c r="O1717" s="6">
        <f t="shared" si="429"/>
        <v>172.3899999999945</v>
      </c>
      <c r="P1717" s="6">
        <f t="shared" si="430"/>
        <v>172.39999999999449</v>
      </c>
      <c r="Q1717" s="5">
        <f t="shared" si="431"/>
        <v>1</v>
      </c>
      <c r="R1717" s="5">
        <f t="shared" si="432"/>
        <v>1</v>
      </c>
      <c r="S1717" s="5">
        <f t="shared" si="433"/>
        <v>1</v>
      </c>
      <c r="T1717" s="5">
        <f t="shared" si="434"/>
        <v>1.0000276918723894</v>
      </c>
      <c r="U1717" s="5">
        <f t="shared" si="435"/>
        <v>1.0000276918723894</v>
      </c>
      <c r="V1717" s="5">
        <f t="shared" si="436"/>
        <v>1.0000276918723894</v>
      </c>
      <c r="W1717" s="5">
        <f t="shared" si="437"/>
        <v>1.0000276918723894</v>
      </c>
      <c r="X1717" s="5">
        <f t="shared" si="438"/>
        <v>1</v>
      </c>
      <c r="Y1717" s="5">
        <f t="shared" si="439"/>
        <v>1</v>
      </c>
      <c r="Z1717" s="5">
        <f t="shared" si="440"/>
        <v>1</v>
      </c>
      <c r="AA1717" s="5">
        <f t="shared" si="441"/>
        <v>1</v>
      </c>
      <c r="AB1717" s="5">
        <f t="shared" si="442"/>
        <v>1</v>
      </c>
      <c r="AC1717" s="5">
        <f t="shared" si="443"/>
        <v>1</v>
      </c>
      <c r="AD1717" s="5">
        <f t="shared" si="444"/>
        <v>1</v>
      </c>
    </row>
    <row r="1718" spans="15:30" x14ac:dyDescent="0.2">
      <c r="O1718" s="6">
        <f t="shared" si="429"/>
        <v>172.4899999999945</v>
      </c>
      <c r="P1718" s="6">
        <f t="shared" si="430"/>
        <v>172.49999999999449</v>
      </c>
      <c r="Q1718" s="5">
        <f t="shared" si="431"/>
        <v>1</v>
      </c>
      <c r="R1718" s="5">
        <f t="shared" si="432"/>
        <v>1</v>
      </c>
      <c r="S1718" s="5">
        <f t="shared" si="433"/>
        <v>1</v>
      </c>
      <c r="T1718" s="5">
        <f t="shared" si="434"/>
        <v>1.0000242434669699</v>
      </c>
      <c r="U1718" s="5">
        <f t="shared" si="435"/>
        <v>1.0000242434669699</v>
      </c>
      <c r="V1718" s="5">
        <f t="shared" si="436"/>
        <v>1.0000242434669699</v>
      </c>
      <c r="W1718" s="5">
        <f t="shared" si="437"/>
        <v>1.0000242434669699</v>
      </c>
      <c r="X1718" s="5">
        <f t="shared" si="438"/>
        <v>1</v>
      </c>
      <c r="Y1718" s="5">
        <f t="shared" si="439"/>
        <v>1</v>
      </c>
      <c r="Z1718" s="5">
        <f t="shared" si="440"/>
        <v>1</v>
      </c>
      <c r="AA1718" s="5">
        <f t="shared" si="441"/>
        <v>1</v>
      </c>
      <c r="AB1718" s="5">
        <f t="shared" si="442"/>
        <v>1</v>
      </c>
      <c r="AC1718" s="5">
        <f t="shared" si="443"/>
        <v>1</v>
      </c>
      <c r="AD1718" s="5">
        <f t="shared" si="444"/>
        <v>1</v>
      </c>
    </row>
    <row r="1719" spans="15:30" x14ac:dyDescent="0.2">
      <c r="O1719" s="6">
        <f t="shared" si="429"/>
        <v>172.58999999999449</v>
      </c>
      <c r="P1719" s="6">
        <f t="shared" si="430"/>
        <v>172.59999999999448</v>
      </c>
      <c r="Q1719" s="5">
        <f t="shared" si="431"/>
        <v>1</v>
      </c>
      <c r="R1719" s="5">
        <f t="shared" si="432"/>
        <v>1</v>
      </c>
      <c r="S1719" s="5">
        <f t="shared" si="433"/>
        <v>1</v>
      </c>
      <c r="T1719" s="5">
        <f t="shared" si="434"/>
        <v>1.0000210260889033</v>
      </c>
      <c r="U1719" s="5">
        <f t="shared" si="435"/>
        <v>1.0000210260889033</v>
      </c>
      <c r="V1719" s="5">
        <f t="shared" si="436"/>
        <v>1.0000210260889033</v>
      </c>
      <c r="W1719" s="5">
        <f t="shared" si="437"/>
        <v>1.0000210260889033</v>
      </c>
      <c r="X1719" s="5">
        <f t="shared" si="438"/>
        <v>1</v>
      </c>
      <c r="Y1719" s="5">
        <f t="shared" si="439"/>
        <v>1</v>
      </c>
      <c r="Z1719" s="5">
        <f t="shared" si="440"/>
        <v>1</v>
      </c>
      <c r="AA1719" s="5">
        <f t="shared" si="441"/>
        <v>1</v>
      </c>
      <c r="AB1719" s="5">
        <f t="shared" si="442"/>
        <v>1</v>
      </c>
      <c r="AC1719" s="5">
        <f t="shared" si="443"/>
        <v>1</v>
      </c>
      <c r="AD1719" s="5">
        <f t="shared" si="444"/>
        <v>1</v>
      </c>
    </row>
    <row r="1720" spans="15:30" x14ac:dyDescent="0.2">
      <c r="O1720" s="6">
        <f t="shared" si="429"/>
        <v>172.68999999999448</v>
      </c>
      <c r="P1720" s="6">
        <f t="shared" si="430"/>
        <v>172.69999999999447</v>
      </c>
      <c r="Q1720" s="5">
        <f t="shared" si="431"/>
        <v>1</v>
      </c>
      <c r="R1720" s="5">
        <f t="shared" si="432"/>
        <v>1</v>
      </c>
      <c r="S1720" s="5">
        <f t="shared" si="433"/>
        <v>1</v>
      </c>
      <c r="T1720" s="5">
        <f t="shared" si="434"/>
        <v>1.0000180393357396</v>
      </c>
      <c r="U1720" s="5">
        <f t="shared" si="435"/>
        <v>1.0000180393357396</v>
      </c>
      <c r="V1720" s="5">
        <f t="shared" si="436"/>
        <v>1.0000180393357396</v>
      </c>
      <c r="W1720" s="5">
        <f t="shared" si="437"/>
        <v>1.0000180393357396</v>
      </c>
      <c r="X1720" s="5">
        <f t="shared" si="438"/>
        <v>1</v>
      </c>
      <c r="Y1720" s="5">
        <f t="shared" si="439"/>
        <v>1</v>
      </c>
      <c r="Z1720" s="5">
        <f t="shared" si="440"/>
        <v>1</v>
      </c>
      <c r="AA1720" s="5">
        <f t="shared" si="441"/>
        <v>1</v>
      </c>
      <c r="AB1720" s="5">
        <f t="shared" si="442"/>
        <v>1</v>
      </c>
      <c r="AC1720" s="5">
        <f t="shared" si="443"/>
        <v>1</v>
      </c>
      <c r="AD1720" s="5">
        <f t="shared" si="444"/>
        <v>1</v>
      </c>
    </row>
    <row r="1721" spans="15:30" x14ac:dyDescent="0.2">
      <c r="O1721" s="6">
        <f t="shared" si="429"/>
        <v>172.78999999999448</v>
      </c>
      <c r="P1721" s="6">
        <f t="shared" si="430"/>
        <v>172.79999999999447</v>
      </c>
      <c r="Q1721" s="5">
        <f t="shared" si="431"/>
        <v>1</v>
      </c>
      <c r="R1721" s="5">
        <f t="shared" si="432"/>
        <v>1</v>
      </c>
      <c r="S1721" s="5">
        <f t="shared" si="433"/>
        <v>1</v>
      </c>
      <c r="T1721" s="5">
        <f t="shared" si="434"/>
        <v>1.0000152828060425</v>
      </c>
      <c r="U1721" s="5">
        <f t="shared" si="435"/>
        <v>1.0000152828060425</v>
      </c>
      <c r="V1721" s="5">
        <f t="shared" si="436"/>
        <v>1.0000152828060425</v>
      </c>
      <c r="W1721" s="5">
        <f t="shared" si="437"/>
        <v>1.0000152828060425</v>
      </c>
      <c r="X1721" s="5">
        <f t="shared" si="438"/>
        <v>1</v>
      </c>
      <c r="Y1721" s="5">
        <f t="shared" si="439"/>
        <v>1</v>
      </c>
      <c r="Z1721" s="5">
        <f t="shared" si="440"/>
        <v>1</v>
      </c>
      <c r="AA1721" s="5">
        <f t="shared" si="441"/>
        <v>1</v>
      </c>
      <c r="AB1721" s="5">
        <f t="shared" si="442"/>
        <v>1</v>
      </c>
      <c r="AC1721" s="5">
        <f t="shared" si="443"/>
        <v>1</v>
      </c>
      <c r="AD1721" s="5">
        <f t="shared" si="444"/>
        <v>1</v>
      </c>
    </row>
    <row r="1722" spans="15:30" x14ac:dyDescent="0.2">
      <c r="O1722" s="6">
        <f t="shared" si="429"/>
        <v>172.88999999999447</v>
      </c>
      <c r="P1722" s="6">
        <f t="shared" si="430"/>
        <v>172.89999999999446</v>
      </c>
      <c r="Q1722" s="5">
        <f t="shared" si="431"/>
        <v>1</v>
      </c>
      <c r="R1722" s="5">
        <f t="shared" si="432"/>
        <v>1</v>
      </c>
      <c r="S1722" s="5">
        <f t="shared" si="433"/>
        <v>1</v>
      </c>
      <c r="T1722" s="5">
        <f t="shared" si="434"/>
        <v>1.000012756099385</v>
      </c>
      <c r="U1722" s="5">
        <f t="shared" si="435"/>
        <v>1.000012756099385</v>
      </c>
      <c r="V1722" s="5">
        <f t="shared" si="436"/>
        <v>1.000012756099385</v>
      </c>
      <c r="W1722" s="5">
        <f t="shared" si="437"/>
        <v>1.000012756099385</v>
      </c>
      <c r="X1722" s="5">
        <f t="shared" si="438"/>
        <v>1</v>
      </c>
      <c r="Y1722" s="5">
        <f t="shared" si="439"/>
        <v>1</v>
      </c>
      <c r="Z1722" s="5">
        <f t="shared" si="440"/>
        <v>1</v>
      </c>
      <c r="AA1722" s="5">
        <f t="shared" si="441"/>
        <v>1</v>
      </c>
      <c r="AB1722" s="5">
        <f t="shared" si="442"/>
        <v>1</v>
      </c>
      <c r="AC1722" s="5">
        <f t="shared" si="443"/>
        <v>1</v>
      </c>
      <c r="AD1722" s="5">
        <f t="shared" si="444"/>
        <v>1</v>
      </c>
    </row>
    <row r="1723" spans="15:30" x14ac:dyDescent="0.2">
      <c r="O1723" s="6">
        <f t="shared" si="429"/>
        <v>172.98999999999447</v>
      </c>
      <c r="P1723" s="6">
        <f t="shared" si="430"/>
        <v>172.99999999999446</v>
      </c>
      <c r="Q1723" s="5">
        <f t="shared" si="431"/>
        <v>1</v>
      </c>
      <c r="R1723" s="5">
        <f t="shared" si="432"/>
        <v>1</v>
      </c>
      <c r="S1723" s="5">
        <f t="shared" si="433"/>
        <v>1</v>
      </c>
      <c r="T1723" s="5">
        <f t="shared" si="434"/>
        <v>1.0000104588163472</v>
      </c>
      <c r="U1723" s="5">
        <f t="shared" si="435"/>
        <v>1.0000104588163472</v>
      </c>
      <c r="V1723" s="5">
        <f t="shared" si="436"/>
        <v>1.0000104588163472</v>
      </c>
      <c r="W1723" s="5">
        <f t="shared" si="437"/>
        <v>1.0000104588163472</v>
      </c>
      <c r="X1723" s="5">
        <f t="shared" si="438"/>
        <v>1</v>
      </c>
      <c r="Y1723" s="5">
        <f t="shared" si="439"/>
        <v>1</v>
      </c>
      <c r="Z1723" s="5">
        <f t="shared" si="440"/>
        <v>1</v>
      </c>
      <c r="AA1723" s="5">
        <f t="shared" si="441"/>
        <v>1</v>
      </c>
      <c r="AB1723" s="5">
        <f t="shared" si="442"/>
        <v>1</v>
      </c>
      <c r="AC1723" s="5">
        <f t="shared" si="443"/>
        <v>1</v>
      </c>
      <c r="AD1723" s="5">
        <f t="shared" si="444"/>
        <v>1</v>
      </c>
    </row>
    <row r="1724" spans="15:30" x14ac:dyDescent="0.2">
      <c r="O1724" s="6">
        <f t="shared" si="429"/>
        <v>173.08999999999446</v>
      </c>
      <c r="P1724" s="6">
        <f t="shared" si="430"/>
        <v>173.09999999999445</v>
      </c>
      <c r="Q1724" s="5">
        <f t="shared" si="431"/>
        <v>1</v>
      </c>
      <c r="R1724" s="5">
        <f t="shared" si="432"/>
        <v>1</v>
      </c>
      <c r="S1724" s="5">
        <f t="shared" si="433"/>
        <v>1</v>
      </c>
      <c r="T1724" s="5">
        <f t="shared" si="434"/>
        <v>1.0000083905585126</v>
      </c>
      <c r="U1724" s="5">
        <f t="shared" si="435"/>
        <v>1.0000083905585126</v>
      </c>
      <c r="V1724" s="5">
        <f t="shared" si="436"/>
        <v>1.0000083905585126</v>
      </c>
      <c r="W1724" s="5">
        <f t="shared" si="437"/>
        <v>1.0000083905585126</v>
      </c>
      <c r="X1724" s="5">
        <f t="shared" si="438"/>
        <v>1</v>
      </c>
      <c r="Y1724" s="5">
        <f t="shared" si="439"/>
        <v>1</v>
      </c>
      <c r="Z1724" s="5">
        <f t="shared" si="440"/>
        <v>1</v>
      </c>
      <c r="AA1724" s="5">
        <f t="shared" si="441"/>
        <v>1</v>
      </c>
      <c r="AB1724" s="5">
        <f t="shared" si="442"/>
        <v>1</v>
      </c>
      <c r="AC1724" s="5">
        <f t="shared" si="443"/>
        <v>1</v>
      </c>
      <c r="AD1724" s="5">
        <f t="shared" si="444"/>
        <v>1</v>
      </c>
    </row>
    <row r="1725" spans="15:30" x14ac:dyDescent="0.2">
      <c r="O1725" s="6">
        <f t="shared" si="429"/>
        <v>173.18999999999446</v>
      </c>
      <c r="P1725" s="6">
        <f t="shared" si="430"/>
        <v>173.19999999999445</v>
      </c>
      <c r="Q1725" s="5">
        <f t="shared" si="431"/>
        <v>1</v>
      </c>
      <c r="R1725" s="5">
        <f t="shared" si="432"/>
        <v>1</v>
      </c>
      <c r="S1725" s="5">
        <f t="shared" si="433"/>
        <v>1</v>
      </c>
      <c r="T1725" s="5">
        <f t="shared" si="434"/>
        <v>1.0000065509284652</v>
      </c>
      <c r="U1725" s="5">
        <f t="shared" si="435"/>
        <v>1.0000065509284652</v>
      </c>
      <c r="V1725" s="5">
        <f t="shared" si="436"/>
        <v>1.0000065509284652</v>
      </c>
      <c r="W1725" s="5">
        <f t="shared" si="437"/>
        <v>1.0000065509284652</v>
      </c>
      <c r="X1725" s="5">
        <f t="shared" si="438"/>
        <v>1</v>
      </c>
      <c r="Y1725" s="5">
        <f t="shared" si="439"/>
        <v>1</v>
      </c>
      <c r="Z1725" s="5">
        <f t="shared" si="440"/>
        <v>1</v>
      </c>
      <c r="AA1725" s="5">
        <f t="shared" si="441"/>
        <v>1</v>
      </c>
      <c r="AB1725" s="5">
        <f t="shared" si="442"/>
        <v>1</v>
      </c>
      <c r="AC1725" s="5">
        <f t="shared" si="443"/>
        <v>1</v>
      </c>
      <c r="AD1725" s="5">
        <f t="shared" si="444"/>
        <v>1</v>
      </c>
    </row>
    <row r="1726" spans="15:30" x14ac:dyDescent="0.2">
      <c r="O1726" s="6">
        <f t="shared" si="429"/>
        <v>173.28999999999445</v>
      </c>
      <c r="P1726" s="6">
        <f t="shared" si="430"/>
        <v>173.29999999999444</v>
      </c>
      <c r="Q1726" s="5">
        <f t="shared" si="431"/>
        <v>1</v>
      </c>
      <c r="R1726" s="5">
        <f t="shared" si="432"/>
        <v>1</v>
      </c>
      <c r="S1726" s="5">
        <f t="shared" si="433"/>
        <v>1</v>
      </c>
      <c r="T1726" s="5">
        <f t="shared" si="434"/>
        <v>1.0000049395297863</v>
      </c>
      <c r="U1726" s="5">
        <f t="shared" si="435"/>
        <v>1.0000049395297863</v>
      </c>
      <c r="V1726" s="5">
        <f t="shared" si="436"/>
        <v>1.0000049395297863</v>
      </c>
      <c r="W1726" s="5">
        <f t="shared" si="437"/>
        <v>1.0000049395297863</v>
      </c>
      <c r="X1726" s="5">
        <f t="shared" si="438"/>
        <v>1</v>
      </c>
      <c r="Y1726" s="5">
        <f t="shared" si="439"/>
        <v>1</v>
      </c>
      <c r="Z1726" s="5">
        <f t="shared" si="440"/>
        <v>1</v>
      </c>
      <c r="AA1726" s="5">
        <f t="shared" si="441"/>
        <v>1</v>
      </c>
      <c r="AB1726" s="5">
        <f t="shared" si="442"/>
        <v>1</v>
      </c>
      <c r="AC1726" s="5">
        <f t="shared" si="443"/>
        <v>1</v>
      </c>
      <c r="AD1726" s="5">
        <f t="shared" si="444"/>
        <v>1</v>
      </c>
    </row>
    <row r="1727" spans="15:30" x14ac:dyDescent="0.2">
      <c r="O1727" s="6">
        <f t="shared" si="429"/>
        <v>173.38999999999444</v>
      </c>
      <c r="P1727" s="6">
        <f t="shared" si="430"/>
        <v>173.39999999999444</v>
      </c>
      <c r="Q1727" s="5">
        <f t="shared" si="431"/>
        <v>1</v>
      </c>
      <c r="R1727" s="5">
        <f t="shared" si="432"/>
        <v>1</v>
      </c>
      <c r="S1727" s="5">
        <f t="shared" si="433"/>
        <v>1</v>
      </c>
      <c r="T1727" s="5">
        <f t="shared" si="434"/>
        <v>1.0000035559670513</v>
      </c>
      <c r="U1727" s="5">
        <f t="shared" si="435"/>
        <v>1.0000035559670513</v>
      </c>
      <c r="V1727" s="5">
        <f t="shared" si="436"/>
        <v>1.0000035559670513</v>
      </c>
      <c r="W1727" s="5">
        <f t="shared" si="437"/>
        <v>1.0000035559670513</v>
      </c>
      <c r="X1727" s="5">
        <f t="shared" si="438"/>
        <v>1</v>
      </c>
      <c r="Y1727" s="5">
        <f t="shared" si="439"/>
        <v>1</v>
      </c>
      <c r="Z1727" s="5">
        <f t="shared" si="440"/>
        <v>1</v>
      </c>
      <c r="AA1727" s="5">
        <f t="shared" si="441"/>
        <v>1</v>
      </c>
      <c r="AB1727" s="5">
        <f t="shared" si="442"/>
        <v>1</v>
      </c>
      <c r="AC1727" s="5">
        <f t="shared" si="443"/>
        <v>1</v>
      </c>
      <c r="AD1727" s="5">
        <f t="shared" si="444"/>
        <v>1</v>
      </c>
    </row>
    <row r="1728" spans="15:30" x14ac:dyDescent="0.2">
      <c r="O1728" s="6">
        <f t="shared" si="429"/>
        <v>173.48999999999444</v>
      </c>
      <c r="P1728" s="6">
        <f t="shared" si="430"/>
        <v>173.49999999999443</v>
      </c>
      <c r="Q1728" s="5">
        <f t="shared" si="431"/>
        <v>1</v>
      </c>
      <c r="R1728" s="5">
        <f t="shared" si="432"/>
        <v>1</v>
      </c>
      <c r="S1728" s="5">
        <f t="shared" si="433"/>
        <v>1</v>
      </c>
      <c r="T1728" s="5">
        <f t="shared" si="434"/>
        <v>1.0000023998458267</v>
      </c>
      <c r="U1728" s="5">
        <f t="shared" si="435"/>
        <v>1.0000023998458267</v>
      </c>
      <c r="V1728" s="5">
        <f t="shared" si="436"/>
        <v>1.0000023998458267</v>
      </c>
      <c r="W1728" s="5">
        <f t="shared" si="437"/>
        <v>1.0000023998458267</v>
      </c>
      <c r="X1728" s="5">
        <f t="shared" si="438"/>
        <v>1</v>
      </c>
      <c r="Y1728" s="5">
        <f t="shared" si="439"/>
        <v>1</v>
      </c>
      <c r="Z1728" s="5">
        <f t="shared" si="440"/>
        <v>1</v>
      </c>
      <c r="AA1728" s="5">
        <f t="shared" si="441"/>
        <v>1</v>
      </c>
      <c r="AB1728" s="5">
        <f t="shared" si="442"/>
        <v>1</v>
      </c>
      <c r="AC1728" s="5">
        <f t="shared" si="443"/>
        <v>1</v>
      </c>
      <c r="AD1728" s="5">
        <f t="shared" si="444"/>
        <v>1</v>
      </c>
    </row>
    <row r="1729" spans="15:30" x14ac:dyDescent="0.2">
      <c r="O1729" s="6">
        <f t="shared" si="429"/>
        <v>173.58999999999443</v>
      </c>
      <c r="P1729" s="6">
        <f t="shared" si="430"/>
        <v>173.59999999999442</v>
      </c>
      <c r="Q1729" s="5">
        <f t="shared" si="431"/>
        <v>1</v>
      </c>
      <c r="R1729" s="5">
        <f t="shared" si="432"/>
        <v>1</v>
      </c>
      <c r="S1729" s="5">
        <f t="shared" si="433"/>
        <v>1</v>
      </c>
      <c r="T1729" s="5">
        <f t="shared" si="434"/>
        <v>1.0000014707726677</v>
      </c>
      <c r="U1729" s="5">
        <f t="shared" si="435"/>
        <v>1.0000014707726677</v>
      </c>
      <c r="V1729" s="5">
        <f t="shared" si="436"/>
        <v>1.0000014707726677</v>
      </c>
      <c r="W1729" s="5">
        <f t="shared" si="437"/>
        <v>1.0000014707726677</v>
      </c>
      <c r="X1729" s="5">
        <f t="shared" si="438"/>
        <v>1</v>
      </c>
      <c r="Y1729" s="5">
        <f t="shared" si="439"/>
        <v>1</v>
      </c>
      <c r="Z1729" s="5">
        <f t="shared" si="440"/>
        <v>1</v>
      </c>
      <c r="AA1729" s="5">
        <f t="shared" si="441"/>
        <v>1</v>
      </c>
      <c r="AB1729" s="5">
        <f t="shared" si="442"/>
        <v>1</v>
      </c>
      <c r="AC1729" s="5">
        <f t="shared" si="443"/>
        <v>1</v>
      </c>
      <c r="AD1729" s="5">
        <f t="shared" si="444"/>
        <v>1</v>
      </c>
    </row>
    <row r="1730" spans="15:30" x14ac:dyDescent="0.2">
      <c r="O1730" s="6">
        <f t="shared" si="429"/>
        <v>173.68999999999443</v>
      </c>
      <c r="P1730" s="6">
        <f t="shared" si="430"/>
        <v>173.69999999999442</v>
      </c>
      <c r="Q1730" s="5">
        <f t="shared" si="431"/>
        <v>1</v>
      </c>
      <c r="R1730" s="5">
        <f t="shared" si="432"/>
        <v>1</v>
      </c>
      <c r="S1730" s="5">
        <f t="shared" si="433"/>
        <v>1</v>
      </c>
      <c r="T1730" s="5">
        <f t="shared" si="434"/>
        <v>1.0000007683551133</v>
      </c>
      <c r="U1730" s="5">
        <f t="shared" si="435"/>
        <v>1.0000007683551133</v>
      </c>
      <c r="V1730" s="5">
        <f t="shared" si="436"/>
        <v>1.0000007683551133</v>
      </c>
      <c r="W1730" s="5">
        <f t="shared" si="437"/>
        <v>1.0000007683551133</v>
      </c>
      <c r="X1730" s="5">
        <f t="shared" si="438"/>
        <v>1</v>
      </c>
      <c r="Y1730" s="5">
        <f t="shared" si="439"/>
        <v>1</v>
      </c>
      <c r="Z1730" s="5">
        <f t="shared" si="440"/>
        <v>1</v>
      </c>
      <c r="AA1730" s="5">
        <f t="shared" si="441"/>
        <v>1</v>
      </c>
      <c r="AB1730" s="5">
        <f t="shared" si="442"/>
        <v>1</v>
      </c>
      <c r="AC1730" s="5">
        <f t="shared" si="443"/>
        <v>1</v>
      </c>
      <c r="AD1730" s="5">
        <f t="shared" si="444"/>
        <v>1</v>
      </c>
    </row>
    <row r="1731" spans="15:30" x14ac:dyDescent="0.2">
      <c r="O1731" s="6">
        <f t="shared" ref="O1731:O1794" si="445">P1731-0.01</f>
        <v>173.78999999999442</v>
      </c>
      <c r="P1731" s="6">
        <f t="shared" si="430"/>
        <v>173.79999999999441</v>
      </c>
      <c r="Q1731" s="5">
        <f t="shared" si="431"/>
        <v>1</v>
      </c>
      <c r="R1731" s="5">
        <f t="shared" si="432"/>
        <v>1</v>
      </c>
      <c r="S1731" s="5">
        <f t="shared" si="433"/>
        <v>1</v>
      </c>
      <c r="T1731" s="5">
        <f t="shared" si="434"/>
        <v>1.0000002922016855</v>
      </c>
      <c r="U1731" s="5">
        <f t="shared" si="435"/>
        <v>1.0000002922016855</v>
      </c>
      <c r="V1731" s="5">
        <f t="shared" si="436"/>
        <v>1.0000002922016855</v>
      </c>
      <c r="W1731" s="5">
        <f t="shared" si="437"/>
        <v>1.0000002922016855</v>
      </c>
      <c r="X1731" s="5">
        <f t="shared" si="438"/>
        <v>1</v>
      </c>
      <c r="Y1731" s="5">
        <f t="shared" si="439"/>
        <v>1</v>
      </c>
      <c r="Z1731" s="5">
        <f t="shared" si="440"/>
        <v>1</v>
      </c>
      <c r="AA1731" s="5">
        <f t="shared" si="441"/>
        <v>1</v>
      </c>
      <c r="AB1731" s="5">
        <f t="shared" si="442"/>
        <v>1</v>
      </c>
      <c r="AC1731" s="5">
        <f t="shared" si="443"/>
        <v>1</v>
      </c>
      <c r="AD1731" s="5">
        <f t="shared" si="444"/>
        <v>1</v>
      </c>
    </row>
    <row r="1732" spans="15:30" x14ac:dyDescent="0.2">
      <c r="O1732" s="6">
        <f t="shared" si="445"/>
        <v>173.88999999999442</v>
      </c>
      <c r="P1732" s="6">
        <f t="shared" ref="P1732:P1795" si="446">P1731+0.1</f>
        <v>173.89999999999441</v>
      </c>
      <c r="Q1732" s="5">
        <f t="shared" ref="Q1732:Q1795" si="447">IF($P1732&gt;=$D$5,1,10^($C$5*LOG(MAX($P1732,$E$5)/$D$5)^2))</f>
        <v>1</v>
      </c>
      <c r="R1732" s="5">
        <f t="shared" ref="R1732:R1795" si="448">IF($P1732&gt;=$D$6,1,10^($C$6*LOG(MAX($P1732,$E$6)/$D$6)^2))</f>
        <v>1</v>
      </c>
      <c r="S1732" s="5">
        <f t="shared" ref="S1732:S1795" si="449">IF($P1732&gt;=$D$7,1,10^($C$7*LOG(MAX($P1732,$E$7)/$D$7)^2))</f>
        <v>1</v>
      </c>
      <c r="T1732" s="5">
        <f t="shared" ref="T1732:T1795" si="450">IF($P1732&gt;=$D$8,1,10^($C$8*LOG(MAX($P1732,$E$8)/$D$8)^2))</f>
        <v>1.0000000419218844</v>
      </c>
      <c r="U1732" s="5">
        <f t="shared" ref="U1732:U1795" si="451">IF($P1732&gt;=$D$9,1,10^($C$9*LOG(MAX($P1732,$E$9)/$D$9)^2))</f>
        <v>1.0000000419218844</v>
      </c>
      <c r="V1732" s="5">
        <f t="shared" ref="V1732:V1795" si="452">IF($P1732&gt;=$D$10,1,10^($C$10*LOG(MAX($P1732,$E$10)/$D$10)^2))</f>
        <v>1.0000000419218844</v>
      </c>
      <c r="W1732" s="5">
        <f t="shared" ref="W1732:W1795" si="453">IF($P1732&gt;=$D$11,1,10^($C$11*LOG(MAX($P1732,$E$11)/$D$11)^2))</f>
        <v>1.0000000419218844</v>
      </c>
      <c r="X1732" s="5">
        <f t="shared" ref="X1732:X1795" si="454">IF($P1732&gt;=$H1734,1,10^($G$5*LOG(MAX($P1732,$I$5)/$H$5)^2))</f>
        <v>1</v>
      </c>
      <c r="Y1732" s="5">
        <f t="shared" ref="Y1732:Y1795" si="455">IF($P1732&gt;=$H$6,1,10^($G$6*LOG(MAX($P1732,$I$6)/$H$6)^2))</f>
        <v>1</v>
      </c>
      <c r="Z1732" s="5">
        <f t="shared" ref="Z1732:Z1795" si="456">IF($P1732&gt;=$H$7,1,10^($G$7*LOG(MAX($P1732,$I$7)/$H$7)^2))</f>
        <v>1</v>
      </c>
      <c r="AA1732" s="5">
        <f t="shared" ref="AA1732:AA1795" si="457">IF(P1732&gt;=$H$8,1,10^($G$8*LOG(MAX($P1732,$I$8)/$H$8)^2))</f>
        <v>1</v>
      </c>
      <c r="AB1732" s="5">
        <f t="shared" ref="AB1732:AB1795" si="458">IF($P1732&gt;=$H$9,1,10^($G$9*LOG(MAX($P1732,$I$9)/$H$9)^2))</f>
        <v>1</v>
      </c>
      <c r="AC1732" s="5">
        <f t="shared" ref="AC1732:AC1795" si="459">IF($P1732&gt;=$H$10,1,10^($G$10*LOG(MAX($P1732,$I$10)/$H$10)^2))</f>
        <v>1</v>
      </c>
      <c r="AD1732" s="5">
        <f t="shared" ref="AD1732:AD1795" si="460">IF($P1732&gt;=$H$11,1,10^($G$11*LOG(MAX($P1732,$I$11)/$H$11)^2))</f>
        <v>1</v>
      </c>
    </row>
    <row r="1733" spans="15:30" x14ac:dyDescent="0.2">
      <c r="O1733" s="6">
        <f t="shared" si="445"/>
        <v>173.98999999999441</v>
      </c>
      <c r="P1733" s="6">
        <f t="shared" si="446"/>
        <v>173.9999999999944</v>
      </c>
      <c r="Q1733" s="5">
        <f t="shared" si="447"/>
        <v>1</v>
      </c>
      <c r="R1733" s="5">
        <f t="shared" si="448"/>
        <v>1</v>
      </c>
      <c r="S1733" s="5">
        <f t="shared" si="449"/>
        <v>1</v>
      </c>
      <c r="T1733" s="5">
        <f t="shared" si="450"/>
        <v>1</v>
      </c>
      <c r="U1733" s="5">
        <f t="shared" si="451"/>
        <v>1</v>
      </c>
      <c r="V1733" s="5">
        <f t="shared" si="452"/>
        <v>1</v>
      </c>
      <c r="W1733" s="5">
        <f t="shared" si="453"/>
        <v>1</v>
      </c>
      <c r="X1733" s="5">
        <f t="shared" si="454"/>
        <v>1</v>
      </c>
      <c r="Y1733" s="5">
        <f t="shared" si="455"/>
        <v>1</v>
      </c>
      <c r="Z1733" s="5">
        <f t="shared" si="456"/>
        <v>1</v>
      </c>
      <c r="AA1733" s="5">
        <f t="shared" si="457"/>
        <v>1</v>
      </c>
      <c r="AB1733" s="5">
        <f t="shared" si="458"/>
        <v>1</v>
      </c>
      <c r="AC1733" s="5">
        <f t="shared" si="459"/>
        <v>1</v>
      </c>
      <c r="AD1733" s="5">
        <f t="shared" si="460"/>
        <v>1</v>
      </c>
    </row>
    <row r="1734" spans="15:30" x14ac:dyDescent="0.2">
      <c r="O1734" s="6">
        <f t="shared" si="445"/>
        <v>174.0899999999944</v>
      </c>
      <c r="P1734" s="6">
        <f t="shared" si="446"/>
        <v>174.0999999999944</v>
      </c>
      <c r="Q1734" s="5">
        <f t="shared" si="447"/>
        <v>1</v>
      </c>
      <c r="R1734" s="5">
        <f t="shared" si="448"/>
        <v>1</v>
      </c>
      <c r="S1734" s="5">
        <f t="shared" si="449"/>
        <v>1</v>
      </c>
      <c r="T1734" s="5">
        <f t="shared" si="450"/>
        <v>1</v>
      </c>
      <c r="U1734" s="5">
        <f t="shared" si="451"/>
        <v>1</v>
      </c>
      <c r="V1734" s="5">
        <f t="shared" si="452"/>
        <v>1</v>
      </c>
      <c r="W1734" s="5">
        <f t="shared" si="453"/>
        <v>1</v>
      </c>
      <c r="X1734" s="5">
        <f t="shared" si="454"/>
        <v>1</v>
      </c>
      <c r="Y1734" s="5">
        <f t="shared" si="455"/>
        <v>1</v>
      </c>
      <c r="Z1734" s="5">
        <f t="shared" si="456"/>
        <v>1</v>
      </c>
      <c r="AA1734" s="5">
        <f t="shared" si="457"/>
        <v>1</v>
      </c>
      <c r="AB1734" s="5">
        <f t="shared" si="458"/>
        <v>1</v>
      </c>
      <c r="AC1734" s="5">
        <f t="shared" si="459"/>
        <v>1</v>
      </c>
      <c r="AD1734" s="5">
        <f t="shared" si="460"/>
        <v>1</v>
      </c>
    </row>
    <row r="1735" spans="15:30" x14ac:dyDescent="0.2">
      <c r="O1735" s="6">
        <f t="shared" si="445"/>
        <v>174.1899999999944</v>
      </c>
      <c r="P1735" s="6">
        <f t="shared" si="446"/>
        <v>174.19999999999439</v>
      </c>
      <c r="Q1735" s="5">
        <f t="shared" si="447"/>
        <v>1</v>
      </c>
      <c r="R1735" s="5">
        <f t="shared" si="448"/>
        <v>1</v>
      </c>
      <c r="S1735" s="5">
        <f t="shared" si="449"/>
        <v>1</v>
      </c>
      <c r="T1735" s="5">
        <f t="shared" si="450"/>
        <v>1</v>
      </c>
      <c r="U1735" s="5">
        <f t="shared" si="451"/>
        <v>1</v>
      </c>
      <c r="V1735" s="5">
        <f t="shared" si="452"/>
        <v>1</v>
      </c>
      <c r="W1735" s="5">
        <f t="shared" si="453"/>
        <v>1</v>
      </c>
      <c r="X1735" s="5">
        <f t="shared" si="454"/>
        <v>1</v>
      </c>
      <c r="Y1735" s="5">
        <f t="shared" si="455"/>
        <v>1</v>
      </c>
      <c r="Z1735" s="5">
        <f t="shared" si="456"/>
        <v>1</v>
      </c>
      <c r="AA1735" s="5">
        <f t="shared" si="457"/>
        <v>1</v>
      </c>
      <c r="AB1735" s="5">
        <f t="shared" si="458"/>
        <v>1</v>
      </c>
      <c r="AC1735" s="5">
        <f t="shared" si="459"/>
        <v>1</v>
      </c>
      <c r="AD1735" s="5">
        <f t="shared" si="460"/>
        <v>1</v>
      </c>
    </row>
    <row r="1736" spans="15:30" x14ac:dyDescent="0.2">
      <c r="O1736" s="6">
        <f t="shared" si="445"/>
        <v>174.28999999999439</v>
      </c>
      <c r="P1736" s="6">
        <f t="shared" si="446"/>
        <v>174.29999999999438</v>
      </c>
      <c r="Q1736" s="5">
        <f t="shared" si="447"/>
        <v>1</v>
      </c>
      <c r="R1736" s="5">
        <f t="shared" si="448"/>
        <v>1</v>
      </c>
      <c r="S1736" s="5">
        <f t="shared" si="449"/>
        <v>1</v>
      </c>
      <c r="T1736" s="5">
        <f t="shared" si="450"/>
        <v>1</v>
      </c>
      <c r="U1736" s="5">
        <f t="shared" si="451"/>
        <v>1</v>
      </c>
      <c r="V1736" s="5">
        <f t="shared" si="452"/>
        <v>1</v>
      </c>
      <c r="W1736" s="5">
        <f t="shared" si="453"/>
        <v>1</v>
      </c>
      <c r="X1736" s="5">
        <f t="shared" si="454"/>
        <v>1</v>
      </c>
      <c r="Y1736" s="5">
        <f t="shared" si="455"/>
        <v>1</v>
      </c>
      <c r="Z1736" s="5">
        <f t="shared" si="456"/>
        <v>1</v>
      </c>
      <c r="AA1736" s="5">
        <f t="shared" si="457"/>
        <v>1</v>
      </c>
      <c r="AB1736" s="5">
        <f t="shared" si="458"/>
        <v>1</v>
      </c>
      <c r="AC1736" s="5">
        <f t="shared" si="459"/>
        <v>1</v>
      </c>
      <c r="AD1736" s="5">
        <f t="shared" si="460"/>
        <v>1</v>
      </c>
    </row>
    <row r="1737" spans="15:30" x14ac:dyDescent="0.2">
      <c r="O1737" s="6">
        <f t="shared" si="445"/>
        <v>174.38999999999439</v>
      </c>
      <c r="P1737" s="6">
        <f t="shared" si="446"/>
        <v>174.39999999999438</v>
      </c>
      <c r="Q1737" s="5">
        <f t="shared" si="447"/>
        <v>1</v>
      </c>
      <c r="R1737" s="5">
        <f t="shared" si="448"/>
        <v>1</v>
      </c>
      <c r="S1737" s="5">
        <f t="shared" si="449"/>
        <v>1</v>
      </c>
      <c r="T1737" s="5">
        <f t="shared" si="450"/>
        <v>1</v>
      </c>
      <c r="U1737" s="5">
        <f t="shared" si="451"/>
        <v>1</v>
      </c>
      <c r="V1737" s="5">
        <f t="shared" si="452"/>
        <v>1</v>
      </c>
      <c r="W1737" s="5">
        <f t="shared" si="453"/>
        <v>1</v>
      </c>
      <c r="X1737" s="5">
        <f t="shared" si="454"/>
        <v>1</v>
      </c>
      <c r="Y1737" s="5">
        <f t="shared" si="455"/>
        <v>1</v>
      </c>
      <c r="Z1737" s="5">
        <f t="shared" si="456"/>
        <v>1</v>
      </c>
      <c r="AA1737" s="5">
        <f t="shared" si="457"/>
        <v>1</v>
      </c>
      <c r="AB1737" s="5">
        <f t="shared" si="458"/>
        <v>1</v>
      </c>
      <c r="AC1737" s="5">
        <f t="shared" si="459"/>
        <v>1</v>
      </c>
      <c r="AD1737" s="5">
        <f t="shared" si="460"/>
        <v>1</v>
      </c>
    </row>
    <row r="1738" spans="15:30" x14ac:dyDescent="0.2">
      <c r="O1738" s="6">
        <f t="shared" si="445"/>
        <v>174.48999999999438</v>
      </c>
      <c r="P1738" s="6">
        <f t="shared" si="446"/>
        <v>174.49999999999437</v>
      </c>
      <c r="Q1738" s="5">
        <f t="shared" si="447"/>
        <v>1</v>
      </c>
      <c r="R1738" s="5">
        <f t="shared" si="448"/>
        <v>1</v>
      </c>
      <c r="S1738" s="5">
        <f t="shared" si="449"/>
        <v>1</v>
      </c>
      <c r="T1738" s="5">
        <f t="shared" si="450"/>
        <v>1</v>
      </c>
      <c r="U1738" s="5">
        <f t="shared" si="451"/>
        <v>1</v>
      </c>
      <c r="V1738" s="5">
        <f t="shared" si="452"/>
        <v>1</v>
      </c>
      <c r="W1738" s="5">
        <f t="shared" si="453"/>
        <v>1</v>
      </c>
      <c r="X1738" s="5">
        <f t="shared" si="454"/>
        <v>1</v>
      </c>
      <c r="Y1738" s="5">
        <f t="shared" si="455"/>
        <v>1</v>
      </c>
      <c r="Z1738" s="5">
        <f t="shared" si="456"/>
        <v>1</v>
      </c>
      <c r="AA1738" s="5">
        <f t="shared" si="457"/>
        <v>1</v>
      </c>
      <c r="AB1738" s="5">
        <f t="shared" si="458"/>
        <v>1</v>
      </c>
      <c r="AC1738" s="5">
        <f t="shared" si="459"/>
        <v>1</v>
      </c>
      <c r="AD1738" s="5">
        <f t="shared" si="460"/>
        <v>1</v>
      </c>
    </row>
    <row r="1739" spans="15:30" x14ac:dyDescent="0.2">
      <c r="O1739" s="6">
        <f t="shared" si="445"/>
        <v>174.58999999999438</v>
      </c>
      <c r="P1739" s="6">
        <f t="shared" si="446"/>
        <v>174.59999999999437</v>
      </c>
      <c r="Q1739" s="5">
        <f t="shared" si="447"/>
        <v>1</v>
      </c>
      <c r="R1739" s="5">
        <f t="shared" si="448"/>
        <v>1</v>
      </c>
      <c r="S1739" s="5">
        <f t="shared" si="449"/>
        <v>1</v>
      </c>
      <c r="T1739" s="5">
        <f t="shared" si="450"/>
        <v>1</v>
      </c>
      <c r="U1739" s="5">
        <f t="shared" si="451"/>
        <v>1</v>
      </c>
      <c r="V1739" s="5">
        <f t="shared" si="452"/>
        <v>1</v>
      </c>
      <c r="W1739" s="5">
        <f t="shared" si="453"/>
        <v>1</v>
      </c>
      <c r="X1739" s="5">
        <f t="shared" si="454"/>
        <v>1</v>
      </c>
      <c r="Y1739" s="5">
        <f t="shared" si="455"/>
        <v>1</v>
      </c>
      <c r="Z1739" s="5">
        <f t="shared" si="456"/>
        <v>1</v>
      </c>
      <c r="AA1739" s="5">
        <f t="shared" si="457"/>
        <v>1</v>
      </c>
      <c r="AB1739" s="5">
        <f t="shared" si="458"/>
        <v>1</v>
      </c>
      <c r="AC1739" s="5">
        <f t="shared" si="459"/>
        <v>1</v>
      </c>
      <c r="AD1739" s="5">
        <f t="shared" si="460"/>
        <v>1</v>
      </c>
    </row>
    <row r="1740" spans="15:30" x14ac:dyDescent="0.2">
      <c r="O1740" s="6">
        <f t="shared" si="445"/>
        <v>174.68999999999437</v>
      </c>
      <c r="P1740" s="6">
        <f t="shared" si="446"/>
        <v>174.69999999999436</v>
      </c>
      <c r="Q1740" s="5">
        <f t="shared" si="447"/>
        <v>1</v>
      </c>
      <c r="R1740" s="5">
        <f t="shared" si="448"/>
        <v>1</v>
      </c>
      <c r="S1740" s="5">
        <f t="shared" si="449"/>
        <v>1</v>
      </c>
      <c r="T1740" s="5">
        <f t="shared" si="450"/>
        <v>1</v>
      </c>
      <c r="U1740" s="5">
        <f t="shared" si="451"/>
        <v>1</v>
      </c>
      <c r="V1740" s="5">
        <f t="shared" si="452"/>
        <v>1</v>
      </c>
      <c r="W1740" s="5">
        <f t="shared" si="453"/>
        <v>1</v>
      </c>
      <c r="X1740" s="5">
        <f t="shared" si="454"/>
        <v>1</v>
      </c>
      <c r="Y1740" s="5">
        <f t="shared" si="455"/>
        <v>1</v>
      </c>
      <c r="Z1740" s="5">
        <f t="shared" si="456"/>
        <v>1</v>
      </c>
      <c r="AA1740" s="5">
        <f t="shared" si="457"/>
        <v>1</v>
      </c>
      <c r="AB1740" s="5">
        <f t="shared" si="458"/>
        <v>1</v>
      </c>
      <c r="AC1740" s="5">
        <f t="shared" si="459"/>
        <v>1</v>
      </c>
      <c r="AD1740" s="5">
        <f t="shared" si="460"/>
        <v>1</v>
      </c>
    </row>
    <row r="1741" spans="15:30" x14ac:dyDescent="0.2">
      <c r="O1741" s="6">
        <f t="shared" si="445"/>
        <v>174.78999999999436</v>
      </c>
      <c r="P1741" s="6">
        <f t="shared" si="446"/>
        <v>174.79999999999436</v>
      </c>
      <c r="Q1741" s="5">
        <f t="shared" si="447"/>
        <v>1</v>
      </c>
      <c r="R1741" s="5">
        <f t="shared" si="448"/>
        <v>1</v>
      </c>
      <c r="S1741" s="5">
        <f t="shared" si="449"/>
        <v>1</v>
      </c>
      <c r="T1741" s="5">
        <f t="shared" si="450"/>
        <v>1</v>
      </c>
      <c r="U1741" s="5">
        <f t="shared" si="451"/>
        <v>1</v>
      </c>
      <c r="V1741" s="5">
        <f t="shared" si="452"/>
        <v>1</v>
      </c>
      <c r="W1741" s="5">
        <f t="shared" si="453"/>
        <v>1</v>
      </c>
      <c r="X1741" s="5">
        <f t="shared" si="454"/>
        <v>1</v>
      </c>
      <c r="Y1741" s="5">
        <f t="shared" si="455"/>
        <v>1</v>
      </c>
      <c r="Z1741" s="5">
        <f t="shared" si="456"/>
        <v>1</v>
      </c>
      <c r="AA1741" s="5">
        <f t="shared" si="457"/>
        <v>1</v>
      </c>
      <c r="AB1741" s="5">
        <f t="shared" si="458"/>
        <v>1</v>
      </c>
      <c r="AC1741" s="5">
        <f t="shared" si="459"/>
        <v>1</v>
      </c>
      <c r="AD1741" s="5">
        <f t="shared" si="460"/>
        <v>1</v>
      </c>
    </row>
    <row r="1742" spans="15:30" x14ac:dyDescent="0.2">
      <c r="O1742" s="6">
        <f t="shared" si="445"/>
        <v>174.88999999999436</v>
      </c>
      <c r="P1742" s="6">
        <f t="shared" si="446"/>
        <v>174.89999999999435</v>
      </c>
      <c r="Q1742" s="5">
        <f t="shared" si="447"/>
        <v>1</v>
      </c>
      <c r="R1742" s="5">
        <f t="shared" si="448"/>
        <v>1</v>
      </c>
      <c r="S1742" s="5">
        <f t="shared" si="449"/>
        <v>1</v>
      </c>
      <c r="T1742" s="5">
        <f t="shared" si="450"/>
        <v>1</v>
      </c>
      <c r="U1742" s="5">
        <f t="shared" si="451"/>
        <v>1</v>
      </c>
      <c r="V1742" s="5">
        <f t="shared" si="452"/>
        <v>1</v>
      </c>
      <c r="W1742" s="5">
        <f t="shared" si="453"/>
        <v>1</v>
      </c>
      <c r="X1742" s="5">
        <f t="shared" si="454"/>
        <v>1</v>
      </c>
      <c r="Y1742" s="5">
        <f t="shared" si="455"/>
        <v>1</v>
      </c>
      <c r="Z1742" s="5">
        <f t="shared" si="456"/>
        <v>1</v>
      </c>
      <c r="AA1742" s="5">
        <f t="shared" si="457"/>
        <v>1</v>
      </c>
      <c r="AB1742" s="5">
        <f t="shared" si="458"/>
        <v>1</v>
      </c>
      <c r="AC1742" s="5">
        <f t="shared" si="459"/>
        <v>1</v>
      </c>
      <c r="AD1742" s="5">
        <f t="shared" si="460"/>
        <v>1</v>
      </c>
    </row>
    <row r="1743" spans="15:30" x14ac:dyDescent="0.2">
      <c r="O1743" s="6">
        <f t="shared" si="445"/>
        <v>174.98999999999435</v>
      </c>
      <c r="P1743" s="6">
        <f t="shared" si="446"/>
        <v>174.99999999999434</v>
      </c>
      <c r="Q1743" s="5">
        <f t="shared" si="447"/>
        <v>1</v>
      </c>
      <c r="R1743" s="5">
        <f t="shared" si="448"/>
        <v>1</v>
      </c>
      <c r="S1743" s="5">
        <f t="shared" si="449"/>
        <v>1</v>
      </c>
      <c r="T1743" s="5">
        <f t="shared" si="450"/>
        <v>1</v>
      </c>
      <c r="U1743" s="5">
        <f t="shared" si="451"/>
        <v>1</v>
      </c>
      <c r="V1743" s="5">
        <f t="shared" si="452"/>
        <v>1</v>
      </c>
      <c r="W1743" s="5">
        <f t="shared" si="453"/>
        <v>1</v>
      </c>
      <c r="X1743" s="5">
        <f t="shared" si="454"/>
        <v>1</v>
      </c>
      <c r="Y1743" s="5">
        <f t="shared" si="455"/>
        <v>1</v>
      </c>
      <c r="Z1743" s="5">
        <f t="shared" si="456"/>
        <v>1</v>
      </c>
      <c r="AA1743" s="5">
        <f t="shared" si="457"/>
        <v>1</v>
      </c>
      <c r="AB1743" s="5">
        <f t="shared" si="458"/>
        <v>1</v>
      </c>
      <c r="AC1743" s="5">
        <f t="shared" si="459"/>
        <v>1</v>
      </c>
      <c r="AD1743" s="5">
        <f t="shared" si="460"/>
        <v>1</v>
      </c>
    </row>
    <row r="1744" spans="15:30" x14ac:dyDescent="0.2">
      <c r="O1744" s="6">
        <f t="shared" si="445"/>
        <v>175.08999999999435</v>
      </c>
      <c r="P1744" s="6">
        <f t="shared" si="446"/>
        <v>175.09999999999434</v>
      </c>
      <c r="Q1744" s="5">
        <f t="shared" si="447"/>
        <v>1</v>
      </c>
      <c r="R1744" s="5">
        <f t="shared" si="448"/>
        <v>1</v>
      </c>
      <c r="S1744" s="5">
        <f t="shared" si="449"/>
        <v>1</v>
      </c>
      <c r="T1744" s="5">
        <f t="shared" si="450"/>
        <v>1</v>
      </c>
      <c r="U1744" s="5">
        <f t="shared" si="451"/>
        <v>1</v>
      </c>
      <c r="V1744" s="5">
        <f t="shared" si="452"/>
        <v>1</v>
      </c>
      <c r="W1744" s="5">
        <f t="shared" si="453"/>
        <v>1</v>
      </c>
      <c r="X1744" s="5">
        <f t="shared" si="454"/>
        <v>1</v>
      </c>
      <c r="Y1744" s="5">
        <f t="shared" si="455"/>
        <v>1</v>
      </c>
      <c r="Z1744" s="5">
        <f t="shared" si="456"/>
        <v>1</v>
      </c>
      <c r="AA1744" s="5">
        <f t="shared" si="457"/>
        <v>1</v>
      </c>
      <c r="AB1744" s="5">
        <f t="shared" si="458"/>
        <v>1</v>
      </c>
      <c r="AC1744" s="5">
        <f t="shared" si="459"/>
        <v>1</v>
      </c>
      <c r="AD1744" s="5">
        <f t="shared" si="460"/>
        <v>1</v>
      </c>
    </row>
    <row r="1745" spans="15:30" x14ac:dyDescent="0.2">
      <c r="O1745" s="6">
        <f t="shared" si="445"/>
        <v>175.18999999999434</v>
      </c>
      <c r="P1745" s="6">
        <f t="shared" si="446"/>
        <v>175.19999999999433</v>
      </c>
      <c r="Q1745" s="5">
        <f t="shared" si="447"/>
        <v>1</v>
      </c>
      <c r="R1745" s="5">
        <f t="shared" si="448"/>
        <v>1</v>
      </c>
      <c r="S1745" s="5">
        <f t="shared" si="449"/>
        <v>1</v>
      </c>
      <c r="T1745" s="5">
        <f t="shared" si="450"/>
        <v>1</v>
      </c>
      <c r="U1745" s="5">
        <f t="shared" si="451"/>
        <v>1</v>
      </c>
      <c r="V1745" s="5">
        <f t="shared" si="452"/>
        <v>1</v>
      </c>
      <c r="W1745" s="5">
        <f t="shared" si="453"/>
        <v>1</v>
      </c>
      <c r="X1745" s="5">
        <f t="shared" si="454"/>
        <v>1</v>
      </c>
      <c r="Y1745" s="5">
        <f t="shared" si="455"/>
        <v>1</v>
      </c>
      <c r="Z1745" s="5">
        <f t="shared" si="456"/>
        <v>1</v>
      </c>
      <c r="AA1745" s="5">
        <f t="shared" si="457"/>
        <v>1</v>
      </c>
      <c r="AB1745" s="5">
        <f t="shared" si="458"/>
        <v>1</v>
      </c>
      <c r="AC1745" s="5">
        <f t="shared" si="459"/>
        <v>1</v>
      </c>
      <c r="AD1745" s="5">
        <f t="shared" si="460"/>
        <v>1</v>
      </c>
    </row>
    <row r="1746" spans="15:30" x14ac:dyDescent="0.2">
      <c r="O1746" s="6">
        <f t="shared" si="445"/>
        <v>175.28999999999434</v>
      </c>
      <c r="P1746" s="6">
        <f t="shared" si="446"/>
        <v>175.29999999999433</v>
      </c>
      <c r="Q1746" s="5">
        <f t="shared" si="447"/>
        <v>1</v>
      </c>
      <c r="R1746" s="5">
        <f t="shared" si="448"/>
        <v>1</v>
      </c>
      <c r="S1746" s="5">
        <f t="shared" si="449"/>
        <v>1</v>
      </c>
      <c r="T1746" s="5">
        <f t="shared" si="450"/>
        <v>1</v>
      </c>
      <c r="U1746" s="5">
        <f t="shared" si="451"/>
        <v>1</v>
      </c>
      <c r="V1746" s="5">
        <f t="shared" si="452"/>
        <v>1</v>
      </c>
      <c r="W1746" s="5">
        <f t="shared" si="453"/>
        <v>1</v>
      </c>
      <c r="X1746" s="5">
        <f t="shared" si="454"/>
        <v>1</v>
      </c>
      <c r="Y1746" s="5">
        <f t="shared" si="455"/>
        <v>1</v>
      </c>
      <c r="Z1746" s="5">
        <f t="shared" si="456"/>
        <v>1</v>
      </c>
      <c r="AA1746" s="5">
        <f t="shared" si="457"/>
        <v>1</v>
      </c>
      <c r="AB1746" s="5">
        <f t="shared" si="458"/>
        <v>1</v>
      </c>
      <c r="AC1746" s="5">
        <f t="shared" si="459"/>
        <v>1</v>
      </c>
      <c r="AD1746" s="5">
        <f t="shared" si="460"/>
        <v>1</v>
      </c>
    </row>
    <row r="1747" spans="15:30" x14ac:dyDescent="0.2">
      <c r="O1747" s="6">
        <f t="shared" si="445"/>
        <v>175.38999999999433</v>
      </c>
      <c r="P1747" s="6">
        <f t="shared" si="446"/>
        <v>175.39999999999432</v>
      </c>
      <c r="Q1747" s="5">
        <f t="shared" si="447"/>
        <v>1</v>
      </c>
      <c r="R1747" s="5">
        <f t="shared" si="448"/>
        <v>1</v>
      </c>
      <c r="S1747" s="5">
        <f t="shared" si="449"/>
        <v>1</v>
      </c>
      <c r="T1747" s="5">
        <f t="shared" si="450"/>
        <v>1</v>
      </c>
      <c r="U1747" s="5">
        <f t="shared" si="451"/>
        <v>1</v>
      </c>
      <c r="V1747" s="5">
        <f t="shared" si="452"/>
        <v>1</v>
      </c>
      <c r="W1747" s="5">
        <f t="shared" si="453"/>
        <v>1</v>
      </c>
      <c r="X1747" s="5">
        <f t="shared" si="454"/>
        <v>1</v>
      </c>
      <c r="Y1747" s="5">
        <f t="shared" si="455"/>
        <v>1</v>
      </c>
      <c r="Z1747" s="5">
        <f t="shared" si="456"/>
        <v>1</v>
      </c>
      <c r="AA1747" s="5">
        <f t="shared" si="457"/>
        <v>1</v>
      </c>
      <c r="AB1747" s="5">
        <f t="shared" si="458"/>
        <v>1</v>
      </c>
      <c r="AC1747" s="5">
        <f t="shared" si="459"/>
        <v>1</v>
      </c>
      <c r="AD1747" s="5">
        <f t="shared" si="460"/>
        <v>1</v>
      </c>
    </row>
    <row r="1748" spans="15:30" x14ac:dyDescent="0.2">
      <c r="O1748" s="6">
        <f t="shared" si="445"/>
        <v>175.48999999999432</v>
      </c>
      <c r="P1748" s="6">
        <f t="shared" si="446"/>
        <v>175.49999999999432</v>
      </c>
      <c r="Q1748" s="5">
        <f t="shared" si="447"/>
        <v>1</v>
      </c>
      <c r="R1748" s="5">
        <f t="shared" si="448"/>
        <v>1</v>
      </c>
      <c r="S1748" s="5">
        <f t="shared" si="449"/>
        <v>1</v>
      </c>
      <c r="T1748" s="5">
        <f t="shared" si="450"/>
        <v>1</v>
      </c>
      <c r="U1748" s="5">
        <f t="shared" si="451"/>
        <v>1</v>
      </c>
      <c r="V1748" s="5">
        <f t="shared" si="452"/>
        <v>1</v>
      </c>
      <c r="W1748" s="5">
        <f t="shared" si="453"/>
        <v>1</v>
      </c>
      <c r="X1748" s="5">
        <f t="shared" si="454"/>
        <v>1</v>
      </c>
      <c r="Y1748" s="5">
        <f t="shared" si="455"/>
        <v>1</v>
      </c>
      <c r="Z1748" s="5">
        <f t="shared" si="456"/>
        <v>1</v>
      </c>
      <c r="AA1748" s="5">
        <f t="shared" si="457"/>
        <v>1</v>
      </c>
      <c r="AB1748" s="5">
        <f t="shared" si="458"/>
        <v>1</v>
      </c>
      <c r="AC1748" s="5">
        <f t="shared" si="459"/>
        <v>1</v>
      </c>
      <c r="AD1748" s="5">
        <f t="shared" si="460"/>
        <v>1</v>
      </c>
    </row>
    <row r="1749" spans="15:30" x14ac:dyDescent="0.2">
      <c r="O1749" s="6">
        <f t="shared" si="445"/>
        <v>175.58999999999432</v>
      </c>
      <c r="P1749" s="6">
        <f t="shared" si="446"/>
        <v>175.59999999999431</v>
      </c>
      <c r="Q1749" s="5">
        <f t="shared" si="447"/>
        <v>1</v>
      </c>
      <c r="R1749" s="5">
        <f t="shared" si="448"/>
        <v>1</v>
      </c>
      <c r="S1749" s="5">
        <f t="shared" si="449"/>
        <v>1</v>
      </c>
      <c r="T1749" s="5">
        <f t="shared" si="450"/>
        <v>1</v>
      </c>
      <c r="U1749" s="5">
        <f t="shared" si="451"/>
        <v>1</v>
      </c>
      <c r="V1749" s="5">
        <f t="shared" si="452"/>
        <v>1</v>
      </c>
      <c r="W1749" s="5">
        <f t="shared" si="453"/>
        <v>1</v>
      </c>
      <c r="X1749" s="5">
        <f t="shared" si="454"/>
        <v>1</v>
      </c>
      <c r="Y1749" s="5">
        <f t="shared" si="455"/>
        <v>1</v>
      </c>
      <c r="Z1749" s="5">
        <f t="shared" si="456"/>
        <v>1</v>
      </c>
      <c r="AA1749" s="5">
        <f t="shared" si="457"/>
        <v>1</v>
      </c>
      <c r="AB1749" s="5">
        <f t="shared" si="458"/>
        <v>1</v>
      </c>
      <c r="AC1749" s="5">
        <f t="shared" si="459"/>
        <v>1</v>
      </c>
      <c r="AD1749" s="5">
        <f t="shared" si="460"/>
        <v>1</v>
      </c>
    </row>
    <row r="1750" spans="15:30" x14ac:dyDescent="0.2">
      <c r="O1750" s="6">
        <f t="shared" si="445"/>
        <v>175.68999999999431</v>
      </c>
      <c r="P1750" s="6">
        <f t="shared" si="446"/>
        <v>175.6999999999943</v>
      </c>
      <c r="Q1750" s="5">
        <f t="shared" si="447"/>
        <v>1</v>
      </c>
      <c r="R1750" s="5">
        <f t="shared" si="448"/>
        <v>1</v>
      </c>
      <c r="S1750" s="5">
        <f t="shared" si="449"/>
        <v>1</v>
      </c>
      <c r="T1750" s="5">
        <f t="shared" si="450"/>
        <v>1</v>
      </c>
      <c r="U1750" s="5">
        <f t="shared" si="451"/>
        <v>1</v>
      </c>
      <c r="V1750" s="5">
        <f t="shared" si="452"/>
        <v>1</v>
      </c>
      <c r="W1750" s="5">
        <f t="shared" si="453"/>
        <v>1</v>
      </c>
      <c r="X1750" s="5">
        <f t="shared" si="454"/>
        <v>1</v>
      </c>
      <c r="Y1750" s="5">
        <f t="shared" si="455"/>
        <v>1</v>
      </c>
      <c r="Z1750" s="5">
        <f t="shared" si="456"/>
        <v>1</v>
      </c>
      <c r="AA1750" s="5">
        <f t="shared" si="457"/>
        <v>1</v>
      </c>
      <c r="AB1750" s="5">
        <f t="shared" si="458"/>
        <v>1</v>
      </c>
      <c r="AC1750" s="5">
        <f t="shared" si="459"/>
        <v>1</v>
      </c>
      <c r="AD1750" s="5">
        <f t="shared" si="460"/>
        <v>1</v>
      </c>
    </row>
    <row r="1751" spans="15:30" x14ac:dyDescent="0.2">
      <c r="O1751" s="6">
        <f t="shared" si="445"/>
        <v>175.78999999999431</v>
      </c>
      <c r="P1751" s="6">
        <f t="shared" si="446"/>
        <v>175.7999999999943</v>
      </c>
      <c r="Q1751" s="5">
        <f t="shared" si="447"/>
        <v>1</v>
      </c>
      <c r="R1751" s="5">
        <f t="shared" si="448"/>
        <v>1</v>
      </c>
      <c r="S1751" s="5">
        <f t="shared" si="449"/>
        <v>1</v>
      </c>
      <c r="T1751" s="5">
        <f t="shared" si="450"/>
        <v>1</v>
      </c>
      <c r="U1751" s="5">
        <f t="shared" si="451"/>
        <v>1</v>
      </c>
      <c r="V1751" s="5">
        <f t="shared" si="452"/>
        <v>1</v>
      </c>
      <c r="W1751" s="5">
        <f t="shared" si="453"/>
        <v>1</v>
      </c>
      <c r="X1751" s="5">
        <f t="shared" si="454"/>
        <v>1</v>
      </c>
      <c r="Y1751" s="5">
        <f t="shared" si="455"/>
        <v>1</v>
      </c>
      <c r="Z1751" s="5">
        <f t="shared" si="456"/>
        <v>1</v>
      </c>
      <c r="AA1751" s="5">
        <f t="shared" si="457"/>
        <v>1</v>
      </c>
      <c r="AB1751" s="5">
        <f t="shared" si="458"/>
        <v>1</v>
      </c>
      <c r="AC1751" s="5">
        <f t="shared" si="459"/>
        <v>1</v>
      </c>
      <c r="AD1751" s="5">
        <f t="shared" si="460"/>
        <v>1</v>
      </c>
    </row>
    <row r="1752" spans="15:30" x14ac:dyDescent="0.2">
      <c r="O1752" s="6">
        <f t="shared" si="445"/>
        <v>175.8899999999943</v>
      </c>
      <c r="P1752" s="6">
        <f t="shared" si="446"/>
        <v>175.89999999999429</v>
      </c>
      <c r="Q1752" s="5">
        <f t="shared" si="447"/>
        <v>1</v>
      </c>
      <c r="R1752" s="5">
        <f t="shared" si="448"/>
        <v>1</v>
      </c>
      <c r="S1752" s="5">
        <f t="shared" si="449"/>
        <v>1</v>
      </c>
      <c r="T1752" s="5">
        <f t="shared" si="450"/>
        <v>1</v>
      </c>
      <c r="U1752" s="5">
        <f t="shared" si="451"/>
        <v>1</v>
      </c>
      <c r="V1752" s="5">
        <f t="shared" si="452"/>
        <v>1</v>
      </c>
      <c r="W1752" s="5">
        <f t="shared" si="453"/>
        <v>1</v>
      </c>
      <c r="X1752" s="5">
        <f t="shared" si="454"/>
        <v>1</v>
      </c>
      <c r="Y1752" s="5">
        <f t="shared" si="455"/>
        <v>1</v>
      </c>
      <c r="Z1752" s="5">
        <f t="shared" si="456"/>
        <v>1</v>
      </c>
      <c r="AA1752" s="5">
        <f t="shared" si="457"/>
        <v>1</v>
      </c>
      <c r="AB1752" s="5">
        <f t="shared" si="458"/>
        <v>1</v>
      </c>
      <c r="AC1752" s="5">
        <f t="shared" si="459"/>
        <v>1</v>
      </c>
      <c r="AD1752" s="5">
        <f t="shared" si="460"/>
        <v>1</v>
      </c>
    </row>
    <row r="1753" spans="15:30" x14ac:dyDescent="0.2">
      <c r="O1753" s="6">
        <f t="shared" si="445"/>
        <v>175.9899999999943</v>
      </c>
      <c r="P1753" s="6">
        <f t="shared" si="446"/>
        <v>175.99999999999429</v>
      </c>
      <c r="Q1753" s="5">
        <f t="shared" si="447"/>
        <v>1</v>
      </c>
      <c r="R1753" s="5">
        <f t="shared" si="448"/>
        <v>1</v>
      </c>
      <c r="S1753" s="5">
        <f t="shared" si="449"/>
        <v>1</v>
      </c>
      <c r="T1753" s="5">
        <f t="shared" si="450"/>
        <v>1</v>
      </c>
      <c r="U1753" s="5">
        <f t="shared" si="451"/>
        <v>1</v>
      </c>
      <c r="V1753" s="5">
        <f t="shared" si="452"/>
        <v>1</v>
      </c>
      <c r="W1753" s="5">
        <f t="shared" si="453"/>
        <v>1</v>
      </c>
      <c r="X1753" s="5">
        <f t="shared" si="454"/>
        <v>1</v>
      </c>
      <c r="Y1753" s="5">
        <f t="shared" si="455"/>
        <v>1</v>
      </c>
      <c r="Z1753" s="5">
        <f t="shared" si="456"/>
        <v>1</v>
      </c>
      <c r="AA1753" s="5">
        <f t="shared" si="457"/>
        <v>1</v>
      </c>
      <c r="AB1753" s="5">
        <f t="shared" si="458"/>
        <v>1</v>
      </c>
      <c r="AC1753" s="5">
        <f t="shared" si="459"/>
        <v>1</v>
      </c>
      <c r="AD1753" s="5">
        <f t="shared" si="460"/>
        <v>1</v>
      </c>
    </row>
    <row r="1754" spans="15:30" x14ac:dyDescent="0.2">
      <c r="O1754" s="6">
        <f t="shared" si="445"/>
        <v>176.08999999999429</v>
      </c>
      <c r="P1754" s="6">
        <f t="shared" si="446"/>
        <v>176.09999999999428</v>
      </c>
      <c r="Q1754" s="5">
        <f t="shared" si="447"/>
        <v>1</v>
      </c>
      <c r="R1754" s="5">
        <f t="shared" si="448"/>
        <v>1</v>
      </c>
      <c r="S1754" s="5">
        <f t="shared" si="449"/>
        <v>1</v>
      </c>
      <c r="T1754" s="5">
        <f t="shared" si="450"/>
        <v>1</v>
      </c>
      <c r="U1754" s="5">
        <f t="shared" si="451"/>
        <v>1</v>
      </c>
      <c r="V1754" s="5">
        <f t="shared" si="452"/>
        <v>1</v>
      </c>
      <c r="W1754" s="5">
        <f t="shared" si="453"/>
        <v>1</v>
      </c>
      <c r="X1754" s="5">
        <f t="shared" si="454"/>
        <v>1</v>
      </c>
      <c r="Y1754" s="5">
        <f t="shared" si="455"/>
        <v>1</v>
      </c>
      <c r="Z1754" s="5">
        <f t="shared" si="456"/>
        <v>1</v>
      </c>
      <c r="AA1754" s="5">
        <f t="shared" si="457"/>
        <v>1</v>
      </c>
      <c r="AB1754" s="5">
        <f t="shared" si="458"/>
        <v>1</v>
      </c>
      <c r="AC1754" s="5">
        <f t="shared" si="459"/>
        <v>1</v>
      </c>
      <c r="AD1754" s="5">
        <f t="shared" si="460"/>
        <v>1</v>
      </c>
    </row>
    <row r="1755" spans="15:30" x14ac:dyDescent="0.2">
      <c r="O1755" s="6">
        <f t="shared" si="445"/>
        <v>176.18999999999428</v>
      </c>
      <c r="P1755" s="6">
        <f t="shared" si="446"/>
        <v>176.19999999999428</v>
      </c>
      <c r="Q1755" s="5">
        <f t="shared" si="447"/>
        <v>1</v>
      </c>
      <c r="R1755" s="5">
        <f t="shared" si="448"/>
        <v>1</v>
      </c>
      <c r="S1755" s="5">
        <f t="shared" si="449"/>
        <v>1</v>
      </c>
      <c r="T1755" s="5">
        <f t="shared" si="450"/>
        <v>1</v>
      </c>
      <c r="U1755" s="5">
        <f t="shared" si="451"/>
        <v>1</v>
      </c>
      <c r="V1755" s="5">
        <f t="shared" si="452"/>
        <v>1</v>
      </c>
      <c r="W1755" s="5">
        <f t="shared" si="453"/>
        <v>1</v>
      </c>
      <c r="X1755" s="5">
        <f t="shared" si="454"/>
        <v>1</v>
      </c>
      <c r="Y1755" s="5">
        <f t="shared" si="455"/>
        <v>1</v>
      </c>
      <c r="Z1755" s="5">
        <f t="shared" si="456"/>
        <v>1</v>
      </c>
      <c r="AA1755" s="5">
        <f t="shared" si="457"/>
        <v>1</v>
      </c>
      <c r="AB1755" s="5">
        <f t="shared" si="458"/>
        <v>1</v>
      </c>
      <c r="AC1755" s="5">
        <f t="shared" si="459"/>
        <v>1</v>
      </c>
      <c r="AD1755" s="5">
        <f t="shared" si="460"/>
        <v>1</v>
      </c>
    </row>
    <row r="1756" spans="15:30" x14ac:dyDescent="0.2">
      <c r="O1756" s="6">
        <f t="shared" si="445"/>
        <v>176.28999999999428</v>
      </c>
      <c r="P1756" s="6">
        <f t="shared" si="446"/>
        <v>176.29999999999427</v>
      </c>
      <c r="Q1756" s="5">
        <f t="shared" si="447"/>
        <v>1</v>
      </c>
      <c r="R1756" s="5">
        <f t="shared" si="448"/>
        <v>1</v>
      </c>
      <c r="S1756" s="5">
        <f t="shared" si="449"/>
        <v>1</v>
      </c>
      <c r="T1756" s="5">
        <f t="shared" si="450"/>
        <v>1</v>
      </c>
      <c r="U1756" s="5">
        <f t="shared" si="451"/>
        <v>1</v>
      </c>
      <c r="V1756" s="5">
        <f t="shared" si="452"/>
        <v>1</v>
      </c>
      <c r="W1756" s="5">
        <f t="shared" si="453"/>
        <v>1</v>
      </c>
      <c r="X1756" s="5">
        <f t="shared" si="454"/>
        <v>1</v>
      </c>
      <c r="Y1756" s="5">
        <f t="shared" si="455"/>
        <v>1</v>
      </c>
      <c r="Z1756" s="5">
        <f t="shared" si="456"/>
        <v>1</v>
      </c>
      <c r="AA1756" s="5">
        <f t="shared" si="457"/>
        <v>1</v>
      </c>
      <c r="AB1756" s="5">
        <f t="shared" si="458"/>
        <v>1</v>
      </c>
      <c r="AC1756" s="5">
        <f t="shared" si="459"/>
        <v>1</v>
      </c>
      <c r="AD1756" s="5">
        <f t="shared" si="460"/>
        <v>1</v>
      </c>
    </row>
    <row r="1757" spans="15:30" x14ac:dyDescent="0.2">
      <c r="O1757" s="6">
        <f t="shared" si="445"/>
        <v>176.38999999999427</v>
      </c>
      <c r="P1757" s="6">
        <f t="shared" si="446"/>
        <v>176.39999999999426</v>
      </c>
      <c r="Q1757" s="5">
        <f t="shared" si="447"/>
        <v>1</v>
      </c>
      <c r="R1757" s="5">
        <f t="shared" si="448"/>
        <v>1</v>
      </c>
      <c r="S1757" s="5">
        <f t="shared" si="449"/>
        <v>1</v>
      </c>
      <c r="T1757" s="5">
        <f t="shared" si="450"/>
        <v>1</v>
      </c>
      <c r="U1757" s="5">
        <f t="shared" si="451"/>
        <v>1</v>
      </c>
      <c r="V1757" s="5">
        <f t="shared" si="452"/>
        <v>1</v>
      </c>
      <c r="W1757" s="5">
        <f t="shared" si="453"/>
        <v>1</v>
      </c>
      <c r="X1757" s="5">
        <f t="shared" si="454"/>
        <v>1</v>
      </c>
      <c r="Y1757" s="5">
        <f t="shared" si="455"/>
        <v>1</v>
      </c>
      <c r="Z1757" s="5">
        <f t="shared" si="456"/>
        <v>1</v>
      </c>
      <c r="AA1757" s="5">
        <f t="shared" si="457"/>
        <v>1</v>
      </c>
      <c r="AB1757" s="5">
        <f t="shared" si="458"/>
        <v>1</v>
      </c>
      <c r="AC1757" s="5">
        <f t="shared" si="459"/>
        <v>1</v>
      </c>
      <c r="AD1757" s="5">
        <f t="shared" si="460"/>
        <v>1</v>
      </c>
    </row>
    <row r="1758" spans="15:30" x14ac:dyDescent="0.2">
      <c r="O1758" s="6">
        <f t="shared" si="445"/>
        <v>176.48999999999427</v>
      </c>
      <c r="P1758" s="6">
        <f t="shared" si="446"/>
        <v>176.49999999999426</v>
      </c>
      <c r="Q1758" s="5">
        <f t="shared" si="447"/>
        <v>1</v>
      </c>
      <c r="R1758" s="5">
        <f t="shared" si="448"/>
        <v>1</v>
      </c>
      <c r="S1758" s="5">
        <f t="shared" si="449"/>
        <v>1</v>
      </c>
      <c r="T1758" s="5">
        <f t="shared" si="450"/>
        <v>1</v>
      </c>
      <c r="U1758" s="5">
        <f t="shared" si="451"/>
        <v>1</v>
      </c>
      <c r="V1758" s="5">
        <f t="shared" si="452"/>
        <v>1</v>
      </c>
      <c r="W1758" s="5">
        <f t="shared" si="453"/>
        <v>1</v>
      </c>
      <c r="X1758" s="5">
        <f t="shared" si="454"/>
        <v>1</v>
      </c>
      <c r="Y1758" s="5">
        <f t="shared" si="455"/>
        <v>1</v>
      </c>
      <c r="Z1758" s="5">
        <f t="shared" si="456"/>
        <v>1</v>
      </c>
      <c r="AA1758" s="5">
        <f t="shared" si="457"/>
        <v>1</v>
      </c>
      <c r="AB1758" s="5">
        <f t="shared" si="458"/>
        <v>1</v>
      </c>
      <c r="AC1758" s="5">
        <f t="shared" si="459"/>
        <v>1</v>
      </c>
      <c r="AD1758" s="5">
        <f t="shared" si="460"/>
        <v>1</v>
      </c>
    </row>
    <row r="1759" spans="15:30" x14ac:dyDescent="0.2">
      <c r="O1759" s="6">
        <f t="shared" si="445"/>
        <v>176.58999999999426</v>
      </c>
      <c r="P1759" s="6">
        <f t="shared" si="446"/>
        <v>176.59999999999425</v>
      </c>
      <c r="Q1759" s="5">
        <f t="shared" si="447"/>
        <v>1</v>
      </c>
      <c r="R1759" s="5">
        <f t="shared" si="448"/>
        <v>1</v>
      </c>
      <c r="S1759" s="5">
        <f t="shared" si="449"/>
        <v>1</v>
      </c>
      <c r="T1759" s="5">
        <f t="shared" si="450"/>
        <v>1</v>
      </c>
      <c r="U1759" s="5">
        <f t="shared" si="451"/>
        <v>1</v>
      </c>
      <c r="V1759" s="5">
        <f t="shared" si="452"/>
        <v>1</v>
      </c>
      <c r="W1759" s="5">
        <f t="shared" si="453"/>
        <v>1</v>
      </c>
      <c r="X1759" s="5">
        <f t="shared" si="454"/>
        <v>1</v>
      </c>
      <c r="Y1759" s="5">
        <f t="shared" si="455"/>
        <v>1</v>
      </c>
      <c r="Z1759" s="5">
        <f t="shared" si="456"/>
        <v>1</v>
      </c>
      <c r="AA1759" s="5">
        <f t="shared" si="457"/>
        <v>1</v>
      </c>
      <c r="AB1759" s="5">
        <f t="shared" si="458"/>
        <v>1</v>
      </c>
      <c r="AC1759" s="5">
        <f t="shared" si="459"/>
        <v>1</v>
      </c>
      <c r="AD1759" s="5">
        <f t="shared" si="460"/>
        <v>1</v>
      </c>
    </row>
    <row r="1760" spans="15:30" x14ac:dyDescent="0.2">
      <c r="O1760" s="6">
        <f t="shared" si="445"/>
        <v>176.68999999999426</v>
      </c>
      <c r="P1760" s="6">
        <f t="shared" si="446"/>
        <v>176.69999999999425</v>
      </c>
      <c r="Q1760" s="5">
        <f t="shared" si="447"/>
        <v>1</v>
      </c>
      <c r="R1760" s="5">
        <f t="shared" si="448"/>
        <v>1</v>
      </c>
      <c r="S1760" s="5">
        <f t="shared" si="449"/>
        <v>1</v>
      </c>
      <c r="T1760" s="5">
        <f t="shared" si="450"/>
        <v>1</v>
      </c>
      <c r="U1760" s="5">
        <f t="shared" si="451"/>
        <v>1</v>
      </c>
      <c r="V1760" s="5">
        <f t="shared" si="452"/>
        <v>1</v>
      </c>
      <c r="W1760" s="5">
        <f t="shared" si="453"/>
        <v>1</v>
      </c>
      <c r="X1760" s="5">
        <f t="shared" si="454"/>
        <v>1</v>
      </c>
      <c r="Y1760" s="5">
        <f t="shared" si="455"/>
        <v>1</v>
      </c>
      <c r="Z1760" s="5">
        <f t="shared" si="456"/>
        <v>1</v>
      </c>
      <c r="AA1760" s="5">
        <f t="shared" si="457"/>
        <v>1</v>
      </c>
      <c r="AB1760" s="5">
        <f t="shared" si="458"/>
        <v>1</v>
      </c>
      <c r="AC1760" s="5">
        <f t="shared" si="459"/>
        <v>1</v>
      </c>
      <c r="AD1760" s="5">
        <f t="shared" si="460"/>
        <v>1</v>
      </c>
    </row>
    <row r="1761" spans="15:30" x14ac:dyDescent="0.2">
      <c r="O1761" s="6">
        <f t="shared" si="445"/>
        <v>176.78999999999425</v>
      </c>
      <c r="P1761" s="6">
        <f t="shared" si="446"/>
        <v>176.79999999999424</v>
      </c>
      <c r="Q1761" s="5">
        <f t="shared" si="447"/>
        <v>1</v>
      </c>
      <c r="R1761" s="5">
        <f t="shared" si="448"/>
        <v>1</v>
      </c>
      <c r="S1761" s="5">
        <f t="shared" si="449"/>
        <v>1</v>
      </c>
      <c r="T1761" s="5">
        <f t="shared" si="450"/>
        <v>1</v>
      </c>
      <c r="U1761" s="5">
        <f t="shared" si="451"/>
        <v>1</v>
      </c>
      <c r="V1761" s="5">
        <f t="shared" si="452"/>
        <v>1</v>
      </c>
      <c r="W1761" s="5">
        <f t="shared" si="453"/>
        <v>1</v>
      </c>
      <c r="X1761" s="5">
        <f t="shared" si="454"/>
        <v>1</v>
      </c>
      <c r="Y1761" s="5">
        <f t="shared" si="455"/>
        <v>1</v>
      </c>
      <c r="Z1761" s="5">
        <f t="shared" si="456"/>
        <v>1</v>
      </c>
      <c r="AA1761" s="5">
        <f t="shared" si="457"/>
        <v>1</v>
      </c>
      <c r="AB1761" s="5">
        <f t="shared" si="458"/>
        <v>1</v>
      </c>
      <c r="AC1761" s="5">
        <f t="shared" si="459"/>
        <v>1</v>
      </c>
      <c r="AD1761" s="5">
        <f t="shared" si="460"/>
        <v>1</v>
      </c>
    </row>
    <row r="1762" spans="15:30" x14ac:dyDescent="0.2">
      <c r="O1762" s="6">
        <f t="shared" si="445"/>
        <v>176.88999999999425</v>
      </c>
      <c r="P1762" s="6">
        <f t="shared" si="446"/>
        <v>176.89999999999424</v>
      </c>
      <c r="Q1762" s="5">
        <f t="shared" si="447"/>
        <v>1</v>
      </c>
      <c r="R1762" s="5">
        <f t="shared" si="448"/>
        <v>1</v>
      </c>
      <c r="S1762" s="5">
        <f t="shared" si="449"/>
        <v>1</v>
      </c>
      <c r="T1762" s="5">
        <f t="shared" si="450"/>
        <v>1</v>
      </c>
      <c r="U1762" s="5">
        <f t="shared" si="451"/>
        <v>1</v>
      </c>
      <c r="V1762" s="5">
        <f t="shared" si="452"/>
        <v>1</v>
      </c>
      <c r="W1762" s="5">
        <f t="shared" si="453"/>
        <v>1</v>
      </c>
      <c r="X1762" s="5">
        <f t="shared" si="454"/>
        <v>1</v>
      </c>
      <c r="Y1762" s="5">
        <f t="shared" si="455"/>
        <v>1</v>
      </c>
      <c r="Z1762" s="5">
        <f t="shared" si="456"/>
        <v>1</v>
      </c>
      <c r="AA1762" s="5">
        <f t="shared" si="457"/>
        <v>1</v>
      </c>
      <c r="AB1762" s="5">
        <f t="shared" si="458"/>
        <v>1</v>
      </c>
      <c r="AC1762" s="5">
        <f t="shared" si="459"/>
        <v>1</v>
      </c>
      <c r="AD1762" s="5">
        <f t="shared" si="460"/>
        <v>1</v>
      </c>
    </row>
    <row r="1763" spans="15:30" x14ac:dyDescent="0.2">
      <c r="O1763" s="6">
        <f t="shared" si="445"/>
        <v>176.98999999999424</v>
      </c>
      <c r="P1763" s="6">
        <f t="shared" si="446"/>
        <v>176.99999999999423</v>
      </c>
      <c r="Q1763" s="5">
        <f t="shared" si="447"/>
        <v>1</v>
      </c>
      <c r="R1763" s="5">
        <f t="shared" si="448"/>
        <v>1</v>
      </c>
      <c r="S1763" s="5">
        <f t="shared" si="449"/>
        <v>1</v>
      </c>
      <c r="T1763" s="5">
        <f t="shared" si="450"/>
        <v>1</v>
      </c>
      <c r="U1763" s="5">
        <f t="shared" si="451"/>
        <v>1</v>
      </c>
      <c r="V1763" s="5">
        <f t="shared" si="452"/>
        <v>1</v>
      </c>
      <c r="W1763" s="5">
        <f t="shared" si="453"/>
        <v>1</v>
      </c>
      <c r="X1763" s="5">
        <f t="shared" si="454"/>
        <v>1</v>
      </c>
      <c r="Y1763" s="5">
        <f t="shared" si="455"/>
        <v>1</v>
      </c>
      <c r="Z1763" s="5">
        <f t="shared" si="456"/>
        <v>1</v>
      </c>
      <c r="AA1763" s="5">
        <f t="shared" si="457"/>
        <v>1</v>
      </c>
      <c r="AB1763" s="5">
        <f t="shared" si="458"/>
        <v>1</v>
      </c>
      <c r="AC1763" s="5">
        <f t="shared" si="459"/>
        <v>1</v>
      </c>
      <c r="AD1763" s="5">
        <f t="shared" si="460"/>
        <v>1</v>
      </c>
    </row>
    <row r="1764" spans="15:30" x14ac:dyDescent="0.2">
      <c r="O1764" s="6">
        <f t="shared" si="445"/>
        <v>177.08999999999423</v>
      </c>
      <c r="P1764" s="6">
        <f t="shared" si="446"/>
        <v>177.09999999999422</v>
      </c>
      <c r="Q1764" s="5">
        <f t="shared" si="447"/>
        <v>1</v>
      </c>
      <c r="R1764" s="5">
        <f t="shared" si="448"/>
        <v>1</v>
      </c>
      <c r="S1764" s="5">
        <f t="shared" si="449"/>
        <v>1</v>
      </c>
      <c r="T1764" s="5">
        <f t="shared" si="450"/>
        <v>1</v>
      </c>
      <c r="U1764" s="5">
        <f t="shared" si="451"/>
        <v>1</v>
      </c>
      <c r="V1764" s="5">
        <f t="shared" si="452"/>
        <v>1</v>
      </c>
      <c r="W1764" s="5">
        <f t="shared" si="453"/>
        <v>1</v>
      </c>
      <c r="X1764" s="5">
        <f t="shared" si="454"/>
        <v>1</v>
      </c>
      <c r="Y1764" s="5">
        <f t="shared" si="455"/>
        <v>1</v>
      </c>
      <c r="Z1764" s="5">
        <f t="shared" si="456"/>
        <v>1</v>
      </c>
      <c r="AA1764" s="5">
        <f t="shared" si="457"/>
        <v>1</v>
      </c>
      <c r="AB1764" s="5">
        <f t="shared" si="458"/>
        <v>1</v>
      </c>
      <c r="AC1764" s="5">
        <f t="shared" si="459"/>
        <v>1</v>
      </c>
      <c r="AD1764" s="5">
        <f t="shared" si="460"/>
        <v>1</v>
      </c>
    </row>
    <row r="1765" spans="15:30" x14ac:dyDescent="0.2">
      <c r="O1765" s="6">
        <f t="shared" si="445"/>
        <v>177.18999999999423</v>
      </c>
      <c r="P1765" s="6">
        <f t="shared" si="446"/>
        <v>177.19999999999422</v>
      </c>
      <c r="Q1765" s="5">
        <f t="shared" si="447"/>
        <v>1</v>
      </c>
      <c r="R1765" s="5">
        <f t="shared" si="448"/>
        <v>1</v>
      </c>
      <c r="S1765" s="5">
        <f t="shared" si="449"/>
        <v>1</v>
      </c>
      <c r="T1765" s="5">
        <f t="shared" si="450"/>
        <v>1</v>
      </c>
      <c r="U1765" s="5">
        <f t="shared" si="451"/>
        <v>1</v>
      </c>
      <c r="V1765" s="5">
        <f t="shared" si="452"/>
        <v>1</v>
      </c>
      <c r="W1765" s="5">
        <f t="shared" si="453"/>
        <v>1</v>
      </c>
      <c r="X1765" s="5">
        <f t="shared" si="454"/>
        <v>1</v>
      </c>
      <c r="Y1765" s="5">
        <f t="shared" si="455"/>
        <v>1</v>
      </c>
      <c r="Z1765" s="5">
        <f t="shared" si="456"/>
        <v>1</v>
      </c>
      <c r="AA1765" s="5">
        <f t="shared" si="457"/>
        <v>1</v>
      </c>
      <c r="AB1765" s="5">
        <f t="shared" si="458"/>
        <v>1</v>
      </c>
      <c r="AC1765" s="5">
        <f t="shared" si="459"/>
        <v>1</v>
      </c>
      <c r="AD1765" s="5">
        <f t="shared" si="460"/>
        <v>1</v>
      </c>
    </row>
    <row r="1766" spans="15:30" x14ac:dyDescent="0.2">
      <c r="O1766" s="6">
        <f t="shared" si="445"/>
        <v>177.28999999999422</v>
      </c>
      <c r="P1766" s="6">
        <f t="shared" si="446"/>
        <v>177.29999999999421</v>
      </c>
      <c r="Q1766" s="5">
        <f t="shared" si="447"/>
        <v>1</v>
      </c>
      <c r="R1766" s="5">
        <f t="shared" si="448"/>
        <v>1</v>
      </c>
      <c r="S1766" s="5">
        <f t="shared" si="449"/>
        <v>1</v>
      </c>
      <c r="T1766" s="5">
        <f t="shared" si="450"/>
        <v>1</v>
      </c>
      <c r="U1766" s="5">
        <f t="shared" si="451"/>
        <v>1</v>
      </c>
      <c r="V1766" s="5">
        <f t="shared" si="452"/>
        <v>1</v>
      </c>
      <c r="W1766" s="5">
        <f t="shared" si="453"/>
        <v>1</v>
      </c>
      <c r="X1766" s="5">
        <f t="shared" si="454"/>
        <v>1</v>
      </c>
      <c r="Y1766" s="5">
        <f t="shared" si="455"/>
        <v>1</v>
      </c>
      <c r="Z1766" s="5">
        <f t="shared" si="456"/>
        <v>1</v>
      </c>
      <c r="AA1766" s="5">
        <f t="shared" si="457"/>
        <v>1</v>
      </c>
      <c r="AB1766" s="5">
        <f t="shared" si="458"/>
        <v>1</v>
      </c>
      <c r="AC1766" s="5">
        <f t="shared" si="459"/>
        <v>1</v>
      </c>
      <c r="AD1766" s="5">
        <f t="shared" si="460"/>
        <v>1</v>
      </c>
    </row>
    <row r="1767" spans="15:30" x14ac:dyDescent="0.2">
      <c r="O1767" s="6">
        <f t="shared" si="445"/>
        <v>177.38999999999422</v>
      </c>
      <c r="P1767" s="6">
        <f t="shared" si="446"/>
        <v>177.39999999999421</v>
      </c>
      <c r="Q1767" s="5">
        <f t="shared" si="447"/>
        <v>1</v>
      </c>
      <c r="R1767" s="5">
        <f t="shared" si="448"/>
        <v>1</v>
      </c>
      <c r="S1767" s="5">
        <f t="shared" si="449"/>
        <v>1</v>
      </c>
      <c r="T1767" s="5">
        <f t="shared" si="450"/>
        <v>1</v>
      </c>
      <c r="U1767" s="5">
        <f t="shared" si="451"/>
        <v>1</v>
      </c>
      <c r="V1767" s="5">
        <f t="shared" si="452"/>
        <v>1</v>
      </c>
      <c r="W1767" s="5">
        <f t="shared" si="453"/>
        <v>1</v>
      </c>
      <c r="X1767" s="5">
        <f t="shared" si="454"/>
        <v>1</v>
      </c>
      <c r="Y1767" s="5">
        <f t="shared" si="455"/>
        <v>1</v>
      </c>
      <c r="Z1767" s="5">
        <f t="shared" si="456"/>
        <v>1</v>
      </c>
      <c r="AA1767" s="5">
        <f t="shared" si="457"/>
        <v>1</v>
      </c>
      <c r="AB1767" s="5">
        <f t="shared" si="458"/>
        <v>1</v>
      </c>
      <c r="AC1767" s="5">
        <f t="shared" si="459"/>
        <v>1</v>
      </c>
      <c r="AD1767" s="5">
        <f t="shared" si="460"/>
        <v>1</v>
      </c>
    </row>
    <row r="1768" spans="15:30" x14ac:dyDescent="0.2">
      <c r="O1768" s="6">
        <f t="shared" si="445"/>
        <v>177.48999999999421</v>
      </c>
      <c r="P1768" s="6">
        <f t="shared" si="446"/>
        <v>177.4999999999942</v>
      </c>
      <c r="Q1768" s="5">
        <f t="shared" si="447"/>
        <v>1</v>
      </c>
      <c r="R1768" s="5">
        <f t="shared" si="448"/>
        <v>1</v>
      </c>
      <c r="S1768" s="5">
        <f t="shared" si="449"/>
        <v>1</v>
      </c>
      <c r="T1768" s="5">
        <f t="shared" si="450"/>
        <v>1</v>
      </c>
      <c r="U1768" s="5">
        <f t="shared" si="451"/>
        <v>1</v>
      </c>
      <c r="V1768" s="5">
        <f t="shared" si="452"/>
        <v>1</v>
      </c>
      <c r="W1768" s="5">
        <f t="shared" si="453"/>
        <v>1</v>
      </c>
      <c r="X1768" s="5">
        <f t="shared" si="454"/>
        <v>1</v>
      </c>
      <c r="Y1768" s="5">
        <f t="shared" si="455"/>
        <v>1</v>
      </c>
      <c r="Z1768" s="5">
        <f t="shared" si="456"/>
        <v>1</v>
      </c>
      <c r="AA1768" s="5">
        <f t="shared" si="457"/>
        <v>1</v>
      </c>
      <c r="AB1768" s="5">
        <f t="shared" si="458"/>
        <v>1</v>
      </c>
      <c r="AC1768" s="5">
        <f t="shared" si="459"/>
        <v>1</v>
      </c>
      <c r="AD1768" s="5">
        <f t="shared" si="460"/>
        <v>1</v>
      </c>
    </row>
    <row r="1769" spans="15:30" x14ac:dyDescent="0.2">
      <c r="O1769" s="6">
        <f t="shared" si="445"/>
        <v>177.58999999999421</v>
      </c>
      <c r="P1769" s="6">
        <f t="shared" si="446"/>
        <v>177.5999999999942</v>
      </c>
      <c r="Q1769" s="5">
        <f t="shared" si="447"/>
        <v>1</v>
      </c>
      <c r="R1769" s="5">
        <f t="shared" si="448"/>
        <v>1</v>
      </c>
      <c r="S1769" s="5">
        <f t="shared" si="449"/>
        <v>1</v>
      </c>
      <c r="T1769" s="5">
        <f t="shared" si="450"/>
        <v>1</v>
      </c>
      <c r="U1769" s="5">
        <f t="shared" si="451"/>
        <v>1</v>
      </c>
      <c r="V1769" s="5">
        <f t="shared" si="452"/>
        <v>1</v>
      </c>
      <c r="W1769" s="5">
        <f t="shared" si="453"/>
        <v>1</v>
      </c>
      <c r="X1769" s="5">
        <f t="shared" si="454"/>
        <v>1</v>
      </c>
      <c r="Y1769" s="5">
        <f t="shared" si="455"/>
        <v>1</v>
      </c>
      <c r="Z1769" s="5">
        <f t="shared" si="456"/>
        <v>1</v>
      </c>
      <c r="AA1769" s="5">
        <f t="shared" si="457"/>
        <v>1</v>
      </c>
      <c r="AB1769" s="5">
        <f t="shared" si="458"/>
        <v>1</v>
      </c>
      <c r="AC1769" s="5">
        <f t="shared" si="459"/>
        <v>1</v>
      </c>
      <c r="AD1769" s="5">
        <f t="shared" si="460"/>
        <v>1</v>
      </c>
    </row>
    <row r="1770" spans="15:30" x14ac:dyDescent="0.2">
      <c r="O1770" s="6">
        <f t="shared" si="445"/>
        <v>177.6899999999942</v>
      </c>
      <c r="P1770" s="6">
        <f t="shared" si="446"/>
        <v>177.69999999999419</v>
      </c>
      <c r="Q1770" s="5">
        <f t="shared" si="447"/>
        <v>1</v>
      </c>
      <c r="R1770" s="5">
        <f t="shared" si="448"/>
        <v>1</v>
      </c>
      <c r="S1770" s="5">
        <f t="shared" si="449"/>
        <v>1</v>
      </c>
      <c r="T1770" s="5">
        <f t="shared" si="450"/>
        <v>1</v>
      </c>
      <c r="U1770" s="5">
        <f t="shared" si="451"/>
        <v>1</v>
      </c>
      <c r="V1770" s="5">
        <f t="shared" si="452"/>
        <v>1</v>
      </c>
      <c r="W1770" s="5">
        <f t="shared" si="453"/>
        <v>1</v>
      </c>
      <c r="X1770" s="5">
        <f t="shared" si="454"/>
        <v>1</v>
      </c>
      <c r="Y1770" s="5">
        <f t="shared" si="455"/>
        <v>1</v>
      </c>
      <c r="Z1770" s="5">
        <f t="shared" si="456"/>
        <v>1</v>
      </c>
      <c r="AA1770" s="5">
        <f t="shared" si="457"/>
        <v>1</v>
      </c>
      <c r="AB1770" s="5">
        <f t="shared" si="458"/>
        <v>1</v>
      </c>
      <c r="AC1770" s="5">
        <f t="shared" si="459"/>
        <v>1</v>
      </c>
      <c r="AD1770" s="5">
        <f t="shared" si="460"/>
        <v>1</v>
      </c>
    </row>
    <row r="1771" spans="15:30" x14ac:dyDescent="0.2">
      <c r="O1771" s="6">
        <f t="shared" si="445"/>
        <v>177.78999999999419</v>
      </c>
      <c r="P1771" s="6">
        <f t="shared" si="446"/>
        <v>177.79999999999418</v>
      </c>
      <c r="Q1771" s="5">
        <f t="shared" si="447"/>
        <v>1</v>
      </c>
      <c r="R1771" s="5">
        <f t="shared" si="448"/>
        <v>1</v>
      </c>
      <c r="S1771" s="5">
        <f t="shared" si="449"/>
        <v>1</v>
      </c>
      <c r="T1771" s="5">
        <f t="shared" si="450"/>
        <v>1</v>
      </c>
      <c r="U1771" s="5">
        <f t="shared" si="451"/>
        <v>1</v>
      </c>
      <c r="V1771" s="5">
        <f t="shared" si="452"/>
        <v>1</v>
      </c>
      <c r="W1771" s="5">
        <f t="shared" si="453"/>
        <v>1</v>
      </c>
      <c r="X1771" s="5">
        <f t="shared" si="454"/>
        <v>1</v>
      </c>
      <c r="Y1771" s="5">
        <f t="shared" si="455"/>
        <v>1</v>
      </c>
      <c r="Z1771" s="5">
        <f t="shared" si="456"/>
        <v>1</v>
      </c>
      <c r="AA1771" s="5">
        <f t="shared" si="457"/>
        <v>1</v>
      </c>
      <c r="AB1771" s="5">
        <f t="shared" si="458"/>
        <v>1</v>
      </c>
      <c r="AC1771" s="5">
        <f t="shared" si="459"/>
        <v>1</v>
      </c>
      <c r="AD1771" s="5">
        <f t="shared" si="460"/>
        <v>1</v>
      </c>
    </row>
    <row r="1772" spans="15:30" x14ac:dyDescent="0.2">
      <c r="O1772" s="6">
        <f t="shared" si="445"/>
        <v>177.88999999999419</v>
      </c>
      <c r="P1772" s="6">
        <f t="shared" si="446"/>
        <v>177.89999999999418</v>
      </c>
      <c r="Q1772" s="5">
        <f t="shared" si="447"/>
        <v>1</v>
      </c>
      <c r="R1772" s="5">
        <f t="shared" si="448"/>
        <v>1</v>
      </c>
      <c r="S1772" s="5">
        <f t="shared" si="449"/>
        <v>1</v>
      </c>
      <c r="T1772" s="5">
        <f t="shared" si="450"/>
        <v>1</v>
      </c>
      <c r="U1772" s="5">
        <f t="shared" si="451"/>
        <v>1</v>
      </c>
      <c r="V1772" s="5">
        <f t="shared" si="452"/>
        <v>1</v>
      </c>
      <c r="W1772" s="5">
        <f t="shared" si="453"/>
        <v>1</v>
      </c>
      <c r="X1772" s="5">
        <f t="shared" si="454"/>
        <v>1</v>
      </c>
      <c r="Y1772" s="5">
        <f t="shared" si="455"/>
        <v>1</v>
      </c>
      <c r="Z1772" s="5">
        <f t="shared" si="456"/>
        <v>1</v>
      </c>
      <c r="AA1772" s="5">
        <f t="shared" si="457"/>
        <v>1</v>
      </c>
      <c r="AB1772" s="5">
        <f t="shared" si="458"/>
        <v>1</v>
      </c>
      <c r="AC1772" s="5">
        <f t="shared" si="459"/>
        <v>1</v>
      </c>
      <c r="AD1772" s="5">
        <f t="shared" si="460"/>
        <v>1</v>
      </c>
    </row>
    <row r="1773" spans="15:30" x14ac:dyDescent="0.2">
      <c r="O1773" s="6">
        <f t="shared" si="445"/>
        <v>177.98999999999418</v>
      </c>
      <c r="P1773" s="6">
        <f t="shared" si="446"/>
        <v>177.99999999999417</v>
      </c>
      <c r="Q1773" s="5">
        <f t="shared" si="447"/>
        <v>1</v>
      </c>
      <c r="R1773" s="5">
        <f t="shared" si="448"/>
        <v>1</v>
      </c>
      <c r="S1773" s="5">
        <f t="shared" si="449"/>
        <v>1</v>
      </c>
      <c r="T1773" s="5">
        <f t="shared" si="450"/>
        <v>1</v>
      </c>
      <c r="U1773" s="5">
        <f t="shared" si="451"/>
        <v>1</v>
      </c>
      <c r="V1773" s="5">
        <f t="shared" si="452"/>
        <v>1</v>
      </c>
      <c r="W1773" s="5">
        <f t="shared" si="453"/>
        <v>1</v>
      </c>
      <c r="X1773" s="5">
        <f t="shared" si="454"/>
        <v>1</v>
      </c>
      <c r="Y1773" s="5">
        <f t="shared" si="455"/>
        <v>1</v>
      </c>
      <c r="Z1773" s="5">
        <f t="shared" si="456"/>
        <v>1</v>
      </c>
      <c r="AA1773" s="5">
        <f t="shared" si="457"/>
        <v>1</v>
      </c>
      <c r="AB1773" s="5">
        <f t="shared" si="458"/>
        <v>1</v>
      </c>
      <c r="AC1773" s="5">
        <f t="shared" si="459"/>
        <v>1</v>
      </c>
      <c r="AD1773" s="5">
        <f t="shared" si="460"/>
        <v>1</v>
      </c>
    </row>
    <row r="1774" spans="15:30" x14ac:dyDescent="0.2">
      <c r="O1774" s="6">
        <f t="shared" si="445"/>
        <v>178.08999999999418</v>
      </c>
      <c r="P1774" s="6">
        <f t="shared" si="446"/>
        <v>178.09999999999417</v>
      </c>
      <c r="Q1774" s="5">
        <f t="shared" si="447"/>
        <v>1</v>
      </c>
      <c r="R1774" s="5">
        <f t="shared" si="448"/>
        <v>1</v>
      </c>
      <c r="S1774" s="5">
        <f t="shared" si="449"/>
        <v>1</v>
      </c>
      <c r="T1774" s="5">
        <f t="shared" si="450"/>
        <v>1</v>
      </c>
      <c r="U1774" s="5">
        <f t="shared" si="451"/>
        <v>1</v>
      </c>
      <c r="V1774" s="5">
        <f t="shared" si="452"/>
        <v>1</v>
      </c>
      <c r="W1774" s="5">
        <f t="shared" si="453"/>
        <v>1</v>
      </c>
      <c r="X1774" s="5">
        <f t="shared" si="454"/>
        <v>1</v>
      </c>
      <c r="Y1774" s="5">
        <f t="shared" si="455"/>
        <v>1</v>
      </c>
      <c r="Z1774" s="5">
        <f t="shared" si="456"/>
        <v>1</v>
      </c>
      <c r="AA1774" s="5">
        <f t="shared" si="457"/>
        <v>1</v>
      </c>
      <c r="AB1774" s="5">
        <f t="shared" si="458"/>
        <v>1</v>
      </c>
      <c r="AC1774" s="5">
        <f t="shared" si="459"/>
        <v>1</v>
      </c>
      <c r="AD1774" s="5">
        <f t="shared" si="460"/>
        <v>1</v>
      </c>
    </row>
    <row r="1775" spans="15:30" x14ac:dyDescent="0.2">
      <c r="O1775" s="6">
        <f t="shared" si="445"/>
        <v>178.18999999999417</v>
      </c>
      <c r="P1775" s="6">
        <f t="shared" si="446"/>
        <v>178.19999999999416</v>
      </c>
      <c r="Q1775" s="5">
        <f t="shared" si="447"/>
        <v>1</v>
      </c>
      <c r="R1775" s="5">
        <f t="shared" si="448"/>
        <v>1</v>
      </c>
      <c r="S1775" s="5">
        <f t="shared" si="449"/>
        <v>1</v>
      </c>
      <c r="T1775" s="5">
        <f t="shared" si="450"/>
        <v>1</v>
      </c>
      <c r="U1775" s="5">
        <f t="shared" si="451"/>
        <v>1</v>
      </c>
      <c r="V1775" s="5">
        <f t="shared" si="452"/>
        <v>1</v>
      </c>
      <c r="W1775" s="5">
        <f t="shared" si="453"/>
        <v>1</v>
      </c>
      <c r="X1775" s="5">
        <f t="shared" si="454"/>
        <v>1</v>
      </c>
      <c r="Y1775" s="5">
        <f t="shared" si="455"/>
        <v>1</v>
      </c>
      <c r="Z1775" s="5">
        <f t="shared" si="456"/>
        <v>1</v>
      </c>
      <c r="AA1775" s="5">
        <f t="shared" si="457"/>
        <v>1</v>
      </c>
      <c r="AB1775" s="5">
        <f t="shared" si="458"/>
        <v>1</v>
      </c>
      <c r="AC1775" s="5">
        <f t="shared" si="459"/>
        <v>1</v>
      </c>
      <c r="AD1775" s="5">
        <f t="shared" si="460"/>
        <v>1</v>
      </c>
    </row>
    <row r="1776" spans="15:30" x14ac:dyDescent="0.2">
      <c r="O1776" s="6">
        <f t="shared" si="445"/>
        <v>178.28999999999417</v>
      </c>
      <c r="P1776" s="6">
        <f t="shared" si="446"/>
        <v>178.29999999999416</v>
      </c>
      <c r="Q1776" s="5">
        <f t="shared" si="447"/>
        <v>1</v>
      </c>
      <c r="R1776" s="5">
        <f t="shared" si="448"/>
        <v>1</v>
      </c>
      <c r="S1776" s="5">
        <f t="shared" si="449"/>
        <v>1</v>
      </c>
      <c r="T1776" s="5">
        <f t="shared" si="450"/>
        <v>1</v>
      </c>
      <c r="U1776" s="5">
        <f t="shared" si="451"/>
        <v>1</v>
      </c>
      <c r="V1776" s="5">
        <f t="shared" si="452"/>
        <v>1</v>
      </c>
      <c r="W1776" s="5">
        <f t="shared" si="453"/>
        <v>1</v>
      </c>
      <c r="X1776" s="5">
        <f t="shared" si="454"/>
        <v>1</v>
      </c>
      <c r="Y1776" s="5">
        <f t="shared" si="455"/>
        <v>1</v>
      </c>
      <c r="Z1776" s="5">
        <f t="shared" si="456"/>
        <v>1</v>
      </c>
      <c r="AA1776" s="5">
        <f t="shared" si="457"/>
        <v>1</v>
      </c>
      <c r="AB1776" s="5">
        <f t="shared" si="458"/>
        <v>1</v>
      </c>
      <c r="AC1776" s="5">
        <f t="shared" si="459"/>
        <v>1</v>
      </c>
      <c r="AD1776" s="5">
        <f t="shared" si="460"/>
        <v>1</v>
      </c>
    </row>
    <row r="1777" spans="15:30" x14ac:dyDescent="0.2">
      <c r="O1777" s="6">
        <f t="shared" si="445"/>
        <v>178.38999999999416</v>
      </c>
      <c r="P1777" s="6">
        <f t="shared" si="446"/>
        <v>178.39999999999415</v>
      </c>
      <c r="Q1777" s="5">
        <f t="shared" si="447"/>
        <v>1</v>
      </c>
      <c r="R1777" s="5">
        <f t="shared" si="448"/>
        <v>1</v>
      </c>
      <c r="S1777" s="5">
        <f t="shared" si="449"/>
        <v>1</v>
      </c>
      <c r="T1777" s="5">
        <f t="shared" si="450"/>
        <v>1</v>
      </c>
      <c r="U1777" s="5">
        <f t="shared" si="451"/>
        <v>1</v>
      </c>
      <c r="V1777" s="5">
        <f t="shared" si="452"/>
        <v>1</v>
      </c>
      <c r="W1777" s="5">
        <f t="shared" si="453"/>
        <v>1</v>
      </c>
      <c r="X1777" s="5">
        <f t="shared" si="454"/>
        <v>1</v>
      </c>
      <c r="Y1777" s="5">
        <f t="shared" si="455"/>
        <v>1</v>
      </c>
      <c r="Z1777" s="5">
        <f t="shared" si="456"/>
        <v>1</v>
      </c>
      <c r="AA1777" s="5">
        <f t="shared" si="457"/>
        <v>1</v>
      </c>
      <c r="AB1777" s="5">
        <f t="shared" si="458"/>
        <v>1</v>
      </c>
      <c r="AC1777" s="5">
        <f t="shared" si="459"/>
        <v>1</v>
      </c>
      <c r="AD1777" s="5">
        <f t="shared" si="460"/>
        <v>1</v>
      </c>
    </row>
    <row r="1778" spans="15:30" x14ac:dyDescent="0.2">
      <c r="O1778" s="6">
        <f t="shared" si="445"/>
        <v>178.48999999999415</v>
      </c>
      <c r="P1778" s="6">
        <f t="shared" si="446"/>
        <v>178.49999999999415</v>
      </c>
      <c r="Q1778" s="5">
        <f t="shared" si="447"/>
        <v>1</v>
      </c>
      <c r="R1778" s="5">
        <f t="shared" si="448"/>
        <v>1</v>
      </c>
      <c r="S1778" s="5">
        <f t="shared" si="449"/>
        <v>1</v>
      </c>
      <c r="T1778" s="5">
        <f t="shared" si="450"/>
        <v>1</v>
      </c>
      <c r="U1778" s="5">
        <f t="shared" si="451"/>
        <v>1</v>
      </c>
      <c r="V1778" s="5">
        <f t="shared" si="452"/>
        <v>1</v>
      </c>
      <c r="W1778" s="5">
        <f t="shared" si="453"/>
        <v>1</v>
      </c>
      <c r="X1778" s="5">
        <f t="shared" si="454"/>
        <v>1</v>
      </c>
      <c r="Y1778" s="5">
        <f t="shared" si="455"/>
        <v>1</v>
      </c>
      <c r="Z1778" s="5">
        <f t="shared" si="456"/>
        <v>1</v>
      </c>
      <c r="AA1778" s="5">
        <f t="shared" si="457"/>
        <v>1</v>
      </c>
      <c r="AB1778" s="5">
        <f t="shared" si="458"/>
        <v>1</v>
      </c>
      <c r="AC1778" s="5">
        <f t="shared" si="459"/>
        <v>1</v>
      </c>
      <c r="AD1778" s="5">
        <f t="shared" si="460"/>
        <v>1</v>
      </c>
    </row>
    <row r="1779" spans="15:30" x14ac:dyDescent="0.2">
      <c r="O1779" s="6">
        <f t="shared" si="445"/>
        <v>178.58999999999415</v>
      </c>
      <c r="P1779" s="6">
        <f t="shared" si="446"/>
        <v>178.59999999999414</v>
      </c>
      <c r="Q1779" s="5">
        <f t="shared" si="447"/>
        <v>1</v>
      </c>
      <c r="R1779" s="5">
        <f t="shared" si="448"/>
        <v>1</v>
      </c>
      <c r="S1779" s="5">
        <f t="shared" si="449"/>
        <v>1</v>
      </c>
      <c r="T1779" s="5">
        <f t="shared" si="450"/>
        <v>1</v>
      </c>
      <c r="U1779" s="5">
        <f t="shared" si="451"/>
        <v>1</v>
      </c>
      <c r="V1779" s="5">
        <f t="shared" si="452"/>
        <v>1</v>
      </c>
      <c r="W1779" s="5">
        <f t="shared" si="453"/>
        <v>1</v>
      </c>
      <c r="X1779" s="5">
        <f t="shared" si="454"/>
        <v>1</v>
      </c>
      <c r="Y1779" s="5">
        <f t="shared" si="455"/>
        <v>1</v>
      </c>
      <c r="Z1779" s="5">
        <f t="shared" si="456"/>
        <v>1</v>
      </c>
      <c r="AA1779" s="5">
        <f t="shared" si="457"/>
        <v>1</v>
      </c>
      <c r="AB1779" s="5">
        <f t="shared" si="458"/>
        <v>1</v>
      </c>
      <c r="AC1779" s="5">
        <f t="shared" si="459"/>
        <v>1</v>
      </c>
      <c r="AD1779" s="5">
        <f t="shared" si="460"/>
        <v>1</v>
      </c>
    </row>
    <row r="1780" spans="15:30" x14ac:dyDescent="0.2">
      <c r="O1780" s="6">
        <f t="shared" si="445"/>
        <v>178.68999999999414</v>
      </c>
      <c r="P1780" s="6">
        <f t="shared" si="446"/>
        <v>178.69999999999413</v>
      </c>
      <c r="Q1780" s="5">
        <f t="shared" si="447"/>
        <v>1</v>
      </c>
      <c r="R1780" s="5">
        <f t="shared" si="448"/>
        <v>1</v>
      </c>
      <c r="S1780" s="5">
        <f t="shared" si="449"/>
        <v>1</v>
      </c>
      <c r="T1780" s="5">
        <f t="shared" si="450"/>
        <v>1</v>
      </c>
      <c r="U1780" s="5">
        <f t="shared" si="451"/>
        <v>1</v>
      </c>
      <c r="V1780" s="5">
        <f t="shared" si="452"/>
        <v>1</v>
      </c>
      <c r="W1780" s="5">
        <f t="shared" si="453"/>
        <v>1</v>
      </c>
      <c r="X1780" s="5">
        <f t="shared" si="454"/>
        <v>1</v>
      </c>
      <c r="Y1780" s="5">
        <f t="shared" si="455"/>
        <v>1</v>
      </c>
      <c r="Z1780" s="5">
        <f t="shared" si="456"/>
        <v>1</v>
      </c>
      <c r="AA1780" s="5">
        <f t="shared" si="457"/>
        <v>1</v>
      </c>
      <c r="AB1780" s="5">
        <f t="shared" si="458"/>
        <v>1</v>
      </c>
      <c r="AC1780" s="5">
        <f t="shared" si="459"/>
        <v>1</v>
      </c>
      <c r="AD1780" s="5">
        <f t="shared" si="460"/>
        <v>1</v>
      </c>
    </row>
    <row r="1781" spans="15:30" x14ac:dyDescent="0.2">
      <c r="O1781" s="6">
        <f t="shared" si="445"/>
        <v>178.78999999999414</v>
      </c>
      <c r="P1781" s="6">
        <f t="shared" si="446"/>
        <v>178.79999999999413</v>
      </c>
      <c r="Q1781" s="5">
        <f t="shared" si="447"/>
        <v>1</v>
      </c>
      <c r="R1781" s="5">
        <f t="shared" si="448"/>
        <v>1</v>
      </c>
      <c r="S1781" s="5">
        <f t="shared" si="449"/>
        <v>1</v>
      </c>
      <c r="T1781" s="5">
        <f t="shared" si="450"/>
        <v>1</v>
      </c>
      <c r="U1781" s="5">
        <f t="shared" si="451"/>
        <v>1</v>
      </c>
      <c r="V1781" s="5">
        <f t="shared" si="452"/>
        <v>1</v>
      </c>
      <c r="W1781" s="5">
        <f t="shared" si="453"/>
        <v>1</v>
      </c>
      <c r="X1781" s="5">
        <f t="shared" si="454"/>
        <v>1</v>
      </c>
      <c r="Y1781" s="5">
        <f t="shared" si="455"/>
        <v>1</v>
      </c>
      <c r="Z1781" s="5">
        <f t="shared" si="456"/>
        <v>1</v>
      </c>
      <c r="AA1781" s="5">
        <f t="shared" si="457"/>
        <v>1</v>
      </c>
      <c r="AB1781" s="5">
        <f t="shared" si="458"/>
        <v>1</v>
      </c>
      <c r="AC1781" s="5">
        <f t="shared" si="459"/>
        <v>1</v>
      </c>
      <c r="AD1781" s="5">
        <f t="shared" si="460"/>
        <v>1</v>
      </c>
    </row>
    <row r="1782" spans="15:30" x14ac:dyDescent="0.2">
      <c r="O1782" s="6">
        <f t="shared" si="445"/>
        <v>178.88999999999413</v>
      </c>
      <c r="P1782" s="6">
        <f t="shared" si="446"/>
        <v>178.89999999999412</v>
      </c>
      <c r="Q1782" s="5">
        <f t="shared" si="447"/>
        <v>1</v>
      </c>
      <c r="R1782" s="5">
        <f t="shared" si="448"/>
        <v>1</v>
      </c>
      <c r="S1782" s="5">
        <f t="shared" si="449"/>
        <v>1</v>
      </c>
      <c r="T1782" s="5">
        <f t="shared" si="450"/>
        <v>1</v>
      </c>
      <c r="U1782" s="5">
        <f t="shared" si="451"/>
        <v>1</v>
      </c>
      <c r="V1782" s="5">
        <f t="shared" si="452"/>
        <v>1</v>
      </c>
      <c r="W1782" s="5">
        <f t="shared" si="453"/>
        <v>1</v>
      </c>
      <c r="X1782" s="5">
        <f t="shared" si="454"/>
        <v>1</v>
      </c>
      <c r="Y1782" s="5">
        <f t="shared" si="455"/>
        <v>1</v>
      </c>
      <c r="Z1782" s="5">
        <f t="shared" si="456"/>
        <v>1</v>
      </c>
      <c r="AA1782" s="5">
        <f t="shared" si="457"/>
        <v>1</v>
      </c>
      <c r="AB1782" s="5">
        <f t="shared" si="458"/>
        <v>1</v>
      </c>
      <c r="AC1782" s="5">
        <f t="shared" si="459"/>
        <v>1</v>
      </c>
      <c r="AD1782" s="5">
        <f t="shared" si="460"/>
        <v>1</v>
      </c>
    </row>
    <row r="1783" spans="15:30" x14ac:dyDescent="0.2">
      <c r="O1783" s="6">
        <f t="shared" si="445"/>
        <v>178.98999999999413</v>
      </c>
      <c r="P1783" s="6">
        <f t="shared" si="446"/>
        <v>178.99999999999412</v>
      </c>
      <c r="Q1783" s="5">
        <f t="shared" si="447"/>
        <v>1</v>
      </c>
      <c r="R1783" s="5">
        <f t="shared" si="448"/>
        <v>1</v>
      </c>
      <c r="S1783" s="5">
        <f t="shared" si="449"/>
        <v>1</v>
      </c>
      <c r="T1783" s="5">
        <f t="shared" si="450"/>
        <v>1</v>
      </c>
      <c r="U1783" s="5">
        <f t="shared" si="451"/>
        <v>1</v>
      </c>
      <c r="V1783" s="5">
        <f t="shared" si="452"/>
        <v>1</v>
      </c>
      <c r="W1783" s="5">
        <f t="shared" si="453"/>
        <v>1</v>
      </c>
      <c r="X1783" s="5">
        <f t="shared" si="454"/>
        <v>1</v>
      </c>
      <c r="Y1783" s="5">
        <f t="shared" si="455"/>
        <v>1</v>
      </c>
      <c r="Z1783" s="5">
        <f t="shared" si="456"/>
        <v>1</v>
      </c>
      <c r="AA1783" s="5">
        <f t="shared" si="457"/>
        <v>1</v>
      </c>
      <c r="AB1783" s="5">
        <f t="shared" si="458"/>
        <v>1</v>
      </c>
      <c r="AC1783" s="5">
        <f t="shared" si="459"/>
        <v>1</v>
      </c>
      <c r="AD1783" s="5">
        <f t="shared" si="460"/>
        <v>1</v>
      </c>
    </row>
    <row r="1784" spans="15:30" x14ac:dyDescent="0.2">
      <c r="O1784" s="6">
        <f t="shared" si="445"/>
        <v>179.08999999999412</v>
      </c>
      <c r="P1784" s="6">
        <f t="shared" si="446"/>
        <v>179.09999999999411</v>
      </c>
      <c r="Q1784" s="5">
        <f t="shared" si="447"/>
        <v>1</v>
      </c>
      <c r="R1784" s="5">
        <f t="shared" si="448"/>
        <v>1</v>
      </c>
      <c r="S1784" s="5">
        <f t="shared" si="449"/>
        <v>1</v>
      </c>
      <c r="T1784" s="5">
        <f t="shared" si="450"/>
        <v>1</v>
      </c>
      <c r="U1784" s="5">
        <f t="shared" si="451"/>
        <v>1</v>
      </c>
      <c r="V1784" s="5">
        <f t="shared" si="452"/>
        <v>1</v>
      </c>
      <c r="W1784" s="5">
        <f t="shared" si="453"/>
        <v>1</v>
      </c>
      <c r="X1784" s="5">
        <f t="shared" si="454"/>
        <v>1</v>
      </c>
      <c r="Y1784" s="5">
        <f t="shared" si="455"/>
        <v>1</v>
      </c>
      <c r="Z1784" s="5">
        <f t="shared" si="456"/>
        <v>1</v>
      </c>
      <c r="AA1784" s="5">
        <f t="shared" si="457"/>
        <v>1</v>
      </c>
      <c r="AB1784" s="5">
        <f t="shared" si="458"/>
        <v>1</v>
      </c>
      <c r="AC1784" s="5">
        <f t="shared" si="459"/>
        <v>1</v>
      </c>
      <c r="AD1784" s="5">
        <f t="shared" si="460"/>
        <v>1</v>
      </c>
    </row>
    <row r="1785" spans="15:30" x14ac:dyDescent="0.2">
      <c r="O1785" s="6">
        <f t="shared" si="445"/>
        <v>179.18999999999411</v>
      </c>
      <c r="P1785" s="6">
        <f t="shared" si="446"/>
        <v>179.19999999999411</v>
      </c>
      <c r="Q1785" s="5">
        <f t="shared" si="447"/>
        <v>1</v>
      </c>
      <c r="R1785" s="5">
        <f t="shared" si="448"/>
        <v>1</v>
      </c>
      <c r="S1785" s="5">
        <f t="shared" si="449"/>
        <v>1</v>
      </c>
      <c r="T1785" s="5">
        <f t="shared" si="450"/>
        <v>1</v>
      </c>
      <c r="U1785" s="5">
        <f t="shared" si="451"/>
        <v>1</v>
      </c>
      <c r="V1785" s="5">
        <f t="shared" si="452"/>
        <v>1</v>
      </c>
      <c r="W1785" s="5">
        <f t="shared" si="453"/>
        <v>1</v>
      </c>
      <c r="X1785" s="5">
        <f t="shared" si="454"/>
        <v>1</v>
      </c>
      <c r="Y1785" s="5">
        <f t="shared" si="455"/>
        <v>1</v>
      </c>
      <c r="Z1785" s="5">
        <f t="shared" si="456"/>
        <v>1</v>
      </c>
      <c r="AA1785" s="5">
        <f t="shared" si="457"/>
        <v>1</v>
      </c>
      <c r="AB1785" s="5">
        <f t="shared" si="458"/>
        <v>1</v>
      </c>
      <c r="AC1785" s="5">
        <f t="shared" si="459"/>
        <v>1</v>
      </c>
      <c r="AD1785" s="5">
        <f t="shared" si="460"/>
        <v>1</v>
      </c>
    </row>
    <row r="1786" spans="15:30" x14ac:dyDescent="0.2">
      <c r="O1786" s="6">
        <f t="shared" si="445"/>
        <v>179.28999999999411</v>
      </c>
      <c r="P1786" s="6">
        <f t="shared" si="446"/>
        <v>179.2999999999941</v>
      </c>
      <c r="Q1786" s="5">
        <f t="shared" si="447"/>
        <v>1</v>
      </c>
      <c r="R1786" s="5">
        <f t="shared" si="448"/>
        <v>1</v>
      </c>
      <c r="S1786" s="5">
        <f t="shared" si="449"/>
        <v>1</v>
      </c>
      <c r="T1786" s="5">
        <f t="shared" si="450"/>
        <v>1</v>
      </c>
      <c r="U1786" s="5">
        <f t="shared" si="451"/>
        <v>1</v>
      </c>
      <c r="V1786" s="5">
        <f t="shared" si="452"/>
        <v>1</v>
      </c>
      <c r="W1786" s="5">
        <f t="shared" si="453"/>
        <v>1</v>
      </c>
      <c r="X1786" s="5">
        <f t="shared" si="454"/>
        <v>1</v>
      </c>
      <c r="Y1786" s="5">
        <f t="shared" si="455"/>
        <v>1</v>
      </c>
      <c r="Z1786" s="5">
        <f t="shared" si="456"/>
        <v>1</v>
      </c>
      <c r="AA1786" s="5">
        <f t="shared" si="457"/>
        <v>1</v>
      </c>
      <c r="AB1786" s="5">
        <f t="shared" si="458"/>
        <v>1</v>
      </c>
      <c r="AC1786" s="5">
        <f t="shared" si="459"/>
        <v>1</v>
      </c>
      <c r="AD1786" s="5">
        <f t="shared" si="460"/>
        <v>1</v>
      </c>
    </row>
    <row r="1787" spans="15:30" x14ac:dyDescent="0.2">
      <c r="O1787" s="6">
        <f t="shared" si="445"/>
        <v>179.3899999999941</v>
      </c>
      <c r="P1787" s="6">
        <f t="shared" si="446"/>
        <v>179.39999999999409</v>
      </c>
      <c r="Q1787" s="5">
        <f t="shared" si="447"/>
        <v>1</v>
      </c>
      <c r="R1787" s="5">
        <f t="shared" si="448"/>
        <v>1</v>
      </c>
      <c r="S1787" s="5">
        <f t="shared" si="449"/>
        <v>1</v>
      </c>
      <c r="T1787" s="5">
        <f t="shared" si="450"/>
        <v>1</v>
      </c>
      <c r="U1787" s="5">
        <f t="shared" si="451"/>
        <v>1</v>
      </c>
      <c r="V1787" s="5">
        <f t="shared" si="452"/>
        <v>1</v>
      </c>
      <c r="W1787" s="5">
        <f t="shared" si="453"/>
        <v>1</v>
      </c>
      <c r="X1787" s="5">
        <f t="shared" si="454"/>
        <v>1</v>
      </c>
      <c r="Y1787" s="5">
        <f t="shared" si="455"/>
        <v>1</v>
      </c>
      <c r="Z1787" s="5">
        <f t="shared" si="456"/>
        <v>1</v>
      </c>
      <c r="AA1787" s="5">
        <f t="shared" si="457"/>
        <v>1</v>
      </c>
      <c r="AB1787" s="5">
        <f t="shared" si="458"/>
        <v>1</v>
      </c>
      <c r="AC1787" s="5">
        <f t="shared" si="459"/>
        <v>1</v>
      </c>
      <c r="AD1787" s="5">
        <f t="shared" si="460"/>
        <v>1</v>
      </c>
    </row>
    <row r="1788" spans="15:30" x14ac:dyDescent="0.2">
      <c r="O1788" s="6">
        <f t="shared" si="445"/>
        <v>179.4899999999941</v>
      </c>
      <c r="P1788" s="6">
        <f t="shared" si="446"/>
        <v>179.49999999999409</v>
      </c>
      <c r="Q1788" s="5">
        <f t="shared" si="447"/>
        <v>1</v>
      </c>
      <c r="R1788" s="5">
        <f t="shared" si="448"/>
        <v>1</v>
      </c>
      <c r="S1788" s="5">
        <f t="shared" si="449"/>
        <v>1</v>
      </c>
      <c r="T1788" s="5">
        <f t="shared" si="450"/>
        <v>1</v>
      </c>
      <c r="U1788" s="5">
        <f t="shared" si="451"/>
        <v>1</v>
      </c>
      <c r="V1788" s="5">
        <f t="shared" si="452"/>
        <v>1</v>
      </c>
      <c r="W1788" s="5">
        <f t="shared" si="453"/>
        <v>1</v>
      </c>
      <c r="X1788" s="5">
        <f t="shared" si="454"/>
        <v>1</v>
      </c>
      <c r="Y1788" s="5">
        <f t="shared" si="455"/>
        <v>1</v>
      </c>
      <c r="Z1788" s="5">
        <f t="shared" si="456"/>
        <v>1</v>
      </c>
      <c r="AA1788" s="5">
        <f t="shared" si="457"/>
        <v>1</v>
      </c>
      <c r="AB1788" s="5">
        <f t="shared" si="458"/>
        <v>1</v>
      </c>
      <c r="AC1788" s="5">
        <f t="shared" si="459"/>
        <v>1</v>
      </c>
      <c r="AD1788" s="5">
        <f t="shared" si="460"/>
        <v>1</v>
      </c>
    </row>
    <row r="1789" spans="15:30" x14ac:dyDescent="0.2">
      <c r="O1789" s="6">
        <f t="shared" si="445"/>
        <v>179.58999999999409</v>
      </c>
      <c r="P1789" s="6">
        <f t="shared" si="446"/>
        <v>179.59999999999408</v>
      </c>
      <c r="Q1789" s="5">
        <f t="shared" si="447"/>
        <v>1</v>
      </c>
      <c r="R1789" s="5">
        <f t="shared" si="448"/>
        <v>1</v>
      </c>
      <c r="S1789" s="5">
        <f t="shared" si="449"/>
        <v>1</v>
      </c>
      <c r="T1789" s="5">
        <f t="shared" si="450"/>
        <v>1</v>
      </c>
      <c r="U1789" s="5">
        <f t="shared" si="451"/>
        <v>1</v>
      </c>
      <c r="V1789" s="5">
        <f t="shared" si="452"/>
        <v>1</v>
      </c>
      <c r="W1789" s="5">
        <f t="shared" si="453"/>
        <v>1</v>
      </c>
      <c r="X1789" s="5">
        <f t="shared" si="454"/>
        <v>1</v>
      </c>
      <c r="Y1789" s="5">
        <f t="shared" si="455"/>
        <v>1</v>
      </c>
      <c r="Z1789" s="5">
        <f t="shared" si="456"/>
        <v>1</v>
      </c>
      <c r="AA1789" s="5">
        <f t="shared" si="457"/>
        <v>1</v>
      </c>
      <c r="AB1789" s="5">
        <f t="shared" si="458"/>
        <v>1</v>
      </c>
      <c r="AC1789" s="5">
        <f t="shared" si="459"/>
        <v>1</v>
      </c>
      <c r="AD1789" s="5">
        <f t="shared" si="460"/>
        <v>1</v>
      </c>
    </row>
    <row r="1790" spans="15:30" x14ac:dyDescent="0.2">
      <c r="O1790" s="6">
        <f t="shared" si="445"/>
        <v>179.68999999999409</v>
      </c>
      <c r="P1790" s="6">
        <f t="shared" si="446"/>
        <v>179.69999999999408</v>
      </c>
      <c r="Q1790" s="5">
        <f t="shared" si="447"/>
        <v>1</v>
      </c>
      <c r="R1790" s="5">
        <f t="shared" si="448"/>
        <v>1</v>
      </c>
      <c r="S1790" s="5">
        <f t="shared" si="449"/>
        <v>1</v>
      </c>
      <c r="T1790" s="5">
        <f t="shared" si="450"/>
        <v>1</v>
      </c>
      <c r="U1790" s="5">
        <f t="shared" si="451"/>
        <v>1</v>
      </c>
      <c r="V1790" s="5">
        <f t="shared" si="452"/>
        <v>1</v>
      </c>
      <c r="W1790" s="5">
        <f t="shared" si="453"/>
        <v>1</v>
      </c>
      <c r="X1790" s="5">
        <f t="shared" si="454"/>
        <v>1</v>
      </c>
      <c r="Y1790" s="5">
        <f t="shared" si="455"/>
        <v>1</v>
      </c>
      <c r="Z1790" s="5">
        <f t="shared" si="456"/>
        <v>1</v>
      </c>
      <c r="AA1790" s="5">
        <f t="shared" si="457"/>
        <v>1</v>
      </c>
      <c r="AB1790" s="5">
        <f t="shared" si="458"/>
        <v>1</v>
      </c>
      <c r="AC1790" s="5">
        <f t="shared" si="459"/>
        <v>1</v>
      </c>
      <c r="AD1790" s="5">
        <f t="shared" si="460"/>
        <v>1</v>
      </c>
    </row>
    <row r="1791" spans="15:30" x14ac:dyDescent="0.2">
      <c r="O1791" s="6">
        <f t="shared" si="445"/>
        <v>179.78999999999408</v>
      </c>
      <c r="P1791" s="6">
        <f t="shared" si="446"/>
        <v>179.79999999999407</v>
      </c>
      <c r="Q1791" s="5">
        <f t="shared" si="447"/>
        <v>1</v>
      </c>
      <c r="R1791" s="5">
        <f t="shared" si="448"/>
        <v>1</v>
      </c>
      <c r="S1791" s="5">
        <f t="shared" si="449"/>
        <v>1</v>
      </c>
      <c r="T1791" s="5">
        <f t="shared" si="450"/>
        <v>1</v>
      </c>
      <c r="U1791" s="5">
        <f t="shared" si="451"/>
        <v>1</v>
      </c>
      <c r="V1791" s="5">
        <f t="shared" si="452"/>
        <v>1</v>
      </c>
      <c r="W1791" s="5">
        <f t="shared" si="453"/>
        <v>1</v>
      </c>
      <c r="X1791" s="5">
        <f t="shared" si="454"/>
        <v>1</v>
      </c>
      <c r="Y1791" s="5">
        <f t="shared" si="455"/>
        <v>1</v>
      </c>
      <c r="Z1791" s="5">
        <f t="shared" si="456"/>
        <v>1</v>
      </c>
      <c r="AA1791" s="5">
        <f t="shared" si="457"/>
        <v>1</v>
      </c>
      <c r="AB1791" s="5">
        <f t="shared" si="458"/>
        <v>1</v>
      </c>
      <c r="AC1791" s="5">
        <f t="shared" si="459"/>
        <v>1</v>
      </c>
      <c r="AD1791" s="5">
        <f t="shared" si="460"/>
        <v>1</v>
      </c>
    </row>
    <row r="1792" spans="15:30" x14ac:dyDescent="0.2">
      <c r="O1792" s="6">
        <f t="shared" si="445"/>
        <v>179.88999999999407</v>
      </c>
      <c r="P1792" s="6">
        <f t="shared" si="446"/>
        <v>179.89999999999407</v>
      </c>
      <c r="Q1792" s="5">
        <f t="shared" si="447"/>
        <v>1</v>
      </c>
      <c r="R1792" s="5">
        <f t="shared" si="448"/>
        <v>1</v>
      </c>
      <c r="S1792" s="5">
        <f t="shared" si="449"/>
        <v>1</v>
      </c>
      <c r="T1792" s="5">
        <f t="shared" si="450"/>
        <v>1</v>
      </c>
      <c r="U1792" s="5">
        <f t="shared" si="451"/>
        <v>1</v>
      </c>
      <c r="V1792" s="5">
        <f t="shared" si="452"/>
        <v>1</v>
      </c>
      <c r="W1792" s="5">
        <f t="shared" si="453"/>
        <v>1</v>
      </c>
      <c r="X1792" s="5">
        <f t="shared" si="454"/>
        <v>1</v>
      </c>
      <c r="Y1792" s="5">
        <f t="shared" si="455"/>
        <v>1</v>
      </c>
      <c r="Z1792" s="5">
        <f t="shared" si="456"/>
        <v>1</v>
      </c>
      <c r="AA1792" s="5">
        <f t="shared" si="457"/>
        <v>1</v>
      </c>
      <c r="AB1792" s="5">
        <f t="shared" si="458"/>
        <v>1</v>
      </c>
      <c r="AC1792" s="5">
        <f t="shared" si="459"/>
        <v>1</v>
      </c>
      <c r="AD1792" s="5">
        <f t="shared" si="460"/>
        <v>1</v>
      </c>
    </row>
    <row r="1793" spans="15:30" x14ac:dyDescent="0.2">
      <c r="O1793" s="6">
        <f t="shared" si="445"/>
        <v>179.98999999999407</v>
      </c>
      <c r="P1793" s="6">
        <f t="shared" si="446"/>
        <v>179.99999999999406</v>
      </c>
      <c r="Q1793" s="5">
        <f t="shared" si="447"/>
        <v>1</v>
      </c>
      <c r="R1793" s="5">
        <f t="shared" si="448"/>
        <v>1</v>
      </c>
      <c r="S1793" s="5">
        <f t="shared" si="449"/>
        <v>1</v>
      </c>
      <c r="T1793" s="5">
        <f t="shared" si="450"/>
        <v>1</v>
      </c>
      <c r="U1793" s="5">
        <f t="shared" si="451"/>
        <v>1</v>
      </c>
      <c r="V1793" s="5">
        <f t="shared" si="452"/>
        <v>1</v>
      </c>
      <c r="W1793" s="5">
        <f t="shared" si="453"/>
        <v>1</v>
      </c>
      <c r="X1793" s="5">
        <f t="shared" si="454"/>
        <v>1</v>
      </c>
      <c r="Y1793" s="5">
        <f t="shared" si="455"/>
        <v>1</v>
      </c>
      <c r="Z1793" s="5">
        <f t="shared" si="456"/>
        <v>1</v>
      </c>
      <c r="AA1793" s="5">
        <f t="shared" si="457"/>
        <v>1</v>
      </c>
      <c r="AB1793" s="5">
        <f t="shared" si="458"/>
        <v>1</v>
      </c>
      <c r="AC1793" s="5">
        <f t="shared" si="459"/>
        <v>1</v>
      </c>
      <c r="AD1793" s="5">
        <f t="shared" si="460"/>
        <v>1</v>
      </c>
    </row>
    <row r="1794" spans="15:30" x14ac:dyDescent="0.2">
      <c r="O1794" s="6">
        <f t="shared" si="445"/>
        <v>180.08999999999406</v>
      </c>
      <c r="P1794" s="6">
        <f t="shared" si="446"/>
        <v>180.09999999999405</v>
      </c>
      <c r="Q1794" s="5">
        <f t="shared" si="447"/>
        <v>1</v>
      </c>
      <c r="R1794" s="5">
        <f t="shared" si="448"/>
        <v>1</v>
      </c>
      <c r="S1794" s="5">
        <f t="shared" si="449"/>
        <v>1</v>
      </c>
      <c r="T1794" s="5">
        <f t="shared" si="450"/>
        <v>1</v>
      </c>
      <c r="U1794" s="5">
        <f t="shared" si="451"/>
        <v>1</v>
      </c>
      <c r="V1794" s="5">
        <f t="shared" si="452"/>
        <v>1</v>
      </c>
      <c r="W1794" s="5">
        <f t="shared" si="453"/>
        <v>1</v>
      </c>
      <c r="X1794" s="5">
        <f t="shared" si="454"/>
        <v>1</v>
      </c>
      <c r="Y1794" s="5">
        <f t="shared" si="455"/>
        <v>1</v>
      </c>
      <c r="Z1794" s="5">
        <f t="shared" si="456"/>
        <v>1</v>
      </c>
      <c r="AA1794" s="5">
        <f t="shared" si="457"/>
        <v>1</v>
      </c>
      <c r="AB1794" s="5">
        <f t="shared" si="458"/>
        <v>1</v>
      </c>
      <c r="AC1794" s="5">
        <f t="shared" si="459"/>
        <v>1</v>
      </c>
      <c r="AD1794" s="5">
        <f t="shared" si="460"/>
        <v>1</v>
      </c>
    </row>
    <row r="1795" spans="15:30" x14ac:dyDescent="0.2">
      <c r="O1795" s="6">
        <f t="shared" ref="O1795:O1858" si="461">P1795-0.01</f>
        <v>180.18999999999406</v>
      </c>
      <c r="P1795" s="6">
        <f t="shared" si="446"/>
        <v>180.19999999999405</v>
      </c>
      <c r="Q1795" s="5">
        <f t="shared" si="447"/>
        <v>1</v>
      </c>
      <c r="R1795" s="5">
        <f t="shared" si="448"/>
        <v>1</v>
      </c>
      <c r="S1795" s="5">
        <f t="shared" si="449"/>
        <v>1</v>
      </c>
      <c r="T1795" s="5">
        <f t="shared" si="450"/>
        <v>1</v>
      </c>
      <c r="U1795" s="5">
        <f t="shared" si="451"/>
        <v>1</v>
      </c>
      <c r="V1795" s="5">
        <f t="shared" si="452"/>
        <v>1</v>
      </c>
      <c r="W1795" s="5">
        <f t="shared" si="453"/>
        <v>1</v>
      </c>
      <c r="X1795" s="5">
        <f t="shared" si="454"/>
        <v>1</v>
      </c>
      <c r="Y1795" s="5">
        <f t="shared" si="455"/>
        <v>1</v>
      </c>
      <c r="Z1795" s="5">
        <f t="shared" si="456"/>
        <v>1</v>
      </c>
      <c r="AA1795" s="5">
        <f t="shared" si="457"/>
        <v>1</v>
      </c>
      <c r="AB1795" s="5">
        <f t="shared" si="458"/>
        <v>1</v>
      </c>
      <c r="AC1795" s="5">
        <f t="shared" si="459"/>
        <v>1</v>
      </c>
      <c r="AD1795" s="5">
        <f t="shared" si="460"/>
        <v>1</v>
      </c>
    </row>
    <row r="1796" spans="15:30" x14ac:dyDescent="0.2">
      <c r="O1796" s="6">
        <f t="shared" si="461"/>
        <v>180.28999999999405</v>
      </c>
      <c r="P1796" s="6">
        <f t="shared" ref="P1796:P1859" si="462">P1795+0.1</f>
        <v>180.29999999999404</v>
      </c>
      <c r="Q1796" s="5">
        <f t="shared" ref="Q1796:Q1859" si="463">IF($P1796&gt;=$D$5,1,10^($C$5*LOG(MAX($P1796,$E$5)/$D$5)^2))</f>
        <v>1</v>
      </c>
      <c r="R1796" s="5">
        <f t="shared" ref="R1796:R1859" si="464">IF($P1796&gt;=$D$6,1,10^($C$6*LOG(MAX($P1796,$E$6)/$D$6)^2))</f>
        <v>1</v>
      </c>
      <c r="S1796" s="5">
        <f t="shared" ref="S1796:S1859" si="465">IF($P1796&gt;=$D$7,1,10^($C$7*LOG(MAX($P1796,$E$7)/$D$7)^2))</f>
        <v>1</v>
      </c>
      <c r="T1796" s="5">
        <f t="shared" ref="T1796:T1859" si="466">IF($P1796&gt;=$D$8,1,10^($C$8*LOG(MAX($P1796,$E$8)/$D$8)^2))</f>
        <v>1</v>
      </c>
      <c r="U1796" s="5">
        <f t="shared" ref="U1796:U1859" si="467">IF($P1796&gt;=$D$9,1,10^($C$9*LOG(MAX($P1796,$E$9)/$D$9)^2))</f>
        <v>1</v>
      </c>
      <c r="V1796" s="5">
        <f t="shared" ref="V1796:V1859" si="468">IF($P1796&gt;=$D$10,1,10^($C$10*LOG(MAX($P1796,$E$10)/$D$10)^2))</f>
        <v>1</v>
      </c>
      <c r="W1796" s="5">
        <f t="shared" ref="W1796:W1859" si="469">IF($P1796&gt;=$D$11,1,10^($C$11*LOG(MAX($P1796,$E$11)/$D$11)^2))</f>
        <v>1</v>
      </c>
      <c r="X1796" s="5">
        <f t="shared" ref="X1796:X1859" si="470">IF($P1796&gt;=$H1798,1,10^($G$5*LOG(MAX($P1796,$I$5)/$H$5)^2))</f>
        <v>1</v>
      </c>
      <c r="Y1796" s="5">
        <f t="shared" ref="Y1796:Y1859" si="471">IF($P1796&gt;=$H$6,1,10^($G$6*LOG(MAX($P1796,$I$6)/$H$6)^2))</f>
        <v>1</v>
      </c>
      <c r="Z1796" s="5">
        <f t="shared" ref="Z1796:Z1859" si="472">IF($P1796&gt;=$H$7,1,10^($G$7*LOG(MAX($P1796,$I$7)/$H$7)^2))</f>
        <v>1</v>
      </c>
      <c r="AA1796" s="5">
        <f t="shared" ref="AA1796:AA1859" si="473">IF(P1796&gt;=$H$8,1,10^($G$8*LOG(MAX($P1796,$I$8)/$H$8)^2))</f>
        <v>1</v>
      </c>
      <c r="AB1796" s="5">
        <f t="shared" ref="AB1796:AB1859" si="474">IF($P1796&gt;=$H$9,1,10^($G$9*LOG(MAX($P1796,$I$9)/$H$9)^2))</f>
        <v>1</v>
      </c>
      <c r="AC1796" s="5">
        <f t="shared" ref="AC1796:AC1859" si="475">IF($P1796&gt;=$H$10,1,10^($G$10*LOG(MAX($P1796,$I$10)/$H$10)^2))</f>
        <v>1</v>
      </c>
      <c r="AD1796" s="5">
        <f t="shared" ref="AD1796:AD1859" si="476">IF($P1796&gt;=$H$11,1,10^($G$11*LOG(MAX($P1796,$I$11)/$H$11)^2))</f>
        <v>1</v>
      </c>
    </row>
    <row r="1797" spans="15:30" x14ac:dyDescent="0.2">
      <c r="O1797" s="6">
        <f t="shared" si="461"/>
        <v>180.38999999999405</v>
      </c>
      <c r="P1797" s="6">
        <f t="shared" si="462"/>
        <v>180.39999999999404</v>
      </c>
      <c r="Q1797" s="5">
        <f t="shared" si="463"/>
        <v>1</v>
      </c>
      <c r="R1797" s="5">
        <f t="shared" si="464"/>
        <v>1</v>
      </c>
      <c r="S1797" s="5">
        <f t="shared" si="465"/>
        <v>1</v>
      </c>
      <c r="T1797" s="5">
        <f t="shared" si="466"/>
        <v>1</v>
      </c>
      <c r="U1797" s="5">
        <f t="shared" si="467"/>
        <v>1</v>
      </c>
      <c r="V1797" s="5">
        <f t="shared" si="468"/>
        <v>1</v>
      </c>
      <c r="W1797" s="5">
        <f t="shared" si="469"/>
        <v>1</v>
      </c>
      <c r="X1797" s="5">
        <f t="shared" si="470"/>
        <v>1</v>
      </c>
      <c r="Y1797" s="5">
        <f t="shared" si="471"/>
        <v>1</v>
      </c>
      <c r="Z1797" s="5">
        <f t="shared" si="472"/>
        <v>1</v>
      </c>
      <c r="AA1797" s="5">
        <f t="shared" si="473"/>
        <v>1</v>
      </c>
      <c r="AB1797" s="5">
        <f t="shared" si="474"/>
        <v>1</v>
      </c>
      <c r="AC1797" s="5">
        <f t="shared" si="475"/>
        <v>1</v>
      </c>
      <c r="AD1797" s="5">
        <f t="shared" si="476"/>
        <v>1</v>
      </c>
    </row>
    <row r="1798" spans="15:30" x14ac:dyDescent="0.2">
      <c r="O1798" s="6">
        <f t="shared" si="461"/>
        <v>180.48999999999404</v>
      </c>
      <c r="P1798" s="6">
        <f t="shared" si="462"/>
        <v>180.49999999999403</v>
      </c>
      <c r="Q1798" s="5">
        <f t="shared" si="463"/>
        <v>1</v>
      </c>
      <c r="R1798" s="5">
        <f t="shared" si="464"/>
        <v>1</v>
      </c>
      <c r="S1798" s="5">
        <f t="shared" si="465"/>
        <v>1</v>
      </c>
      <c r="T1798" s="5">
        <f t="shared" si="466"/>
        <v>1</v>
      </c>
      <c r="U1798" s="5">
        <f t="shared" si="467"/>
        <v>1</v>
      </c>
      <c r="V1798" s="5">
        <f t="shared" si="468"/>
        <v>1</v>
      </c>
      <c r="W1798" s="5">
        <f t="shared" si="469"/>
        <v>1</v>
      </c>
      <c r="X1798" s="5">
        <f t="shared" si="470"/>
        <v>1</v>
      </c>
      <c r="Y1798" s="5">
        <f t="shared" si="471"/>
        <v>1</v>
      </c>
      <c r="Z1798" s="5">
        <f t="shared" si="472"/>
        <v>1</v>
      </c>
      <c r="AA1798" s="5">
        <f t="shared" si="473"/>
        <v>1</v>
      </c>
      <c r="AB1798" s="5">
        <f t="shared" si="474"/>
        <v>1</v>
      </c>
      <c r="AC1798" s="5">
        <f t="shared" si="475"/>
        <v>1</v>
      </c>
      <c r="AD1798" s="5">
        <f t="shared" si="476"/>
        <v>1</v>
      </c>
    </row>
    <row r="1799" spans="15:30" x14ac:dyDescent="0.2">
      <c r="O1799" s="6">
        <f t="shared" si="461"/>
        <v>180.58999999999403</v>
      </c>
      <c r="P1799" s="6">
        <f t="shared" si="462"/>
        <v>180.59999999999403</v>
      </c>
      <c r="Q1799" s="5">
        <f t="shared" si="463"/>
        <v>1</v>
      </c>
      <c r="R1799" s="5">
        <f t="shared" si="464"/>
        <v>1</v>
      </c>
      <c r="S1799" s="5">
        <f t="shared" si="465"/>
        <v>1</v>
      </c>
      <c r="T1799" s="5">
        <f t="shared" si="466"/>
        <v>1</v>
      </c>
      <c r="U1799" s="5">
        <f t="shared" si="467"/>
        <v>1</v>
      </c>
      <c r="V1799" s="5">
        <f t="shared" si="468"/>
        <v>1</v>
      </c>
      <c r="W1799" s="5">
        <f t="shared" si="469"/>
        <v>1</v>
      </c>
      <c r="X1799" s="5">
        <f t="shared" si="470"/>
        <v>1</v>
      </c>
      <c r="Y1799" s="5">
        <f t="shared" si="471"/>
        <v>1</v>
      </c>
      <c r="Z1799" s="5">
        <f t="shared" si="472"/>
        <v>1</v>
      </c>
      <c r="AA1799" s="5">
        <f t="shared" si="473"/>
        <v>1</v>
      </c>
      <c r="AB1799" s="5">
        <f t="shared" si="474"/>
        <v>1</v>
      </c>
      <c r="AC1799" s="5">
        <f t="shared" si="475"/>
        <v>1</v>
      </c>
      <c r="AD1799" s="5">
        <f t="shared" si="476"/>
        <v>1</v>
      </c>
    </row>
    <row r="1800" spans="15:30" x14ac:dyDescent="0.2">
      <c r="O1800" s="6">
        <f t="shared" si="461"/>
        <v>180.68999999999403</v>
      </c>
      <c r="P1800" s="6">
        <f t="shared" si="462"/>
        <v>180.69999999999402</v>
      </c>
      <c r="Q1800" s="5">
        <f t="shared" si="463"/>
        <v>1</v>
      </c>
      <c r="R1800" s="5">
        <f t="shared" si="464"/>
        <v>1</v>
      </c>
      <c r="S1800" s="5">
        <f t="shared" si="465"/>
        <v>1</v>
      </c>
      <c r="T1800" s="5">
        <f t="shared" si="466"/>
        <v>1</v>
      </c>
      <c r="U1800" s="5">
        <f t="shared" si="467"/>
        <v>1</v>
      </c>
      <c r="V1800" s="5">
        <f t="shared" si="468"/>
        <v>1</v>
      </c>
      <c r="W1800" s="5">
        <f t="shared" si="469"/>
        <v>1</v>
      </c>
      <c r="X1800" s="5">
        <f t="shared" si="470"/>
        <v>1</v>
      </c>
      <c r="Y1800" s="5">
        <f t="shared" si="471"/>
        <v>1</v>
      </c>
      <c r="Z1800" s="5">
        <f t="shared" si="472"/>
        <v>1</v>
      </c>
      <c r="AA1800" s="5">
        <f t="shared" si="473"/>
        <v>1</v>
      </c>
      <c r="AB1800" s="5">
        <f t="shared" si="474"/>
        <v>1</v>
      </c>
      <c r="AC1800" s="5">
        <f t="shared" si="475"/>
        <v>1</v>
      </c>
      <c r="AD1800" s="5">
        <f t="shared" si="476"/>
        <v>1</v>
      </c>
    </row>
    <row r="1801" spans="15:30" x14ac:dyDescent="0.2">
      <c r="O1801" s="6">
        <f t="shared" si="461"/>
        <v>180.78999999999402</v>
      </c>
      <c r="P1801" s="6">
        <f t="shared" si="462"/>
        <v>180.79999999999401</v>
      </c>
      <c r="Q1801" s="5">
        <f t="shared" si="463"/>
        <v>1</v>
      </c>
      <c r="R1801" s="5">
        <f t="shared" si="464"/>
        <v>1</v>
      </c>
      <c r="S1801" s="5">
        <f t="shared" si="465"/>
        <v>1</v>
      </c>
      <c r="T1801" s="5">
        <f t="shared" si="466"/>
        <v>1</v>
      </c>
      <c r="U1801" s="5">
        <f t="shared" si="467"/>
        <v>1</v>
      </c>
      <c r="V1801" s="5">
        <f t="shared" si="468"/>
        <v>1</v>
      </c>
      <c r="W1801" s="5">
        <f t="shared" si="469"/>
        <v>1</v>
      </c>
      <c r="X1801" s="5">
        <f t="shared" si="470"/>
        <v>1</v>
      </c>
      <c r="Y1801" s="5">
        <f t="shared" si="471"/>
        <v>1</v>
      </c>
      <c r="Z1801" s="5">
        <f t="shared" si="472"/>
        <v>1</v>
      </c>
      <c r="AA1801" s="5">
        <f t="shared" si="473"/>
        <v>1</v>
      </c>
      <c r="AB1801" s="5">
        <f t="shared" si="474"/>
        <v>1</v>
      </c>
      <c r="AC1801" s="5">
        <f t="shared" si="475"/>
        <v>1</v>
      </c>
      <c r="AD1801" s="5">
        <f t="shared" si="476"/>
        <v>1</v>
      </c>
    </row>
    <row r="1802" spans="15:30" x14ac:dyDescent="0.2">
      <c r="O1802" s="6">
        <f t="shared" si="461"/>
        <v>180.88999999999402</v>
      </c>
      <c r="P1802" s="6">
        <f t="shared" si="462"/>
        <v>180.89999999999401</v>
      </c>
      <c r="Q1802" s="5">
        <f t="shared" si="463"/>
        <v>1</v>
      </c>
      <c r="R1802" s="5">
        <f t="shared" si="464"/>
        <v>1</v>
      </c>
      <c r="S1802" s="5">
        <f t="shared" si="465"/>
        <v>1</v>
      </c>
      <c r="T1802" s="5">
        <f t="shared" si="466"/>
        <v>1</v>
      </c>
      <c r="U1802" s="5">
        <f t="shared" si="467"/>
        <v>1</v>
      </c>
      <c r="V1802" s="5">
        <f t="shared" si="468"/>
        <v>1</v>
      </c>
      <c r="W1802" s="5">
        <f t="shared" si="469"/>
        <v>1</v>
      </c>
      <c r="X1802" s="5">
        <f t="shared" si="470"/>
        <v>1</v>
      </c>
      <c r="Y1802" s="5">
        <f t="shared" si="471"/>
        <v>1</v>
      </c>
      <c r="Z1802" s="5">
        <f t="shared" si="472"/>
        <v>1</v>
      </c>
      <c r="AA1802" s="5">
        <f t="shared" si="473"/>
        <v>1</v>
      </c>
      <c r="AB1802" s="5">
        <f t="shared" si="474"/>
        <v>1</v>
      </c>
      <c r="AC1802" s="5">
        <f t="shared" si="475"/>
        <v>1</v>
      </c>
      <c r="AD1802" s="5">
        <f t="shared" si="476"/>
        <v>1</v>
      </c>
    </row>
    <row r="1803" spans="15:30" x14ac:dyDescent="0.2">
      <c r="O1803" s="6">
        <f t="shared" si="461"/>
        <v>180.98999999999401</v>
      </c>
      <c r="P1803" s="6">
        <f t="shared" si="462"/>
        <v>180.999999999994</v>
      </c>
      <c r="Q1803" s="5">
        <f t="shared" si="463"/>
        <v>1</v>
      </c>
      <c r="R1803" s="5">
        <f t="shared" si="464"/>
        <v>1</v>
      </c>
      <c r="S1803" s="5">
        <f t="shared" si="465"/>
        <v>1</v>
      </c>
      <c r="T1803" s="5">
        <f t="shared" si="466"/>
        <v>1</v>
      </c>
      <c r="U1803" s="5">
        <f t="shared" si="467"/>
        <v>1</v>
      </c>
      <c r="V1803" s="5">
        <f t="shared" si="468"/>
        <v>1</v>
      </c>
      <c r="W1803" s="5">
        <f t="shared" si="469"/>
        <v>1</v>
      </c>
      <c r="X1803" s="5">
        <f t="shared" si="470"/>
        <v>1</v>
      </c>
      <c r="Y1803" s="5">
        <f t="shared" si="471"/>
        <v>1</v>
      </c>
      <c r="Z1803" s="5">
        <f t="shared" si="472"/>
        <v>1</v>
      </c>
      <c r="AA1803" s="5">
        <f t="shared" si="473"/>
        <v>1</v>
      </c>
      <c r="AB1803" s="5">
        <f t="shared" si="474"/>
        <v>1</v>
      </c>
      <c r="AC1803" s="5">
        <f t="shared" si="475"/>
        <v>1</v>
      </c>
      <c r="AD1803" s="5">
        <f t="shared" si="476"/>
        <v>1</v>
      </c>
    </row>
    <row r="1804" spans="15:30" x14ac:dyDescent="0.2">
      <c r="O1804" s="6">
        <f t="shared" si="461"/>
        <v>181.08999999999401</v>
      </c>
      <c r="P1804" s="6">
        <f t="shared" si="462"/>
        <v>181.099999999994</v>
      </c>
      <c r="Q1804" s="5">
        <f t="shared" si="463"/>
        <v>1</v>
      </c>
      <c r="R1804" s="5">
        <f t="shared" si="464"/>
        <v>1</v>
      </c>
      <c r="S1804" s="5">
        <f t="shared" si="465"/>
        <v>1</v>
      </c>
      <c r="T1804" s="5">
        <f t="shared" si="466"/>
        <v>1</v>
      </c>
      <c r="U1804" s="5">
        <f t="shared" si="467"/>
        <v>1</v>
      </c>
      <c r="V1804" s="5">
        <f t="shared" si="468"/>
        <v>1</v>
      </c>
      <c r="W1804" s="5">
        <f t="shared" si="469"/>
        <v>1</v>
      </c>
      <c r="X1804" s="5">
        <f t="shared" si="470"/>
        <v>1</v>
      </c>
      <c r="Y1804" s="5">
        <f t="shared" si="471"/>
        <v>1</v>
      </c>
      <c r="Z1804" s="5">
        <f t="shared" si="472"/>
        <v>1</v>
      </c>
      <c r="AA1804" s="5">
        <f t="shared" si="473"/>
        <v>1</v>
      </c>
      <c r="AB1804" s="5">
        <f t="shared" si="474"/>
        <v>1</v>
      </c>
      <c r="AC1804" s="5">
        <f t="shared" si="475"/>
        <v>1</v>
      </c>
      <c r="AD1804" s="5">
        <f t="shared" si="476"/>
        <v>1</v>
      </c>
    </row>
    <row r="1805" spans="15:30" x14ac:dyDescent="0.2">
      <c r="O1805" s="6">
        <f t="shared" si="461"/>
        <v>181.189999999994</v>
      </c>
      <c r="P1805" s="6">
        <f t="shared" si="462"/>
        <v>181.19999999999399</v>
      </c>
      <c r="Q1805" s="5">
        <f t="shared" si="463"/>
        <v>1</v>
      </c>
      <c r="R1805" s="5">
        <f t="shared" si="464"/>
        <v>1</v>
      </c>
      <c r="S1805" s="5">
        <f t="shared" si="465"/>
        <v>1</v>
      </c>
      <c r="T1805" s="5">
        <f t="shared" si="466"/>
        <v>1</v>
      </c>
      <c r="U1805" s="5">
        <f t="shared" si="467"/>
        <v>1</v>
      </c>
      <c r="V1805" s="5">
        <f t="shared" si="468"/>
        <v>1</v>
      </c>
      <c r="W1805" s="5">
        <f t="shared" si="469"/>
        <v>1</v>
      </c>
      <c r="X1805" s="5">
        <f t="shared" si="470"/>
        <v>1</v>
      </c>
      <c r="Y1805" s="5">
        <f t="shared" si="471"/>
        <v>1</v>
      </c>
      <c r="Z1805" s="5">
        <f t="shared" si="472"/>
        <v>1</v>
      </c>
      <c r="AA1805" s="5">
        <f t="shared" si="473"/>
        <v>1</v>
      </c>
      <c r="AB1805" s="5">
        <f t="shared" si="474"/>
        <v>1</v>
      </c>
      <c r="AC1805" s="5">
        <f t="shared" si="475"/>
        <v>1</v>
      </c>
      <c r="AD1805" s="5">
        <f t="shared" si="476"/>
        <v>1</v>
      </c>
    </row>
    <row r="1806" spans="15:30" x14ac:dyDescent="0.2">
      <c r="O1806" s="6">
        <f t="shared" si="461"/>
        <v>181.289999999994</v>
      </c>
      <c r="P1806" s="6">
        <f t="shared" si="462"/>
        <v>181.29999999999399</v>
      </c>
      <c r="Q1806" s="5">
        <f t="shared" si="463"/>
        <v>1</v>
      </c>
      <c r="R1806" s="5">
        <f t="shared" si="464"/>
        <v>1</v>
      </c>
      <c r="S1806" s="5">
        <f t="shared" si="465"/>
        <v>1</v>
      </c>
      <c r="T1806" s="5">
        <f t="shared" si="466"/>
        <v>1</v>
      </c>
      <c r="U1806" s="5">
        <f t="shared" si="467"/>
        <v>1</v>
      </c>
      <c r="V1806" s="5">
        <f t="shared" si="468"/>
        <v>1</v>
      </c>
      <c r="W1806" s="5">
        <f t="shared" si="469"/>
        <v>1</v>
      </c>
      <c r="X1806" s="5">
        <f t="shared" si="470"/>
        <v>1</v>
      </c>
      <c r="Y1806" s="5">
        <f t="shared" si="471"/>
        <v>1</v>
      </c>
      <c r="Z1806" s="5">
        <f t="shared" si="472"/>
        <v>1</v>
      </c>
      <c r="AA1806" s="5">
        <f t="shared" si="473"/>
        <v>1</v>
      </c>
      <c r="AB1806" s="5">
        <f t="shared" si="474"/>
        <v>1</v>
      </c>
      <c r="AC1806" s="5">
        <f t="shared" si="475"/>
        <v>1</v>
      </c>
      <c r="AD1806" s="5">
        <f t="shared" si="476"/>
        <v>1</v>
      </c>
    </row>
    <row r="1807" spans="15:30" x14ac:dyDescent="0.2">
      <c r="O1807" s="6">
        <f t="shared" si="461"/>
        <v>181.38999999999399</v>
      </c>
      <c r="P1807" s="6">
        <f t="shared" si="462"/>
        <v>181.39999999999398</v>
      </c>
      <c r="Q1807" s="5">
        <f t="shared" si="463"/>
        <v>1</v>
      </c>
      <c r="R1807" s="5">
        <f t="shared" si="464"/>
        <v>1</v>
      </c>
      <c r="S1807" s="5">
        <f t="shared" si="465"/>
        <v>1</v>
      </c>
      <c r="T1807" s="5">
        <f t="shared" si="466"/>
        <v>1</v>
      </c>
      <c r="U1807" s="5">
        <f t="shared" si="467"/>
        <v>1</v>
      </c>
      <c r="V1807" s="5">
        <f t="shared" si="468"/>
        <v>1</v>
      </c>
      <c r="W1807" s="5">
        <f t="shared" si="469"/>
        <v>1</v>
      </c>
      <c r="X1807" s="5">
        <f t="shared" si="470"/>
        <v>1</v>
      </c>
      <c r="Y1807" s="5">
        <f t="shared" si="471"/>
        <v>1</v>
      </c>
      <c r="Z1807" s="5">
        <f t="shared" si="472"/>
        <v>1</v>
      </c>
      <c r="AA1807" s="5">
        <f t="shared" si="473"/>
        <v>1</v>
      </c>
      <c r="AB1807" s="5">
        <f t="shared" si="474"/>
        <v>1</v>
      </c>
      <c r="AC1807" s="5">
        <f t="shared" si="475"/>
        <v>1</v>
      </c>
      <c r="AD1807" s="5">
        <f t="shared" si="476"/>
        <v>1</v>
      </c>
    </row>
    <row r="1808" spans="15:30" x14ac:dyDescent="0.2">
      <c r="O1808" s="6">
        <f t="shared" si="461"/>
        <v>181.48999999999398</v>
      </c>
      <c r="P1808" s="6">
        <f t="shared" si="462"/>
        <v>181.49999999999397</v>
      </c>
      <c r="Q1808" s="5">
        <f t="shared" si="463"/>
        <v>1</v>
      </c>
      <c r="R1808" s="5">
        <f t="shared" si="464"/>
        <v>1</v>
      </c>
      <c r="S1808" s="5">
        <f t="shared" si="465"/>
        <v>1</v>
      </c>
      <c r="T1808" s="5">
        <f t="shared" si="466"/>
        <v>1</v>
      </c>
      <c r="U1808" s="5">
        <f t="shared" si="467"/>
        <v>1</v>
      </c>
      <c r="V1808" s="5">
        <f t="shared" si="468"/>
        <v>1</v>
      </c>
      <c r="W1808" s="5">
        <f t="shared" si="469"/>
        <v>1</v>
      </c>
      <c r="X1808" s="5">
        <f t="shared" si="470"/>
        <v>1</v>
      </c>
      <c r="Y1808" s="5">
        <f t="shared" si="471"/>
        <v>1</v>
      </c>
      <c r="Z1808" s="5">
        <f t="shared" si="472"/>
        <v>1</v>
      </c>
      <c r="AA1808" s="5">
        <f t="shared" si="473"/>
        <v>1</v>
      </c>
      <c r="AB1808" s="5">
        <f t="shared" si="474"/>
        <v>1</v>
      </c>
      <c r="AC1808" s="5">
        <f t="shared" si="475"/>
        <v>1</v>
      </c>
      <c r="AD1808" s="5">
        <f t="shared" si="476"/>
        <v>1</v>
      </c>
    </row>
    <row r="1809" spans="15:30" x14ac:dyDescent="0.2">
      <c r="O1809" s="6">
        <f t="shared" si="461"/>
        <v>181.58999999999398</v>
      </c>
      <c r="P1809" s="6">
        <f t="shared" si="462"/>
        <v>181.59999999999397</v>
      </c>
      <c r="Q1809" s="5">
        <f t="shared" si="463"/>
        <v>1</v>
      </c>
      <c r="R1809" s="5">
        <f t="shared" si="464"/>
        <v>1</v>
      </c>
      <c r="S1809" s="5">
        <f t="shared" si="465"/>
        <v>1</v>
      </c>
      <c r="T1809" s="5">
        <f t="shared" si="466"/>
        <v>1</v>
      </c>
      <c r="U1809" s="5">
        <f t="shared" si="467"/>
        <v>1</v>
      </c>
      <c r="V1809" s="5">
        <f t="shared" si="468"/>
        <v>1</v>
      </c>
      <c r="W1809" s="5">
        <f t="shared" si="469"/>
        <v>1</v>
      </c>
      <c r="X1809" s="5">
        <f t="shared" si="470"/>
        <v>1</v>
      </c>
      <c r="Y1809" s="5">
        <f t="shared" si="471"/>
        <v>1</v>
      </c>
      <c r="Z1809" s="5">
        <f t="shared" si="472"/>
        <v>1</v>
      </c>
      <c r="AA1809" s="5">
        <f t="shared" si="473"/>
        <v>1</v>
      </c>
      <c r="AB1809" s="5">
        <f t="shared" si="474"/>
        <v>1</v>
      </c>
      <c r="AC1809" s="5">
        <f t="shared" si="475"/>
        <v>1</v>
      </c>
      <c r="AD1809" s="5">
        <f t="shared" si="476"/>
        <v>1</v>
      </c>
    </row>
    <row r="1810" spans="15:30" x14ac:dyDescent="0.2">
      <c r="O1810" s="6">
        <f t="shared" si="461"/>
        <v>181.68999999999397</v>
      </c>
      <c r="P1810" s="6">
        <f t="shared" si="462"/>
        <v>181.69999999999396</v>
      </c>
      <c r="Q1810" s="5">
        <f t="shared" si="463"/>
        <v>1</v>
      </c>
      <c r="R1810" s="5">
        <f t="shared" si="464"/>
        <v>1</v>
      </c>
      <c r="S1810" s="5">
        <f t="shared" si="465"/>
        <v>1</v>
      </c>
      <c r="T1810" s="5">
        <f t="shared" si="466"/>
        <v>1</v>
      </c>
      <c r="U1810" s="5">
        <f t="shared" si="467"/>
        <v>1</v>
      </c>
      <c r="V1810" s="5">
        <f t="shared" si="468"/>
        <v>1</v>
      </c>
      <c r="W1810" s="5">
        <f t="shared" si="469"/>
        <v>1</v>
      </c>
      <c r="X1810" s="5">
        <f t="shared" si="470"/>
        <v>1</v>
      </c>
      <c r="Y1810" s="5">
        <f t="shared" si="471"/>
        <v>1</v>
      </c>
      <c r="Z1810" s="5">
        <f t="shared" si="472"/>
        <v>1</v>
      </c>
      <c r="AA1810" s="5">
        <f t="shared" si="473"/>
        <v>1</v>
      </c>
      <c r="AB1810" s="5">
        <f t="shared" si="474"/>
        <v>1</v>
      </c>
      <c r="AC1810" s="5">
        <f t="shared" si="475"/>
        <v>1</v>
      </c>
      <c r="AD1810" s="5">
        <f t="shared" si="476"/>
        <v>1</v>
      </c>
    </row>
    <row r="1811" spans="15:30" x14ac:dyDescent="0.2">
      <c r="O1811" s="6">
        <f t="shared" si="461"/>
        <v>181.78999999999397</v>
      </c>
      <c r="P1811" s="6">
        <f t="shared" si="462"/>
        <v>181.79999999999396</v>
      </c>
      <c r="Q1811" s="5">
        <f t="shared" si="463"/>
        <v>1</v>
      </c>
      <c r="R1811" s="5">
        <f t="shared" si="464"/>
        <v>1</v>
      </c>
      <c r="S1811" s="5">
        <f t="shared" si="465"/>
        <v>1</v>
      </c>
      <c r="T1811" s="5">
        <f t="shared" si="466"/>
        <v>1</v>
      </c>
      <c r="U1811" s="5">
        <f t="shared" si="467"/>
        <v>1</v>
      </c>
      <c r="V1811" s="5">
        <f t="shared" si="468"/>
        <v>1</v>
      </c>
      <c r="W1811" s="5">
        <f t="shared" si="469"/>
        <v>1</v>
      </c>
      <c r="X1811" s="5">
        <f t="shared" si="470"/>
        <v>1</v>
      </c>
      <c r="Y1811" s="5">
        <f t="shared" si="471"/>
        <v>1</v>
      </c>
      <c r="Z1811" s="5">
        <f t="shared" si="472"/>
        <v>1</v>
      </c>
      <c r="AA1811" s="5">
        <f t="shared" si="473"/>
        <v>1</v>
      </c>
      <c r="AB1811" s="5">
        <f t="shared" si="474"/>
        <v>1</v>
      </c>
      <c r="AC1811" s="5">
        <f t="shared" si="475"/>
        <v>1</v>
      </c>
      <c r="AD1811" s="5">
        <f t="shared" si="476"/>
        <v>1</v>
      </c>
    </row>
    <row r="1812" spans="15:30" x14ac:dyDescent="0.2">
      <c r="O1812" s="6">
        <f t="shared" si="461"/>
        <v>181.88999999999396</v>
      </c>
      <c r="P1812" s="6">
        <f t="shared" si="462"/>
        <v>181.89999999999395</v>
      </c>
      <c r="Q1812" s="5">
        <f t="shared" si="463"/>
        <v>1</v>
      </c>
      <c r="R1812" s="5">
        <f t="shared" si="464"/>
        <v>1</v>
      </c>
      <c r="S1812" s="5">
        <f t="shared" si="465"/>
        <v>1</v>
      </c>
      <c r="T1812" s="5">
        <f t="shared" si="466"/>
        <v>1</v>
      </c>
      <c r="U1812" s="5">
        <f t="shared" si="467"/>
        <v>1</v>
      </c>
      <c r="V1812" s="5">
        <f t="shared" si="468"/>
        <v>1</v>
      </c>
      <c r="W1812" s="5">
        <f t="shared" si="469"/>
        <v>1</v>
      </c>
      <c r="X1812" s="5">
        <f t="shared" si="470"/>
        <v>1</v>
      </c>
      <c r="Y1812" s="5">
        <f t="shared" si="471"/>
        <v>1</v>
      </c>
      <c r="Z1812" s="5">
        <f t="shared" si="472"/>
        <v>1</v>
      </c>
      <c r="AA1812" s="5">
        <f t="shared" si="473"/>
        <v>1</v>
      </c>
      <c r="AB1812" s="5">
        <f t="shared" si="474"/>
        <v>1</v>
      </c>
      <c r="AC1812" s="5">
        <f t="shared" si="475"/>
        <v>1</v>
      </c>
      <c r="AD1812" s="5">
        <f t="shared" si="476"/>
        <v>1</v>
      </c>
    </row>
    <row r="1813" spans="15:30" x14ac:dyDescent="0.2">
      <c r="O1813" s="6">
        <f t="shared" si="461"/>
        <v>181.98999999999396</v>
      </c>
      <c r="P1813" s="6">
        <f t="shared" si="462"/>
        <v>181.99999999999395</v>
      </c>
      <c r="Q1813" s="5">
        <f t="shared" si="463"/>
        <v>1</v>
      </c>
      <c r="R1813" s="5">
        <f t="shared" si="464"/>
        <v>1</v>
      </c>
      <c r="S1813" s="5">
        <f t="shared" si="465"/>
        <v>1</v>
      </c>
      <c r="T1813" s="5">
        <f t="shared" si="466"/>
        <v>1</v>
      </c>
      <c r="U1813" s="5">
        <f t="shared" si="467"/>
        <v>1</v>
      </c>
      <c r="V1813" s="5">
        <f t="shared" si="468"/>
        <v>1</v>
      </c>
      <c r="W1813" s="5">
        <f t="shared" si="469"/>
        <v>1</v>
      </c>
      <c r="X1813" s="5">
        <f t="shared" si="470"/>
        <v>1</v>
      </c>
      <c r="Y1813" s="5">
        <f t="shared" si="471"/>
        <v>1</v>
      </c>
      <c r="Z1813" s="5">
        <f t="shared" si="472"/>
        <v>1</v>
      </c>
      <c r="AA1813" s="5">
        <f t="shared" si="473"/>
        <v>1</v>
      </c>
      <c r="AB1813" s="5">
        <f t="shared" si="474"/>
        <v>1</v>
      </c>
      <c r="AC1813" s="5">
        <f t="shared" si="475"/>
        <v>1</v>
      </c>
      <c r="AD1813" s="5">
        <f t="shared" si="476"/>
        <v>1</v>
      </c>
    </row>
    <row r="1814" spans="15:30" x14ac:dyDescent="0.2">
      <c r="O1814" s="6">
        <f t="shared" si="461"/>
        <v>182.08999999999395</v>
      </c>
      <c r="P1814" s="6">
        <f t="shared" si="462"/>
        <v>182.09999999999394</v>
      </c>
      <c r="Q1814" s="5">
        <f t="shared" si="463"/>
        <v>1</v>
      </c>
      <c r="R1814" s="5">
        <f t="shared" si="464"/>
        <v>1</v>
      </c>
      <c r="S1814" s="5">
        <f t="shared" si="465"/>
        <v>1</v>
      </c>
      <c r="T1814" s="5">
        <f t="shared" si="466"/>
        <v>1</v>
      </c>
      <c r="U1814" s="5">
        <f t="shared" si="467"/>
        <v>1</v>
      </c>
      <c r="V1814" s="5">
        <f t="shared" si="468"/>
        <v>1</v>
      </c>
      <c r="W1814" s="5">
        <f t="shared" si="469"/>
        <v>1</v>
      </c>
      <c r="X1814" s="5">
        <f t="shared" si="470"/>
        <v>1</v>
      </c>
      <c r="Y1814" s="5">
        <f t="shared" si="471"/>
        <v>1</v>
      </c>
      <c r="Z1814" s="5">
        <f t="shared" si="472"/>
        <v>1</v>
      </c>
      <c r="AA1814" s="5">
        <f t="shared" si="473"/>
        <v>1</v>
      </c>
      <c r="AB1814" s="5">
        <f t="shared" si="474"/>
        <v>1</v>
      </c>
      <c r="AC1814" s="5">
        <f t="shared" si="475"/>
        <v>1</v>
      </c>
      <c r="AD1814" s="5">
        <f t="shared" si="476"/>
        <v>1</v>
      </c>
    </row>
    <row r="1815" spans="15:30" x14ac:dyDescent="0.2">
      <c r="O1815" s="6">
        <f t="shared" si="461"/>
        <v>182.18999999999394</v>
      </c>
      <c r="P1815" s="6">
        <f t="shared" si="462"/>
        <v>182.19999999999393</v>
      </c>
      <c r="Q1815" s="5">
        <f t="shared" si="463"/>
        <v>1</v>
      </c>
      <c r="R1815" s="5">
        <f t="shared" si="464"/>
        <v>1</v>
      </c>
      <c r="S1815" s="5">
        <f t="shared" si="465"/>
        <v>1</v>
      </c>
      <c r="T1815" s="5">
        <f t="shared" si="466"/>
        <v>1</v>
      </c>
      <c r="U1815" s="5">
        <f t="shared" si="467"/>
        <v>1</v>
      </c>
      <c r="V1815" s="5">
        <f t="shared" si="468"/>
        <v>1</v>
      </c>
      <c r="W1815" s="5">
        <f t="shared" si="469"/>
        <v>1</v>
      </c>
      <c r="X1815" s="5">
        <f t="shared" si="470"/>
        <v>1</v>
      </c>
      <c r="Y1815" s="5">
        <f t="shared" si="471"/>
        <v>1</v>
      </c>
      <c r="Z1815" s="5">
        <f t="shared" si="472"/>
        <v>1</v>
      </c>
      <c r="AA1815" s="5">
        <f t="shared" si="473"/>
        <v>1</v>
      </c>
      <c r="AB1815" s="5">
        <f t="shared" si="474"/>
        <v>1</v>
      </c>
      <c r="AC1815" s="5">
        <f t="shared" si="475"/>
        <v>1</v>
      </c>
      <c r="AD1815" s="5">
        <f t="shared" si="476"/>
        <v>1</v>
      </c>
    </row>
    <row r="1816" spans="15:30" x14ac:dyDescent="0.2">
      <c r="O1816" s="6">
        <f t="shared" si="461"/>
        <v>182.28999999999394</v>
      </c>
      <c r="P1816" s="6">
        <f t="shared" si="462"/>
        <v>182.29999999999393</v>
      </c>
      <c r="Q1816" s="5">
        <f t="shared" si="463"/>
        <v>1</v>
      </c>
      <c r="R1816" s="5">
        <f t="shared" si="464"/>
        <v>1</v>
      </c>
      <c r="S1816" s="5">
        <f t="shared" si="465"/>
        <v>1</v>
      </c>
      <c r="T1816" s="5">
        <f t="shared" si="466"/>
        <v>1</v>
      </c>
      <c r="U1816" s="5">
        <f t="shared" si="467"/>
        <v>1</v>
      </c>
      <c r="V1816" s="5">
        <f t="shared" si="468"/>
        <v>1</v>
      </c>
      <c r="W1816" s="5">
        <f t="shared" si="469"/>
        <v>1</v>
      </c>
      <c r="X1816" s="5">
        <f t="shared" si="470"/>
        <v>1</v>
      </c>
      <c r="Y1816" s="5">
        <f t="shared" si="471"/>
        <v>1</v>
      </c>
      <c r="Z1816" s="5">
        <f t="shared" si="472"/>
        <v>1</v>
      </c>
      <c r="AA1816" s="5">
        <f t="shared" si="473"/>
        <v>1</v>
      </c>
      <c r="AB1816" s="5">
        <f t="shared" si="474"/>
        <v>1</v>
      </c>
      <c r="AC1816" s="5">
        <f t="shared" si="475"/>
        <v>1</v>
      </c>
      <c r="AD1816" s="5">
        <f t="shared" si="476"/>
        <v>1</v>
      </c>
    </row>
    <row r="1817" spans="15:30" x14ac:dyDescent="0.2">
      <c r="O1817" s="6">
        <f t="shared" si="461"/>
        <v>182.38999999999393</v>
      </c>
      <c r="P1817" s="6">
        <f t="shared" si="462"/>
        <v>182.39999999999392</v>
      </c>
      <c r="Q1817" s="5">
        <f t="shared" si="463"/>
        <v>1</v>
      </c>
      <c r="R1817" s="5">
        <f t="shared" si="464"/>
        <v>1</v>
      </c>
      <c r="S1817" s="5">
        <f t="shared" si="465"/>
        <v>1</v>
      </c>
      <c r="T1817" s="5">
        <f t="shared" si="466"/>
        <v>1</v>
      </c>
      <c r="U1817" s="5">
        <f t="shared" si="467"/>
        <v>1</v>
      </c>
      <c r="V1817" s="5">
        <f t="shared" si="468"/>
        <v>1</v>
      </c>
      <c r="W1817" s="5">
        <f t="shared" si="469"/>
        <v>1</v>
      </c>
      <c r="X1817" s="5">
        <f t="shared" si="470"/>
        <v>1</v>
      </c>
      <c r="Y1817" s="5">
        <f t="shared" si="471"/>
        <v>1</v>
      </c>
      <c r="Z1817" s="5">
        <f t="shared" si="472"/>
        <v>1</v>
      </c>
      <c r="AA1817" s="5">
        <f t="shared" si="473"/>
        <v>1</v>
      </c>
      <c r="AB1817" s="5">
        <f t="shared" si="474"/>
        <v>1</v>
      </c>
      <c r="AC1817" s="5">
        <f t="shared" si="475"/>
        <v>1</v>
      </c>
      <c r="AD1817" s="5">
        <f t="shared" si="476"/>
        <v>1</v>
      </c>
    </row>
    <row r="1818" spans="15:30" x14ac:dyDescent="0.2">
      <c r="O1818" s="6">
        <f t="shared" si="461"/>
        <v>182.48999999999393</v>
      </c>
      <c r="P1818" s="6">
        <f t="shared" si="462"/>
        <v>182.49999999999392</v>
      </c>
      <c r="Q1818" s="5">
        <f t="shared" si="463"/>
        <v>1</v>
      </c>
      <c r="R1818" s="5">
        <f t="shared" si="464"/>
        <v>1</v>
      </c>
      <c r="S1818" s="5">
        <f t="shared" si="465"/>
        <v>1</v>
      </c>
      <c r="T1818" s="5">
        <f t="shared" si="466"/>
        <v>1</v>
      </c>
      <c r="U1818" s="5">
        <f t="shared" si="467"/>
        <v>1</v>
      </c>
      <c r="V1818" s="5">
        <f t="shared" si="468"/>
        <v>1</v>
      </c>
      <c r="W1818" s="5">
        <f t="shared" si="469"/>
        <v>1</v>
      </c>
      <c r="X1818" s="5">
        <f t="shared" si="470"/>
        <v>1</v>
      </c>
      <c r="Y1818" s="5">
        <f t="shared" si="471"/>
        <v>1</v>
      </c>
      <c r="Z1818" s="5">
        <f t="shared" si="472"/>
        <v>1</v>
      </c>
      <c r="AA1818" s="5">
        <f t="shared" si="473"/>
        <v>1</v>
      </c>
      <c r="AB1818" s="5">
        <f t="shared" si="474"/>
        <v>1</v>
      </c>
      <c r="AC1818" s="5">
        <f t="shared" si="475"/>
        <v>1</v>
      </c>
      <c r="AD1818" s="5">
        <f t="shared" si="476"/>
        <v>1</v>
      </c>
    </row>
    <row r="1819" spans="15:30" x14ac:dyDescent="0.2">
      <c r="O1819" s="6">
        <f t="shared" si="461"/>
        <v>182.58999999999392</v>
      </c>
      <c r="P1819" s="6">
        <f t="shared" si="462"/>
        <v>182.59999999999391</v>
      </c>
      <c r="Q1819" s="5">
        <f t="shared" si="463"/>
        <v>1</v>
      </c>
      <c r="R1819" s="5">
        <f t="shared" si="464"/>
        <v>1</v>
      </c>
      <c r="S1819" s="5">
        <f t="shared" si="465"/>
        <v>1</v>
      </c>
      <c r="T1819" s="5">
        <f t="shared" si="466"/>
        <v>1</v>
      </c>
      <c r="U1819" s="5">
        <f t="shared" si="467"/>
        <v>1</v>
      </c>
      <c r="V1819" s="5">
        <f t="shared" si="468"/>
        <v>1</v>
      </c>
      <c r="W1819" s="5">
        <f t="shared" si="469"/>
        <v>1</v>
      </c>
      <c r="X1819" s="5">
        <f t="shared" si="470"/>
        <v>1</v>
      </c>
      <c r="Y1819" s="5">
        <f t="shared" si="471"/>
        <v>1</v>
      </c>
      <c r="Z1819" s="5">
        <f t="shared" si="472"/>
        <v>1</v>
      </c>
      <c r="AA1819" s="5">
        <f t="shared" si="473"/>
        <v>1</v>
      </c>
      <c r="AB1819" s="5">
        <f t="shared" si="474"/>
        <v>1</v>
      </c>
      <c r="AC1819" s="5">
        <f t="shared" si="475"/>
        <v>1</v>
      </c>
      <c r="AD1819" s="5">
        <f t="shared" si="476"/>
        <v>1</v>
      </c>
    </row>
    <row r="1820" spans="15:30" x14ac:dyDescent="0.2">
      <c r="O1820" s="6">
        <f t="shared" si="461"/>
        <v>182.68999999999392</v>
      </c>
      <c r="P1820" s="6">
        <f t="shared" si="462"/>
        <v>182.69999999999391</v>
      </c>
      <c r="Q1820" s="5">
        <f t="shared" si="463"/>
        <v>1</v>
      </c>
      <c r="R1820" s="5">
        <f t="shared" si="464"/>
        <v>1</v>
      </c>
      <c r="S1820" s="5">
        <f t="shared" si="465"/>
        <v>1</v>
      </c>
      <c r="T1820" s="5">
        <f t="shared" si="466"/>
        <v>1</v>
      </c>
      <c r="U1820" s="5">
        <f t="shared" si="467"/>
        <v>1</v>
      </c>
      <c r="V1820" s="5">
        <f t="shared" si="468"/>
        <v>1</v>
      </c>
      <c r="W1820" s="5">
        <f t="shared" si="469"/>
        <v>1</v>
      </c>
      <c r="X1820" s="5">
        <f t="shared" si="470"/>
        <v>1</v>
      </c>
      <c r="Y1820" s="5">
        <f t="shared" si="471"/>
        <v>1</v>
      </c>
      <c r="Z1820" s="5">
        <f t="shared" si="472"/>
        <v>1</v>
      </c>
      <c r="AA1820" s="5">
        <f t="shared" si="473"/>
        <v>1</v>
      </c>
      <c r="AB1820" s="5">
        <f t="shared" si="474"/>
        <v>1</v>
      </c>
      <c r="AC1820" s="5">
        <f t="shared" si="475"/>
        <v>1</v>
      </c>
      <c r="AD1820" s="5">
        <f t="shared" si="476"/>
        <v>1</v>
      </c>
    </row>
    <row r="1821" spans="15:30" x14ac:dyDescent="0.2">
      <c r="O1821" s="6">
        <f t="shared" si="461"/>
        <v>182.78999999999391</v>
      </c>
      <c r="P1821" s="6">
        <f t="shared" si="462"/>
        <v>182.7999999999939</v>
      </c>
      <c r="Q1821" s="5">
        <f t="shared" si="463"/>
        <v>1</v>
      </c>
      <c r="R1821" s="5">
        <f t="shared" si="464"/>
        <v>1</v>
      </c>
      <c r="S1821" s="5">
        <f t="shared" si="465"/>
        <v>1</v>
      </c>
      <c r="T1821" s="5">
        <f t="shared" si="466"/>
        <v>1</v>
      </c>
      <c r="U1821" s="5">
        <f t="shared" si="467"/>
        <v>1</v>
      </c>
      <c r="V1821" s="5">
        <f t="shared" si="468"/>
        <v>1</v>
      </c>
      <c r="W1821" s="5">
        <f t="shared" si="469"/>
        <v>1</v>
      </c>
      <c r="X1821" s="5">
        <f t="shared" si="470"/>
        <v>1</v>
      </c>
      <c r="Y1821" s="5">
        <f t="shared" si="471"/>
        <v>1</v>
      </c>
      <c r="Z1821" s="5">
        <f t="shared" si="472"/>
        <v>1</v>
      </c>
      <c r="AA1821" s="5">
        <f t="shared" si="473"/>
        <v>1</v>
      </c>
      <c r="AB1821" s="5">
        <f t="shared" si="474"/>
        <v>1</v>
      </c>
      <c r="AC1821" s="5">
        <f t="shared" si="475"/>
        <v>1</v>
      </c>
      <c r="AD1821" s="5">
        <f t="shared" si="476"/>
        <v>1</v>
      </c>
    </row>
    <row r="1822" spans="15:30" x14ac:dyDescent="0.2">
      <c r="O1822" s="6">
        <f t="shared" si="461"/>
        <v>182.8899999999939</v>
      </c>
      <c r="P1822" s="6">
        <f t="shared" si="462"/>
        <v>182.8999999999939</v>
      </c>
      <c r="Q1822" s="5">
        <f t="shared" si="463"/>
        <v>1</v>
      </c>
      <c r="R1822" s="5">
        <f t="shared" si="464"/>
        <v>1</v>
      </c>
      <c r="S1822" s="5">
        <f t="shared" si="465"/>
        <v>1</v>
      </c>
      <c r="T1822" s="5">
        <f t="shared" si="466"/>
        <v>1</v>
      </c>
      <c r="U1822" s="5">
        <f t="shared" si="467"/>
        <v>1</v>
      </c>
      <c r="V1822" s="5">
        <f t="shared" si="468"/>
        <v>1</v>
      </c>
      <c r="W1822" s="5">
        <f t="shared" si="469"/>
        <v>1</v>
      </c>
      <c r="X1822" s="5">
        <f t="shared" si="470"/>
        <v>1</v>
      </c>
      <c r="Y1822" s="5">
        <f t="shared" si="471"/>
        <v>1</v>
      </c>
      <c r="Z1822" s="5">
        <f t="shared" si="472"/>
        <v>1</v>
      </c>
      <c r="AA1822" s="5">
        <f t="shared" si="473"/>
        <v>1</v>
      </c>
      <c r="AB1822" s="5">
        <f t="shared" si="474"/>
        <v>1</v>
      </c>
      <c r="AC1822" s="5">
        <f t="shared" si="475"/>
        <v>1</v>
      </c>
      <c r="AD1822" s="5">
        <f t="shared" si="476"/>
        <v>1</v>
      </c>
    </row>
    <row r="1823" spans="15:30" x14ac:dyDescent="0.2">
      <c r="O1823" s="6">
        <f t="shared" si="461"/>
        <v>182.9899999999939</v>
      </c>
      <c r="P1823" s="6">
        <f t="shared" si="462"/>
        <v>182.99999999999389</v>
      </c>
      <c r="Q1823" s="5">
        <f t="shared" si="463"/>
        <v>1</v>
      </c>
      <c r="R1823" s="5">
        <f t="shared" si="464"/>
        <v>1</v>
      </c>
      <c r="S1823" s="5">
        <f t="shared" si="465"/>
        <v>1</v>
      </c>
      <c r="T1823" s="5">
        <f t="shared" si="466"/>
        <v>1</v>
      </c>
      <c r="U1823" s="5">
        <f t="shared" si="467"/>
        <v>1</v>
      </c>
      <c r="V1823" s="5">
        <f t="shared" si="468"/>
        <v>1</v>
      </c>
      <c r="W1823" s="5">
        <f t="shared" si="469"/>
        <v>1</v>
      </c>
      <c r="X1823" s="5">
        <f t="shared" si="470"/>
        <v>1</v>
      </c>
      <c r="Y1823" s="5">
        <f t="shared" si="471"/>
        <v>1</v>
      </c>
      <c r="Z1823" s="5">
        <f t="shared" si="472"/>
        <v>1</v>
      </c>
      <c r="AA1823" s="5">
        <f t="shared" si="473"/>
        <v>1</v>
      </c>
      <c r="AB1823" s="5">
        <f t="shared" si="474"/>
        <v>1</v>
      </c>
      <c r="AC1823" s="5">
        <f t="shared" si="475"/>
        <v>1</v>
      </c>
      <c r="AD1823" s="5">
        <f t="shared" si="476"/>
        <v>1</v>
      </c>
    </row>
    <row r="1824" spans="15:30" x14ac:dyDescent="0.2">
      <c r="O1824" s="6">
        <f t="shared" si="461"/>
        <v>183.08999999999389</v>
      </c>
      <c r="P1824" s="6">
        <f t="shared" si="462"/>
        <v>183.09999999999388</v>
      </c>
      <c r="Q1824" s="5">
        <f t="shared" si="463"/>
        <v>1</v>
      </c>
      <c r="R1824" s="5">
        <f t="shared" si="464"/>
        <v>1</v>
      </c>
      <c r="S1824" s="5">
        <f t="shared" si="465"/>
        <v>1</v>
      </c>
      <c r="T1824" s="5">
        <f t="shared" si="466"/>
        <v>1</v>
      </c>
      <c r="U1824" s="5">
        <f t="shared" si="467"/>
        <v>1</v>
      </c>
      <c r="V1824" s="5">
        <f t="shared" si="468"/>
        <v>1</v>
      </c>
      <c r="W1824" s="5">
        <f t="shared" si="469"/>
        <v>1</v>
      </c>
      <c r="X1824" s="5">
        <f t="shared" si="470"/>
        <v>1</v>
      </c>
      <c r="Y1824" s="5">
        <f t="shared" si="471"/>
        <v>1</v>
      </c>
      <c r="Z1824" s="5">
        <f t="shared" si="472"/>
        <v>1</v>
      </c>
      <c r="AA1824" s="5">
        <f t="shared" si="473"/>
        <v>1</v>
      </c>
      <c r="AB1824" s="5">
        <f t="shared" si="474"/>
        <v>1</v>
      </c>
      <c r="AC1824" s="5">
        <f t="shared" si="475"/>
        <v>1</v>
      </c>
      <c r="AD1824" s="5">
        <f t="shared" si="476"/>
        <v>1</v>
      </c>
    </row>
    <row r="1825" spans="15:30" x14ac:dyDescent="0.2">
      <c r="O1825" s="6">
        <f t="shared" si="461"/>
        <v>183.18999999999389</v>
      </c>
      <c r="P1825" s="6">
        <f t="shared" si="462"/>
        <v>183.19999999999388</v>
      </c>
      <c r="Q1825" s="5">
        <f t="shared" si="463"/>
        <v>1</v>
      </c>
      <c r="R1825" s="5">
        <f t="shared" si="464"/>
        <v>1</v>
      </c>
      <c r="S1825" s="5">
        <f t="shared" si="465"/>
        <v>1</v>
      </c>
      <c r="T1825" s="5">
        <f t="shared" si="466"/>
        <v>1</v>
      </c>
      <c r="U1825" s="5">
        <f t="shared" si="467"/>
        <v>1</v>
      </c>
      <c r="V1825" s="5">
        <f t="shared" si="468"/>
        <v>1</v>
      </c>
      <c r="W1825" s="5">
        <f t="shared" si="469"/>
        <v>1</v>
      </c>
      <c r="X1825" s="5">
        <f t="shared" si="470"/>
        <v>1</v>
      </c>
      <c r="Y1825" s="5">
        <f t="shared" si="471"/>
        <v>1</v>
      </c>
      <c r="Z1825" s="5">
        <f t="shared" si="472"/>
        <v>1</v>
      </c>
      <c r="AA1825" s="5">
        <f t="shared" si="473"/>
        <v>1</v>
      </c>
      <c r="AB1825" s="5">
        <f t="shared" si="474"/>
        <v>1</v>
      </c>
      <c r="AC1825" s="5">
        <f t="shared" si="475"/>
        <v>1</v>
      </c>
      <c r="AD1825" s="5">
        <f t="shared" si="476"/>
        <v>1</v>
      </c>
    </row>
    <row r="1826" spans="15:30" x14ac:dyDescent="0.2">
      <c r="O1826" s="6">
        <f t="shared" si="461"/>
        <v>183.28999999999388</v>
      </c>
      <c r="P1826" s="6">
        <f t="shared" si="462"/>
        <v>183.29999999999387</v>
      </c>
      <c r="Q1826" s="5">
        <f t="shared" si="463"/>
        <v>1</v>
      </c>
      <c r="R1826" s="5">
        <f t="shared" si="464"/>
        <v>1</v>
      </c>
      <c r="S1826" s="5">
        <f t="shared" si="465"/>
        <v>1</v>
      </c>
      <c r="T1826" s="5">
        <f t="shared" si="466"/>
        <v>1</v>
      </c>
      <c r="U1826" s="5">
        <f t="shared" si="467"/>
        <v>1</v>
      </c>
      <c r="V1826" s="5">
        <f t="shared" si="468"/>
        <v>1</v>
      </c>
      <c r="W1826" s="5">
        <f t="shared" si="469"/>
        <v>1</v>
      </c>
      <c r="X1826" s="5">
        <f t="shared" si="470"/>
        <v>1</v>
      </c>
      <c r="Y1826" s="5">
        <f t="shared" si="471"/>
        <v>1</v>
      </c>
      <c r="Z1826" s="5">
        <f t="shared" si="472"/>
        <v>1</v>
      </c>
      <c r="AA1826" s="5">
        <f t="shared" si="473"/>
        <v>1</v>
      </c>
      <c r="AB1826" s="5">
        <f t="shared" si="474"/>
        <v>1</v>
      </c>
      <c r="AC1826" s="5">
        <f t="shared" si="475"/>
        <v>1</v>
      </c>
      <c r="AD1826" s="5">
        <f t="shared" si="476"/>
        <v>1</v>
      </c>
    </row>
    <row r="1827" spans="15:30" x14ac:dyDescent="0.2">
      <c r="O1827" s="6">
        <f t="shared" si="461"/>
        <v>183.38999999999388</v>
      </c>
      <c r="P1827" s="6">
        <f t="shared" si="462"/>
        <v>183.39999999999387</v>
      </c>
      <c r="Q1827" s="5">
        <f t="shared" si="463"/>
        <v>1</v>
      </c>
      <c r="R1827" s="5">
        <f t="shared" si="464"/>
        <v>1</v>
      </c>
      <c r="S1827" s="5">
        <f t="shared" si="465"/>
        <v>1</v>
      </c>
      <c r="T1827" s="5">
        <f t="shared" si="466"/>
        <v>1</v>
      </c>
      <c r="U1827" s="5">
        <f t="shared" si="467"/>
        <v>1</v>
      </c>
      <c r="V1827" s="5">
        <f t="shared" si="468"/>
        <v>1</v>
      </c>
      <c r="W1827" s="5">
        <f t="shared" si="469"/>
        <v>1</v>
      </c>
      <c r="X1827" s="5">
        <f t="shared" si="470"/>
        <v>1</v>
      </c>
      <c r="Y1827" s="5">
        <f t="shared" si="471"/>
        <v>1</v>
      </c>
      <c r="Z1827" s="5">
        <f t="shared" si="472"/>
        <v>1</v>
      </c>
      <c r="AA1827" s="5">
        <f t="shared" si="473"/>
        <v>1</v>
      </c>
      <c r="AB1827" s="5">
        <f t="shared" si="474"/>
        <v>1</v>
      </c>
      <c r="AC1827" s="5">
        <f t="shared" si="475"/>
        <v>1</v>
      </c>
      <c r="AD1827" s="5">
        <f t="shared" si="476"/>
        <v>1</v>
      </c>
    </row>
    <row r="1828" spans="15:30" x14ac:dyDescent="0.2">
      <c r="O1828" s="6">
        <f t="shared" si="461"/>
        <v>183.48999999999387</v>
      </c>
      <c r="P1828" s="6">
        <f t="shared" si="462"/>
        <v>183.49999999999386</v>
      </c>
      <c r="Q1828" s="5">
        <f t="shared" si="463"/>
        <v>1</v>
      </c>
      <c r="R1828" s="5">
        <f t="shared" si="464"/>
        <v>1</v>
      </c>
      <c r="S1828" s="5">
        <f t="shared" si="465"/>
        <v>1</v>
      </c>
      <c r="T1828" s="5">
        <f t="shared" si="466"/>
        <v>1</v>
      </c>
      <c r="U1828" s="5">
        <f t="shared" si="467"/>
        <v>1</v>
      </c>
      <c r="V1828" s="5">
        <f t="shared" si="468"/>
        <v>1</v>
      </c>
      <c r="W1828" s="5">
        <f t="shared" si="469"/>
        <v>1</v>
      </c>
      <c r="X1828" s="5">
        <f t="shared" si="470"/>
        <v>1</v>
      </c>
      <c r="Y1828" s="5">
        <f t="shared" si="471"/>
        <v>1</v>
      </c>
      <c r="Z1828" s="5">
        <f t="shared" si="472"/>
        <v>1</v>
      </c>
      <c r="AA1828" s="5">
        <f t="shared" si="473"/>
        <v>1</v>
      </c>
      <c r="AB1828" s="5">
        <f t="shared" si="474"/>
        <v>1</v>
      </c>
      <c r="AC1828" s="5">
        <f t="shared" si="475"/>
        <v>1</v>
      </c>
      <c r="AD1828" s="5">
        <f t="shared" si="476"/>
        <v>1</v>
      </c>
    </row>
    <row r="1829" spans="15:30" x14ac:dyDescent="0.2">
      <c r="O1829" s="6">
        <f t="shared" si="461"/>
        <v>183.58999999999386</v>
      </c>
      <c r="P1829" s="6">
        <f t="shared" si="462"/>
        <v>183.59999999999386</v>
      </c>
      <c r="Q1829" s="5">
        <f t="shared" si="463"/>
        <v>1</v>
      </c>
      <c r="R1829" s="5">
        <f t="shared" si="464"/>
        <v>1</v>
      </c>
      <c r="S1829" s="5">
        <f t="shared" si="465"/>
        <v>1</v>
      </c>
      <c r="T1829" s="5">
        <f t="shared" si="466"/>
        <v>1</v>
      </c>
      <c r="U1829" s="5">
        <f t="shared" si="467"/>
        <v>1</v>
      </c>
      <c r="V1829" s="5">
        <f t="shared" si="468"/>
        <v>1</v>
      </c>
      <c r="W1829" s="5">
        <f t="shared" si="469"/>
        <v>1</v>
      </c>
      <c r="X1829" s="5">
        <f t="shared" si="470"/>
        <v>1</v>
      </c>
      <c r="Y1829" s="5">
        <f t="shared" si="471"/>
        <v>1</v>
      </c>
      <c r="Z1829" s="5">
        <f t="shared" si="472"/>
        <v>1</v>
      </c>
      <c r="AA1829" s="5">
        <f t="shared" si="473"/>
        <v>1</v>
      </c>
      <c r="AB1829" s="5">
        <f t="shared" si="474"/>
        <v>1</v>
      </c>
      <c r="AC1829" s="5">
        <f t="shared" si="475"/>
        <v>1</v>
      </c>
      <c r="AD1829" s="5">
        <f t="shared" si="476"/>
        <v>1</v>
      </c>
    </row>
    <row r="1830" spans="15:30" x14ac:dyDescent="0.2">
      <c r="O1830" s="6">
        <f t="shared" si="461"/>
        <v>183.68999999999386</v>
      </c>
      <c r="P1830" s="6">
        <f t="shared" si="462"/>
        <v>183.69999999999385</v>
      </c>
      <c r="Q1830" s="5">
        <f t="shared" si="463"/>
        <v>1</v>
      </c>
      <c r="R1830" s="5">
        <f t="shared" si="464"/>
        <v>1</v>
      </c>
      <c r="S1830" s="5">
        <f t="shared" si="465"/>
        <v>1</v>
      </c>
      <c r="T1830" s="5">
        <f t="shared" si="466"/>
        <v>1</v>
      </c>
      <c r="U1830" s="5">
        <f t="shared" si="467"/>
        <v>1</v>
      </c>
      <c r="V1830" s="5">
        <f t="shared" si="468"/>
        <v>1</v>
      </c>
      <c r="W1830" s="5">
        <f t="shared" si="469"/>
        <v>1</v>
      </c>
      <c r="X1830" s="5">
        <f t="shared" si="470"/>
        <v>1</v>
      </c>
      <c r="Y1830" s="5">
        <f t="shared" si="471"/>
        <v>1</v>
      </c>
      <c r="Z1830" s="5">
        <f t="shared" si="472"/>
        <v>1</v>
      </c>
      <c r="AA1830" s="5">
        <f t="shared" si="473"/>
        <v>1</v>
      </c>
      <c r="AB1830" s="5">
        <f t="shared" si="474"/>
        <v>1</v>
      </c>
      <c r="AC1830" s="5">
        <f t="shared" si="475"/>
        <v>1</v>
      </c>
      <c r="AD1830" s="5">
        <f t="shared" si="476"/>
        <v>1</v>
      </c>
    </row>
    <row r="1831" spans="15:30" x14ac:dyDescent="0.2">
      <c r="O1831" s="6">
        <f t="shared" si="461"/>
        <v>183.78999999999385</v>
      </c>
      <c r="P1831" s="6">
        <f t="shared" si="462"/>
        <v>183.79999999999384</v>
      </c>
      <c r="Q1831" s="5">
        <f t="shared" si="463"/>
        <v>1</v>
      </c>
      <c r="R1831" s="5">
        <f t="shared" si="464"/>
        <v>1</v>
      </c>
      <c r="S1831" s="5">
        <f t="shared" si="465"/>
        <v>1</v>
      </c>
      <c r="T1831" s="5">
        <f t="shared" si="466"/>
        <v>1</v>
      </c>
      <c r="U1831" s="5">
        <f t="shared" si="467"/>
        <v>1</v>
      </c>
      <c r="V1831" s="5">
        <f t="shared" si="468"/>
        <v>1</v>
      </c>
      <c r="W1831" s="5">
        <f t="shared" si="469"/>
        <v>1</v>
      </c>
      <c r="X1831" s="5">
        <f t="shared" si="470"/>
        <v>1</v>
      </c>
      <c r="Y1831" s="5">
        <f t="shared" si="471"/>
        <v>1</v>
      </c>
      <c r="Z1831" s="5">
        <f t="shared" si="472"/>
        <v>1</v>
      </c>
      <c r="AA1831" s="5">
        <f t="shared" si="473"/>
        <v>1</v>
      </c>
      <c r="AB1831" s="5">
        <f t="shared" si="474"/>
        <v>1</v>
      </c>
      <c r="AC1831" s="5">
        <f t="shared" si="475"/>
        <v>1</v>
      </c>
      <c r="AD1831" s="5">
        <f t="shared" si="476"/>
        <v>1</v>
      </c>
    </row>
    <row r="1832" spans="15:30" x14ac:dyDescent="0.2">
      <c r="O1832" s="6">
        <f t="shared" si="461"/>
        <v>183.88999999999385</v>
      </c>
      <c r="P1832" s="6">
        <f t="shared" si="462"/>
        <v>183.89999999999384</v>
      </c>
      <c r="Q1832" s="5">
        <f t="shared" si="463"/>
        <v>1</v>
      </c>
      <c r="R1832" s="5">
        <f t="shared" si="464"/>
        <v>1</v>
      </c>
      <c r="S1832" s="5">
        <f t="shared" si="465"/>
        <v>1</v>
      </c>
      <c r="T1832" s="5">
        <f t="shared" si="466"/>
        <v>1</v>
      </c>
      <c r="U1832" s="5">
        <f t="shared" si="467"/>
        <v>1</v>
      </c>
      <c r="V1832" s="5">
        <f t="shared" si="468"/>
        <v>1</v>
      </c>
      <c r="W1832" s="5">
        <f t="shared" si="469"/>
        <v>1</v>
      </c>
      <c r="X1832" s="5">
        <f t="shared" si="470"/>
        <v>1</v>
      </c>
      <c r="Y1832" s="5">
        <f t="shared" si="471"/>
        <v>1</v>
      </c>
      <c r="Z1832" s="5">
        <f t="shared" si="472"/>
        <v>1</v>
      </c>
      <c r="AA1832" s="5">
        <f t="shared" si="473"/>
        <v>1</v>
      </c>
      <c r="AB1832" s="5">
        <f t="shared" si="474"/>
        <v>1</v>
      </c>
      <c r="AC1832" s="5">
        <f t="shared" si="475"/>
        <v>1</v>
      </c>
      <c r="AD1832" s="5">
        <f t="shared" si="476"/>
        <v>1</v>
      </c>
    </row>
    <row r="1833" spans="15:30" x14ac:dyDescent="0.2">
      <c r="O1833" s="6">
        <f t="shared" si="461"/>
        <v>183.98999999999384</v>
      </c>
      <c r="P1833" s="6">
        <f t="shared" si="462"/>
        <v>183.99999999999383</v>
      </c>
      <c r="Q1833" s="5">
        <f t="shared" si="463"/>
        <v>1</v>
      </c>
      <c r="R1833" s="5">
        <f t="shared" si="464"/>
        <v>1</v>
      </c>
      <c r="S1833" s="5">
        <f t="shared" si="465"/>
        <v>1</v>
      </c>
      <c r="T1833" s="5">
        <f t="shared" si="466"/>
        <v>1</v>
      </c>
      <c r="U1833" s="5">
        <f t="shared" si="467"/>
        <v>1</v>
      </c>
      <c r="V1833" s="5">
        <f t="shared" si="468"/>
        <v>1</v>
      </c>
      <c r="W1833" s="5">
        <f t="shared" si="469"/>
        <v>1</v>
      </c>
      <c r="X1833" s="5">
        <f t="shared" si="470"/>
        <v>1</v>
      </c>
      <c r="Y1833" s="5">
        <f t="shared" si="471"/>
        <v>1</v>
      </c>
      <c r="Z1833" s="5">
        <f t="shared" si="472"/>
        <v>1</v>
      </c>
      <c r="AA1833" s="5">
        <f t="shared" si="473"/>
        <v>1</v>
      </c>
      <c r="AB1833" s="5">
        <f t="shared" si="474"/>
        <v>1</v>
      </c>
      <c r="AC1833" s="5">
        <f t="shared" si="475"/>
        <v>1</v>
      </c>
      <c r="AD1833" s="5">
        <f t="shared" si="476"/>
        <v>1</v>
      </c>
    </row>
    <row r="1834" spans="15:30" x14ac:dyDescent="0.2">
      <c r="O1834" s="6">
        <f t="shared" si="461"/>
        <v>184.08999999999384</v>
      </c>
      <c r="P1834" s="6">
        <f t="shared" si="462"/>
        <v>184.09999999999383</v>
      </c>
      <c r="Q1834" s="5">
        <f t="shared" si="463"/>
        <v>1</v>
      </c>
      <c r="R1834" s="5">
        <f t="shared" si="464"/>
        <v>1</v>
      </c>
      <c r="S1834" s="5">
        <f t="shared" si="465"/>
        <v>1</v>
      </c>
      <c r="T1834" s="5">
        <f t="shared" si="466"/>
        <v>1</v>
      </c>
      <c r="U1834" s="5">
        <f t="shared" si="467"/>
        <v>1</v>
      </c>
      <c r="V1834" s="5">
        <f t="shared" si="468"/>
        <v>1</v>
      </c>
      <c r="W1834" s="5">
        <f t="shared" si="469"/>
        <v>1</v>
      </c>
      <c r="X1834" s="5">
        <f t="shared" si="470"/>
        <v>1</v>
      </c>
      <c r="Y1834" s="5">
        <f t="shared" si="471"/>
        <v>1</v>
      </c>
      <c r="Z1834" s="5">
        <f t="shared" si="472"/>
        <v>1</v>
      </c>
      <c r="AA1834" s="5">
        <f t="shared" si="473"/>
        <v>1</v>
      </c>
      <c r="AB1834" s="5">
        <f t="shared" si="474"/>
        <v>1</v>
      </c>
      <c r="AC1834" s="5">
        <f t="shared" si="475"/>
        <v>1</v>
      </c>
      <c r="AD1834" s="5">
        <f t="shared" si="476"/>
        <v>1</v>
      </c>
    </row>
    <row r="1835" spans="15:30" x14ac:dyDescent="0.2">
      <c r="O1835" s="6">
        <f t="shared" si="461"/>
        <v>184.18999999999383</v>
      </c>
      <c r="P1835" s="6">
        <f t="shared" si="462"/>
        <v>184.19999999999382</v>
      </c>
      <c r="Q1835" s="5">
        <f t="shared" si="463"/>
        <v>1</v>
      </c>
      <c r="R1835" s="5">
        <f t="shared" si="464"/>
        <v>1</v>
      </c>
      <c r="S1835" s="5">
        <f t="shared" si="465"/>
        <v>1</v>
      </c>
      <c r="T1835" s="5">
        <f t="shared" si="466"/>
        <v>1</v>
      </c>
      <c r="U1835" s="5">
        <f t="shared" si="467"/>
        <v>1</v>
      </c>
      <c r="V1835" s="5">
        <f t="shared" si="468"/>
        <v>1</v>
      </c>
      <c r="W1835" s="5">
        <f t="shared" si="469"/>
        <v>1</v>
      </c>
      <c r="X1835" s="5">
        <f t="shared" si="470"/>
        <v>1</v>
      </c>
      <c r="Y1835" s="5">
        <f t="shared" si="471"/>
        <v>1</v>
      </c>
      <c r="Z1835" s="5">
        <f t="shared" si="472"/>
        <v>1</v>
      </c>
      <c r="AA1835" s="5">
        <f t="shared" si="473"/>
        <v>1</v>
      </c>
      <c r="AB1835" s="5">
        <f t="shared" si="474"/>
        <v>1</v>
      </c>
      <c r="AC1835" s="5">
        <f t="shared" si="475"/>
        <v>1</v>
      </c>
      <c r="AD1835" s="5">
        <f t="shared" si="476"/>
        <v>1</v>
      </c>
    </row>
    <row r="1836" spans="15:30" x14ac:dyDescent="0.2">
      <c r="O1836" s="6">
        <f t="shared" si="461"/>
        <v>184.28999999999382</v>
      </c>
      <c r="P1836" s="6">
        <f t="shared" si="462"/>
        <v>184.29999999999382</v>
      </c>
      <c r="Q1836" s="5">
        <f t="shared" si="463"/>
        <v>1</v>
      </c>
      <c r="R1836" s="5">
        <f t="shared" si="464"/>
        <v>1</v>
      </c>
      <c r="S1836" s="5">
        <f t="shared" si="465"/>
        <v>1</v>
      </c>
      <c r="T1836" s="5">
        <f t="shared" si="466"/>
        <v>1</v>
      </c>
      <c r="U1836" s="5">
        <f t="shared" si="467"/>
        <v>1</v>
      </c>
      <c r="V1836" s="5">
        <f t="shared" si="468"/>
        <v>1</v>
      </c>
      <c r="W1836" s="5">
        <f t="shared" si="469"/>
        <v>1</v>
      </c>
      <c r="X1836" s="5">
        <f t="shared" si="470"/>
        <v>1</v>
      </c>
      <c r="Y1836" s="5">
        <f t="shared" si="471"/>
        <v>1</v>
      </c>
      <c r="Z1836" s="5">
        <f t="shared" si="472"/>
        <v>1</v>
      </c>
      <c r="AA1836" s="5">
        <f t="shared" si="473"/>
        <v>1</v>
      </c>
      <c r="AB1836" s="5">
        <f t="shared" si="474"/>
        <v>1</v>
      </c>
      <c r="AC1836" s="5">
        <f t="shared" si="475"/>
        <v>1</v>
      </c>
      <c r="AD1836" s="5">
        <f t="shared" si="476"/>
        <v>1</v>
      </c>
    </row>
    <row r="1837" spans="15:30" x14ac:dyDescent="0.2">
      <c r="O1837" s="6">
        <f t="shared" si="461"/>
        <v>184.38999999999382</v>
      </c>
      <c r="P1837" s="6">
        <f t="shared" si="462"/>
        <v>184.39999999999381</v>
      </c>
      <c r="Q1837" s="5">
        <f t="shared" si="463"/>
        <v>1</v>
      </c>
      <c r="R1837" s="5">
        <f t="shared" si="464"/>
        <v>1</v>
      </c>
      <c r="S1837" s="5">
        <f t="shared" si="465"/>
        <v>1</v>
      </c>
      <c r="T1837" s="5">
        <f t="shared" si="466"/>
        <v>1</v>
      </c>
      <c r="U1837" s="5">
        <f t="shared" si="467"/>
        <v>1</v>
      </c>
      <c r="V1837" s="5">
        <f t="shared" si="468"/>
        <v>1</v>
      </c>
      <c r="W1837" s="5">
        <f t="shared" si="469"/>
        <v>1</v>
      </c>
      <c r="X1837" s="5">
        <f t="shared" si="470"/>
        <v>1</v>
      </c>
      <c r="Y1837" s="5">
        <f t="shared" si="471"/>
        <v>1</v>
      </c>
      <c r="Z1837" s="5">
        <f t="shared" si="472"/>
        <v>1</v>
      </c>
      <c r="AA1837" s="5">
        <f t="shared" si="473"/>
        <v>1</v>
      </c>
      <c r="AB1837" s="5">
        <f t="shared" si="474"/>
        <v>1</v>
      </c>
      <c r="AC1837" s="5">
        <f t="shared" si="475"/>
        <v>1</v>
      </c>
      <c r="AD1837" s="5">
        <f t="shared" si="476"/>
        <v>1</v>
      </c>
    </row>
    <row r="1838" spans="15:30" x14ac:dyDescent="0.2">
      <c r="O1838" s="6">
        <f t="shared" si="461"/>
        <v>184.48999999999381</v>
      </c>
      <c r="P1838" s="6">
        <f t="shared" si="462"/>
        <v>184.4999999999938</v>
      </c>
      <c r="Q1838" s="5">
        <f t="shared" si="463"/>
        <v>1</v>
      </c>
      <c r="R1838" s="5">
        <f t="shared" si="464"/>
        <v>1</v>
      </c>
      <c r="S1838" s="5">
        <f t="shared" si="465"/>
        <v>1</v>
      </c>
      <c r="T1838" s="5">
        <f t="shared" si="466"/>
        <v>1</v>
      </c>
      <c r="U1838" s="5">
        <f t="shared" si="467"/>
        <v>1</v>
      </c>
      <c r="V1838" s="5">
        <f t="shared" si="468"/>
        <v>1</v>
      </c>
      <c r="W1838" s="5">
        <f t="shared" si="469"/>
        <v>1</v>
      </c>
      <c r="X1838" s="5">
        <f t="shared" si="470"/>
        <v>1</v>
      </c>
      <c r="Y1838" s="5">
        <f t="shared" si="471"/>
        <v>1</v>
      </c>
      <c r="Z1838" s="5">
        <f t="shared" si="472"/>
        <v>1</v>
      </c>
      <c r="AA1838" s="5">
        <f t="shared" si="473"/>
        <v>1</v>
      </c>
      <c r="AB1838" s="5">
        <f t="shared" si="474"/>
        <v>1</v>
      </c>
      <c r="AC1838" s="5">
        <f t="shared" si="475"/>
        <v>1</v>
      </c>
      <c r="AD1838" s="5">
        <f t="shared" si="476"/>
        <v>1</v>
      </c>
    </row>
    <row r="1839" spans="15:30" x14ac:dyDescent="0.2">
      <c r="O1839" s="6">
        <f t="shared" si="461"/>
        <v>184.58999999999381</v>
      </c>
      <c r="P1839" s="6">
        <f t="shared" si="462"/>
        <v>184.5999999999938</v>
      </c>
      <c r="Q1839" s="5">
        <f t="shared" si="463"/>
        <v>1</v>
      </c>
      <c r="R1839" s="5">
        <f t="shared" si="464"/>
        <v>1</v>
      </c>
      <c r="S1839" s="5">
        <f t="shared" si="465"/>
        <v>1</v>
      </c>
      <c r="T1839" s="5">
        <f t="shared" si="466"/>
        <v>1</v>
      </c>
      <c r="U1839" s="5">
        <f t="shared" si="467"/>
        <v>1</v>
      </c>
      <c r="V1839" s="5">
        <f t="shared" si="468"/>
        <v>1</v>
      </c>
      <c r="W1839" s="5">
        <f t="shared" si="469"/>
        <v>1</v>
      </c>
      <c r="X1839" s="5">
        <f t="shared" si="470"/>
        <v>1</v>
      </c>
      <c r="Y1839" s="5">
        <f t="shared" si="471"/>
        <v>1</v>
      </c>
      <c r="Z1839" s="5">
        <f t="shared" si="472"/>
        <v>1</v>
      </c>
      <c r="AA1839" s="5">
        <f t="shared" si="473"/>
        <v>1</v>
      </c>
      <c r="AB1839" s="5">
        <f t="shared" si="474"/>
        <v>1</v>
      </c>
      <c r="AC1839" s="5">
        <f t="shared" si="475"/>
        <v>1</v>
      </c>
      <c r="AD1839" s="5">
        <f t="shared" si="476"/>
        <v>1</v>
      </c>
    </row>
    <row r="1840" spans="15:30" x14ac:dyDescent="0.2">
      <c r="O1840" s="6">
        <f t="shared" si="461"/>
        <v>184.6899999999938</v>
      </c>
      <c r="P1840" s="6">
        <f t="shared" si="462"/>
        <v>184.69999999999379</v>
      </c>
      <c r="Q1840" s="5">
        <f t="shared" si="463"/>
        <v>1</v>
      </c>
      <c r="R1840" s="5">
        <f t="shared" si="464"/>
        <v>1</v>
      </c>
      <c r="S1840" s="5">
        <f t="shared" si="465"/>
        <v>1</v>
      </c>
      <c r="T1840" s="5">
        <f t="shared" si="466"/>
        <v>1</v>
      </c>
      <c r="U1840" s="5">
        <f t="shared" si="467"/>
        <v>1</v>
      </c>
      <c r="V1840" s="5">
        <f t="shared" si="468"/>
        <v>1</v>
      </c>
      <c r="W1840" s="5">
        <f t="shared" si="469"/>
        <v>1</v>
      </c>
      <c r="X1840" s="5">
        <f t="shared" si="470"/>
        <v>1</v>
      </c>
      <c r="Y1840" s="5">
        <f t="shared" si="471"/>
        <v>1</v>
      </c>
      <c r="Z1840" s="5">
        <f t="shared" si="472"/>
        <v>1</v>
      </c>
      <c r="AA1840" s="5">
        <f t="shared" si="473"/>
        <v>1</v>
      </c>
      <c r="AB1840" s="5">
        <f t="shared" si="474"/>
        <v>1</v>
      </c>
      <c r="AC1840" s="5">
        <f t="shared" si="475"/>
        <v>1</v>
      </c>
      <c r="AD1840" s="5">
        <f t="shared" si="476"/>
        <v>1</v>
      </c>
    </row>
    <row r="1841" spans="15:30" x14ac:dyDescent="0.2">
      <c r="O1841" s="6">
        <f t="shared" si="461"/>
        <v>184.7899999999938</v>
      </c>
      <c r="P1841" s="6">
        <f t="shared" si="462"/>
        <v>184.79999999999379</v>
      </c>
      <c r="Q1841" s="5">
        <f t="shared" si="463"/>
        <v>1</v>
      </c>
      <c r="R1841" s="5">
        <f t="shared" si="464"/>
        <v>1</v>
      </c>
      <c r="S1841" s="5">
        <f t="shared" si="465"/>
        <v>1</v>
      </c>
      <c r="T1841" s="5">
        <f t="shared" si="466"/>
        <v>1</v>
      </c>
      <c r="U1841" s="5">
        <f t="shared" si="467"/>
        <v>1</v>
      </c>
      <c r="V1841" s="5">
        <f t="shared" si="468"/>
        <v>1</v>
      </c>
      <c r="W1841" s="5">
        <f t="shared" si="469"/>
        <v>1</v>
      </c>
      <c r="X1841" s="5">
        <f t="shared" si="470"/>
        <v>1</v>
      </c>
      <c r="Y1841" s="5">
        <f t="shared" si="471"/>
        <v>1</v>
      </c>
      <c r="Z1841" s="5">
        <f t="shared" si="472"/>
        <v>1</v>
      </c>
      <c r="AA1841" s="5">
        <f t="shared" si="473"/>
        <v>1</v>
      </c>
      <c r="AB1841" s="5">
        <f t="shared" si="474"/>
        <v>1</v>
      </c>
      <c r="AC1841" s="5">
        <f t="shared" si="475"/>
        <v>1</v>
      </c>
      <c r="AD1841" s="5">
        <f t="shared" si="476"/>
        <v>1</v>
      </c>
    </row>
    <row r="1842" spans="15:30" x14ac:dyDescent="0.2">
      <c r="O1842" s="6">
        <f t="shared" si="461"/>
        <v>184.88999999999379</v>
      </c>
      <c r="P1842" s="6">
        <f t="shared" si="462"/>
        <v>184.89999999999378</v>
      </c>
      <c r="Q1842" s="5">
        <f t="shared" si="463"/>
        <v>1</v>
      </c>
      <c r="R1842" s="5">
        <f t="shared" si="464"/>
        <v>1</v>
      </c>
      <c r="S1842" s="5">
        <f t="shared" si="465"/>
        <v>1</v>
      </c>
      <c r="T1842" s="5">
        <f t="shared" si="466"/>
        <v>1</v>
      </c>
      <c r="U1842" s="5">
        <f t="shared" si="467"/>
        <v>1</v>
      </c>
      <c r="V1842" s="5">
        <f t="shared" si="468"/>
        <v>1</v>
      </c>
      <c r="W1842" s="5">
        <f t="shared" si="469"/>
        <v>1</v>
      </c>
      <c r="X1842" s="5">
        <f t="shared" si="470"/>
        <v>1</v>
      </c>
      <c r="Y1842" s="5">
        <f t="shared" si="471"/>
        <v>1</v>
      </c>
      <c r="Z1842" s="5">
        <f t="shared" si="472"/>
        <v>1</v>
      </c>
      <c r="AA1842" s="5">
        <f t="shared" si="473"/>
        <v>1</v>
      </c>
      <c r="AB1842" s="5">
        <f t="shared" si="474"/>
        <v>1</v>
      </c>
      <c r="AC1842" s="5">
        <f t="shared" si="475"/>
        <v>1</v>
      </c>
      <c r="AD1842" s="5">
        <f t="shared" si="476"/>
        <v>1</v>
      </c>
    </row>
    <row r="1843" spans="15:30" x14ac:dyDescent="0.2">
      <c r="O1843" s="6">
        <f t="shared" si="461"/>
        <v>184.98999999999378</v>
      </c>
      <c r="P1843" s="6">
        <f t="shared" si="462"/>
        <v>184.99999999999378</v>
      </c>
      <c r="Q1843" s="5">
        <f t="shared" si="463"/>
        <v>1</v>
      </c>
      <c r="R1843" s="5">
        <f t="shared" si="464"/>
        <v>1</v>
      </c>
      <c r="S1843" s="5">
        <f t="shared" si="465"/>
        <v>1</v>
      </c>
      <c r="T1843" s="5">
        <f t="shared" si="466"/>
        <v>1</v>
      </c>
      <c r="U1843" s="5">
        <f t="shared" si="467"/>
        <v>1</v>
      </c>
      <c r="V1843" s="5">
        <f t="shared" si="468"/>
        <v>1</v>
      </c>
      <c r="W1843" s="5">
        <f t="shared" si="469"/>
        <v>1</v>
      </c>
      <c r="X1843" s="5">
        <f t="shared" si="470"/>
        <v>1</v>
      </c>
      <c r="Y1843" s="5">
        <f t="shared" si="471"/>
        <v>1</v>
      </c>
      <c r="Z1843" s="5">
        <f t="shared" si="472"/>
        <v>1</v>
      </c>
      <c r="AA1843" s="5">
        <f t="shared" si="473"/>
        <v>1</v>
      </c>
      <c r="AB1843" s="5">
        <f t="shared" si="474"/>
        <v>1</v>
      </c>
      <c r="AC1843" s="5">
        <f t="shared" si="475"/>
        <v>1</v>
      </c>
      <c r="AD1843" s="5">
        <f t="shared" si="476"/>
        <v>1</v>
      </c>
    </row>
    <row r="1844" spans="15:30" x14ac:dyDescent="0.2">
      <c r="O1844" s="6">
        <f t="shared" si="461"/>
        <v>185.08999999999378</v>
      </c>
      <c r="P1844" s="6">
        <f t="shared" si="462"/>
        <v>185.09999999999377</v>
      </c>
      <c r="Q1844" s="5">
        <f t="shared" si="463"/>
        <v>1</v>
      </c>
      <c r="R1844" s="5">
        <f t="shared" si="464"/>
        <v>1</v>
      </c>
      <c r="S1844" s="5">
        <f t="shared" si="465"/>
        <v>1</v>
      </c>
      <c r="T1844" s="5">
        <f t="shared" si="466"/>
        <v>1</v>
      </c>
      <c r="U1844" s="5">
        <f t="shared" si="467"/>
        <v>1</v>
      </c>
      <c r="V1844" s="5">
        <f t="shared" si="468"/>
        <v>1</v>
      </c>
      <c r="W1844" s="5">
        <f t="shared" si="469"/>
        <v>1</v>
      </c>
      <c r="X1844" s="5">
        <f t="shared" si="470"/>
        <v>1</v>
      </c>
      <c r="Y1844" s="5">
        <f t="shared" si="471"/>
        <v>1</v>
      </c>
      <c r="Z1844" s="5">
        <f t="shared" si="472"/>
        <v>1</v>
      </c>
      <c r="AA1844" s="5">
        <f t="shared" si="473"/>
        <v>1</v>
      </c>
      <c r="AB1844" s="5">
        <f t="shared" si="474"/>
        <v>1</v>
      </c>
      <c r="AC1844" s="5">
        <f t="shared" si="475"/>
        <v>1</v>
      </c>
      <c r="AD1844" s="5">
        <f t="shared" si="476"/>
        <v>1</v>
      </c>
    </row>
    <row r="1845" spans="15:30" x14ac:dyDescent="0.2">
      <c r="O1845" s="6">
        <f t="shared" si="461"/>
        <v>185.18999999999377</v>
      </c>
      <c r="P1845" s="6">
        <f t="shared" si="462"/>
        <v>185.19999999999376</v>
      </c>
      <c r="Q1845" s="5">
        <f t="shared" si="463"/>
        <v>1</v>
      </c>
      <c r="R1845" s="5">
        <f t="shared" si="464"/>
        <v>1</v>
      </c>
      <c r="S1845" s="5">
        <f t="shared" si="465"/>
        <v>1</v>
      </c>
      <c r="T1845" s="5">
        <f t="shared" si="466"/>
        <v>1</v>
      </c>
      <c r="U1845" s="5">
        <f t="shared" si="467"/>
        <v>1</v>
      </c>
      <c r="V1845" s="5">
        <f t="shared" si="468"/>
        <v>1</v>
      </c>
      <c r="W1845" s="5">
        <f t="shared" si="469"/>
        <v>1</v>
      </c>
      <c r="X1845" s="5">
        <f t="shared" si="470"/>
        <v>1</v>
      </c>
      <c r="Y1845" s="5">
        <f t="shared" si="471"/>
        <v>1</v>
      </c>
      <c r="Z1845" s="5">
        <f t="shared" si="472"/>
        <v>1</v>
      </c>
      <c r="AA1845" s="5">
        <f t="shared" si="473"/>
        <v>1</v>
      </c>
      <c r="AB1845" s="5">
        <f t="shared" si="474"/>
        <v>1</v>
      </c>
      <c r="AC1845" s="5">
        <f t="shared" si="475"/>
        <v>1</v>
      </c>
      <c r="AD1845" s="5">
        <f t="shared" si="476"/>
        <v>1</v>
      </c>
    </row>
    <row r="1846" spans="15:30" x14ac:dyDescent="0.2">
      <c r="O1846" s="6">
        <f t="shared" si="461"/>
        <v>185.28999999999377</v>
      </c>
      <c r="P1846" s="6">
        <f t="shared" si="462"/>
        <v>185.29999999999376</v>
      </c>
      <c r="Q1846" s="5">
        <f t="shared" si="463"/>
        <v>1</v>
      </c>
      <c r="R1846" s="5">
        <f t="shared" si="464"/>
        <v>1</v>
      </c>
      <c r="S1846" s="5">
        <f t="shared" si="465"/>
        <v>1</v>
      </c>
      <c r="T1846" s="5">
        <f t="shared" si="466"/>
        <v>1</v>
      </c>
      <c r="U1846" s="5">
        <f t="shared" si="467"/>
        <v>1</v>
      </c>
      <c r="V1846" s="5">
        <f t="shared" si="468"/>
        <v>1</v>
      </c>
      <c r="W1846" s="5">
        <f t="shared" si="469"/>
        <v>1</v>
      </c>
      <c r="X1846" s="5">
        <f t="shared" si="470"/>
        <v>1</v>
      </c>
      <c r="Y1846" s="5">
        <f t="shared" si="471"/>
        <v>1</v>
      </c>
      <c r="Z1846" s="5">
        <f t="shared" si="472"/>
        <v>1</v>
      </c>
      <c r="AA1846" s="5">
        <f t="shared" si="473"/>
        <v>1</v>
      </c>
      <c r="AB1846" s="5">
        <f t="shared" si="474"/>
        <v>1</v>
      </c>
      <c r="AC1846" s="5">
        <f t="shared" si="475"/>
        <v>1</v>
      </c>
      <c r="AD1846" s="5">
        <f t="shared" si="476"/>
        <v>1</v>
      </c>
    </row>
    <row r="1847" spans="15:30" x14ac:dyDescent="0.2">
      <c r="O1847" s="6">
        <f t="shared" si="461"/>
        <v>185.38999999999376</v>
      </c>
      <c r="P1847" s="6">
        <f t="shared" si="462"/>
        <v>185.39999999999375</v>
      </c>
      <c r="Q1847" s="5">
        <f t="shared" si="463"/>
        <v>1</v>
      </c>
      <c r="R1847" s="5">
        <f t="shared" si="464"/>
        <v>1</v>
      </c>
      <c r="S1847" s="5">
        <f t="shared" si="465"/>
        <v>1</v>
      </c>
      <c r="T1847" s="5">
        <f t="shared" si="466"/>
        <v>1</v>
      </c>
      <c r="U1847" s="5">
        <f t="shared" si="467"/>
        <v>1</v>
      </c>
      <c r="V1847" s="5">
        <f t="shared" si="468"/>
        <v>1</v>
      </c>
      <c r="W1847" s="5">
        <f t="shared" si="469"/>
        <v>1</v>
      </c>
      <c r="X1847" s="5">
        <f t="shared" si="470"/>
        <v>1</v>
      </c>
      <c r="Y1847" s="5">
        <f t="shared" si="471"/>
        <v>1</v>
      </c>
      <c r="Z1847" s="5">
        <f t="shared" si="472"/>
        <v>1</v>
      </c>
      <c r="AA1847" s="5">
        <f t="shared" si="473"/>
        <v>1</v>
      </c>
      <c r="AB1847" s="5">
        <f t="shared" si="474"/>
        <v>1</v>
      </c>
      <c r="AC1847" s="5">
        <f t="shared" si="475"/>
        <v>1</v>
      </c>
      <c r="AD1847" s="5">
        <f t="shared" si="476"/>
        <v>1</v>
      </c>
    </row>
    <row r="1848" spans="15:30" x14ac:dyDescent="0.2">
      <c r="O1848" s="6">
        <f t="shared" si="461"/>
        <v>185.48999999999376</v>
      </c>
      <c r="P1848" s="6">
        <f t="shared" si="462"/>
        <v>185.49999999999375</v>
      </c>
      <c r="Q1848" s="5">
        <f t="shared" si="463"/>
        <v>1</v>
      </c>
      <c r="R1848" s="5">
        <f t="shared" si="464"/>
        <v>1</v>
      </c>
      <c r="S1848" s="5">
        <f t="shared" si="465"/>
        <v>1</v>
      </c>
      <c r="T1848" s="5">
        <f t="shared" si="466"/>
        <v>1</v>
      </c>
      <c r="U1848" s="5">
        <f t="shared" si="467"/>
        <v>1</v>
      </c>
      <c r="V1848" s="5">
        <f t="shared" si="468"/>
        <v>1</v>
      </c>
      <c r="W1848" s="5">
        <f t="shared" si="469"/>
        <v>1</v>
      </c>
      <c r="X1848" s="5">
        <f t="shared" si="470"/>
        <v>1</v>
      </c>
      <c r="Y1848" s="5">
        <f t="shared" si="471"/>
        <v>1</v>
      </c>
      <c r="Z1848" s="5">
        <f t="shared" si="472"/>
        <v>1</v>
      </c>
      <c r="AA1848" s="5">
        <f t="shared" si="473"/>
        <v>1</v>
      </c>
      <c r="AB1848" s="5">
        <f t="shared" si="474"/>
        <v>1</v>
      </c>
      <c r="AC1848" s="5">
        <f t="shared" si="475"/>
        <v>1</v>
      </c>
      <c r="AD1848" s="5">
        <f t="shared" si="476"/>
        <v>1</v>
      </c>
    </row>
    <row r="1849" spans="15:30" x14ac:dyDescent="0.2">
      <c r="O1849" s="6">
        <f t="shared" si="461"/>
        <v>185.58999999999375</v>
      </c>
      <c r="P1849" s="6">
        <f t="shared" si="462"/>
        <v>185.59999999999374</v>
      </c>
      <c r="Q1849" s="5">
        <f t="shared" si="463"/>
        <v>1</v>
      </c>
      <c r="R1849" s="5">
        <f t="shared" si="464"/>
        <v>1</v>
      </c>
      <c r="S1849" s="5">
        <f t="shared" si="465"/>
        <v>1</v>
      </c>
      <c r="T1849" s="5">
        <f t="shared" si="466"/>
        <v>1</v>
      </c>
      <c r="U1849" s="5">
        <f t="shared" si="467"/>
        <v>1</v>
      </c>
      <c r="V1849" s="5">
        <f t="shared" si="468"/>
        <v>1</v>
      </c>
      <c r="W1849" s="5">
        <f t="shared" si="469"/>
        <v>1</v>
      </c>
      <c r="X1849" s="5">
        <f t="shared" si="470"/>
        <v>1</v>
      </c>
      <c r="Y1849" s="5">
        <f t="shared" si="471"/>
        <v>1</v>
      </c>
      <c r="Z1849" s="5">
        <f t="shared" si="472"/>
        <v>1</v>
      </c>
      <c r="AA1849" s="5">
        <f t="shared" si="473"/>
        <v>1</v>
      </c>
      <c r="AB1849" s="5">
        <f t="shared" si="474"/>
        <v>1</v>
      </c>
      <c r="AC1849" s="5">
        <f t="shared" si="475"/>
        <v>1</v>
      </c>
      <c r="AD1849" s="5">
        <f t="shared" si="476"/>
        <v>1</v>
      </c>
    </row>
    <row r="1850" spans="15:30" x14ac:dyDescent="0.2">
      <c r="O1850" s="6">
        <f t="shared" si="461"/>
        <v>185.68999999999374</v>
      </c>
      <c r="P1850" s="6">
        <f t="shared" si="462"/>
        <v>185.69999999999374</v>
      </c>
      <c r="Q1850" s="5">
        <f t="shared" si="463"/>
        <v>1</v>
      </c>
      <c r="R1850" s="5">
        <f t="shared" si="464"/>
        <v>1</v>
      </c>
      <c r="S1850" s="5">
        <f t="shared" si="465"/>
        <v>1</v>
      </c>
      <c r="T1850" s="5">
        <f t="shared" si="466"/>
        <v>1</v>
      </c>
      <c r="U1850" s="5">
        <f t="shared" si="467"/>
        <v>1</v>
      </c>
      <c r="V1850" s="5">
        <f t="shared" si="468"/>
        <v>1</v>
      </c>
      <c r="W1850" s="5">
        <f t="shared" si="469"/>
        <v>1</v>
      </c>
      <c r="X1850" s="5">
        <f t="shared" si="470"/>
        <v>1</v>
      </c>
      <c r="Y1850" s="5">
        <f t="shared" si="471"/>
        <v>1</v>
      </c>
      <c r="Z1850" s="5">
        <f t="shared" si="472"/>
        <v>1</v>
      </c>
      <c r="AA1850" s="5">
        <f t="shared" si="473"/>
        <v>1</v>
      </c>
      <c r="AB1850" s="5">
        <f t="shared" si="474"/>
        <v>1</v>
      </c>
      <c r="AC1850" s="5">
        <f t="shared" si="475"/>
        <v>1</v>
      </c>
      <c r="AD1850" s="5">
        <f t="shared" si="476"/>
        <v>1</v>
      </c>
    </row>
    <row r="1851" spans="15:30" x14ac:dyDescent="0.2">
      <c r="O1851" s="6">
        <f t="shared" si="461"/>
        <v>185.78999999999374</v>
      </c>
      <c r="P1851" s="6">
        <f t="shared" si="462"/>
        <v>185.79999999999373</v>
      </c>
      <c r="Q1851" s="5">
        <f t="shared" si="463"/>
        <v>1</v>
      </c>
      <c r="R1851" s="5">
        <f t="shared" si="464"/>
        <v>1</v>
      </c>
      <c r="S1851" s="5">
        <f t="shared" si="465"/>
        <v>1</v>
      </c>
      <c r="T1851" s="5">
        <f t="shared" si="466"/>
        <v>1</v>
      </c>
      <c r="U1851" s="5">
        <f t="shared" si="467"/>
        <v>1</v>
      </c>
      <c r="V1851" s="5">
        <f t="shared" si="468"/>
        <v>1</v>
      </c>
      <c r="W1851" s="5">
        <f t="shared" si="469"/>
        <v>1</v>
      </c>
      <c r="X1851" s="5">
        <f t="shared" si="470"/>
        <v>1</v>
      </c>
      <c r="Y1851" s="5">
        <f t="shared" si="471"/>
        <v>1</v>
      </c>
      <c r="Z1851" s="5">
        <f t="shared" si="472"/>
        <v>1</v>
      </c>
      <c r="AA1851" s="5">
        <f t="shared" si="473"/>
        <v>1</v>
      </c>
      <c r="AB1851" s="5">
        <f t="shared" si="474"/>
        <v>1</v>
      </c>
      <c r="AC1851" s="5">
        <f t="shared" si="475"/>
        <v>1</v>
      </c>
      <c r="AD1851" s="5">
        <f t="shared" si="476"/>
        <v>1</v>
      </c>
    </row>
    <row r="1852" spans="15:30" x14ac:dyDescent="0.2">
      <c r="O1852" s="6">
        <f t="shared" si="461"/>
        <v>185.88999999999373</v>
      </c>
      <c r="P1852" s="6">
        <f t="shared" si="462"/>
        <v>185.89999999999372</v>
      </c>
      <c r="Q1852" s="5">
        <f t="shared" si="463"/>
        <v>1</v>
      </c>
      <c r="R1852" s="5">
        <f t="shared" si="464"/>
        <v>1</v>
      </c>
      <c r="S1852" s="5">
        <f t="shared" si="465"/>
        <v>1</v>
      </c>
      <c r="T1852" s="5">
        <f t="shared" si="466"/>
        <v>1</v>
      </c>
      <c r="U1852" s="5">
        <f t="shared" si="467"/>
        <v>1</v>
      </c>
      <c r="V1852" s="5">
        <f t="shared" si="468"/>
        <v>1</v>
      </c>
      <c r="W1852" s="5">
        <f t="shared" si="469"/>
        <v>1</v>
      </c>
      <c r="X1852" s="5">
        <f t="shared" si="470"/>
        <v>1</v>
      </c>
      <c r="Y1852" s="5">
        <f t="shared" si="471"/>
        <v>1</v>
      </c>
      <c r="Z1852" s="5">
        <f t="shared" si="472"/>
        <v>1</v>
      </c>
      <c r="AA1852" s="5">
        <f t="shared" si="473"/>
        <v>1</v>
      </c>
      <c r="AB1852" s="5">
        <f t="shared" si="474"/>
        <v>1</v>
      </c>
      <c r="AC1852" s="5">
        <f t="shared" si="475"/>
        <v>1</v>
      </c>
      <c r="AD1852" s="5">
        <f t="shared" si="476"/>
        <v>1</v>
      </c>
    </row>
    <row r="1853" spans="15:30" x14ac:dyDescent="0.2">
      <c r="O1853" s="6">
        <f t="shared" si="461"/>
        <v>185.98999999999373</v>
      </c>
      <c r="P1853" s="6">
        <f t="shared" si="462"/>
        <v>185.99999999999372</v>
      </c>
      <c r="Q1853" s="5">
        <f t="shared" si="463"/>
        <v>1</v>
      </c>
      <c r="R1853" s="5">
        <f t="shared" si="464"/>
        <v>1</v>
      </c>
      <c r="S1853" s="5">
        <f t="shared" si="465"/>
        <v>1</v>
      </c>
      <c r="T1853" s="5">
        <f t="shared" si="466"/>
        <v>1</v>
      </c>
      <c r="U1853" s="5">
        <f t="shared" si="467"/>
        <v>1</v>
      </c>
      <c r="V1853" s="5">
        <f t="shared" si="468"/>
        <v>1</v>
      </c>
      <c r="W1853" s="5">
        <f t="shared" si="469"/>
        <v>1</v>
      </c>
      <c r="X1853" s="5">
        <f t="shared" si="470"/>
        <v>1</v>
      </c>
      <c r="Y1853" s="5">
        <f t="shared" si="471"/>
        <v>1</v>
      </c>
      <c r="Z1853" s="5">
        <f t="shared" si="472"/>
        <v>1</v>
      </c>
      <c r="AA1853" s="5">
        <f t="shared" si="473"/>
        <v>1</v>
      </c>
      <c r="AB1853" s="5">
        <f t="shared" si="474"/>
        <v>1</v>
      </c>
      <c r="AC1853" s="5">
        <f t="shared" si="475"/>
        <v>1</v>
      </c>
      <c r="AD1853" s="5">
        <f t="shared" si="476"/>
        <v>1</v>
      </c>
    </row>
    <row r="1854" spans="15:30" x14ac:dyDescent="0.2">
      <c r="O1854" s="6">
        <f t="shared" si="461"/>
        <v>186.08999999999372</v>
      </c>
      <c r="P1854" s="6">
        <f t="shared" si="462"/>
        <v>186.09999999999371</v>
      </c>
      <c r="Q1854" s="5">
        <f t="shared" si="463"/>
        <v>1</v>
      </c>
      <c r="R1854" s="5">
        <f t="shared" si="464"/>
        <v>1</v>
      </c>
      <c r="S1854" s="5">
        <f t="shared" si="465"/>
        <v>1</v>
      </c>
      <c r="T1854" s="5">
        <f t="shared" si="466"/>
        <v>1</v>
      </c>
      <c r="U1854" s="5">
        <f t="shared" si="467"/>
        <v>1</v>
      </c>
      <c r="V1854" s="5">
        <f t="shared" si="468"/>
        <v>1</v>
      </c>
      <c r="W1854" s="5">
        <f t="shared" si="469"/>
        <v>1</v>
      </c>
      <c r="X1854" s="5">
        <f t="shared" si="470"/>
        <v>1</v>
      </c>
      <c r="Y1854" s="5">
        <f t="shared" si="471"/>
        <v>1</v>
      </c>
      <c r="Z1854" s="5">
        <f t="shared" si="472"/>
        <v>1</v>
      </c>
      <c r="AA1854" s="5">
        <f t="shared" si="473"/>
        <v>1</v>
      </c>
      <c r="AB1854" s="5">
        <f t="shared" si="474"/>
        <v>1</v>
      </c>
      <c r="AC1854" s="5">
        <f t="shared" si="475"/>
        <v>1</v>
      </c>
      <c r="AD1854" s="5">
        <f t="shared" si="476"/>
        <v>1</v>
      </c>
    </row>
    <row r="1855" spans="15:30" x14ac:dyDescent="0.2">
      <c r="O1855" s="6">
        <f t="shared" si="461"/>
        <v>186.18999999999372</v>
      </c>
      <c r="P1855" s="6">
        <f t="shared" si="462"/>
        <v>186.19999999999371</v>
      </c>
      <c r="Q1855" s="5">
        <f t="shared" si="463"/>
        <v>1</v>
      </c>
      <c r="R1855" s="5">
        <f t="shared" si="464"/>
        <v>1</v>
      </c>
      <c r="S1855" s="5">
        <f t="shared" si="465"/>
        <v>1</v>
      </c>
      <c r="T1855" s="5">
        <f t="shared" si="466"/>
        <v>1</v>
      </c>
      <c r="U1855" s="5">
        <f t="shared" si="467"/>
        <v>1</v>
      </c>
      <c r="V1855" s="5">
        <f t="shared" si="468"/>
        <v>1</v>
      </c>
      <c r="W1855" s="5">
        <f t="shared" si="469"/>
        <v>1</v>
      </c>
      <c r="X1855" s="5">
        <f t="shared" si="470"/>
        <v>1</v>
      </c>
      <c r="Y1855" s="5">
        <f t="shared" si="471"/>
        <v>1</v>
      </c>
      <c r="Z1855" s="5">
        <f t="shared" si="472"/>
        <v>1</v>
      </c>
      <c r="AA1855" s="5">
        <f t="shared" si="473"/>
        <v>1</v>
      </c>
      <c r="AB1855" s="5">
        <f t="shared" si="474"/>
        <v>1</v>
      </c>
      <c r="AC1855" s="5">
        <f t="shared" si="475"/>
        <v>1</v>
      </c>
      <c r="AD1855" s="5">
        <f t="shared" si="476"/>
        <v>1</v>
      </c>
    </row>
    <row r="1856" spans="15:30" x14ac:dyDescent="0.2">
      <c r="O1856" s="6">
        <f t="shared" si="461"/>
        <v>186.28999999999371</v>
      </c>
      <c r="P1856" s="6">
        <f t="shared" si="462"/>
        <v>186.2999999999937</v>
      </c>
      <c r="Q1856" s="5">
        <f t="shared" si="463"/>
        <v>1</v>
      </c>
      <c r="R1856" s="5">
        <f t="shared" si="464"/>
        <v>1</v>
      </c>
      <c r="S1856" s="5">
        <f t="shared" si="465"/>
        <v>1</v>
      </c>
      <c r="T1856" s="5">
        <f t="shared" si="466"/>
        <v>1</v>
      </c>
      <c r="U1856" s="5">
        <f t="shared" si="467"/>
        <v>1</v>
      </c>
      <c r="V1856" s="5">
        <f t="shared" si="468"/>
        <v>1</v>
      </c>
      <c r="W1856" s="5">
        <f t="shared" si="469"/>
        <v>1</v>
      </c>
      <c r="X1856" s="5">
        <f t="shared" si="470"/>
        <v>1</v>
      </c>
      <c r="Y1856" s="5">
        <f t="shared" si="471"/>
        <v>1</v>
      </c>
      <c r="Z1856" s="5">
        <f t="shared" si="472"/>
        <v>1</v>
      </c>
      <c r="AA1856" s="5">
        <f t="shared" si="473"/>
        <v>1</v>
      </c>
      <c r="AB1856" s="5">
        <f t="shared" si="474"/>
        <v>1</v>
      </c>
      <c r="AC1856" s="5">
        <f t="shared" si="475"/>
        <v>1</v>
      </c>
      <c r="AD1856" s="5">
        <f t="shared" si="476"/>
        <v>1</v>
      </c>
    </row>
    <row r="1857" spans="15:30" x14ac:dyDescent="0.2">
      <c r="O1857" s="6">
        <f t="shared" si="461"/>
        <v>186.38999999999371</v>
      </c>
      <c r="P1857" s="6">
        <f t="shared" si="462"/>
        <v>186.3999999999937</v>
      </c>
      <c r="Q1857" s="5">
        <f t="shared" si="463"/>
        <v>1</v>
      </c>
      <c r="R1857" s="5">
        <f t="shared" si="464"/>
        <v>1</v>
      </c>
      <c r="S1857" s="5">
        <f t="shared" si="465"/>
        <v>1</v>
      </c>
      <c r="T1857" s="5">
        <f t="shared" si="466"/>
        <v>1</v>
      </c>
      <c r="U1857" s="5">
        <f t="shared" si="467"/>
        <v>1</v>
      </c>
      <c r="V1857" s="5">
        <f t="shared" si="468"/>
        <v>1</v>
      </c>
      <c r="W1857" s="5">
        <f t="shared" si="469"/>
        <v>1</v>
      </c>
      <c r="X1857" s="5">
        <f t="shared" si="470"/>
        <v>1</v>
      </c>
      <c r="Y1857" s="5">
        <f t="shared" si="471"/>
        <v>1</v>
      </c>
      <c r="Z1857" s="5">
        <f t="shared" si="472"/>
        <v>1</v>
      </c>
      <c r="AA1857" s="5">
        <f t="shared" si="473"/>
        <v>1</v>
      </c>
      <c r="AB1857" s="5">
        <f t="shared" si="474"/>
        <v>1</v>
      </c>
      <c r="AC1857" s="5">
        <f t="shared" si="475"/>
        <v>1</v>
      </c>
      <c r="AD1857" s="5">
        <f t="shared" si="476"/>
        <v>1</v>
      </c>
    </row>
    <row r="1858" spans="15:30" x14ac:dyDescent="0.2">
      <c r="O1858" s="6">
        <f t="shared" si="461"/>
        <v>186.4899999999937</v>
      </c>
      <c r="P1858" s="6">
        <f t="shared" si="462"/>
        <v>186.49999999999369</v>
      </c>
      <c r="Q1858" s="5">
        <f t="shared" si="463"/>
        <v>1</v>
      </c>
      <c r="R1858" s="5">
        <f t="shared" si="464"/>
        <v>1</v>
      </c>
      <c r="S1858" s="5">
        <f t="shared" si="465"/>
        <v>1</v>
      </c>
      <c r="T1858" s="5">
        <f t="shared" si="466"/>
        <v>1</v>
      </c>
      <c r="U1858" s="5">
        <f t="shared" si="467"/>
        <v>1</v>
      </c>
      <c r="V1858" s="5">
        <f t="shared" si="468"/>
        <v>1</v>
      </c>
      <c r="W1858" s="5">
        <f t="shared" si="469"/>
        <v>1</v>
      </c>
      <c r="X1858" s="5">
        <f t="shared" si="470"/>
        <v>1</v>
      </c>
      <c r="Y1858" s="5">
        <f t="shared" si="471"/>
        <v>1</v>
      </c>
      <c r="Z1858" s="5">
        <f t="shared" si="472"/>
        <v>1</v>
      </c>
      <c r="AA1858" s="5">
        <f t="shared" si="473"/>
        <v>1</v>
      </c>
      <c r="AB1858" s="5">
        <f t="shared" si="474"/>
        <v>1</v>
      </c>
      <c r="AC1858" s="5">
        <f t="shared" si="475"/>
        <v>1</v>
      </c>
      <c r="AD1858" s="5">
        <f t="shared" si="476"/>
        <v>1</v>
      </c>
    </row>
    <row r="1859" spans="15:30" x14ac:dyDescent="0.2">
      <c r="O1859" s="6">
        <f t="shared" ref="O1859:O1922" si="477">P1859-0.01</f>
        <v>186.58999999999369</v>
      </c>
      <c r="P1859" s="6">
        <f t="shared" si="462"/>
        <v>186.59999999999368</v>
      </c>
      <c r="Q1859" s="5">
        <f t="shared" si="463"/>
        <v>1</v>
      </c>
      <c r="R1859" s="5">
        <f t="shared" si="464"/>
        <v>1</v>
      </c>
      <c r="S1859" s="5">
        <f t="shared" si="465"/>
        <v>1</v>
      </c>
      <c r="T1859" s="5">
        <f t="shared" si="466"/>
        <v>1</v>
      </c>
      <c r="U1859" s="5">
        <f t="shared" si="467"/>
        <v>1</v>
      </c>
      <c r="V1859" s="5">
        <f t="shared" si="468"/>
        <v>1</v>
      </c>
      <c r="W1859" s="5">
        <f t="shared" si="469"/>
        <v>1</v>
      </c>
      <c r="X1859" s="5">
        <f t="shared" si="470"/>
        <v>1</v>
      </c>
      <c r="Y1859" s="5">
        <f t="shared" si="471"/>
        <v>1</v>
      </c>
      <c r="Z1859" s="5">
        <f t="shared" si="472"/>
        <v>1</v>
      </c>
      <c r="AA1859" s="5">
        <f t="shared" si="473"/>
        <v>1</v>
      </c>
      <c r="AB1859" s="5">
        <f t="shared" si="474"/>
        <v>1</v>
      </c>
      <c r="AC1859" s="5">
        <f t="shared" si="475"/>
        <v>1</v>
      </c>
      <c r="AD1859" s="5">
        <f t="shared" si="476"/>
        <v>1</v>
      </c>
    </row>
    <row r="1860" spans="15:30" x14ac:dyDescent="0.2">
      <c r="O1860" s="6">
        <f t="shared" si="477"/>
        <v>186.68999999999369</v>
      </c>
      <c r="P1860" s="6">
        <f t="shared" ref="P1860:P1923" si="478">P1859+0.1</f>
        <v>186.69999999999368</v>
      </c>
      <c r="Q1860" s="5">
        <f t="shared" ref="Q1860:Q1923" si="479">IF($P1860&gt;=$D$5,1,10^($C$5*LOG(MAX($P1860,$E$5)/$D$5)^2))</f>
        <v>1</v>
      </c>
      <c r="R1860" s="5">
        <f t="shared" ref="R1860:R1923" si="480">IF($P1860&gt;=$D$6,1,10^($C$6*LOG(MAX($P1860,$E$6)/$D$6)^2))</f>
        <v>1</v>
      </c>
      <c r="S1860" s="5">
        <f t="shared" ref="S1860:S1923" si="481">IF($P1860&gt;=$D$7,1,10^($C$7*LOG(MAX($P1860,$E$7)/$D$7)^2))</f>
        <v>1</v>
      </c>
      <c r="T1860" s="5">
        <f t="shared" ref="T1860:T1923" si="482">IF($P1860&gt;=$D$8,1,10^($C$8*LOG(MAX($P1860,$E$8)/$D$8)^2))</f>
        <v>1</v>
      </c>
      <c r="U1860" s="5">
        <f t="shared" ref="U1860:U1923" si="483">IF($P1860&gt;=$D$9,1,10^($C$9*LOG(MAX($P1860,$E$9)/$D$9)^2))</f>
        <v>1</v>
      </c>
      <c r="V1860" s="5">
        <f t="shared" ref="V1860:V1923" si="484">IF($P1860&gt;=$D$10,1,10^($C$10*LOG(MAX($P1860,$E$10)/$D$10)^2))</f>
        <v>1</v>
      </c>
      <c r="W1860" s="5">
        <f t="shared" ref="W1860:W1923" si="485">IF($P1860&gt;=$D$11,1,10^($C$11*LOG(MAX($P1860,$E$11)/$D$11)^2))</f>
        <v>1</v>
      </c>
      <c r="X1860" s="5">
        <f t="shared" ref="X1860:X1923" si="486">IF($P1860&gt;=$H1862,1,10^($G$5*LOG(MAX($P1860,$I$5)/$H$5)^2))</f>
        <v>1</v>
      </c>
      <c r="Y1860" s="5">
        <f t="shared" ref="Y1860:Y1923" si="487">IF($P1860&gt;=$H$6,1,10^($G$6*LOG(MAX($P1860,$I$6)/$H$6)^2))</f>
        <v>1</v>
      </c>
      <c r="Z1860" s="5">
        <f t="shared" ref="Z1860:Z1923" si="488">IF($P1860&gt;=$H$7,1,10^($G$7*LOG(MAX($P1860,$I$7)/$H$7)^2))</f>
        <v>1</v>
      </c>
      <c r="AA1860" s="5">
        <f t="shared" ref="AA1860:AA1923" si="489">IF(P1860&gt;=$H$8,1,10^($G$8*LOG(MAX($P1860,$I$8)/$H$8)^2))</f>
        <v>1</v>
      </c>
      <c r="AB1860" s="5">
        <f t="shared" ref="AB1860:AB1923" si="490">IF($P1860&gt;=$H$9,1,10^($G$9*LOG(MAX($P1860,$I$9)/$H$9)^2))</f>
        <v>1</v>
      </c>
      <c r="AC1860" s="5">
        <f t="shared" ref="AC1860:AC1923" si="491">IF($P1860&gt;=$H$10,1,10^($G$10*LOG(MAX($P1860,$I$10)/$H$10)^2))</f>
        <v>1</v>
      </c>
      <c r="AD1860" s="5">
        <f t="shared" ref="AD1860:AD1923" si="492">IF($P1860&gt;=$H$11,1,10^($G$11*LOG(MAX($P1860,$I$11)/$H$11)^2))</f>
        <v>1</v>
      </c>
    </row>
    <row r="1861" spans="15:30" x14ac:dyDescent="0.2">
      <c r="O1861" s="6">
        <f t="shared" si="477"/>
        <v>186.78999999999368</v>
      </c>
      <c r="P1861" s="6">
        <f t="shared" si="478"/>
        <v>186.79999999999367</v>
      </c>
      <c r="Q1861" s="5">
        <f t="shared" si="479"/>
        <v>1</v>
      </c>
      <c r="R1861" s="5">
        <f t="shared" si="480"/>
        <v>1</v>
      </c>
      <c r="S1861" s="5">
        <f t="shared" si="481"/>
        <v>1</v>
      </c>
      <c r="T1861" s="5">
        <f t="shared" si="482"/>
        <v>1</v>
      </c>
      <c r="U1861" s="5">
        <f t="shared" si="483"/>
        <v>1</v>
      </c>
      <c r="V1861" s="5">
        <f t="shared" si="484"/>
        <v>1</v>
      </c>
      <c r="W1861" s="5">
        <f t="shared" si="485"/>
        <v>1</v>
      </c>
      <c r="X1861" s="5">
        <f t="shared" si="486"/>
        <v>1</v>
      </c>
      <c r="Y1861" s="5">
        <f t="shared" si="487"/>
        <v>1</v>
      </c>
      <c r="Z1861" s="5">
        <f t="shared" si="488"/>
        <v>1</v>
      </c>
      <c r="AA1861" s="5">
        <f t="shared" si="489"/>
        <v>1</v>
      </c>
      <c r="AB1861" s="5">
        <f t="shared" si="490"/>
        <v>1</v>
      </c>
      <c r="AC1861" s="5">
        <f t="shared" si="491"/>
        <v>1</v>
      </c>
      <c r="AD1861" s="5">
        <f t="shared" si="492"/>
        <v>1</v>
      </c>
    </row>
    <row r="1862" spans="15:30" x14ac:dyDescent="0.2">
      <c r="O1862" s="6">
        <f t="shared" si="477"/>
        <v>186.88999999999368</v>
      </c>
      <c r="P1862" s="6">
        <f t="shared" si="478"/>
        <v>186.89999999999367</v>
      </c>
      <c r="Q1862" s="5">
        <f t="shared" si="479"/>
        <v>1</v>
      </c>
      <c r="R1862" s="5">
        <f t="shared" si="480"/>
        <v>1</v>
      </c>
      <c r="S1862" s="5">
        <f t="shared" si="481"/>
        <v>1</v>
      </c>
      <c r="T1862" s="5">
        <f t="shared" si="482"/>
        <v>1</v>
      </c>
      <c r="U1862" s="5">
        <f t="shared" si="483"/>
        <v>1</v>
      </c>
      <c r="V1862" s="5">
        <f t="shared" si="484"/>
        <v>1</v>
      </c>
      <c r="W1862" s="5">
        <f t="shared" si="485"/>
        <v>1</v>
      </c>
      <c r="X1862" s="5">
        <f t="shared" si="486"/>
        <v>1</v>
      </c>
      <c r="Y1862" s="5">
        <f t="shared" si="487"/>
        <v>1</v>
      </c>
      <c r="Z1862" s="5">
        <f t="shared" si="488"/>
        <v>1</v>
      </c>
      <c r="AA1862" s="5">
        <f t="shared" si="489"/>
        <v>1</v>
      </c>
      <c r="AB1862" s="5">
        <f t="shared" si="490"/>
        <v>1</v>
      </c>
      <c r="AC1862" s="5">
        <f t="shared" si="491"/>
        <v>1</v>
      </c>
      <c r="AD1862" s="5">
        <f t="shared" si="492"/>
        <v>1</v>
      </c>
    </row>
    <row r="1863" spans="15:30" x14ac:dyDescent="0.2">
      <c r="O1863" s="6">
        <f t="shared" si="477"/>
        <v>186.98999999999367</v>
      </c>
      <c r="P1863" s="6">
        <f t="shared" si="478"/>
        <v>186.99999999999366</v>
      </c>
      <c r="Q1863" s="5">
        <f t="shared" si="479"/>
        <v>1</v>
      </c>
      <c r="R1863" s="5">
        <f t="shared" si="480"/>
        <v>1</v>
      </c>
      <c r="S1863" s="5">
        <f t="shared" si="481"/>
        <v>1</v>
      </c>
      <c r="T1863" s="5">
        <f t="shared" si="482"/>
        <v>1</v>
      </c>
      <c r="U1863" s="5">
        <f t="shared" si="483"/>
        <v>1</v>
      </c>
      <c r="V1863" s="5">
        <f t="shared" si="484"/>
        <v>1</v>
      </c>
      <c r="W1863" s="5">
        <f t="shared" si="485"/>
        <v>1</v>
      </c>
      <c r="X1863" s="5">
        <f t="shared" si="486"/>
        <v>1</v>
      </c>
      <c r="Y1863" s="5">
        <f t="shared" si="487"/>
        <v>1</v>
      </c>
      <c r="Z1863" s="5">
        <f t="shared" si="488"/>
        <v>1</v>
      </c>
      <c r="AA1863" s="5">
        <f t="shared" si="489"/>
        <v>1</v>
      </c>
      <c r="AB1863" s="5">
        <f t="shared" si="490"/>
        <v>1</v>
      </c>
      <c r="AC1863" s="5">
        <f t="shared" si="491"/>
        <v>1</v>
      </c>
      <c r="AD1863" s="5">
        <f t="shared" si="492"/>
        <v>1</v>
      </c>
    </row>
    <row r="1864" spans="15:30" x14ac:dyDescent="0.2">
      <c r="O1864" s="6">
        <f t="shared" si="477"/>
        <v>187.08999999999367</v>
      </c>
      <c r="P1864" s="6">
        <f t="shared" si="478"/>
        <v>187.09999999999366</v>
      </c>
      <c r="Q1864" s="5">
        <f t="shared" si="479"/>
        <v>1</v>
      </c>
      <c r="R1864" s="5">
        <f t="shared" si="480"/>
        <v>1</v>
      </c>
      <c r="S1864" s="5">
        <f t="shared" si="481"/>
        <v>1</v>
      </c>
      <c r="T1864" s="5">
        <f t="shared" si="482"/>
        <v>1</v>
      </c>
      <c r="U1864" s="5">
        <f t="shared" si="483"/>
        <v>1</v>
      </c>
      <c r="V1864" s="5">
        <f t="shared" si="484"/>
        <v>1</v>
      </c>
      <c r="W1864" s="5">
        <f t="shared" si="485"/>
        <v>1</v>
      </c>
      <c r="X1864" s="5">
        <f t="shared" si="486"/>
        <v>1</v>
      </c>
      <c r="Y1864" s="5">
        <f t="shared" si="487"/>
        <v>1</v>
      </c>
      <c r="Z1864" s="5">
        <f t="shared" si="488"/>
        <v>1</v>
      </c>
      <c r="AA1864" s="5">
        <f t="shared" si="489"/>
        <v>1</v>
      </c>
      <c r="AB1864" s="5">
        <f t="shared" si="490"/>
        <v>1</v>
      </c>
      <c r="AC1864" s="5">
        <f t="shared" si="491"/>
        <v>1</v>
      </c>
      <c r="AD1864" s="5">
        <f t="shared" si="492"/>
        <v>1</v>
      </c>
    </row>
    <row r="1865" spans="15:30" x14ac:dyDescent="0.2">
      <c r="O1865" s="6">
        <f t="shared" si="477"/>
        <v>187.18999999999366</v>
      </c>
      <c r="P1865" s="6">
        <f t="shared" si="478"/>
        <v>187.19999999999365</v>
      </c>
      <c r="Q1865" s="5">
        <f t="shared" si="479"/>
        <v>1</v>
      </c>
      <c r="R1865" s="5">
        <f t="shared" si="480"/>
        <v>1</v>
      </c>
      <c r="S1865" s="5">
        <f t="shared" si="481"/>
        <v>1</v>
      </c>
      <c r="T1865" s="5">
        <f t="shared" si="482"/>
        <v>1</v>
      </c>
      <c r="U1865" s="5">
        <f t="shared" si="483"/>
        <v>1</v>
      </c>
      <c r="V1865" s="5">
        <f t="shared" si="484"/>
        <v>1</v>
      </c>
      <c r="W1865" s="5">
        <f t="shared" si="485"/>
        <v>1</v>
      </c>
      <c r="X1865" s="5">
        <f t="shared" si="486"/>
        <v>1</v>
      </c>
      <c r="Y1865" s="5">
        <f t="shared" si="487"/>
        <v>1</v>
      </c>
      <c r="Z1865" s="5">
        <f t="shared" si="488"/>
        <v>1</v>
      </c>
      <c r="AA1865" s="5">
        <f t="shared" si="489"/>
        <v>1</v>
      </c>
      <c r="AB1865" s="5">
        <f t="shared" si="490"/>
        <v>1</v>
      </c>
      <c r="AC1865" s="5">
        <f t="shared" si="491"/>
        <v>1</v>
      </c>
      <c r="AD1865" s="5">
        <f t="shared" si="492"/>
        <v>1</v>
      </c>
    </row>
    <row r="1866" spans="15:30" x14ac:dyDescent="0.2">
      <c r="O1866" s="6">
        <f t="shared" si="477"/>
        <v>187.28999999999365</v>
      </c>
      <c r="P1866" s="6">
        <f t="shared" si="478"/>
        <v>187.29999999999364</v>
      </c>
      <c r="Q1866" s="5">
        <f t="shared" si="479"/>
        <v>1</v>
      </c>
      <c r="R1866" s="5">
        <f t="shared" si="480"/>
        <v>1</v>
      </c>
      <c r="S1866" s="5">
        <f t="shared" si="481"/>
        <v>1</v>
      </c>
      <c r="T1866" s="5">
        <f t="shared" si="482"/>
        <v>1</v>
      </c>
      <c r="U1866" s="5">
        <f t="shared" si="483"/>
        <v>1</v>
      </c>
      <c r="V1866" s="5">
        <f t="shared" si="484"/>
        <v>1</v>
      </c>
      <c r="W1866" s="5">
        <f t="shared" si="485"/>
        <v>1</v>
      </c>
      <c r="X1866" s="5">
        <f t="shared" si="486"/>
        <v>1</v>
      </c>
      <c r="Y1866" s="5">
        <f t="shared" si="487"/>
        <v>1</v>
      </c>
      <c r="Z1866" s="5">
        <f t="shared" si="488"/>
        <v>1</v>
      </c>
      <c r="AA1866" s="5">
        <f t="shared" si="489"/>
        <v>1</v>
      </c>
      <c r="AB1866" s="5">
        <f t="shared" si="490"/>
        <v>1</v>
      </c>
      <c r="AC1866" s="5">
        <f t="shared" si="491"/>
        <v>1</v>
      </c>
      <c r="AD1866" s="5">
        <f t="shared" si="492"/>
        <v>1</v>
      </c>
    </row>
    <row r="1867" spans="15:30" x14ac:dyDescent="0.2">
      <c r="O1867" s="6">
        <f t="shared" si="477"/>
        <v>187.38999999999365</v>
      </c>
      <c r="P1867" s="6">
        <f t="shared" si="478"/>
        <v>187.39999999999364</v>
      </c>
      <c r="Q1867" s="5">
        <f t="shared" si="479"/>
        <v>1</v>
      </c>
      <c r="R1867" s="5">
        <f t="shared" si="480"/>
        <v>1</v>
      </c>
      <c r="S1867" s="5">
        <f t="shared" si="481"/>
        <v>1</v>
      </c>
      <c r="T1867" s="5">
        <f t="shared" si="482"/>
        <v>1</v>
      </c>
      <c r="U1867" s="5">
        <f t="shared" si="483"/>
        <v>1</v>
      </c>
      <c r="V1867" s="5">
        <f t="shared" si="484"/>
        <v>1</v>
      </c>
      <c r="W1867" s="5">
        <f t="shared" si="485"/>
        <v>1</v>
      </c>
      <c r="X1867" s="5">
        <f t="shared" si="486"/>
        <v>1</v>
      </c>
      <c r="Y1867" s="5">
        <f t="shared" si="487"/>
        <v>1</v>
      </c>
      <c r="Z1867" s="5">
        <f t="shared" si="488"/>
        <v>1</v>
      </c>
      <c r="AA1867" s="5">
        <f t="shared" si="489"/>
        <v>1</v>
      </c>
      <c r="AB1867" s="5">
        <f t="shared" si="490"/>
        <v>1</v>
      </c>
      <c r="AC1867" s="5">
        <f t="shared" si="491"/>
        <v>1</v>
      </c>
      <c r="AD1867" s="5">
        <f t="shared" si="492"/>
        <v>1</v>
      </c>
    </row>
    <row r="1868" spans="15:30" x14ac:dyDescent="0.2">
      <c r="O1868" s="6">
        <f t="shared" si="477"/>
        <v>187.48999999999364</v>
      </c>
      <c r="P1868" s="6">
        <f t="shared" si="478"/>
        <v>187.49999999999363</v>
      </c>
      <c r="Q1868" s="5">
        <f t="shared" si="479"/>
        <v>1</v>
      </c>
      <c r="R1868" s="5">
        <f t="shared" si="480"/>
        <v>1</v>
      </c>
      <c r="S1868" s="5">
        <f t="shared" si="481"/>
        <v>1</v>
      </c>
      <c r="T1868" s="5">
        <f t="shared" si="482"/>
        <v>1</v>
      </c>
      <c r="U1868" s="5">
        <f t="shared" si="483"/>
        <v>1</v>
      </c>
      <c r="V1868" s="5">
        <f t="shared" si="484"/>
        <v>1</v>
      </c>
      <c r="W1868" s="5">
        <f t="shared" si="485"/>
        <v>1</v>
      </c>
      <c r="X1868" s="5">
        <f t="shared" si="486"/>
        <v>1</v>
      </c>
      <c r="Y1868" s="5">
        <f t="shared" si="487"/>
        <v>1</v>
      </c>
      <c r="Z1868" s="5">
        <f t="shared" si="488"/>
        <v>1</v>
      </c>
      <c r="AA1868" s="5">
        <f t="shared" si="489"/>
        <v>1</v>
      </c>
      <c r="AB1868" s="5">
        <f t="shared" si="490"/>
        <v>1</v>
      </c>
      <c r="AC1868" s="5">
        <f t="shared" si="491"/>
        <v>1</v>
      </c>
      <c r="AD1868" s="5">
        <f t="shared" si="492"/>
        <v>1</v>
      </c>
    </row>
    <row r="1869" spans="15:30" x14ac:dyDescent="0.2">
      <c r="O1869" s="6">
        <f t="shared" si="477"/>
        <v>187.58999999999364</v>
      </c>
      <c r="P1869" s="6">
        <f t="shared" si="478"/>
        <v>187.59999999999363</v>
      </c>
      <c r="Q1869" s="5">
        <f t="shared" si="479"/>
        <v>1</v>
      </c>
      <c r="R1869" s="5">
        <f t="shared" si="480"/>
        <v>1</v>
      </c>
      <c r="S1869" s="5">
        <f t="shared" si="481"/>
        <v>1</v>
      </c>
      <c r="T1869" s="5">
        <f t="shared" si="482"/>
        <v>1</v>
      </c>
      <c r="U1869" s="5">
        <f t="shared" si="483"/>
        <v>1</v>
      </c>
      <c r="V1869" s="5">
        <f t="shared" si="484"/>
        <v>1</v>
      </c>
      <c r="W1869" s="5">
        <f t="shared" si="485"/>
        <v>1</v>
      </c>
      <c r="X1869" s="5">
        <f t="shared" si="486"/>
        <v>1</v>
      </c>
      <c r="Y1869" s="5">
        <f t="shared" si="487"/>
        <v>1</v>
      </c>
      <c r="Z1869" s="5">
        <f t="shared" si="488"/>
        <v>1</v>
      </c>
      <c r="AA1869" s="5">
        <f t="shared" si="489"/>
        <v>1</v>
      </c>
      <c r="AB1869" s="5">
        <f t="shared" si="490"/>
        <v>1</v>
      </c>
      <c r="AC1869" s="5">
        <f t="shared" si="491"/>
        <v>1</v>
      </c>
      <c r="AD1869" s="5">
        <f t="shared" si="492"/>
        <v>1</v>
      </c>
    </row>
    <row r="1870" spans="15:30" x14ac:dyDescent="0.2">
      <c r="O1870" s="6">
        <f t="shared" si="477"/>
        <v>187.68999999999363</v>
      </c>
      <c r="P1870" s="6">
        <f t="shared" si="478"/>
        <v>187.69999999999362</v>
      </c>
      <c r="Q1870" s="5">
        <f t="shared" si="479"/>
        <v>1</v>
      </c>
      <c r="R1870" s="5">
        <f t="shared" si="480"/>
        <v>1</v>
      </c>
      <c r="S1870" s="5">
        <f t="shared" si="481"/>
        <v>1</v>
      </c>
      <c r="T1870" s="5">
        <f t="shared" si="482"/>
        <v>1</v>
      </c>
      <c r="U1870" s="5">
        <f t="shared" si="483"/>
        <v>1</v>
      </c>
      <c r="V1870" s="5">
        <f t="shared" si="484"/>
        <v>1</v>
      </c>
      <c r="W1870" s="5">
        <f t="shared" si="485"/>
        <v>1</v>
      </c>
      <c r="X1870" s="5">
        <f t="shared" si="486"/>
        <v>1</v>
      </c>
      <c r="Y1870" s="5">
        <f t="shared" si="487"/>
        <v>1</v>
      </c>
      <c r="Z1870" s="5">
        <f t="shared" si="488"/>
        <v>1</v>
      </c>
      <c r="AA1870" s="5">
        <f t="shared" si="489"/>
        <v>1</v>
      </c>
      <c r="AB1870" s="5">
        <f t="shared" si="490"/>
        <v>1</v>
      </c>
      <c r="AC1870" s="5">
        <f t="shared" si="491"/>
        <v>1</v>
      </c>
      <c r="AD1870" s="5">
        <f t="shared" si="492"/>
        <v>1</v>
      </c>
    </row>
    <row r="1871" spans="15:30" x14ac:dyDescent="0.2">
      <c r="O1871" s="6">
        <f t="shared" si="477"/>
        <v>187.78999999999363</v>
      </c>
      <c r="P1871" s="6">
        <f t="shared" si="478"/>
        <v>187.79999999999362</v>
      </c>
      <c r="Q1871" s="5">
        <f t="shared" si="479"/>
        <v>1</v>
      </c>
      <c r="R1871" s="5">
        <f t="shared" si="480"/>
        <v>1</v>
      </c>
      <c r="S1871" s="5">
        <f t="shared" si="481"/>
        <v>1</v>
      </c>
      <c r="T1871" s="5">
        <f t="shared" si="482"/>
        <v>1</v>
      </c>
      <c r="U1871" s="5">
        <f t="shared" si="483"/>
        <v>1</v>
      </c>
      <c r="V1871" s="5">
        <f t="shared" si="484"/>
        <v>1</v>
      </c>
      <c r="W1871" s="5">
        <f t="shared" si="485"/>
        <v>1</v>
      </c>
      <c r="X1871" s="5">
        <f t="shared" si="486"/>
        <v>1</v>
      </c>
      <c r="Y1871" s="5">
        <f t="shared" si="487"/>
        <v>1</v>
      </c>
      <c r="Z1871" s="5">
        <f t="shared" si="488"/>
        <v>1</v>
      </c>
      <c r="AA1871" s="5">
        <f t="shared" si="489"/>
        <v>1</v>
      </c>
      <c r="AB1871" s="5">
        <f t="shared" si="490"/>
        <v>1</v>
      </c>
      <c r="AC1871" s="5">
        <f t="shared" si="491"/>
        <v>1</v>
      </c>
      <c r="AD1871" s="5">
        <f t="shared" si="492"/>
        <v>1</v>
      </c>
    </row>
    <row r="1872" spans="15:30" x14ac:dyDescent="0.2">
      <c r="O1872" s="6">
        <f t="shared" si="477"/>
        <v>187.88999999999362</v>
      </c>
      <c r="P1872" s="6">
        <f t="shared" si="478"/>
        <v>187.89999999999361</v>
      </c>
      <c r="Q1872" s="5">
        <f t="shared" si="479"/>
        <v>1</v>
      </c>
      <c r="R1872" s="5">
        <f t="shared" si="480"/>
        <v>1</v>
      </c>
      <c r="S1872" s="5">
        <f t="shared" si="481"/>
        <v>1</v>
      </c>
      <c r="T1872" s="5">
        <f t="shared" si="482"/>
        <v>1</v>
      </c>
      <c r="U1872" s="5">
        <f t="shared" si="483"/>
        <v>1</v>
      </c>
      <c r="V1872" s="5">
        <f t="shared" si="484"/>
        <v>1</v>
      </c>
      <c r="W1872" s="5">
        <f t="shared" si="485"/>
        <v>1</v>
      </c>
      <c r="X1872" s="5">
        <f t="shared" si="486"/>
        <v>1</v>
      </c>
      <c r="Y1872" s="5">
        <f t="shared" si="487"/>
        <v>1</v>
      </c>
      <c r="Z1872" s="5">
        <f t="shared" si="488"/>
        <v>1</v>
      </c>
      <c r="AA1872" s="5">
        <f t="shared" si="489"/>
        <v>1</v>
      </c>
      <c r="AB1872" s="5">
        <f t="shared" si="490"/>
        <v>1</v>
      </c>
      <c r="AC1872" s="5">
        <f t="shared" si="491"/>
        <v>1</v>
      </c>
      <c r="AD1872" s="5">
        <f t="shared" si="492"/>
        <v>1</v>
      </c>
    </row>
    <row r="1873" spans="15:30" x14ac:dyDescent="0.2">
      <c r="O1873" s="6">
        <f t="shared" si="477"/>
        <v>187.98999999999361</v>
      </c>
      <c r="P1873" s="6">
        <f t="shared" si="478"/>
        <v>187.99999999999361</v>
      </c>
      <c r="Q1873" s="5">
        <f t="shared" si="479"/>
        <v>1</v>
      </c>
      <c r="R1873" s="5">
        <f t="shared" si="480"/>
        <v>1</v>
      </c>
      <c r="S1873" s="5">
        <f t="shared" si="481"/>
        <v>1</v>
      </c>
      <c r="T1873" s="5">
        <f t="shared" si="482"/>
        <v>1</v>
      </c>
      <c r="U1873" s="5">
        <f t="shared" si="483"/>
        <v>1</v>
      </c>
      <c r="V1873" s="5">
        <f t="shared" si="484"/>
        <v>1</v>
      </c>
      <c r="W1873" s="5">
        <f t="shared" si="485"/>
        <v>1</v>
      </c>
      <c r="X1873" s="5">
        <f t="shared" si="486"/>
        <v>1</v>
      </c>
      <c r="Y1873" s="5">
        <f t="shared" si="487"/>
        <v>1</v>
      </c>
      <c r="Z1873" s="5">
        <f t="shared" si="488"/>
        <v>1</v>
      </c>
      <c r="AA1873" s="5">
        <f t="shared" si="489"/>
        <v>1</v>
      </c>
      <c r="AB1873" s="5">
        <f t="shared" si="490"/>
        <v>1</v>
      </c>
      <c r="AC1873" s="5">
        <f t="shared" si="491"/>
        <v>1</v>
      </c>
      <c r="AD1873" s="5">
        <f t="shared" si="492"/>
        <v>1</v>
      </c>
    </row>
    <row r="1874" spans="15:30" x14ac:dyDescent="0.2">
      <c r="O1874" s="6">
        <f t="shared" si="477"/>
        <v>188.08999999999361</v>
      </c>
      <c r="P1874" s="6">
        <f t="shared" si="478"/>
        <v>188.0999999999936</v>
      </c>
      <c r="Q1874" s="5">
        <f t="shared" si="479"/>
        <v>1</v>
      </c>
      <c r="R1874" s="5">
        <f t="shared" si="480"/>
        <v>1</v>
      </c>
      <c r="S1874" s="5">
        <f t="shared" si="481"/>
        <v>1</v>
      </c>
      <c r="T1874" s="5">
        <f t="shared" si="482"/>
        <v>1</v>
      </c>
      <c r="U1874" s="5">
        <f t="shared" si="483"/>
        <v>1</v>
      </c>
      <c r="V1874" s="5">
        <f t="shared" si="484"/>
        <v>1</v>
      </c>
      <c r="W1874" s="5">
        <f t="shared" si="485"/>
        <v>1</v>
      </c>
      <c r="X1874" s="5">
        <f t="shared" si="486"/>
        <v>1</v>
      </c>
      <c r="Y1874" s="5">
        <f t="shared" si="487"/>
        <v>1</v>
      </c>
      <c r="Z1874" s="5">
        <f t="shared" si="488"/>
        <v>1</v>
      </c>
      <c r="AA1874" s="5">
        <f t="shared" si="489"/>
        <v>1</v>
      </c>
      <c r="AB1874" s="5">
        <f t="shared" si="490"/>
        <v>1</v>
      </c>
      <c r="AC1874" s="5">
        <f t="shared" si="491"/>
        <v>1</v>
      </c>
      <c r="AD1874" s="5">
        <f t="shared" si="492"/>
        <v>1</v>
      </c>
    </row>
    <row r="1875" spans="15:30" x14ac:dyDescent="0.2">
      <c r="O1875" s="6">
        <f t="shared" si="477"/>
        <v>188.1899999999936</v>
      </c>
      <c r="P1875" s="6">
        <f t="shared" si="478"/>
        <v>188.19999999999359</v>
      </c>
      <c r="Q1875" s="5">
        <f t="shared" si="479"/>
        <v>1</v>
      </c>
      <c r="R1875" s="5">
        <f t="shared" si="480"/>
        <v>1</v>
      </c>
      <c r="S1875" s="5">
        <f t="shared" si="481"/>
        <v>1</v>
      </c>
      <c r="T1875" s="5">
        <f t="shared" si="482"/>
        <v>1</v>
      </c>
      <c r="U1875" s="5">
        <f t="shared" si="483"/>
        <v>1</v>
      </c>
      <c r="V1875" s="5">
        <f t="shared" si="484"/>
        <v>1</v>
      </c>
      <c r="W1875" s="5">
        <f t="shared" si="485"/>
        <v>1</v>
      </c>
      <c r="X1875" s="5">
        <f t="shared" si="486"/>
        <v>1</v>
      </c>
      <c r="Y1875" s="5">
        <f t="shared" si="487"/>
        <v>1</v>
      </c>
      <c r="Z1875" s="5">
        <f t="shared" si="488"/>
        <v>1</v>
      </c>
      <c r="AA1875" s="5">
        <f t="shared" si="489"/>
        <v>1</v>
      </c>
      <c r="AB1875" s="5">
        <f t="shared" si="490"/>
        <v>1</v>
      </c>
      <c r="AC1875" s="5">
        <f t="shared" si="491"/>
        <v>1</v>
      </c>
      <c r="AD1875" s="5">
        <f t="shared" si="492"/>
        <v>1</v>
      </c>
    </row>
    <row r="1876" spans="15:30" x14ac:dyDescent="0.2">
      <c r="O1876" s="6">
        <f t="shared" si="477"/>
        <v>188.2899999999936</v>
      </c>
      <c r="P1876" s="6">
        <f t="shared" si="478"/>
        <v>188.29999999999359</v>
      </c>
      <c r="Q1876" s="5">
        <f t="shared" si="479"/>
        <v>1</v>
      </c>
      <c r="R1876" s="5">
        <f t="shared" si="480"/>
        <v>1</v>
      </c>
      <c r="S1876" s="5">
        <f t="shared" si="481"/>
        <v>1</v>
      </c>
      <c r="T1876" s="5">
        <f t="shared" si="482"/>
        <v>1</v>
      </c>
      <c r="U1876" s="5">
        <f t="shared" si="483"/>
        <v>1</v>
      </c>
      <c r="V1876" s="5">
        <f t="shared" si="484"/>
        <v>1</v>
      </c>
      <c r="W1876" s="5">
        <f t="shared" si="485"/>
        <v>1</v>
      </c>
      <c r="X1876" s="5">
        <f t="shared" si="486"/>
        <v>1</v>
      </c>
      <c r="Y1876" s="5">
        <f t="shared" si="487"/>
        <v>1</v>
      </c>
      <c r="Z1876" s="5">
        <f t="shared" si="488"/>
        <v>1</v>
      </c>
      <c r="AA1876" s="5">
        <f t="shared" si="489"/>
        <v>1</v>
      </c>
      <c r="AB1876" s="5">
        <f t="shared" si="490"/>
        <v>1</v>
      </c>
      <c r="AC1876" s="5">
        <f t="shared" si="491"/>
        <v>1</v>
      </c>
      <c r="AD1876" s="5">
        <f t="shared" si="492"/>
        <v>1</v>
      </c>
    </row>
    <row r="1877" spans="15:30" x14ac:dyDescent="0.2">
      <c r="O1877" s="6">
        <f t="shared" si="477"/>
        <v>188.38999999999359</v>
      </c>
      <c r="P1877" s="6">
        <f t="shared" si="478"/>
        <v>188.39999999999358</v>
      </c>
      <c r="Q1877" s="5">
        <f t="shared" si="479"/>
        <v>1</v>
      </c>
      <c r="R1877" s="5">
        <f t="shared" si="480"/>
        <v>1</v>
      </c>
      <c r="S1877" s="5">
        <f t="shared" si="481"/>
        <v>1</v>
      </c>
      <c r="T1877" s="5">
        <f t="shared" si="482"/>
        <v>1</v>
      </c>
      <c r="U1877" s="5">
        <f t="shared" si="483"/>
        <v>1</v>
      </c>
      <c r="V1877" s="5">
        <f t="shared" si="484"/>
        <v>1</v>
      </c>
      <c r="W1877" s="5">
        <f t="shared" si="485"/>
        <v>1</v>
      </c>
      <c r="X1877" s="5">
        <f t="shared" si="486"/>
        <v>1</v>
      </c>
      <c r="Y1877" s="5">
        <f t="shared" si="487"/>
        <v>1</v>
      </c>
      <c r="Z1877" s="5">
        <f t="shared" si="488"/>
        <v>1</v>
      </c>
      <c r="AA1877" s="5">
        <f t="shared" si="489"/>
        <v>1</v>
      </c>
      <c r="AB1877" s="5">
        <f t="shared" si="490"/>
        <v>1</v>
      </c>
      <c r="AC1877" s="5">
        <f t="shared" si="491"/>
        <v>1</v>
      </c>
      <c r="AD1877" s="5">
        <f t="shared" si="492"/>
        <v>1</v>
      </c>
    </row>
    <row r="1878" spans="15:30" x14ac:dyDescent="0.2">
      <c r="O1878" s="6">
        <f t="shared" si="477"/>
        <v>188.48999999999359</v>
      </c>
      <c r="P1878" s="6">
        <f t="shared" si="478"/>
        <v>188.49999999999358</v>
      </c>
      <c r="Q1878" s="5">
        <f t="shared" si="479"/>
        <v>1</v>
      </c>
      <c r="R1878" s="5">
        <f t="shared" si="480"/>
        <v>1</v>
      </c>
      <c r="S1878" s="5">
        <f t="shared" si="481"/>
        <v>1</v>
      </c>
      <c r="T1878" s="5">
        <f t="shared" si="482"/>
        <v>1</v>
      </c>
      <c r="U1878" s="5">
        <f t="shared" si="483"/>
        <v>1</v>
      </c>
      <c r="V1878" s="5">
        <f t="shared" si="484"/>
        <v>1</v>
      </c>
      <c r="W1878" s="5">
        <f t="shared" si="485"/>
        <v>1</v>
      </c>
      <c r="X1878" s="5">
        <f t="shared" si="486"/>
        <v>1</v>
      </c>
      <c r="Y1878" s="5">
        <f t="shared" si="487"/>
        <v>1</v>
      </c>
      <c r="Z1878" s="5">
        <f t="shared" si="488"/>
        <v>1</v>
      </c>
      <c r="AA1878" s="5">
        <f t="shared" si="489"/>
        <v>1</v>
      </c>
      <c r="AB1878" s="5">
        <f t="shared" si="490"/>
        <v>1</v>
      </c>
      <c r="AC1878" s="5">
        <f t="shared" si="491"/>
        <v>1</v>
      </c>
      <c r="AD1878" s="5">
        <f t="shared" si="492"/>
        <v>1</v>
      </c>
    </row>
    <row r="1879" spans="15:30" x14ac:dyDescent="0.2">
      <c r="O1879" s="6">
        <f t="shared" si="477"/>
        <v>188.58999999999358</v>
      </c>
      <c r="P1879" s="6">
        <f t="shared" si="478"/>
        <v>188.59999999999357</v>
      </c>
      <c r="Q1879" s="5">
        <f t="shared" si="479"/>
        <v>1</v>
      </c>
      <c r="R1879" s="5">
        <f t="shared" si="480"/>
        <v>1</v>
      </c>
      <c r="S1879" s="5">
        <f t="shared" si="481"/>
        <v>1</v>
      </c>
      <c r="T1879" s="5">
        <f t="shared" si="482"/>
        <v>1</v>
      </c>
      <c r="U1879" s="5">
        <f t="shared" si="483"/>
        <v>1</v>
      </c>
      <c r="V1879" s="5">
        <f t="shared" si="484"/>
        <v>1</v>
      </c>
      <c r="W1879" s="5">
        <f t="shared" si="485"/>
        <v>1</v>
      </c>
      <c r="X1879" s="5">
        <f t="shared" si="486"/>
        <v>1</v>
      </c>
      <c r="Y1879" s="5">
        <f t="shared" si="487"/>
        <v>1</v>
      </c>
      <c r="Z1879" s="5">
        <f t="shared" si="488"/>
        <v>1</v>
      </c>
      <c r="AA1879" s="5">
        <f t="shared" si="489"/>
        <v>1</v>
      </c>
      <c r="AB1879" s="5">
        <f t="shared" si="490"/>
        <v>1</v>
      </c>
      <c r="AC1879" s="5">
        <f t="shared" si="491"/>
        <v>1</v>
      </c>
      <c r="AD1879" s="5">
        <f t="shared" si="492"/>
        <v>1</v>
      </c>
    </row>
    <row r="1880" spans="15:30" x14ac:dyDescent="0.2">
      <c r="O1880" s="6">
        <f t="shared" si="477"/>
        <v>188.68999999999357</v>
      </c>
      <c r="P1880" s="6">
        <f t="shared" si="478"/>
        <v>188.69999999999357</v>
      </c>
      <c r="Q1880" s="5">
        <f t="shared" si="479"/>
        <v>1</v>
      </c>
      <c r="R1880" s="5">
        <f t="shared" si="480"/>
        <v>1</v>
      </c>
      <c r="S1880" s="5">
        <f t="shared" si="481"/>
        <v>1</v>
      </c>
      <c r="T1880" s="5">
        <f t="shared" si="482"/>
        <v>1</v>
      </c>
      <c r="U1880" s="5">
        <f t="shared" si="483"/>
        <v>1</v>
      </c>
      <c r="V1880" s="5">
        <f t="shared" si="484"/>
        <v>1</v>
      </c>
      <c r="W1880" s="5">
        <f t="shared" si="485"/>
        <v>1</v>
      </c>
      <c r="X1880" s="5">
        <f t="shared" si="486"/>
        <v>1</v>
      </c>
      <c r="Y1880" s="5">
        <f t="shared" si="487"/>
        <v>1</v>
      </c>
      <c r="Z1880" s="5">
        <f t="shared" si="488"/>
        <v>1</v>
      </c>
      <c r="AA1880" s="5">
        <f t="shared" si="489"/>
        <v>1</v>
      </c>
      <c r="AB1880" s="5">
        <f t="shared" si="490"/>
        <v>1</v>
      </c>
      <c r="AC1880" s="5">
        <f t="shared" si="491"/>
        <v>1</v>
      </c>
      <c r="AD1880" s="5">
        <f t="shared" si="492"/>
        <v>1</v>
      </c>
    </row>
    <row r="1881" spans="15:30" x14ac:dyDescent="0.2">
      <c r="O1881" s="6">
        <f t="shared" si="477"/>
        <v>188.78999999999357</v>
      </c>
      <c r="P1881" s="6">
        <f t="shared" si="478"/>
        <v>188.79999999999356</v>
      </c>
      <c r="Q1881" s="5">
        <f t="shared" si="479"/>
        <v>1</v>
      </c>
      <c r="R1881" s="5">
        <f t="shared" si="480"/>
        <v>1</v>
      </c>
      <c r="S1881" s="5">
        <f t="shared" si="481"/>
        <v>1</v>
      </c>
      <c r="T1881" s="5">
        <f t="shared" si="482"/>
        <v>1</v>
      </c>
      <c r="U1881" s="5">
        <f t="shared" si="483"/>
        <v>1</v>
      </c>
      <c r="V1881" s="5">
        <f t="shared" si="484"/>
        <v>1</v>
      </c>
      <c r="W1881" s="5">
        <f t="shared" si="485"/>
        <v>1</v>
      </c>
      <c r="X1881" s="5">
        <f t="shared" si="486"/>
        <v>1</v>
      </c>
      <c r="Y1881" s="5">
        <f t="shared" si="487"/>
        <v>1</v>
      </c>
      <c r="Z1881" s="5">
        <f t="shared" si="488"/>
        <v>1</v>
      </c>
      <c r="AA1881" s="5">
        <f t="shared" si="489"/>
        <v>1</v>
      </c>
      <c r="AB1881" s="5">
        <f t="shared" si="490"/>
        <v>1</v>
      </c>
      <c r="AC1881" s="5">
        <f t="shared" si="491"/>
        <v>1</v>
      </c>
      <c r="AD1881" s="5">
        <f t="shared" si="492"/>
        <v>1</v>
      </c>
    </row>
    <row r="1882" spans="15:30" x14ac:dyDescent="0.2">
      <c r="O1882" s="6">
        <f t="shared" si="477"/>
        <v>188.88999999999356</v>
      </c>
      <c r="P1882" s="6">
        <f t="shared" si="478"/>
        <v>188.89999999999355</v>
      </c>
      <c r="Q1882" s="5">
        <f t="shared" si="479"/>
        <v>1</v>
      </c>
      <c r="R1882" s="5">
        <f t="shared" si="480"/>
        <v>1</v>
      </c>
      <c r="S1882" s="5">
        <f t="shared" si="481"/>
        <v>1</v>
      </c>
      <c r="T1882" s="5">
        <f t="shared" si="482"/>
        <v>1</v>
      </c>
      <c r="U1882" s="5">
        <f t="shared" si="483"/>
        <v>1</v>
      </c>
      <c r="V1882" s="5">
        <f t="shared" si="484"/>
        <v>1</v>
      </c>
      <c r="W1882" s="5">
        <f t="shared" si="485"/>
        <v>1</v>
      </c>
      <c r="X1882" s="5">
        <f t="shared" si="486"/>
        <v>1</v>
      </c>
      <c r="Y1882" s="5">
        <f t="shared" si="487"/>
        <v>1</v>
      </c>
      <c r="Z1882" s="5">
        <f t="shared" si="488"/>
        <v>1</v>
      </c>
      <c r="AA1882" s="5">
        <f t="shared" si="489"/>
        <v>1</v>
      </c>
      <c r="AB1882" s="5">
        <f t="shared" si="490"/>
        <v>1</v>
      </c>
      <c r="AC1882" s="5">
        <f t="shared" si="491"/>
        <v>1</v>
      </c>
      <c r="AD1882" s="5">
        <f t="shared" si="492"/>
        <v>1</v>
      </c>
    </row>
    <row r="1883" spans="15:30" x14ac:dyDescent="0.2">
      <c r="O1883" s="6">
        <f t="shared" si="477"/>
        <v>188.98999999999356</v>
      </c>
      <c r="P1883" s="6">
        <f t="shared" si="478"/>
        <v>188.99999999999355</v>
      </c>
      <c r="Q1883" s="5">
        <f t="shared" si="479"/>
        <v>1</v>
      </c>
      <c r="R1883" s="5">
        <f t="shared" si="480"/>
        <v>1</v>
      </c>
      <c r="S1883" s="5">
        <f t="shared" si="481"/>
        <v>1</v>
      </c>
      <c r="T1883" s="5">
        <f t="shared" si="482"/>
        <v>1</v>
      </c>
      <c r="U1883" s="5">
        <f t="shared" si="483"/>
        <v>1</v>
      </c>
      <c r="V1883" s="5">
        <f t="shared" si="484"/>
        <v>1</v>
      </c>
      <c r="W1883" s="5">
        <f t="shared" si="485"/>
        <v>1</v>
      </c>
      <c r="X1883" s="5">
        <f t="shared" si="486"/>
        <v>1</v>
      </c>
      <c r="Y1883" s="5">
        <f t="shared" si="487"/>
        <v>1</v>
      </c>
      <c r="Z1883" s="5">
        <f t="shared" si="488"/>
        <v>1</v>
      </c>
      <c r="AA1883" s="5">
        <f t="shared" si="489"/>
        <v>1</v>
      </c>
      <c r="AB1883" s="5">
        <f t="shared" si="490"/>
        <v>1</v>
      </c>
      <c r="AC1883" s="5">
        <f t="shared" si="491"/>
        <v>1</v>
      </c>
      <c r="AD1883" s="5">
        <f t="shared" si="492"/>
        <v>1</v>
      </c>
    </row>
    <row r="1884" spans="15:30" x14ac:dyDescent="0.2">
      <c r="O1884" s="6">
        <f t="shared" si="477"/>
        <v>189.08999999999355</v>
      </c>
      <c r="P1884" s="6">
        <f t="shared" si="478"/>
        <v>189.09999999999354</v>
      </c>
      <c r="Q1884" s="5">
        <f t="shared" si="479"/>
        <v>1</v>
      </c>
      <c r="R1884" s="5">
        <f t="shared" si="480"/>
        <v>1</v>
      </c>
      <c r="S1884" s="5">
        <f t="shared" si="481"/>
        <v>1</v>
      </c>
      <c r="T1884" s="5">
        <f t="shared" si="482"/>
        <v>1</v>
      </c>
      <c r="U1884" s="5">
        <f t="shared" si="483"/>
        <v>1</v>
      </c>
      <c r="V1884" s="5">
        <f t="shared" si="484"/>
        <v>1</v>
      </c>
      <c r="W1884" s="5">
        <f t="shared" si="485"/>
        <v>1</v>
      </c>
      <c r="X1884" s="5">
        <f t="shared" si="486"/>
        <v>1</v>
      </c>
      <c r="Y1884" s="5">
        <f t="shared" si="487"/>
        <v>1</v>
      </c>
      <c r="Z1884" s="5">
        <f t="shared" si="488"/>
        <v>1</v>
      </c>
      <c r="AA1884" s="5">
        <f t="shared" si="489"/>
        <v>1</v>
      </c>
      <c r="AB1884" s="5">
        <f t="shared" si="490"/>
        <v>1</v>
      </c>
      <c r="AC1884" s="5">
        <f t="shared" si="491"/>
        <v>1</v>
      </c>
      <c r="AD1884" s="5">
        <f t="shared" si="492"/>
        <v>1</v>
      </c>
    </row>
    <row r="1885" spans="15:30" x14ac:dyDescent="0.2">
      <c r="O1885" s="6">
        <f t="shared" si="477"/>
        <v>189.18999999999355</v>
      </c>
      <c r="P1885" s="6">
        <f t="shared" si="478"/>
        <v>189.19999999999354</v>
      </c>
      <c r="Q1885" s="5">
        <f t="shared" si="479"/>
        <v>1</v>
      </c>
      <c r="R1885" s="5">
        <f t="shared" si="480"/>
        <v>1</v>
      </c>
      <c r="S1885" s="5">
        <f t="shared" si="481"/>
        <v>1</v>
      </c>
      <c r="T1885" s="5">
        <f t="shared" si="482"/>
        <v>1</v>
      </c>
      <c r="U1885" s="5">
        <f t="shared" si="483"/>
        <v>1</v>
      </c>
      <c r="V1885" s="5">
        <f t="shared" si="484"/>
        <v>1</v>
      </c>
      <c r="W1885" s="5">
        <f t="shared" si="485"/>
        <v>1</v>
      </c>
      <c r="X1885" s="5">
        <f t="shared" si="486"/>
        <v>1</v>
      </c>
      <c r="Y1885" s="5">
        <f t="shared" si="487"/>
        <v>1</v>
      </c>
      <c r="Z1885" s="5">
        <f t="shared" si="488"/>
        <v>1</v>
      </c>
      <c r="AA1885" s="5">
        <f t="shared" si="489"/>
        <v>1</v>
      </c>
      <c r="AB1885" s="5">
        <f t="shared" si="490"/>
        <v>1</v>
      </c>
      <c r="AC1885" s="5">
        <f t="shared" si="491"/>
        <v>1</v>
      </c>
      <c r="AD1885" s="5">
        <f t="shared" si="492"/>
        <v>1</v>
      </c>
    </row>
    <row r="1886" spans="15:30" x14ac:dyDescent="0.2">
      <c r="O1886" s="6">
        <f t="shared" si="477"/>
        <v>189.28999999999354</v>
      </c>
      <c r="P1886" s="6">
        <f t="shared" si="478"/>
        <v>189.29999999999353</v>
      </c>
      <c r="Q1886" s="5">
        <f t="shared" si="479"/>
        <v>1</v>
      </c>
      <c r="R1886" s="5">
        <f t="shared" si="480"/>
        <v>1</v>
      </c>
      <c r="S1886" s="5">
        <f t="shared" si="481"/>
        <v>1</v>
      </c>
      <c r="T1886" s="5">
        <f t="shared" si="482"/>
        <v>1</v>
      </c>
      <c r="U1886" s="5">
        <f t="shared" si="483"/>
        <v>1</v>
      </c>
      <c r="V1886" s="5">
        <f t="shared" si="484"/>
        <v>1</v>
      </c>
      <c r="W1886" s="5">
        <f t="shared" si="485"/>
        <v>1</v>
      </c>
      <c r="X1886" s="5">
        <f t="shared" si="486"/>
        <v>1</v>
      </c>
      <c r="Y1886" s="5">
        <f t="shared" si="487"/>
        <v>1</v>
      </c>
      <c r="Z1886" s="5">
        <f t="shared" si="488"/>
        <v>1</v>
      </c>
      <c r="AA1886" s="5">
        <f t="shared" si="489"/>
        <v>1</v>
      </c>
      <c r="AB1886" s="5">
        <f t="shared" si="490"/>
        <v>1</v>
      </c>
      <c r="AC1886" s="5">
        <f t="shared" si="491"/>
        <v>1</v>
      </c>
      <c r="AD1886" s="5">
        <f t="shared" si="492"/>
        <v>1</v>
      </c>
    </row>
    <row r="1887" spans="15:30" x14ac:dyDescent="0.2">
      <c r="O1887" s="6">
        <f t="shared" si="477"/>
        <v>189.38999999999353</v>
      </c>
      <c r="P1887" s="6">
        <f t="shared" si="478"/>
        <v>189.39999999999353</v>
      </c>
      <c r="Q1887" s="5">
        <f t="shared" si="479"/>
        <v>1</v>
      </c>
      <c r="R1887" s="5">
        <f t="shared" si="480"/>
        <v>1</v>
      </c>
      <c r="S1887" s="5">
        <f t="shared" si="481"/>
        <v>1</v>
      </c>
      <c r="T1887" s="5">
        <f t="shared" si="482"/>
        <v>1</v>
      </c>
      <c r="U1887" s="5">
        <f t="shared" si="483"/>
        <v>1</v>
      </c>
      <c r="V1887" s="5">
        <f t="shared" si="484"/>
        <v>1</v>
      </c>
      <c r="W1887" s="5">
        <f t="shared" si="485"/>
        <v>1</v>
      </c>
      <c r="X1887" s="5">
        <f t="shared" si="486"/>
        <v>1</v>
      </c>
      <c r="Y1887" s="5">
        <f t="shared" si="487"/>
        <v>1</v>
      </c>
      <c r="Z1887" s="5">
        <f t="shared" si="488"/>
        <v>1</v>
      </c>
      <c r="AA1887" s="5">
        <f t="shared" si="489"/>
        <v>1</v>
      </c>
      <c r="AB1887" s="5">
        <f t="shared" si="490"/>
        <v>1</v>
      </c>
      <c r="AC1887" s="5">
        <f t="shared" si="491"/>
        <v>1</v>
      </c>
      <c r="AD1887" s="5">
        <f t="shared" si="492"/>
        <v>1</v>
      </c>
    </row>
    <row r="1888" spans="15:30" x14ac:dyDescent="0.2">
      <c r="O1888" s="6">
        <f t="shared" si="477"/>
        <v>189.48999999999353</v>
      </c>
      <c r="P1888" s="6">
        <f t="shared" si="478"/>
        <v>189.49999999999352</v>
      </c>
      <c r="Q1888" s="5">
        <f t="shared" si="479"/>
        <v>1</v>
      </c>
      <c r="R1888" s="5">
        <f t="shared" si="480"/>
        <v>1</v>
      </c>
      <c r="S1888" s="5">
        <f t="shared" si="481"/>
        <v>1</v>
      </c>
      <c r="T1888" s="5">
        <f t="shared" si="482"/>
        <v>1</v>
      </c>
      <c r="U1888" s="5">
        <f t="shared" si="483"/>
        <v>1</v>
      </c>
      <c r="V1888" s="5">
        <f t="shared" si="484"/>
        <v>1</v>
      </c>
      <c r="W1888" s="5">
        <f t="shared" si="485"/>
        <v>1</v>
      </c>
      <c r="X1888" s="5">
        <f t="shared" si="486"/>
        <v>1</v>
      </c>
      <c r="Y1888" s="5">
        <f t="shared" si="487"/>
        <v>1</v>
      </c>
      <c r="Z1888" s="5">
        <f t="shared" si="488"/>
        <v>1</v>
      </c>
      <c r="AA1888" s="5">
        <f t="shared" si="489"/>
        <v>1</v>
      </c>
      <c r="AB1888" s="5">
        <f t="shared" si="490"/>
        <v>1</v>
      </c>
      <c r="AC1888" s="5">
        <f t="shared" si="491"/>
        <v>1</v>
      </c>
      <c r="AD1888" s="5">
        <f t="shared" si="492"/>
        <v>1</v>
      </c>
    </row>
    <row r="1889" spans="15:30" x14ac:dyDescent="0.2">
      <c r="O1889" s="6">
        <f t="shared" si="477"/>
        <v>189.58999999999352</v>
      </c>
      <c r="P1889" s="6">
        <f t="shared" si="478"/>
        <v>189.59999999999351</v>
      </c>
      <c r="Q1889" s="5">
        <f t="shared" si="479"/>
        <v>1</v>
      </c>
      <c r="R1889" s="5">
        <f t="shared" si="480"/>
        <v>1</v>
      </c>
      <c r="S1889" s="5">
        <f t="shared" si="481"/>
        <v>1</v>
      </c>
      <c r="T1889" s="5">
        <f t="shared" si="482"/>
        <v>1</v>
      </c>
      <c r="U1889" s="5">
        <f t="shared" si="483"/>
        <v>1</v>
      </c>
      <c r="V1889" s="5">
        <f t="shared" si="484"/>
        <v>1</v>
      </c>
      <c r="W1889" s="5">
        <f t="shared" si="485"/>
        <v>1</v>
      </c>
      <c r="X1889" s="5">
        <f t="shared" si="486"/>
        <v>1</v>
      </c>
      <c r="Y1889" s="5">
        <f t="shared" si="487"/>
        <v>1</v>
      </c>
      <c r="Z1889" s="5">
        <f t="shared" si="488"/>
        <v>1</v>
      </c>
      <c r="AA1889" s="5">
        <f t="shared" si="489"/>
        <v>1</v>
      </c>
      <c r="AB1889" s="5">
        <f t="shared" si="490"/>
        <v>1</v>
      </c>
      <c r="AC1889" s="5">
        <f t="shared" si="491"/>
        <v>1</v>
      </c>
      <c r="AD1889" s="5">
        <f t="shared" si="492"/>
        <v>1</v>
      </c>
    </row>
    <row r="1890" spans="15:30" x14ac:dyDescent="0.2">
      <c r="O1890" s="6">
        <f t="shared" si="477"/>
        <v>189.68999999999352</v>
      </c>
      <c r="P1890" s="6">
        <f t="shared" si="478"/>
        <v>189.69999999999351</v>
      </c>
      <c r="Q1890" s="5">
        <f t="shared" si="479"/>
        <v>1</v>
      </c>
      <c r="R1890" s="5">
        <f t="shared" si="480"/>
        <v>1</v>
      </c>
      <c r="S1890" s="5">
        <f t="shared" si="481"/>
        <v>1</v>
      </c>
      <c r="T1890" s="5">
        <f t="shared" si="482"/>
        <v>1</v>
      </c>
      <c r="U1890" s="5">
        <f t="shared" si="483"/>
        <v>1</v>
      </c>
      <c r="V1890" s="5">
        <f t="shared" si="484"/>
        <v>1</v>
      </c>
      <c r="W1890" s="5">
        <f t="shared" si="485"/>
        <v>1</v>
      </c>
      <c r="X1890" s="5">
        <f t="shared" si="486"/>
        <v>1</v>
      </c>
      <c r="Y1890" s="5">
        <f t="shared" si="487"/>
        <v>1</v>
      </c>
      <c r="Z1890" s="5">
        <f t="shared" si="488"/>
        <v>1</v>
      </c>
      <c r="AA1890" s="5">
        <f t="shared" si="489"/>
        <v>1</v>
      </c>
      <c r="AB1890" s="5">
        <f t="shared" si="490"/>
        <v>1</v>
      </c>
      <c r="AC1890" s="5">
        <f t="shared" si="491"/>
        <v>1</v>
      </c>
      <c r="AD1890" s="5">
        <f t="shared" si="492"/>
        <v>1</v>
      </c>
    </row>
    <row r="1891" spans="15:30" x14ac:dyDescent="0.2">
      <c r="O1891" s="6">
        <f t="shared" si="477"/>
        <v>189.78999999999351</v>
      </c>
      <c r="P1891" s="6">
        <f t="shared" si="478"/>
        <v>189.7999999999935</v>
      </c>
      <c r="Q1891" s="5">
        <f t="shared" si="479"/>
        <v>1</v>
      </c>
      <c r="R1891" s="5">
        <f t="shared" si="480"/>
        <v>1</v>
      </c>
      <c r="S1891" s="5">
        <f t="shared" si="481"/>
        <v>1</v>
      </c>
      <c r="T1891" s="5">
        <f t="shared" si="482"/>
        <v>1</v>
      </c>
      <c r="U1891" s="5">
        <f t="shared" si="483"/>
        <v>1</v>
      </c>
      <c r="V1891" s="5">
        <f t="shared" si="484"/>
        <v>1</v>
      </c>
      <c r="W1891" s="5">
        <f t="shared" si="485"/>
        <v>1</v>
      </c>
      <c r="X1891" s="5">
        <f t="shared" si="486"/>
        <v>1</v>
      </c>
      <c r="Y1891" s="5">
        <f t="shared" si="487"/>
        <v>1</v>
      </c>
      <c r="Z1891" s="5">
        <f t="shared" si="488"/>
        <v>1</v>
      </c>
      <c r="AA1891" s="5">
        <f t="shared" si="489"/>
        <v>1</v>
      </c>
      <c r="AB1891" s="5">
        <f t="shared" si="490"/>
        <v>1</v>
      </c>
      <c r="AC1891" s="5">
        <f t="shared" si="491"/>
        <v>1</v>
      </c>
      <c r="AD1891" s="5">
        <f t="shared" si="492"/>
        <v>1</v>
      </c>
    </row>
    <row r="1892" spans="15:30" x14ac:dyDescent="0.2">
      <c r="O1892" s="6">
        <f t="shared" si="477"/>
        <v>189.88999999999351</v>
      </c>
      <c r="P1892" s="6">
        <f t="shared" si="478"/>
        <v>189.8999999999935</v>
      </c>
      <c r="Q1892" s="5">
        <f t="shared" si="479"/>
        <v>1</v>
      </c>
      <c r="R1892" s="5">
        <f t="shared" si="480"/>
        <v>1</v>
      </c>
      <c r="S1892" s="5">
        <f t="shared" si="481"/>
        <v>1</v>
      </c>
      <c r="T1892" s="5">
        <f t="shared" si="482"/>
        <v>1</v>
      </c>
      <c r="U1892" s="5">
        <f t="shared" si="483"/>
        <v>1</v>
      </c>
      <c r="V1892" s="5">
        <f t="shared" si="484"/>
        <v>1</v>
      </c>
      <c r="W1892" s="5">
        <f t="shared" si="485"/>
        <v>1</v>
      </c>
      <c r="X1892" s="5">
        <f t="shared" si="486"/>
        <v>1</v>
      </c>
      <c r="Y1892" s="5">
        <f t="shared" si="487"/>
        <v>1</v>
      </c>
      <c r="Z1892" s="5">
        <f t="shared" si="488"/>
        <v>1</v>
      </c>
      <c r="AA1892" s="5">
        <f t="shared" si="489"/>
        <v>1</v>
      </c>
      <c r="AB1892" s="5">
        <f t="shared" si="490"/>
        <v>1</v>
      </c>
      <c r="AC1892" s="5">
        <f t="shared" si="491"/>
        <v>1</v>
      </c>
      <c r="AD1892" s="5">
        <f t="shared" si="492"/>
        <v>1</v>
      </c>
    </row>
    <row r="1893" spans="15:30" x14ac:dyDescent="0.2">
      <c r="O1893" s="6">
        <f t="shared" si="477"/>
        <v>189.9899999999935</v>
      </c>
      <c r="P1893" s="6">
        <f t="shared" si="478"/>
        <v>189.99999999999349</v>
      </c>
      <c r="Q1893" s="5">
        <f t="shared" si="479"/>
        <v>1</v>
      </c>
      <c r="R1893" s="5">
        <f t="shared" si="480"/>
        <v>1</v>
      </c>
      <c r="S1893" s="5">
        <f t="shared" si="481"/>
        <v>1</v>
      </c>
      <c r="T1893" s="5">
        <f t="shared" si="482"/>
        <v>1</v>
      </c>
      <c r="U1893" s="5">
        <f t="shared" si="483"/>
        <v>1</v>
      </c>
      <c r="V1893" s="5">
        <f t="shared" si="484"/>
        <v>1</v>
      </c>
      <c r="W1893" s="5">
        <f t="shared" si="485"/>
        <v>1</v>
      </c>
      <c r="X1893" s="5">
        <f t="shared" si="486"/>
        <v>1</v>
      </c>
      <c r="Y1893" s="5">
        <f t="shared" si="487"/>
        <v>1</v>
      </c>
      <c r="Z1893" s="5">
        <f t="shared" si="488"/>
        <v>1</v>
      </c>
      <c r="AA1893" s="5">
        <f t="shared" si="489"/>
        <v>1</v>
      </c>
      <c r="AB1893" s="5">
        <f t="shared" si="490"/>
        <v>1</v>
      </c>
      <c r="AC1893" s="5">
        <f t="shared" si="491"/>
        <v>1</v>
      </c>
      <c r="AD1893" s="5">
        <f t="shared" si="492"/>
        <v>1</v>
      </c>
    </row>
    <row r="1894" spans="15:30" x14ac:dyDescent="0.2">
      <c r="O1894" s="6">
        <f t="shared" si="477"/>
        <v>190.08999999999349</v>
      </c>
      <c r="P1894" s="6">
        <f t="shared" si="478"/>
        <v>190.09999999999349</v>
      </c>
      <c r="Q1894" s="5">
        <f t="shared" si="479"/>
        <v>1</v>
      </c>
      <c r="R1894" s="5">
        <f t="shared" si="480"/>
        <v>1</v>
      </c>
      <c r="S1894" s="5">
        <f t="shared" si="481"/>
        <v>1</v>
      </c>
      <c r="T1894" s="5">
        <f t="shared" si="482"/>
        <v>1</v>
      </c>
      <c r="U1894" s="5">
        <f t="shared" si="483"/>
        <v>1</v>
      </c>
      <c r="V1894" s="5">
        <f t="shared" si="484"/>
        <v>1</v>
      </c>
      <c r="W1894" s="5">
        <f t="shared" si="485"/>
        <v>1</v>
      </c>
      <c r="X1894" s="5">
        <f t="shared" si="486"/>
        <v>1</v>
      </c>
      <c r="Y1894" s="5">
        <f t="shared" si="487"/>
        <v>1</v>
      </c>
      <c r="Z1894" s="5">
        <f t="shared" si="488"/>
        <v>1</v>
      </c>
      <c r="AA1894" s="5">
        <f t="shared" si="489"/>
        <v>1</v>
      </c>
      <c r="AB1894" s="5">
        <f t="shared" si="490"/>
        <v>1</v>
      </c>
      <c r="AC1894" s="5">
        <f t="shared" si="491"/>
        <v>1</v>
      </c>
      <c r="AD1894" s="5">
        <f t="shared" si="492"/>
        <v>1</v>
      </c>
    </row>
    <row r="1895" spans="15:30" x14ac:dyDescent="0.2">
      <c r="O1895" s="6">
        <f t="shared" si="477"/>
        <v>190.18999999999349</v>
      </c>
      <c r="P1895" s="6">
        <f t="shared" si="478"/>
        <v>190.19999999999348</v>
      </c>
      <c r="Q1895" s="5">
        <f t="shared" si="479"/>
        <v>1</v>
      </c>
      <c r="R1895" s="5">
        <f t="shared" si="480"/>
        <v>1</v>
      </c>
      <c r="S1895" s="5">
        <f t="shared" si="481"/>
        <v>1</v>
      </c>
      <c r="T1895" s="5">
        <f t="shared" si="482"/>
        <v>1</v>
      </c>
      <c r="U1895" s="5">
        <f t="shared" si="483"/>
        <v>1</v>
      </c>
      <c r="V1895" s="5">
        <f t="shared" si="484"/>
        <v>1</v>
      </c>
      <c r="W1895" s="5">
        <f t="shared" si="485"/>
        <v>1</v>
      </c>
      <c r="X1895" s="5">
        <f t="shared" si="486"/>
        <v>1</v>
      </c>
      <c r="Y1895" s="5">
        <f t="shared" si="487"/>
        <v>1</v>
      </c>
      <c r="Z1895" s="5">
        <f t="shared" si="488"/>
        <v>1</v>
      </c>
      <c r="AA1895" s="5">
        <f t="shared" si="489"/>
        <v>1</v>
      </c>
      <c r="AB1895" s="5">
        <f t="shared" si="490"/>
        <v>1</v>
      </c>
      <c r="AC1895" s="5">
        <f t="shared" si="491"/>
        <v>1</v>
      </c>
      <c r="AD1895" s="5">
        <f t="shared" si="492"/>
        <v>1</v>
      </c>
    </row>
    <row r="1896" spans="15:30" x14ac:dyDescent="0.2">
      <c r="O1896" s="6">
        <f t="shared" si="477"/>
        <v>190.28999999999348</v>
      </c>
      <c r="P1896" s="6">
        <f t="shared" si="478"/>
        <v>190.29999999999347</v>
      </c>
      <c r="Q1896" s="5">
        <f t="shared" si="479"/>
        <v>1</v>
      </c>
      <c r="R1896" s="5">
        <f t="shared" si="480"/>
        <v>1</v>
      </c>
      <c r="S1896" s="5">
        <f t="shared" si="481"/>
        <v>1</v>
      </c>
      <c r="T1896" s="5">
        <f t="shared" si="482"/>
        <v>1</v>
      </c>
      <c r="U1896" s="5">
        <f t="shared" si="483"/>
        <v>1</v>
      </c>
      <c r="V1896" s="5">
        <f t="shared" si="484"/>
        <v>1</v>
      </c>
      <c r="W1896" s="5">
        <f t="shared" si="485"/>
        <v>1</v>
      </c>
      <c r="X1896" s="5">
        <f t="shared" si="486"/>
        <v>1</v>
      </c>
      <c r="Y1896" s="5">
        <f t="shared" si="487"/>
        <v>1</v>
      </c>
      <c r="Z1896" s="5">
        <f t="shared" si="488"/>
        <v>1</v>
      </c>
      <c r="AA1896" s="5">
        <f t="shared" si="489"/>
        <v>1</v>
      </c>
      <c r="AB1896" s="5">
        <f t="shared" si="490"/>
        <v>1</v>
      </c>
      <c r="AC1896" s="5">
        <f t="shared" si="491"/>
        <v>1</v>
      </c>
      <c r="AD1896" s="5">
        <f t="shared" si="492"/>
        <v>1</v>
      </c>
    </row>
    <row r="1897" spans="15:30" x14ac:dyDescent="0.2">
      <c r="O1897" s="6">
        <f t="shared" si="477"/>
        <v>190.38999999999348</v>
      </c>
      <c r="P1897" s="6">
        <f t="shared" si="478"/>
        <v>190.39999999999347</v>
      </c>
      <c r="Q1897" s="5">
        <f t="shared" si="479"/>
        <v>1</v>
      </c>
      <c r="R1897" s="5">
        <f t="shared" si="480"/>
        <v>1</v>
      </c>
      <c r="S1897" s="5">
        <f t="shared" si="481"/>
        <v>1</v>
      </c>
      <c r="T1897" s="5">
        <f t="shared" si="482"/>
        <v>1</v>
      </c>
      <c r="U1897" s="5">
        <f t="shared" si="483"/>
        <v>1</v>
      </c>
      <c r="V1897" s="5">
        <f t="shared" si="484"/>
        <v>1</v>
      </c>
      <c r="W1897" s="5">
        <f t="shared" si="485"/>
        <v>1</v>
      </c>
      <c r="X1897" s="5">
        <f t="shared" si="486"/>
        <v>1</v>
      </c>
      <c r="Y1897" s="5">
        <f t="shared" si="487"/>
        <v>1</v>
      </c>
      <c r="Z1897" s="5">
        <f t="shared" si="488"/>
        <v>1</v>
      </c>
      <c r="AA1897" s="5">
        <f t="shared" si="489"/>
        <v>1</v>
      </c>
      <c r="AB1897" s="5">
        <f t="shared" si="490"/>
        <v>1</v>
      </c>
      <c r="AC1897" s="5">
        <f t="shared" si="491"/>
        <v>1</v>
      </c>
      <c r="AD1897" s="5">
        <f t="shared" si="492"/>
        <v>1</v>
      </c>
    </row>
    <row r="1898" spans="15:30" x14ac:dyDescent="0.2">
      <c r="O1898" s="6">
        <f t="shared" si="477"/>
        <v>190.48999999999347</v>
      </c>
      <c r="P1898" s="6">
        <f t="shared" si="478"/>
        <v>190.49999999999346</v>
      </c>
      <c r="Q1898" s="5">
        <f t="shared" si="479"/>
        <v>1</v>
      </c>
      <c r="R1898" s="5">
        <f t="shared" si="480"/>
        <v>1</v>
      </c>
      <c r="S1898" s="5">
        <f t="shared" si="481"/>
        <v>1</v>
      </c>
      <c r="T1898" s="5">
        <f t="shared" si="482"/>
        <v>1</v>
      </c>
      <c r="U1898" s="5">
        <f t="shared" si="483"/>
        <v>1</v>
      </c>
      <c r="V1898" s="5">
        <f t="shared" si="484"/>
        <v>1</v>
      </c>
      <c r="W1898" s="5">
        <f t="shared" si="485"/>
        <v>1</v>
      </c>
      <c r="X1898" s="5">
        <f t="shared" si="486"/>
        <v>1</v>
      </c>
      <c r="Y1898" s="5">
        <f t="shared" si="487"/>
        <v>1</v>
      </c>
      <c r="Z1898" s="5">
        <f t="shared" si="488"/>
        <v>1</v>
      </c>
      <c r="AA1898" s="5">
        <f t="shared" si="489"/>
        <v>1</v>
      </c>
      <c r="AB1898" s="5">
        <f t="shared" si="490"/>
        <v>1</v>
      </c>
      <c r="AC1898" s="5">
        <f t="shared" si="491"/>
        <v>1</v>
      </c>
      <c r="AD1898" s="5">
        <f t="shared" si="492"/>
        <v>1</v>
      </c>
    </row>
    <row r="1899" spans="15:30" x14ac:dyDescent="0.2">
      <c r="O1899" s="6">
        <f t="shared" si="477"/>
        <v>190.58999999999347</v>
      </c>
      <c r="P1899" s="6">
        <f t="shared" si="478"/>
        <v>190.59999999999346</v>
      </c>
      <c r="Q1899" s="5">
        <f t="shared" si="479"/>
        <v>1</v>
      </c>
      <c r="R1899" s="5">
        <f t="shared" si="480"/>
        <v>1</v>
      </c>
      <c r="S1899" s="5">
        <f t="shared" si="481"/>
        <v>1</v>
      </c>
      <c r="T1899" s="5">
        <f t="shared" si="482"/>
        <v>1</v>
      </c>
      <c r="U1899" s="5">
        <f t="shared" si="483"/>
        <v>1</v>
      </c>
      <c r="V1899" s="5">
        <f t="shared" si="484"/>
        <v>1</v>
      </c>
      <c r="W1899" s="5">
        <f t="shared" si="485"/>
        <v>1</v>
      </c>
      <c r="X1899" s="5">
        <f t="shared" si="486"/>
        <v>1</v>
      </c>
      <c r="Y1899" s="5">
        <f t="shared" si="487"/>
        <v>1</v>
      </c>
      <c r="Z1899" s="5">
        <f t="shared" si="488"/>
        <v>1</v>
      </c>
      <c r="AA1899" s="5">
        <f t="shared" si="489"/>
        <v>1</v>
      </c>
      <c r="AB1899" s="5">
        <f t="shared" si="490"/>
        <v>1</v>
      </c>
      <c r="AC1899" s="5">
        <f t="shared" si="491"/>
        <v>1</v>
      </c>
      <c r="AD1899" s="5">
        <f t="shared" si="492"/>
        <v>1</v>
      </c>
    </row>
    <row r="1900" spans="15:30" x14ac:dyDescent="0.2">
      <c r="O1900" s="6">
        <f t="shared" si="477"/>
        <v>190.68999999999346</v>
      </c>
      <c r="P1900" s="6">
        <f t="shared" si="478"/>
        <v>190.69999999999345</v>
      </c>
      <c r="Q1900" s="5">
        <f t="shared" si="479"/>
        <v>1</v>
      </c>
      <c r="R1900" s="5">
        <f t="shared" si="480"/>
        <v>1</v>
      </c>
      <c r="S1900" s="5">
        <f t="shared" si="481"/>
        <v>1</v>
      </c>
      <c r="T1900" s="5">
        <f t="shared" si="482"/>
        <v>1</v>
      </c>
      <c r="U1900" s="5">
        <f t="shared" si="483"/>
        <v>1</v>
      </c>
      <c r="V1900" s="5">
        <f t="shared" si="484"/>
        <v>1</v>
      </c>
      <c r="W1900" s="5">
        <f t="shared" si="485"/>
        <v>1</v>
      </c>
      <c r="X1900" s="5">
        <f t="shared" si="486"/>
        <v>1</v>
      </c>
      <c r="Y1900" s="5">
        <f t="shared" si="487"/>
        <v>1</v>
      </c>
      <c r="Z1900" s="5">
        <f t="shared" si="488"/>
        <v>1</v>
      </c>
      <c r="AA1900" s="5">
        <f t="shared" si="489"/>
        <v>1</v>
      </c>
      <c r="AB1900" s="5">
        <f t="shared" si="490"/>
        <v>1</v>
      </c>
      <c r="AC1900" s="5">
        <f t="shared" si="491"/>
        <v>1</v>
      </c>
      <c r="AD1900" s="5">
        <f t="shared" si="492"/>
        <v>1</v>
      </c>
    </row>
    <row r="1901" spans="15:30" x14ac:dyDescent="0.2">
      <c r="O1901" s="6">
        <f t="shared" si="477"/>
        <v>190.78999999999346</v>
      </c>
      <c r="P1901" s="6">
        <f t="shared" si="478"/>
        <v>190.79999999999345</v>
      </c>
      <c r="Q1901" s="5">
        <f t="shared" si="479"/>
        <v>1</v>
      </c>
      <c r="R1901" s="5">
        <f t="shared" si="480"/>
        <v>1</v>
      </c>
      <c r="S1901" s="5">
        <f t="shared" si="481"/>
        <v>1</v>
      </c>
      <c r="T1901" s="5">
        <f t="shared" si="482"/>
        <v>1</v>
      </c>
      <c r="U1901" s="5">
        <f t="shared" si="483"/>
        <v>1</v>
      </c>
      <c r="V1901" s="5">
        <f t="shared" si="484"/>
        <v>1</v>
      </c>
      <c r="W1901" s="5">
        <f t="shared" si="485"/>
        <v>1</v>
      </c>
      <c r="X1901" s="5">
        <f t="shared" si="486"/>
        <v>1</v>
      </c>
      <c r="Y1901" s="5">
        <f t="shared" si="487"/>
        <v>1</v>
      </c>
      <c r="Z1901" s="5">
        <f t="shared" si="488"/>
        <v>1</v>
      </c>
      <c r="AA1901" s="5">
        <f t="shared" si="489"/>
        <v>1</v>
      </c>
      <c r="AB1901" s="5">
        <f t="shared" si="490"/>
        <v>1</v>
      </c>
      <c r="AC1901" s="5">
        <f t="shared" si="491"/>
        <v>1</v>
      </c>
      <c r="AD1901" s="5">
        <f t="shared" si="492"/>
        <v>1</v>
      </c>
    </row>
    <row r="1902" spans="15:30" x14ac:dyDescent="0.2">
      <c r="O1902" s="6">
        <f t="shared" si="477"/>
        <v>190.88999999999345</v>
      </c>
      <c r="P1902" s="6">
        <f t="shared" si="478"/>
        <v>190.89999999999344</v>
      </c>
      <c r="Q1902" s="5">
        <f t="shared" si="479"/>
        <v>1</v>
      </c>
      <c r="R1902" s="5">
        <f t="shared" si="480"/>
        <v>1</v>
      </c>
      <c r="S1902" s="5">
        <f t="shared" si="481"/>
        <v>1</v>
      </c>
      <c r="T1902" s="5">
        <f t="shared" si="482"/>
        <v>1</v>
      </c>
      <c r="U1902" s="5">
        <f t="shared" si="483"/>
        <v>1</v>
      </c>
      <c r="V1902" s="5">
        <f t="shared" si="484"/>
        <v>1</v>
      </c>
      <c r="W1902" s="5">
        <f t="shared" si="485"/>
        <v>1</v>
      </c>
      <c r="X1902" s="5">
        <f t="shared" si="486"/>
        <v>1</v>
      </c>
      <c r="Y1902" s="5">
        <f t="shared" si="487"/>
        <v>1</v>
      </c>
      <c r="Z1902" s="5">
        <f t="shared" si="488"/>
        <v>1</v>
      </c>
      <c r="AA1902" s="5">
        <f t="shared" si="489"/>
        <v>1</v>
      </c>
      <c r="AB1902" s="5">
        <f t="shared" si="490"/>
        <v>1</v>
      </c>
      <c r="AC1902" s="5">
        <f t="shared" si="491"/>
        <v>1</v>
      </c>
      <c r="AD1902" s="5">
        <f t="shared" si="492"/>
        <v>1</v>
      </c>
    </row>
    <row r="1903" spans="15:30" x14ac:dyDescent="0.2">
      <c r="O1903" s="6">
        <f t="shared" si="477"/>
        <v>190.98999999999344</v>
      </c>
      <c r="P1903" s="6">
        <f t="shared" si="478"/>
        <v>190.99999999999343</v>
      </c>
      <c r="Q1903" s="5">
        <f t="shared" si="479"/>
        <v>1</v>
      </c>
      <c r="R1903" s="5">
        <f t="shared" si="480"/>
        <v>1</v>
      </c>
      <c r="S1903" s="5">
        <f t="shared" si="481"/>
        <v>1</v>
      </c>
      <c r="T1903" s="5">
        <f t="shared" si="482"/>
        <v>1</v>
      </c>
      <c r="U1903" s="5">
        <f t="shared" si="483"/>
        <v>1</v>
      </c>
      <c r="V1903" s="5">
        <f t="shared" si="484"/>
        <v>1</v>
      </c>
      <c r="W1903" s="5">
        <f t="shared" si="485"/>
        <v>1</v>
      </c>
      <c r="X1903" s="5">
        <f t="shared" si="486"/>
        <v>1</v>
      </c>
      <c r="Y1903" s="5">
        <f t="shared" si="487"/>
        <v>1</v>
      </c>
      <c r="Z1903" s="5">
        <f t="shared" si="488"/>
        <v>1</v>
      </c>
      <c r="AA1903" s="5">
        <f t="shared" si="489"/>
        <v>1</v>
      </c>
      <c r="AB1903" s="5">
        <f t="shared" si="490"/>
        <v>1</v>
      </c>
      <c r="AC1903" s="5">
        <f t="shared" si="491"/>
        <v>1</v>
      </c>
      <c r="AD1903" s="5">
        <f t="shared" si="492"/>
        <v>1</v>
      </c>
    </row>
    <row r="1904" spans="15:30" x14ac:dyDescent="0.2">
      <c r="O1904" s="6">
        <f t="shared" si="477"/>
        <v>191.08999999999344</v>
      </c>
      <c r="P1904" s="6">
        <f t="shared" si="478"/>
        <v>191.09999999999343</v>
      </c>
      <c r="Q1904" s="5">
        <f t="shared" si="479"/>
        <v>1</v>
      </c>
      <c r="R1904" s="5">
        <f t="shared" si="480"/>
        <v>1</v>
      </c>
      <c r="S1904" s="5">
        <f t="shared" si="481"/>
        <v>1</v>
      </c>
      <c r="T1904" s="5">
        <f t="shared" si="482"/>
        <v>1</v>
      </c>
      <c r="U1904" s="5">
        <f t="shared" si="483"/>
        <v>1</v>
      </c>
      <c r="V1904" s="5">
        <f t="shared" si="484"/>
        <v>1</v>
      </c>
      <c r="W1904" s="5">
        <f t="shared" si="485"/>
        <v>1</v>
      </c>
      <c r="X1904" s="5">
        <f t="shared" si="486"/>
        <v>1</v>
      </c>
      <c r="Y1904" s="5">
        <f t="shared" si="487"/>
        <v>1</v>
      </c>
      <c r="Z1904" s="5">
        <f t="shared" si="488"/>
        <v>1</v>
      </c>
      <c r="AA1904" s="5">
        <f t="shared" si="489"/>
        <v>1</v>
      </c>
      <c r="AB1904" s="5">
        <f t="shared" si="490"/>
        <v>1</v>
      </c>
      <c r="AC1904" s="5">
        <f t="shared" si="491"/>
        <v>1</v>
      </c>
      <c r="AD1904" s="5">
        <f t="shared" si="492"/>
        <v>1</v>
      </c>
    </row>
    <row r="1905" spans="15:30" x14ac:dyDescent="0.2">
      <c r="O1905" s="6">
        <f t="shared" si="477"/>
        <v>191.18999999999343</v>
      </c>
      <c r="P1905" s="6">
        <f t="shared" si="478"/>
        <v>191.19999999999342</v>
      </c>
      <c r="Q1905" s="5">
        <f t="shared" si="479"/>
        <v>1</v>
      </c>
      <c r="R1905" s="5">
        <f t="shared" si="480"/>
        <v>1</v>
      </c>
      <c r="S1905" s="5">
        <f t="shared" si="481"/>
        <v>1</v>
      </c>
      <c r="T1905" s="5">
        <f t="shared" si="482"/>
        <v>1</v>
      </c>
      <c r="U1905" s="5">
        <f t="shared" si="483"/>
        <v>1</v>
      </c>
      <c r="V1905" s="5">
        <f t="shared" si="484"/>
        <v>1</v>
      </c>
      <c r="W1905" s="5">
        <f t="shared" si="485"/>
        <v>1</v>
      </c>
      <c r="X1905" s="5">
        <f t="shared" si="486"/>
        <v>1</v>
      </c>
      <c r="Y1905" s="5">
        <f t="shared" si="487"/>
        <v>1</v>
      </c>
      <c r="Z1905" s="5">
        <f t="shared" si="488"/>
        <v>1</v>
      </c>
      <c r="AA1905" s="5">
        <f t="shared" si="489"/>
        <v>1</v>
      </c>
      <c r="AB1905" s="5">
        <f t="shared" si="490"/>
        <v>1</v>
      </c>
      <c r="AC1905" s="5">
        <f t="shared" si="491"/>
        <v>1</v>
      </c>
      <c r="AD1905" s="5">
        <f t="shared" si="492"/>
        <v>1</v>
      </c>
    </row>
    <row r="1906" spans="15:30" x14ac:dyDescent="0.2">
      <c r="O1906" s="6">
        <f t="shared" si="477"/>
        <v>191.28999999999343</v>
      </c>
      <c r="P1906" s="6">
        <f t="shared" si="478"/>
        <v>191.29999999999342</v>
      </c>
      <c r="Q1906" s="5">
        <f t="shared" si="479"/>
        <v>1</v>
      </c>
      <c r="R1906" s="5">
        <f t="shared" si="480"/>
        <v>1</v>
      </c>
      <c r="S1906" s="5">
        <f t="shared" si="481"/>
        <v>1</v>
      </c>
      <c r="T1906" s="5">
        <f t="shared" si="482"/>
        <v>1</v>
      </c>
      <c r="U1906" s="5">
        <f t="shared" si="483"/>
        <v>1</v>
      </c>
      <c r="V1906" s="5">
        <f t="shared" si="484"/>
        <v>1</v>
      </c>
      <c r="W1906" s="5">
        <f t="shared" si="485"/>
        <v>1</v>
      </c>
      <c r="X1906" s="5">
        <f t="shared" si="486"/>
        <v>1</v>
      </c>
      <c r="Y1906" s="5">
        <f t="shared" si="487"/>
        <v>1</v>
      </c>
      <c r="Z1906" s="5">
        <f t="shared" si="488"/>
        <v>1</v>
      </c>
      <c r="AA1906" s="5">
        <f t="shared" si="489"/>
        <v>1</v>
      </c>
      <c r="AB1906" s="5">
        <f t="shared" si="490"/>
        <v>1</v>
      </c>
      <c r="AC1906" s="5">
        <f t="shared" si="491"/>
        <v>1</v>
      </c>
      <c r="AD1906" s="5">
        <f t="shared" si="492"/>
        <v>1</v>
      </c>
    </row>
    <row r="1907" spans="15:30" x14ac:dyDescent="0.2">
      <c r="O1907" s="6">
        <f t="shared" si="477"/>
        <v>191.38999999999342</v>
      </c>
      <c r="P1907" s="6">
        <f t="shared" si="478"/>
        <v>191.39999999999341</v>
      </c>
      <c r="Q1907" s="5">
        <f t="shared" si="479"/>
        <v>1</v>
      </c>
      <c r="R1907" s="5">
        <f t="shared" si="480"/>
        <v>1</v>
      </c>
      <c r="S1907" s="5">
        <f t="shared" si="481"/>
        <v>1</v>
      </c>
      <c r="T1907" s="5">
        <f t="shared" si="482"/>
        <v>1</v>
      </c>
      <c r="U1907" s="5">
        <f t="shared" si="483"/>
        <v>1</v>
      </c>
      <c r="V1907" s="5">
        <f t="shared" si="484"/>
        <v>1</v>
      </c>
      <c r="W1907" s="5">
        <f t="shared" si="485"/>
        <v>1</v>
      </c>
      <c r="X1907" s="5">
        <f t="shared" si="486"/>
        <v>1</v>
      </c>
      <c r="Y1907" s="5">
        <f t="shared" si="487"/>
        <v>1</v>
      </c>
      <c r="Z1907" s="5">
        <f t="shared" si="488"/>
        <v>1</v>
      </c>
      <c r="AA1907" s="5">
        <f t="shared" si="489"/>
        <v>1</v>
      </c>
      <c r="AB1907" s="5">
        <f t="shared" si="490"/>
        <v>1</v>
      </c>
      <c r="AC1907" s="5">
        <f t="shared" si="491"/>
        <v>1</v>
      </c>
      <c r="AD1907" s="5">
        <f t="shared" si="492"/>
        <v>1</v>
      </c>
    </row>
    <row r="1908" spans="15:30" x14ac:dyDescent="0.2">
      <c r="O1908" s="6">
        <f t="shared" si="477"/>
        <v>191.48999999999342</v>
      </c>
      <c r="P1908" s="6">
        <f t="shared" si="478"/>
        <v>191.49999999999341</v>
      </c>
      <c r="Q1908" s="5">
        <f t="shared" si="479"/>
        <v>1</v>
      </c>
      <c r="R1908" s="5">
        <f t="shared" si="480"/>
        <v>1</v>
      </c>
      <c r="S1908" s="5">
        <f t="shared" si="481"/>
        <v>1</v>
      </c>
      <c r="T1908" s="5">
        <f t="shared" si="482"/>
        <v>1</v>
      </c>
      <c r="U1908" s="5">
        <f t="shared" si="483"/>
        <v>1</v>
      </c>
      <c r="V1908" s="5">
        <f t="shared" si="484"/>
        <v>1</v>
      </c>
      <c r="W1908" s="5">
        <f t="shared" si="485"/>
        <v>1</v>
      </c>
      <c r="X1908" s="5">
        <f t="shared" si="486"/>
        <v>1</v>
      </c>
      <c r="Y1908" s="5">
        <f t="shared" si="487"/>
        <v>1</v>
      </c>
      <c r="Z1908" s="5">
        <f t="shared" si="488"/>
        <v>1</v>
      </c>
      <c r="AA1908" s="5">
        <f t="shared" si="489"/>
        <v>1</v>
      </c>
      <c r="AB1908" s="5">
        <f t="shared" si="490"/>
        <v>1</v>
      </c>
      <c r="AC1908" s="5">
        <f t="shared" si="491"/>
        <v>1</v>
      </c>
      <c r="AD1908" s="5">
        <f t="shared" si="492"/>
        <v>1</v>
      </c>
    </row>
    <row r="1909" spans="15:30" x14ac:dyDescent="0.2">
      <c r="O1909" s="6">
        <f t="shared" si="477"/>
        <v>191.58999999999341</v>
      </c>
      <c r="P1909" s="6">
        <f t="shared" si="478"/>
        <v>191.5999999999934</v>
      </c>
      <c r="Q1909" s="5">
        <f t="shared" si="479"/>
        <v>1</v>
      </c>
      <c r="R1909" s="5">
        <f t="shared" si="480"/>
        <v>1</v>
      </c>
      <c r="S1909" s="5">
        <f t="shared" si="481"/>
        <v>1</v>
      </c>
      <c r="T1909" s="5">
        <f t="shared" si="482"/>
        <v>1</v>
      </c>
      <c r="U1909" s="5">
        <f t="shared" si="483"/>
        <v>1</v>
      </c>
      <c r="V1909" s="5">
        <f t="shared" si="484"/>
        <v>1</v>
      </c>
      <c r="W1909" s="5">
        <f t="shared" si="485"/>
        <v>1</v>
      </c>
      <c r="X1909" s="5">
        <f t="shared" si="486"/>
        <v>1</v>
      </c>
      <c r="Y1909" s="5">
        <f t="shared" si="487"/>
        <v>1</v>
      </c>
      <c r="Z1909" s="5">
        <f t="shared" si="488"/>
        <v>1</v>
      </c>
      <c r="AA1909" s="5">
        <f t="shared" si="489"/>
        <v>1</v>
      </c>
      <c r="AB1909" s="5">
        <f t="shared" si="490"/>
        <v>1</v>
      </c>
      <c r="AC1909" s="5">
        <f t="shared" si="491"/>
        <v>1</v>
      </c>
      <c r="AD1909" s="5">
        <f t="shared" si="492"/>
        <v>1</v>
      </c>
    </row>
    <row r="1910" spans="15:30" x14ac:dyDescent="0.2">
      <c r="O1910" s="6">
        <f t="shared" si="477"/>
        <v>191.6899999999934</v>
      </c>
      <c r="P1910" s="6">
        <f t="shared" si="478"/>
        <v>191.69999999999339</v>
      </c>
      <c r="Q1910" s="5">
        <f t="shared" si="479"/>
        <v>1</v>
      </c>
      <c r="R1910" s="5">
        <f t="shared" si="480"/>
        <v>1</v>
      </c>
      <c r="S1910" s="5">
        <f t="shared" si="481"/>
        <v>1</v>
      </c>
      <c r="T1910" s="5">
        <f t="shared" si="482"/>
        <v>1</v>
      </c>
      <c r="U1910" s="5">
        <f t="shared" si="483"/>
        <v>1</v>
      </c>
      <c r="V1910" s="5">
        <f t="shared" si="484"/>
        <v>1</v>
      </c>
      <c r="W1910" s="5">
        <f t="shared" si="485"/>
        <v>1</v>
      </c>
      <c r="X1910" s="5">
        <f t="shared" si="486"/>
        <v>1</v>
      </c>
      <c r="Y1910" s="5">
        <f t="shared" si="487"/>
        <v>1</v>
      </c>
      <c r="Z1910" s="5">
        <f t="shared" si="488"/>
        <v>1</v>
      </c>
      <c r="AA1910" s="5">
        <f t="shared" si="489"/>
        <v>1</v>
      </c>
      <c r="AB1910" s="5">
        <f t="shared" si="490"/>
        <v>1</v>
      </c>
      <c r="AC1910" s="5">
        <f t="shared" si="491"/>
        <v>1</v>
      </c>
      <c r="AD1910" s="5">
        <f t="shared" si="492"/>
        <v>1</v>
      </c>
    </row>
    <row r="1911" spans="15:30" x14ac:dyDescent="0.2">
      <c r="O1911" s="6">
        <f t="shared" si="477"/>
        <v>191.7899999999934</v>
      </c>
      <c r="P1911" s="6">
        <f t="shared" si="478"/>
        <v>191.79999999999339</v>
      </c>
      <c r="Q1911" s="5">
        <f t="shared" si="479"/>
        <v>1</v>
      </c>
      <c r="R1911" s="5">
        <f t="shared" si="480"/>
        <v>1</v>
      </c>
      <c r="S1911" s="5">
        <f t="shared" si="481"/>
        <v>1</v>
      </c>
      <c r="T1911" s="5">
        <f t="shared" si="482"/>
        <v>1</v>
      </c>
      <c r="U1911" s="5">
        <f t="shared" si="483"/>
        <v>1</v>
      </c>
      <c r="V1911" s="5">
        <f t="shared" si="484"/>
        <v>1</v>
      </c>
      <c r="W1911" s="5">
        <f t="shared" si="485"/>
        <v>1</v>
      </c>
      <c r="X1911" s="5">
        <f t="shared" si="486"/>
        <v>1</v>
      </c>
      <c r="Y1911" s="5">
        <f t="shared" si="487"/>
        <v>1</v>
      </c>
      <c r="Z1911" s="5">
        <f t="shared" si="488"/>
        <v>1</v>
      </c>
      <c r="AA1911" s="5">
        <f t="shared" si="489"/>
        <v>1</v>
      </c>
      <c r="AB1911" s="5">
        <f t="shared" si="490"/>
        <v>1</v>
      </c>
      <c r="AC1911" s="5">
        <f t="shared" si="491"/>
        <v>1</v>
      </c>
      <c r="AD1911" s="5">
        <f t="shared" si="492"/>
        <v>1</v>
      </c>
    </row>
    <row r="1912" spans="15:30" x14ac:dyDescent="0.2">
      <c r="O1912" s="6">
        <f t="shared" si="477"/>
        <v>191.88999999999339</v>
      </c>
      <c r="P1912" s="6">
        <f t="shared" si="478"/>
        <v>191.89999999999338</v>
      </c>
      <c r="Q1912" s="5">
        <f t="shared" si="479"/>
        <v>1</v>
      </c>
      <c r="R1912" s="5">
        <f t="shared" si="480"/>
        <v>1</v>
      </c>
      <c r="S1912" s="5">
        <f t="shared" si="481"/>
        <v>1</v>
      </c>
      <c r="T1912" s="5">
        <f t="shared" si="482"/>
        <v>1</v>
      </c>
      <c r="U1912" s="5">
        <f t="shared" si="483"/>
        <v>1</v>
      </c>
      <c r="V1912" s="5">
        <f t="shared" si="484"/>
        <v>1</v>
      </c>
      <c r="W1912" s="5">
        <f t="shared" si="485"/>
        <v>1</v>
      </c>
      <c r="X1912" s="5">
        <f t="shared" si="486"/>
        <v>1</v>
      </c>
      <c r="Y1912" s="5">
        <f t="shared" si="487"/>
        <v>1</v>
      </c>
      <c r="Z1912" s="5">
        <f t="shared" si="488"/>
        <v>1</v>
      </c>
      <c r="AA1912" s="5">
        <f t="shared" si="489"/>
        <v>1</v>
      </c>
      <c r="AB1912" s="5">
        <f t="shared" si="490"/>
        <v>1</v>
      </c>
      <c r="AC1912" s="5">
        <f t="shared" si="491"/>
        <v>1</v>
      </c>
      <c r="AD1912" s="5">
        <f t="shared" si="492"/>
        <v>1</v>
      </c>
    </row>
    <row r="1913" spans="15:30" x14ac:dyDescent="0.2">
      <c r="O1913" s="6">
        <f t="shared" si="477"/>
        <v>191.98999999999339</v>
      </c>
      <c r="P1913" s="6">
        <f t="shared" si="478"/>
        <v>191.99999999999338</v>
      </c>
      <c r="Q1913" s="5">
        <f t="shared" si="479"/>
        <v>1</v>
      </c>
      <c r="R1913" s="5">
        <f t="shared" si="480"/>
        <v>1</v>
      </c>
      <c r="S1913" s="5">
        <f t="shared" si="481"/>
        <v>1</v>
      </c>
      <c r="T1913" s="5">
        <f t="shared" si="482"/>
        <v>1</v>
      </c>
      <c r="U1913" s="5">
        <f t="shared" si="483"/>
        <v>1</v>
      </c>
      <c r="V1913" s="5">
        <f t="shared" si="484"/>
        <v>1</v>
      </c>
      <c r="W1913" s="5">
        <f t="shared" si="485"/>
        <v>1</v>
      </c>
      <c r="X1913" s="5">
        <f t="shared" si="486"/>
        <v>1</v>
      </c>
      <c r="Y1913" s="5">
        <f t="shared" si="487"/>
        <v>1</v>
      </c>
      <c r="Z1913" s="5">
        <f t="shared" si="488"/>
        <v>1</v>
      </c>
      <c r="AA1913" s="5">
        <f t="shared" si="489"/>
        <v>1</v>
      </c>
      <c r="AB1913" s="5">
        <f t="shared" si="490"/>
        <v>1</v>
      </c>
      <c r="AC1913" s="5">
        <f t="shared" si="491"/>
        <v>1</v>
      </c>
      <c r="AD1913" s="5">
        <f t="shared" si="492"/>
        <v>1</v>
      </c>
    </row>
    <row r="1914" spans="15:30" x14ac:dyDescent="0.2">
      <c r="O1914" s="6">
        <f t="shared" si="477"/>
        <v>192.08999999999338</v>
      </c>
      <c r="P1914" s="6">
        <f t="shared" si="478"/>
        <v>192.09999999999337</v>
      </c>
      <c r="Q1914" s="5">
        <f t="shared" si="479"/>
        <v>1</v>
      </c>
      <c r="R1914" s="5">
        <f t="shared" si="480"/>
        <v>1</v>
      </c>
      <c r="S1914" s="5">
        <f t="shared" si="481"/>
        <v>1</v>
      </c>
      <c r="T1914" s="5">
        <f t="shared" si="482"/>
        <v>1</v>
      </c>
      <c r="U1914" s="5">
        <f t="shared" si="483"/>
        <v>1</v>
      </c>
      <c r="V1914" s="5">
        <f t="shared" si="484"/>
        <v>1</v>
      </c>
      <c r="W1914" s="5">
        <f t="shared" si="485"/>
        <v>1</v>
      </c>
      <c r="X1914" s="5">
        <f t="shared" si="486"/>
        <v>1</v>
      </c>
      <c r="Y1914" s="5">
        <f t="shared" si="487"/>
        <v>1</v>
      </c>
      <c r="Z1914" s="5">
        <f t="shared" si="488"/>
        <v>1</v>
      </c>
      <c r="AA1914" s="5">
        <f t="shared" si="489"/>
        <v>1</v>
      </c>
      <c r="AB1914" s="5">
        <f t="shared" si="490"/>
        <v>1</v>
      </c>
      <c r="AC1914" s="5">
        <f t="shared" si="491"/>
        <v>1</v>
      </c>
      <c r="AD1914" s="5">
        <f t="shared" si="492"/>
        <v>1</v>
      </c>
    </row>
    <row r="1915" spans="15:30" x14ac:dyDescent="0.2">
      <c r="O1915" s="6">
        <f t="shared" si="477"/>
        <v>192.18999999999338</v>
      </c>
      <c r="P1915" s="6">
        <f t="shared" si="478"/>
        <v>192.19999999999337</v>
      </c>
      <c r="Q1915" s="5">
        <f t="shared" si="479"/>
        <v>1</v>
      </c>
      <c r="R1915" s="5">
        <f t="shared" si="480"/>
        <v>1</v>
      </c>
      <c r="S1915" s="5">
        <f t="shared" si="481"/>
        <v>1</v>
      </c>
      <c r="T1915" s="5">
        <f t="shared" si="482"/>
        <v>1</v>
      </c>
      <c r="U1915" s="5">
        <f t="shared" si="483"/>
        <v>1</v>
      </c>
      <c r="V1915" s="5">
        <f t="shared" si="484"/>
        <v>1</v>
      </c>
      <c r="W1915" s="5">
        <f t="shared" si="485"/>
        <v>1</v>
      </c>
      <c r="X1915" s="5">
        <f t="shared" si="486"/>
        <v>1</v>
      </c>
      <c r="Y1915" s="5">
        <f t="shared" si="487"/>
        <v>1</v>
      </c>
      <c r="Z1915" s="5">
        <f t="shared" si="488"/>
        <v>1</v>
      </c>
      <c r="AA1915" s="5">
        <f t="shared" si="489"/>
        <v>1</v>
      </c>
      <c r="AB1915" s="5">
        <f t="shared" si="490"/>
        <v>1</v>
      </c>
      <c r="AC1915" s="5">
        <f t="shared" si="491"/>
        <v>1</v>
      </c>
      <c r="AD1915" s="5">
        <f t="shared" si="492"/>
        <v>1</v>
      </c>
    </row>
    <row r="1916" spans="15:30" x14ac:dyDescent="0.2">
      <c r="O1916" s="6">
        <f t="shared" si="477"/>
        <v>192.28999999999337</v>
      </c>
      <c r="P1916" s="6">
        <f t="shared" si="478"/>
        <v>192.29999999999336</v>
      </c>
      <c r="Q1916" s="5">
        <f t="shared" si="479"/>
        <v>1</v>
      </c>
      <c r="R1916" s="5">
        <f t="shared" si="480"/>
        <v>1</v>
      </c>
      <c r="S1916" s="5">
        <f t="shared" si="481"/>
        <v>1</v>
      </c>
      <c r="T1916" s="5">
        <f t="shared" si="482"/>
        <v>1</v>
      </c>
      <c r="U1916" s="5">
        <f t="shared" si="483"/>
        <v>1</v>
      </c>
      <c r="V1916" s="5">
        <f t="shared" si="484"/>
        <v>1</v>
      </c>
      <c r="W1916" s="5">
        <f t="shared" si="485"/>
        <v>1</v>
      </c>
      <c r="X1916" s="5">
        <f t="shared" si="486"/>
        <v>1</v>
      </c>
      <c r="Y1916" s="5">
        <f t="shared" si="487"/>
        <v>1</v>
      </c>
      <c r="Z1916" s="5">
        <f t="shared" si="488"/>
        <v>1</v>
      </c>
      <c r="AA1916" s="5">
        <f t="shared" si="489"/>
        <v>1</v>
      </c>
      <c r="AB1916" s="5">
        <f t="shared" si="490"/>
        <v>1</v>
      </c>
      <c r="AC1916" s="5">
        <f t="shared" si="491"/>
        <v>1</v>
      </c>
      <c r="AD1916" s="5">
        <f t="shared" si="492"/>
        <v>1</v>
      </c>
    </row>
    <row r="1917" spans="15:30" x14ac:dyDescent="0.2">
      <c r="O1917" s="6">
        <f t="shared" si="477"/>
        <v>192.38999999999336</v>
      </c>
      <c r="P1917" s="6">
        <f t="shared" si="478"/>
        <v>192.39999999999336</v>
      </c>
      <c r="Q1917" s="5">
        <f t="shared" si="479"/>
        <v>1</v>
      </c>
      <c r="R1917" s="5">
        <f t="shared" si="480"/>
        <v>1</v>
      </c>
      <c r="S1917" s="5">
        <f t="shared" si="481"/>
        <v>1</v>
      </c>
      <c r="T1917" s="5">
        <f t="shared" si="482"/>
        <v>1</v>
      </c>
      <c r="U1917" s="5">
        <f t="shared" si="483"/>
        <v>1</v>
      </c>
      <c r="V1917" s="5">
        <f t="shared" si="484"/>
        <v>1</v>
      </c>
      <c r="W1917" s="5">
        <f t="shared" si="485"/>
        <v>1</v>
      </c>
      <c r="X1917" s="5">
        <f t="shared" si="486"/>
        <v>1</v>
      </c>
      <c r="Y1917" s="5">
        <f t="shared" si="487"/>
        <v>1</v>
      </c>
      <c r="Z1917" s="5">
        <f t="shared" si="488"/>
        <v>1</v>
      </c>
      <c r="AA1917" s="5">
        <f t="shared" si="489"/>
        <v>1</v>
      </c>
      <c r="AB1917" s="5">
        <f t="shared" si="490"/>
        <v>1</v>
      </c>
      <c r="AC1917" s="5">
        <f t="shared" si="491"/>
        <v>1</v>
      </c>
      <c r="AD1917" s="5">
        <f t="shared" si="492"/>
        <v>1</v>
      </c>
    </row>
    <row r="1918" spans="15:30" x14ac:dyDescent="0.2">
      <c r="O1918" s="6">
        <f t="shared" si="477"/>
        <v>192.48999999999336</v>
      </c>
      <c r="P1918" s="6">
        <f t="shared" si="478"/>
        <v>192.49999999999335</v>
      </c>
      <c r="Q1918" s="5">
        <f t="shared" si="479"/>
        <v>1</v>
      </c>
      <c r="R1918" s="5">
        <f t="shared" si="480"/>
        <v>1</v>
      </c>
      <c r="S1918" s="5">
        <f t="shared" si="481"/>
        <v>1</v>
      </c>
      <c r="T1918" s="5">
        <f t="shared" si="482"/>
        <v>1</v>
      </c>
      <c r="U1918" s="5">
        <f t="shared" si="483"/>
        <v>1</v>
      </c>
      <c r="V1918" s="5">
        <f t="shared" si="484"/>
        <v>1</v>
      </c>
      <c r="W1918" s="5">
        <f t="shared" si="485"/>
        <v>1</v>
      </c>
      <c r="X1918" s="5">
        <f t="shared" si="486"/>
        <v>1</v>
      </c>
      <c r="Y1918" s="5">
        <f t="shared" si="487"/>
        <v>1</v>
      </c>
      <c r="Z1918" s="5">
        <f t="shared" si="488"/>
        <v>1</v>
      </c>
      <c r="AA1918" s="5">
        <f t="shared" si="489"/>
        <v>1</v>
      </c>
      <c r="AB1918" s="5">
        <f t="shared" si="490"/>
        <v>1</v>
      </c>
      <c r="AC1918" s="5">
        <f t="shared" si="491"/>
        <v>1</v>
      </c>
      <c r="AD1918" s="5">
        <f t="shared" si="492"/>
        <v>1</v>
      </c>
    </row>
    <row r="1919" spans="15:30" x14ac:dyDescent="0.2">
      <c r="O1919" s="6">
        <f t="shared" si="477"/>
        <v>192.58999999999335</v>
      </c>
      <c r="P1919" s="6">
        <f t="shared" si="478"/>
        <v>192.59999999999334</v>
      </c>
      <c r="Q1919" s="5">
        <f t="shared" si="479"/>
        <v>1</v>
      </c>
      <c r="R1919" s="5">
        <f t="shared" si="480"/>
        <v>1</v>
      </c>
      <c r="S1919" s="5">
        <f t="shared" si="481"/>
        <v>1</v>
      </c>
      <c r="T1919" s="5">
        <f t="shared" si="482"/>
        <v>1</v>
      </c>
      <c r="U1919" s="5">
        <f t="shared" si="483"/>
        <v>1</v>
      </c>
      <c r="V1919" s="5">
        <f t="shared" si="484"/>
        <v>1</v>
      </c>
      <c r="W1919" s="5">
        <f t="shared" si="485"/>
        <v>1</v>
      </c>
      <c r="X1919" s="5">
        <f t="shared" si="486"/>
        <v>1</v>
      </c>
      <c r="Y1919" s="5">
        <f t="shared" si="487"/>
        <v>1</v>
      </c>
      <c r="Z1919" s="5">
        <f t="shared" si="488"/>
        <v>1</v>
      </c>
      <c r="AA1919" s="5">
        <f t="shared" si="489"/>
        <v>1</v>
      </c>
      <c r="AB1919" s="5">
        <f t="shared" si="490"/>
        <v>1</v>
      </c>
      <c r="AC1919" s="5">
        <f t="shared" si="491"/>
        <v>1</v>
      </c>
      <c r="AD1919" s="5">
        <f t="shared" si="492"/>
        <v>1</v>
      </c>
    </row>
    <row r="1920" spans="15:30" x14ac:dyDescent="0.2">
      <c r="O1920" s="6">
        <f t="shared" si="477"/>
        <v>192.68999999999335</v>
      </c>
      <c r="P1920" s="6">
        <f t="shared" si="478"/>
        <v>192.69999999999334</v>
      </c>
      <c r="Q1920" s="5">
        <f t="shared" si="479"/>
        <v>1</v>
      </c>
      <c r="R1920" s="5">
        <f t="shared" si="480"/>
        <v>1</v>
      </c>
      <c r="S1920" s="5">
        <f t="shared" si="481"/>
        <v>1</v>
      </c>
      <c r="T1920" s="5">
        <f t="shared" si="482"/>
        <v>1</v>
      </c>
      <c r="U1920" s="5">
        <f t="shared" si="483"/>
        <v>1</v>
      </c>
      <c r="V1920" s="5">
        <f t="shared" si="484"/>
        <v>1</v>
      </c>
      <c r="W1920" s="5">
        <f t="shared" si="485"/>
        <v>1</v>
      </c>
      <c r="X1920" s="5">
        <f t="shared" si="486"/>
        <v>1</v>
      </c>
      <c r="Y1920" s="5">
        <f t="shared" si="487"/>
        <v>1</v>
      </c>
      <c r="Z1920" s="5">
        <f t="shared" si="488"/>
        <v>1</v>
      </c>
      <c r="AA1920" s="5">
        <f t="shared" si="489"/>
        <v>1</v>
      </c>
      <c r="AB1920" s="5">
        <f t="shared" si="490"/>
        <v>1</v>
      </c>
      <c r="AC1920" s="5">
        <f t="shared" si="491"/>
        <v>1</v>
      </c>
      <c r="AD1920" s="5">
        <f t="shared" si="492"/>
        <v>1</v>
      </c>
    </row>
    <row r="1921" spans="15:30" x14ac:dyDescent="0.2">
      <c r="O1921" s="6">
        <f t="shared" si="477"/>
        <v>192.78999999999334</v>
      </c>
      <c r="P1921" s="6">
        <f t="shared" si="478"/>
        <v>192.79999999999333</v>
      </c>
      <c r="Q1921" s="5">
        <f t="shared" si="479"/>
        <v>1</v>
      </c>
      <c r="R1921" s="5">
        <f t="shared" si="480"/>
        <v>1</v>
      </c>
      <c r="S1921" s="5">
        <f t="shared" si="481"/>
        <v>1</v>
      </c>
      <c r="T1921" s="5">
        <f t="shared" si="482"/>
        <v>1</v>
      </c>
      <c r="U1921" s="5">
        <f t="shared" si="483"/>
        <v>1</v>
      </c>
      <c r="V1921" s="5">
        <f t="shared" si="484"/>
        <v>1</v>
      </c>
      <c r="W1921" s="5">
        <f t="shared" si="485"/>
        <v>1</v>
      </c>
      <c r="X1921" s="5">
        <f t="shared" si="486"/>
        <v>1</v>
      </c>
      <c r="Y1921" s="5">
        <f t="shared" si="487"/>
        <v>1</v>
      </c>
      <c r="Z1921" s="5">
        <f t="shared" si="488"/>
        <v>1</v>
      </c>
      <c r="AA1921" s="5">
        <f t="shared" si="489"/>
        <v>1</v>
      </c>
      <c r="AB1921" s="5">
        <f t="shared" si="490"/>
        <v>1</v>
      </c>
      <c r="AC1921" s="5">
        <f t="shared" si="491"/>
        <v>1</v>
      </c>
      <c r="AD1921" s="5">
        <f t="shared" si="492"/>
        <v>1</v>
      </c>
    </row>
    <row r="1922" spans="15:30" x14ac:dyDescent="0.2">
      <c r="O1922" s="6">
        <f t="shared" si="477"/>
        <v>192.88999999999334</v>
      </c>
      <c r="P1922" s="6">
        <f t="shared" si="478"/>
        <v>192.89999999999333</v>
      </c>
      <c r="Q1922" s="5">
        <f t="shared" si="479"/>
        <v>1</v>
      </c>
      <c r="R1922" s="5">
        <f t="shared" si="480"/>
        <v>1</v>
      </c>
      <c r="S1922" s="5">
        <f t="shared" si="481"/>
        <v>1</v>
      </c>
      <c r="T1922" s="5">
        <f t="shared" si="482"/>
        <v>1</v>
      </c>
      <c r="U1922" s="5">
        <f t="shared" si="483"/>
        <v>1</v>
      </c>
      <c r="V1922" s="5">
        <f t="shared" si="484"/>
        <v>1</v>
      </c>
      <c r="W1922" s="5">
        <f t="shared" si="485"/>
        <v>1</v>
      </c>
      <c r="X1922" s="5">
        <f t="shared" si="486"/>
        <v>1</v>
      </c>
      <c r="Y1922" s="5">
        <f t="shared" si="487"/>
        <v>1</v>
      </c>
      <c r="Z1922" s="5">
        <f t="shared" si="488"/>
        <v>1</v>
      </c>
      <c r="AA1922" s="5">
        <f t="shared" si="489"/>
        <v>1</v>
      </c>
      <c r="AB1922" s="5">
        <f t="shared" si="490"/>
        <v>1</v>
      </c>
      <c r="AC1922" s="5">
        <f t="shared" si="491"/>
        <v>1</v>
      </c>
      <c r="AD1922" s="5">
        <f t="shared" si="492"/>
        <v>1</v>
      </c>
    </row>
    <row r="1923" spans="15:30" x14ac:dyDescent="0.2">
      <c r="O1923" s="6">
        <f t="shared" ref="O1923:O1986" si="493">P1923-0.01</f>
        <v>192.98999999999333</v>
      </c>
      <c r="P1923" s="6">
        <f t="shared" si="478"/>
        <v>192.99999999999332</v>
      </c>
      <c r="Q1923" s="5">
        <f t="shared" si="479"/>
        <v>1</v>
      </c>
      <c r="R1923" s="5">
        <f t="shared" si="480"/>
        <v>1</v>
      </c>
      <c r="S1923" s="5">
        <f t="shared" si="481"/>
        <v>1</v>
      </c>
      <c r="T1923" s="5">
        <f t="shared" si="482"/>
        <v>1</v>
      </c>
      <c r="U1923" s="5">
        <f t="shared" si="483"/>
        <v>1</v>
      </c>
      <c r="V1923" s="5">
        <f t="shared" si="484"/>
        <v>1</v>
      </c>
      <c r="W1923" s="5">
        <f t="shared" si="485"/>
        <v>1</v>
      </c>
      <c r="X1923" s="5">
        <f t="shared" si="486"/>
        <v>1</v>
      </c>
      <c r="Y1923" s="5">
        <f t="shared" si="487"/>
        <v>1</v>
      </c>
      <c r="Z1923" s="5">
        <f t="shared" si="488"/>
        <v>1</v>
      </c>
      <c r="AA1923" s="5">
        <f t="shared" si="489"/>
        <v>1</v>
      </c>
      <c r="AB1923" s="5">
        <f t="shared" si="490"/>
        <v>1</v>
      </c>
      <c r="AC1923" s="5">
        <f t="shared" si="491"/>
        <v>1</v>
      </c>
      <c r="AD1923" s="5">
        <f t="shared" si="492"/>
        <v>1</v>
      </c>
    </row>
    <row r="1924" spans="15:30" x14ac:dyDescent="0.2">
      <c r="O1924" s="6">
        <f t="shared" si="493"/>
        <v>193.08999999999332</v>
      </c>
      <c r="P1924" s="6">
        <f t="shared" ref="P1924:P1987" si="494">P1923+0.1</f>
        <v>193.09999999999332</v>
      </c>
      <c r="Q1924" s="5">
        <f t="shared" ref="Q1924:Q1987" si="495">IF($P1924&gt;=$D$5,1,10^($C$5*LOG(MAX($P1924,$E$5)/$D$5)^2))</f>
        <v>1</v>
      </c>
      <c r="R1924" s="5">
        <f t="shared" ref="R1924:R1987" si="496">IF($P1924&gt;=$D$6,1,10^($C$6*LOG(MAX($P1924,$E$6)/$D$6)^2))</f>
        <v>1</v>
      </c>
      <c r="S1924" s="5">
        <f t="shared" ref="S1924:S1987" si="497">IF($P1924&gt;=$D$7,1,10^($C$7*LOG(MAX($P1924,$E$7)/$D$7)^2))</f>
        <v>1</v>
      </c>
      <c r="T1924" s="5">
        <f t="shared" ref="T1924:T1987" si="498">IF($P1924&gt;=$D$8,1,10^($C$8*LOG(MAX($P1924,$E$8)/$D$8)^2))</f>
        <v>1</v>
      </c>
      <c r="U1924" s="5">
        <f t="shared" ref="U1924:U1987" si="499">IF($P1924&gt;=$D$9,1,10^($C$9*LOG(MAX($P1924,$E$9)/$D$9)^2))</f>
        <v>1</v>
      </c>
      <c r="V1924" s="5">
        <f t="shared" ref="V1924:V1987" si="500">IF($P1924&gt;=$D$10,1,10^($C$10*LOG(MAX($P1924,$E$10)/$D$10)^2))</f>
        <v>1</v>
      </c>
      <c r="W1924" s="5">
        <f t="shared" ref="W1924:W1987" si="501">IF($P1924&gt;=$D$11,1,10^($C$11*LOG(MAX($P1924,$E$11)/$D$11)^2))</f>
        <v>1</v>
      </c>
      <c r="X1924" s="5">
        <f t="shared" ref="X1924:X1987" si="502">IF($P1924&gt;=$H1926,1,10^($G$5*LOG(MAX($P1924,$I$5)/$H$5)^2))</f>
        <v>1</v>
      </c>
      <c r="Y1924" s="5">
        <f t="shared" ref="Y1924:Y1987" si="503">IF($P1924&gt;=$H$6,1,10^($G$6*LOG(MAX($P1924,$I$6)/$H$6)^2))</f>
        <v>1</v>
      </c>
      <c r="Z1924" s="5">
        <f t="shared" ref="Z1924:Z1987" si="504">IF($P1924&gt;=$H$7,1,10^($G$7*LOG(MAX($P1924,$I$7)/$H$7)^2))</f>
        <v>1</v>
      </c>
      <c r="AA1924" s="5">
        <f t="shared" ref="AA1924:AA1987" si="505">IF(P1924&gt;=$H$8,1,10^($G$8*LOG(MAX($P1924,$I$8)/$H$8)^2))</f>
        <v>1</v>
      </c>
      <c r="AB1924" s="5">
        <f t="shared" ref="AB1924:AB1987" si="506">IF($P1924&gt;=$H$9,1,10^($G$9*LOG(MAX($P1924,$I$9)/$H$9)^2))</f>
        <v>1</v>
      </c>
      <c r="AC1924" s="5">
        <f t="shared" ref="AC1924:AC1987" si="507">IF($P1924&gt;=$H$10,1,10^($G$10*LOG(MAX($P1924,$I$10)/$H$10)^2))</f>
        <v>1</v>
      </c>
      <c r="AD1924" s="5">
        <f t="shared" ref="AD1924:AD1987" si="508">IF($P1924&gt;=$H$11,1,10^($G$11*LOG(MAX($P1924,$I$11)/$H$11)^2))</f>
        <v>1</v>
      </c>
    </row>
    <row r="1925" spans="15:30" x14ac:dyDescent="0.2">
      <c r="O1925" s="6">
        <f t="shared" si="493"/>
        <v>193.18999999999332</v>
      </c>
      <c r="P1925" s="6">
        <f t="shared" si="494"/>
        <v>193.19999999999331</v>
      </c>
      <c r="Q1925" s="5">
        <f t="shared" si="495"/>
        <v>1</v>
      </c>
      <c r="R1925" s="5">
        <f t="shared" si="496"/>
        <v>1</v>
      </c>
      <c r="S1925" s="5">
        <f t="shared" si="497"/>
        <v>1</v>
      </c>
      <c r="T1925" s="5">
        <f t="shared" si="498"/>
        <v>1</v>
      </c>
      <c r="U1925" s="5">
        <f t="shared" si="499"/>
        <v>1</v>
      </c>
      <c r="V1925" s="5">
        <f t="shared" si="500"/>
        <v>1</v>
      </c>
      <c r="W1925" s="5">
        <f t="shared" si="501"/>
        <v>1</v>
      </c>
      <c r="X1925" s="5">
        <f t="shared" si="502"/>
        <v>1</v>
      </c>
      <c r="Y1925" s="5">
        <f t="shared" si="503"/>
        <v>1</v>
      </c>
      <c r="Z1925" s="5">
        <f t="shared" si="504"/>
        <v>1</v>
      </c>
      <c r="AA1925" s="5">
        <f t="shared" si="505"/>
        <v>1</v>
      </c>
      <c r="AB1925" s="5">
        <f t="shared" si="506"/>
        <v>1</v>
      </c>
      <c r="AC1925" s="5">
        <f t="shared" si="507"/>
        <v>1</v>
      </c>
      <c r="AD1925" s="5">
        <f t="shared" si="508"/>
        <v>1</v>
      </c>
    </row>
    <row r="1926" spans="15:30" x14ac:dyDescent="0.2">
      <c r="O1926" s="6">
        <f t="shared" si="493"/>
        <v>193.28999999999331</v>
      </c>
      <c r="P1926" s="6">
        <f t="shared" si="494"/>
        <v>193.2999999999933</v>
      </c>
      <c r="Q1926" s="5">
        <f t="shared" si="495"/>
        <v>1</v>
      </c>
      <c r="R1926" s="5">
        <f t="shared" si="496"/>
        <v>1</v>
      </c>
      <c r="S1926" s="5">
        <f t="shared" si="497"/>
        <v>1</v>
      </c>
      <c r="T1926" s="5">
        <f t="shared" si="498"/>
        <v>1</v>
      </c>
      <c r="U1926" s="5">
        <f t="shared" si="499"/>
        <v>1</v>
      </c>
      <c r="V1926" s="5">
        <f t="shared" si="500"/>
        <v>1</v>
      </c>
      <c r="W1926" s="5">
        <f t="shared" si="501"/>
        <v>1</v>
      </c>
      <c r="X1926" s="5">
        <f t="shared" si="502"/>
        <v>1</v>
      </c>
      <c r="Y1926" s="5">
        <f t="shared" si="503"/>
        <v>1</v>
      </c>
      <c r="Z1926" s="5">
        <f t="shared" si="504"/>
        <v>1</v>
      </c>
      <c r="AA1926" s="5">
        <f t="shared" si="505"/>
        <v>1</v>
      </c>
      <c r="AB1926" s="5">
        <f t="shared" si="506"/>
        <v>1</v>
      </c>
      <c r="AC1926" s="5">
        <f t="shared" si="507"/>
        <v>1</v>
      </c>
      <c r="AD1926" s="5">
        <f t="shared" si="508"/>
        <v>1</v>
      </c>
    </row>
    <row r="1927" spans="15:30" x14ac:dyDescent="0.2">
      <c r="O1927" s="6">
        <f t="shared" si="493"/>
        <v>193.38999999999331</v>
      </c>
      <c r="P1927" s="6">
        <f t="shared" si="494"/>
        <v>193.3999999999933</v>
      </c>
      <c r="Q1927" s="5">
        <f t="shared" si="495"/>
        <v>1</v>
      </c>
      <c r="R1927" s="5">
        <f t="shared" si="496"/>
        <v>1</v>
      </c>
      <c r="S1927" s="5">
        <f t="shared" si="497"/>
        <v>1</v>
      </c>
      <c r="T1927" s="5">
        <f t="shared" si="498"/>
        <v>1</v>
      </c>
      <c r="U1927" s="5">
        <f t="shared" si="499"/>
        <v>1</v>
      </c>
      <c r="V1927" s="5">
        <f t="shared" si="500"/>
        <v>1</v>
      </c>
      <c r="W1927" s="5">
        <f t="shared" si="501"/>
        <v>1</v>
      </c>
      <c r="X1927" s="5">
        <f t="shared" si="502"/>
        <v>1</v>
      </c>
      <c r="Y1927" s="5">
        <f t="shared" si="503"/>
        <v>1</v>
      </c>
      <c r="Z1927" s="5">
        <f t="shared" si="504"/>
        <v>1</v>
      </c>
      <c r="AA1927" s="5">
        <f t="shared" si="505"/>
        <v>1</v>
      </c>
      <c r="AB1927" s="5">
        <f t="shared" si="506"/>
        <v>1</v>
      </c>
      <c r="AC1927" s="5">
        <f t="shared" si="507"/>
        <v>1</v>
      </c>
      <c r="AD1927" s="5">
        <f t="shared" si="508"/>
        <v>1</v>
      </c>
    </row>
    <row r="1928" spans="15:30" x14ac:dyDescent="0.2">
      <c r="O1928" s="6">
        <f t="shared" si="493"/>
        <v>193.4899999999933</v>
      </c>
      <c r="P1928" s="6">
        <f t="shared" si="494"/>
        <v>193.49999999999329</v>
      </c>
      <c r="Q1928" s="5">
        <f t="shared" si="495"/>
        <v>1</v>
      </c>
      <c r="R1928" s="5">
        <f t="shared" si="496"/>
        <v>1</v>
      </c>
      <c r="S1928" s="5">
        <f t="shared" si="497"/>
        <v>1</v>
      </c>
      <c r="T1928" s="5">
        <f t="shared" si="498"/>
        <v>1</v>
      </c>
      <c r="U1928" s="5">
        <f t="shared" si="499"/>
        <v>1</v>
      </c>
      <c r="V1928" s="5">
        <f t="shared" si="500"/>
        <v>1</v>
      </c>
      <c r="W1928" s="5">
        <f t="shared" si="501"/>
        <v>1</v>
      </c>
      <c r="X1928" s="5">
        <f t="shared" si="502"/>
        <v>1</v>
      </c>
      <c r="Y1928" s="5">
        <f t="shared" si="503"/>
        <v>1</v>
      </c>
      <c r="Z1928" s="5">
        <f t="shared" si="504"/>
        <v>1</v>
      </c>
      <c r="AA1928" s="5">
        <f t="shared" si="505"/>
        <v>1</v>
      </c>
      <c r="AB1928" s="5">
        <f t="shared" si="506"/>
        <v>1</v>
      </c>
      <c r="AC1928" s="5">
        <f t="shared" si="507"/>
        <v>1</v>
      </c>
      <c r="AD1928" s="5">
        <f t="shared" si="508"/>
        <v>1</v>
      </c>
    </row>
    <row r="1929" spans="15:30" x14ac:dyDescent="0.2">
      <c r="O1929" s="6">
        <f t="shared" si="493"/>
        <v>193.5899999999933</v>
      </c>
      <c r="P1929" s="6">
        <f t="shared" si="494"/>
        <v>193.59999999999329</v>
      </c>
      <c r="Q1929" s="5">
        <f t="shared" si="495"/>
        <v>1</v>
      </c>
      <c r="R1929" s="5">
        <f t="shared" si="496"/>
        <v>1</v>
      </c>
      <c r="S1929" s="5">
        <f t="shared" si="497"/>
        <v>1</v>
      </c>
      <c r="T1929" s="5">
        <f t="shared" si="498"/>
        <v>1</v>
      </c>
      <c r="U1929" s="5">
        <f t="shared" si="499"/>
        <v>1</v>
      </c>
      <c r="V1929" s="5">
        <f t="shared" si="500"/>
        <v>1</v>
      </c>
      <c r="W1929" s="5">
        <f t="shared" si="501"/>
        <v>1</v>
      </c>
      <c r="X1929" s="5">
        <f t="shared" si="502"/>
        <v>1</v>
      </c>
      <c r="Y1929" s="5">
        <f t="shared" si="503"/>
        <v>1</v>
      </c>
      <c r="Z1929" s="5">
        <f t="shared" si="504"/>
        <v>1</v>
      </c>
      <c r="AA1929" s="5">
        <f t="shared" si="505"/>
        <v>1</v>
      </c>
      <c r="AB1929" s="5">
        <f t="shared" si="506"/>
        <v>1</v>
      </c>
      <c r="AC1929" s="5">
        <f t="shared" si="507"/>
        <v>1</v>
      </c>
      <c r="AD1929" s="5">
        <f t="shared" si="508"/>
        <v>1</v>
      </c>
    </row>
    <row r="1930" spans="15:30" x14ac:dyDescent="0.2">
      <c r="O1930" s="6">
        <f t="shared" si="493"/>
        <v>193.68999999999329</v>
      </c>
      <c r="P1930" s="6">
        <f t="shared" si="494"/>
        <v>193.69999999999328</v>
      </c>
      <c r="Q1930" s="5">
        <f t="shared" si="495"/>
        <v>1</v>
      </c>
      <c r="R1930" s="5">
        <f t="shared" si="496"/>
        <v>1</v>
      </c>
      <c r="S1930" s="5">
        <f t="shared" si="497"/>
        <v>1</v>
      </c>
      <c r="T1930" s="5">
        <f t="shared" si="498"/>
        <v>1</v>
      </c>
      <c r="U1930" s="5">
        <f t="shared" si="499"/>
        <v>1</v>
      </c>
      <c r="V1930" s="5">
        <f t="shared" si="500"/>
        <v>1</v>
      </c>
      <c r="W1930" s="5">
        <f t="shared" si="501"/>
        <v>1</v>
      </c>
      <c r="X1930" s="5">
        <f t="shared" si="502"/>
        <v>1</v>
      </c>
      <c r="Y1930" s="5">
        <f t="shared" si="503"/>
        <v>1</v>
      </c>
      <c r="Z1930" s="5">
        <f t="shared" si="504"/>
        <v>1</v>
      </c>
      <c r="AA1930" s="5">
        <f t="shared" si="505"/>
        <v>1</v>
      </c>
      <c r="AB1930" s="5">
        <f t="shared" si="506"/>
        <v>1</v>
      </c>
      <c r="AC1930" s="5">
        <f t="shared" si="507"/>
        <v>1</v>
      </c>
      <c r="AD1930" s="5">
        <f t="shared" si="508"/>
        <v>1</v>
      </c>
    </row>
    <row r="1931" spans="15:30" x14ac:dyDescent="0.2">
      <c r="O1931" s="6">
        <f t="shared" si="493"/>
        <v>193.78999999999328</v>
      </c>
      <c r="P1931" s="6">
        <f t="shared" si="494"/>
        <v>193.79999999999328</v>
      </c>
      <c r="Q1931" s="5">
        <f t="shared" si="495"/>
        <v>1</v>
      </c>
      <c r="R1931" s="5">
        <f t="shared" si="496"/>
        <v>1</v>
      </c>
      <c r="S1931" s="5">
        <f t="shared" si="497"/>
        <v>1</v>
      </c>
      <c r="T1931" s="5">
        <f t="shared" si="498"/>
        <v>1</v>
      </c>
      <c r="U1931" s="5">
        <f t="shared" si="499"/>
        <v>1</v>
      </c>
      <c r="V1931" s="5">
        <f t="shared" si="500"/>
        <v>1</v>
      </c>
      <c r="W1931" s="5">
        <f t="shared" si="501"/>
        <v>1</v>
      </c>
      <c r="X1931" s="5">
        <f t="shared" si="502"/>
        <v>1</v>
      </c>
      <c r="Y1931" s="5">
        <f t="shared" si="503"/>
        <v>1</v>
      </c>
      <c r="Z1931" s="5">
        <f t="shared" si="504"/>
        <v>1</v>
      </c>
      <c r="AA1931" s="5">
        <f t="shared" si="505"/>
        <v>1</v>
      </c>
      <c r="AB1931" s="5">
        <f t="shared" si="506"/>
        <v>1</v>
      </c>
      <c r="AC1931" s="5">
        <f t="shared" si="507"/>
        <v>1</v>
      </c>
      <c r="AD1931" s="5">
        <f t="shared" si="508"/>
        <v>1</v>
      </c>
    </row>
    <row r="1932" spans="15:30" x14ac:dyDescent="0.2">
      <c r="O1932" s="6">
        <f t="shared" si="493"/>
        <v>193.88999999999328</v>
      </c>
      <c r="P1932" s="6">
        <f t="shared" si="494"/>
        <v>193.89999999999327</v>
      </c>
      <c r="Q1932" s="5">
        <f t="shared" si="495"/>
        <v>1</v>
      </c>
      <c r="R1932" s="5">
        <f t="shared" si="496"/>
        <v>1</v>
      </c>
      <c r="S1932" s="5">
        <f t="shared" si="497"/>
        <v>1</v>
      </c>
      <c r="T1932" s="5">
        <f t="shared" si="498"/>
        <v>1</v>
      </c>
      <c r="U1932" s="5">
        <f t="shared" si="499"/>
        <v>1</v>
      </c>
      <c r="V1932" s="5">
        <f t="shared" si="500"/>
        <v>1</v>
      </c>
      <c r="W1932" s="5">
        <f t="shared" si="501"/>
        <v>1</v>
      </c>
      <c r="X1932" s="5">
        <f t="shared" si="502"/>
        <v>1</v>
      </c>
      <c r="Y1932" s="5">
        <f t="shared" si="503"/>
        <v>1</v>
      </c>
      <c r="Z1932" s="5">
        <f t="shared" si="504"/>
        <v>1</v>
      </c>
      <c r="AA1932" s="5">
        <f t="shared" si="505"/>
        <v>1</v>
      </c>
      <c r="AB1932" s="5">
        <f t="shared" si="506"/>
        <v>1</v>
      </c>
      <c r="AC1932" s="5">
        <f t="shared" si="507"/>
        <v>1</v>
      </c>
      <c r="AD1932" s="5">
        <f t="shared" si="508"/>
        <v>1</v>
      </c>
    </row>
    <row r="1933" spans="15:30" x14ac:dyDescent="0.2">
      <c r="O1933" s="6">
        <f t="shared" si="493"/>
        <v>193.98999999999327</v>
      </c>
      <c r="P1933" s="6">
        <f t="shared" si="494"/>
        <v>193.99999999999326</v>
      </c>
      <c r="Q1933" s="5">
        <f t="shared" si="495"/>
        <v>1</v>
      </c>
      <c r="R1933" s="5">
        <f t="shared" si="496"/>
        <v>1</v>
      </c>
      <c r="S1933" s="5">
        <f t="shared" si="497"/>
        <v>1</v>
      </c>
      <c r="T1933" s="5">
        <f t="shared" si="498"/>
        <v>1</v>
      </c>
      <c r="U1933" s="5">
        <f t="shared" si="499"/>
        <v>1</v>
      </c>
      <c r="V1933" s="5">
        <f t="shared" si="500"/>
        <v>1</v>
      </c>
      <c r="W1933" s="5">
        <f t="shared" si="501"/>
        <v>1</v>
      </c>
      <c r="X1933" s="5">
        <f t="shared" si="502"/>
        <v>1</v>
      </c>
      <c r="Y1933" s="5">
        <f t="shared" si="503"/>
        <v>1</v>
      </c>
      <c r="Z1933" s="5">
        <f t="shared" si="504"/>
        <v>1</v>
      </c>
      <c r="AA1933" s="5">
        <f t="shared" si="505"/>
        <v>1</v>
      </c>
      <c r="AB1933" s="5">
        <f t="shared" si="506"/>
        <v>1</v>
      </c>
      <c r="AC1933" s="5">
        <f t="shared" si="507"/>
        <v>1</v>
      </c>
      <c r="AD1933" s="5">
        <f t="shared" si="508"/>
        <v>1</v>
      </c>
    </row>
    <row r="1934" spans="15:30" x14ac:dyDescent="0.2">
      <c r="O1934" s="6">
        <f t="shared" si="493"/>
        <v>194.08999999999327</v>
      </c>
      <c r="P1934" s="6">
        <f t="shared" si="494"/>
        <v>194.09999999999326</v>
      </c>
      <c r="Q1934" s="5">
        <f t="shared" si="495"/>
        <v>1</v>
      </c>
      <c r="R1934" s="5">
        <f t="shared" si="496"/>
        <v>1</v>
      </c>
      <c r="S1934" s="5">
        <f t="shared" si="497"/>
        <v>1</v>
      </c>
      <c r="T1934" s="5">
        <f t="shared" si="498"/>
        <v>1</v>
      </c>
      <c r="U1934" s="5">
        <f t="shared" si="499"/>
        <v>1</v>
      </c>
      <c r="V1934" s="5">
        <f t="shared" si="500"/>
        <v>1</v>
      </c>
      <c r="W1934" s="5">
        <f t="shared" si="501"/>
        <v>1</v>
      </c>
      <c r="X1934" s="5">
        <f t="shared" si="502"/>
        <v>1</v>
      </c>
      <c r="Y1934" s="5">
        <f t="shared" si="503"/>
        <v>1</v>
      </c>
      <c r="Z1934" s="5">
        <f t="shared" si="504"/>
        <v>1</v>
      </c>
      <c r="AA1934" s="5">
        <f t="shared" si="505"/>
        <v>1</v>
      </c>
      <c r="AB1934" s="5">
        <f t="shared" si="506"/>
        <v>1</v>
      </c>
      <c r="AC1934" s="5">
        <f t="shared" si="507"/>
        <v>1</v>
      </c>
      <c r="AD1934" s="5">
        <f t="shared" si="508"/>
        <v>1</v>
      </c>
    </row>
    <row r="1935" spans="15:30" x14ac:dyDescent="0.2">
      <c r="O1935" s="6">
        <f t="shared" si="493"/>
        <v>194.18999999999326</v>
      </c>
      <c r="P1935" s="6">
        <f t="shared" si="494"/>
        <v>194.19999999999325</v>
      </c>
      <c r="Q1935" s="5">
        <f t="shared" si="495"/>
        <v>1</v>
      </c>
      <c r="R1935" s="5">
        <f t="shared" si="496"/>
        <v>1</v>
      </c>
      <c r="S1935" s="5">
        <f t="shared" si="497"/>
        <v>1</v>
      </c>
      <c r="T1935" s="5">
        <f t="shared" si="498"/>
        <v>1</v>
      </c>
      <c r="U1935" s="5">
        <f t="shared" si="499"/>
        <v>1</v>
      </c>
      <c r="V1935" s="5">
        <f t="shared" si="500"/>
        <v>1</v>
      </c>
      <c r="W1935" s="5">
        <f t="shared" si="501"/>
        <v>1</v>
      </c>
      <c r="X1935" s="5">
        <f t="shared" si="502"/>
        <v>1</v>
      </c>
      <c r="Y1935" s="5">
        <f t="shared" si="503"/>
        <v>1</v>
      </c>
      <c r="Z1935" s="5">
        <f t="shared" si="504"/>
        <v>1</v>
      </c>
      <c r="AA1935" s="5">
        <f t="shared" si="505"/>
        <v>1</v>
      </c>
      <c r="AB1935" s="5">
        <f t="shared" si="506"/>
        <v>1</v>
      </c>
      <c r="AC1935" s="5">
        <f t="shared" si="507"/>
        <v>1</v>
      </c>
      <c r="AD1935" s="5">
        <f t="shared" si="508"/>
        <v>1</v>
      </c>
    </row>
    <row r="1936" spans="15:30" x14ac:dyDescent="0.2">
      <c r="O1936" s="6">
        <f t="shared" si="493"/>
        <v>194.28999999999326</v>
      </c>
      <c r="P1936" s="6">
        <f t="shared" si="494"/>
        <v>194.29999999999325</v>
      </c>
      <c r="Q1936" s="5">
        <f t="shared" si="495"/>
        <v>1</v>
      </c>
      <c r="R1936" s="5">
        <f t="shared" si="496"/>
        <v>1</v>
      </c>
      <c r="S1936" s="5">
        <f t="shared" si="497"/>
        <v>1</v>
      </c>
      <c r="T1936" s="5">
        <f t="shared" si="498"/>
        <v>1</v>
      </c>
      <c r="U1936" s="5">
        <f t="shared" si="499"/>
        <v>1</v>
      </c>
      <c r="V1936" s="5">
        <f t="shared" si="500"/>
        <v>1</v>
      </c>
      <c r="W1936" s="5">
        <f t="shared" si="501"/>
        <v>1</v>
      </c>
      <c r="X1936" s="5">
        <f t="shared" si="502"/>
        <v>1</v>
      </c>
      <c r="Y1936" s="5">
        <f t="shared" si="503"/>
        <v>1</v>
      </c>
      <c r="Z1936" s="5">
        <f t="shared" si="504"/>
        <v>1</v>
      </c>
      <c r="AA1936" s="5">
        <f t="shared" si="505"/>
        <v>1</v>
      </c>
      <c r="AB1936" s="5">
        <f t="shared" si="506"/>
        <v>1</v>
      </c>
      <c r="AC1936" s="5">
        <f t="shared" si="507"/>
        <v>1</v>
      </c>
      <c r="AD1936" s="5">
        <f t="shared" si="508"/>
        <v>1</v>
      </c>
    </row>
    <row r="1937" spans="15:30" x14ac:dyDescent="0.2">
      <c r="O1937" s="6">
        <f t="shared" si="493"/>
        <v>194.38999999999325</v>
      </c>
      <c r="P1937" s="6">
        <f t="shared" si="494"/>
        <v>194.39999999999324</v>
      </c>
      <c r="Q1937" s="5">
        <f t="shared" si="495"/>
        <v>1</v>
      </c>
      <c r="R1937" s="5">
        <f t="shared" si="496"/>
        <v>1</v>
      </c>
      <c r="S1937" s="5">
        <f t="shared" si="497"/>
        <v>1</v>
      </c>
      <c r="T1937" s="5">
        <f t="shared" si="498"/>
        <v>1</v>
      </c>
      <c r="U1937" s="5">
        <f t="shared" si="499"/>
        <v>1</v>
      </c>
      <c r="V1937" s="5">
        <f t="shared" si="500"/>
        <v>1</v>
      </c>
      <c r="W1937" s="5">
        <f t="shared" si="501"/>
        <v>1</v>
      </c>
      <c r="X1937" s="5">
        <f t="shared" si="502"/>
        <v>1</v>
      </c>
      <c r="Y1937" s="5">
        <f t="shared" si="503"/>
        <v>1</v>
      </c>
      <c r="Z1937" s="5">
        <f t="shared" si="504"/>
        <v>1</v>
      </c>
      <c r="AA1937" s="5">
        <f t="shared" si="505"/>
        <v>1</v>
      </c>
      <c r="AB1937" s="5">
        <f t="shared" si="506"/>
        <v>1</v>
      </c>
      <c r="AC1937" s="5">
        <f t="shared" si="507"/>
        <v>1</v>
      </c>
      <c r="AD1937" s="5">
        <f t="shared" si="508"/>
        <v>1</v>
      </c>
    </row>
    <row r="1938" spans="15:30" x14ac:dyDescent="0.2">
      <c r="O1938" s="6">
        <f t="shared" si="493"/>
        <v>194.48999999999324</v>
      </c>
      <c r="P1938" s="6">
        <f t="shared" si="494"/>
        <v>194.49999999999324</v>
      </c>
      <c r="Q1938" s="5">
        <f t="shared" si="495"/>
        <v>1</v>
      </c>
      <c r="R1938" s="5">
        <f t="shared" si="496"/>
        <v>1</v>
      </c>
      <c r="S1938" s="5">
        <f t="shared" si="497"/>
        <v>1</v>
      </c>
      <c r="T1938" s="5">
        <f t="shared" si="498"/>
        <v>1</v>
      </c>
      <c r="U1938" s="5">
        <f t="shared" si="499"/>
        <v>1</v>
      </c>
      <c r="V1938" s="5">
        <f t="shared" si="500"/>
        <v>1</v>
      </c>
      <c r="W1938" s="5">
        <f t="shared" si="501"/>
        <v>1</v>
      </c>
      <c r="X1938" s="5">
        <f t="shared" si="502"/>
        <v>1</v>
      </c>
      <c r="Y1938" s="5">
        <f t="shared" si="503"/>
        <v>1</v>
      </c>
      <c r="Z1938" s="5">
        <f t="shared" si="504"/>
        <v>1</v>
      </c>
      <c r="AA1938" s="5">
        <f t="shared" si="505"/>
        <v>1</v>
      </c>
      <c r="AB1938" s="5">
        <f t="shared" si="506"/>
        <v>1</v>
      </c>
      <c r="AC1938" s="5">
        <f t="shared" si="507"/>
        <v>1</v>
      </c>
      <c r="AD1938" s="5">
        <f t="shared" si="508"/>
        <v>1</v>
      </c>
    </row>
    <row r="1939" spans="15:30" x14ac:dyDescent="0.2">
      <c r="O1939" s="6">
        <f t="shared" si="493"/>
        <v>194.58999999999324</v>
      </c>
      <c r="P1939" s="6">
        <f t="shared" si="494"/>
        <v>194.59999999999323</v>
      </c>
      <c r="Q1939" s="5">
        <f t="shared" si="495"/>
        <v>1</v>
      </c>
      <c r="R1939" s="5">
        <f t="shared" si="496"/>
        <v>1</v>
      </c>
      <c r="S1939" s="5">
        <f t="shared" si="497"/>
        <v>1</v>
      </c>
      <c r="T1939" s="5">
        <f t="shared" si="498"/>
        <v>1</v>
      </c>
      <c r="U1939" s="5">
        <f t="shared" si="499"/>
        <v>1</v>
      </c>
      <c r="V1939" s="5">
        <f t="shared" si="500"/>
        <v>1</v>
      </c>
      <c r="W1939" s="5">
        <f t="shared" si="501"/>
        <v>1</v>
      </c>
      <c r="X1939" s="5">
        <f t="shared" si="502"/>
        <v>1</v>
      </c>
      <c r="Y1939" s="5">
        <f t="shared" si="503"/>
        <v>1</v>
      </c>
      <c r="Z1939" s="5">
        <f t="shared" si="504"/>
        <v>1</v>
      </c>
      <c r="AA1939" s="5">
        <f t="shared" si="505"/>
        <v>1</v>
      </c>
      <c r="AB1939" s="5">
        <f t="shared" si="506"/>
        <v>1</v>
      </c>
      <c r="AC1939" s="5">
        <f t="shared" si="507"/>
        <v>1</v>
      </c>
      <c r="AD1939" s="5">
        <f t="shared" si="508"/>
        <v>1</v>
      </c>
    </row>
    <row r="1940" spans="15:30" x14ac:dyDescent="0.2">
      <c r="O1940" s="6">
        <f t="shared" si="493"/>
        <v>194.68999999999323</v>
      </c>
      <c r="P1940" s="6">
        <f t="shared" si="494"/>
        <v>194.69999999999322</v>
      </c>
      <c r="Q1940" s="5">
        <f t="shared" si="495"/>
        <v>1</v>
      </c>
      <c r="R1940" s="5">
        <f t="shared" si="496"/>
        <v>1</v>
      </c>
      <c r="S1940" s="5">
        <f t="shared" si="497"/>
        <v>1</v>
      </c>
      <c r="T1940" s="5">
        <f t="shared" si="498"/>
        <v>1</v>
      </c>
      <c r="U1940" s="5">
        <f t="shared" si="499"/>
        <v>1</v>
      </c>
      <c r="V1940" s="5">
        <f t="shared" si="500"/>
        <v>1</v>
      </c>
      <c r="W1940" s="5">
        <f t="shared" si="501"/>
        <v>1</v>
      </c>
      <c r="X1940" s="5">
        <f t="shared" si="502"/>
        <v>1</v>
      </c>
      <c r="Y1940" s="5">
        <f t="shared" si="503"/>
        <v>1</v>
      </c>
      <c r="Z1940" s="5">
        <f t="shared" si="504"/>
        <v>1</v>
      </c>
      <c r="AA1940" s="5">
        <f t="shared" si="505"/>
        <v>1</v>
      </c>
      <c r="AB1940" s="5">
        <f t="shared" si="506"/>
        <v>1</v>
      </c>
      <c r="AC1940" s="5">
        <f t="shared" si="507"/>
        <v>1</v>
      </c>
      <c r="AD1940" s="5">
        <f t="shared" si="508"/>
        <v>1</v>
      </c>
    </row>
    <row r="1941" spans="15:30" x14ac:dyDescent="0.2">
      <c r="O1941" s="6">
        <f t="shared" si="493"/>
        <v>194.78999999999323</v>
      </c>
      <c r="P1941" s="6">
        <f t="shared" si="494"/>
        <v>194.79999999999322</v>
      </c>
      <c r="Q1941" s="5">
        <f t="shared" si="495"/>
        <v>1</v>
      </c>
      <c r="R1941" s="5">
        <f t="shared" si="496"/>
        <v>1</v>
      </c>
      <c r="S1941" s="5">
        <f t="shared" si="497"/>
        <v>1</v>
      </c>
      <c r="T1941" s="5">
        <f t="shared" si="498"/>
        <v>1</v>
      </c>
      <c r="U1941" s="5">
        <f t="shared" si="499"/>
        <v>1</v>
      </c>
      <c r="V1941" s="5">
        <f t="shared" si="500"/>
        <v>1</v>
      </c>
      <c r="W1941" s="5">
        <f t="shared" si="501"/>
        <v>1</v>
      </c>
      <c r="X1941" s="5">
        <f t="shared" si="502"/>
        <v>1</v>
      </c>
      <c r="Y1941" s="5">
        <f t="shared" si="503"/>
        <v>1</v>
      </c>
      <c r="Z1941" s="5">
        <f t="shared" si="504"/>
        <v>1</v>
      </c>
      <c r="AA1941" s="5">
        <f t="shared" si="505"/>
        <v>1</v>
      </c>
      <c r="AB1941" s="5">
        <f t="shared" si="506"/>
        <v>1</v>
      </c>
      <c r="AC1941" s="5">
        <f t="shared" si="507"/>
        <v>1</v>
      </c>
      <c r="AD1941" s="5">
        <f t="shared" si="508"/>
        <v>1</v>
      </c>
    </row>
    <row r="1942" spans="15:30" x14ac:dyDescent="0.2">
      <c r="O1942" s="6">
        <f t="shared" si="493"/>
        <v>194.88999999999322</v>
      </c>
      <c r="P1942" s="6">
        <f t="shared" si="494"/>
        <v>194.89999999999321</v>
      </c>
      <c r="Q1942" s="5">
        <f t="shared" si="495"/>
        <v>1</v>
      </c>
      <c r="R1942" s="5">
        <f t="shared" si="496"/>
        <v>1</v>
      </c>
      <c r="S1942" s="5">
        <f t="shared" si="497"/>
        <v>1</v>
      </c>
      <c r="T1942" s="5">
        <f t="shared" si="498"/>
        <v>1</v>
      </c>
      <c r="U1942" s="5">
        <f t="shared" si="499"/>
        <v>1</v>
      </c>
      <c r="V1942" s="5">
        <f t="shared" si="500"/>
        <v>1</v>
      </c>
      <c r="W1942" s="5">
        <f t="shared" si="501"/>
        <v>1</v>
      </c>
      <c r="X1942" s="5">
        <f t="shared" si="502"/>
        <v>1</v>
      </c>
      <c r="Y1942" s="5">
        <f t="shared" si="503"/>
        <v>1</v>
      </c>
      <c r="Z1942" s="5">
        <f t="shared" si="504"/>
        <v>1</v>
      </c>
      <c r="AA1942" s="5">
        <f t="shared" si="505"/>
        <v>1</v>
      </c>
      <c r="AB1942" s="5">
        <f t="shared" si="506"/>
        <v>1</v>
      </c>
      <c r="AC1942" s="5">
        <f t="shared" si="507"/>
        <v>1</v>
      </c>
      <c r="AD1942" s="5">
        <f t="shared" si="508"/>
        <v>1</v>
      </c>
    </row>
    <row r="1943" spans="15:30" x14ac:dyDescent="0.2">
      <c r="O1943" s="6">
        <f t="shared" si="493"/>
        <v>194.98999999999322</v>
      </c>
      <c r="P1943" s="6">
        <f t="shared" si="494"/>
        <v>194.99999999999321</v>
      </c>
      <c r="Q1943" s="5">
        <f t="shared" si="495"/>
        <v>1</v>
      </c>
      <c r="R1943" s="5">
        <f t="shared" si="496"/>
        <v>1</v>
      </c>
      <c r="S1943" s="5">
        <f t="shared" si="497"/>
        <v>1</v>
      </c>
      <c r="T1943" s="5">
        <f t="shared" si="498"/>
        <v>1</v>
      </c>
      <c r="U1943" s="5">
        <f t="shared" si="499"/>
        <v>1</v>
      </c>
      <c r="V1943" s="5">
        <f t="shared" si="500"/>
        <v>1</v>
      </c>
      <c r="W1943" s="5">
        <f t="shared" si="501"/>
        <v>1</v>
      </c>
      <c r="X1943" s="5">
        <f t="shared" si="502"/>
        <v>1</v>
      </c>
      <c r="Y1943" s="5">
        <f t="shared" si="503"/>
        <v>1</v>
      </c>
      <c r="Z1943" s="5">
        <f t="shared" si="504"/>
        <v>1</v>
      </c>
      <c r="AA1943" s="5">
        <f t="shared" si="505"/>
        <v>1</v>
      </c>
      <c r="AB1943" s="5">
        <f t="shared" si="506"/>
        <v>1</v>
      </c>
      <c r="AC1943" s="5">
        <f t="shared" si="507"/>
        <v>1</v>
      </c>
      <c r="AD1943" s="5">
        <f t="shared" si="508"/>
        <v>1</v>
      </c>
    </row>
    <row r="1944" spans="15:30" x14ac:dyDescent="0.2">
      <c r="O1944" s="6">
        <f t="shared" si="493"/>
        <v>195.08999999999321</v>
      </c>
      <c r="P1944" s="6">
        <f t="shared" si="494"/>
        <v>195.0999999999932</v>
      </c>
      <c r="Q1944" s="5">
        <f t="shared" si="495"/>
        <v>1</v>
      </c>
      <c r="R1944" s="5">
        <f t="shared" si="496"/>
        <v>1</v>
      </c>
      <c r="S1944" s="5">
        <f t="shared" si="497"/>
        <v>1</v>
      </c>
      <c r="T1944" s="5">
        <f t="shared" si="498"/>
        <v>1</v>
      </c>
      <c r="U1944" s="5">
        <f t="shared" si="499"/>
        <v>1</v>
      </c>
      <c r="V1944" s="5">
        <f t="shared" si="500"/>
        <v>1</v>
      </c>
      <c r="W1944" s="5">
        <f t="shared" si="501"/>
        <v>1</v>
      </c>
      <c r="X1944" s="5">
        <f t="shared" si="502"/>
        <v>1</v>
      </c>
      <c r="Y1944" s="5">
        <f t="shared" si="503"/>
        <v>1</v>
      </c>
      <c r="Z1944" s="5">
        <f t="shared" si="504"/>
        <v>1</v>
      </c>
      <c r="AA1944" s="5">
        <f t="shared" si="505"/>
        <v>1</v>
      </c>
      <c r="AB1944" s="5">
        <f t="shared" si="506"/>
        <v>1</v>
      </c>
      <c r="AC1944" s="5">
        <f t="shared" si="507"/>
        <v>1</v>
      </c>
      <c r="AD1944" s="5">
        <f t="shared" si="508"/>
        <v>1</v>
      </c>
    </row>
    <row r="1945" spans="15:30" x14ac:dyDescent="0.2">
      <c r="O1945" s="6">
        <f t="shared" si="493"/>
        <v>195.1899999999932</v>
      </c>
      <c r="P1945" s="6">
        <f t="shared" si="494"/>
        <v>195.1999999999932</v>
      </c>
      <c r="Q1945" s="5">
        <f t="shared" si="495"/>
        <v>1</v>
      </c>
      <c r="R1945" s="5">
        <f t="shared" si="496"/>
        <v>1</v>
      </c>
      <c r="S1945" s="5">
        <f t="shared" si="497"/>
        <v>1</v>
      </c>
      <c r="T1945" s="5">
        <f t="shared" si="498"/>
        <v>1</v>
      </c>
      <c r="U1945" s="5">
        <f t="shared" si="499"/>
        <v>1</v>
      </c>
      <c r="V1945" s="5">
        <f t="shared" si="500"/>
        <v>1</v>
      </c>
      <c r="W1945" s="5">
        <f t="shared" si="501"/>
        <v>1</v>
      </c>
      <c r="X1945" s="5">
        <f t="shared" si="502"/>
        <v>1</v>
      </c>
      <c r="Y1945" s="5">
        <f t="shared" si="503"/>
        <v>1</v>
      </c>
      <c r="Z1945" s="5">
        <f t="shared" si="504"/>
        <v>1</v>
      </c>
      <c r="AA1945" s="5">
        <f t="shared" si="505"/>
        <v>1</v>
      </c>
      <c r="AB1945" s="5">
        <f t="shared" si="506"/>
        <v>1</v>
      </c>
      <c r="AC1945" s="5">
        <f t="shared" si="507"/>
        <v>1</v>
      </c>
      <c r="AD1945" s="5">
        <f t="shared" si="508"/>
        <v>1</v>
      </c>
    </row>
    <row r="1946" spans="15:30" x14ac:dyDescent="0.2">
      <c r="O1946" s="6">
        <f t="shared" si="493"/>
        <v>195.2899999999932</v>
      </c>
      <c r="P1946" s="6">
        <f t="shared" si="494"/>
        <v>195.29999999999319</v>
      </c>
      <c r="Q1946" s="5">
        <f t="shared" si="495"/>
        <v>1</v>
      </c>
      <c r="R1946" s="5">
        <f t="shared" si="496"/>
        <v>1</v>
      </c>
      <c r="S1946" s="5">
        <f t="shared" si="497"/>
        <v>1</v>
      </c>
      <c r="T1946" s="5">
        <f t="shared" si="498"/>
        <v>1</v>
      </c>
      <c r="U1946" s="5">
        <f t="shared" si="499"/>
        <v>1</v>
      </c>
      <c r="V1946" s="5">
        <f t="shared" si="500"/>
        <v>1</v>
      </c>
      <c r="W1946" s="5">
        <f t="shared" si="501"/>
        <v>1</v>
      </c>
      <c r="X1946" s="5">
        <f t="shared" si="502"/>
        <v>1</v>
      </c>
      <c r="Y1946" s="5">
        <f t="shared" si="503"/>
        <v>1</v>
      </c>
      <c r="Z1946" s="5">
        <f t="shared" si="504"/>
        <v>1</v>
      </c>
      <c r="AA1946" s="5">
        <f t="shared" si="505"/>
        <v>1</v>
      </c>
      <c r="AB1946" s="5">
        <f t="shared" si="506"/>
        <v>1</v>
      </c>
      <c r="AC1946" s="5">
        <f t="shared" si="507"/>
        <v>1</v>
      </c>
      <c r="AD1946" s="5">
        <f t="shared" si="508"/>
        <v>1</v>
      </c>
    </row>
    <row r="1947" spans="15:30" x14ac:dyDescent="0.2">
      <c r="O1947" s="6">
        <f t="shared" si="493"/>
        <v>195.38999999999319</v>
      </c>
      <c r="P1947" s="6">
        <f t="shared" si="494"/>
        <v>195.39999999999318</v>
      </c>
      <c r="Q1947" s="5">
        <f t="shared" si="495"/>
        <v>1</v>
      </c>
      <c r="R1947" s="5">
        <f t="shared" si="496"/>
        <v>1</v>
      </c>
      <c r="S1947" s="5">
        <f t="shared" si="497"/>
        <v>1</v>
      </c>
      <c r="T1947" s="5">
        <f t="shared" si="498"/>
        <v>1</v>
      </c>
      <c r="U1947" s="5">
        <f t="shared" si="499"/>
        <v>1</v>
      </c>
      <c r="V1947" s="5">
        <f t="shared" si="500"/>
        <v>1</v>
      </c>
      <c r="W1947" s="5">
        <f t="shared" si="501"/>
        <v>1</v>
      </c>
      <c r="X1947" s="5">
        <f t="shared" si="502"/>
        <v>1</v>
      </c>
      <c r="Y1947" s="5">
        <f t="shared" si="503"/>
        <v>1</v>
      </c>
      <c r="Z1947" s="5">
        <f t="shared" si="504"/>
        <v>1</v>
      </c>
      <c r="AA1947" s="5">
        <f t="shared" si="505"/>
        <v>1</v>
      </c>
      <c r="AB1947" s="5">
        <f t="shared" si="506"/>
        <v>1</v>
      </c>
      <c r="AC1947" s="5">
        <f t="shared" si="507"/>
        <v>1</v>
      </c>
      <c r="AD1947" s="5">
        <f t="shared" si="508"/>
        <v>1</v>
      </c>
    </row>
    <row r="1948" spans="15:30" x14ac:dyDescent="0.2">
      <c r="O1948" s="6">
        <f t="shared" si="493"/>
        <v>195.48999999999319</v>
      </c>
      <c r="P1948" s="6">
        <f t="shared" si="494"/>
        <v>195.49999999999318</v>
      </c>
      <c r="Q1948" s="5">
        <f t="shared" si="495"/>
        <v>1</v>
      </c>
      <c r="R1948" s="5">
        <f t="shared" si="496"/>
        <v>1</v>
      </c>
      <c r="S1948" s="5">
        <f t="shared" si="497"/>
        <v>1</v>
      </c>
      <c r="T1948" s="5">
        <f t="shared" si="498"/>
        <v>1</v>
      </c>
      <c r="U1948" s="5">
        <f t="shared" si="499"/>
        <v>1</v>
      </c>
      <c r="V1948" s="5">
        <f t="shared" si="500"/>
        <v>1</v>
      </c>
      <c r="W1948" s="5">
        <f t="shared" si="501"/>
        <v>1</v>
      </c>
      <c r="X1948" s="5">
        <f t="shared" si="502"/>
        <v>1</v>
      </c>
      <c r="Y1948" s="5">
        <f t="shared" si="503"/>
        <v>1</v>
      </c>
      <c r="Z1948" s="5">
        <f t="shared" si="504"/>
        <v>1</v>
      </c>
      <c r="AA1948" s="5">
        <f t="shared" si="505"/>
        <v>1</v>
      </c>
      <c r="AB1948" s="5">
        <f t="shared" si="506"/>
        <v>1</v>
      </c>
      <c r="AC1948" s="5">
        <f t="shared" si="507"/>
        <v>1</v>
      </c>
      <c r="AD1948" s="5">
        <f t="shared" si="508"/>
        <v>1</v>
      </c>
    </row>
    <row r="1949" spans="15:30" x14ac:dyDescent="0.2">
      <c r="O1949" s="6">
        <f t="shared" si="493"/>
        <v>195.58999999999318</v>
      </c>
      <c r="P1949" s="6">
        <f t="shared" si="494"/>
        <v>195.59999999999317</v>
      </c>
      <c r="Q1949" s="5">
        <f t="shared" si="495"/>
        <v>1</v>
      </c>
      <c r="R1949" s="5">
        <f t="shared" si="496"/>
        <v>1</v>
      </c>
      <c r="S1949" s="5">
        <f t="shared" si="497"/>
        <v>1</v>
      </c>
      <c r="T1949" s="5">
        <f t="shared" si="498"/>
        <v>1</v>
      </c>
      <c r="U1949" s="5">
        <f t="shared" si="499"/>
        <v>1</v>
      </c>
      <c r="V1949" s="5">
        <f t="shared" si="500"/>
        <v>1</v>
      </c>
      <c r="W1949" s="5">
        <f t="shared" si="501"/>
        <v>1</v>
      </c>
      <c r="X1949" s="5">
        <f t="shared" si="502"/>
        <v>1</v>
      </c>
      <c r="Y1949" s="5">
        <f t="shared" si="503"/>
        <v>1</v>
      </c>
      <c r="Z1949" s="5">
        <f t="shared" si="504"/>
        <v>1</v>
      </c>
      <c r="AA1949" s="5">
        <f t="shared" si="505"/>
        <v>1</v>
      </c>
      <c r="AB1949" s="5">
        <f t="shared" si="506"/>
        <v>1</v>
      </c>
      <c r="AC1949" s="5">
        <f t="shared" si="507"/>
        <v>1</v>
      </c>
      <c r="AD1949" s="5">
        <f t="shared" si="508"/>
        <v>1</v>
      </c>
    </row>
    <row r="1950" spans="15:30" x14ac:dyDescent="0.2">
      <c r="O1950" s="6">
        <f t="shared" si="493"/>
        <v>195.68999999999318</v>
      </c>
      <c r="P1950" s="6">
        <f t="shared" si="494"/>
        <v>195.69999999999317</v>
      </c>
      <c r="Q1950" s="5">
        <f t="shared" si="495"/>
        <v>1</v>
      </c>
      <c r="R1950" s="5">
        <f t="shared" si="496"/>
        <v>1</v>
      </c>
      <c r="S1950" s="5">
        <f t="shared" si="497"/>
        <v>1</v>
      </c>
      <c r="T1950" s="5">
        <f t="shared" si="498"/>
        <v>1</v>
      </c>
      <c r="U1950" s="5">
        <f t="shared" si="499"/>
        <v>1</v>
      </c>
      <c r="V1950" s="5">
        <f t="shared" si="500"/>
        <v>1</v>
      </c>
      <c r="W1950" s="5">
        <f t="shared" si="501"/>
        <v>1</v>
      </c>
      <c r="X1950" s="5">
        <f t="shared" si="502"/>
        <v>1</v>
      </c>
      <c r="Y1950" s="5">
        <f t="shared" si="503"/>
        <v>1</v>
      </c>
      <c r="Z1950" s="5">
        <f t="shared" si="504"/>
        <v>1</v>
      </c>
      <c r="AA1950" s="5">
        <f t="shared" si="505"/>
        <v>1</v>
      </c>
      <c r="AB1950" s="5">
        <f t="shared" si="506"/>
        <v>1</v>
      </c>
      <c r="AC1950" s="5">
        <f t="shared" si="507"/>
        <v>1</v>
      </c>
      <c r="AD1950" s="5">
        <f t="shared" si="508"/>
        <v>1</v>
      </c>
    </row>
    <row r="1951" spans="15:30" x14ac:dyDescent="0.2">
      <c r="O1951" s="6">
        <f t="shared" si="493"/>
        <v>195.78999999999317</v>
      </c>
      <c r="P1951" s="6">
        <f t="shared" si="494"/>
        <v>195.79999999999316</v>
      </c>
      <c r="Q1951" s="5">
        <f t="shared" si="495"/>
        <v>1</v>
      </c>
      <c r="R1951" s="5">
        <f t="shared" si="496"/>
        <v>1</v>
      </c>
      <c r="S1951" s="5">
        <f t="shared" si="497"/>
        <v>1</v>
      </c>
      <c r="T1951" s="5">
        <f t="shared" si="498"/>
        <v>1</v>
      </c>
      <c r="U1951" s="5">
        <f t="shared" si="499"/>
        <v>1</v>
      </c>
      <c r="V1951" s="5">
        <f t="shared" si="500"/>
        <v>1</v>
      </c>
      <c r="W1951" s="5">
        <f t="shared" si="501"/>
        <v>1</v>
      </c>
      <c r="X1951" s="5">
        <f t="shared" si="502"/>
        <v>1</v>
      </c>
      <c r="Y1951" s="5">
        <f t="shared" si="503"/>
        <v>1</v>
      </c>
      <c r="Z1951" s="5">
        <f t="shared" si="504"/>
        <v>1</v>
      </c>
      <c r="AA1951" s="5">
        <f t="shared" si="505"/>
        <v>1</v>
      </c>
      <c r="AB1951" s="5">
        <f t="shared" si="506"/>
        <v>1</v>
      </c>
      <c r="AC1951" s="5">
        <f t="shared" si="507"/>
        <v>1</v>
      </c>
      <c r="AD1951" s="5">
        <f t="shared" si="508"/>
        <v>1</v>
      </c>
    </row>
    <row r="1952" spans="15:30" x14ac:dyDescent="0.2">
      <c r="O1952" s="6">
        <f t="shared" si="493"/>
        <v>195.88999999999317</v>
      </c>
      <c r="P1952" s="6">
        <f t="shared" si="494"/>
        <v>195.89999999999316</v>
      </c>
      <c r="Q1952" s="5">
        <f t="shared" si="495"/>
        <v>1</v>
      </c>
      <c r="R1952" s="5">
        <f t="shared" si="496"/>
        <v>1</v>
      </c>
      <c r="S1952" s="5">
        <f t="shared" si="497"/>
        <v>1</v>
      </c>
      <c r="T1952" s="5">
        <f t="shared" si="498"/>
        <v>1</v>
      </c>
      <c r="U1952" s="5">
        <f t="shared" si="499"/>
        <v>1</v>
      </c>
      <c r="V1952" s="5">
        <f t="shared" si="500"/>
        <v>1</v>
      </c>
      <c r="W1952" s="5">
        <f t="shared" si="501"/>
        <v>1</v>
      </c>
      <c r="X1952" s="5">
        <f t="shared" si="502"/>
        <v>1</v>
      </c>
      <c r="Y1952" s="5">
        <f t="shared" si="503"/>
        <v>1</v>
      </c>
      <c r="Z1952" s="5">
        <f t="shared" si="504"/>
        <v>1</v>
      </c>
      <c r="AA1952" s="5">
        <f t="shared" si="505"/>
        <v>1</v>
      </c>
      <c r="AB1952" s="5">
        <f t="shared" si="506"/>
        <v>1</v>
      </c>
      <c r="AC1952" s="5">
        <f t="shared" si="507"/>
        <v>1</v>
      </c>
      <c r="AD1952" s="5">
        <f t="shared" si="508"/>
        <v>1</v>
      </c>
    </row>
    <row r="1953" spans="15:30" x14ac:dyDescent="0.2">
      <c r="O1953" s="6">
        <f t="shared" si="493"/>
        <v>195.98999999999316</v>
      </c>
      <c r="P1953" s="6">
        <f t="shared" si="494"/>
        <v>195.99999999999315</v>
      </c>
      <c r="Q1953" s="5">
        <f t="shared" si="495"/>
        <v>1</v>
      </c>
      <c r="R1953" s="5">
        <f t="shared" si="496"/>
        <v>1</v>
      </c>
      <c r="S1953" s="5">
        <f t="shared" si="497"/>
        <v>1</v>
      </c>
      <c r="T1953" s="5">
        <f t="shared" si="498"/>
        <v>1</v>
      </c>
      <c r="U1953" s="5">
        <f t="shared" si="499"/>
        <v>1</v>
      </c>
      <c r="V1953" s="5">
        <f t="shared" si="500"/>
        <v>1</v>
      </c>
      <c r="W1953" s="5">
        <f t="shared" si="501"/>
        <v>1</v>
      </c>
      <c r="X1953" s="5">
        <f t="shared" si="502"/>
        <v>1</v>
      </c>
      <c r="Y1953" s="5">
        <f t="shared" si="503"/>
        <v>1</v>
      </c>
      <c r="Z1953" s="5">
        <f t="shared" si="504"/>
        <v>1</v>
      </c>
      <c r="AA1953" s="5">
        <f t="shared" si="505"/>
        <v>1</v>
      </c>
      <c r="AB1953" s="5">
        <f t="shared" si="506"/>
        <v>1</v>
      </c>
      <c r="AC1953" s="5">
        <f t="shared" si="507"/>
        <v>1</v>
      </c>
      <c r="AD1953" s="5">
        <f t="shared" si="508"/>
        <v>1</v>
      </c>
    </row>
    <row r="1954" spans="15:30" x14ac:dyDescent="0.2">
      <c r="O1954" s="6">
        <f t="shared" si="493"/>
        <v>196.08999999999315</v>
      </c>
      <c r="P1954" s="6">
        <f t="shared" si="494"/>
        <v>196.09999999999314</v>
      </c>
      <c r="Q1954" s="5">
        <f t="shared" si="495"/>
        <v>1</v>
      </c>
      <c r="R1954" s="5">
        <f t="shared" si="496"/>
        <v>1</v>
      </c>
      <c r="S1954" s="5">
        <f t="shared" si="497"/>
        <v>1</v>
      </c>
      <c r="T1954" s="5">
        <f t="shared" si="498"/>
        <v>1</v>
      </c>
      <c r="U1954" s="5">
        <f t="shared" si="499"/>
        <v>1</v>
      </c>
      <c r="V1954" s="5">
        <f t="shared" si="500"/>
        <v>1</v>
      </c>
      <c r="W1954" s="5">
        <f t="shared" si="501"/>
        <v>1</v>
      </c>
      <c r="X1954" s="5">
        <f t="shared" si="502"/>
        <v>1</v>
      </c>
      <c r="Y1954" s="5">
        <f t="shared" si="503"/>
        <v>1</v>
      </c>
      <c r="Z1954" s="5">
        <f t="shared" si="504"/>
        <v>1</v>
      </c>
      <c r="AA1954" s="5">
        <f t="shared" si="505"/>
        <v>1</v>
      </c>
      <c r="AB1954" s="5">
        <f t="shared" si="506"/>
        <v>1</v>
      </c>
      <c r="AC1954" s="5">
        <f t="shared" si="507"/>
        <v>1</v>
      </c>
      <c r="AD1954" s="5">
        <f t="shared" si="508"/>
        <v>1</v>
      </c>
    </row>
    <row r="1955" spans="15:30" x14ac:dyDescent="0.2">
      <c r="O1955" s="6">
        <f t="shared" si="493"/>
        <v>196.18999999999315</v>
      </c>
      <c r="P1955" s="6">
        <f t="shared" si="494"/>
        <v>196.19999999999314</v>
      </c>
      <c r="Q1955" s="5">
        <f t="shared" si="495"/>
        <v>1</v>
      </c>
      <c r="R1955" s="5">
        <f t="shared" si="496"/>
        <v>1</v>
      </c>
      <c r="S1955" s="5">
        <f t="shared" si="497"/>
        <v>1</v>
      </c>
      <c r="T1955" s="5">
        <f t="shared" si="498"/>
        <v>1</v>
      </c>
      <c r="U1955" s="5">
        <f t="shared" si="499"/>
        <v>1</v>
      </c>
      <c r="V1955" s="5">
        <f t="shared" si="500"/>
        <v>1</v>
      </c>
      <c r="W1955" s="5">
        <f t="shared" si="501"/>
        <v>1</v>
      </c>
      <c r="X1955" s="5">
        <f t="shared" si="502"/>
        <v>1</v>
      </c>
      <c r="Y1955" s="5">
        <f t="shared" si="503"/>
        <v>1</v>
      </c>
      <c r="Z1955" s="5">
        <f t="shared" si="504"/>
        <v>1</v>
      </c>
      <c r="AA1955" s="5">
        <f t="shared" si="505"/>
        <v>1</v>
      </c>
      <c r="AB1955" s="5">
        <f t="shared" si="506"/>
        <v>1</v>
      </c>
      <c r="AC1955" s="5">
        <f t="shared" si="507"/>
        <v>1</v>
      </c>
      <c r="AD1955" s="5">
        <f t="shared" si="508"/>
        <v>1</v>
      </c>
    </row>
    <row r="1956" spans="15:30" x14ac:dyDescent="0.2">
      <c r="O1956" s="6">
        <f t="shared" si="493"/>
        <v>196.28999999999314</v>
      </c>
      <c r="P1956" s="6">
        <f t="shared" si="494"/>
        <v>196.29999999999313</v>
      </c>
      <c r="Q1956" s="5">
        <f t="shared" si="495"/>
        <v>1</v>
      </c>
      <c r="R1956" s="5">
        <f t="shared" si="496"/>
        <v>1</v>
      </c>
      <c r="S1956" s="5">
        <f t="shared" si="497"/>
        <v>1</v>
      </c>
      <c r="T1956" s="5">
        <f t="shared" si="498"/>
        <v>1</v>
      </c>
      <c r="U1956" s="5">
        <f t="shared" si="499"/>
        <v>1</v>
      </c>
      <c r="V1956" s="5">
        <f t="shared" si="500"/>
        <v>1</v>
      </c>
      <c r="W1956" s="5">
        <f t="shared" si="501"/>
        <v>1</v>
      </c>
      <c r="X1956" s="5">
        <f t="shared" si="502"/>
        <v>1</v>
      </c>
      <c r="Y1956" s="5">
        <f t="shared" si="503"/>
        <v>1</v>
      </c>
      <c r="Z1956" s="5">
        <f t="shared" si="504"/>
        <v>1</v>
      </c>
      <c r="AA1956" s="5">
        <f t="shared" si="505"/>
        <v>1</v>
      </c>
      <c r="AB1956" s="5">
        <f t="shared" si="506"/>
        <v>1</v>
      </c>
      <c r="AC1956" s="5">
        <f t="shared" si="507"/>
        <v>1</v>
      </c>
      <c r="AD1956" s="5">
        <f t="shared" si="508"/>
        <v>1</v>
      </c>
    </row>
    <row r="1957" spans="15:30" x14ac:dyDescent="0.2">
      <c r="O1957" s="6">
        <f t="shared" si="493"/>
        <v>196.38999999999314</v>
      </c>
      <c r="P1957" s="6">
        <f t="shared" si="494"/>
        <v>196.39999999999313</v>
      </c>
      <c r="Q1957" s="5">
        <f t="shared" si="495"/>
        <v>1</v>
      </c>
      <c r="R1957" s="5">
        <f t="shared" si="496"/>
        <v>1</v>
      </c>
      <c r="S1957" s="5">
        <f t="shared" si="497"/>
        <v>1</v>
      </c>
      <c r="T1957" s="5">
        <f t="shared" si="498"/>
        <v>1</v>
      </c>
      <c r="U1957" s="5">
        <f t="shared" si="499"/>
        <v>1</v>
      </c>
      <c r="V1957" s="5">
        <f t="shared" si="500"/>
        <v>1</v>
      </c>
      <c r="W1957" s="5">
        <f t="shared" si="501"/>
        <v>1</v>
      </c>
      <c r="X1957" s="5">
        <f t="shared" si="502"/>
        <v>1</v>
      </c>
      <c r="Y1957" s="5">
        <f t="shared" si="503"/>
        <v>1</v>
      </c>
      <c r="Z1957" s="5">
        <f t="shared" si="504"/>
        <v>1</v>
      </c>
      <c r="AA1957" s="5">
        <f t="shared" si="505"/>
        <v>1</v>
      </c>
      <c r="AB1957" s="5">
        <f t="shared" si="506"/>
        <v>1</v>
      </c>
      <c r="AC1957" s="5">
        <f t="shared" si="507"/>
        <v>1</v>
      </c>
      <c r="AD1957" s="5">
        <f t="shared" si="508"/>
        <v>1</v>
      </c>
    </row>
    <row r="1958" spans="15:30" x14ac:dyDescent="0.2">
      <c r="O1958" s="6">
        <f t="shared" si="493"/>
        <v>196.48999999999313</v>
      </c>
      <c r="P1958" s="6">
        <f t="shared" si="494"/>
        <v>196.49999999999312</v>
      </c>
      <c r="Q1958" s="5">
        <f t="shared" si="495"/>
        <v>1</v>
      </c>
      <c r="R1958" s="5">
        <f t="shared" si="496"/>
        <v>1</v>
      </c>
      <c r="S1958" s="5">
        <f t="shared" si="497"/>
        <v>1</v>
      </c>
      <c r="T1958" s="5">
        <f t="shared" si="498"/>
        <v>1</v>
      </c>
      <c r="U1958" s="5">
        <f t="shared" si="499"/>
        <v>1</v>
      </c>
      <c r="V1958" s="5">
        <f t="shared" si="500"/>
        <v>1</v>
      </c>
      <c r="W1958" s="5">
        <f t="shared" si="501"/>
        <v>1</v>
      </c>
      <c r="X1958" s="5">
        <f t="shared" si="502"/>
        <v>1</v>
      </c>
      <c r="Y1958" s="5">
        <f t="shared" si="503"/>
        <v>1</v>
      </c>
      <c r="Z1958" s="5">
        <f t="shared" si="504"/>
        <v>1</v>
      </c>
      <c r="AA1958" s="5">
        <f t="shared" si="505"/>
        <v>1</v>
      </c>
      <c r="AB1958" s="5">
        <f t="shared" si="506"/>
        <v>1</v>
      </c>
      <c r="AC1958" s="5">
        <f t="shared" si="507"/>
        <v>1</v>
      </c>
      <c r="AD1958" s="5">
        <f t="shared" si="508"/>
        <v>1</v>
      </c>
    </row>
    <row r="1959" spans="15:30" x14ac:dyDescent="0.2">
      <c r="O1959" s="6">
        <f t="shared" si="493"/>
        <v>196.58999999999313</v>
      </c>
      <c r="P1959" s="6">
        <f t="shared" si="494"/>
        <v>196.59999999999312</v>
      </c>
      <c r="Q1959" s="5">
        <f t="shared" si="495"/>
        <v>1</v>
      </c>
      <c r="R1959" s="5">
        <f t="shared" si="496"/>
        <v>1</v>
      </c>
      <c r="S1959" s="5">
        <f t="shared" si="497"/>
        <v>1</v>
      </c>
      <c r="T1959" s="5">
        <f t="shared" si="498"/>
        <v>1</v>
      </c>
      <c r="U1959" s="5">
        <f t="shared" si="499"/>
        <v>1</v>
      </c>
      <c r="V1959" s="5">
        <f t="shared" si="500"/>
        <v>1</v>
      </c>
      <c r="W1959" s="5">
        <f t="shared" si="501"/>
        <v>1</v>
      </c>
      <c r="X1959" s="5">
        <f t="shared" si="502"/>
        <v>1</v>
      </c>
      <c r="Y1959" s="5">
        <f t="shared" si="503"/>
        <v>1</v>
      </c>
      <c r="Z1959" s="5">
        <f t="shared" si="504"/>
        <v>1</v>
      </c>
      <c r="AA1959" s="5">
        <f t="shared" si="505"/>
        <v>1</v>
      </c>
      <c r="AB1959" s="5">
        <f t="shared" si="506"/>
        <v>1</v>
      </c>
      <c r="AC1959" s="5">
        <f t="shared" si="507"/>
        <v>1</v>
      </c>
      <c r="AD1959" s="5">
        <f t="shared" si="508"/>
        <v>1</v>
      </c>
    </row>
    <row r="1960" spans="15:30" x14ac:dyDescent="0.2">
      <c r="O1960" s="6">
        <f t="shared" si="493"/>
        <v>196.68999999999312</v>
      </c>
      <c r="P1960" s="6">
        <f t="shared" si="494"/>
        <v>196.69999999999311</v>
      </c>
      <c r="Q1960" s="5">
        <f t="shared" si="495"/>
        <v>1</v>
      </c>
      <c r="R1960" s="5">
        <f t="shared" si="496"/>
        <v>1</v>
      </c>
      <c r="S1960" s="5">
        <f t="shared" si="497"/>
        <v>1</v>
      </c>
      <c r="T1960" s="5">
        <f t="shared" si="498"/>
        <v>1</v>
      </c>
      <c r="U1960" s="5">
        <f t="shared" si="499"/>
        <v>1</v>
      </c>
      <c r="V1960" s="5">
        <f t="shared" si="500"/>
        <v>1</v>
      </c>
      <c r="W1960" s="5">
        <f t="shared" si="501"/>
        <v>1</v>
      </c>
      <c r="X1960" s="5">
        <f t="shared" si="502"/>
        <v>1</v>
      </c>
      <c r="Y1960" s="5">
        <f t="shared" si="503"/>
        <v>1</v>
      </c>
      <c r="Z1960" s="5">
        <f t="shared" si="504"/>
        <v>1</v>
      </c>
      <c r="AA1960" s="5">
        <f t="shared" si="505"/>
        <v>1</v>
      </c>
      <c r="AB1960" s="5">
        <f t="shared" si="506"/>
        <v>1</v>
      </c>
      <c r="AC1960" s="5">
        <f t="shared" si="507"/>
        <v>1</v>
      </c>
      <c r="AD1960" s="5">
        <f t="shared" si="508"/>
        <v>1</v>
      </c>
    </row>
    <row r="1961" spans="15:30" x14ac:dyDescent="0.2">
      <c r="O1961" s="6">
        <f t="shared" si="493"/>
        <v>196.78999999999311</v>
      </c>
      <c r="P1961" s="6">
        <f t="shared" si="494"/>
        <v>196.7999999999931</v>
      </c>
      <c r="Q1961" s="5">
        <f t="shared" si="495"/>
        <v>1</v>
      </c>
      <c r="R1961" s="5">
        <f t="shared" si="496"/>
        <v>1</v>
      </c>
      <c r="S1961" s="5">
        <f t="shared" si="497"/>
        <v>1</v>
      </c>
      <c r="T1961" s="5">
        <f t="shared" si="498"/>
        <v>1</v>
      </c>
      <c r="U1961" s="5">
        <f t="shared" si="499"/>
        <v>1</v>
      </c>
      <c r="V1961" s="5">
        <f t="shared" si="500"/>
        <v>1</v>
      </c>
      <c r="W1961" s="5">
        <f t="shared" si="501"/>
        <v>1</v>
      </c>
      <c r="X1961" s="5">
        <f t="shared" si="502"/>
        <v>1</v>
      </c>
      <c r="Y1961" s="5">
        <f t="shared" si="503"/>
        <v>1</v>
      </c>
      <c r="Z1961" s="5">
        <f t="shared" si="504"/>
        <v>1</v>
      </c>
      <c r="AA1961" s="5">
        <f t="shared" si="505"/>
        <v>1</v>
      </c>
      <c r="AB1961" s="5">
        <f t="shared" si="506"/>
        <v>1</v>
      </c>
      <c r="AC1961" s="5">
        <f t="shared" si="507"/>
        <v>1</v>
      </c>
      <c r="AD1961" s="5">
        <f t="shared" si="508"/>
        <v>1</v>
      </c>
    </row>
    <row r="1962" spans="15:30" x14ac:dyDescent="0.2">
      <c r="O1962" s="6">
        <f t="shared" si="493"/>
        <v>196.88999999999311</v>
      </c>
      <c r="P1962" s="6">
        <f t="shared" si="494"/>
        <v>196.8999999999931</v>
      </c>
      <c r="Q1962" s="5">
        <f t="shared" si="495"/>
        <v>1</v>
      </c>
      <c r="R1962" s="5">
        <f t="shared" si="496"/>
        <v>1</v>
      </c>
      <c r="S1962" s="5">
        <f t="shared" si="497"/>
        <v>1</v>
      </c>
      <c r="T1962" s="5">
        <f t="shared" si="498"/>
        <v>1</v>
      </c>
      <c r="U1962" s="5">
        <f t="shared" si="499"/>
        <v>1</v>
      </c>
      <c r="V1962" s="5">
        <f t="shared" si="500"/>
        <v>1</v>
      </c>
      <c r="W1962" s="5">
        <f t="shared" si="501"/>
        <v>1</v>
      </c>
      <c r="X1962" s="5">
        <f t="shared" si="502"/>
        <v>1</v>
      </c>
      <c r="Y1962" s="5">
        <f t="shared" si="503"/>
        <v>1</v>
      </c>
      <c r="Z1962" s="5">
        <f t="shared" si="504"/>
        <v>1</v>
      </c>
      <c r="AA1962" s="5">
        <f t="shared" si="505"/>
        <v>1</v>
      </c>
      <c r="AB1962" s="5">
        <f t="shared" si="506"/>
        <v>1</v>
      </c>
      <c r="AC1962" s="5">
        <f t="shared" si="507"/>
        <v>1</v>
      </c>
      <c r="AD1962" s="5">
        <f t="shared" si="508"/>
        <v>1</v>
      </c>
    </row>
    <row r="1963" spans="15:30" x14ac:dyDescent="0.2">
      <c r="O1963" s="6">
        <f t="shared" si="493"/>
        <v>196.9899999999931</v>
      </c>
      <c r="P1963" s="6">
        <f t="shared" si="494"/>
        <v>196.99999999999309</v>
      </c>
      <c r="Q1963" s="5">
        <f t="shared" si="495"/>
        <v>1</v>
      </c>
      <c r="R1963" s="5">
        <f t="shared" si="496"/>
        <v>1</v>
      </c>
      <c r="S1963" s="5">
        <f t="shared" si="497"/>
        <v>1</v>
      </c>
      <c r="T1963" s="5">
        <f t="shared" si="498"/>
        <v>1</v>
      </c>
      <c r="U1963" s="5">
        <f t="shared" si="499"/>
        <v>1</v>
      </c>
      <c r="V1963" s="5">
        <f t="shared" si="500"/>
        <v>1</v>
      </c>
      <c r="W1963" s="5">
        <f t="shared" si="501"/>
        <v>1</v>
      </c>
      <c r="X1963" s="5">
        <f t="shared" si="502"/>
        <v>1</v>
      </c>
      <c r="Y1963" s="5">
        <f t="shared" si="503"/>
        <v>1</v>
      </c>
      <c r="Z1963" s="5">
        <f t="shared" si="504"/>
        <v>1</v>
      </c>
      <c r="AA1963" s="5">
        <f t="shared" si="505"/>
        <v>1</v>
      </c>
      <c r="AB1963" s="5">
        <f t="shared" si="506"/>
        <v>1</v>
      </c>
      <c r="AC1963" s="5">
        <f t="shared" si="507"/>
        <v>1</v>
      </c>
      <c r="AD1963" s="5">
        <f t="shared" si="508"/>
        <v>1</v>
      </c>
    </row>
    <row r="1964" spans="15:30" x14ac:dyDescent="0.2">
      <c r="O1964" s="6">
        <f t="shared" si="493"/>
        <v>197.0899999999931</v>
      </c>
      <c r="P1964" s="6">
        <f t="shared" si="494"/>
        <v>197.09999999999309</v>
      </c>
      <c r="Q1964" s="5">
        <f t="shared" si="495"/>
        <v>1</v>
      </c>
      <c r="R1964" s="5">
        <f t="shared" si="496"/>
        <v>1</v>
      </c>
      <c r="S1964" s="5">
        <f t="shared" si="497"/>
        <v>1</v>
      </c>
      <c r="T1964" s="5">
        <f t="shared" si="498"/>
        <v>1</v>
      </c>
      <c r="U1964" s="5">
        <f t="shared" si="499"/>
        <v>1</v>
      </c>
      <c r="V1964" s="5">
        <f t="shared" si="500"/>
        <v>1</v>
      </c>
      <c r="W1964" s="5">
        <f t="shared" si="501"/>
        <v>1</v>
      </c>
      <c r="X1964" s="5">
        <f t="shared" si="502"/>
        <v>1</v>
      </c>
      <c r="Y1964" s="5">
        <f t="shared" si="503"/>
        <v>1</v>
      </c>
      <c r="Z1964" s="5">
        <f t="shared" si="504"/>
        <v>1</v>
      </c>
      <c r="AA1964" s="5">
        <f t="shared" si="505"/>
        <v>1</v>
      </c>
      <c r="AB1964" s="5">
        <f t="shared" si="506"/>
        <v>1</v>
      </c>
      <c r="AC1964" s="5">
        <f t="shared" si="507"/>
        <v>1</v>
      </c>
      <c r="AD1964" s="5">
        <f t="shared" si="508"/>
        <v>1</v>
      </c>
    </row>
    <row r="1965" spans="15:30" x14ac:dyDescent="0.2">
      <c r="O1965" s="6">
        <f t="shared" si="493"/>
        <v>197.18999999999309</v>
      </c>
      <c r="P1965" s="6">
        <f t="shared" si="494"/>
        <v>197.19999999999308</v>
      </c>
      <c r="Q1965" s="5">
        <f t="shared" si="495"/>
        <v>1</v>
      </c>
      <c r="R1965" s="5">
        <f t="shared" si="496"/>
        <v>1</v>
      </c>
      <c r="S1965" s="5">
        <f t="shared" si="497"/>
        <v>1</v>
      </c>
      <c r="T1965" s="5">
        <f t="shared" si="498"/>
        <v>1</v>
      </c>
      <c r="U1965" s="5">
        <f t="shared" si="499"/>
        <v>1</v>
      </c>
      <c r="V1965" s="5">
        <f t="shared" si="500"/>
        <v>1</v>
      </c>
      <c r="W1965" s="5">
        <f t="shared" si="501"/>
        <v>1</v>
      </c>
      <c r="X1965" s="5">
        <f t="shared" si="502"/>
        <v>1</v>
      </c>
      <c r="Y1965" s="5">
        <f t="shared" si="503"/>
        <v>1</v>
      </c>
      <c r="Z1965" s="5">
        <f t="shared" si="504"/>
        <v>1</v>
      </c>
      <c r="AA1965" s="5">
        <f t="shared" si="505"/>
        <v>1</v>
      </c>
      <c r="AB1965" s="5">
        <f t="shared" si="506"/>
        <v>1</v>
      </c>
      <c r="AC1965" s="5">
        <f t="shared" si="507"/>
        <v>1</v>
      </c>
      <c r="AD1965" s="5">
        <f t="shared" si="508"/>
        <v>1</v>
      </c>
    </row>
    <row r="1966" spans="15:30" x14ac:dyDescent="0.2">
      <c r="O1966" s="6">
        <f t="shared" si="493"/>
        <v>197.28999999999309</v>
      </c>
      <c r="P1966" s="6">
        <f t="shared" si="494"/>
        <v>197.29999999999308</v>
      </c>
      <c r="Q1966" s="5">
        <f t="shared" si="495"/>
        <v>1</v>
      </c>
      <c r="R1966" s="5">
        <f t="shared" si="496"/>
        <v>1</v>
      </c>
      <c r="S1966" s="5">
        <f t="shared" si="497"/>
        <v>1</v>
      </c>
      <c r="T1966" s="5">
        <f t="shared" si="498"/>
        <v>1</v>
      </c>
      <c r="U1966" s="5">
        <f t="shared" si="499"/>
        <v>1</v>
      </c>
      <c r="V1966" s="5">
        <f t="shared" si="500"/>
        <v>1</v>
      </c>
      <c r="W1966" s="5">
        <f t="shared" si="501"/>
        <v>1</v>
      </c>
      <c r="X1966" s="5">
        <f t="shared" si="502"/>
        <v>1</v>
      </c>
      <c r="Y1966" s="5">
        <f t="shared" si="503"/>
        <v>1</v>
      </c>
      <c r="Z1966" s="5">
        <f t="shared" si="504"/>
        <v>1</v>
      </c>
      <c r="AA1966" s="5">
        <f t="shared" si="505"/>
        <v>1</v>
      </c>
      <c r="AB1966" s="5">
        <f t="shared" si="506"/>
        <v>1</v>
      </c>
      <c r="AC1966" s="5">
        <f t="shared" si="507"/>
        <v>1</v>
      </c>
      <c r="AD1966" s="5">
        <f t="shared" si="508"/>
        <v>1</v>
      </c>
    </row>
    <row r="1967" spans="15:30" x14ac:dyDescent="0.2">
      <c r="O1967" s="6">
        <f t="shared" si="493"/>
        <v>197.38999999999308</v>
      </c>
      <c r="P1967" s="6">
        <f t="shared" si="494"/>
        <v>197.39999999999307</v>
      </c>
      <c r="Q1967" s="5">
        <f t="shared" si="495"/>
        <v>1</v>
      </c>
      <c r="R1967" s="5">
        <f t="shared" si="496"/>
        <v>1</v>
      </c>
      <c r="S1967" s="5">
        <f t="shared" si="497"/>
        <v>1</v>
      </c>
      <c r="T1967" s="5">
        <f t="shared" si="498"/>
        <v>1</v>
      </c>
      <c r="U1967" s="5">
        <f t="shared" si="499"/>
        <v>1</v>
      </c>
      <c r="V1967" s="5">
        <f t="shared" si="500"/>
        <v>1</v>
      </c>
      <c r="W1967" s="5">
        <f t="shared" si="501"/>
        <v>1</v>
      </c>
      <c r="X1967" s="5">
        <f t="shared" si="502"/>
        <v>1</v>
      </c>
      <c r="Y1967" s="5">
        <f t="shared" si="503"/>
        <v>1</v>
      </c>
      <c r="Z1967" s="5">
        <f t="shared" si="504"/>
        <v>1</v>
      </c>
      <c r="AA1967" s="5">
        <f t="shared" si="505"/>
        <v>1</v>
      </c>
      <c r="AB1967" s="5">
        <f t="shared" si="506"/>
        <v>1</v>
      </c>
      <c r="AC1967" s="5">
        <f t="shared" si="507"/>
        <v>1</v>
      </c>
      <c r="AD1967" s="5">
        <f t="shared" si="508"/>
        <v>1</v>
      </c>
    </row>
    <row r="1968" spans="15:30" x14ac:dyDescent="0.2">
      <c r="O1968" s="6">
        <f t="shared" si="493"/>
        <v>197.48999999999307</v>
      </c>
      <c r="P1968" s="6">
        <f t="shared" si="494"/>
        <v>197.49999999999307</v>
      </c>
      <c r="Q1968" s="5">
        <f t="shared" si="495"/>
        <v>1</v>
      </c>
      <c r="R1968" s="5">
        <f t="shared" si="496"/>
        <v>1</v>
      </c>
      <c r="S1968" s="5">
        <f t="shared" si="497"/>
        <v>1</v>
      </c>
      <c r="T1968" s="5">
        <f t="shared" si="498"/>
        <v>1</v>
      </c>
      <c r="U1968" s="5">
        <f t="shared" si="499"/>
        <v>1</v>
      </c>
      <c r="V1968" s="5">
        <f t="shared" si="500"/>
        <v>1</v>
      </c>
      <c r="W1968" s="5">
        <f t="shared" si="501"/>
        <v>1</v>
      </c>
      <c r="X1968" s="5">
        <f t="shared" si="502"/>
        <v>1</v>
      </c>
      <c r="Y1968" s="5">
        <f t="shared" si="503"/>
        <v>1</v>
      </c>
      <c r="Z1968" s="5">
        <f t="shared" si="504"/>
        <v>1</v>
      </c>
      <c r="AA1968" s="5">
        <f t="shared" si="505"/>
        <v>1</v>
      </c>
      <c r="AB1968" s="5">
        <f t="shared" si="506"/>
        <v>1</v>
      </c>
      <c r="AC1968" s="5">
        <f t="shared" si="507"/>
        <v>1</v>
      </c>
      <c r="AD1968" s="5">
        <f t="shared" si="508"/>
        <v>1</v>
      </c>
    </row>
    <row r="1969" spans="15:30" x14ac:dyDescent="0.2">
      <c r="O1969" s="6">
        <f t="shared" si="493"/>
        <v>197.58999999999307</v>
      </c>
      <c r="P1969" s="6">
        <f t="shared" si="494"/>
        <v>197.59999999999306</v>
      </c>
      <c r="Q1969" s="5">
        <f t="shared" si="495"/>
        <v>1</v>
      </c>
      <c r="R1969" s="5">
        <f t="shared" si="496"/>
        <v>1</v>
      </c>
      <c r="S1969" s="5">
        <f t="shared" si="497"/>
        <v>1</v>
      </c>
      <c r="T1969" s="5">
        <f t="shared" si="498"/>
        <v>1</v>
      </c>
      <c r="U1969" s="5">
        <f t="shared" si="499"/>
        <v>1</v>
      </c>
      <c r="V1969" s="5">
        <f t="shared" si="500"/>
        <v>1</v>
      </c>
      <c r="W1969" s="5">
        <f t="shared" si="501"/>
        <v>1</v>
      </c>
      <c r="X1969" s="5">
        <f t="shared" si="502"/>
        <v>1</v>
      </c>
      <c r="Y1969" s="5">
        <f t="shared" si="503"/>
        <v>1</v>
      </c>
      <c r="Z1969" s="5">
        <f t="shared" si="504"/>
        <v>1</v>
      </c>
      <c r="AA1969" s="5">
        <f t="shared" si="505"/>
        <v>1</v>
      </c>
      <c r="AB1969" s="5">
        <f t="shared" si="506"/>
        <v>1</v>
      </c>
      <c r="AC1969" s="5">
        <f t="shared" si="507"/>
        <v>1</v>
      </c>
      <c r="AD1969" s="5">
        <f t="shared" si="508"/>
        <v>1</v>
      </c>
    </row>
    <row r="1970" spans="15:30" x14ac:dyDescent="0.2">
      <c r="O1970" s="6">
        <f t="shared" si="493"/>
        <v>197.68999999999306</v>
      </c>
      <c r="P1970" s="6">
        <f t="shared" si="494"/>
        <v>197.69999999999305</v>
      </c>
      <c r="Q1970" s="5">
        <f t="shared" si="495"/>
        <v>1</v>
      </c>
      <c r="R1970" s="5">
        <f t="shared" si="496"/>
        <v>1</v>
      </c>
      <c r="S1970" s="5">
        <f t="shared" si="497"/>
        <v>1</v>
      </c>
      <c r="T1970" s="5">
        <f t="shared" si="498"/>
        <v>1</v>
      </c>
      <c r="U1970" s="5">
        <f t="shared" si="499"/>
        <v>1</v>
      </c>
      <c r="V1970" s="5">
        <f t="shared" si="500"/>
        <v>1</v>
      </c>
      <c r="W1970" s="5">
        <f t="shared" si="501"/>
        <v>1</v>
      </c>
      <c r="X1970" s="5">
        <f t="shared" si="502"/>
        <v>1</v>
      </c>
      <c r="Y1970" s="5">
        <f t="shared" si="503"/>
        <v>1</v>
      </c>
      <c r="Z1970" s="5">
        <f t="shared" si="504"/>
        <v>1</v>
      </c>
      <c r="AA1970" s="5">
        <f t="shared" si="505"/>
        <v>1</v>
      </c>
      <c r="AB1970" s="5">
        <f t="shared" si="506"/>
        <v>1</v>
      </c>
      <c r="AC1970" s="5">
        <f t="shared" si="507"/>
        <v>1</v>
      </c>
      <c r="AD1970" s="5">
        <f t="shared" si="508"/>
        <v>1</v>
      </c>
    </row>
    <row r="1971" spans="15:30" x14ac:dyDescent="0.2">
      <c r="O1971" s="6">
        <f t="shared" si="493"/>
        <v>197.78999999999306</v>
      </c>
      <c r="P1971" s="6">
        <f t="shared" si="494"/>
        <v>197.79999999999305</v>
      </c>
      <c r="Q1971" s="5">
        <f t="shared" si="495"/>
        <v>1</v>
      </c>
      <c r="R1971" s="5">
        <f t="shared" si="496"/>
        <v>1</v>
      </c>
      <c r="S1971" s="5">
        <f t="shared" si="497"/>
        <v>1</v>
      </c>
      <c r="T1971" s="5">
        <f t="shared" si="498"/>
        <v>1</v>
      </c>
      <c r="U1971" s="5">
        <f t="shared" si="499"/>
        <v>1</v>
      </c>
      <c r="V1971" s="5">
        <f t="shared" si="500"/>
        <v>1</v>
      </c>
      <c r="W1971" s="5">
        <f t="shared" si="501"/>
        <v>1</v>
      </c>
      <c r="X1971" s="5">
        <f t="shared" si="502"/>
        <v>1</v>
      </c>
      <c r="Y1971" s="5">
        <f t="shared" si="503"/>
        <v>1</v>
      </c>
      <c r="Z1971" s="5">
        <f t="shared" si="504"/>
        <v>1</v>
      </c>
      <c r="AA1971" s="5">
        <f t="shared" si="505"/>
        <v>1</v>
      </c>
      <c r="AB1971" s="5">
        <f t="shared" si="506"/>
        <v>1</v>
      </c>
      <c r="AC1971" s="5">
        <f t="shared" si="507"/>
        <v>1</v>
      </c>
      <c r="AD1971" s="5">
        <f t="shared" si="508"/>
        <v>1</v>
      </c>
    </row>
    <row r="1972" spans="15:30" x14ac:dyDescent="0.2">
      <c r="O1972" s="6">
        <f t="shared" si="493"/>
        <v>197.88999999999305</v>
      </c>
      <c r="P1972" s="6">
        <f t="shared" si="494"/>
        <v>197.89999999999304</v>
      </c>
      <c r="Q1972" s="5">
        <f t="shared" si="495"/>
        <v>1</v>
      </c>
      <c r="R1972" s="5">
        <f t="shared" si="496"/>
        <v>1</v>
      </c>
      <c r="S1972" s="5">
        <f t="shared" si="497"/>
        <v>1</v>
      </c>
      <c r="T1972" s="5">
        <f t="shared" si="498"/>
        <v>1</v>
      </c>
      <c r="U1972" s="5">
        <f t="shared" si="499"/>
        <v>1</v>
      </c>
      <c r="V1972" s="5">
        <f t="shared" si="500"/>
        <v>1</v>
      </c>
      <c r="W1972" s="5">
        <f t="shared" si="501"/>
        <v>1</v>
      </c>
      <c r="X1972" s="5">
        <f t="shared" si="502"/>
        <v>1</v>
      </c>
      <c r="Y1972" s="5">
        <f t="shared" si="503"/>
        <v>1</v>
      </c>
      <c r="Z1972" s="5">
        <f t="shared" si="504"/>
        <v>1</v>
      </c>
      <c r="AA1972" s="5">
        <f t="shared" si="505"/>
        <v>1</v>
      </c>
      <c r="AB1972" s="5">
        <f t="shared" si="506"/>
        <v>1</v>
      </c>
      <c r="AC1972" s="5">
        <f t="shared" si="507"/>
        <v>1</v>
      </c>
      <c r="AD1972" s="5">
        <f t="shared" si="508"/>
        <v>1</v>
      </c>
    </row>
    <row r="1973" spans="15:30" x14ac:dyDescent="0.2">
      <c r="O1973" s="6">
        <f t="shared" si="493"/>
        <v>197.98999999999305</v>
      </c>
      <c r="P1973" s="6">
        <f t="shared" si="494"/>
        <v>197.99999999999304</v>
      </c>
      <c r="Q1973" s="5">
        <f t="shared" si="495"/>
        <v>1</v>
      </c>
      <c r="R1973" s="5">
        <f t="shared" si="496"/>
        <v>1</v>
      </c>
      <c r="S1973" s="5">
        <f t="shared" si="497"/>
        <v>1</v>
      </c>
      <c r="T1973" s="5">
        <f t="shared" si="498"/>
        <v>1</v>
      </c>
      <c r="U1973" s="5">
        <f t="shared" si="499"/>
        <v>1</v>
      </c>
      <c r="V1973" s="5">
        <f t="shared" si="500"/>
        <v>1</v>
      </c>
      <c r="W1973" s="5">
        <f t="shared" si="501"/>
        <v>1</v>
      </c>
      <c r="X1973" s="5">
        <f t="shared" si="502"/>
        <v>1</v>
      </c>
      <c r="Y1973" s="5">
        <f t="shared" si="503"/>
        <v>1</v>
      </c>
      <c r="Z1973" s="5">
        <f t="shared" si="504"/>
        <v>1</v>
      </c>
      <c r="AA1973" s="5">
        <f t="shared" si="505"/>
        <v>1</v>
      </c>
      <c r="AB1973" s="5">
        <f t="shared" si="506"/>
        <v>1</v>
      </c>
      <c r="AC1973" s="5">
        <f t="shared" si="507"/>
        <v>1</v>
      </c>
      <c r="AD1973" s="5">
        <f t="shared" si="508"/>
        <v>1</v>
      </c>
    </row>
    <row r="1974" spans="15:30" x14ac:dyDescent="0.2">
      <c r="O1974" s="6">
        <f t="shared" si="493"/>
        <v>198.08999999999304</v>
      </c>
      <c r="P1974" s="6">
        <f t="shared" si="494"/>
        <v>198.09999999999303</v>
      </c>
      <c r="Q1974" s="5">
        <f t="shared" si="495"/>
        <v>1</v>
      </c>
      <c r="R1974" s="5">
        <f t="shared" si="496"/>
        <v>1</v>
      </c>
      <c r="S1974" s="5">
        <f t="shared" si="497"/>
        <v>1</v>
      </c>
      <c r="T1974" s="5">
        <f t="shared" si="498"/>
        <v>1</v>
      </c>
      <c r="U1974" s="5">
        <f t="shared" si="499"/>
        <v>1</v>
      </c>
      <c r="V1974" s="5">
        <f t="shared" si="500"/>
        <v>1</v>
      </c>
      <c r="W1974" s="5">
        <f t="shared" si="501"/>
        <v>1</v>
      </c>
      <c r="X1974" s="5">
        <f t="shared" si="502"/>
        <v>1</v>
      </c>
      <c r="Y1974" s="5">
        <f t="shared" si="503"/>
        <v>1</v>
      </c>
      <c r="Z1974" s="5">
        <f t="shared" si="504"/>
        <v>1</v>
      </c>
      <c r="AA1974" s="5">
        <f t="shared" si="505"/>
        <v>1</v>
      </c>
      <c r="AB1974" s="5">
        <f t="shared" si="506"/>
        <v>1</v>
      </c>
      <c r="AC1974" s="5">
        <f t="shared" si="507"/>
        <v>1</v>
      </c>
      <c r="AD1974" s="5">
        <f t="shared" si="508"/>
        <v>1</v>
      </c>
    </row>
    <row r="1975" spans="15:30" x14ac:dyDescent="0.2">
      <c r="O1975" s="6">
        <f t="shared" si="493"/>
        <v>198.18999999999303</v>
      </c>
      <c r="P1975" s="6">
        <f t="shared" si="494"/>
        <v>198.19999999999303</v>
      </c>
      <c r="Q1975" s="5">
        <f t="shared" si="495"/>
        <v>1</v>
      </c>
      <c r="R1975" s="5">
        <f t="shared" si="496"/>
        <v>1</v>
      </c>
      <c r="S1975" s="5">
        <f t="shared" si="497"/>
        <v>1</v>
      </c>
      <c r="T1975" s="5">
        <f t="shared" si="498"/>
        <v>1</v>
      </c>
      <c r="U1975" s="5">
        <f t="shared" si="499"/>
        <v>1</v>
      </c>
      <c r="V1975" s="5">
        <f t="shared" si="500"/>
        <v>1</v>
      </c>
      <c r="W1975" s="5">
        <f t="shared" si="501"/>
        <v>1</v>
      </c>
      <c r="X1975" s="5">
        <f t="shared" si="502"/>
        <v>1</v>
      </c>
      <c r="Y1975" s="5">
        <f t="shared" si="503"/>
        <v>1</v>
      </c>
      <c r="Z1975" s="5">
        <f t="shared" si="504"/>
        <v>1</v>
      </c>
      <c r="AA1975" s="5">
        <f t="shared" si="505"/>
        <v>1</v>
      </c>
      <c r="AB1975" s="5">
        <f t="shared" si="506"/>
        <v>1</v>
      </c>
      <c r="AC1975" s="5">
        <f t="shared" si="507"/>
        <v>1</v>
      </c>
      <c r="AD1975" s="5">
        <f t="shared" si="508"/>
        <v>1</v>
      </c>
    </row>
    <row r="1976" spans="15:30" x14ac:dyDescent="0.2">
      <c r="O1976" s="6">
        <f t="shared" si="493"/>
        <v>198.28999999999303</v>
      </c>
      <c r="P1976" s="6">
        <f t="shared" si="494"/>
        <v>198.29999999999302</v>
      </c>
      <c r="Q1976" s="5">
        <f t="shared" si="495"/>
        <v>1</v>
      </c>
      <c r="R1976" s="5">
        <f t="shared" si="496"/>
        <v>1</v>
      </c>
      <c r="S1976" s="5">
        <f t="shared" si="497"/>
        <v>1</v>
      </c>
      <c r="T1976" s="5">
        <f t="shared" si="498"/>
        <v>1</v>
      </c>
      <c r="U1976" s="5">
        <f t="shared" si="499"/>
        <v>1</v>
      </c>
      <c r="V1976" s="5">
        <f t="shared" si="500"/>
        <v>1</v>
      </c>
      <c r="W1976" s="5">
        <f t="shared" si="501"/>
        <v>1</v>
      </c>
      <c r="X1976" s="5">
        <f t="shared" si="502"/>
        <v>1</v>
      </c>
      <c r="Y1976" s="5">
        <f t="shared" si="503"/>
        <v>1</v>
      </c>
      <c r="Z1976" s="5">
        <f t="shared" si="504"/>
        <v>1</v>
      </c>
      <c r="AA1976" s="5">
        <f t="shared" si="505"/>
        <v>1</v>
      </c>
      <c r="AB1976" s="5">
        <f t="shared" si="506"/>
        <v>1</v>
      </c>
      <c r="AC1976" s="5">
        <f t="shared" si="507"/>
        <v>1</v>
      </c>
      <c r="AD1976" s="5">
        <f t="shared" si="508"/>
        <v>1</v>
      </c>
    </row>
    <row r="1977" spans="15:30" x14ac:dyDescent="0.2">
      <c r="O1977" s="6">
        <f t="shared" si="493"/>
        <v>198.38999999999302</v>
      </c>
      <c r="P1977" s="6">
        <f t="shared" si="494"/>
        <v>198.39999999999301</v>
      </c>
      <c r="Q1977" s="5">
        <f t="shared" si="495"/>
        <v>1</v>
      </c>
      <c r="R1977" s="5">
        <f t="shared" si="496"/>
        <v>1</v>
      </c>
      <c r="S1977" s="5">
        <f t="shared" si="497"/>
        <v>1</v>
      </c>
      <c r="T1977" s="5">
        <f t="shared" si="498"/>
        <v>1</v>
      </c>
      <c r="U1977" s="5">
        <f t="shared" si="499"/>
        <v>1</v>
      </c>
      <c r="V1977" s="5">
        <f t="shared" si="500"/>
        <v>1</v>
      </c>
      <c r="W1977" s="5">
        <f t="shared" si="501"/>
        <v>1</v>
      </c>
      <c r="X1977" s="5">
        <f t="shared" si="502"/>
        <v>1</v>
      </c>
      <c r="Y1977" s="5">
        <f t="shared" si="503"/>
        <v>1</v>
      </c>
      <c r="Z1977" s="5">
        <f t="shared" si="504"/>
        <v>1</v>
      </c>
      <c r="AA1977" s="5">
        <f t="shared" si="505"/>
        <v>1</v>
      </c>
      <c r="AB1977" s="5">
        <f t="shared" si="506"/>
        <v>1</v>
      </c>
      <c r="AC1977" s="5">
        <f t="shared" si="507"/>
        <v>1</v>
      </c>
      <c r="AD1977" s="5">
        <f t="shared" si="508"/>
        <v>1</v>
      </c>
    </row>
    <row r="1978" spans="15:30" x14ac:dyDescent="0.2">
      <c r="O1978" s="6">
        <f t="shared" si="493"/>
        <v>198.48999999999302</v>
      </c>
      <c r="P1978" s="6">
        <f t="shared" si="494"/>
        <v>198.49999999999301</v>
      </c>
      <c r="Q1978" s="5">
        <f t="shared" si="495"/>
        <v>1</v>
      </c>
      <c r="R1978" s="5">
        <f t="shared" si="496"/>
        <v>1</v>
      </c>
      <c r="S1978" s="5">
        <f t="shared" si="497"/>
        <v>1</v>
      </c>
      <c r="T1978" s="5">
        <f t="shared" si="498"/>
        <v>1</v>
      </c>
      <c r="U1978" s="5">
        <f t="shared" si="499"/>
        <v>1</v>
      </c>
      <c r="V1978" s="5">
        <f t="shared" si="500"/>
        <v>1</v>
      </c>
      <c r="W1978" s="5">
        <f t="shared" si="501"/>
        <v>1</v>
      </c>
      <c r="X1978" s="5">
        <f t="shared" si="502"/>
        <v>1</v>
      </c>
      <c r="Y1978" s="5">
        <f t="shared" si="503"/>
        <v>1</v>
      </c>
      <c r="Z1978" s="5">
        <f t="shared" si="504"/>
        <v>1</v>
      </c>
      <c r="AA1978" s="5">
        <f t="shared" si="505"/>
        <v>1</v>
      </c>
      <c r="AB1978" s="5">
        <f t="shared" si="506"/>
        <v>1</v>
      </c>
      <c r="AC1978" s="5">
        <f t="shared" si="507"/>
        <v>1</v>
      </c>
      <c r="AD1978" s="5">
        <f t="shared" si="508"/>
        <v>1</v>
      </c>
    </row>
    <row r="1979" spans="15:30" x14ac:dyDescent="0.2">
      <c r="O1979" s="6">
        <f t="shared" si="493"/>
        <v>198.58999999999301</v>
      </c>
      <c r="P1979" s="6">
        <f t="shared" si="494"/>
        <v>198.599999999993</v>
      </c>
      <c r="Q1979" s="5">
        <f t="shared" si="495"/>
        <v>1</v>
      </c>
      <c r="R1979" s="5">
        <f t="shared" si="496"/>
        <v>1</v>
      </c>
      <c r="S1979" s="5">
        <f t="shared" si="497"/>
        <v>1</v>
      </c>
      <c r="T1979" s="5">
        <f t="shared" si="498"/>
        <v>1</v>
      </c>
      <c r="U1979" s="5">
        <f t="shared" si="499"/>
        <v>1</v>
      </c>
      <c r="V1979" s="5">
        <f t="shared" si="500"/>
        <v>1</v>
      </c>
      <c r="W1979" s="5">
        <f t="shared" si="501"/>
        <v>1</v>
      </c>
      <c r="X1979" s="5">
        <f t="shared" si="502"/>
        <v>1</v>
      </c>
      <c r="Y1979" s="5">
        <f t="shared" si="503"/>
        <v>1</v>
      </c>
      <c r="Z1979" s="5">
        <f t="shared" si="504"/>
        <v>1</v>
      </c>
      <c r="AA1979" s="5">
        <f t="shared" si="505"/>
        <v>1</v>
      </c>
      <c r="AB1979" s="5">
        <f t="shared" si="506"/>
        <v>1</v>
      </c>
      <c r="AC1979" s="5">
        <f t="shared" si="507"/>
        <v>1</v>
      </c>
      <c r="AD1979" s="5">
        <f t="shared" si="508"/>
        <v>1</v>
      </c>
    </row>
    <row r="1980" spans="15:30" x14ac:dyDescent="0.2">
      <c r="O1980" s="6">
        <f t="shared" si="493"/>
        <v>198.68999999999301</v>
      </c>
      <c r="P1980" s="6">
        <f t="shared" si="494"/>
        <v>198.699999999993</v>
      </c>
      <c r="Q1980" s="5">
        <f t="shared" si="495"/>
        <v>1</v>
      </c>
      <c r="R1980" s="5">
        <f t="shared" si="496"/>
        <v>1</v>
      </c>
      <c r="S1980" s="5">
        <f t="shared" si="497"/>
        <v>1</v>
      </c>
      <c r="T1980" s="5">
        <f t="shared" si="498"/>
        <v>1</v>
      </c>
      <c r="U1980" s="5">
        <f t="shared" si="499"/>
        <v>1</v>
      </c>
      <c r="V1980" s="5">
        <f t="shared" si="500"/>
        <v>1</v>
      </c>
      <c r="W1980" s="5">
        <f t="shared" si="501"/>
        <v>1</v>
      </c>
      <c r="X1980" s="5">
        <f t="shared" si="502"/>
        <v>1</v>
      </c>
      <c r="Y1980" s="5">
        <f t="shared" si="503"/>
        <v>1</v>
      </c>
      <c r="Z1980" s="5">
        <f t="shared" si="504"/>
        <v>1</v>
      </c>
      <c r="AA1980" s="5">
        <f t="shared" si="505"/>
        <v>1</v>
      </c>
      <c r="AB1980" s="5">
        <f t="shared" si="506"/>
        <v>1</v>
      </c>
      <c r="AC1980" s="5">
        <f t="shared" si="507"/>
        <v>1</v>
      </c>
      <c r="AD1980" s="5">
        <f t="shared" si="508"/>
        <v>1</v>
      </c>
    </row>
    <row r="1981" spans="15:30" x14ac:dyDescent="0.2">
      <c r="O1981" s="6">
        <f t="shared" si="493"/>
        <v>198.789999999993</v>
      </c>
      <c r="P1981" s="6">
        <f t="shared" si="494"/>
        <v>198.79999999999299</v>
      </c>
      <c r="Q1981" s="5">
        <f t="shared" si="495"/>
        <v>1</v>
      </c>
      <c r="R1981" s="5">
        <f t="shared" si="496"/>
        <v>1</v>
      </c>
      <c r="S1981" s="5">
        <f t="shared" si="497"/>
        <v>1</v>
      </c>
      <c r="T1981" s="5">
        <f t="shared" si="498"/>
        <v>1</v>
      </c>
      <c r="U1981" s="5">
        <f t="shared" si="499"/>
        <v>1</v>
      </c>
      <c r="V1981" s="5">
        <f t="shared" si="500"/>
        <v>1</v>
      </c>
      <c r="W1981" s="5">
        <f t="shared" si="501"/>
        <v>1</v>
      </c>
      <c r="X1981" s="5">
        <f t="shared" si="502"/>
        <v>1</v>
      </c>
      <c r="Y1981" s="5">
        <f t="shared" si="503"/>
        <v>1</v>
      </c>
      <c r="Z1981" s="5">
        <f t="shared" si="504"/>
        <v>1</v>
      </c>
      <c r="AA1981" s="5">
        <f t="shared" si="505"/>
        <v>1</v>
      </c>
      <c r="AB1981" s="5">
        <f t="shared" si="506"/>
        <v>1</v>
      </c>
      <c r="AC1981" s="5">
        <f t="shared" si="507"/>
        <v>1</v>
      </c>
      <c r="AD1981" s="5">
        <f t="shared" si="508"/>
        <v>1</v>
      </c>
    </row>
    <row r="1982" spans="15:30" x14ac:dyDescent="0.2">
      <c r="O1982" s="6">
        <f t="shared" si="493"/>
        <v>198.88999999999299</v>
      </c>
      <c r="P1982" s="6">
        <f t="shared" si="494"/>
        <v>198.89999999999299</v>
      </c>
      <c r="Q1982" s="5">
        <f t="shared" si="495"/>
        <v>1</v>
      </c>
      <c r="R1982" s="5">
        <f t="shared" si="496"/>
        <v>1</v>
      </c>
      <c r="S1982" s="5">
        <f t="shared" si="497"/>
        <v>1</v>
      </c>
      <c r="T1982" s="5">
        <f t="shared" si="498"/>
        <v>1</v>
      </c>
      <c r="U1982" s="5">
        <f t="shared" si="499"/>
        <v>1</v>
      </c>
      <c r="V1982" s="5">
        <f t="shared" si="500"/>
        <v>1</v>
      </c>
      <c r="W1982" s="5">
        <f t="shared" si="501"/>
        <v>1</v>
      </c>
      <c r="X1982" s="5">
        <f t="shared" si="502"/>
        <v>1</v>
      </c>
      <c r="Y1982" s="5">
        <f t="shared" si="503"/>
        <v>1</v>
      </c>
      <c r="Z1982" s="5">
        <f t="shared" si="504"/>
        <v>1</v>
      </c>
      <c r="AA1982" s="5">
        <f t="shared" si="505"/>
        <v>1</v>
      </c>
      <c r="AB1982" s="5">
        <f t="shared" si="506"/>
        <v>1</v>
      </c>
      <c r="AC1982" s="5">
        <f t="shared" si="507"/>
        <v>1</v>
      </c>
      <c r="AD1982" s="5">
        <f t="shared" si="508"/>
        <v>1</v>
      </c>
    </row>
    <row r="1983" spans="15:30" x14ac:dyDescent="0.2">
      <c r="O1983" s="6">
        <f t="shared" si="493"/>
        <v>198.98999999999299</v>
      </c>
      <c r="P1983" s="6">
        <f t="shared" si="494"/>
        <v>198.99999999999298</v>
      </c>
      <c r="Q1983" s="5">
        <f t="shared" si="495"/>
        <v>1</v>
      </c>
      <c r="R1983" s="5">
        <f t="shared" si="496"/>
        <v>1</v>
      </c>
      <c r="S1983" s="5">
        <f t="shared" si="497"/>
        <v>1</v>
      </c>
      <c r="T1983" s="5">
        <f t="shared" si="498"/>
        <v>1</v>
      </c>
      <c r="U1983" s="5">
        <f t="shared" si="499"/>
        <v>1</v>
      </c>
      <c r="V1983" s="5">
        <f t="shared" si="500"/>
        <v>1</v>
      </c>
      <c r="W1983" s="5">
        <f t="shared" si="501"/>
        <v>1</v>
      </c>
      <c r="X1983" s="5">
        <f t="shared" si="502"/>
        <v>1</v>
      </c>
      <c r="Y1983" s="5">
        <f t="shared" si="503"/>
        <v>1</v>
      </c>
      <c r="Z1983" s="5">
        <f t="shared" si="504"/>
        <v>1</v>
      </c>
      <c r="AA1983" s="5">
        <f t="shared" si="505"/>
        <v>1</v>
      </c>
      <c r="AB1983" s="5">
        <f t="shared" si="506"/>
        <v>1</v>
      </c>
      <c r="AC1983" s="5">
        <f t="shared" si="507"/>
        <v>1</v>
      </c>
      <c r="AD1983" s="5">
        <f t="shared" si="508"/>
        <v>1</v>
      </c>
    </row>
    <row r="1984" spans="15:30" x14ac:dyDescent="0.2">
      <c r="O1984" s="6">
        <f t="shared" si="493"/>
        <v>199.08999999999298</v>
      </c>
      <c r="P1984" s="6">
        <f t="shared" si="494"/>
        <v>199.09999999999297</v>
      </c>
      <c r="Q1984" s="5">
        <f t="shared" si="495"/>
        <v>1</v>
      </c>
      <c r="R1984" s="5">
        <f t="shared" si="496"/>
        <v>1</v>
      </c>
      <c r="S1984" s="5">
        <f t="shared" si="497"/>
        <v>1</v>
      </c>
      <c r="T1984" s="5">
        <f t="shared" si="498"/>
        <v>1</v>
      </c>
      <c r="U1984" s="5">
        <f t="shared" si="499"/>
        <v>1</v>
      </c>
      <c r="V1984" s="5">
        <f t="shared" si="500"/>
        <v>1</v>
      </c>
      <c r="W1984" s="5">
        <f t="shared" si="501"/>
        <v>1</v>
      </c>
      <c r="X1984" s="5">
        <f t="shared" si="502"/>
        <v>1</v>
      </c>
      <c r="Y1984" s="5">
        <f t="shared" si="503"/>
        <v>1</v>
      </c>
      <c r="Z1984" s="5">
        <f t="shared" si="504"/>
        <v>1</v>
      </c>
      <c r="AA1984" s="5">
        <f t="shared" si="505"/>
        <v>1</v>
      </c>
      <c r="AB1984" s="5">
        <f t="shared" si="506"/>
        <v>1</v>
      </c>
      <c r="AC1984" s="5">
        <f t="shared" si="507"/>
        <v>1</v>
      </c>
      <c r="AD1984" s="5">
        <f t="shared" si="508"/>
        <v>1</v>
      </c>
    </row>
    <row r="1985" spans="15:30" x14ac:dyDescent="0.2">
      <c r="O1985" s="6">
        <f t="shared" si="493"/>
        <v>199.18999999999298</v>
      </c>
      <c r="P1985" s="6">
        <f t="shared" si="494"/>
        <v>199.19999999999297</v>
      </c>
      <c r="Q1985" s="5">
        <f t="shared" si="495"/>
        <v>1</v>
      </c>
      <c r="R1985" s="5">
        <f t="shared" si="496"/>
        <v>1</v>
      </c>
      <c r="S1985" s="5">
        <f t="shared" si="497"/>
        <v>1</v>
      </c>
      <c r="T1985" s="5">
        <f t="shared" si="498"/>
        <v>1</v>
      </c>
      <c r="U1985" s="5">
        <f t="shared" si="499"/>
        <v>1</v>
      </c>
      <c r="V1985" s="5">
        <f t="shared" si="500"/>
        <v>1</v>
      </c>
      <c r="W1985" s="5">
        <f t="shared" si="501"/>
        <v>1</v>
      </c>
      <c r="X1985" s="5">
        <f t="shared" si="502"/>
        <v>1</v>
      </c>
      <c r="Y1985" s="5">
        <f t="shared" si="503"/>
        <v>1</v>
      </c>
      <c r="Z1985" s="5">
        <f t="shared" si="504"/>
        <v>1</v>
      </c>
      <c r="AA1985" s="5">
        <f t="shared" si="505"/>
        <v>1</v>
      </c>
      <c r="AB1985" s="5">
        <f t="shared" si="506"/>
        <v>1</v>
      </c>
      <c r="AC1985" s="5">
        <f t="shared" si="507"/>
        <v>1</v>
      </c>
      <c r="AD1985" s="5">
        <f t="shared" si="508"/>
        <v>1</v>
      </c>
    </row>
    <row r="1986" spans="15:30" x14ac:dyDescent="0.2">
      <c r="O1986" s="6">
        <f t="shared" si="493"/>
        <v>199.28999999999297</v>
      </c>
      <c r="P1986" s="6">
        <f t="shared" si="494"/>
        <v>199.29999999999296</v>
      </c>
      <c r="Q1986" s="5">
        <f t="shared" si="495"/>
        <v>1</v>
      </c>
      <c r="R1986" s="5">
        <f t="shared" si="496"/>
        <v>1</v>
      </c>
      <c r="S1986" s="5">
        <f t="shared" si="497"/>
        <v>1</v>
      </c>
      <c r="T1986" s="5">
        <f t="shared" si="498"/>
        <v>1</v>
      </c>
      <c r="U1986" s="5">
        <f t="shared" si="499"/>
        <v>1</v>
      </c>
      <c r="V1986" s="5">
        <f t="shared" si="500"/>
        <v>1</v>
      </c>
      <c r="W1986" s="5">
        <f t="shared" si="501"/>
        <v>1</v>
      </c>
      <c r="X1986" s="5">
        <f t="shared" si="502"/>
        <v>1</v>
      </c>
      <c r="Y1986" s="5">
        <f t="shared" si="503"/>
        <v>1</v>
      </c>
      <c r="Z1986" s="5">
        <f t="shared" si="504"/>
        <v>1</v>
      </c>
      <c r="AA1986" s="5">
        <f t="shared" si="505"/>
        <v>1</v>
      </c>
      <c r="AB1986" s="5">
        <f t="shared" si="506"/>
        <v>1</v>
      </c>
      <c r="AC1986" s="5">
        <f t="shared" si="507"/>
        <v>1</v>
      </c>
      <c r="AD1986" s="5">
        <f t="shared" si="508"/>
        <v>1</v>
      </c>
    </row>
    <row r="1987" spans="15:30" x14ac:dyDescent="0.2">
      <c r="O1987" s="6">
        <f t="shared" ref="O1987:O1993" si="509">P1987-0.01</f>
        <v>199.38999999999297</v>
      </c>
      <c r="P1987" s="6">
        <f t="shared" si="494"/>
        <v>199.39999999999296</v>
      </c>
      <c r="Q1987" s="5">
        <f t="shared" si="495"/>
        <v>1</v>
      </c>
      <c r="R1987" s="5">
        <f t="shared" si="496"/>
        <v>1</v>
      </c>
      <c r="S1987" s="5">
        <f t="shared" si="497"/>
        <v>1</v>
      </c>
      <c r="T1987" s="5">
        <f t="shared" si="498"/>
        <v>1</v>
      </c>
      <c r="U1987" s="5">
        <f t="shared" si="499"/>
        <v>1</v>
      </c>
      <c r="V1987" s="5">
        <f t="shared" si="500"/>
        <v>1</v>
      </c>
      <c r="W1987" s="5">
        <f t="shared" si="501"/>
        <v>1</v>
      </c>
      <c r="X1987" s="5">
        <f t="shared" si="502"/>
        <v>1</v>
      </c>
      <c r="Y1987" s="5">
        <f t="shared" si="503"/>
        <v>1</v>
      </c>
      <c r="Z1987" s="5">
        <f t="shared" si="504"/>
        <v>1</v>
      </c>
      <c r="AA1987" s="5">
        <f t="shared" si="505"/>
        <v>1</v>
      </c>
      <c r="AB1987" s="5">
        <f t="shared" si="506"/>
        <v>1</v>
      </c>
      <c r="AC1987" s="5">
        <f t="shared" si="507"/>
        <v>1</v>
      </c>
      <c r="AD1987" s="5">
        <f t="shared" si="508"/>
        <v>1</v>
      </c>
    </row>
    <row r="1988" spans="15:30" x14ac:dyDescent="0.2">
      <c r="O1988" s="6">
        <f t="shared" si="509"/>
        <v>199.48999999999296</v>
      </c>
      <c r="P1988" s="6">
        <f t="shared" ref="P1988:P1993" si="510">P1987+0.1</f>
        <v>199.49999999999295</v>
      </c>
      <c r="Q1988" s="5">
        <f t="shared" ref="Q1988:Q1993" si="511">IF($P1988&gt;=$D$5,1,10^($C$5*LOG(MAX($P1988,$E$5)/$D$5)^2))</f>
        <v>1</v>
      </c>
      <c r="R1988" s="5">
        <f t="shared" ref="R1988:R1993" si="512">IF($P1988&gt;=$D$6,1,10^($C$6*LOG(MAX($P1988,$E$6)/$D$6)^2))</f>
        <v>1</v>
      </c>
      <c r="S1988" s="5">
        <f t="shared" ref="S1988:S1993" si="513">IF($P1988&gt;=$D$7,1,10^($C$7*LOG(MAX($P1988,$E$7)/$D$7)^2))</f>
        <v>1</v>
      </c>
      <c r="T1988" s="5">
        <f t="shared" ref="T1988:T1993" si="514">IF($P1988&gt;=$D$8,1,10^($C$8*LOG(MAX($P1988,$E$8)/$D$8)^2))</f>
        <v>1</v>
      </c>
      <c r="U1988" s="5">
        <f t="shared" ref="U1988:U1993" si="515">IF($P1988&gt;=$D$9,1,10^($C$9*LOG(MAX($P1988,$E$9)/$D$9)^2))</f>
        <v>1</v>
      </c>
      <c r="V1988" s="5">
        <f t="shared" ref="V1988:V1993" si="516">IF($P1988&gt;=$D$10,1,10^($C$10*LOG(MAX($P1988,$E$10)/$D$10)^2))</f>
        <v>1</v>
      </c>
      <c r="W1988" s="5">
        <f t="shared" ref="W1988:W1993" si="517">IF($P1988&gt;=$D$11,1,10^($C$11*LOG(MAX($P1988,$E$11)/$D$11)^2))</f>
        <v>1</v>
      </c>
      <c r="X1988" s="5">
        <f t="shared" ref="X1988:X1993" si="518">IF($P1988&gt;=$H1990,1,10^($G$5*LOG(MAX($P1988,$I$5)/$H$5)^2))</f>
        <v>1</v>
      </c>
      <c r="Y1988" s="5">
        <f t="shared" ref="Y1988:Y1993" si="519">IF($P1988&gt;=$H$6,1,10^($G$6*LOG(MAX($P1988,$I$6)/$H$6)^2))</f>
        <v>1</v>
      </c>
      <c r="Z1988" s="5">
        <f t="shared" ref="Z1988:Z1993" si="520">IF($P1988&gt;=$H$7,1,10^($G$7*LOG(MAX($P1988,$I$7)/$H$7)^2))</f>
        <v>1</v>
      </c>
      <c r="AA1988" s="5">
        <f t="shared" ref="AA1988:AA1993" si="521">IF(P1988&gt;=$H$8,1,10^($G$8*LOG(MAX($P1988,$I$8)/$H$8)^2))</f>
        <v>1</v>
      </c>
      <c r="AB1988" s="5">
        <f t="shared" ref="AB1988:AB1993" si="522">IF($P1988&gt;=$H$9,1,10^($G$9*LOG(MAX($P1988,$I$9)/$H$9)^2))</f>
        <v>1</v>
      </c>
      <c r="AC1988" s="5">
        <f t="shared" ref="AC1988:AC1993" si="523">IF($P1988&gt;=$H$10,1,10^($G$10*LOG(MAX($P1988,$I$10)/$H$10)^2))</f>
        <v>1</v>
      </c>
      <c r="AD1988" s="5">
        <f t="shared" ref="AD1988:AD1993" si="524">IF($P1988&gt;=$H$11,1,10^($G$11*LOG(MAX($P1988,$I$11)/$H$11)^2))</f>
        <v>1</v>
      </c>
    </row>
    <row r="1989" spans="15:30" x14ac:dyDescent="0.2">
      <c r="O1989" s="6">
        <f t="shared" si="509"/>
        <v>199.58999999999295</v>
      </c>
      <c r="P1989" s="6">
        <f t="shared" si="510"/>
        <v>199.59999999999295</v>
      </c>
      <c r="Q1989" s="5">
        <f t="shared" si="511"/>
        <v>1</v>
      </c>
      <c r="R1989" s="5">
        <f t="shared" si="512"/>
        <v>1</v>
      </c>
      <c r="S1989" s="5">
        <f t="shared" si="513"/>
        <v>1</v>
      </c>
      <c r="T1989" s="5">
        <f t="shared" si="514"/>
        <v>1</v>
      </c>
      <c r="U1989" s="5">
        <f t="shared" si="515"/>
        <v>1</v>
      </c>
      <c r="V1989" s="5">
        <f t="shared" si="516"/>
        <v>1</v>
      </c>
      <c r="W1989" s="5">
        <f t="shared" si="517"/>
        <v>1</v>
      </c>
      <c r="X1989" s="5">
        <f t="shared" si="518"/>
        <v>1</v>
      </c>
      <c r="Y1989" s="5">
        <f t="shared" si="519"/>
        <v>1</v>
      </c>
      <c r="Z1989" s="5">
        <f t="shared" si="520"/>
        <v>1</v>
      </c>
      <c r="AA1989" s="5">
        <f t="shared" si="521"/>
        <v>1</v>
      </c>
      <c r="AB1989" s="5">
        <f t="shared" si="522"/>
        <v>1</v>
      </c>
      <c r="AC1989" s="5">
        <f t="shared" si="523"/>
        <v>1</v>
      </c>
      <c r="AD1989" s="5">
        <f t="shared" si="524"/>
        <v>1</v>
      </c>
    </row>
    <row r="1990" spans="15:30" x14ac:dyDescent="0.2">
      <c r="O1990" s="6">
        <f t="shared" si="509"/>
        <v>199.68999999999295</v>
      </c>
      <c r="P1990" s="6">
        <f t="shared" si="510"/>
        <v>199.69999999999294</v>
      </c>
      <c r="Q1990" s="5">
        <f t="shared" si="511"/>
        <v>1</v>
      </c>
      <c r="R1990" s="5">
        <f t="shared" si="512"/>
        <v>1</v>
      </c>
      <c r="S1990" s="5">
        <f t="shared" si="513"/>
        <v>1</v>
      </c>
      <c r="T1990" s="5">
        <f t="shared" si="514"/>
        <v>1</v>
      </c>
      <c r="U1990" s="5">
        <f t="shared" si="515"/>
        <v>1</v>
      </c>
      <c r="V1990" s="5">
        <f t="shared" si="516"/>
        <v>1</v>
      </c>
      <c r="W1990" s="5">
        <f t="shared" si="517"/>
        <v>1</v>
      </c>
      <c r="X1990" s="5">
        <f t="shared" si="518"/>
        <v>1</v>
      </c>
      <c r="Y1990" s="5">
        <f t="shared" si="519"/>
        <v>1</v>
      </c>
      <c r="Z1990" s="5">
        <f t="shared" si="520"/>
        <v>1</v>
      </c>
      <c r="AA1990" s="5">
        <f t="shared" si="521"/>
        <v>1</v>
      </c>
      <c r="AB1990" s="5">
        <f t="shared" si="522"/>
        <v>1</v>
      </c>
      <c r="AC1990" s="5">
        <f t="shared" si="523"/>
        <v>1</v>
      </c>
      <c r="AD1990" s="5">
        <f t="shared" si="524"/>
        <v>1</v>
      </c>
    </row>
    <row r="1991" spans="15:30" x14ac:dyDescent="0.2">
      <c r="O1991" s="6">
        <f t="shared" si="509"/>
        <v>199.78999999999294</v>
      </c>
      <c r="P1991" s="6">
        <f t="shared" si="510"/>
        <v>199.79999999999293</v>
      </c>
      <c r="Q1991" s="5">
        <f t="shared" si="511"/>
        <v>1</v>
      </c>
      <c r="R1991" s="5">
        <f t="shared" si="512"/>
        <v>1</v>
      </c>
      <c r="S1991" s="5">
        <f t="shared" si="513"/>
        <v>1</v>
      </c>
      <c r="T1991" s="5">
        <f t="shared" si="514"/>
        <v>1</v>
      </c>
      <c r="U1991" s="5">
        <f t="shared" si="515"/>
        <v>1</v>
      </c>
      <c r="V1991" s="5">
        <f t="shared" si="516"/>
        <v>1</v>
      </c>
      <c r="W1991" s="5">
        <f t="shared" si="517"/>
        <v>1</v>
      </c>
      <c r="X1991" s="5">
        <f t="shared" si="518"/>
        <v>1</v>
      </c>
      <c r="Y1991" s="5">
        <f t="shared" si="519"/>
        <v>1</v>
      </c>
      <c r="Z1991" s="5">
        <f t="shared" si="520"/>
        <v>1</v>
      </c>
      <c r="AA1991" s="5">
        <f t="shared" si="521"/>
        <v>1</v>
      </c>
      <c r="AB1991" s="5">
        <f t="shared" si="522"/>
        <v>1</v>
      </c>
      <c r="AC1991" s="5">
        <f t="shared" si="523"/>
        <v>1</v>
      </c>
      <c r="AD1991" s="5">
        <f t="shared" si="524"/>
        <v>1</v>
      </c>
    </row>
    <row r="1992" spans="15:30" x14ac:dyDescent="0.2">
      <c r="O1992" s="6">
        <f t="shared" si="509"/>
        <v>199.88999999999294</v>
      </c>
      <c r="P1992" s="6">
        <f t="shared" si="510"/>
        <v>199.89999999999293</v>
      </c>
      <c r="Q1992" s="5">
        <f t="shared" si="511"/>
        <v>1</v>
      </c>
      <c r="R1992" s="5">
        <f t="shared" si="512"/>
        <v>1</v>
      </c>
      <c r="S1992" s="5">
        <f t="shared" si="513"/>
        <v>1</v>
      </c>
      <c r="T1992" s="5">
        <f t="shared" si="514"/>
        <v>1</v>
      </c>
      <c r="U1992" s="5">
        <f t="shared" si="515"/>
        <v>1</v>
      </c>
      <c r="V1992" s="5">
        <f t="shared" si="516"/>
        <v>1</v>
      </c>
      <c r="W1992" s="5">
        <f t="shared" si="517"/>
        <v>1</v>
      </c>
      <c r="X1992" s="5">
        <f t="shared" si="518"/>
        <v>1</v>
      </c>
      <c r="Y1992" s="5">
        <f t="shared" si="519"/>
        <v>1</v>
      </c>
      <c r="Z1992" s="5">
        <f t="shared" si="520"/>
        <v>1</v>
      </c>
      <c r="AA1992" s="5">
        <f t="shared" si="521"/>
        <v>1</v>
      </c>
      <c r="AB1992" s="5">
        <f t="shared" si="522"/>
        <v>1</v>
      </c>
      <c r="AC1992" s="5">
        <f t="shared" si="523"/>
        <v>1</v>
      </c>
      <c r="AD1992" s="5">
        <f t="shared" si="524"/>
        <v>1</v>
      </c>
    </row>
    <row r="1993" spans="15:30" x14ac:dyDescent="0.2">
      <c r="O1993" s="6">
        <f t="shared" si="509"/>
        <v>199.98999999999293</v>
      </c>
      <c r="P1993" s="6">
        <f t="shared" si="510"/>
        <v>199.99999999999292</v>
      </c>
      <c r="Q1993" s="5">
        <f t="shared" si="511"/>
        <v>1</v>
      </c>
      <c r="R1993" s="5">
        <f t="shared" si="512"/>
        <v>1</v>
      </c>
      <c r="S1993" s="5">
        <f t="shared" si="513"/>
        <v>1</v>
      </c>
      <c r="T1993" s="5">
        <f t="shared" si="514"/>
        <v>1</v>
      </c>
      <c r="U1993" s="5">
        <f t="shared" si="515"/>
        <v>1</v>
      </c>
      <c r="V1993" s="5">
        <f t="shared" si="516"/>
        <v>1</v>
      </c>
      <c r="W1993" s="5">
        <f t="shared" si="517"/>
        <v>1</v>
      </c>
      <c r="X1993" s="5">
        <f t="shared" si="518"/>
        <v>1</v>
      </c>
      <c r="Y1993" s="5">
        <f t="shared" si="519"/>
        <v>1</v>
      </c>
      <c r="Z1993" s="5">
        <f t="shared" si="520"/>
        <v>1</v>
      </c>
      <c r="AA1993" s="5">
        <f t="shared" si="521"/>
        <v>1</v>
      </c>
      <c r="AB1993" s="5">
        <f t="shared" si="522"/>
        <v>1</v>
      </c>
      <c r="AC1993" s="5">
        <f t="shared" si="523"/>
        <v>1</v>
      </c>
      <c r="AD1993" s="5">
        <f t="shared" si="524"/>
        <v>1</v>
      </c>
    </row>
  </sheetData>
  <mergeCells count="20">
    <mergeCell ref="K18:K19"/>
    <mergeCell ref="A17:K17"/>
    <mergeCell ref="K3:L3"/>
    <mergeCell ref="A1:L1"/>
    <mergeCell ref="Q1:W1"/>
    <mergeCell ref="A3:B3"/>
    <mergeCell ref="X1:AD1"/>
    <mergeCell ref="G3:J3"/>
    <mergeCell ref="C3:F3"/>
    <mergeCell ref="A18:A19"/>
    <mergeCell ref="E13:F13"/>
    <mergeCell ref="A15:B15"/>
    <mergeCell ref="E14:F14"/>
    <mergeCell ref="I14:J14"/>
    <mergeCell ref="I13:J13"/>
    <mergeCell ref="A13:B13"/>
    <mergeCell ref="A14:B14"/>
    <mergeCell ref="B18:D19"/>
    <mergeCell ref="H18:J19"/>
    <mergeCell ref="E18:G19"/>
  </mergeCells>
  <phoneticPr fontId="3" type="noConversion"/>
  <pageMargins left="1.1200000000000001" right="0.34" top="0.28999999999999998" bottom="0.28000000000000003" header="0.32" footer="0.27"/>
  <pageSetup paperSize="9" scale="62" orientation="portrait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5"/>
  <sheetViews>
    <sheetView zoomScale="75" workbookViewId="0">
      <pane xSplit="3" ySplit="1" topLeftCell="D2" activePane="bottomRight" state="frozen"/>
      <selection pane="topRight" activeCell="F1" sqref="F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19.140625" style="25" bestFit="1" customWidth="1"/>
    <col min="2" max="2" width="11.42578125" style="1"/>
    <col min="3" max="3" width="39.140625" style="2" bestFit="1" customWidth="1"/>
  </cols>
  <sheetData>
    <row r="1" spans="1:3" ht="19.5" thickTop="1" thickBot="1" x14ac:dyDescent="0.3">
      <c r="A1" s="34" t="s">
        <v>209</v>
      </c>
      <c r="B1" s="31" t="s">
        <v>202</v>
      </c>
      <c r="C1" s="63" t="s">
        <v>142</v>
      </c>
    </row>
    <row r="2" spans="1:3" ht="18.75" thickBot="1" x14ac:dyDescent="0.3">
      <c r="A2" s="67" t="s">
        <v>1658</v>
      </c>
      <c r="B2" s="68">
        <v>0</v>
      </c>
      <c r="C2" s="69" t="str">
        <f t="shared" ref="C2:C66" si="0">VLOOKUP(B2,Athl01,2)</f>
        <v>Leereintrag</v>
      </c>
    </row>
    <row r="3" spans="1:3" ht="18.75" thickBot="1" x14ac:dyDescent="0.3">
      <c r="A3" s="64" t="s">
        <v>104</v>
      </c>
      <c r="B3" s="65">
        <v>627</v>
      </c>
      <c r="C3" s="66" t="str">
        <f t="shared" si="0"/>
        <v>Abedini Alberto</v>
      </c>
    </row>
    <row r="4" spans="1:3" ht="18.75" thickBot="1" x14ac:dyDescent="0.3">
      <c r="A4" s="67" t="s">
        <v>488</v>
      </c>
      <c r="B4" s="68">
        <v>103</v>
      </c>
      <c r="C4" s="69" t="str">
        <f t="shared" si="0"/>
        <v>Abraham Martin</v>
      </c>
    </row>
    <row r="5" spans="1:3" ht="18.75" thickBot="1" x14ac:dyDescent="0.3">
      <c r="A5" s="64" t="s">
        <v>1259</v>
      </c>
      <c r="B5" s="65">
        <v>421</v>
      </c>
      <c r="C5" s="66" t="str">
        <f t="shared" si="0"/>
        <v>Adamec Vanessa</v>
      </c>
    </row>
    <row r="6" spans="1:3" ht="18.75" thickBot="1" x14ac:dyDescent="0.3">
      <c r="A6" s="67" t="s">
        <v>86</v>
      </c>
      <c r="B6" s="68">
        <v>617</v>
      </c>
      <c r="C6" s="69" t="str">
        <f t="shared" si="0"/>
        <v>Aflenzer Maximilian</v>
      </c>
    </row>
    <row r="7" spans="1:3" ht="18.75" thickBot="1" x14ac:dyDescent="0.3">
      <c r="A7" s="64" t="s">
        <v>1263</v>
      </c>
      <c r="B7" s="65">
        <v>422</v>
      </c>
      <c r="C7" s="66" t="str">
        <f t="shared" si="0"/>
        <v>Aichinger Gabriel</v>
      </c>
    </row>
    <row r="8" spans="1:3" ht="18.75" thickBot="1" x14ac:dyDescent="0.3">
      <c r="A8" s="67" t="s">
        <v>1188</v>
      </c>
      <c r="B8" s="68">
        <v>395</v>
      </c>
      <c r="C8" s="69" t="str">
        <f t="shared" si="0"/>
        <v>Aleksanjan Samvel</v>
      </c>
    </row>
    <row r="9" spans="1:3" ht="18.75" thickBot="1" x14ac:dyDescent="0.3">
      <c r="A9" s="64" t="s">
        <v>1591</v>
      </c>
      <c r="B9" s="65">
        <v>532</v>
      </c>
      <c r="C9" s="66" t="str">
        <f t="shared" si="0"/>
        <v>Aliev Sultan</v>
      </c>
    </row>
    <row r="10" spans="1:3" ht="18.75" thickBot="1" x14ac:dyDescent="0.3">
      <c r="A10" s="67" t="s">
        <v>435</v>
      </c>
      <c r="B10" s="68">
        <v>80</v>
      </c>
      <c r="C10" s="69" t="str">
        <f t="shared" si="0"/>
        <v>Amsüß Michael</v>
      </c>
    </row>
    <row r="11" spans="1:3" ht="18.75" thickBot="1" x14ac:dyDescent="0.3">
      <c r="A11" s="64" t="s">
        <v>718</v>
      </c>
      <c r="B11" s="65">
        <v>201</v>
      </c>
      <c r="C11" s="66" t="str">
        <f t="shared" si="0"/>
        <v>Anglberger Johann</v>
      </c>
    </row>
    <row r="12" spans="1:3" ht="18.75" thickBot="1" x14ac:dyDescent="0.3">
      <c r="A12" s="67" t="s">
        <v>1623</v>
      </c>
      <c r="B12" s="68">
        <v>545</v>
      </c>
      <c r="C12" s="69" t="str">
        <f t="shared" si="0"/>
        <v>Auerbach Lukas</v>
      </c>
    </row>
    <row r="13" spans="1:3" ht="18.75" thickBot="1" x14ac:dyDescent="0.3">
      <c r="A13" s="64" t="s">
        <v>2224</v>
      </c>
      <c r="B13" s="65">
        <v>655</v>
      </c>
      <c r="C13" s="66" t="str">
        <f t="shared" si="0"/>
        <v>Aumann Robert</v>
      </c>
    </row>
    <row r="14" spans="1:3" ht="18.75" thickBot="1" x14ac:dyDescent="0.3">
      <c r="A14" s="67" t="s">
        <v>782</v>
      </c>
      <c r="B14" s="68">
        <v>228</v>
      </c>
      <c r="C14" s="69" t="str">
        <f t="shared" si="0"/>
        <v>Baminger Jürgen</v>
      </c>
    </row>
    <row r="15" spans="1:3" ht="18.75" thickBot="1" x14ac:dyDescent="0.3">
      <c r="A15" s="64" t="s">
        <v>2024</v>
      </c>
      <c r="B15" s="65">
        <v>563</v>
      </c>
      <c r="C15" s="66" t="str">
        <f t="shared" si="0"/>
        <v>Baranyai Janos</v>
      </c>
    </row>
    <row r="16" spans="1:3" ht="18.75" thickBot="1" x14ac:dyDescent="0.3">
      <c r="A16" s="67" t="s">
        <v>1191</v>
      </c>
      <c r="B16" s="68">
        <v>396</v>
      </c>
      <c r="C16" s="69" t="str">
        <f t="shared" si="0"/>
        <v>Barazian Vahan</v>
      </c>
    </row>
    <row r="17" spans="1:3" ht="18.75" thickBot="1" x14ac:dyDescent="0.3">
      <c r="A17" s="64" t="s">
        <v>1538</v>
      </c>
      <c r="B17" s="65">
        <v>512</v>
      </c>
      <c r="C17" s="66" t="str">
        <f t="shared" si="0"/>
        <v>Baric Matea</v>
      </c>
    </row>
    <row r="18" spans="1:3" ht="18.75" thickBot="1" x14ac:dyDescent="0.3">
      <c r="A18" s="67" t="s">
        <v>1242</v>
      </c>
      <c r="B18" s="68">
        <v>414</v>
      </c>
      <c r="C18" s="69" t="str">
        <f t="shared" si="0"/>
        <v>Barkoczi Csaba</v>
      </c>
    </row>
    <row r="19" spans="1:3" ht="18.75" thickBot="1" x14ac:dyDescent="0.3">
      <c r="A19" s="64" t="s">
        <v>1195</v>
      </c>
      <c r="B19" s="65">
        <v>397</v>
      </c>
      <c r="C19" s="66" t="str">
        <f t="shared" si="0"/>
        <v>Barsegyan Arkadi</v>
      </c>
    </row>
    <row r="20" spans="1:3" ht="18.75" thickBot="1" x14ac:dyDescent="0.3">
      <c r="A20" s="64" t="s">
        <v>2367</v>
      </c>
      <c r="B20" s="65">
        <v>711</v>
      </c>
      <c r="C20" s="66" t="str">
        <f t="shared" si="0"/>
        <v>Bauer Philipp</v>
      </c>
    </row>
    <row r="21" spans="1:3" ht="18.75" thickBot="1" x14ac:dyDescent="0.3">
      <c r="A21" s="67" t="s">
        <v>1069</v>
      </c>
      <c r="B21" s="68">
        <v>345</v>
      </c>
      <c r="C21" s="69" t="str">
        <f t="shared" si="0"/>
        <v>Baumann Gerhard</v>
      </c>
    </row>
    <row r="22" spans="1:3" ht="18.75" thickBot="1" x14ac:dyDescent="0.3">
      <c r="A22" s="64" t="s">
        <v>1073</v>
      </c>
      <c r="B22" s="65">
        <v>346</v>
      </c>
      <c r="C22" s="66" t="str">
        <f t="shared" si="0"/>
        <v>Baumann Hermann</v>
      </c>
    </row>
    <row r="23" spans="1:3" ht="18.75" thickBot="1" x14ac:dyDescent="0.3">
      <c r="A23" s="67" t="s">
        <v>2289</v>
      </c>
      <c r="B23" s="68">
        <v>682</v>
      </c>
      <c r="C23" s="69" t="str">
        <f t="shared" si="0"/>
        <v>Baumann Thomas</v>
      </c>
    </row>
    <row r="24" spans="1:3" ht="18.75" thickBot="1" x14ac:dyDescent="0.3">
      <c r="A24" s="67" t="s">
        <v>1266</v>
      </c>
      <c r="B24" s="68">
        <v>423</v>
      </c>
      <c r="C24" s="69" t="str">
        <f t="shared" si="0"/>
        <v>Baumgartner Nicole</v>
      </c>
    </row>
    <row r="25" spans="1:3" ht="18.75" thickBot="1" x14ac:dyDescent="0.3">
      <c r="A25" s="64" t="s">
        <v>1269</v>
      </c>
      <c r="B25" s="65">
        <v>424</v>
      </c>
      <c r="C25" s="66" t="str">
        <f t="shared" si="0"/>
        <v>Baumgartner Sabrina</v>
      </c>
    </row>
    <row r="26" spans="1:3" ht="18.75" thickBot="1" x14ac:dyDescent="0.3">
      <c r="A26" s="67" t="s">
        <v>340</v>
      </c>
      <c r="B26" s="68">
        <v>40</v>
      </c>
      <c r="C26" s="69" t="str">
        <f t="shared" si="0"/>
        <v>Beilschmied Michael</v>
      </c>
    </row>
    <row r="27" spans="1:3" ht="18.75" thickBot="1" x14ac:dyDescent="0.3">
      <c r="A27" s="64" t="s">
        <v>235</v>
      </c>
      <c r="B27" s="65">
        <v>1</v>
      </c>
      <c r="C27" s="66" t="str">
        <f t="shared" si="0"/>
        <v>Bekric Arnel</v>
      </c>
    </row>
    <row r="28" spans="1:3" ht="18.75" thickBot="1" x14ac:dyDescent="0.3">
      <c r="A28" s="67" t="s">
        <v>438</v>
      </c>
      <c r="B28" s="68">
        <v>81</v>
      </c>
      <c r="C28" s="69" t="str">
        <f t="shared" si="0"/>
        <v>Berger Roman</v>
      </c>
    </row>
    <row r="29" spans="1:3" ht="18.75" thickBot="1" x14ac:dyDescent="0.3">
      <c r="A29" s="64" t="s">
        <v>1422</v>
      </c>
      <c r="B29" s="65">
        <v>475</v>
      </c>
      <c r="C29" s="66" t="str">
        <f t="shared" si="0"/>
        <v>Berghammer Daniela</v>
      </c>
    </row>
    <row r="30" spans="1:3" ht="18.75" thickBot="1" x14ac:dyDescent="0.3">
      <c r="A30" s="67" t="s">
        <v>2392</v>
      </c>
      <c r="B30" s="68">
        <v>722</v>
      </c>
      <c r="C30" s="69" t="str">
        <f t="shared" si="0"/>
        <v>Berthold David</v>
      </c>
    </row>
    <row r="31" spans="1:3" ht="18.75" thickBot="1" x14ac:dyDescent="0.3">
      <c r="A31" s="67" t="s">
        <v>997</v>
      </c>
      <c r="B31" s="68">
        <v>314</v>
      </c>
      <c r="C31" s="69" t="str">
        <f t="shared" si="0"/>
        <v>Bettazza Manfred</v>
      </c>
    </row>
    <row r="32" spans="1:3" ht="18.75" thickBot="1" x14ac:dyDescent="0.3">
      <c r="A32" s="64" t="s">
        <v>1015</v>
      </c>
      <c r="B32" s="65">
        <v>322</v>
      </c>
      <c r="C32" s="66" t="str">
        <f t="shared" si="0"/>
        <v>Bichler David</v>
      </c>
    </row>
    <row r="33" spans="1:3" ht="18.75" thickBot="1" x14ac:dyDescent="0.3">
      <c r="A33" s="67" t="s">
        <v>2358</v>
      </c>
      <c r="B33" s="68">
        <v>707</v>
      </c>
      <c r="C33" s="69" t="str">
        <f t="shared" si="0"/>
        <v>Bilalic Alisa</v>
      </c>
    </row>
    <row r="34" spans="1:3" ht="18.75" thickBot="1" x14ac:dyDescent="0.3">
      <c r="A34" s="67" t="s">
        <v>2327</v>
      </c>
      <c r="B34" s="68">
        <v>697</v>
      </c>
      <c r="C34" s="69" t="str">
        <f t="shared" si="0"/>
        <v>Bilalic Anes</v>
      </c>
    </row>
    <row r="35" spans="1:3" ht="18.75" thickBot="1" x14ac:dyDescent="0.3">
      <c r="A35" s="67" t="s">
        <v>2052</v>
      </c>
      <c r="B35" s="68">
        <v>586</v>
      </c>
      <c r="C35" s="69" t="str">
        <f t="shared" si="0"/>
        <v>Biringer David</v>
      </c>
    </row>
    <row r="36" spans="1:3" ht="18.75" thickBot="1" x14ac:dyDescent="0.3">
      <c r="A36" s="64" t="s">
        <v>1112</v>
      </c>
      <c r="B36" s="65">
        <v>364</v>
      </c>
      <c r="C36" s="66" t="str">
        <f t="shared" si="0"/>
        <v>Blatny Franz</v>
      </c>
    </row>
    <row r="37" spans="1:3" ht="18.75" thickBot="1" x14ac:dyDescent="0.3">
      <c r="A37" s="67" t="s">
        <v>1641</v>
      </c>
      <c r="B37" s="68">
        <v>553</v>
      </c>
      <c r="C37" s="69" t="str">
        <f t="shared" si="0"/>
        <v>Boda Tarik</v>
      </c>
    </row>
    <row r="38" spans="1:3" ht="18.75" thickBot="1" x14ac:dyDescent="0.3">
      <c r="A38" s="67" t="s">
        <v>2419</v>
      </c>
      <c r="B38" s="68">
        <v>731</v>
      </c>
      <c r="C38" s="69" t="str">
        <f t="shared" si="0"/>
        <v>Bogensberger Egmund</v>
      </c>
    </row>
    <row r="39" spans="1:3" ht="18.75" thickBot="1" x14ac:dyDescent="0.3">
      <c r="A39" s="64" t="s">
        <v>541</v>
      </c>
      <c r="B39" s="65">
        <v>127</v>
      </c>
      <c r="C39" s="66" t="str">
        <f t="shared" si="0"/>
        <v>Bognar Johann</v>
      </c>
    </row>
    <row r="40" spans="1:3" ht="18.75" thickBot="1" x14ac:dyDescent="0.3">
      <c r="A40" s="67" t="s">
        <v>285</v>
      </c>
      <c r="B40" s="68">
        <v>18</v>
      </c>
      <c r="C40" s="69" t="str">
        <f t="shared" si="0"/>
        <v>Bohatschek Kurt</v>
      </c>
    </row>
    <row r="41" spans="1:3" ht="18.75" thickBot="1" x14ac:dyDescent="0.3">
      <c r="A41" s="64" t="s">
        <v>289</v>
      </c>
      <c r="B41" s="65">
        <v>19</v>
      </c>
      <c r="C41" s="66" t="str">
        <f t="shared" si="0"/>
        <v>Bohatschek Michael</v>
      </c>
    </row>
    <row r="42" spans="1:3" ht="18.75" thickBot="1" x14ac:dyDescent="0.3">
      <c r="A42" s="67" t="s">
        <v>1607</v>
      </c>
      <c r="B42" s="68">
        <v>539</v>
      </c>
      <c r="C42" s="69" t="str">
        <f t="shared" si="0"/>
        <v>Bologa Fabian</v>
      </c>
    </row>
    <row r="43" spans="1:3" ht="18.75" thickBot="1" x14ac:dyDescent="0.3">
      <c r="A43" s="64" t="s">
        <v>880</v>
      </c>
      <c r="B43" s="65">
        <v>270</v>
      </c>
      <c r="C43" s="66" t="str">
        <f t="shared" si="0"/>
        <v>Bologa Robert</v>
      </c>
    </row>
    <row r="44" spans="1:3" ht="18.75" thickBot="1" x14ac:dyDescent="0.3">
      <c r="A44" s="67" t="s">
        <v>1140</v>
      </c>
      <c r="B44" s="68">
        <v>375</v>
      </c>
      <c r="C44" s="69" t="str">
        <f t="shared" si="0"/>
        <v>Bosch Andreas</v>
      </c>
    </row>
    <row r="45" spans="1:3" ht="18.75" thickBot="1" x14ac:dyDescent="0.3">
      <c r="A45" s="64" t="s">
        <v>2026</v>
      </c>
      <c r="B45" s="65">
        <v>564</v>
      </c>
      <c r="C45" s="66" t="str">
        <f t="shared" si="0"/>
        <v>Boshidar Boshilov</v>
      </c>
    </row>
    <row r="46" spans="1:3" ht="18.75" thickBot="1" x14ac:dyDescent="0.3">
      <c r="A46" s="67" t="s">
        <v>514</v>
      </c>
      <c r="B46" s="68">
        <v>114</v>
      </c>
      <c r="C46" s="69" t="str">
        <f t="shared" si="0"/>
        <v>Böswarth Thomas</v>
      </c>
    </row>
    <row r="47" spans="1:3" ht="18.75" thickBot="1" x14ac:dyDescent="0.3">
      <c r="A47" s="64" t="s">
        <v>1425</v>
      </c>
      <c r="B47" s="65">
        <v>476</v>
      </c>
      <c r="C47" s="66" t="str">
        <f t="shared" si="0"/>
        <v>Brader Roman</v>
      </c>
    </row>
    <row r="48" spans="1:3" ht="18.75" thickBot="1" x14ac:dyDescent="0.3">
      <c r="A48" s="67" t="s">
        <v>2346</v>
      </c>
      <c r="B48" s="68">
        <v>703</v>
      </c>
      <c r="C48" s="69" t="str">
        <f t="shared" si="0"/>
        <v>Bramberger Lukas</v>
      </c>
    </row>
    <row r="49" spans="1:3" ht="18.75" thickBot="1" x14ac:dyDescent="0.3">
      <c r="A49" s="67" t="s">
        <v>2339</v>
      </c>
      <c r="B49" s="68">
        <v>701</v>
      </c>
      <c r="C49" s="69" t="str">
        <f t="shared" si="0"/>
        <v>Bramberger Sebastian</v>
      </c>
    </row>
    <row r="50" spans="1:3" ht="18.75" thickBot="1" x14ac:dyDescent="0.3">
      <c r="A50" s="64" t="s">
        <v>785</v>
      </c>
      <c r="B50" s="65">
        <v>229</v>
      </c>
      <c r="C50" s="66" t="str">
        <f t="shared" si="0"/>
        <v>Brandl Christian Ing.</v>
      </c>
    </row>
    <row r="51" spans="1:3" ht="18.75" thickBot="1" x14ac:dyDescent="0.3">
      <c r="A51" s="67" t="s">
        <v>1000</v>
      </c>
      <c r="B51" s="68">
        <v>315</v>
      </c>
      <c r="C51" s="69" t="str">
        <f t="shared" si="0"/>
        <v>Brandauer Manfred</v>
      </c>
    </row>
    <row r="52" spans="1:3" ht="18.75" thickBot="1" x14ac:dyDescent="0.3">
      <c r="A52" s="64" t="s">
        <v>692</v>
      </c>
      <c r="B52" s="65">
        <v>192</v>
      </c>
      <c r="C52" s="66" t="str">
        <f t="shared" si="0"/>
        <v>Brany Philip</v>
      </c>
    </row>
    <row r="53" spans="1:3" ht="18.75" thickBot="1" x14ac:dyDescent="0.3">
      <c r="A53" s="67" t="s">
        <v>1145</v>
      </c>
      <c r="B53" s="68">
        <v>376</v>
      </c>
      <c r="C53" s="69" t="str">
        <f t="shared" si="0"/>
        <v>Breiner Kurt</v>
      </c>
    </row>
    <row r="54" spans="1:3" ht="18.75" thickBot="1" x14ac:dyDescent="0.3">
      <c r="A54" s="64" t="s">
        <v>2256</v>
      </c>
      <c r="B54" s="65">
        <v>669</v>
      </c>
      <c r="C54" s="66" t="str">
        <f t="shared" si="0"/>
        <v>Bröckl Benjamin</v>
      </c>
    </row>
    <row r="55" spans="1:3" ht="18.75" thickBot="1" x14ac:dyDescent="0.3">
      <c r="A55" s="64" t="s">
        <v>1428</v>
      </c>
      <c r="B55" s="65">
        <v>477</v>
      </c>
      <c r="C55" s="66" t="str">
        <f t="shared" si="0"/>
        <v>Brunner Christopher</v>
      </c>
    </row>
    <row r="56" spans="1:3" ht="18.75" thickBot="1" x14ac:dyDescent="0.3">
      <c r="A56" s="67" t="s">
        <v>2</v>
      </c>
      <c r="B56" s="65">
        <v>599</v>
      </c>
      <c r="C56" s="66" t="str">
        <f t="shared" si="0"/>
        <v>Brunner Isabel</v>
      </c>
    </row>
    <row r="57" spans="1:3" ht="18.75" thickBot="1" x14ac:dyDescent="0.3">
      <c r="A57" s="67" t="s">
        <v>1610</v>
      </c>
      <c r="B57" s="68">
        <v>540</v>
      </c>
      <c r="C57" s="69" t="str">
        <f t="shared" si="0"/>
        <v>Brunner Mariella</v>
      </c>
    </row>
    <row r="58" spans="1:3" ht="18.75" thickBot="1" x14ac:dyDescent="0.3">
      <c r="A58" s="67" t="s">
        <v>2282</v>
      </c>
      <c r="B58" s="68">
        <v>679</v>
      </c>
      <c r="C58" s="69" t="str">
        <f t="shared" si="0"/>
        <v>Buchalla Andreas</v>
      </c>
    </row>
    <row r="59" spans="1:3" ht="18.75" thickBot="1" x14ac:dyDescent="0.3">
      <c r="A59" s="64" t="s">
        <v>920</v>
      </c>
      <c r="B59" s="65">
        <v>285</v>
      </c>
      <c r="C59" s="66" t="str">
        <f t="shared" si="0"/>
        <v>Bucher Reinhard</v>
      </c>
    </row>
    <row r="60" spans="1:3" ht="18.75" thickBot="1" x14ac:dyDescent="0.3">
      <c r="A60" s="67" t="s">
        <v>459</v>
      </c>
      <c r="B60" s="68">
        <v>90</v>
      </c>
      <c r="C60" s="69" t="str">
        <f t="shared" si="0"/>
        <v>Buchinger Rudolf</v>
      </c>
    </row>
    <row r="61" spans="1:3" ht="18.75" thickBot="1" x14ac:dyDescent="0.3">
      <c r="A61" s="64" t="s">
        <v>462</v>
      </c>
      <c r="B61" s="65">
        <v>91</v>
      </c>
      <c r="C61" s="66" t="str">
        <f t="shared" si="0"/>
        <v>Buchmayer Siegfried, Mag.</v>
      </c>
    </row>
    <row r="62" spans="1:3" ht="18.75" thickBot="1" x14ac:dyDescent="0.3">
      <c r="A62" s="67" t="s">
        <v>1147</v>
      </c>
      <c r="B62" s="68">
        <v>377</v>
      </c>
      <c r="C62" s="69" t="str">
        <f t="shared" si="0"/>
        <v>Buranich Christoph</v>
      </c>
    </row>
    <row r="63" spans="1:3" ht="18.75" thickBot="1" x14ac:dyDescent="0.3">
      <c r="A63" s="64" t="s">
        <v>241</v>
      </c>
      <c r="B63" s="65">
        <v>2</v>
      </c>
      <c r="C63" s="66" t="str">
        <f t="shared" si="0"/>
        <v>Burger Anton</v>
      </c>
    </row>
    <row r="64" spans="1:3" ht="18.75" thickBot="1" x14ac:dyDescent="0.3">
      <c r="A64" s="67" t="s">
        <v>1964</v>
      </c>
      <c r="B64" s="68">
        <v>570</v>
      </c>
      <c r="C64" s="69" t="str">
        <f t="shared" si="0"/>
        <v>Buschenreiter Raoul</v>
      </c>
    </row>
    <row r="65" spans="1:3" ht="18.75" thickBot="1" x14ac:dyDescent="0.3">
      <c r="A65" s="64" t="s">
        <v>244</v>
      </c>
      <c r="B65" s="65">
        <v>3</v>
      </c>
      <c r="C65" s="66" t="str">
        <f t="shared" si="0"/>
        <v>Ceidl Martin</v>
      </c>
    </row>
    <row r="66" spans="1:3" ht="18.75" thickBot="1" x14ac:dyDescent="0.3">
      <c r="A66" s="67" t="s">
        <v>625</v>
      </c>
      <c r="B66" s="68">
        <v>165</v>
      </c>
      <c r="C66" s="69" t="str">
        <f t="shared" si="0"/>
        <v>Chromik Martin</v>
      </c>
    </row>
    <row r="67" spans="1:3" ht="18.75" thickBot="1" x14ac:dyDescent="0.3">
      <c r="A67" s="67" t="s">
        <v>107</v>
      </c>
      <c r="B67" s="68">
        <v>629</v>
      </c>
      <c r="C67" s="69" t="str">
        <f t="shared" ref="C67:C131" si="1">VLOOKUP(B67,Athl01,2)</f>
        <v>Ciotoi Andrei</v>
      </c>
    </row>
    <row r="68" spans="1:3" ht="18.75" thickBot="1" x14ac:dyDescent="0.3">
      <c r="A68" s="64" t="s">
        <v>1198</v>
      </c>
      <c r="B68" s="65">
        <v>398</v>
      </c>
      <c r="C68" s="66" t="str">
        <f t="shared" si="1"/>
        <v>Dadour Georges Nöel</v>
      </c>
    </row>
    <row r="69" spans="1:3" ht="18.75" thickBot="1" x14ac:dyDescent="0.3">
      <c r="A69" s="67" t="s">
        <v>1149</v>
      </c>
      <c r="B69" s="68">
        <v>378</v>
      </c>
      <c r="C69" s="69" t="str">
        <f t="shared" si="1"/>
        <v>De Buigne Daniel</v>
      </c>
    </row>
    <row r="70" spans="1:3" ht="18.75" thickBot="1" x14ac:dyDescent="0.3">
      <c r="A70" s="64" t="s">
        <v>2038</v>
      </c>
      <c r="B70" s="65">
        <v>576</v>
      </c>
      <c r="C70" s="66" t="str">
        <f t="shared" si="1"/>
        <v>Degwerth Andreas</v>
      </c>
    </row>
    <row r="71" spans="1:3" ht="18.75" thickBot="1" x14ac:dyDescent="0.3">
      <c r="A71" s="67" t="s">
        <v>1273</v>
      </c>
      <c r="B71" s="68">
        <v>425</v>
      </c>
      <c r="C71" s="69" t="str">
        <f t="shared" si="1"/>
        <v>Demeter Norbert</v>
      </c>
    </row>
    <row r="72" spans="1:3" ht="18.75" thickBot="1" x14ac:dyDescent="0.3">
      <c r="A72" s="64" t="s">
        <v>2062</v>
      </c>
      <c r="B72" s="65">
        <v>591</v>
      </c>
      <c r="C72" s="66" t="str">
        <f t="shared" si="1"/>
        <v>Demir Hasan</v>
      </c>
    </row>
    <row r="73" spans="1:3" ht="18.75" thickBot="1" x14ac:dyDescent="0.3">
      <c r="A73" s="67" t="s">
        <v>748</v>
      </c>
      <c r="B73" s="68">
        <v>214</v>
      </c>
      <c r="C73" s="69" t="str">
        <f t="shared" si="1"/>
        <v>Diana Ciprian</v>
      </c>
    </row>
    <row r="74" spans="1:3" ht="18.75" thickBot="1" x14ac:dyDescent="0.3">
      <c r="A74" s="64" t="s">
        <v>1049</v>
      </c>
      <c r="B74" s="65">
        <v>337</v>
      </c>
      <c r="C74" s="66" t="str">
        <f t="shared" si="1"/>
        <v>Diem Rudolf</v>
      </c>
    </row>
    <row r="75" spans="1:3" ht="18.75" thickBot="1" x14ac:dyDescent="0.3">
      <c r="A75" s="67" t="s">
        <v>291</v>
      </c>
      <c r="B75" s="68">
        <v>20</v>
      </c>
      <c r="C75" s="69" t="str">
        <f t="shared" si="1"/>
        <v>Diglas Ernst</v>
      </c>
    </row>
    <row r="76" spans="1:3" ht="18.75" thickBot="1" x14ac:dyDescent="0.3">
      <c r="A76" s="64" t="s">
        <v>884</v>
      </c>
      <c r="B76" s="65">
        <v>271</v>
      </c>
      <c r="C76" s="66" t="str">
        <f t="shared" si="1"/>
        <v>Dogan Muhammet</v>
      </c>
    </row>
    <row r="77" spans="1:3" ht="18.75" thickBot="1" x14ac:dyDescent="0.3">
      <c r="A77" s="67" t="s">
        <v>2306</v>
      </c>
      <c r="B77" s="68">
        <v>690</v>
      </c>
      <c r="C77" s="69" t="str">
        <f t="shared" si="1"/>
        <v>Dollinger Stefan</v>
      </c>
    </row>
    <row r="78" spans="1:3" ht="18.75" thickBot="1" x14ac:dyDescent="0.3">
      <c r="A78" s="67" t="s">
        <v>416</v>
      </c>
      <c r="B78" s="68">
        <v>71</v>
      </c>
      <c r="C78" s="69" t="str">
        <f t="shared" si="1"/>
        <v>Doppler Florian</v>
      </c>
    </row>
    <row r="79" spans="1:3" ht="18.75" thickBot="1" x14ac:dyDescent="0.3">
      <c r="A79" s="64" t="s">
        <v>628</v>
      </c>
      <c r="B79" s="65">
        <v>166</v>
      </c>
      <c r="C79" s="66" t="str">
        <f t="shared" si="1"/>
        <v>Dunay Anton</v>
      </c>
    </row>
    <row r="80" spans="1:3" ht="18.75" thickBot="1" x14ac:dyDescent="0.3">
      <c r="A80" s="67" t="s">
        <v>1276</v>
      </c>
      <c r="B80" s="68">
        <v>426</v>
      </c>
      <c r="C80" s="69" t="str">
        <f t="shared" si="1"/>
        <v>Dunay Dominik</v>
      </c>
    </row>
    <row r="81" spans="1:3" ht="18.75" thickBot="1" x14ac:dyDescent="0.3">
      <c r="A81" s="64" t="s">
        <v>630</v>
      </c>
      <c r="B81" s="65">
        <v>167</v>
      </c>
      <c r="C81" s="66" t="str">
        <f t="shared" si="1"/>
        <v>Dunay Wolfgang</v>
      </c>
    </row>
    <row r="82" spans="1:3" ht="18.75" thickBot="1" x14ac:dyDescent="0.3">
      <c r="A82" s="67" t="s">
        <v>751</v>
      </c>
      <c r="B82" s="68">
        <v>215</v>
      </c>
      <c r="C82" s="69" t="str">
        <f t="shared" si="1"/>
        <v>Dürnberger Patrick</v>
      </c>
    </row>
    <row r="83" spans="1:3" ht="18.75" thickBot="1" x14ac:dyDescent="0.3">
      <c r="A83" s="64" t="s">
        <v>584</v>
      </c>
      <c r="B83" s="65">
        <v>146</v>
      </c>
      <c r="C83" s="66" t="str">
        <f t="shared" si="1"/>
        <v>Dusch Melanie</v>
      </c>
    </row>
    <row r="84" spans="1:3" ht="18.75" thickBot="1" x14ac:dyDescent="0.3">
      <c r="A84" s="67" t="s">
        <v>247</v>
      </c>
      <c r="B84" s="68">
        <v>4</v>
      </c>
      <c r="C84" s="69" t="str">
        <f t="shared" si="1"/>
        <v>Dvorak Richard</v>
      </c>
    </row>
    <row r="85" spans="1:3" ht="18.75" thickBot="1" x14ac:dyDescent="0.3">
      <c r="A85" s="64" t="s">
        <v>249</v>
      </c>
      <c r="B85" s="65">
        <v>5</v>
      </c>
      <c r="C85" s="66" t="str">
        <f t="shared" si="1"/>
        <v>Dvorak Rudolf</v>
      </c>
    </row>
    <row r="86" spans="1:3" ht="18.75" thickBot="1" x14ac:dyDescent="0.3">
      <c r="A86" s="64" t="s">
        <v>2417</v>
      </c>
      <c r="B86" s="65">
        <v>730</v>
      </c>
      <c r="C86" s="66" t="str">
        <f t="shared" si="1"/>
        <v>Dykovets Eugen</v>
      </c>
    </row>
    <row r="87" spans="1:3" ht="18.75" thickBot="1" x14ac:dyDescent="0.3">
      <c r="A87" s="67" t="s">
        <v>1280</v>
      </c>
      <c r="B87" s="68">
        <v>427</v>
      </c>
      <c r="C87" s="69" t="str">
        <f t="shared" si="1"/>
        <v>Dzambekov Umar</v>
      </c>
    </row>
    <row r="88" spans="1:3" ht="18.75" thickBot="1" x14ac:dyDescent="0.3">
      <c r="A88" s="64" t="s">
        <v>833</v>
      </c>
      <c r="B88" s="65">
        <v>251</v>
      </c>
      <c r="C88" s="66" t="str">
        <f t="shared" si="1"/>
        <v>Ebner Christian</v>
      </c>
    </row>
    <row r="89" spans="1:3" ht="18.75" thickBot="1" x14ac:dyDescent="0.3">
      <c r="A89" s="67" t="s">
        <v>836</v>
      </c>
      <c r="B89" s="68">
        <v>252</v>
      </c>
      <c r="C89" s="69" t="str">
        <f t="shared" si="1"/>
        <v>Ebner Daniel</v>
      </c>
    </row>
    <row r="90" spans="1:3" ht="18.75" thickBot="1" x14ac:dyDescent="0.3">
      <c r="A90" s="64" t="s">
        <v>838</v>
      </c>
      <c r="B90" s="65">
        <v>253</v>
      </c>
      <c r="C90" s="66" t="str">
        <f t="shared" si="1"/>
        <v>Ebner Helmut</v>
      </c>
    </row>
    <row r="91" spans="1:3" ht="18.75" thickBot="1" x14ac:dyDescent="0.3">
      <c r="A91" s="67" t="s">
        <v>2405</v>
      </c>
      <c r="B91" s="68">
        <v>726</v>
      </c>
      <c r="C91" s="69" t="str">
        <f t="shared" si="1"/>
        <v>Ebner Maximilian</v>
      </c>
    </row>
    <row r="92" spans="1:3" ht="18.75" thickBot="1" x14ac:dyDescent="0.3">
      <c r="A92" s="64" t="s">
        <v>2259</v>
      </c>
      <c r="B92" s="65">
        <v>670</v>
      </c>
      <c r="C92" s="66" t="str">
        <f t="shared" si="1"/>
        <v>Ebner Michaela</v>
      </c>
    </row>
    <row r="93" spans="1:3" ht="18.75" thickBot="1" x14ac:dyDescent="0.3">
      <c r="A93" s="67" t="s">
        <v>753</v>
      </c>
      <c r="B93" s="68">
        <v>216</v>
      </c>
      <c r="C93" s="69" t="str">
        <f t="shared" si="1"/>
        <v>Ecker Gottfried</v>
      </c>
    </row>
    <row r="94" spans="1:3" ht="18.75" thickBot="1" x14ac:dyDescent="0.3">
      <c r="A94" s="64" t="s">
        <v>1283</v>
      </c>
      <c r="B94" s="65">
        <v>428</v>
      </c>
      <c r="C94" s="66" t="str">
        <f t="shared" si="1"/>
        <v>Edelbauer Sara</v>
      </c>
    </row>
    <row r="95" spans="1:3" ht="18.75" thickBot="1" x14ac:dyDescent="0.3">
      <c r="A95" s="67" t="s">
        <v>1286</v>
      </c>
      <c r="B95" s="68">
        <v>429</v>
      </c>
      <c r="C95" s="69" t="str">
        <f t="shared" si="1"/>
        <v>Edelbauer Tobias</v>
      </c>
    </row>
    <row r="96" spans="1:3" ht="18.75" thickBot="1" x14ac:dyDescent="0.3">
      <c r="A96" s="64" t="s">
        <v>2054</v>
      </c>
      <c r="B96" s="65">
        <v>587</v>
      </c>
      <c r="C96" s="66" t="str">
        <f t="shared" si="1"/>
        <v>Eder Marco</v>
      </c>
    </row>
    <row r="97" spans="1:3" ht="18.75" thickBot="1" x14ac:dyDescent="0.3">
      <c r="A97" s="67" t="s">
        <v>1289</v>
      </c>
      <c r="B97" s="68">
        <v>430</v>
      </c>
      <c r="C97" s="69" t="str">
        <f t="shared" si="1"/>
        <v>Eder Michael</v>
      </c>
    </row>
    <row r="98" spans="1:3" ht="18.75" thickBot="1" x14ac:dyDescent="0.3">
      <c r="A98" s="64" t="s">
        <v>971</v>
      </c>
      <c r="B98" s="65">
        <v>304</v>
      </c>
      <c r="C98" s="66" t="str">
        <f t="shared" si="1"/>
        <v>Egger Andreas</v>
      </c>
    </row>
    <row r="99" spans="1:3" ht="18.75" thickBot="1" x14ac:dyDescent="0.3">
      <c r="A99" s="67" t="s">
        <v>1485</v>
      </c>
      <c r="B99" s="68">
        <v>495</v>
      </c>
      <c r="C99" s="69" t="str">
        <f t="shared" si="1"/>
        <v>Egger Michael</v>
      </c>
    </row>
    <row r="100" spans="1:3" ht="18.75" thickBot="1" x14ac:dyDescent="0.3">
      <c r="A100" s="64" t="s">
        <v>1488</v>
      </c>
      <c r="B100" s="65">
        <v>496</v>
      </c>
      <c r="C100" s="66" t="str">
        <f t="shared" si="1"/>
        <v>Egger Peter</v>
      </c>
    </row>
    <row r="101" spans="1:3" ht="18.75" thickBot="1" x14ac:dyDescent="0.3">
      <c r="A101" s="67" t="s">
        <v>1482</v>
      </c>
      <c r="B101" s="68">
        <v>494</v>
      </c>
      <c r="C101" s="69" t="str">
        <f t="shared" si="1"/>
        <v>Egg Lukas</v>
      </c>
    </row>
    <row r="102" spans="1:3" ht="18.75" thickBot="1" x14ac:dyDescent="0.3">
      <c r="A102" s="64" t="s">
        <v>632</v>
      </c>
      <c r="B102" s="65">
        <v>168</v>
      </c>
      <c r="C102" s="66" t="str">
        <f t="shared" si="1"/>
        <v>Ehrengruber Florian</v>
      </c>
    </row>
    <row r="103" spans="1:3" ht="18.75" thickBot="1" x14ac:dyDescent="0.3">
      <c r="A103" s="67" t="s">
        <v>634</v>
      </c>
      <c r="B103" s="68">
        <v>169</v>
      </c>
      <c r="C103" s="69" t="str">
        <f t="shared" si="1"/>
        <v>Ehrengruber Stefan</v>
      </c>
    </row>
    <row r="104" spans="1:3" ht="18.75" thickBot="1" x14ac:dyDescent="0.3">
      <c r="A104" s="64" t="s">
        <v>840</v>
      </c>
      <c r="B104" s="65">
        <v>254</v>
      </c>
      <c r="C104" s="66" t="str">
        <f t="shared" si="1"/>
        <v>Eichhorn Jürgen</v>
      </c>
    </row>
    <row r="105" spans="1:3" ht="18.75" thickBot="1" x14ac:dyDescent="0.3">
      <c r="A105" s="67" t="s">
        <v>703</v>
      </c>
      <c r="B105" s="68">
        <v>196</v>
      </c>
      <c r="C105" s="69" t="str">
        <f t="shared" si="1"/>
        <v>Eichhorn Nina</v>
      </c>
    </row>
    <row r="106" spans="1:3" ht="18.75" thickBot="1" x14ac:dyDescent="0.3">
      <c r="A106" s="64" t="s">
        <v>1292</v>
      </c>
      <c r="B106" s="65">
        <v>431</v>
      </c>
      <c r="C106" s="66" t="str">
        <f t="shared" si="1"/>
        <v>Eichinger Celine</v>
      </c>
    </row>
    <row r="107" spans="1:3" ht="18.75" thickBot="1" x14ac:dyDescent="0.3">
      <c r="A107" s="67" t="s">
        <v>1295</v>
      </c>
      <c r="B107" s="68">
        <v>432</v>
      </c>
      <c r="C107" s="69" t="str">
        <f t="shared" si="1"/>
        <v>Eigl Corinna</v>
      </c>
    </row>
    <row r="108" spans="1:3" ht="18.75" thickBot="1" x14ac:dyDescent="0.3">
      <c r="A108" s="64" t="s">
        <v>975</v>
      </c>
      <c r="B108" s="65">
        <v>305</v>
      </c>
      <c r="C108" s="66" t="str">
        <f t="shared" si="1"/>
        <v>Einberger Kurt</v>
      </c>
    </row>
    <row r="109" spans="1:3" ht="18.75" thickBot="1" x14ac:dyDescent="0.3">
      <c r="A109" s="67" t="s">
        <v>1491</v>
      </c>
      <c r="B109" s="68">
        <v>497</v>
      </c>
      <c r="C109" s="69" t="str">
        <f t="shared" si="1"/>
        <v>Eisen David</v>
      </c>
    </row>
    <row r="110" spans="1:3" ht="18.75" thickBot="1" x14ac:dyDescent="0.3">
      <c r="A110" s="67" t="s">
        <v>2333</v>
      </c>
      <c r="B110" s="68">
        <v>699</v>
      </c>
      <c r="C110" s="69" t="str">
        <f t="shared" si="1"/>
        <v>Eißert Alexander</v>
      </c>
    </row>
    <row r="111" spans="1:3" ht="18.75" thickBot="1" x14ac:dyDescent="0.3">
      <c r="A111" s="64" t="s">
        <v>1548</v>
      </c>
      <c r="B111" s="65">
        <v>515</v>
      </c>
      <c r="C111" s="66" t="str">
        <f t="shared" si="1"/>
        <v>Eitler Günther</v>
      </c>
    </row>
    <row r="112" spans="1:3" ht="18.75" thickBot="1" x14ac:dyDescent="0.3">
      <c r="A112" s="67" t="s">
        <v>1494</v>
      </c>
      <c r="B112" s="68">
        <v>498</v>
      </c>
      <c r="C112" s="69" t="str">
        <f t="shared" si="1"/>
        <v>Eitzenberger Dominik</v>
      </c>
    </row>
    <row r="113" spans="1:3" ht="18.75" thickBot="1" x14ac:dyDescent="0.3">
      <c r="A113" s="67" t="s">
        <v>134</v>
      </c>
      <c r="B113" s="68">
        <v>643</v>
      </c>
      <c r="C113" s="69" t="str">
        <f t="shared" si="1"/>
        <v>El Rashidy Mohamed</v>
      </c>
    </row>
    <row r="114" spans="1:3" ht="18.75" thickBot="1" x14ac:dyDescent="0.3">
      <c r="A114" s="64" t="s">
        <v>721</v>
      </c>
      <c r="B114" s="65">
        <v>202</v>
      </c>
      <c r="C114" s="66" t="str">
        <f t="shared" si="1"/>
        <v>Embacher Anton</v>
      </c>
    </row>
    <row r="115" spans="1:3" ht="18.75" thickBot="1" x14ac:dyDescent="0.3">
      <c r="A115" s="67" t="s">
        <v>724</v>
      </c>
      <c r="B115" s="68">
        <v>203</v>
      </c>
      <c r="C115" s="69" t="str">
        <f t="shared" si="1"/>
        <v>Embacher Jessica</v>
      </c>
    </row>
    <row r="116" spans="1:3" ht="18.75" thickBot="1" x14ac:dyDescent="0.3">
      <c r="A116" s="64" t="s">
        <v>1002</v>
      </c>
      <c r="B116" s="65">
        <v>316</v>
      </c>
      <c r="C116" s="66" t="str">
        <f t="shared" si="1"/>
        <v>Endörfer Manuel</v>
      </c>
    </row>
    <row r="117" spans="1:3" ht="18.75" thickBot="1" x14ac:dyDescent="0.3">
      <c r="A117" s="67" t="s">
        <v>1541</v>
      </c>
      <c r="B117" s="68">
        <v>513</v>
      </c>
      <c r="C117" s="69" t="str">
        <f t="shared" si="1"/>
        <v>Enke Christoph</v>
      </c>
    </row>
    <row r="118" spans="1:3" ht="18.75" thickBot="1" x14ac:dyDescent="0.3">
      <c r="A118" s="64" t="s">
        <v>756</v>
      </c>
      <c r="B118" s="65">
        <v>217</v>
      </c>
      <c r="C118" s="66" t="str">
        <f t="shared" si="1"/>
        <v>Esterbauer Franz</v>
      </c>
    </row>
    <row r="119" spans="1:3" ht="18.75" thickBot="1" x14ac:dyDescent="0.3">
      <c r="A119" s="64" t="s">
        <v>2361</v>
      </c>
      <c r="B119" s="65">
        <v>708</v>
      </c>
      <c r="C119" s="66" t="str">
        <f t="shared" si="1"/>
        <v>Falb Nikolaus</v>
      </c>
    </row>
    <row r="120" spans="1:3" ht="18.75" thickBot="1" x14ac:dyDescent="0.3">
      <c r="A120" s="64" t="s">
        <v>118</v>
      </c>
      <c r="B120" s="65">
        <v>637</v>
      </c>
      <c r="C120" s="66" t="str">
        <f t="shared" si="1"/>
        <v>Falb Pia</v>
      </c>
    </row>
    <row r="121" spans="1:3" ht="18.75" thickBot="1" x14ac:dyDescent="0.3">
      <c r="A121" s="67" t="s">
        <v>1298</v>
      </c>
      <c r="B121" s="68">
        <v>433</v>
      </c>
      <c r="C121" s="69" t="str">
        <f t="shared" si="1"/>
        <v>Fallnbügl Kerstin</v>
      </c>
    </row>
    <row r="122" spans="1:3" ht="18.75" thickBot="1" x14ac:dyDescent="0.3">
      <c r="A122" s="64" t="s">
        <v>587</v>
      </c>
      <c r="B122" s="65">
        <v>147</v>
      </c>
      <c r="C122" s="66" t="str">
        <f t="shared" si="1"/>
        <v>Faltin Cäcilia</v>
      </c>
    </row>
    <row r="123" spans="1:3" ht="18.75" thickBot="1" x14ac:dyDescent="0.3">
      <c r="A123" s="64" t="s">
        <v>122</v>
      </c>
      <c r="B123" s="65">
        <v>639</v>
      </c>
      <c r="C123" s="66" t="str">
        <f t="shared" si="1"/>
        <v>Fantner Markus</v>
      </c>
    </row>
    <row r="124" spans="1:3" ht="18.75" thickBot="1" x14ac:dyDescent="0.3">
      <c r="A124" s="64" t="s">
        <v>120</v>
      </c>
      <c r="B124" s="65">
        <v>638</v>
      </c>
      <c r="C124" s="66" t="str">
        <f t="shared" si="1"/>
        <v>Fantner Robert</v>
      </c>
    </row>
    <row r="125" spans="1:3" ht="18.75" thickBot="1" x14ac:dyDescent="0.3">
      <c r="A125" s="67" t="s">
        <v>1628</v>
      </c>
      <c r="B125" s="68">
        <v>547</v>
      </c>
      <c r="C125" s="69" t="str">
        <f t="shared" si="1"/>
        <v>Fassl Michael</v>
      </c>
    </row>
    <row r="126" spans="1:3" ht="18.75" thickBot="1" x14ac:dyDescent="0.3">
      <c r="A126" s="64" t="s">
        <v>1635</v>
      </c>
      <c r="B126" s="65">
        <v>550</v>
      </c>
      <c r="C126" s="66" t="str">
        <f t="shared" si="1"/>
        <v>Feichtinger Lukas</v>
      </c>
    </row>
    <row r="127" spans="1:3" ht="18.75" thickBot="1" x14ac:dyDescent="0.3">
      <c r="A127" s="67" t="s">
        <v>1613</v>
      </c>
      <c r="B127" s="68">
        <v>541</v>
      </c>
      <c r="C127" s="69" t="str">
        <f t="shared" si="1"/>
        <v>Feiler Thomas</v>
      </c>
    </row>
    <row r="128" spans="1:3" ht="18.75" thickBot="1" x14ac:dyDescent="0.3">
      <c r="A128" s="64" t="s">
        <v>1172</v>
      </c>
      <c r="B128" s="65">
        <v>388</v>
      </c>
      <c r="C128" s="66" t="str">
        <f t="shared" si="1"/>
        <v>Fenzl Adolf</v>
      </c>
    </row>
    <row r="129" spans="1:3" ht="18.75" thickBot="1" x14ac:dyDescent="0.3">
      <c r="A129" s="67" t="s">
        <v>409</v>
      </c>
      <c r="B129" s="68">
        <v>68</v>
      </c>
      <c r="C129" s="69" t="str">
        <f t="shared" si="1"/>
        <v>Fenzl Edith</v>
      </c>
    </row>
    <row r="130" spans="1:3" ht="18.75" thickBot="1" x14ac:dyDescent="0.3">
      <c r="A130" s="64" t="s">
        <v>414</v>
      </c>
      <c r="B130" s="65">
        <v>70</v>
      </c>
      <c r="C130" s="66" t="str">
        <f t="shared" si="1"/>
        <v>Fenzl Josef jun.</v>
      </c>
    </row>
    <row r="131" spans="1:3" ht="18.75" thickBot="1" x14ac:dyDescent="0.3">
      <c r="A131" s="67" t="s">
        <v>412</v>
      </c>
      <c r="B131" s="68">
        <v>69</v>
      </c>
      <c r="C131" s="69" t="str">
        <f t="shared" si="1"/>
        <v>Fenzl Josef sen.</v>
      </c>
    </row>
    <row r="132" spans="1:3" ht="18.75" thickBot="1" x14ac:dyDescent="0.3">
      <c r="A132" s="64" t="s">
        <v>636</v>
      </c>
      <c r="B132" s="65">
        <v>170</v>
      </c>
      <c r="C132" s="66" t="str">
        <f t="shared" ref="C132:C195" si="2">VLOOKUP(B132,Athl01,2)</f>
        <v>Fertl Markus</v>
      </c>
    </row>
    <row r="133" spans="1:3" ht="18.75" thickBot="1" x14ac:dyDescent="0.3">
      <c r="A133" s="67" t="s">
        <v>1151</v>
      </c>
      <c r="B133" s="68">
        <v>379</v>
      </c>
      <c r="C133" s="69" t="str">
        <f t="shared" si="2"/>
        <v>Fessl Patrick</v>
      </c>
    </row>
    <row r="134" spans="1:3" ht="18.75" thickBot="1" x14ac:dyDescent="0.3">
      <c r="A134" s="64" t="s">
        <v>1649</v>
      </c>
      <c r="B134" s="65">
        <v>557</v>
      </c>
      <c r="C134" s="66" t="str">
        <f t="shared" si="2"/>
        <v>Feuchtl Kevin</v>
      </c>
    </row>
    <row r="135" spans="1:3" ht="18.75" thickBot="1" x14ac:dyDescent="0.3">
      <c r="A135" s="64" t="s">
        <v>93</v>
      </c>
      <c r="B135" s="65">
        <v>621</v>
      </c>
      <c r="C135" s="66" t="str">
        <f t="shared" si="2"/>
        <v>Feucht Markus</v>
      </c>
    </row>
    <row r="136" spans="1:3" ht="18.75" thickBot="1" x14ac:dyDescent="0.3">
      <c r="A136" s="67" t="s">
        <v>924</v>
      </c>
      <c r="B136" s="68">
        <v>286</v>
      </c>
      <c r="C136" s="69" t="str">
        <f t="shared" si="2"/>
        <v>Fink Alexander</v>
      </c>
    </row>
    <row r="137" spans="1:3" ht="18.75" thickBot="1" x14ac:dyDescent="0.3">
      <c r="A137" s="64" t="s">
        <v>1453</v>
      </c>
      <c r="B137" s="65">
        <v>485</v>
      </c>
      <c r="C137" s="66" t="str">
        <f t="shared" si="2"/>
        <v>Fink Julian</v>
      </c>
    </row>
    <row r="138" spans="1:3" ht="18.75" thickBot="1" x14ac:dyDescent="0.3">
      <c r="A138" s="67" t="s">
        <v>1300</v>
      </c>
      <c r="B138" s="68">
        <v>434</v>
      </c>
      <c r="C138" s="69" t="str">
        <f t="shared" si="2"/>
        <v>Fischer David</v>
      </c>
    </row>
    <row r="139" spans="1:3" ht="18.75" thickBot="1" x14ac:dyDescent="0.3">
      <c r="A139" s="64" t="s">
        <v>384</v>
      </c>
      <c r="B139" s="65">
        <v>58</v>
      </c>
      <c r="C139" s="66" t="str">
        <f t="shared" si="2"/>
        <v>Fischer Ewald</v>
      </c>
    </row>
    <row r="140" spans="1:3" ht="18.75" thickBot="1" x14ac:dyDescent="0.3">
      <c r="A140" s="64" t="s">
        <v>73</v>
      </c>
      <c r="B140" s="65">
        <v>612</v>
      </c>
      <c r="C140" s="66" t="str">
        <f t="shared" si="2"/>
        <v>Fischereder Josef</v>
      </c>
    </row>
    <row r="141" spans="1:3" ht="18.75" thickBot="1" x14ac:dyDescent="0.3">
      <c r="A141" s="67" t="s">
        <v>1302</v>
      </c>
      <c r="B141" s="68">
        <v>435</v>
      </c>
      <c r="C141" s="69" t="str">
        <f t="shared" si="2"/>
        <v>Fischer Sarah</v>
      </c>
    </row>
    <row r="142" spans="1:3" ht="18.75" thickBot="1" x14ac:dyDescent="0.3">
      <c r="A142" s="64" t="s">
        <v>1431</v>
      </c>
      <c r="B142" s="65">
        <v>478</v>
      </c>
      <c r="C142" s="66" t="str">
        <f t="shared" si="2"/>
        <v>Fischereder Simon</v>
      </c>
    </row>
    <row r="143" spans="1:3" ht="18.75" thickBot="1" x14ac:dyDescent="0.3">
      <c r="A143" s="67" t="s">
        <v>2293</v>
      </c>
      <c r="B143" s="68">
        <v>684</v>
      </c>
      <c r="C143" s="69" t="str">
        <f t="shared" si="2"/>
        <v>Fleis Christian</v>
      </c>
    </row>
    <row r="144" spans="1:3" ht="18.75" thickBot="1" x14ac:dyDescent="0.3">
      <c r="A144" s="67" t="s">
        <v>343</v>
      </c>
      <c r="B144" s="68">
        <v>41</v>
      </c>
      <c r="C144" s="69" t="str">
        <f t="shared" si="2"/>
        <v>Fleischer Manfred</v>
      </c>
    </row>
    <row r="145" spans="1:3" ht="18.75" thickBot="1" x14ac:dyDescent="0.3">
      <c r="A145" s="64" t="s">
        <v>1246</v>
      </c>
      <c r="B145" s="65">
        <v>415</v>
      </c>
      <c r="C145" s="66" t="str">
        <f t="shared" si="2"/>
        <v>Földi Tamas</v>
      </c>
    </row>
    <row r="146" spans="1:3" ht="18.75" thickBot="1" x14ac:dyDescent="0.3">
      <c r="A146" s="67" t="s">
        <v>418</v>
      </c>
      <c r="B146" s="68">
        <v>72</v>
      </c>
      <c r="C146" s="69" t="str">
        <f t="shared" si="2"/>
        <v>Förstel Michael</v>
      </c>
    </row>
    <row r="147" spans="1:3" ht="18.75" thickBot="1" x14ac:dyDescent="0.3">
      <c r="A147" s="64" t="s">
        <v>592</v>
      </c>
      <c r="B147" s="65">
        <v>149</v>
      </c>
      <c r="C147" s="66" t="str">
        <f t="shared" si="2"/>
        <v>Forster Philipp</v>
      </c>
    </row>
    <row r="148" spans="1:3" ht="18.75" thickBot="1" x14ac:dyDescent="0.3">
      <c r="A148" s="67" t="s">
        <v>726</v>
      </c>
      <c r="B148" s="68">
        <v>204</v>
      </c>
      <c r="C148" s="69" t="str">
        <f t="shared" si="2"/>
        <v>Frahamer Michael</v>
      </c>
    </row>
    <row r="149" spans="1:3" ht="18.75" thickBot="1" x14ac:dyDescent="0.3">
      <c r="A149" s="64" t="s">
        <v>1053</v>
      </c>
      <c r="B149" s="65">
        <v>338</v>
      </c>
      <c r="C149" s="66" t="str">
        <f t="shared" si="2"/>
        <v>Freisinger Stefan</v>
      </c>
    </row>
    <row r="150" spans="1:3" ht="18.75" thickBot="1" x14ac:dyDescent="0.3">
      <c r="A150" s="64" t="s">
        <v>2229</v>
      </c>
      <c r="B150" s="65">
        <v>657</v>
      </c>
      <c r="C150" s="66" t="str">
        <f t="shared" si="2"/>
        <v>Friedrich Leopold</v>
      </c>
    </row>
    <row r="151" spans="1:3" ht="18.75" thickBot="1" x14ac:dyDescent="0.3">
      <c r="A151" s="67" t="s">
        <v>1643</v>
      </c>
      <c r="B151" s="68">
        <v>554</v>
      </c>
      <c r="C151" s="69" t="str">
        <f t="shared" si="2"/>
        <v>Friedl Robert</v>
      </c>
    </row>
    <row r="152" spans="1:3" ht="18.75" thickBot="1" x14ac:dyDescent="0.3">
      <c r="A152" s="64" t="s">
        <v>2034</v>
      </c>
      <c r="B152" s="65">
        <v>573</v>
      </c>
      <c r="C152" s="66" t="str">
        <f t="shared" si="2"/>
        <v>Fuchs David</v>
      </c>
    </row>
    <row r="153" spans="1:3" ht="18.75" thickBot="1" x14ac:dyDescent="0.3">
      <c r="A153" s="67" t="s">
        <v>1075</v>
      </c>
      <c r="B153" s="68">
        <v>347</v>
      </c>
      <c r="C153" s="69" t="str">
        <f t="shared" si="2"/>
        <v>Fuchs Gerhard</v>
      </c>
    </row>
    <row r="154" spans="1:3" ht="18.75" thickBot="1" x14ac:dyDescent="0.3">
      <c r="A154" s="64" t="s">
        <v>590</v>
      </c>
      <c r="B154" s="65">
        <v>148</v>
      </c>
      <c r="C154" s="66" t="str">
        <f t="shared" si="2"/>
        <v>Fuchs Melanie</v>
      </c>
    </row>
    <row r="155" spans="1:3" ht="18.75" thickBot="1" x14ac:dyDescent="0.3">
      <c r="A155" s="64" t="s">
        <v>2245</v>
      </c>
      <c r="B155" s="65">
        <v>664</v>
      </c>
      <c r="C155" s="66" t="str">
        <f t="shared" si="2"/>
        <v>Fuchs Thomas</v>
      </c>
    </row>
    <row r="156" spans="1:3" ht="18.75" thickBot="1" x14ac:dyDescent="0.3">
      <c r="A156" s="67" t="s">
        <v>1077</v>
      </c>
      <c r="B156" s="68">
        <v>348</v>
      </c>
      <c r="C156" s="69" t="str">
        <f t="shared" si="2"/>
        <v>Fuchs Walter</v>
      </c>
    </row>
    <row r="157" spans="1:3" ht="18.75" thickBot="1" x14ac:dyDescent="0.3">
      <c r="A157" s="64" t="s">
        <v>1153</v>
      </c>
      <c r="B157" s="65">
        <v>380</v>
      </c>
      <c r="C157" s="66" t="str">
        <f t="shared" si="2"/>
        <v>Fürlinger Ulrich</v>
      </c>
    </row>
    <row r="158" spans="1:3" ht="18.75" thickBot="1" x14ac:dyDescent="0.3">
      <c r="A158" s="67" t="s">
        <v>2272</v>
      </c>
      <c r="B158" s="68">
        <v>675</v>
      </c>
      <c r="C158" s="69" t="str">
        <f t="shared" si="2"/>
        <v>Gaal Florian</v>
      </c>
    </row>
    <row r="159" spans="1:3" ht="18.75" thickBot="1" x14ac:dyDescent="0.3">
      <c r="A159" s="64" t="s">
        <v>101</v>
      </c>
      <c r="B159" s="65">
        <v>625</v>
      </c>
      <c r="C159" s="66" t="str">
        <f t="shared" si="2"/>
        <v>Galuska Franz</v>
      </c>
    </row>
    <row r="160" spans="1:3" ht="18.75" thickBot="1" x14ac:dyDescent="0.3">
      <c r="A160" s="67" t="s">
        <v>1175</v>
      </c>
      <c r="B160" s="68">
        <v>389</v>
      </c>
      <c r="C160" s="69" t="str">
        <f t="shared" si="2"/>
        <v>Ganzi Wolfgang</v>
      </c>
    </row>
    <row r="161" spans="1:3" ht="18.75" thickBot="1" x14ac:dyDescent="0.3">
      <c r="A161" s="67" t="s">
        <v>2267</v>
      </c>
      <c r="B161" s="68">
        <v>673</v>
      </c>
      <c r="C161" s="69" t="str">
        <f t="shared" si="2"/>
        <v>Gasteiner Hannes</v>
      </c>
    </row>
    <row r="162" spans="1:3" ht="18.75" thickBot="1" x14ac:dyDescent="0.3">
      <c r="A162" s="64" t="s">
        <v>1018</v>
      </c>
      <c r="B162" s="65">
        <v>323</v>
      </c>
      <c r="C162" s="66" t="str">
        <f t="shared" si="2"/>
        <v>Gebhart Dietmar</v>
      </c>
    </row>
    <row r="163" spans="1:3" ht="18.75" thickBot="1" x14ac:dyDescent="0.3">
      <c r="A163" s="67" t="s">
        <v>1020</v>
      </c>
      <c r="B163" s="68">
        <v>324</v>
      </c>
      <c r="C163" s="69" t="str">
        <f t="shared" si="2"/>
        <v>Geiger Patrick</v>
      </c>
    </row>
    <row r="164" spans="1:3" ht="18.75" thickBot="1" x14ac:dyDescent="0.3">
      <c r="A164" s="64" t="s">
        <v>843</v>
      </c>
      <c r="B164" s="65">
        <v>255</v>
      </c>
      <c r="C164" s="66" t="str">
        <f t="shared" si="2"/>
        <v>Giacomuzzi Markus</v>
      </c>
    </row>
    <row r="165" spans="1:3" ht="18.75" thickBot="1" x14ac:dyDescent="0.3">
      <c r="A165" s="67" t="s">
        <v>595</v>
      </c>
      <c r="B165" s="68">
        <v>150</v>
      </c>
      <c r="C165" s="69" t="str">
        <f t="shared" si="2"/>
        <v>Gmeiner Ronald</v>
      </c>
    </row>
    <row r="166" spans="1:3" ht="18.75" thickBot="1" x14ac:dyDescent="0.3">
      <c r="A166" s="67" t="s">
        <v>2312</v>
      </c>
      <c r="B166" s="68">
        <v>692</v>
      </c>
      <c r="C166" s="69" t="str">
        <f t="shared" si="2"/>
        <v>Goldschmidt Mathias</v>
      </c>
    </row>
    <row r="167" spans="1:3" ht="18.75" thickBot="1" x14ac:dyDescent="0.3">
      <c r="A167" s="67" t="s">
        <v>2315</v>
      </c>
      <c r="B167" s="68">
        <v>693</v>
      </c>
      <c r="C167" s="69" t="str">
        <f t="shared" si="2"/>
        <v>Goldschmidt Michael</v>
      </c>
    </row>
    <row r="168" spans="1:3" ht="18.75" thickBot="1" x14ac:dyDescent="0.3">
      <c r="A168" s="64" t="s">
        <v>597</v>
      </c>
      <c r="B168" s="65">
        <v>151</v>
      </c>
      <c r="C168" s="66" t="str">
        <f t="shared" si="2"/>
        <v>Goldschmidt Petra</v>
      </c>
    </row>
    <row r="169" spans="1:3" ht="18.75" thickBot="1" x14ac:dyDescent="0.3">
      <c r="A169" s="64" t="s">
        <v>2363</v>
      </c>
      <c r="B169" s="65">
        <v>709</v>
      </c>
      <c r="C169" s="66" t="str">
        <f t="shared" si="2"/>
        <v>Gomboc Lukas</v>
      </c>
    </row>
    <row r="170" spans="1:3" ht="18.75" thickBot="1" x14ac:dyDescent="0.3">
      <c r="A170" s="67" t="s">
        <v>1099</v>
      </c>
      <c r="B170" s="68">
        <v>358</v>
      </c>
      <c r="C170" s="69" t="str">
        <f t="shared" si="2"/>
        <v>Gössl Herbert</v>
      </c>
    </row>
    <row r="171" spans="1:3" ht="18.75" thickBot="1" x14ac:dyDescent="0.3">
      <c r="A171" s="67" t="s">
        <v>84</v>
      </c>
      <c r="B171" s="68">
        <v>616</v>
      </c>
      <c r="C171" s="69" t="str">
        <f t="shared" si="2"/>
        <v>Gotthart Philipp</v>
      </c>
    </row>
    <row r="172" spans="1:3" ht="18.75" thickBot="1" x14ac:dyDescent="0.3">
      <c r="A172" s="67" t="s">
        <v>2425</v>
      </c>
      <c r="B172" s="68">
        <v>678</v>
      </c>
      <c r="C172" s="69" t="str">
        <f t="shared" si="2"/>
        <v>Gottlieb Christian</v>
      </c>
    </row>
    <row r="173" spans="1:3" ht="18.75" thickBot="1" x14ac:dyDescent="0.3">
      <c r="A173" s="64" t="s">
        <v>639</v>
      </c>
      <c r="B173" s="65">
        <v>171</v>
      </c>
      <c r="C173" s="66" t="str">
        <f t="shared" si="2"/>
        <v>Grabenschweiger Isabella</v>
      </c>
    </row>
    <row r="174" spans="1:3" ht="18.75" thickBot="1" x14ac:dyDescent="0.3">
      <c r="A174" s="67" t="s">
        <v>1305</v>
      </c>
      <c r="B174" s="68">
        <v>436</v>
      </c>
      <c r="C174" s="69" t="str">
        <f t="shared" si="2"/>
        <v>Grabler Nadja</v>
      </c>
    </row>
    <row r="175" spans="1:3" ht="18.75" thickBot="1" x14ac:dyDescent="0.3">
      <c r="A175" s="64" t="s">
        <v>544</v>
      </c>
      <c r="B175" s="65">
        <v>128</v>
      </c>
      <c r="C175" s="66" t="str">
        <f t="shared" si="2"/>
        <v>Grabner Patrick</v>
      </c>
    </row>
    <row r="176" spans="1:3" ht="18.75" thickBot="1" x14ac:dyDescent="0.3">
      <c r="A176" s="67" t="s">
        <v>1079</v>
      </c>
      <c r="B176" s="68">
        <v>349</v>
      </c>
      <c r="C176" s="69" t="str">
        <f t="shared" si="2"/>
        <v>Gradinger Thomas</v>
      </c>
    </row>
    <row r="177" spans="1:3" ht="18.75" thickBot="1" x14ac:dyDescent="0.3">
      <c r="A177" s="64" t="s">
        <v>546</v>
      </c>
      <c r="B177" s="65">
        <v>129</v>
      </c>
      <c r="C177" s="66" t="str">
        <f t="shared" si="2"/>
        <v>Graf Franz</v>
      </c>
    </row>
    <row r="178" spans="1:3" ht="18.75" thickBot="1" x14ac:dyDescent="0.3">
      <c r="A178" s="67" t="s">
        <v>1223</v>
      </c>
      <c r="B178" s="68">
        <v>406</v>
      </c>
      <c r="C178" s="69" t="str">
        <f t="shared" si="2"/>
        <v>Graner Zoltan</v>
      </c>
    </row>
    <row r="179" spans="1:3" ht="18.75" thickBot="1" x14ac:dyDescent="0.3">
      <c r="A179" s="67" t="s">
        <v>2218</v>
      </c>
      <c r="B179" s="68">
        <v>653</v>
      </c>
      <c r="C179" s="69" t="str">
        <f t="shared" si="2"/>
        <v>Gratt Thomas</v>
      </c>
    </row>
    <row r="180" spans="1:3" ht="18.75" thickBot="1" x14ac:dyDescent="0.3">
      <c r="A180" s="64" t="s">
        <v>1434</v>
      </c>
      <c r="B180" s="65">
        <v>479</v>
      </c>
      <c r="C180" s="66" t="str">
        <f t="shared" si="2"/>
        <v>Grbesa Timo</v>
      </c>
    </row>
    <row r="181" spans="1:3" ht="18.75" thickBot="1" x14ac:dyDescent="0.3">
      <c r="A181" s="67" t="s">
        <v>2318</v>
      </c>
      <c r="B181" s="68">
        <v>694</v>
      </c>
      <c r="C181" s="69" t="str">
        <f t="shared" si="2"/>
        <v>Gregor Matthias</v>
      </c>
    </row>
    <row r="182" spans="1:3" ht="18.75" thickBot="1" x14ac:dyDescent="0.3">
      <c r="A182" s="67" t="s">
        <v>926</v>
      </c>
      <c r="B182" s="68">
        <v>287</v>
      </c>
      <c r="C182" s="69" t="str">
        <f t="shared" si="2"/>
        <v>Greimeister Gernot</v>
      </c>
    </row>
    <row r="183" spans="1:3" ht="18.75" thickBot="1" x14ac:dyDescent="0.3">
      <c r="A183" s="64" t="s">
        <v>901</v>
      </c>
      <c r="B183" s="65">
        <v>278</v>
      </c>
      <c r="C183" s="66" t="str">
        <f t="shared" si="2"/>
        <v>Greiner Harald</v>
      </c>
    </row>
    <row r="184" spans="1:3" ht="18.75" thickBot="1" x14ac:dyDescent="0.3">
      <c r="A184" s="67" t="s">
        <v>661</v>
      </c>
      <c r="B184" s="68">
        <v>180</v>
      </c>
      <c r="C184" s="69" t="str">
        <f t="shared" si="2"/>
        <v>Greiner Maximilian</v>
      </c>
    </row>
    <row r="185" spans="1:3" ht="18.75" thickBot="1" x14ac:dyDescent="0.3">
      <c r="A185" s="64" t="s">
        <v>904</v>
      </c>
      <c r="B185" s="65">
        <v>279</v>
      </c>
      <c r="C185" s="66" t="str">
        <f t="shared" si="2"/>
        <v>Greiner Thomas</v>
      </c>
    </row>
    <row r="186" spans="1:3" ht="18.75" thickBot="1" x14ac:dyDescent="0.3">
      <c r="A186" s="67" t="s">
        <v>2050</v>
      </c>
      <c r="B186" s="68">
        <v>585</v>
      </c>
      <c r="C186" s="69" t="str">
        <f t="shared" si="2"/>
        <v>Gressl Rene</v>
      </c>
    </row>
    <row r="187" spans="1:3" ht="18.75" thickBot="1" x14ac:dyDescent="0.3">
      <c r="A187" s="64" t="s">
        <v>1532</v>
      </c>
      <c r="B187" s="65">
        <v>510</v>
      </c>
      <c r="C187" s="66" t="str">
        <f t="shared" si="2"/>
        <v>Grinninger Jaqueline</v>
      </c>
    </row>
    <row r="188" spans="1:3" ht="18.75" thickBot="1" x14ac:dyDescent="0.3">
      <c r="A188" s="67" t="s">
        <v>76</v>
      </c>
      <c r="B188" s="68">
        <v>614</v>
      </c>
      <c r="C188" s="69" t="str">
        <f t="shared" si="2"/>
        <v>Grinninger Victoria</v>
      </c>
    </row>
    <row r="189" spans="1:3" ht="18.75" thickBot="1" x14ac:dyDescent="0.3">
      <c r="A189" s="67" t="s">
        <v>1308</v>
      </c>
      <c r="B189" s="68">
        <v>437</v>
      </c>
      <c r="C189" s="69" t="str">
        <f t="shared" si="2"/>
        <v>Groiss Kathrin</v>
      </c>
    </row>
    <row r="190" spans="1:3" ht="18.75" thickBot="1" x14ac:dyDescent="0.3">
      <c r="A190" s="64" t="s">
        <v>1311</v>
      </c>
      <c r="B190" s="65">
        <v>438</v>
      </c>
      <c r="C190" s="66" t="str">
        <f t="shared" si="2"/>
        <v>Gross Sebastian</v>
      </c>
    </row>
    <row r="191" spans="1:3" ht="18.75" thickBot="1" x14ac:dyDescent="0.3">
      <c r="A191" s="67" t="s">
        <v>1157</v>
      </c>
      <c r="B191" s="68">
        <v>381</v>
      </c>
      <c r="C191" s="69" t="str">
        <f t="shared" si="2"/>
        <v>Gruba Joca</v>
      </c>
    </row>
    <row r="192" spans="1:3" ht="18.75" thickBot="1" x14ac:dyDescent="0.3">
      <c r="A192" s="64" t="s">
        <v>641</v>
      </c>
      <c r="B192" s="65">
        <v>172</v>
      </c>
      <c r="C192" s="66" t="str">
        <f t="shared" si="2"/>
        <v>Gruber Christian</v>
      </c>
    </row>
    <row r="193" spans="1:3" ht="18.75" thickBot="1" x14ac:dyDescent="0.3">
      <c r="A193" s="64" t="s">
        <v>2276</v>
      </c>
      <c r="B193" s="65">
        <v>677</v>
      </c>
      <c r="C193" s="66" t="str">
        <f t="shared" si="2"/>
        <v>Gruber Florian</v>
      </c>
    </row>
    <row r="194" spans="1:3" ht="18.75" thickBot="1" x14ac:dyDescent="0.3">
      <c r="A194" s="67" t="s">
        <v>1655</v>
      </c>
      <c r="B194" s="68">
        <v>560</v>
      </c>
      <c r="C194" s="69" t="str">
        <f t="shared" si="2"/>
        <v>Gruber Gert</v>
      </c>
    </row>
    <row r="195" spans="1:3" ht="18.75" thickBot="1" x14ac:dyDescent="0.3">
      <c r="A195" s="64" t="s">
        <v>907</v>
      </c>
      <c r="B195" s="65">
        <v>280</v>
      </c>
      <c r="C195" s="66" t="str">
        <f t="shared" si="2"/>
        <v>Gruber Johann</v>
      </c>
    </row>
    <row r="196" spans="1:3" ht="18.75" thickBot="1" x14ac:dyDescent="0.3">
      <c r="A196" s="67" t="s">
        <v>421</v>
      </c>
      <c r="B196" s="68">
        <v>73</v>
      </c>
      <c r="C196" s="69" t="str">
        <f t="shared" ref="C196:C259" si="3">VLOOKUP(B196,Athl01,2)</f>
        <v>Gruber Rene</v>
      </c>
    </row>
    <row r="197" spans="1:3" ht="18.75" thickBot="1" x14ac:dyDescent="0.3">
      <c r="A197" s="64" t="s">
        <v>489</v>
      </c>
      <c r="B197" s="65">
        <v>104</v>
      </c>
      <c r="C197" s="66" t="str">
        <f t="shared" si="3"/>
        <v>Grubmüller Anton</v>
      </c>
    </row>
    <row r="198" spans="1:3" ht="18.75" thickBot="1" x14ac:dyDescent="0.3">
      <c r="A198" s="67" t="s">
        <v>347</v>
      </c>
      <c r="B198" s="68">
        <v>43</v>
      </c>
      <c r="C198" s="69" t="str">
        <f t="shared" si="3"/>
        <v>Grubmüller Jürgen</v>
      </c>
    </row>
    <row r="199" spans="1:3" ht="18.75" thickBot="1" x14ac:dyDescent="0.3">
      <c r="A199" s="64" t="s">
        <v>929</v>
      </c>
      <c r="B199" s="65">
        <v>288</v>
      </c>
      <c r="C199" s="66" t="str">
        <f t="shared" si="3"/>
        <v>Grundner Alfred</v>
      </c>
    </row>
    <row r="200" spans="1:3" ht="18.75" thickBot="1" x14ac:dyDescent="0.3">
      <c r="A200" s="67" t="s">
        <v>931</v>
      </c>
      <c r="B200" s="68">
        <v>289</v>
      </c>
      <c r="C200" s="69" t="str">
        <f t="shared" si="3"/>
        <v>Grundner Thomas</v>
      </c>
    </row>
    <row r="201" spans="1:3" ht="18.75" thickBot="1" x14ac:dyDescent="0.3">
      <c r="A201" s="64" t="s">
        <v>933</v>
      </c>
      <c r="B201" s="65">
        <v>290</v>
      </c>
      <c r="C201" s="66" t="str">
        <f t="shared" si="3"/>
        <v>Grundner Verena</v>
      </c>
    </row>
    <row r="202" spans="1:3" ht="18.75" thickBot="1" x14ac:dyDescent="0.3">
      <c r="A202" s="67" t="s">
        <v>954</v>
      </c>
      <c r="B202" s="68">
        <v>298</v>
      </c>
      <c r="C202" s="69" t="str">
        <f t="shared" si="3"/>
        <v>Grünner Daniel</v>
      </c>
    </row>
    <row r="203" spans="1:3" ht="18.75" thickBot="1" x14ac:dyDescent="0.3">
      <c r="A203" s="64" t="s">
        <v>957</v>
      </c>
      <c r="B203" s="65">
        <v>299</v>
      </c>
      <c r="C203" s="66" t="str">
        <f t="shared" si="3"/>
        <v>Grünner Philipp</v>
      </c>
    </row>
    <row r="204" spans="1:3" ht="18.75" thickBot="1" x14ac:dyDescent="0.3">
      <c r="A204" s="67" t="s">
        <v>2043</v>
      </c>
      <c r="B204" s="68">
        <v>579</v>
      </c>
      <c r="C204" s="69" t="str">
        <f t="shared" si="3"/>
        <v>Grusell Gustav</v>
      </c>
    </row>
    <row r="205" spans="1:3" ht="18.75" thickBot="1" x14ac:dyDescent="0.3">
      <c r="A205" s="64" t="s">
        <v>1578</v>
      </c>
      <c r="B205" s="65">
        <v>527</v>
      </c>
      <c r="C205" s="66" t="str">
        <f t="shared" si="3"/>
        <v>Gunz Herbert</v>
      </c>
    </row>
    <row r="206" spans="1:3" ht="18.75" thickBot="1" x14ac:dyDescent="0.3">
      <c r="A206" s="67" t="s">
        <v>1117</v>
      </c>
      <c r="B206" s="68">
        <v>365</v>
      </c>
      <c r="C206" s="69" t="str">
        <f t="shared" si="3"/>
        <v>Gursky Igor</v>
      </c>
    </row>
    <row r="207" spans="1:3" ht="18.75" thickBot="1" x14ac:dyDescent="0.3">
      <c r="A207" s="64" t="s">
        <v>1120</v>
      </c>
      <c r="B207" s="65">
        <v>366</v>
      </c>
      <c r="C207" s="66" t="str">
        <f t="shared" si="3"/>
        <v>Gursky Kamila</v>
      </c>
    </row>
    <row r="208" spans="1:3" ht="18.75" thickBot="1" x14ac:dyDescent="0.3">
      <c r="A208" s="67" t="s">
        <v>1177</v>
      </c>
      <c r="B208" s="68">
        <v>390</v>
      </c>
      <c r="C208" s="69" t="str">
        <f t="shared" si="3"/>
        <v>Gustavik Peter</v>
      </c>
    </row>
    <row r="209" spans="1:3" ht="18.75" thickBot="1" x14ac:dyDescent="0.3">
      <c r="A209" s="64" t="s">
        <v>759</v>
      </c>
      <c r="B209" s="65">
        <v>218</v>
      </c>
      <c r="C209" s="66" t="str">
        <f t="shared" si="3"/>
        <v>Haberl Josef</v>
      </c>
    </row>
    <row r="210" spans="1:3" ht="18.75" thickBot="1" x14ac:dyDescent="0.3">
      <c r="A210" s="67" t="s">
        <v>253</v>
      </c>
      <c r="B210" s="68">
        <v>6</v>
      </c>
      <c r="C210" s="69" t="str">
        <f t="shared" si="3"/>
        <v>Habibovic Admir</v>
      </c>
    </row>
    <row r="211" spans="1:3" ht="18.75" thickBot="1" x14ac:dyDescent="0.3">
      <c r="A211" s="64" t="s">
        <v>517</v>
      </c>
      <c r="B211" s="65">
        <v>115</v>
      </c>
      <c r="C211" s="66" t="str">
        <f t="shared" si="3"/>
        <v>Haiden Mathias</v>
      </c>
    </row>
    <row r="212" spans="1:3" ht="18.75" thickBot="1" x14ac:dyDescent="0.3">
      <c r="A212" s="67" t="s">
        <v>1651</v>
      </c>
      <c r="B212" s="68">
        <v>558</v>
      </c>
      <c r="C212" s="69" t="str">
        <f t="shared" si="3"/>
        <v>Haido Jakob</v>
      </c>
    </row>
    <row r="213" spans="1:3" ht="18.75" thickBot="1" x14ac:dyDescent="0.3">
      <c r="A213" s="67" t="s">
        <v>80</v>
      </c>
      <c r="B213" s="68">
        <v>650</v>
      </c>
      <c r="C213" s="69" t="str">
        <f t="shared" si="3"/>
        <v>Haller Katharina</v>
      </c>
    </row>
    <row r="214" spans="1:3" ht="18.75" thickBot="1" x14ac:dyDescent="0.3">
      <c r="A214" s="67" t="s">
        <v>2408</v>
      </c>
      <c r="B214" s="68">
        <v>727</v>
      </c>
      <c r="C214" s="69" t="str">
        <f t="shared" si="3"/>
        <v>Hansalek Patrick</v>
      </c>
    </row>
    <row r="215" spans="1:3" ht="18.75" thickBot="1" x14ac:dyDescent="0.3">
      <c r="A215" s="64" t="s">
        <v>1314</v>
      </c>
      <c r="B215" s="65">
        <v>439</v>
      </c>
      <c r="C215" s="66" t="str">
        <f t="shared" si="3"/>
        <v>Hartl Oliver</v>
      </c>
    </row>
    <row r="216" spans="1:3" ht="18.75" thickBot="1" x14ac:dyDescent="0.3">
      <c r="A216" s="67" t="s">
        <v>1083</v>
      </c>
      <c r="B216" s="68">
        <v>351</v>
      </c>
      <c r="C216" s="69" t="str">
        <f t="shared" si="3"/>
        <v>Hastik Ronald jun.</v>
      </c>
    </row>
    <row r="217" spans="1:3" ht="18.75" thickBot="1" x14ac:dyDescent="0.3">
      <c r="A217" s="64" t="s">
        <v>1081</v>
      </c>
      <c r="B217" s="65">
        <v>350</v>
      </c>
      <c r="C217" s="66" t="str">
        <f t="shared" si="3"/>
        <v>Hastik Ronald sen.</v>
      </c>
    </row>
    <row r="218" spans="1:3" ht="18.75" thickBot="1" x14ac:dyDescent="0.3">
      <c r="A218" s="67" t="s">
        <v>1437</v>
      </c>
      <c r="B218" s="68">
        <v>480</v>
      </c>
      <c r="C218" s="69" t="str">
        <f t="shared" si="3"/>
        <v>Haubert Philip</v>
      </c>
    </row>
    <row r="219" spans="1:3" ht="18.75" thickBot="1" x14ac:dyDescent="0.3">
      <c r="A219" s="64" t="s">
        <v>1317</v>
      </c>
      <c r="B219" s="65">
        <v>440</v>
      </c>
      <c r="C219" s="66" t="str">
        <f t="shared" si="3"/>
        <v>Haumer Jennifer</v>
      </c>
    </row>
    <row r="220" spans="1:3" ht="18.75" thickBot="1" x14ac:dyDescent="0.3">
      <c r="A220" s="67" t="s">
        <v>2030</v>
      </c>
      <c r="B220" s="68">
        <v>568</v>
      </c>
      <c r="C220" s="69" t="str">
        <f t="shared" si="3"/>
        <v>Hausner Thomas</v>
      </c>
    </row>
    <row r="221" spans="1:3" ht="18.75" thickBot="1" x14ac:dyDescent="0.3">
      <c r="A221" s="64" t="s">
        <v>761</v>
      </c>
      <c r="B221" s="65">
        <v>219</v>
      </c>
      <c r="C221" s="66" t="str">
        <f t="shared" si="3"/>
        <v>Heidecker Daniel</v>
      </c>
    </row>
    <row r="222" spans="1:3" ht="18.75" thickBot="1" x14ac:dyDescent="0.3">
      <c r="A222" s="67" t="s">
        <v>763</v>
      </c>
      <c r="B222" s="68">
        <v>220</v>
      </c>
      <c r="C222" s="69" t="str">
        <f t="shared" si="3"/>
        <v>Heidecker Roland</v>
      </c>
    </row>
    <row r="223" spans="1:3" ht="18.75" thickBot="1" x14ac:dyDescent="0.3">
      <c r="A223" s="64" t="s">
        <v>440</v>
      </c>
      <c r="B223" s="65">
        <v>82</v>
      </c>
      <c r="C223" s="66" t="str">
        <f t="shared" si="3"/>
        <v>Heiligenbrunner Simon</v>
      </c>
    </row>
    <row r="224" spans="1:3" ht="18.75" thickBot="1" x14ac:dyDescent="0.3">
      <c r="A224" s="67" t="s">
        <v>549</v>
      </c>
      <c r="B224" s="68">
        <v>130</v>
      </c>
      <c r="C224" s="69" t="str">
        <f t="shared" si="3"/>
        <v>Heinz Thomas</v>
      </c>
    </row>
    <row r="225" spans="1:3" ht="18.75" thickBot="1" x14ac:dyDescent="0.3">
      <c r="A225" s="64" t="s">
        <v>1122</v>
      </c>
      <c r="B225" s="65">
        <v>367</v>
      </c>
      <c r="C225" s="66" t="str">
        <f t="shared" si="3"/>
        <v>Heisler Gerhard</v>
      </c>
    </row>
    <row r="226" spans="1:3" ht="18.75" thickBot="1" x14ac:dyDescent="0.3">
      <c r="A226" s="67" t="s">
        <v>1004</v>
      </c>
      <c r="B226" s="68">
        <v>317</v>
      </c>
      <c r="C226" s="69" t="str">
        <f t="shared" si="3"/>
        <v>Heiss Manfred</v>
      </c>
    </row>
    <row r="227" spans="1:3" ht="18.75" thickBot="1" x14ac:dyDescent="0.3">
      <c r="A227" s="67" t="s">
        <v>2324</v>
      </c>
      <c r="B227" s="68">
        <v>696</v>
      </c>
      <c r="C227" s="69" t="str">
        <f t="shared" si="3"/>
        <v>Hengl Mario</v>
      </c>
    </row>
    <row r="228" spans="1:3" ht="18.75" thickBot="1" x14ac:dyDescent="0.3">
      <c r="A228" s="64" t="s">
        <v>1320</v>
      </c>
      <c r="B228" s="65">
        <v>441</v>
      </c>
      <c r="C228" s="66" t="str">
        <f t="shared" si="3"/>
        <v>Hermann Larissa</v>
      </c>
    </row>
    <row r="229" spans="1:3" ht="18.75" thickBot="1" x14ac:dyDescent="0.3">
      <c r="A229" s="67" t="s">
        <v>464</v>
      </c>
      <c r="B229" s="68">
        <v>92</v>
      </c>
      <c r="C229" s="69" t="str">
        <f t="shared" si="3"/>
        <v>Hermanek Patrick</v>
      </c>
    </row>
    <row r="230" spans="1:3" ht="18.75" thickBot="1" x14ac:dyDescent="0.3">
      <c r="A230" s="64" t="s">
        <v>1323</v>
      </c>
      <c r="B230" s="65">
        <v>442</v>
      </c>
      <c r="C230" s="66" t="str">
        <f t="shared" si="3"/>
        <v>Herzog Juliana</v>
      </c>
    </row>
    <row r="231" spans="1:3" ht="18.75" thickBot="1" x14ac:dyDescent="0.3">
      <c r="A231" s="67" t="s">
        <v>935</v>
      </c>
      <c r="B231" s="68">
        <v>291</v>
      </c>
      <c r="C231" s="69" t="str">
        <f t="shared" si="3"/>
        <v>Hirz Claudia</v>
      </c>
    </row>
    <row r="232" spans="1:3" ht="18.75" thickBot="1" x14ac:dyDescent="0.3">
      <c r="A232" s="64" t="s">
        <v>937</v>
      </c>
      <c r="B232" s="65">
        <v>292</v>
      </c>
      <c r="C232" s="66" t="str">
        <f t="shared" si="3"/>
        <v>Hirz Martin</v>
      </c>
    </row>
    <row r="233" spans="1:3" ht="18.75" thickBot="1" x14ac:dyDescent="0.3">
      <c r="A233" s="67" t="s">
        <v>2297</v>
      </c>
      <c r="B233" s="68">
        <v>686</v>
      </c>
      <c r="C233" s="69" t="str">
        <f t="shared" si="3"/>
        <v>Höck Martin</v>
      </c>
    </row>
    <row r="234" spans="1:3" ht="18.75" thickBot="1" x14ac:dyDescent="0.3">
      <c r="A234" s="67" t="s">
        <v>1101</v>
      </c>
      <c r="B234" s="68">
        <v>359</v>
      </c>
      <c r="C234" s="69" t="str">
        <f t="shared" si="3"/>
        <v>Hoda Hans</v>
      </c>
    </row>
    <row r="235" spans="1:3" ht="18.75" thickBot="1" x14ac:dyDescent="0.3">
      <c r="A235" s="64" t="s">
        <v>1326</v>
      </c>
      <c r="B235" s="65">
        <v>443</v>
      </c>
      <c r="C235" s="66" t="str">
        <f t="shared" si="3"/>
        <v>Hofbauer Anika</v>
      </c>
    </row>
    <row r="236" spans="1:3" ht="18.75" thickBot="1" x14ac:dyDescent="0.3">
      <c r="A236" s="67" t="s">
        <v>599</v>
      </c>
      <c r="B236" s="68">
        <v>152</v>
      </c>
      <c r="C236" s="69" t="str">
        <f t="shared" si="3"/>
        <v>Hofbauer Gerhard</v>
      </c>
    </row>
    <row r="237" spans="1:3" ht="18.75" thickBot="1" x14ac:dyDescent="0.3">
      <c r="A237" s="64" t="s">
        <v>491</v>
      </c>
      <c r="B237" s="65">
        <v>105</v>
      </c>
      <c r="C237" s="66" t="str">
        <f t="shared" si="3"/>
        <v>Hofbauer Markus, Ing.</v>
      </c>
    </row>
    <row r="238" spans="1:3" ht="18.75" thickBot="1" x14ac:dyDescent="0.3">
      <c r="A238" s="67" t="s">
        <v>1620</v>
      </c>
      <c r="B238" s="68">
        <v>544</v>
      </c>
      <c r="C238" s="69" t="str">
        <f t="shared" si="3"/>
        <v>Hofegger Jessica</v>
      </c>
    </row>
    <row r="239" spans="1:3" ht="18.75" thickBot="1" x14ac:dyDescent="0.3">
      <c r="A239" s="64" t="s">
        <v>1159</v>
      </c>
      <c r="B239" s="65">
        <v>382</v>
      </c>
      <c r="C239" s="66" t="str">
        <f t="shared" si="3"/>
        <v>Höflinger Johannes</v>
      </c>
    </row>
    <row r="240" spans="1:3" ht="18.75" thickBot="1" x14ac:dyDescent="0.3">
      <c r="A240" s="67" t="s">
        <v>2045</v>
      </c>
      <c r="B240" s="68">
        <v>581</v>
      </c>
      <c r="C240" s="69" t="str">
        <f t="shared" si="3"/>
        <v>Hofwimmer Florian</v>
      </c>
    </row>
    <row r="241" spans="1:3" ht="18.75" thickBot="1" x14ac:dyDescent="0.3">
      <c r="A241" s="64" t="s">
        <v>787</v>
      </c>
      <c r="B241" s="65">
        <v>230</v>
      </c>
      <c r="C241" s="66" t="str">
        <f t="shared" si="3"/>
        <v>Hofwimmer Klaus, Dipl.Ing.</v>
      </c>
    </row>
    <row r="242" spans="1:3" ht="18.75" thickBot="1" x14ac:dyDescent="0.3">
      <c r="A242" s="67" t="s">
        <v>1022</v>
      </c>
      <c r="B242" s="68">
        <v>325</v>
      </c>
      <c r="C242" s="69" t="str">
        <f t="shared" si="3"/>
        <v>Hölbling Josef</v>
      </c>
    </row>
    <row r="243" spans="1:3" ht="18.75" thickBot="1" x14ac:dyDescent="0.3">
      <c r="A243" s="64" t="s">
        <v>423</v>
      </c>
      <c r="B243" s="65">
        <v>74</v>
      </c>
      <c r="C243" s="66" t="str">
        <f t="shared" si="3"/>
        <v>Höller Leopold</v>
      </c>
    </row>
    <row r="244" spans="1:3" ht="18.75" thickBot="1" x14ac:dyDescent="0.3">
      <c r="A244" s="67" t="s">
        <v>425</v>
      </c>
      <c r="B244" s="68">
        <v>75</v>
      </c>
      <c r="C244" s="69" t="str">
        <f t="shared" si="3"/>
        <v>Höller Werner</v>
      </c>
    </row>
    <row r="245" spans="1:3" ht="18.75" thickBot="1" x14ac:dyDescent="0.3">
      <c r="A245" s="64" t="s">
        <v>601</v>
      </c>
      <c r="B245" s="65">
        <v>153</v>
      </c>
      <c r="C245" s="66" t="str">
        <f t="shared" si="3"/>
        <v>Holy Andreas</v>
      </c>
    </row>
    <row r="246" spans="1:3" ht="18.75" thickBot="1" x14ac:dyDescent="0.3">
      <c r="A246" s="67" t="s">
        <v>1329</v>
      </c>
      <c r="B246" s="68">
        <v>444</v>
      </c>
      <c r="C246" s="69" t="str">
        <f t="shared" si="3"/>
        <v>Holy Tommy</v>
      </c>
    </row>
    <row r="247" spans="1:3" ht="18.75" thickBot="1" x14ac:dyDescent="0.3">
      <c r="A247" s="64" t="s">
        <v>7</v>
      </c>
      <c r="B247" s="65">
        <v>602</v>
      </c>
      <c r="C247" s="66" t="str">
        <f t="shared" si="3"/>
        <v>Holzlechner Mario</v>
      </c>
    </row>
    <row r="248" spans="1:3" ht="18.75" thickBot="1" x14ac:dyDescent="0.3">
      <c r="A248" s="64" t="s">
        <v>1025</v>
      </c>
      <c r="B248" s="65">
        <v>326</v>
      </c>
      <c r="C248" s="66" t="str">
        <f t="shared" si="3"/>
        <v>Hölzl Thomas</v>
      </c>
    </row>
    <row r="249" spans="1:3" ht="18.75" thickBot="1" x14ac:dyDescent="0.3">
      <c r="A249" s="67" t="s">
        <v>1332</v>
      </c>
      <c r="B249" s="68">
        <v>445</v>
      </c>
      <c r="C249" s="69" t="str">
        <f t="shared" si="3"/>
        <v>Holzmann Melanie</v>
      </c>
    </row>
    <row r="250" spans="1:3" ht="18.75" thickBot="1" x14ac:dyDescent="0.3">
      <c r="A250" s="64" t="s">
        <v>846</v>
      </c>
      <c r="B250" s="65">
        <v>256</v>
      </c>
      <c r="C250" s="66" t="str">
        <f t="shared" si="3"/>
        <v>Hörmandinger Helmut</v>
      </c>
    </row>
    <row r="251" spans="1:3" ht="18.75" thickBot="1" x14ac:dyDescent="0.3">
      <c r="A251" s="67" t="s">
        <v>1551</v>
      </c>
      <c r="B251" s="68">
        <v>516</v>
      </c>
      <c r="C251" s="69" t="str">
        <f t="shared" si="3"/>
        <v>Horvath Stefan</v>
      </c>
    </row>
    <row r="252" spans="1:3" ht="18.75" thickBot="1" x14ac:dyDescent="0.3">
      <c r="A252" s="64" t="s">
        <v>644</v>
      </c>
      <c r="B252" s="65">
        <v>173</v>
      </c>
      <c r="C252" s="66" t="str">
        <f t="shared" si="3"/>
        <v>Hosmanek Petr</v>
      </c>
    </row>
    <row r="253" spans="1:3" ht="18.75" thickBot="1" x14ac:dyDescent="0.3">
      <c r="A253" s="67" t="s">
        <v>294</v>
      </c>
      <c r="B253" s="68">
        <v>21</v>
      </c>
      <c r="C253" s="69" t="str">
        <f t="shared" si="3"/>
        <v>Huber Herbert, sen.</v>
      </c>
    </row>
    <row r="254" spans="1:3" ht="18.75" thickBot="1" x14ac:dyDescent="0.3">
      <c r="A254" s="64" t="s">
        <v>886</v>
      </c>
      <c r="B254" s="65">
        <v>272</v>
      </c>
      <c r="C254" s="66" t="str">
        <f t="shared" si="3"/>
        <v>Huber Otto</v>
      </c>
    </row>
    <row r="255" spans="1:3" ht="18.75" thickBot="1" x14ac:dyDescent="0.3">
      <c r="A255" s="67" t="s">
        <v>296</v>
      </c>
      <c r="B255" s="68">
        <v>22</v>
      </c>
      <c r="C255" s="69" t="str">
        <f t="shared" si="3"/>
        <v>Huber Werner</v>
      </c>
    </row>
    <row r="256" spans="1:3" ht="18.75" thickBot="1" x14ac:dyDescent="0.3">
      <c r="A256" s="64" t="s">
        <v>1506</v>
      </c>
      <c r="B256" s="65">
        <v>502</v>
      </c>
      <c r="C256" s="66" t="str">
        <f t="shared" si="3"/>
        <v>Humele Florian</v>
      </c>
    </row>
    <row r="257" spans="1:3" ht="18.75" thickBot="1" x14ac:dyDescent="0.3">
      <c r="A257" s="67" t="s">
        <v>129</v>
      </c>
      <c r="B257" s="68">
        <v>641</v>
      </c>
      <c r="C257" s="69" t="str">
        <f t="shared" si="3"/>
        <v>Iliyasov Ibragim</v>
      </c>
    </row>
    <row r="258" spans="1:3" ht="18.75" thickBot="1" x14ac:dyDescent="0.3">
      <c r="A258" s="67" t="s">
        <v>131</v>
      </c>
      <c r="B258" s="68">
        <v>642</v>
      </c>
      <c r="C258" s="69" t="str">
        <f t="shared" si="3"/>
        <v>Iliyasov Jusup</v>
      </c>
    </row>
    <row r="259" spans="1:3" ht="18.75" thickBot="1" x14ac:dyDescent="0.3">
      <c r="A259" s="67" t="s">
        <v>442</v>
      </c>
      <c r="B259" s="68">
        <v>83</v>
      </c>
      <c r="C259" s="69" t="str">
        <f t="shared" si="3"/>
        <v>Immler Alfred</v>
      </c>
    </row>
    <row r="260" spans="1:3" ht="18.75" thickBot="1" x14ac:dyDescent="0.3">
      <c r="A260" s="64" t="s">
        <v>1335</v>
      </c>
      <c r="B260" s="65">
        <v>446</v>
      </c>
      <c r="C260" s="66" t="str">
        <f t="shared" ref="C260:C324" si="4">VLOOKUP(B260,Athl01,2)</f>
        <v>Irsa Franz Jakob</v>
      </c>
    </row>
    <row r="261" spans="1:3" ht="18.75" thickBot="1" x14ac:dyDescent="0.3">
      <c r="A261" s="67" t="s">
        <v>890</v>
      </c>
      <c r="B261" s="68">
        <v>273</v>
      </c>
      <c r="C261" s="69" t="str">
        <f t="shared" si="4"/>
        <v>Izrailov Ashab</v>
      </c>
    </row>
    <row r="262" spans="1:3" ht="18.75" thickBot="1" x14ac:dyDescent="0.3">
      <c r="A262" s="64" t="s">
        <v>1535</v>
      </c>
      <c r="B262" s="65">
        <v>511</v>
      </c>
      <c r="C262" s="66" t="str">
        <f t="shared" si="4"/>
        <v>Jaidhauser Jasmin-Sophie</v>
      </c>
    </row>
    <row r="263" spans="1:3" ht="18.75" thickBot="1" x14ac:dyDescent="0.3">
      <c r="A263" s="67" t="s">
        <v>1645</v>
      </c>
      <c r="B263" s="68">
        <v>555</v>
      </c>
      <c r="C263" s="69" t="str">
        <f t="shared" si="4"/>
        <v>Jaksch Gerhard</v>
      </c>
    </row>
    <row r="264" spans="1:3" ht="18.75" thickBot="1" x14ac:dyDescent="0.3">
      <c r="A264" s="64" t="s">
        <v>861</v>
      </c>
      <c r="B264" s="65">
        <v>263</v>
      </c>
      <c r="C264" s="66" t="str">
        <f t="shared" si="4"/>
        <v>Jaksch Stefan</v>
      </c>
    </row>
    <row r="265" spans="1:3" ht="18.75" thickBot="1" x14ac:dyDescent="0.3">
      <c r="A265" s="67" t="s">
        <v>1459</v>
      </c>
      <c r="B265" s="68">
        <v>487</v>
      </c>
      <c r="C265" s="69" t="str">
        <f t="shared" si="4"/>
        <v>Jammernegg Jürgen</v>
      </c>
    </row>
    <row r="266" spans="1:3" ht="18.75" thickBot="1" x14ac:dyDescent="0.3">
      <c r="A266" s="64" t="s">
        <v>945</v>
      </c>
      <c r="B266" s="65">
        <v>295</v>
      </c>
      <c r="C266" s="66" t="str">
        <f t="shared" si="4"/>
        <v>Jangra Jaswant</v>
      </c>
    </row>
    <row r="267" spans="1:3" ht="18.75" thickBot="1" x14ac:dyDescent="0.3">
      <c r="A267" s="67" t="s">
        <v>2077</v>
      </c>
      <c r="B267" s="68">
        <v>597</v>
      </c>
      <c r="C267" s="69" t="str">
        <f t="shared" si="4"/>
        <v>Jankov Denis</v>
      </c>
    </row>
    <row r="268" spans="1:3" ht="18.75" thickBot="1" x14ac:dyDescent="0.3">
      <c r="A268" s="64" t="s">
        <v>2075</v>
      </c>
      <c r="B268" s="65">
        <v>596</v>
      </c>
      <c r="C268" s="66" t="str">
        <f t="shared" si="4"/>
        <v>Jankov Predrag</v>
      </c>
    </row>
    <row r="269" spans="1:3" ht="18.75" thickBot="1" x14ac:dyDescent="0.3">
      <c r="A269" s="67" t="s">
        <v>603</v>
      </c>
      <c r="B269" s="68">
        <v>154</v>
      </c>
      <c r="C269" s="69" t="str">
        <f t="shared" si="4"/>
        <v>Jarosch Daniel</v>
      </c>
    </row>
    <row r="270" spans="1:3" ht="18.75" thickBot="1" x14ac:dyDescent="0.3">
      <c r="A270" s="67" t="s">
        <v>88</v>
      </c>
      <c r="B270" s="68">
        <v>618</v>
      </c>
      <c r="C270" s="69" t="str">
        <f t="shared" si="4"/>
        <v>Jenny Martin</v>
      </c>
    </row>
    <row r="271" spans="1:3" ht="18.75" thickBot="1" x14ac:dyDescent="0.3">
      <c r="A271" s="64" t="s">
        <v>2411</v>
      </c>
      <c r="B271" s="65">
        <v>728</v>
      </c>
      <c r="C271" s="66" t="str">
        <f t="shared" si="4"/>
        <v>Jöbstl Markus</v>
      </c>
    </row>
    <row r="272" spans="1:3" ht="18.75" thickBot="1" x14ac:dyDescent="0.3">
      <c r="A272" s="67" t="s">
        <v>68</v>
      </c>
      <c r="B272" s="68">
        <v>609</v>
      </c>
      <c r="C272" s="69" t="str">
        <f t="shared" si="4"/>
        <v>Juhasz Gabor</v>
      </c>
    </row>
    <row r="273" spans="1:3" ht="18.75" thickBot="1" x14ac:dyDescent="0.3">
      <c r="A273" s="64" t="s">
        <v>1338</v>
      </c>
      <c r="B273" s="65">
        <v>447</v>
      </c>
      <c r="C273" s="66" t="str">
        <f t="shared" si="4"/>
        <v>Kadic Marisela</v>
      </c>
    </row>
    <row r="274" spans="1:3" ht="18.75" thickBot="1" x14ac:dyDescent="0.3">
      <c r="A274" s="67" t="s">
        <v>1341</v>
      </c>
      <c r="B274" s="68">
        <v>448</v>
      </c>
      <c r="C274" s="69" t="str">
        <f t="shared" si="4"/>
        <v>Kadic Meris</v>
      </c>
    </row>
    <row r="275" spans="1:3" ht="18.75" thickBot="1" x14ac:dyDescent="0.3">
      <c r="A275" s="64" t="s">
        <v>1595</v>
      </c>
      <c r="B275" s="65">
        <v>534</v>
      </c>
      <c r="C275" s="66" t="str">
        <f t="shared" si="4"/>
        <v>Kainz Eva</v>
      </c>
    </row>
    <row r="276" spans="1:3" ht="18.75" thickBot="1" x14ac:dyDescent="0.3">
      <c r="A276" s="67" t="s">
        <v>256</v>
      </c>
      <c r="B276" s="68">
        <v>7</v>
      </c>
      <c r="C276" s="69" t="str">
        <f t="shared" si="4"/>
        <v>Kaluzik Helmut</v>
      </c>
    </row>
    <row r="277" spans="1:3" ht="18.75" thickBot="1" x14ac:dyDescent="0.3">
      <c r="A277" s="64" t="s">
        <v>1615</v>
      </c>
      <c r="B277" s="65">
        <v>542</v>
      </c>
      <c r="C277" s="66" t="str">
        <f t="shared" si="4"/>
        <v>Kamerer Patrick</v>
      </c>
    </row>
    <row r="278" spans="1:3" ht="18.75" thickBot="1" x14ac:dyDescent="0.3">
      <c r="A278" s="67" t="s">
        <v>299</v>
      </c>
      <c r="B278" s="68">
        <v>23</v>
      </c>
      <c r="C278" s="69" t="str">
        <f t="shared" si="4"/>
        <v>Kammerer Hannes</v>
      </c>
    </row>
    <row r="279" spans="1:3" ht="18.75" thickBot="1" x14ac:dyDescent="0.3">
      <c r="A279" s="64" t="s">
        <v>664</v>
      </c>
      <c r="B279" s="65">
        <v>181</v>
      </c>
      <c r="C279" s="66" t="str">
        <f t="shared" si="4"/>
        <v>Kammerer Johann</v>
      </c>
    </row>
    <row r="280" spans="1:3" ht="18.75" thickBot="1" x14ac:dyDescent="0.3">
      <c r="A280" s="64" t="s">
        <v>60</v>
      </c>
      <c r="B280" s="65">
        <v>604</v>
      </c>
      <c r="C280" s="66" t="str">
        <f t="shared" si="4"/>
        <v>Kamtchob Paul Desire</v>
      </c>
    </row>
    <row r="281" spans="1:3" ht="18.75" thickBot="1" x14ac:dyDescent="0.3">
      <c r="A281" s="67" t="s">
        <v>1344</v>
      </c>
      <c r="B281" s="68">
        <v>449</v>
      </c>
      <c r="C281" s="69" t="str">
        <f t="shared" si="4"/>
        <v>Kandl Vanessa</v>
      </c>
    </row>
    <row r="282" spans="1:3" ht="18.75" thickBot="1" x14ac:dyDescent="0.3">
      <c r="A282" s="64" t="s">
        <v>1201</v>
      </c>
      <c r="B282" s="65">
        <v>399</v>
      </c>
      <c r="C282" s="66" t="str">
        <f t="shared" si="4"/>
        <v>Kantaev Magomed</v>
      </c>
    </row>
    <row r="283" spans="1:3" ht="18.75" thickBot="1" x14ac:dyDescent="0.3">
      <c r="A283" s="67" t="s">
        <v>1204</v>
      </c>
      <c r="B283" s="68">
        <v>400</v>
      </c>
      <c r="C283" s="69" t="str">
        <f t="shared" si="4"/>
        <v>Kantaev Magomed Sani</v>
      </c>
    </row>
    <row r="284" spans="1:3" ht="18.75" thickBot="1" x14ac:dyDescent="0.3">
      <c r="A284" s="64" t="s">
        <v>2196</v>
      </c>
      <c r="B284" s="65">
        <v>668</v>
      </c>
      <c r="C284" s="66" t="str">
        <f t="shared" si="4"/>
        <v>Kanyka Mario</v>
      </c>
    </row>
    <row r="285" spans="1:3" ht="18.75" thickBot="1" x14ac:dyDescent="0.3">
      <c r="A285" s="64" t="s">
        <v>1605</v>
      </c>
      <c r="B285" s="65">
        <v>538</v>
      </c>
      <c r="C285" s="66" t="str">
        <f t="shared" si="4"/>
        <v>Kapsammer Andreas</v>
      </c>
    </row>
    <row r="286" spans="1:3" ht="18.75" thickBot="1" x14ac:dyDescent="0.3">
      <c r="A286" s="67" t="s">
        <v>1085</v>
      </c>
      <c r="B286" s="68">
        <v>352</v>
      </c>
      <c r="C286" s="69" t="str">
        <f t="shared" si="4"/>
        <v>Karlhofer Johann</v>
      </c>
    </row>
    <row r="287" spans="1:3" ht="18.75" thickBot="1" x14ac:dyDescent="0.3">
      <c r="A287" s="67" t="s">
        <v>2424</v>
      </c>
      <c r="B287" s="68">
        <v>733</v>
      </c>
      <c r="C287" s="69" t="str">
        <f t="shared" si="4"/>
        <v>Karl Peter</v>
      </c>
    </row>
    <row r="288" spans="1:3" ht="18.75" thickBot="1" x14ac:dyDescent="0.3">
      <c r="A288" s="64" t="s">
        <v>892</v>
      </c>
      <c r="B288" s="65">
        <v>274</v>
      </c>
      <c r="C288" s="66" t="str">
        <f t="shared" si="4"/>
        <v>Kathrein Christian</v>
      </c>
    </row>
    <row r="289" spans="1:3" ht="18.75" thickBot="1" x14ac:dyDescent="0.3">
      <c r="A289" s="64" t="s">
        <v>92</v>
      </c>
      <c r="B289" s="65">
        <v>620</v>
      </c>
      <c r="C289" s="66" t="str">
        <f t="shared" si="4"/>
        <v>Kecskemety Marcell</v>
      </c>
    </row>
    <row r="290" spans="1:3" ht="18.75" thickBot="1" x14ac:dyDescent="0.3">
      <c r="A290" s="67" t="s">
        <v>466</v>
      </c>
      <c r="B290" s="68">
        <v>93</v>
      </c>
      <c r="C290" s="69" t="str">
        <f t="shared" si="4"/>
        <v>Kern Christian, Mag.</v>
      </c>
    </row>
    <row r="291" spans="1:3" ht="18.75" thickBot="1" x14ac:dyDescent="0.3">
      <c r="A291" s="64" t="s">
        <v>1125</v>
      </c>
      <c r="B291" s="65">
        <v>368</v>
      </c>
      <c r="C291" s="66" t="str">
        <f t="shared" si="4"/>
        <v>Kern Kurt</v>
      </c>
    </row>
    <row r="292" spans="1:3" ht="18.75" thickBot="1" x14ac:dyDescent="0.3">
      <c r="A292" s="64" t="s">
        <v>2370</v>
      </c>
      <c r="B292" s="65">
        <v>712</v>
      </c>
      <c r="C292" s="66" t="str">
        <f t="shared" si="4"/>
        <v>Kerschbaumer Wilhelm</v>
      </c>
    </row>
    <row r="293" spans="1:3" ht="18.75" thickBot="1" x14ac:dyDescent="0.3">
      <c r="A293" s="67" t="s">
        <v>940</v>
      </c>
      <c r="B293" s="68">
        <v>293</v>
      </c>
      <c r="C293" s="69" t="str">
        <f t="shared" si="4"/>
        <v>Kesgin Hüseyin</v>
      </c>
    </row>
    <row r="294" spans="1:3" ht="18.75" thickBot="1" x14ac:dyDescent="0.3">
      <c r="A294" s="64" t="s">
        <v>349</v>
      </c>
      <c r="B294" s="65">
        <v>44</v>
      </c>
      <c r="C294" s="66" t="str">
        <f t="shared" si="4"/>
        <v>Kickinger Nico</v>
      </c>
    </row>
    <row r="295" spans="1:3" ht="18.75" thickBot="1" x14ac:dyDescent="0.3">
      <c r="A295" s="67" t="s">
        <v>668</v>
      </c>
      <c r="B295" s="68">
        <v>182</v>
      </c>
      <c r="C295" s="69" t="str">
        <f t="shared" si="4"/>
        <v>Kiraly Ferenc</v>
      </c>
    </row>
    <row r="296" spans="1:3" ht="18.75" thickBot="1" x14ac:dyDescent="0.3">
      <c r="A296" s="64" t="s">
        <v>1565</v>
      </c>
      <c r="B296" s="65">
        <v>521</v>
      </c>
      <c r="C296" s="66" t="str">
        <f t="shared" si="4"/>
        <v>Kirchberg Alexander</v>
      </c>
    </row>
    <row r="297" spans="1:3" ht="18.75" thickBot="1" x14ac:dyDescent="0.3">
      <c r="A297" s="67" t="s">
        <v>469</v>
      </c>
      <c r="B297" s="68">
        <v>94</v>
      </c>
      <c r="C297" s="69" t="str">
        <f t="shared" si="4"/>
        <v>Kirchmayer Harald</v>
      </c>
    </row>
    <row r="298" spans="1:3" ht="18.75" thickBot="1" x14ac:dyDescent="0.3">
      <c r="A298" s="64" t="s">
        <v>387</v>
      </c>
      <c r="B298" s="65">
        <v>59</v>
      </c>
      <c r="C298" s="66" t="str">
        <f t="shared" si="4"/>
        <v>Kis Istvan</v>
      </c>
    </row>
    <row r="299" spans="1:3" ht="18.75" thickBot="1" x14ac:dyDescent="0.3">
      <c r="A299" s="67" t="s">
        <v>790</v>
      </c>
      <c r="B299" s="68">
        <v>231</v>
      </c>
      <c r="C299" s="69" t="str">
        <f t="shared" si="4"/>
        <v>Kiss Attila</v>
      </c>
    </row>
    <row r="300" spans="1:3" ht="18.75" thickBot="1" x14ac:dyDescent="0.3">
      <c r="A300" s="64" t="s">
        <v>493</v>
      </c>
      <c r="B300" s="65">
        <v>106</v>
      </c>
      <c r="C300" s="66" t="str">
        <f t="shared" si="4"/>
        <v>Kittenberger Anton</v>
      </c>
    </row>
    <row r="301" spans="1:3" ht="18.75" thickBot="1" x14ac:dyDescent="0.3">
      <c r="A301" s="67" t="s">
        <v>2336</v>
      </c>
      <c r="B301" s="68">
        <v>700</v>
      </c>
      <c r="C301" s="69" t="str">
        <f t="shared" si="4"/>
        <v>Kittenberger Kevin</v>
      </c>
    </row>
    <row r="302" spans="1:3" ht="18.75" thickBot="1" x14ac:dyDescent="0.3">
      <c r="A302" s="67" t="s">
        <v>2291</v>
      </c>
      <c r="B302" s="68">
        <v>683</v>
      </c>
      <c r="C302" s="69" t="str">
        <f t="shared" si="4"/>
        <v>Kittenberger Ronald</v>
      </c>
    </row>
    <row r="303" spans="1:3" ht="18.75" thickBot="1" x14ac:dyDescent="0.3">
      <c r="A303" s="67" t="s">
        <v>1347</v>
      </c>
      <c r="B303" s="68">
        <v>450</v>
      </c>
      <c r="C303" s="69" t="str">
        <f t="shared" si="4"/>
        <v>Kitzler Dominik</v>
      </c>
    </row>
    <row r="304" spans="1:3" ht="18.75" thickBot="1" x14ac:dyDescent="0.3">
      <c r="A304" s="64" t="s">
        <v>1103</v>
      </c>
      <c r="B304" s="65">
        <v>360</v>
      </c>
      <c r="C304" s="66" t="str">
        <f t="shared" si="4"/>
        <v>Klebinger Daniel</v>
      </c>
    </row>
    <row r="305" spans="1:3" ht="18.75" thickBot="1" x14ac:dyDescent="0.3">
      <c r="A305" s="67" t="s">
        <v>792</v>
      </c>
      <c r="B305" s="68">
        <v>232</v>
      </c>
      <c r="C305" s="69" t="str">
        <f t="shared" si="4"/>
        <v>Klebl Josef</v>
      </c>
    </row>
    <row r="306" spans="1:3" ht="18.75" thickBot="1" x14ac:dyDescent="0.3">
      <c r="A306" s="64" t="s">
        <v>794</v>
      </c>
      <c r="B306" s="65">
        <v>233</v>
      </c>
      <c r="C306" s="66" t="str">
        <f t="shared" si="4"/>
        <v>Klebl Siegfried</v>
      </c>
    </row>
    <row r="307" spans="1:3" ht="18.75" thickBot="1" x14ac:dyDescent="0.3">
      <c r="A307" s="67" t="s">
        <v>2065</v>
      </c>
      <c r="B307" s="68">
        <v>592</v>
      </c>
      <c r="C307" s="69" t="str">
        <f t="shared" si="4"/>
        <v>Kleinschmid Johannes</v>
      </c>
    </row>
    <row r="308" spans="1:3" ht="18.75" thickBot="1" x14ac:dyDescent="0.3">
      <c r="A308" s="64" t="s">
        <v>1350</v>
      </c>
      <c r="B308" s="65">
        <v>451</v>
      </c>
      <c r="C308" s="66" t="str">
        <f t="shared" si="4"/>
        <v>Kleinschuster Michaela</v>
      </c>
    </row>
    <row r="309" spans="1:3" ht="18.75" thickBot="1" x14ac:dyDescent="0.3">
      <c r="A309" s="67" t="s">
        <v>671</v>
      </c>
      <c r="B309" s="68">
        <v>183</v>
      </c>
      <c r="C309" s="69" t="str">
        <f t="shared" si="4"/>
        <v>Klopf Roland</v>
      </c>
    </row>
    <row r="310" spans="1:3" ht="18.75" thickBot="1" x14ac:dyDescent="0.3">
      <c r="A310" s="64" t="s">
        <v>728</v>
      </c>
      <c r="B310" s="65">
        <v>205</v>
      </c>
      <c r="C310" s="66" t="str">
        <f t="shared" si="4"/>
        <v>Kobler Rudolf</v>
      </c>
    </row>
    <row r="311" spans="1:3" ht="18.75" thickBot="1" x14ac:dyDescent="0.3">
      <c r="A311" s="67" t="s">
        <v>1440</v>
      </c>
      <c r="B311" s="68">
        <v>481</v>
      </c>
      <c r="C311" s="69" t="str">
        <f t="shared" si="4"/>
        <v>Kobler Tanja</v>
      </c>
    </row>
    <row r="312" spans="1:3" ht="18.75" thickBot="1" x14ac:dyDescent="0.3">
      <c r="A312" s="64" t="s">
        <v>388</v>
      </c>
      <c r="B312" s="65">
        <v>60</v>
      </c>
      <c r="C312" s="66" t="str">
        <f t="shared" si="4"/>
        <v>Koch Florian</v>
      </c>
    </row>
    <row r="313" spans="1:3" ht="18.75" thickBot="1" x14ac:dyDescent="0.3">
      <c r="A313" s="67" t="s">
        <v>1352</v>
      </c>
      <c r="B313" s="68">
        <v>452</v>
      </c>
      <c r="C313" s="69" t="str">
        <f t="shared" si="4"/>
        <v>Koch Marielies</v>
      </c>
    </row>
    <row r="314" spans="1:3" ht="18.75" thickBot="1" x14ac:dyDescent="0.3">
      <c r="A314" s="64" t="s">
        <v>392</v>
      </c>
      <c r="B314" s="65">
        <v>61</v>
      </c>
      <c r="C314" s="66" t="str">
        <f t="shared" si="4"/>
        <v>Koch Markus</v>
      </c>
    </row>
    <row r="315" spans="1:3" ht="18.75" thickBot="1" x14ac:dyDescent="0.3">
      <c r="A315" s="67" t="s">
        <v>312</v>
      </c>
      <c r="B315" s="68">
        <v>28</v>
      </c>
      <c r="C315" s="69" t="str">
        <f t="shared" si="4"/>
        <v>Köck Alexander</v>
      </c>
    </row>
    <row r="316" spans="1:3" ht="18.75" thickBot="1" x14ac:dyDescent="0.3">
      <c r="A316" s="64" t="s">
        <v>1443</v>
      </c>
      <c r="B316" s="65">
        <v>482</v>
      </c>
      <c r="C316" s="66" t="str">
        <f t="shared" si="4"/>
        <v>Köck Rene</v>
      </c>
    </row>
    <row r="317" spans="1:3" ht="18.75" thickBot="1" x14ac:dyDescent="0.3">
      <c r="A317" s="64" t="s">
        <v>71</v>
      </c>
      <c r="B317" s="65">
        <v>611</v>
      </c>
      <c r="C317" s="66" t="str">
        <f t="shared" si="4"/>
        <v>Kohler Lucas</v>
      </c>
    </row>
    <row r="318" spans="1:3" ht="18.75" thickBot="1" x14ac:dyDescent="0.3">
      <c r="A318" s="67" t="s">
        <v>1585</v>
      </c>
      <c r="B318" s="68">
        <v>530</v>
      </c>
      <c r="C318" s="69" t="str">
        <f t="shared" si="4"/>
        <v>Kohlrausch Dennis</v>
      </c>
    </row>
    <row r="319" spans="1:3" ht="18.75" thickBot="1" x14ac:dyDescent="0.3">
      <c r="A319" s="64" t="s">
        <v>1456</v>
      </c>
      <c r="B319" s="65">
        <v>486</v>
      </c>
      <c r="C319" s="66" t="str">
        <f t="shared" si="4"/>
        <v>Köhl Sandra</v>
      </c>
    </row>
    <row r="320" spans="1:3" ht="18.75" thickBot="1" x14ac:dyDescent="0.3">
      <c r="A320" s="67" t="s">
        <v>2330</v>
      </c>
      <c r="B320" s="68">
        <v>698</v>
      </c>
      <c r="C320" s="69" t="str">
        <f t="shared" si="4"/>
        <v>Kölbl Christian</v>
      </c>
    </row>
    <row r="321" spans="1:3" ht="18.75" thickBot="1" x14ac:dyDescent="0.3">
      <c r="A321" s="67" t="s">
        <v>1179</v>
      </c>
      <c r="B321" s="68">
        <v>391</v>
      </c>
      <c r="C321" s="69" t="str">
        <f t="shared" si="4"/>
        <v>Kolup Markus</v>
      </c>
    </row>
    <row r="322" spans="1:3" ht="18.75" thickBot="1" x14ac:dyDescent="0.3">
      <c r="A322" s="67" t="s">
        <v>110</v>
      </c>
      <c r="B322" s="68">
        <v>632</v>
      </c>
      <c r="C322" s="69" t="str">
        <f t="shared" si="4"/>
        <v>Konrad Friedrich</v>
      </c>
    </row>
    <row r="323" spans="1:3" ht="18.75" thickBot="1" x14ac:dyDescent="0.3">
      <c r="A323" s="64" t="s">
        <v>696</v>
      </c>
      <c r="B323" s="65">
        <v>193</v>
      </c>
      <c r="C323" s="66" t="str">
        <f t="shared" si="4"/>
        <v>Köpf Mischa</v>
      </c>
    </row>
    <row r="324" spans="1:3" ht="18.75" thickBot="1" x14ac:dyDescent="0.3">
      <c r="A324" s="67" t="s">
        <v>674</v>
      </c>
      <c r="B324" s="68">
        <v>184</v>
      </c>
      <c r="C324" s="69" t="str">
        <f t="shared" si="4"/>
        <v>Koppensteiner Ernst</v>
      </c>
    </row>
    <row r="325" spans="1:3" ht="18.75" thickBot="1" x14ac:dyDescent="0.3">
      <c r="A325" s="64" t="s">
        <v>2022</v>
      </c>
      <c r="B325" s="65">
        <v>562</v>
      </c>
      <c r="C325" s="66" t="str">
        <f t="shared" ref="C325:C388" si="5">VLOOKUP(B325,Athl01,2)</f>
        <v>Korovka Oleksandr</v>
      </c>
    </row>
    <row r="326" spans="1:3" ht="18.75" thickBot="1" x14ac:dyDescent="0.3">
      <c r="A326" s="67" t="s">
        <v>1509</v>
      </c>
      <c r="B326" s="68">
        <v>503</v>
      </c>
      <c r="C326" s="69" t="str">
        <f t="shared" si="5"/>
        <v>Korsalka Florian</v>
      </c>
    </row>
    <row r="327" spans="1:3" ht="18.75" thickBot="1" x14ac:dyDescent="0.3">
      <c r="A327" s="64" t="s">
        <v>1512</v>
      </c>
      <c r="B327" s="65">
        <v>504</v>
      </c>
      <c r="C327" s="66" t="str">
        <f t="shared" si="5"/>
        <v>Korsalka Julian</v>
      </c>
    </row>
    <row r="328" spans="1:3" ht="18.75" thickBot="1" x14ac:dyDescent="0.3">
      <c r="A328" s="67" t="s">
        <v>1206</v>
      </c>
      <c r="B328" s="68">
        <v>401</v>
      </c>
      <c r="C328" s="69" t="str">
        <f t="shared" si="5"/>
        <v>Korsalka Lukas</v>
      </c>
    </row>
    <row r="329" spans="1:3" ht="18.75" thickBot="1" x14ac:dyDescent="0.3">
      <c r="A329" s="64" t="s">
        <v>2060</v>
      </c>
      <c r="B329" s="65">
        <v>590</v>
      </c>
      <c r="C329" s="66" t="str">
        <f t="shared" si="5"/>
        <v>Kössler Benedikt</v>
      </c>
    </row>
    <row r="330" spans="1:3" ht="18.75" thickBot="1" x14ac:dyDescent="0.3">
      <c r="A330" s="64" t="s">
        <v>116</v>
      </c>
      <c r="B330" s="65">
        <v>636</v>
      </c>
      <c r="C330" s="66" t="str">
        <f t="shared" si="5"/>
        <v>Kottinger Selina</v>
      </c>
    </row>
    <row r="331" spans="1:3" ht="18.75" thickBot="1" x14ac:dyDescent="0.3">
      <c r="A331" s="67" t="s">
        <v>1227</v>
      </c>
      <c r="B331" s="68">
        <v>407</v>
      </c>
      <c r="C331" s="69" t="str">
        <f t="shared" si="5"/>
        <v>Kovacs Zoltan</v>
      </c>
    </row>
    <row r="332" spans="1:3" ht="18.75" thickBot="1" x14ac:dyDescent="0.3">
      <c r="A332" s="64" t="s">
        <v>2072</v>
      </c>
      <c r="B332" s="65">
        <v>595</v>
      </c>
      <c r="C332" s="66" t="str">
        <f t="shared" si="5"/>
        <v>Koy Lukas</v>
      </c>
    </row>
    <row r="333" spans="1:3" ht="18.75" thickBot="1" x14ac:dyDescent="0.3">
      <c r="A333" s="67" t="s">
        <v>1355</v>
      </c>
      <c r="B333" s="68">
        <v>453</v>
      </c>
      <c r="C333" s="69" t="str">
        <f t="shared" si="5"/>
        <v>Kozmann Florian</v>
      </c>
    </row>
    <row r="334" spans="1:3" ht="18.75" thickBot="1" x14ac:dyDescent="0.3">
      <c r="A334" s="64" t="s">
        <v>471</v>
      </c>
      <c r="B334" s="65">
        <v>95</v>
      </c>
      <c r="C334" s="66" t="str">
        <f t="shared" si="5"/>
        <v>Kraftl Michael</v>
      </c>
    </row>
    <row r="335" spans="1:3" ht="18.75" thickBot="1" x14ac:dyDescent="0.3">
      <c r="A335" s="67" t="s">
        <v>848</v>
      </c>
      <c r="B335" s="68">
        <v>257</v>
      </c>
      <c r="C335" s="69" t="str">
        <f t="shared" si="5"/>
        <v>Krammer Christoph</v>
      </c>
    </row>
    <row r="336" spans="1:3" ht="18.75" thickBot="1" x14ac:dyDescent="0.3">
      <c r="A336" s="64" t="s">
        <v>395</v>
      </c>
      <c r="B336" s="65">
        <v>62</v>
      </c>
      <c r="C336" s="66" t="str">
        <f t="shared" si="5"/>
        <v>Kranzl Markus</v>
      </c>
    </row>
    <row r="337" spans="1:3" ht="18.75" thickBot="1" x14ac:dyDescent="0.3">
      <c r="A337" s="67" t="s">
        <v>2386</v>
      </c>
      <c r="B337" s="68">
        <v>719</v>
      </c>
      <c r="C337" s="69" t="str">
        <f t="shared" si="5"/>
        <v>Kreisser Johann</v>
      </c>
    </row>
    <row r="338" spans="1:3" ht="18.75" thickBot="1" x14ac:dyDescent="0.3">
      <c r="A338" s="67" t="s">
        <v>796</v>
      </c>
      <c r="B338" s="68">
        <v>234</v>
      </c>
      <c r="C338" s="69" t="str">
        <f t="shared" si="5"/>
        <v>Krejci Heinz</v>
      </c>
    </row>
    <row r="339" spans="1:3" ht="18.75" thickBot="1" x14ac:dyDescent="0.3">
      <c r="A339" s="64" t="s">
        <v>496</v>
      </c>
      <c r="B339" s="65">
        <v>107</v>
      </c>
      <c r="C339" s="66" t="str">
        <f t="shared" si="5"/>
        <v>Krondorfer Sven</v>
      </c>
    </row>
    <row r="340" spans="1:3" ht="18.75" thickBot="1" x14ac:dyDescent="0.3">
      <c r="A340" s="67" t="s">
        <v>605</v>
      </c>
      <c r="B340" s="68">
        <v>155</v>
      </c>
      <c r="C340" s="69" t="str">
        <f t="shared" si="5"/>
        <v>Kronsteiner Michael</v>
      </c>
    </row>
    <row r="341" spans="1:3" ht="18.75" thickBot="1" x14ac:dyDescent="0.3">
      <c r="A341" s="64" t="s">
        <v>473</v>
      </c>
      <c r="B341" s="65">
        <v>96</v>
      </c>
      <c r="C341" s="66" t="str">
        <f t="shared" si="5"/>
        <v>Kugler Gerald</v>
      </c>
    </row>
    <row r="342" spans="1:3" ht="18.75" thickBot="1" x14ac:dyDescent="0.3">
      <c r="A342" s="67" t="s">
        <v>850</v>
      </c>
      <c r="B342" s="68">
        <v>258</v>
      </c>
      <c r="C342" s="69" t="str">
        <f t="shared" si="5"/>
        <v>Lackner Friedrich</v>
      </c>
    </row>
    <row r="343" spans="1:3" ht="18.75" thickBot="1" x14ac:dyDescent="0.3">
      <c r="A343" s="64" t="s">
        <v>552</v>
      </c>
      <c r="B343" s="65">
        <v>131</v>
      </c>
      <c r="C343" s="66" t="str">
        <f t="shared" si="5"/>
        <v>Lackner Hubert</v>
      </c>
    </row>
    <row r="344" spans="1:3" ht="18.75" thickBot="1" x14ac:dyDescent="0.3">
      <c r="A344" s="67" t="s">
        <v>554</v>
      </c>
      <c r="B344" s="68">
        <v>132</v>
      </c>
      <c r="C344" s="69" t="str">
        <f t="shared" si="5"/>
        <v>Lackstätter Gerhard</v>
      </c>
    </row>
    <row r="345" spans="1:3" ht="18.75" thickBot="1" x14ac:dyDescent="0.3">
      <c r="A345" s="64" t="s">
        <v>556</v>
      </c>
      <c r="B345" s="65">
        <v>133</v>
      </c>
      <c r="C345" s="66" t="str">
        <f t="shared" si="5"/>
        <v>Lackstätter Stefan</v>
      </c>
    </row>
    <row r="346" spans="1:3" ht="18.75" thickBot="1" x14ac:dyDescent="0.3">
      <c r="A346" s="67" t="s">
        <v>1027</v>
      </c>
      <c r="B346" s="68">
        <v>327</v>
      </c>
      <c r="C346" s="69" t="str">
        <f t="shared" si="5"/>
        <v>Lamparter Hannes</v>
      </c>
    </row>
    <row r="347" spans="1:3" ht="18.75" thickBot="1" x14ac:dyDescent="0.3">
      <c r="A347" s="64" t="s">
        <v>351</v>
      </c>
      <c r="B347" s="65">
        <v>45</v>
      </c>
      <c r="C347" s="66" t="str">
        <f t="shared" si="5"/>
        <v>Langhammer Michael</v>
      </c>
    </row>
    <row r="348" spans="1:3" ht="18.75" thickBot="1" x14ac:dyDescent="0.3">
      <c r="A348" s="67" t="s">
        <v>798</v>
      </c>
      <c r="B348" s="68">
        <v>235</v>
      </c>
      <c r="C348" s="69" t="str">
        <f t="shared" si="5"/>
        <v>Langweil Arpad</v>
      </c>
    </row>
    <row r="349" spans="1:3" ht="18.75" thickBot="1" x14ac:dyDescent="0.3">
      <c r="A349" s="64" t="s">
        <v>978</v>
      </c>
      <c r="B349" s="65">
        <v>306</v>
      </c>
      <c r="C349" s="66" t="str">
        <f t="shared" si="5"/>
        <v>Lauchart Christian</v>
      </c>
    </row>
    <row r="350" spans="1:3" ht="18.75" thickBot="1" x14ac:dyDescent="0.3">
      <c r="A350" s="64" t="s">
        <v>108</v>
      </c>
      <c r="B350" s="65">
        <v>630</v>
      </c>
      <c r="C350" s="66" t="str">
        <f t="shared" si="5"/>
        <v>Lau Dietmar</v>
      </c>
    </row>
    <row r="351" spans="1:3" ht="18.75" thickBot="1" x14ac:dyDescent="0.3">
      <c r="A351" s="67" t="s">
        <v>102</v>
      </c>
      <c r="B351" s="68">
        <v>626</v>
      </c>
      <c r="C351" s="69" t="str">
        <f t="shared" si="5"/>
        <v>Leberwurst Christian</v>
      </c>
    </row>
    <row r="352" spans="1:3" ht="18.75" thickBot="1" x14ac:dyDescent="0.3">
      <c r="A352" s="64" t="s">
        <v>64</v>
      </c>
      <c r="B352" s="65">
        <v>607</v>
      </c>
      <c r="C352" s="66" t="str">
        <f t="shared" si="5"/>
        <v>Leberwurst Franz</v>
      </c>
    </row>
    <row r="353" spans="1:3" ht="18.75" thickBot="1" x14ac:dyDescent="0.3">
      <c r="A353" s="67" t="s">
        <v>1127</v>
      </c>
      <c r="B353" s="68">
        <v>369</v>
      </c>
      <c r="C353" s="69" t="str">
        <f t="shared" si="5"/>
        <v>Lederleitner Tim</v>
      </c>
    </row>
    <row r="354" spans="1:3" ht="18.75" thickBot="1" x14ac:dyDescent="0.3">
      <c r="A354" s="64" t="s">
        <v>498</v>
      </c>
      <c r="B354" s="65">
        <v>108</v>
      </c>
      <c r="C354" s="66" t="str">
        <f t="shared" si="5"/>
        <v>Legel Bernhard</v>
      </c>
    </row>
    <row r="355" spans="1:3" ht="18.75" thickBot="1" x14ac:dyDescent="0.3">
      <c r="A355" s="67" t="s">
        <v>1639</v>
      </c>
      <c r="B355" s="68">
        <v>552</v>
      </c>
      <c r="C355" s="69" t="str">
        <f t="shared" si="5"/>
        <v>Legel Christoph</v>
      </c>
    </row>
    <row r="356" spans="1:3" ht="18.75" thickBot="1" x14ac:dyDescent="0.3">
      <c r="A356" s="64" t="s">
        <v>1359</v>
      </c>
      <c r="B356" s="65">
        <v>454</v>
      </c>
      <c r="C356" s="66" t="str">
        <f t="shared" si="5"/>
        <v>Legel Thomas</v>
      </c>
    </row>
    <row r="357" spans="1:3" ht="18.75" thickBot="1" x14ac:dyDescent="0.3">
      <c r="A357" s="67" t="s">
        <v>500</v>
      </c>
      <c r="B357" s="68">
        <v>109</v>
      </c>
      <c r="C357" s="69" t="str">
        <f t="shared" si="5"/>
        <v>Legel Walter</v>
      </c>
    </row>
    <row r="358" spans="1:3" ht="18.75" thickBot="1" x14ac:dyDescent="0.3">
      <c r="A358" s="64" t="s">
        <v>519</v>
      </c>
      <c r="B358" s="65">
        <v>116</v>
      </c>
      <c r="C358" s="66" t="str">
        <f t="shared" si="5"/>
        <v>Lehner Roman</v>
      </c>
    </row>
    <row r="359" spans="1:3" ht="18.75" thickBot="1" x14ac:dyDescent="0.3">
      <c r="A359" s="67" t="s">
        <v>607</v>
      </c>
      <c r="B359" s="68">
        <v>156</v>
      </c>
      <c r="C359" s="69" t="str">
        <f t="shared" si="5"/>
        <v>Leister Alexander</v>
      </c>
    </row>
    <row r="360" spans="1:3" ht="18.75" thickBot="1" x14ac:dyDescent="0.3">
      <c r="A360" s="67" t="s">
        <v>2215</v>
      </c>
      <c r="B360" s="68">
        <v>652</v>
      </c>
      <c r="C360" s="69" t="str">
        <f t="shared" si="5"/>
        <v>Leitner Alexander</v>
      </c>
    </row>
    <row r="361" spans="1:3" ht="18.75" thickBot="1" x14ac:dyDescent="0.3">
      <c r="A361" s="64" t="s">
        <v>981</v>
      </c>
      <c r="B361" s="65">
        <v>307</v>
      </c>
      <c r="C361" s="66" t="str">
        <f t="shared" si="5"/>
        <v>Leitner Christian</v>
      </c>
    </row>
    <row r="362" spans="1:3" ht="18.75" thickBot="1" x14ac:dyDescent="0.3">
      <c r="A362" s="67" t="s">
        <v>983</v>
      </c>
      <c r="B362" s="68">
        <v>308</v>
      </c>
      <c r="C362" s="69" t="str">
        <f t="shared" si="5"/>
        <v>Leitner Florian</v>
      </c>
    </row>
    <row r="363" spans="1:3" ht="18.75" thickBot="1" x14ac:dyDescent="0.3">
      <c r="A363" s="64" t="s">
        <v>1006</v>
      </c>
      <c r="B363" s="65">
        <v>318</v>
      </c>
      <c r="C363" s="66" t="str">
        <f t="shared" si="5"/>
        <v>Leitner Martin</v>
      </c>
    </row>
    <row r="364" spans="1:3" ht="18.75" thickBot="1" x14ac:dyDescent="0.3">
      <c r="A364" s="64" t="s">
        <v>109</v>
      </c>
      <c r="B364" s="65">
        <v>631</v>
      </c>
      <c r="C364" s="66" t="str">
        <f t="shared" si="5"/>
        <v>Lenardt Matthias</v>
      </c>
    </row>
    <row r="365" spans="1:3" ht="18.75" thickBot="1" x14ac:dyDescent="0.3">
      <c r="A365" s="64" t="s">
        <v>2372</v>
      </c>
      <c r="B365" s="65">
        <v>713</v>
      </c>
      <c r="C365" s="66" t="str">
        <f t="shared" si="5"/>
        <v>Leodolter Martin</v>
      </c>
    </row>
    <row r="366" spans="1:3" ht="18.75" thickBot="1" x14ac:dyDescent="0.3">
      <c r="A366" s="67" t="s">
        <v>309</v>
      </c>
      <c r="B366" s="68">
        <v>27</v>
      </c>
      <c r="C366" s="69" t="str">
        <f t="shared" si="5"/>
        <v>Leroch Franz</v>
      </c>
    </row>
    <row r="367" spans="1:3" ht="18.75" thickBot="1" x14ac:dyDescent="0.3">
      <c r="A367" s="64" t="s">
        <v>364</v>
      </c>
      <c r="B367" s="65">
        <v>50</v>
      </c>
      <c r="C367" s="66" t="str">
        <f t="shared" si="5"/>
        <v>Leszkovits Rudolf</v>
      </c>
    </row>
    <row r="368" spans="1:3" ht="18.75" thickBot="1" x14ac:dyDescent="0.3">
      <c r="A368" s="64" t="s">
        <v>2253</v>
      </c>
      <c r="B368" s="65">
        <v>667</v>
      </c>
      <c r="C368" s="66" t="str">
        <f t="shared" si="5"/>
        <v>Liebhart Eliah</v>
      </c>
    </row>
    <row r="369" spans="1:3" ht="18.75" thickBot="1" x14ac:dyDescent="0.3">
      <c r="A369" s="67" t="s">
        <v>2046</v>
      </c>
      <c r="B369" s="68">
        <v>582</v>
      </c>
      <c r="C369" s="69" t="str">
        <f t="shared" si="5"/>
        <v>Likerecz Attila</v>
      </c>
    </row>
    <row r="370" spans="1:3" ht="18.75" thickBot="1" x14ac:dyDescent="0.3">
      <c r="A370" s="64" t="s">
        <v>800</v>
      </c>
      <c r="B370" s="65">
        <v>236</v>
      </c>
      <c r="C370" s="66" t="str">
        <f t="shared" si="5"/>
        <v>Limberger Herwig, Ing.</v>
      </c>
    </row>
    <row r="371" spans="1:3" ht="18.75" thickBot="1" x14ac:dyDescent="0.3">
      <c r="A371" s="67" t="s">
        <v>1009</v>
      </c>
      <c r="B371" s="68">
        <v>319</v>
      </c>
      <c r="C371" s="69" t="str">
        <f t="shared" si="5"/>
        <v>Loipold Franz</v>
      </c>
    </row>
    <row r="372" spans="1:3" ht="18.75" thickBot="1" x14ac:dyDescent="0.3">
      <c r="A372" s="64" t="s">
        <v>353</v>
      </c>
      <c r="B372" s="65">
        <v>46</v>
      </c>
      <c r="C372" s="66" t="str">
        <f t="shared" si="5"/>
        <v>Luiskandl Roman</v>
      </c>
    </row>
    <row r="373" spans="1:3" ht="18.75" thickBot="1" x14ac:dyDescent="0.3">
      <c r="A373" s="67" t="s">
        <v>1362</v>
      </c>
      <c r="B373" s="68">
        <v>455</v>
      </c>
      <c r="C373" s="69" t="str">
        <f t="shared" si="5"/>
        <v>Lukas Dominik</v>
      </c>
    </row>
    <row r="374" spans="1:3" ht="18.75" thickBot="1" x14ac:dyDescent="0.3">
      <c r="A374" s="64" t="s">
        <v>678</v>
      </c>
      <c r="B374" s="65">
        <v>185</v>
      </c>
      <c r="C374" s="66" t="str">
        <f t="shared" si="5"/>
        <v>Lulaew Sulumbek</v>
      </c>
    </row>
    <row r="375" spans="1:3" ht="18.75" thickBot="1" x14ac:dyDescent="0.3">
      <c r="A375" s="67" t="s">
        <v>2299</v>
      </c>
      <c r="B375" s="68">
        <v>687</v>
      </c>
      <c r="C375" s="69" t="str">
        <f t="shared" si="5"/>
        <v>Mader Benjamin</v>
      </c>
    </row>
    <row r="376" spans="1:3" ht="18.75" thickBot="1" x14ac:dyDescent="0.3">
      <c r="A376" s="67" t="s">
        <v>730</v>
      </c>
      <c r="B376" s="68">
        <v>206</v>
      </c>
      <c r="C376" s="69" t="str">
        <f t="shared" si="5"/>
        <v>Maderegger Florian</v>
      </c>
    </row>
    <row r="377" spans="1:3" ht="18.75" thickBot="1" x14ac:dyDescent="0.3">
      <c r="A377" s="64" t="s">
        <v>2250</v>
      </c>
      <c r="B377" s="65">
        <v>666</v>
      </c>
      <c r="C377" s="66" t="str">
        <f t="shared" si="5"/>
        <v>Maderebner Tobias</v>
      </c>
    </row>
    <row r="378" spans="1:3" ht="18.75" thickBot="1" x14ac:dyDescent="0.3">
      <c r="A378" s="67" t="s">
        <v>114</v>
      </c>
      <c r="B378" s="68">
        <v>635</v>
      </c>
      <c r="C378" s="69" t="str">
        <f t="shared" si="5"/>
        <v>Maier Samuel</v>
      </c>
    </row>
    <row r="379" spans="1:3" ht="18.75" thickBot="1" x14ac:dyDescent="0.3">
      <c r="A379" s="64" t="s">
        <v>1105</v>
      </c>
      <c r="B379" s="65">
        <v>361</v>
      </c>
      <c r="C379" s="66" t="str">
        <f t="shared" si="5"/>
        <v>Mailberg Wilhelm, Mag.</v>
      </c>
    </row>
    <row r="380" spans="1:3" ht="18.75" thickBot="1" x14ac:dyDescent="0.3">
      <c r="A380" s="67" t="s">
        <v>2039</v>
      </c>
      <c r="B380" s="68">
        <v>577</v>
      </c>
      <c r="C380" s="69" t="str">
        <f t="shared" si="5"/>
        <v>Maiss Oliver</v>
      </c>
    </row>
    <row r="381" spans="1:3" ht="18.75" thickBot="1" x14ac:dyDescent="0.3">
      <c r="A381" s="67" t="s">
        <v>2352</v>
      </c>
      <c r="B381" s="68">
        <v>705</v>
      </c>
      <c r="C381" s="69" t="str">
        <f t="shared" si="5"/>
        <v>Majer Sarah</v>
      </c>
    </row>
    <row r="382" spans="1:3" ht="18.75" thickBot="1" x14ac:dyDescent="0.3">
      <c r="A382" s="64" t="s">
        <v>802</v>
      </c>
      <c r="B382" s="65">
        <v>237</v>
      </c>
      <c r="C382" s="66" t="str">
        <f t="shared" si="5"/>
        <v>Manninger Patrick</v>
      </c>
    </row>
    <row r="383" spans="1:3" ht="18.75" thickBot="1" x14ac:dyDescent="0.3">
      <c r="A383" s="67" t="s">
        <v>475</v>
      </c>
      <c r="B383" s="68">
        <v>97</v>
      </c>
      <c r="C383" s="69" t="str">
        <f t="shared" si="5"/>
        <v>Mann Roman</v>
      </c>
    </row>
    <row r="384" spans="1:3" ht="18.75" thickBot="1" x14ac:dyDescent="0.3">
      <c r="A384" s="64" t="s">
        <v>477</v>
      </c>
      <c r="B384" s="65">
        <v>98</v>
      </c>
      <c r="C384" s="66" t="str">
        <f t="shared" si="5"/>
        <v>Mann Stephan</v>
      </c>
    </row>
    <row r="385" spans="1:3" ht="18.75" thickBot="1" x14ac:dyDescent="0.3">
      <c r="A385" s="67" t="s">
        <v>894</v>
      </c>
      <c r="B385" s="68">
        <v>275</v>
      </c>
      <c r="C385" s="69" t="str">
        <f t="shared" si="5"/>
        <v>Marintscheschki Martin</v>
      </c>
    </row>
    <row r="386" spans="1:3" ht="18.75" thickBot="1" x14ac:dyDescent="0.3">
      <c r="A386" s="64" t="s">
        <v>1029</v>
      </c>
      <c r="B386" s="65">
        <v>328</v>
      </c>
      <c r="C386" s="66" t="str">
        <f t="shared" si="5"/>
        <v>Marksteiner Markus</v>
      </c>
    </row>
    <row r="387" spans="1:3" ht="18.75" thickBot="1" x14ac:dyDescent="0.3">
      <c r="A387" s="67" t="s">
        <v>2396</v>
      </c>
      <c r="B387" s="68">
        <v>723</v>
      </c>
      <c r="C387" s="69" t="str">
        <f t="shared" si="5"/>
        <v>Marschall Marianne</v>
      </c>
    </row>
    <row r="388" spans="1:3" ht="18.75" thickBot="1" x14ac:dyDescent="0.3">
      <c r="A388" s="64" t="s">
        <v>137</v>
      </c>
      <c r="B388" s="65">
        <v>645</v>
      </c>
      <c r="C388" s="66" t="str">
        <f t="shared" si="5"/>
        <v>Martirosyan Harutyun</v>
      </c>
    </row>
    <row r="389" spans="1:3" ht="18.75" thickBot="1" x14ac:dyDescent="0.3">
      <c r="A389" s="67" t="s">
        <v>1210</v>
      </c>
      <c r="B389" s="68">
        <v>402</v>
      </c>
      <c r="C389" s="69" t="str">
        <f t="shared" ref="C389:C452" si="6">VLOOKUP(B389,Athl01,2)</f>
        <v>Martirosjan Sargis</v>
      </c>
    </row>
    <row r="390" spans="1:3" ht="18.75" thickBot="1" x14ac:dyDescent="0.3">
      <c r="A390" s="64" t="s">
        <v>1229</v>
      </c>
      <c r="B390" s="65">
        <v>408</v>
      </c>
      <c r="C390" s="66" t="str">
        <f t="shared" si="6"/>
        <v>Marton Endre</v>
      </c>
    </row>
    <row r="391" spans="1:3" ht="18.75" thickBot="1" x14ac:dyDescent="0.3">
      <c r="A391" s="67" t="s">
        <v>646</v>
      </c>
      <c r="B391" s="68">
        <v>174</v>
      </c>
      <c r="C391" s="69" t="str">
        <f t="shared" si="6"/>
        <v>Matzku Jürgen</v>
      </c>
    </row>
    <row r="392" spans="1:3" ht="18.75" thickBot="1" x14ac:dyDescent="0.3">
      <c r="A392" s="67" t="s">
        <v>6</v>
      </c>
      <c r="B392" s="68">
        <v>601</v>
      </c>
      <c r="C392" s="69" t="str">
        <f t="shared" si="6"/>
        <v>Matzku Maurice</v>
      </c>
    </row>
    <row r="393" spans="1:3" ht="18.75" thickBot="1" x14ac:dyDescent="0.3">
      <c r="A393" s="64" t="s">
        <v>2247</v>
      </c>
      <c r="B393" s="65">
        <v>665</v>
      </c>
      <c r="C393" s="66" t="str">
        <f t="shared" si="6"/>
        <v>Mayer Benjamin</v>
      </c>
    </row>
    <row r="394" spans="1:3" ht="18.75" thickBot="1" x14ac:dyDescent="0.3">
      <c r="A394" s="64" t="s">
        <v>502</v>
      </c>
      <c r="B394" s="65">
        <v>110</v>
      </c>
      <c r="C394" s="66" t="str">
        <f t="shared" si="6"/>
        <v>Mayer Roman</v>
      </c>
    </row>
    <row r="395" spans="1:3" ht="18.75" thickBot="1" x14ac:dyDescent="0.3">
      <c r="A395" s="67" t="s">
        <v>1231</v>
      </c>
      <c r="B395" s="68">
        <v>409</v>
      </c>
      <c r="C395" s="69" t="str">
        <f t="shared" si="6"/>
        <v>Mernyo Janos</v>
      </c>
    </row>
    <row r="396" spans="1:3" ht="18.75" thickBot="1" x14ac:dyDescent="0.3">
      <c r="A396" s="64" t="s">
        <v>1365</v>
      </c>
      <c r="B396" s="65">
        <v>456</v>
      </c>
      <c r="C396" s="66" t="str">
        <f t="shared" si="6"/>
        <v>Messlender Lorenz</v>
      </c>
    </row>
    <row r="397" spans="1:3" ht="18.75" thickBot="1" x14ac:dyDescent="0.3">
      <c r="A397" s="67" t="s">
        <v>1368</v>
      </c>
      <c r="B397" s="68">
        <v>457</v>
      </c>
      <c r="C397" s="69" t="str">
        <f t="shared" si="6"/>
        <v>Messlender Marlene</v>
      </c>
    </row>
    <row r="398" spans="1:3" ht="18.75" thickBot="1" x14ac:dyDescent="0.3">
      <c r="A398" s="64" t="s">
        <v>766</v>
      </c>
      <c r="B398" s="65">
        <v>221</v>
      </c>
      <c r="C398" s="66" t="str">
        <f t="shared" si="6"/>
        <v>Messner Manfred</v>
      </c>
    </row>
    <row r="399" spans="1:3" ht="18.75" thickBot="1" x14ac:dyDescent="0.3">
      <c r="A399" s="67" t="s">
        <v>1233</v>
      </c>
      <c r="B399" s="68">
        <v>410</v>
      </c>
      <c r="C399" s="69" t="str">
        <f t="shared" si="6"/>
        <v>Meszaros Istvan</v>
      </c>
    </row>
    <row r="400" spans="1:3" ht="18.75" thickBot="1" x14ac:dyDescent="0.3">
      <c r="A400" s="64" t="s">
        <v>804</v>
      </c>
      <c r="B400" s="65">
        <v>238</v>
      </c>
      <c r="C400" s="66" t="str">
        <f t="shared" si="6"/>
        <v>Michalicka Erik</v>
      </c>
    </row>
    <row r="401" spans="1:3" ht="18.75" thickBot="1" x14ac:dyDescent="0.3">
      <c r="A401" s="67" t="s">
        <v>303</v>
      </c>
      <c r="B401" s="68">
        <v>24</v>
      </c>
      <c r="C401" s="69" t="str">
        <f t="shared" si="6"/>
        <v>Michalko Kurt</v>
      </c>
    </row>
    <row r="402" spans="1:3" ht="18.75" thickBot="1" x14ac:dyDescent="0.3">
      <c r="A402" s="64" t="s">
        <v>807</v>
      </c>
      <c r="B402" s="65">
        <v>239</v>
      </c>
      <c r="C402" s="66" t="str">
        <f t="shared" si="6"/>
        <v>Mickel Manuel</v>
      </c>
    </row>
    <row r="403" spans="1:3" ht="18.75" thickBot="1" x14ac:dyDescent="0.3">
      <c r="A403" s="67" t="s">
        <v>1517</v>
      </c>
      <c r="B403" s="68">
        <v>505</v>
      </c>
      <c r="C403" s="69" t="str">
        <f t="shared" si="6"/>
        <v>Midajew Achmed</v>
      </c>
    </row>
    <row r="404" spans="1:3" ht="18.75" thickBot="1" x14ac:dyDescent="0.3">
      <c r="A404" s="64" t="s">
        <v>1520</v>
      </c>
      <c r="B404" s="65">
        <v>506</v>
      </c>
      <c r="C404" s="66" t="str">
        <f t="shared" si="6"/>
        <v>Midajew Chamsat</v>
      </c>
    </row>
    <row r="405" spans="1:3" ht="18.75" thickBot="1" x14ac:dyDescent="0.3">
      <c r="A405" s="67" t="s">
        <v>1603</v>
      </c>
      <c r="B405" s="68">
        <v>537</v>
      </c>
      <c r="C405" s="69" t="str">
        <f t="shared" si="6"/>
        <v>Mihaly Jonathan</v>
      </c>
    </row>
    <row r="406" spans="1:3" ht="18.75" thickBot="1" x14ac:dyDescent="0.3">
      <c r="A406" s="64" t="s">
        <v>960</v>
      </c>
      <c r="B406" s="65">
        <v>300</v>
      </c>
      <c r="C406" s="66" t="str">
        <f t="shared" si="6"/>
        <v>Mitterer Günther</v>
      </c>
    </row>
    <row r="407" spans="1:3" ht="18.75" thickBot="1" x14ac:dyDescent="0.3">
      <c r="A407" s="64" t="s">
        <v>2240</v>
      </c>
      <c r="B407" s="65">
        <v>662</v>
      </c>
      <c r="C407" s="66" t="str">
        <f t="shared" si="6"/>
        <v>Mnechaczek Matthias</v>
      </c>
    </row>
    <row r="408" spans="1:3" ht="18.75" thickBot="1" x14ac:dyDescent="0.3">
      <c r="A408" s="67" t="s">
        <v>66</v>
      </c>
      <c r="B408" s="68">
        <v>608</v>
      </c>
      <c r="C408" s="69" t="str">
        <f t="shared" si="6"/>
        <v>Modis Laszlo</v>
      </c>
    </row>
    <row r="409" spans="1:3" ht="18.75" thickBot="1" x14ac:dyDescent="0.3">
      <c r="A409" s="67" t="s">
        <v>809</v>
      </c>
      <c r="B409" s="68">
        <v>240</v>
      </c>
      <c r="C409" s="69" t="str">
        <f t="shared" si="6"/>
        <v>Modrey Manfred</v>
      </c>
    </row>
    <row r="410" spans="1:3" ht="18.75" thickBot="1" x14ac:dyDescent="0.3">
      <c r="A410" s="64" t="s">
        <v>811</v>
      </c>
      <c r="B410" s="65">
        <v>241</v>
      </c>
      <c r="C410" s="66" t="str">
        <f t="shared" si="6"/>
        <v>Modrey Manuel</v>
      </c>
    </row>
    <row r="411" spans="1:3" ht="18.75" thickBot="1" x14ac:dyDescent="0.3">
      <c r="A411" s="67" t="s">
        <v>2309</v>
      </c>
      <c r="B411" s="68">
        <v>691</v>
      </c>
      <c r="C411" s="69" t="str">
        <f t="shared" si="6"/>
        <v>Moldaschl Georg</v>
      </c>
    </row>
    <row r="412" spans="1:3" ht="18.75" thickBot="1" x14ac:dyDescent="0.3">
      <c r="A412" s="67" t="s">
        <v>1235</v>
      </c>
      <c r="B412" s="68">
        <v>411</v>
      </c>
      <c r="C412" s="69" t="str">
        <f t="shared" si="6"/>
        <v>Molnar Gabor</v>
      </c>
    </row>
    <row r="413" spans="1:3" ht="18.75" thickBot="1" x14ac:dyDescent="0.3">
      <c r="A413" s="64" t="s">
        <v>355</v>
      </c>
      <c r="B413" s="65">
        <v>47</v>
      </c>
      <c r="C413" s="66" t="str">
        <f t="shared" si="6"/>
        <v>Molterer Michael</v>
      </c>
    </row>
    <row r="414" spans="1:3" ht="18.75" thickBot="1" x14ac:dyDescent="0.3">
      <c r="A414" s="67" t="s">
        <v>2301</v>
      </c>
      <c r="B414" s="68">
        <v>688</v>
      </c>
      <c r="C414" s="69" t="str">
        <f t="shared" si="6"/>
        <v>Mondl Bettina</v>
      </c>
    </row>
    <row r="415" spans="1:3" ht="18.75" thickBot="1" x14ac:dyDescent="0.3">
      <c r="A415" s="67" t="s">
        <v>707</v>
      </c>
      <c r="B415" s="68">
        <v>197</v>
      </c>
      <c r="C415" s="69" t="str">
        <f t="shared" si="6"/>
        <v>Morina Zenun</v>
      </c>
    </row>
    <row r="416" spans="1:3" ht="18.75" thickBot="1" x14ac:dyDescent="0.3">
      <c r="A416" s="64" t="s">
        <v>1031</v>
      </c>
      <c r="B416" s="65">
        <v>329</v>
      </c>
      <c r="C416" s="66" t="str">
        <f t="shared" si="6"/>
        <v>Mörth Gerhard</v>
      </c>
    </row>
    <row r="417" spans="1:3" ht="18.75" thickBot="1" x14ac:dyDescent="0.3">
      <c r="A417" s="67" t="s">
        <v>1088</v>
      </c>
      <c r="B417" s="68">
        <v>353</v>
      </c>
      <c r="C417" s="69" t="str">
        <f t="shared" si="6"/>
        <v>Muckenhuber Daniel</v>
      </c>
    </row>
    <row r="418" spans="1:3" ht="18.75" thickBot="1" x14ac:dyDescent="0.3">
      <c r="A418" s="64" t="s">
        <v>865</v>
      </c>
      <c r="B418" s="65">
        <v>264</v>
      </c>
      <c r="C418" s="66" t="str">
        <f t="shared" si="6"/>
        <v>Mühlbacher Andreas</v>
      </c>
    </row>
    <row r="419" spans="1:3" ht="18.75" thickBot="1" x14ac:dyDescent="0.3">
      <c r="A419" s="67" t="s">
        <v>867</v>
      </c>
      <c r="B419" s="68">
        <v>265</v>
      </c>
      <c r="C419" s="69" t="str">
        <f t="shared" si="6"/>
        <v>Mühlbacher Christian</v>
      </c>
    </row>
    <row r="420" spans="1:3" ht="18.75" thickBot="1" x14ac:dyDescent="0.3">
      <c r="A420" s="64" t="s">
        <v>1569</v>
      </c>
      <c r="B420" s="65">
        <v>523</v>
      </c>
      <c r="C420" s="66" t="str">
        <f t="shared" si="6"/>
        <v>Mühlbacher Josef</v>
      </c>
    </row>
    <row r="421" spans="1:3" ht="18.75" thickBot="1" x14ac:dyDescent="0.3">
      <c r="A421" s="67" t="s">
        <v>869</v>
      </c>
      <c r="B421" s="68">
        <v>266</v>
      </c>
      <c r="C421" s="69" t="str">
        <f t="shared" si="6"/>
        <v>Mühlbacher Martin</v>
      </c>
    </row>
    <row r="422" spans="1:3" ht="18.75" thickBot="1" x14ac:dyDescent="0.3">
      <c r="A422" s="64" t="s">
        <v>609</v>
      </c>
      <c r="B422" s="65">
        <v>157</v>
      </c>
      <c r="C422" s="66" t="str">
        <f t="shared" si="6"/>
        <v>Müller Nicole</v>
      </c>
    </row>
    <row r="423" spans="1:3" ht="18.75" thickBot="1" x14ac:dyDescent="0.3">
      <c r="A423" s="67" t="s">
        <v>1161</v>
      </c>
      <c r="B423" s="68">
        <v>383</v>
      </c>
      <c r="C423" s="69" t="str">
        <f t="shared" si="6"/>
        <v>Müllner Georg</v>
      </c>
    </row>
    <row r="424" spans="1:3" ht="18.75" thickBot="1" x14ac:dyDescent="0.3">
      <c r="A424" s="64" t="s">
        <v>314</v>
      </c>
      <c r="B424" s="65">
        <v>29</v>
      </c>
      <c r="C424" s="66" t="str">
        <f t="shared" si="6"/>
        <v>Müllner Karl</v>
      </c>
    </row>
    <row r="425" spans="1:3" ht="18.75" thickBot="1" x14ac:dyDescent="0.3">
      <c r="A425" s="67" t="s">
        <v>2399</v>
      </c>
      <c r="B425" s="68">
        <v>724</v>
      </c>
      <c r="C425" s="69" t="str">
        <f t="shared" si="6"/>
        <v>Musel Benjamin</v>
      </c>
    </row>
    <row r="426" spans="1:3" ht="18.75" thickBot="1" x14ac:dyDescent="0.3">
      <c r="A426" s="67" t="s">
        <v>1556</v>
      </c>
      <c r="B426" s="68">
        <v>518</v>
      </c>
      <c r="C426" s="69" t="str">
        <f t="shared" si="6"/>
        <v>Nagy Erwin</v>
      </c>
    </row>
    <row r="427" spans="1:3" ht="18.75" thickBot="1" x14ac:dyDescent="0.3">
      <c r="A427" s="64" t="s">
        <v>1372</v>
      </c>
      <c r="B427" s="65">
        <v>458</v>
      </c>
      <c r="C427" s="66" t="str">
        <f t="shared" si="6"/>
        <v>Najemnik Christoph</v>
      </c>
    </row>
    <row r="428" spans="1:3" ht="18.75" thickBot="1" x14ac:dyDescent="0.3">
      <c r="A428" s="67" t="s">
        <v>558</v>
      </c>
      <c r="B428" s="68">
        <v>134</v>
      </c>
      <c r="C428" s="69" t="str">
        <f t="shared" si="6"/>
        <v>Najemnik Matthias</v>
      </c>
    </row>
    <row r="429" spans="1:3" ht="18.75" thickBot="1" x14ac:dyDescent="0.3">
      <c r="A429" s="67" t="s">
        <v>2377</v>
      </c>
      <c r="B429" s="68">
        <v>715</v>
      </c>
      <c r="C429" s="69" t="str">
        <f t="shared" si="6"/>
        <v>Narovnigg Claudia</v>
      </c>
    </row>
    <row r="430" spans="1:3" ht="18.75" thickBot="1" x14ac:dyDescent="0.3">
      <c r="A430" s="64" t="s">
        <v>560</v>
      </c>
      <c r="B430" s="65">
        <v>135</v>
      </c>
      <c r="C430" s="66" t="str">
        <f t="shared" si="6"/>
        <v>Nassberger Andreas</v>
      </c>
    </row>
    <row r="431" spans="1:3" ht="18.75" thickBot="1" x14ac:dyDescent="0.3">
      <c r="A431" s="67" t="s">
        <v>1215</v>
      </c>
      <c r="B431" s="68">
        <v>403</v>
      </c>
      <c r="C431" s="69" t="str">
        <f t="shared" si="6"/>
        <v>Nazarian Edvard</v>
      </c>
    </row>
    <row r="432" spans="1:3" ht="18.75" thickBot="1" x14ac:dyDescent="0.3">
      <c r="A432" s="64" t="s">
        <v>1107</v>
      </c>
      <c r="B432" s="65">
        <v>362</v>
      </c>
      <c r="C432" s="66" t="str">
        <f t="shared" si="6"/>
        <v>Nedoma Steven</v>
      </c>
    </row>
    <row r="433" spans="1:3" ht="18.75" thickBot="1" x14ac:dyDescent="0.3">
      <c r="A433" s="67" t="s">
        <v>0</v>
      </c>
      <c r="B433" s="68">
        <v>598</v>
      </c>
      <c r="C433" s="69" t="str">
        <f t="shared" si="6"/>
        <v>Nelböck Kevin</v>
      </c>
    </row>
    <row r="434" spans="1:3" ht="18.75" thickBot="1" x14ac:dyDescent="0.3">
      <c r="A434" s="64" t="s">
        <v>4</v>
      </c>
      <c r="B434" s="65">
        <v>600</v>
      </c>
      <c r="C434" s="66" t="str">
        <f t="shared" si="6"/>
        <v>Nelböck Vanessa</v>
      </c>
    </row>
    <row r="435" spans="1:3" ht="18.75" thickBot="1" x14ac:dyDescent="0.3">
      <c r="A435" s="67" t="s">
        <v>396</v>
      </c>
      <c r="B435" s="68">
        <v>63</v>
      </c>
      <c r="C435" s="69" t="str">
        <f t="shared" si="6"/>
        <v>Nemec Martin</v>
      </c>
    </row>
    <row r="436" spans="1:3" ht="18.75" thickBot="1" x14ac:dyDescent="0.3">
      <c r="A436" s="67" t="s">
        <v>138</v>
      </c>
      <c r="B436" s="68">
        <v>646</v>
      </c>
      <c r="C436" s="69" t="str">
        <f t="shared" si="6"/>
        <v>Neuhauser Siegfried</v>
      </c>
    </row>
    <row r="437" spans="1:3" ht="18.75" thickBot="1" x14ac:dyDescent="0.3">
      <c r="A437" s="64" t="s">
        <v>709</v>
      </c>
      <c r="B437" s="65">
        <v>198</v>
      </c>
      <c r="C437" s="66" t="str">
        <f t="shared" si="6"/>
        <v>Neumayer Daniel</v>
      </c>
    </row>
    <row r="438" spans="1:3" ht="18.75" thickBot="1" x14ac:dyDescent="0.3">
      <c r="A438" s="67" t="s">
        <v>1571</v>
      </c>
      <c r="B438" s="68">
        <v>524</v>
      </c>
      <c r="C438" s="69" t="str">
        <f t="shared" si="6"/>
        <v>Niedermayr Friedrich</v>
      </c>
    </row>
    <row r="439" spans="1:3" ht="18.75" thickBot="1" x14ac:dyDescent="0.3">
      <c r="A439" s="64" t="s">
        <v>1593</v>
      </c>
      <c r="B439" s="65">
        <v>533</v>
      </c>
      <c r="C439" s="66" t="str">
        <f t="shared" si="6"/>
        <v>Noll Jürgen</v>
      </c>
    </row>
    <row r="440" spans="1:3" ht="18.75" thickBot="1" x14ac:dyDescent="0.3">
      <c r="A440" s="67" t="s">
        <v>813</v>
      </c>
      <c r="B440" s="68">
        <v>242</v>
      </c>
      <c r="C440" s="69" t="str">
        <f t="shared" si="6"/>
        <v>Nowak Anita</v>
      </c>
    </row>
    <row r="441" spans="1:3" ht="18.75" thickBot="1" x14ac:dyDescent="0.3">
      <c r="A441" s="67" t="s">
        <v>61</v>
      </c>
      <c r="B441" s="68">
        <v>605</v>
      </c>
      <c r="C441" s="69" t="str">
        <f t="shared" si="6"/>
        <v>Nussgraber Jürgen</v>
      </c>
    </row>
    <row r="442" spans="1:3" ht="18.75" thickBot="1" x14ac:dyDescent="0.3">
      <c r="A442" s="67" t="s">
        <v>2287</v>
      </c>
      <c r="B442" s="68">
        <v>681</v>
      </c>
      <c r="C442" s="69" t="str">
        <f t="shared" si="6"/>
        <v>Oberdanner Dietmar</v>
      </c>
    </row>
    <row r="443" spans="1:3" ht="18.75" thickBot="1" x14ac:dyDescent="0.3">
      <c r="A443" s="64" t="s">
        <v>1497</v>
      </c>
      <c r="B443" s="65">
        <v>499</v>
      </c>
      <c r="C443" s="66" t="str">
        <f t="shared" si="6"/>
        <v>Oberdanner Melanie</v>
      </c>
    </row>
    <row r="444" spans="1:3" ht="18.75" thickBot="1" x14ac:dyDescent="0.3">
      <c r="A444" s="67" t="s">
        <v>2058</v>
      </c>
      <c r="B444" s="68">
        <v>589</v>
      </c>
      <c r="C444" s="69" t="str">
        <f t="shared" si="6"/>
        <v>Oberparleiter Jonas</v>
      </c>
    </row>
    <row r="445" spans="1:3" ht="18.75" thickBot="1" x14ac:dyDescent="0.3">
      <c r="A445" s="64" t="s">
        <v>2069</v>
      </c>
      <c r="B445" s="65">
        <v>594</v>
      </c>
      <c r="C445" s="66" t="str">
        <f t="shared" si="6"/>
        <v>Oberparleiter Moritz</v>
      </c>
    </row>
    <row r="446" spans="1:3" ht="18.75" thickBot="1" x14ac:dyDescent="0.3">
      <c r="A446" s="67" t="s">
        <v>652</v>
      </c>
      <c r="B446" s="68">
        <v>176</v>
      </c>
      <c r="C446" s="69" t="str">
        <f t="shared" si="6"/>
        <v>Orsag Jiri</v>
      </c>
    </row>
    <row r="447" spans="1:3" ht="18.75" thickBot="1" x14ac:dyDescent="0.3">
      <c r="A447" s="67" t="s">
        <v>2355</v>
      </c>
      <c r="B447" s="68">
        <v>706</v>
      </c>
      <c r="C447" s="69" t="str">
        <f t="shared" si="6"/>
        <v>Ortlieb Hannah</v>
      </c>
    </row>
    <row r="448" spans="1:3" ht="18.75" thickBot="1" x14ac:dyDescent="0.3">
      <c r="A448" s="64" t="s">
        <v>367</v>
      </c>
      <c r="B448" s="65">
        <v>51</v>
      </c>
      <c r="C448" s="66" t="str">
        <f t="shared" si="6"/>
        <v>Ottawa Gerd</v>
      </c>
    </row>
    <row r="449" spans="1:3" ht="18.75" thickBot="1" x14ac:dyDescent="0.3">
      <c r="A449" s="67" t="s">
        <v>1466</v>
      </c>
      <c r="B449" s="68">
        <v>489</v>
      </c>
      <c r="C449" s="69" t="str">
        <f t="shared" si="6"/>
        <v>Paric Stijepan</v>
      </c>
    </row>
    <row r="450" spans="1:3" ht="18.75" thickBot="1" x14ac:dyDescent="0.3">
      <c r="A450" s="64" t="s">
        <v>369</v>
      </c>
      <c r="B450" s="65">
        <v>52</v>
      </c>
      <c r="C450" s="66" t="str">
        <f t="shared" si="6"/>
        <v>Parmetler Christian, Ing.</v>
      </c>
    </row>
    <row r="451" spans="1:3" ht="18.75" thickBot="1" x14ac:dyDescent="0.3">
      <c r="A451" s="67" t="s">
        <v>372</v>
      </c>
      <c r="B451" s="68">
        <v>53</v>
      </c>
      <c r="C451" s="69" t="str">
        <f t="shared" si="6"/>
        <v>Parmetler Rüdiger</v>
      </c>
    </row>
    <row r="452" spans="1:3" ht="18.75" thickBot="1" x14ac:dyDescent="0.3">
      <c r="A452" s="64" t="s">
        <v>1090</v>
      </c>
      <c r="B452" s="65">
        <v>354</v>
      </c>
      <c r="C452" s="66" t="str">
        <f t="shared" si="6"/>
        <v>Parvy Hermann</v>
      </c>
    </row>
    <row r="453" spans="1:3" ht="18.75" thickBot="1" x14ac:dyDescent="0.3">
      <c r="A453" s="67" t="s">
        <v>1375</v>
      </c>
      <c r="B453" s="68">
        <v>459</v>
      </c>
      <c r="C453" s="69" t="str">
        <f t="shared" ref="C453:C516" si="7">VLOOKUP(B453,Athl01,2)</f>
        <v>Pascher Gregor</v>
      </c>
    </row>
    <row r="454" spans="1:3" ht="18.75" thickBot="1" x14ac:dyDescent="0.3">
      <c r="A454" s="64" t="s">
        <v>1447</v>
      </c>
      <c r="B454" s="65">
        <v>483</v>
      </c>
      <c r="C454" s="66" t="str">
        <f t="shared" si="7"/>
        <v>Paul Benjamin</v>
      </c>
    </row>
    <row r="455" spans="1:3" ht="18.75" thickBot="1" x14ac:dyDescent="0.3">
      <c r="A455" s="67" t="s">
        <v>258</v>
      </c>
      <c r="B455" s="68">
        <v>8</v>
      </c>
      <c r="C455" s="69" t="str">
        <f t="shared" si="7"/>
        <v>Paylan Albin</v>
      </c>
    </row>
    <row r="456" spans="1:3" ht="18.75" thickBot="1" x14ac:dyDescent="0.3">
      <c r="A456" s="64" t="s">
        <v>815</v>
      </c>
      <c r="B456" s="65">
        <v>243</v>
      </c>
      <c r="C456" s="66" t="str">
        <f t="shared" si="7"/>
        <v>Peitl Manuel</v>
      </c>
    </row>
    <row r="457" spans="1:3" ht="18.75" thickBot="1" x14ac:dyDescent="0.3">
      <c r="A457" s="67" t="s">
        <v>2285</v>
      </c>
      <c r="B457" s="68">
        <v>680</v>
      </c>
      <c r="C457" s="69" t="str">
        <f t="shared" si="7"/>
        <v>Pengg Gerhard</v>
      </c>
    </row>
    <row r="458" spans="1:3" ht="18.75" thickBot="1" x14ac:dyDescent="0.3">
      <c r="A458" s="67" t="s">
        <v>562</v>
      </c>
      <c r="B458" s="68">
        <v>136</v>
      </c>
      <c r="C458" s="69" t="str">
        <f t="shared" si="7"/>
        <v>Perci Alexander</v>
      </c>
    </row>
    <row r="459" spans="1:3" ht="18.75" thickBot="1" x14ac:dyDescent="0.3">
      <c r="A459" s="64" t="s">
        <v>1378</v>
      </c>
      <c r="B459" s="65">
        <v>460</v>
      </c>
      <c r="C459" s="66" t="str">
        <f t="shared" si="7"/>
        <v>Perkovic Marco</v>
      </c>
    </row>
    <row r="460" spans="1:3" ht="18.75" thickBot="1" x14ac:dyDescent="0.3">
      <c r="A460" s="67" t="s">
        <v>2033</v>
      </c>
      <c r="B460" s="68">
        <v>572</v>
      </c>
      <c r="C460" s="69" t="str">
        <f t="shared" si="7"/>
        <v>Perktold Patrick</v>
      </c>
    </row>
    <row r="461" spans="1:3" ht="18.75" thickBot="1" x14ac:dyDescent="0.3">
      <c r="A461" s="64" t="s">
        <v>374</v>
      </c>
      <c r="B461" s="65">
        <v>54</v>
      </c>
      <c r="C461" s="66" t="str">
        <f t="shared" si="7"/>
        <v>Petlan Robert</v>
      </c>
    </row>
    <row r="462" spans="1:3" ht="18.75" thickBot="1" x14ac:dyDescent="0.3">
      <c r="A462" s="67" t="s">
        <v>317</v>
      </c>
      <c r="B462" s="68">
        <v>30</v>
      </c>
      <c r="C462" s="69" t="str">
        <f t="shared" si="7"/>
        <v>Petrik Fritz</v>
      </c>
    </row>
    <row r="463" spans="1:3" ht="18.75" thickBot="1" x14ac:dyDescent="0.3">
      <c r="A463" s="64" t="s">
        <v>319</v>
      </c>
      <c r="B463" s="65">
        <v>31</v>
      </c>
      <c r="C463" s="66" t="str">
        <f t="shared" si="7"/>
        <v>Petrik Harald</v>
      </c>
    </row>
    <row r="464" spans="1:3" ht="18.75" thickBot="1" x14ac:dyDescent="0.3">
      <c r="A464" s="67" t="s">
        <v>1597</v>
      </c>
      <c r="B464" s="68">
        <v>535</v>
      </c>
      <c r="C464" s="69" t="str">
        <f t="shared" si="7"/>
        <v>Petzel Florian</v>
      </c>
    </row>
    <row r="465" spans="1:3" ht="18.75" thickBot="1" x14ac:dyDescent="0.3">
      <c r="A465" s="64" t="s">
        <v>564</v>
      </c>
      <c r="B465" s="65">
        <v>137</v>
      </c>
      <c r="C465" s="66" t="str">
        <f t="shared" si="7"/>
        <v>Petz Rene</v>
      </c>
    </row>
    <row r="466" spans="1:3" ht="18.75" thickBot="1" x14ac:dyDescent="0.3">
      <c r="A466" s="67" t="s">
        <v>852</v>
      </c>
      <c r="B466" s="68">
        <v>259</v>
      </c>
      <c r="C466" s="69" t="str">
        <f t="shared" si="7"/>
        <v>Pfaffenberger Josef</v>
      </c>
    </row>
    <row r="467" spans="1:3" ht="18.75" thickBot="1" x14ac:dyDescent="0.3">
      <c r="A467" s="64" t="s">
        <v>854</v>
      </c>
      <c r="B467" s="65">
        <v>260</v>
      </c>
      <c r="C467" s="66" t="str">
        <f t="shared" si="7"/>
        <v>Pfaffenberger Jürgen</v>
      </c>
    </row>
    <row r="468" spans="1:3" ht="18.75" thickBot="1" x14ac:dyDescent="0.3">
      <c r="A468" s="67" t="s">
        <v>2379</v>
      </c>
      <c r="B468" s="68">
        <v>716</v>
      </c>
      <c r="C468" s="69" t="str">
        <f t="shared" si="7"/>
        <v>Pfaffenberger Mario</v>
      </c>
    </row>
    <row r="469" spans="1:3" ht="18.75" thickBot="1" x14ac:dyDescent="0.3">
      <c r="A469" s="67" t="s">
        <v>817</v>
      </c>
      <c r="B469" s="68">
        <v>244</v>
      </c>
      <c r="C469" s="69" t="str">
        <f t="shared" si="7"/>
        <v>Pfaffenberger Martin</v>
      </c>
    </row>
    <row r="470" spans="1:3" ht="18.75" thickBot="1" x14ac:dyDescent="0.3">
      <c r="A470" s="64" t="s">
        <v>611</v>
      </c>
      <c r="B470" s="65">
        <v>158</v>
      </c>
      <c r="C470" s="66" t="str">
        <f t="shared" si="7"/>
        <v>Pfeiffer Friederike, Mag.</v>
      </c>
    </row>
    <row r="471" spans="1:3" ht="18.75" thickBot="1" x14ac:dyDescent="0.3">
      <c r="A471" s="67" t="s">
        <v>1523</v>
      </c>
      <c r="B471" s="68">
        <v>507</v>
      </c>
      <c r="C471" s="69" t="str">
        <f t="shared" si="7"/>
        <v>Pfeifer Leopold</v>
      </c>
    </row>
    <row r="472" spans="1:3" ht="18.75" thickBot="1" x14ac:dyDescent="0.3">
      <c r="A472" s="64" t="s">
        <v>1055</v>
      </c>
      <c r="B472" s="65">
        <v>339</v>
      </c>
      <c r="C472" s="66" t="str">
        <f t="shared" si="7"/>
        <v>Pfeifer Reinold</v>
      </c>
    </row>
    <row r="473" spans="1:3" ht="18.75" thickBot="1" x14ac:dyDescent="0.3">
      <c r="A473" s="67" t="s">
        <v>566</v>
      </c>
      <c r="B473" s="68">
        <v>138</v>
      </c>
      <c r="C473" s="69" t="str">
        <f t="shared" si="7"/>
        <v>Pfister Martin</v>
      </c>
    </row>
    <row r="474" spans="1:3" ht="18.75" thickBot="1" x14ac:dyDescent="0.3">
      <c r="A474" s="67" t="s">
        <v>2383</v>
      </c>
      <c r="B474" s="68">
        <v>718</v>
      </c>
      <c r="C474" s="69" t="str">
        <f t="shared" si="7"/>
        <v>Pichler Dominic</v>
      </c>
    </row>
    <row r="475" spans="1:3" ht="18.75" thickBot="1" x14ac:dyDescent="0.3">
      <c r="A475" s="64" t="s">
        <v>819</v>
      </c>
      <c r="B475" s="65">
        <v>245</v>
      </c>
      <c r="C475" s="66" t="str">
        <f t="shared" si="7"/>
        <v>Pichler Mario</v>
      </c>
    </row>
    <row r="476" spans="1:3" ht="18.75" thickBot="1" x14ac:dyDescent="0.3">
      <c r="A476" s="64" t="s">
        <v>2365</v>
      </c>
      <c r="B476" s="65">
        <v>710</v>
      </c>
      <c r="C476" s="66" t="str">
        <f t="shared" si="7"/>
        <v>Pichler Patrick</v>
      </c>
    </row>
    <row r="477" spans="1:3" ht="18.75" thickBot="1" x14ac:dyDescent="0.3">
      <c r="A477" s="67" t="s">
        <v>427</v>
      </c>
      <c r="B477" s="68">
        <v>76</v>
      </c>
      <c r="C477" s="69" t="str">
        <f t="shared" si="7"/>
        <v>Pikola Jürgen</v>
      </c>
    </row>
    <row r="478" spans="1:3" ht="18.75" thickBot="1" x14ac:dyDescent="0.3">
      <c r="A478" s="64" t="s">
        <v>1561</v>
      </c>
      <c r="B478" s="65">
        <v>520</v>
      </c>
      <c r="C478" s="66" t="str">
        <f t="shared" si="7"/>
        <v>Pischl Daniel</v>
      </c>
    </row>
    <row r="479" spans="1:3" ht="18.75" thickBot="1" x14ac:dyDescent="0.3">
      <c r="A479" s="67" t="s">
        <v>1601</v>
      </c>
      <c r="B479" s="68">
        <v>536</v>
      </c>
      <c r="C479" s="69" t="str">
        <f t="shared" si="7"/>
        <v>Plamberger Peter</v>
      </c>
    </row>
    <row r="480" spans="1:3" ht="18.75" thickBot="1" x14ac:dyDescent="0.3">
      <c r="A480" s="64" t="s">
        <v>1033</v>
      </c>
      <c r="B480" s="65">
        <v>330</v>
      </c>
      <c r="C480" s="66" t="str">
        <f t="shared" si="7"/>
        <v>Plank Alexander</v>
      </c>
    </row>
    <row r="481" spans="1:3" ht="18.75" thickBot="1" x14ac:dyDescent="0.3">
      <c r="A481" s="67" t="s">
        <v>1035</v>
      </c>
      <c r="B481" s="68">
        <v>331</v>
      </c>
      <c r="C481" s="69" t="str">
        <f t="shared" si="7"/>
        <v>Plank Daniel</v>
      </c>
    </row>
    <row r="482" spans="1:3" ht="18.75" thickBot="1" x14ac:dyDescent="0.3">
      <c r="A482" s="64" t="s">
        <v>1462</v>
      </c>
      <c r="B482" s="65">
        <v>488</v>
      </c>
      <c r="C482" s="66" t="str">
        <f t="shared" si="7"/>
        <v>Plank Tanja</v>
      </c>
    </row>
    <row r="483" spans="1:3" ht="18.75" thickBot="1" x14ac:dyDescent="0.3">
      <c r="A483" s="67" t="s">
        <v>2027</v>
      </c>
      <c r="B483" s="68">
        <v>565</v>
      </c>
      <c r="C483" s="69" t="str">
        <f t="shared" si="7"/>
        <v>Plas-Weinstock Andreas</v>
      </c>
    </row>
    <row r="484" spans="1:3" ht="18.75" thickBot="1" x14ac:dyDescent="0.3">
      <c r="A484" s="64" t="s">
        <v>1575</v>
      </c>
      <c r="B484" s="65">
        <v>526</v>
      </c>
      <c r="C484" s="66" t="str">
        <f t="shared" si="7"/>
        <v>Pleßnitzer Günter</v>
      </c>
    </row>
    <row r="485" spans="1:3" ht="18.75" thickBot="1" x14ac:dyDescent="0.3">
      <c r="A485" s="67" t="s">
        <v>952</v>
      </c>
      <c r="B485" s="68">
        <v>297</v>
      </c>
      <c r="C485" s="69" t="str">
        <f t="shared" si="7"/>
        <v>Plosky Erhard</v>
      </c>
    </row>
    <row r="486" spans="1:3" ht="18.75" thickBot="1" x14ac:dyDescent="0.3">
      <c r="A486" s="64" t="s">
        <v>1163</v>
      </c>
      <c r="B486" s="65">
        <v>384</v>
      </c>
      <c r="C486" s="66" t="str">
        <f t="shared" si="7"/>
        <v>Pocak Mark</v>
      </c>
    </row>
    <row r="487" spans="1:3" ht="18.75" thickBot="1" x14ac:dyDescent="0.3">
      <c r="A487" s="67" t="s">
        <v>769</v>
      </c>
      <c r="B487" s="68">
        <v>222</v>
      </c>
      <c r="C487" s="69" t="str">
        <f t="shared" si="7"/>
        <v>Pocza Vajk</v>
      </c>
    </row>
    <row r="488" spans="1:3" ht="18.75" thickBot="1" x14ac:dyDescent="0.3">
      <c r="A488" s="64" t="s">
        <v>822</v>
      </c>
      <c r="B488" s="65">
        <v>246</v>
      </c>
      <c r="C488" s="66" t="str">
        <f t="shared" si="7"/>
        <v>Pögl Adolf</v>
      </c>
    </row>
    <row r="489" spans="1:3" ht="18.75" thickBot="1" x14ac:dyDescent="0.3">
      <c r="A489" s="67" t="s">
        <v>506</v>
      </c>
      <c r="B489" s="68">
        <v>111</v>
      </c>
      <c r="C489" s="69" t="str">
        <f t="shared" si="7"/>
        <v>Pokusa Michal</v>
      </c>
    </row>
    <row r="490" spans="1:3" ht="18.75" thickBot="1" x14ac:dyDescent="0.3">
      <c r="A490" s="64" t="s">
        <v>322</v>
      </c>
      <c r="B490" s="65">
        <v>32</v>
      </c>
      <c r="C490" s="66" t="str">
        <f t="shared" si="7"/>
        <v>Pomberg Johann</v>
      </c>
    </row>
    <row r="491" spans="1:3" ht="18.75" thickBot="1" x14ac:dyDescent="0.3">
      <c r="A491" s="67" t="s">
        <v>521</v>
      </c>
      <c r="B491" s="68">
        <v>117</v>
      </c>
      <c r="C491" s="69" t="str">
        <f t="shared" si="7"/>
        <v>Porteder Stefan-Paul</v>
      </c>
    </row>
    <row r="492" spans="1:3" ht="18.75" thickBot="1" x14ac:dyDescent="0.3">
      <c r="A492" s="64" t="s">
        <v>1038</v>
      </c>
      <c r="B492" s="65">
        <v>332</v>
      </c>
      <c r="C492" s="66" t="str">
        <f t="shared" si="7"/>
        <v>Posch Daniel</v>
      </c>
    </row>
    <row r="493" spans="1:3" ht="18.75" thickBot="1" x14ac:dyDescent="0.3">
      <c r="A493" s="67" t="s">
        <v>2031</v>
      </c>
      <c r="B493" s="68">
        <v>569</v>
      </c>
      <c r="C493" s="69" t="str">
        <f t="shared" si="7"/>
        <v>Pötsch Franz</v>
      </c>
    </row>
    <row r="494" spans="1:3" ht="18.75" thickBot="1" x14ac:dyDescent="0.3">
      <c r="A494" s="64" t="s">
        <v>1092</v>
      </c>
      <c r="B494" s="65">
        <v>355</v>
      </c>
      <c r="C494" s="66" t="str">
        <f t="shared" si="7"/>
        <v>Pötschner Markus</v>
      </c>
    </row>
    <row r="495" spans="1:3" ht="18.75" thickBot="1" x14ac:dyDescent="0.3">
      <c r="A495" s="64" t="s">
        <v>98</v>
      </c>
      <c r="B495" s="65">
        <v>648</v>
      </c>
      <c r="C495" s="66" t="str">
        <f t="shared" si="7"/>
        <v>Pöttinger Marcel</v>
      </c>
    </row>
    <row r="496" spans="1:3" ht="18.75" thickBot="1" x14ac:dyDescent="0.3">
      <c r="A496" s="64" t="s">
        <v>99</v>
      </c>
      <c r="B496" s="65">
        <v>649</v>
      </c>
      <c r="C496" s="66" t="str">
        <f t="shared" si="7"/>
        <v>Pöttinger Mario</v>
      </c>
    </row>
    <row r="497" spans="1:3" ht="18.75" thickBot="1" x14ac:dyDescent="0.3">
      <c r="A497" s="67" t="s">
        <v>260</v>
      </c>
      <c r="B497" s="68">
        <v>9</v>
      </c>
      <c r="C497" s="69" t="str">
        <f t="shared" si="7"/>
        <v>Poucherk Maximilian</v>
      </c>
    </row>
    <row r="498" spans="1:3" ht="18.75" thickBot="1" x14ac:dyDescent="0.3">
      <c r="A498" s="64" t="s">
        <v>909</v>
      </c>
      <c r="B498" s="65">
        <v>281</v>
      </c>
      <c r="C498" s="66" t="str">
        <f t="shared" si="7"/>
        <v>Prasser Wolfgang</v>
      </c>
    </row>
    <row r="499" spans="1:3" ht="18.75" thickBot="1" x14ac:dyDescent="0.3">
      <c r="A499" s="67" t="s">
        <v>444</v>
      </c>
      <c r="B499" s="68">
        <v>84</v>
      </c>
      <c r="C499" s="69" t="str">
        <f t="shared" si="7"/>
        <v>Pugl Markus</v>
      </c>
    </row>
    <row r="500" spans="1:3" ht="18.75" thickBot="1" x14ac:dyDescent="0.3">
      <c r="A500" s="64" t="s">
        <v>613</v>
      </c>
      <c r="B500" s="65">
        <v>159</v>
      </c>
      <c r="C500" s="66" t="str">
        <f t="shared" si="7"/>
        <v>Puhm Melanie</v>
      </c>
    </row>
    <row r="501" spans="1:3" ht="18.75" thickBot="1" x14ac:dyDescent="0.3">
      <c r="A501" s="67" t="s">
        <v>911</v>
      </c>
      <c r="B501" s="68">
        <v>282</v>
      </c>
      <c r="C501" s="69" t="str">
        <f t="shared" si="7"/>
        <v>Pulsinger Gerhard</v>
      </c>
    </row>
    <row r="502" spans="1:3" ht="18.75" thickBot="1" x14ac:dyDescent="0.3">
      <c r="A502" s="64" t="s">
        <v>872</v>
      </c>
      <c r="B502" s="65">
        <v>267</v>
      </c>
      <c r="C502" s="66" t="str">
        <f t="shared" si="7"/>
        <v>Puttinger Stefan</v>
      </c>
    </row>
    <row r="503" spans="1:3" ht="18.75" thickBot="1" x14ac:dyDescent="0.3">
      <c r="A503" s="67" t="s">
        <v>263</v>
      </c>
      <c r="B503" s="68">
        <v>10</v>
      </c>
      <c r="C503" s="69" t="str">
        <f t="shared" si="7"/>
        <v>Rac Erne</v>
      </c>
    </row>
    <row r="504" spans="1:3" ht="18.75" thickBot="1" x14ac:dyDescent="0.3">
      <c r="A504" s="67" t="s">
        <v>2349</v>
      </c>
      <c r="B504" s="68">
        <v>704</v>
      </c>
      <c r="C504" s="69" t="str">
        <f t="shared" si="7"/>
        <v>Radlherr Sophie</v>
      </c>
    </row>
    <row r="505" spans="1:3" ht="18.75" thickBot="1" x14ac:dyDescent="0.3">
      <c r="A505" s="64" t="s">
        <v>523</v>
      </c>
      <c r="B505" s="65">
        <v>118</v>
      </c>
      <c r="C505" s="66" t="str">
        <f t="shared" si="7"/>
        <v>Rasch Jürgen</v>
      </c>
    </row>
    <row r="506" spans="1:3" ht="18.75" thickBot="1" x14ac:dyDescent="0.3">
      <c r="A506" s="67" t="s">
        <v>698</v>
      </c>
      <c r="B506" s="68">
        <v>194</v>
      </c>
      <c r="C506" s="69" t="str">
        <f t="shared" si="7"/>
        <v>Rauscher Andreas</v>
      </c>
    </row>
    <row r="507" spans="1:3" ht="18.75" thickBot="1" x14ac:dyDescent="0.3">
      <c r="A507" s="64" t="s">
        <v>615</v>
      </c>
      <c r="B507" s="65">
        <v>160</v>
      </c>
      <c r="C507" s="66" t="str">
        <f t="shared" si="7"/>
        <v>Rechenmacher Thomas</v>
      </c>
    </row>
    <row r="508" spans="1:3" ht="18.75" thickBot="1" x14ac:dyDescent="0.3">
      <c r="A508" s="67" t="s">
        <v>771</v>
      </c>
      <c r="B508" s="68">
        <v>223</v>
      </c>
      <c r="C508" s="69" t="str">
        <f t="shared" si="7"/>
        <v>Rehner Philipp</v>
      </c>
    </row>
    <row r="509" spans="1:3" ht="18.75" thickBot="1" x14ac:dyDescent="0.3">
      <c r="A509" s="64" t="s">
        <v>773</v>
      </c>
      <c r="B509" s="65">
        <v>224</v>
      </c>
      <c r="C509" s="66" t="str">
        <f t="shared" si="7"/>
        <v>Reinthaler Christoph</v>
      </c>
    </row>
    <row r="510" spans="1:3" ht="18.75" thickBot="1" x14ac:dyDescent="0.3">
      <c r="A510" s="67" t="s">
        <v>775</v>
      </c>
      <c r="B510" s="68">
        <v>225</v>
      </c>
      <c r="C510" s="69" t="str">
        <f t="shared" si="7"/>
        <v>Reisecker Florian</v>
      </c>
    </row>
    <row r="511" spans="1:3" ht="18.75" thickBot="1" x14ac:dyDescent="0.3">
      <c r="A511" s="64" t="s">
        <v>712</v>
      </c>
      <c r="B511" s="65">
        <v>199</v>
      </c>
      <c r="C511" s="66" t="str">
        <f t="shared" si="7"/>
        <v>Reithner Andrea</v>
      </c>
    </row>
    <row r="512" spans="1:3" ht="18.75" thickBot="1" x14ac:dyDescent="0.3">
      <c r="A512" s="67" t="s">
        <v>1450</v>
      </c>
      <c r="B512" s="68">
        <v>484</v>
      </c>
      <c r="C512" s="69" t="str">
        <f t="shared" si="7"/>
        <v>Reitinger Amon-Thomas</v>
      </c>
    </row>
    <row r="513" spans="1:3" ht="18.75" thickBot="1" x14ac:dyDescent="0.3">
      <c r="A513" s="64" t="s">
        <v>2029</v>
      </c>
      <c r="B513" s="65">
        <v>567</v>
      </c>
      <c r="C513" s="66" t="str">
        <f t="shared" si="7"/>
        <v>Resch Harald</v>
      </c>
    </row>
    <row r="514" spans="1:3" ht="18.75" thickBot="1" x14ac:dyDescent="0.3">
      <c r="A514" s="67" t="s">
        <v>480</v>
      </c>
      <c r="B514" s="68">
        <v>99</v>
      </c>
      <c r="C514" s="69" t="str">
        <f t="shared" si="7"/>
        <v>Resch Helmut</v>
      </c>
    </row>
    <row r="515" spans="1:3" ht="18.75" thickBot="1" x14ac:dyDescent="0.3">
      <c r="A515" s="67" t="s">
        <v>2381</v>
      </c>
      <c r="B515" s="68">
        <v>717</v>
      </c>
      <c r="C515" s="69" t="str">
        <f t="shared" si="7"/>
        <v>Riedl Bernhard Markus</v>
      </c>
    </row>
    <row r="516" spans="1:3" ht="18.75" thickBot="1" x14ac:dyDescent="0.3">
      <c r="A516" s="64" t="s">
        <v>1057</v>
      </c>
      <c r="B516" s="65">
        <v>340</v>
      </c>
      <c r="C516" s="66" t="str">
        <f t="shared" si="7"/>
        <v>Riedl Bernhard</v>
      </c>
    </row>
    <row r="517" spans="1:3" ht="18.75" thickBot="1" x14ac:dyDescent="0.3">
      <c r="A517" s="67" t="s">
        <v>401</v>
      </c>
      <c r="B517" s="68">
        <v>65</v>
      </c>
      <c r="C517" s="69" t="str">
        <f t="shared" ref="C517:C581" si="8">VLOOKUP(B517,Athl01,2)</f>
        <v>Riedler Siegfried jun.</v>
      </c>
    </row>
    <row r="518" spans="1:3" ht="18.75" thickBot="1" x14ac:dyDescent="0.3">
      <c r="A518" s="64" t="s">
        <v>399</v>
      </c>
      <c r="B518" s="65">
        <v>64</v>
      </c>
      <c r="C518" s="66" t="str">
        <f t="shared" si="8"/>
        <v>Riedler Siegfried</v>
      </c>
    </row>
    <row r="519" spans="1:3" ht="18.75" thickBot="1" x14ac:dyDescent="0.3">
      <c r="A519" s="67" t="s">
        <v>525</v>
      </c>
      <c r="B519" s="68">
        <v>119</v>
      </c>
      <c r="C519" s="69" t="str">
        <f t="shared" si="8"/>
        <v>Rieger Josef</v>
      </c>
    </row>
    <row r="520" spans="1:3" ht="18.75" thickBot="1" x14ac:dyDescent="0.3">
      <c r="A520" s="64" t="s">
        <v>2236</v>
      </c>
      <c r="B520" s="65">
        <v>660</v>
      </c>
      <c r="C520" s="66" t="str">
        <f t="shared" si="8"/>
        <v>Ringel Roman</v>
      </c>
    </row>
    <row r="521" spans="1:3" ht="18.75" thickBot="1" x14ac:dyDescent="0.3">
      <c r="A521" s="64" t="s">
        <v>305</v>
      </c>
      <c r="B521" s="65">
        <v>25</v>
      </c>
      <c r="C521" s="66" t="str">
        <f t="shared" si="8"/>
        <v>Ritter Georg</v>
      </c>
    </row>
    <row r="522" spans="1:3" ht="18.75" thickBot="1" x14ac:dyDescent="0.3">
      <c r="A522" s="64" t="s">
        <v>94</v>
      </c>
      <c r="B522" s="65">
        <v>622</v>
      </c>
      <c r="C522" s="66" t="str">
        <f t="shared" si="8"/>
        <v>Ritzer Armin</v>
      </c>
    </row>
    <row r="523" spans="1:3" ht="18.75" thickBot="1" x14ac:dyDescent="0.3">
      <c r="A523" s="67" t="s">
        <v>985</v>
      </c>
      <c r="B523" s="68">
        <v>309</v>
      </c>
      <c r="C523" s="69" t="str">
        <f t="shared" si="8"/>
        <v>Ritzer Klemens</v>
      </c>
    </row>
    <row r="524" spans="1:3" ht="18.75" thickBot="1" x14ac:dyDescent="0.3">
      <c r="A524" s="64" t="s">
        <v>452</v>
      </c>
      <c r="B524" s="65">
        <v>87</v>
      </c>
      <c r="C524" s="66" t="str">
        <f t="shared" si="8"/>
        <v>Rosenkranz Johann</v>
      </c>
    </row>
    <row r="525" spans="1:3" ht="18.75" thickBot="1" x14ac:dyDescent="0.3">
      <c r="A525" s="67" t="s">
        <v>527</v>
      </c>
      <c r="B525" s="68">
        <v>120</v>
      </c>
      <c r="C525" s="69" t="str">
        <f t="shared" si="8"/>
        <v>Rothensteiner Josef</v>
      </c>
    </row>
    <row r="526" spans="1:3" ht="18.75" thickBot="1" x14ac:dyDescent="0.3">
      <c r="A526" s="64" t="s">
        <v>825</v>
      </c>
      <c r="B526" s="65">
        <v>247</v>
      </c>
      <c r="C526" s="66" t="str">
        <f t="shared" si="8"/>
        <v>Rottner Günter</v>
      </c>
    </row>
    <row r="527" spans="1:3" ht="18.75" thickBot="1" x14ac:dyDescent="0.3">
      <c r="A527" s="67" t="s">
        <v>827</v>
      </c>
      <c r="B527" s="68">
        <v>248</v>
      </c>
      <c r="C527" s="69" t="str">
        <f t="shared" si="8"/>
        <v>Rottner Michael</v>
      </c>
    </row>
    <row r="528" spans="1:3" ht="18.75" thickBot="1" x14ac:dyDescent="0.3">
      <c r="A528" s="64" t="s">
        <v>1500</v>
      </c>
      <c r="B528" s="65">
        <v>500</v>
      </c>
      <c r="C528" s="66" t="str">
        <f t="shared" si="8"/>
        <v>Ruetz Andreas</v>
      </c>
    </row>
    <row r="529" spans="1:3" ht="18.75" thickBot="1" x14ac:dyDescent="0.3">
      <c r="A529" s="67" t="s">
        <v>856</v>
      </c>
      <c r="B529" s="68">
        <v>261</v>
      </c>
      <c r="C529" s="69" t="str">
        <f t="shared" si="8"/>
        <v>Ruff Georg</v>
      </c>
    </row>
    <row r="530" spans="1:3" ht="18.75" thickBot="1" x14ac:dyDescent="0.3">
      <c r="A530" s="64" t="s">
        <v>324</v>
      </c>
      <c r="B530" s="65">
        <v>33</v>
      </c>
      <c r="C530" s="66" t="str">
        <f t="shared" si="8"/>
        <v>Rumsauer Rudolf</v>
      </c>
    </row>
    <row r="531" spans="1:3" ht="18.75" thickBot="1" x14ac:dyDescent="0.3">
      <c r="A531" s="67" t="s">
        <v>2321</v>
      </c>
      <c r="B531" s="68">
        <v>695</v>
      </c>
      <c r="C531" s="69" t="str">
        <f t="shared" si="8"/>
        <v>Sainitzer Christoph</v>
      </c>
    </row>
    <row r="532" spans="1:3" ht="18.75" thickBot="1" x14ac:dyDescent="0.3">
      <c r="A532" s="67" t="s">
        <v>987</v>
      </c>
      <c r="B532" s="68">
        <v>310</v>
      </c>
      <c r="C532" s="69" t="str">
        <f t="shared" si="8"/>
        <v>Sammer Markus</v>
      </c>
    </row>
    <row r="533" spans="1:3" ht="18.75" thickBot="1" x14ac:dyDescent="0.3">
      <c r="A533" s="64" t="s">
        <v>989</v>
      </c>
      <c r="B533" s="65">
        <v>311</v>
      </c>
      <c r="C533" s="66" t="str">
        <f t="shared" si="8"/>
        <v>Sammer Thomas</v>
      </c>
    </row>
    <row r="534" spans="1:3" ht="18.75" thickBot="1" x14ac:dyDescent="0.3">
      <c r="A534" s="67" t="s">
        <v>455</v>
      </c>
      <c r="B534" s="68">
        <v>88</v>
      </c>
      <c r="C534" s="69" t="str">
        <f t="shared" si="8"/>
        <v>Sapper Josef</v>
      </c>
    </row>
    <row r="535" spans="1:3" ht="18.75" thickBot="1" x14ac:dyDescent="0.3">
      <c r="A535" s="64" t="s">
        <v>1248</v>
      </c>
      <c r="B535" s="65">
        <v>416</v>
      </c>
      <c r="C535" s="66" t="str">
        <f t="shared" si="8"/>
        <v>Sarkany Zoltan</v>
      </c>
    </row>
    <row r="536" spans="1:3" ht="18.75" thickBot="1" x14ac:dyDescent="0.3">
      <c r="A536" s="67" t="s">
        <v>82</v>
      </c>
      <c r="B536" s="68">
        <v>613</v>
      </c>
      <c r="C536" s="69" t="str">
        <f t="shared" si="8"/>
        <v>Sarközi Stefanie</v>
      </c>
    </row>
    <row r="537" spans="1:3" ht="18.75" thickBot="1" x14ac:dyDescent="0.3">
      <c r="A537" s="67" t="s">
        <v>777</v>
      </c>
      <c r="B537" s="68">
        <v>226</v>
      </c>
      <c r="C537" s="69" t="str">
        <f t="shared" si="8"/>
        <v>Sauerlachner Thomas</v>
      </c>
    </row>
    <row r="538" spans="1:3" ht="18.75" thickBot="1" x14ac:dyDescent="0.3">
      <c r="A538" s="64" t="s">
        <v>326</v>
      </c>
      <c r="B538" s="65">
        <v>34</v>
      </c>
      <c r="C538" s="66" t="str">
        <f t="shared" si="8"/>
        <v>Savonith Markus</v>
      </c>
    </row>
    <row r="539" spans="1:3" ht="18.75" thickBot="1" x14ac:dyDescent="0.3">
      <c r="A539" s="67" t="s">
        <v>329</v>
      </c>
      <c r="B539" s="68">
        <v>35</v>
      </c>
      <c r="C539" s="69" t="str">
        <f t="shared" si="8"/>
        <v>Savonith Wolfgang</v>
      </c>
    </row>
    <row r="540" spans="1:3" ht="18.75" thickBot="1" x14ac:dyDescent="0.3">
      <c r="A540" s="64" t="s">
        <v>2226</v>
      </c>
      <c r="B540" s="65">
        <v>656</v>
      </c>
      <c r="C540" s="66" t="str">
        <f t="shared" si="8"/>
        <v>Schadler Ludwig</v>
      </c>
    </row>
    <row r="541" spans="1:3" ht="18.75" thickBot="1" x14ac:dyDescent="0.3">
      <c r="A541" s="64" t="s">
        <v>2238</v>
      </c>
      <c r="B541" s="65">
        <v>661</v>
      </c>
      <c r="C541" s="66" t="str">
        <f t="shared" si="8"/>
        <v>Schadler Tamara</v>
      </c>
    </row>
    <row r="542" spans="1:3" ht="18.75" thickBot="1" x14ac:dyDescent="0.3">
      <c r="A542" s="64" t="s">
        <v>482</v>
      </c>
      <c r="B542" s="65">
        <v>100</v>
      </c>
      <c r="C542" s="66" t="str">
        <f t="shared" si="8"/>
        <v>Schaferl Willibald, AR</v>
      </c>
    </row>
    <row r="543" spans="1:3" ht="18.75" thickBot="1" x14ac:dyDescent="0.3">
      <c r="A543" s="67" t="s">
        <v>1166</v>
      </c>
      <c r="B543" s="68">
        <v>385</v>
      </c>
      <c r="C543" s="69" t="str">
        <f t="shared" si="8"/>
        <v>Schaipow Ibragim</v>
      </c>
    </row>
    <row r="544" spans="1:3" ht="18.75" thickBot="1" x14ac:dyDescent="0.3">
      <c r="A544" s="64" t="s">
        <v>1011</v>
      </c>
      <c r="B544" s="65">
        <v>320</v>
      </c>
      <c r="C544" s="66" t="str">
        <f t="shared" si="8"/>
        <v>Scharf Christian</v>
      </c>
    </row>
    <row r="545" spans="1:3" ht="18.75" thickBot="1" x14ac:dyDescent="0.3">
      <c r="A545" s="67" t="s">
        <v>1129</v>
      </c>
      <c r="B545" s="68">
        <v>370</v>
      </c>
      <c r="C545" s="69" t="str">
        <f t="shared" si="8"/>
        <v>Schar Heinz</v>
      </c>
    </row>
    <row r="546" spans="1:3" ht="18.75" thickBot="1" x14ac:dyDescent="0.3">
      <c r="A546" s="64" t="s">
        <v>1503</v>
      </c>
      <c r="B546" s="65">
        <v>501</v>
      </c>
      <c r="C546" s="66" t="str">
        <f t="shared" si="8"/>
        <v>Scharf Lukas</v>
      </c>
    </row>
    <row r="547" spans="1:3" ht="18.75" thickBot="1" x14ac:dyDescent="0.3">
      <c r="A547" s="67" t="s">
        <v>1559</v>
      </c>
      <c r="B547" s="68">
        <v>519</v>
      </c>
      <c r="C547" s="69" t="str">
        <f t="shared" si="8"/>
        <v>Scharf Sieglinde</v>
      </c>
    </row>
    <row r="548" spans="1:3" ht="18.75" thickBot="1" x14ac:dyDescent="0.3">
      <c r="A548" s="64" t="s">
        <v>1013</v>
      </c>
      <c r="B548" s="65">
        <v>321</v>
      </c>
      <c r="C548" s="66" t="str">
        <f t="shared" si="8"/>
        <v>Scharf Stefanie</v>
      </c>
    </row>
    <row r="549" spans="1:3" ht="18.75" thickBot="1" x14ac:dyDescent="0.3">
      <c r="A549" s="67" t="s">
        <v>1132</v>
      </c>
      <c r="B549" s="68">
        <v>371</v>
      </c>
      <c r="C549" s="69" t="str">
        <f t="shared" si="8"/>
        <v>Schaumann Josef</v>
      </c>
    </row>
    <row r="550" spans="1:3" ht="18.75" thickBot="1" x14ac:dyDescent="0.3">
      <c r="A550" s="64" t="s">
        <v>568</v>
      </c>
      <c r="B550" s="65">
        <v>139</v>
      </c>
      <c r="C550" s="66" t="str">
        <f t="shared" si="8"/>
        <v>Schebesta Alexander</v>
      </c>
    </row>
    <row r="551" spans="1:3" ht="18.75" thickBot="1" x14ac:dyDescent="0.3">
      <c r="A551" s="67" t="s">
        <v>570</v>
      </c>
      <c r="B551" s="68">
        <v>140</v>
      </c>
      <c r="C551" s="69" t="str">
        <f t="shared" si="8"/>
        <v>Schebesta Daniela</v>
      </c>
    </row>
    <row r="552" spans="1:3" ht="18.75" thickBot="1" x14ac:dyDescent="0.3">
      <c r="A552" s="64" t="s">
        <v>1381</v>
      </c>
      <c r="B552" s="65">
        <v>461</v>
      </c>
      <c r="C552" s="66" t="str">
        <f t="shared" si="8"/>
        <v>Schebesta Lucas</v>
      </c>
    </row>
    <row r="553" spans="1:3" ht="18.75" thickBot="1" x14ac:dyDescent="0.3">
      <c r="A553" s="67" t="s">
        <v>1529</v>
      </c>
      <c r="B553" s="68">
        <v>509</v>
      </c>
      <c r="C553" s="69" t="str">
        <f t="shared" si="8"/>
        <v>Schenk Nicole</v>
      </c>
    </row>
    <row r="554" spans="1:3" ht="18.75" thickBot="1" x14ac:dyDescent="0.3">
      <c r="A554" s="64" t="s">
        <v>1384</v>
      </c>
      <c r="B554" s="65">
        <v>462</v>
      </c>
      <c r="C554" s="66" t="str">
        <f t="shared" si="8"/>
        <v>Scherz Daniel</v>
      </c>
    </row>
    <row r="555" spans="1:3" ht="18.75" thickBot="1" x14ac:dyDescent="0.3">
      <c r="A555" s="67" t="s">
        <v>858</v>
      </c>
      <c r="B555" s="68">
        <v>262</v>
      </c>
      <c r="C555" s="69" t="str">
        <f t="shared" si="8"/>
        <v>Scherleitner Harald</v>
      </c>
    </row>
    <row r="556" spans="1:3" ht="18.75" thickBot="1" x14ac:dyDescent="0.3">
      <c r="A556" s="64" t="s">
        <v>1387</v>
      </c>
      <c r="B556" s="65">
        <v>463</v>
      </c>
      <c r="C556" s="66" t="str">
        <f t="shared" si="8"/>
        <v>Scheuer Melanie</v>
      </c>
    </row>
    <row r="557" spans="1:3" ht="18.75" thickBot="1" x14ac:dyDescent="0.3">
      <c r="A557" s="64" t="s">
        <v>57</v>
      </c>
      <c r="B557" s="65">
        <v>357</v>
      </c>
      <c r="C557" s="66" t="str">
        <f t="shared" si="8"/>
        <v>Schimek Marcel</v>
      </c>
    </row>
    <row r="558" spans="1:3" ht="18.75" thickBot="1" x14ac:dyDescent="0.3">
      <c r="A558" s="67" t="s">
        <v>78</v>
      </c>
      <c r="B558" s="68">
        <v>615</v>
      </c>
      <c r="C558" s="69" t="str">
        <f t="shared" si="8"/>
        <v>Schindler Florian</v>
      </c>
    </row>
    <row r="559" spans="1:3" ht="18.75" thickBot="1" x14ac:dyDescent="0.3">
      <c r="A559" s="67" t="s">
        <v>331</v>
      </c>
      <c r="B559" s="68">
        <v>36</v>
      </c>
      <c r="C559" s="69" t="str">
        <f t="shared" si="8"/>
        <v>Schindler Helmut</v>
      </c>
    </row>
    <row r="560" spans="1:3" ht="18.75" thickBot="1" x14ac:dyDescent="0.3">
      <c r="A560" s="64" t="s">
        <v>1109</v>
      </c>
      <c r="B560" s="65">
        <v>363</v>
      </c>
      <c r="C560" s="66" t="str">
        <f t="shared" si="8"/>
        <v>Schinhan Roman</v>
      </c>
    </row>
    <row r="561" spans="1:3" ht="18.75" thickBot="1" x14ac:dyDescent="0.3">
      <c r="A561" s="67" t="s">
        <v>266</v>
      </c>
      <c r="B561" s="68">
        <v>11</v>
      </c>
      <c r="C561" s="69" t="str">
        <f t="shared" si="8"/>
        <v>Schipany Hans</v>
      </c>
    </row>
    <row r="562" spans="1:3" ht="18.75" thickBot="1" x14ac:dyDescent="0.3">
      <c r="A562" s="64" t="s">
        <v>1545</v>
      </c>
      <c r="B562" s="65">
        <v>514</v>
      </c>
      <c r="C562" s="66" t="str">
        <f t="shared" si="8"/>
        <v>Schißler Matthias</v>
      </c>
    </row>
    <row r="563" spans="1:3" ht="18.75" thickBot="1" x14ac:dyDescent="0.3">
      <c r="A563" s="67" t="s">
        <v>484</v>
      </c>
      <c r="B563" s="68">
        <v>101</v>
      </c>
      <c r="C563" s="69" t="str">
        <f t="shared" si="8"/>
        <v>Schlechta Markus</v>
      </c>
    </row>
    <row r="564" spans="1:3" ht="18.75" thickBot="1" x14ac:dyDescent="0.3">
      <c r="A564" s="64" t="s">
        <v>1617</v>
      </c>
      <c r="B564" s="65">
        <v>543</v>
      </c>
      <c r="C564" s="66" t="str">
        <f t="shared" si="8"/>
        <v>Schmalzl Marcel</v>
      </c>
    </row>
    <row r="565" spans="1:3" ht="18.75" thickBot="1" x14ac:dyDescent="0.3">
      <c r="A565" s="67" t="s">
        <v>829</v>
      </c>
      <c r="B565" s="68">
        <v>249</v>
      </c>
      <c r="C565" s="69" t="str">
        <f t="shared" si="8"/>
        <v>Schmid Daniel</v>
      </c>
    </row>
    <row r="566" spans="1:3" ht="18.75" thickBot="1" x14ac:dyDescent="0.3">
      <c r="A566" s="64" t="s">
        <v>270</v>
      </c>
      <c r="B566" s="65">
        <v>12</v>
      </c>
      <c r="C566" s="66" t="str">
        <f t="shared" si="8"/>
        <v>Schmitz Klaus-Dieter</v>
      </c>
    </row>
    <row r="567" spans="1:3" ht="18.75" thickBot="1" x14ac:dyDescent="0.3">
      <c r="A567" s="67" t="s">
        <v>90</v>
      </c>
      <c r="B567" s="68">
        <v>619</v>
      </c>
      <c r="C567" s="69" t="str">
        <f t="shared" si="8"/>
        <v>Schmid Moritz</v>
      </c>
    </row>
    <row r="568" spans="1:3" ht="18.75" thickBot="1" x14ac:dyDescent="0.3">
      <c r="A568" s="67" t="s">
        <v>2422</v>
      </c>
      <c r="B568" s="68">
        <v>732</v>
      </c>
      <c r="C568" s="69" t="str">
        <f t="shared" si="8"/>
        <v>Schnabl Ingeborg, Mag.</v>
      </c>
    </row>
    <row r="569" spans="1:3" ht="18.75" thickBot="1" x14ac:dyDescent="0.3">
      <c r="A569" s="67" t="s">
        <v>962</v>
      </c>
      <c r="B569" s="68">
        <v>301</v>
      </c>
      <c r="C569" s="69" t="str">
        <f t="shared" si="8"/>
        <v>Schnabl Lisa</v>
      </c>
    </row>
    <row r="570" spans="1:3" ht="18.75" thickBot="1" x14ac:dyDescent="0.3">
      <c r="A570" s="64" t="s">
        <v>1588</v>
      </c>
      <c r="B570" s="65">
        <v>531</v>
      </c>
      <c r="C570" s="66" t="str">
        <f t="shared" si="8"/>
        <v>Schnabl Peter</v>
      </c>
    </row>
    <row r="571" spans="1:3" ht="18.75" thickBot="1" x14ac:dyDescent="0.3">
      <c r="A571" s="67" t="s">
        <v>1059</v>
      </c>
      <c r="B571" s="68">
        <v>341</v>
      </c>
      <c r="C571" s="69" t="str">
        <f t="shared" si="8"/>
        <v>Schneider Bernd</v>
      </c>
    </row>
    <row r="572" spans="1:3" ht="18.75" thickBot="1" x14ac:dyDescent="0.3">
      <c r="A572" s="64" t="s">
        <v>1040</v>
      </c>
      <c r="B572" s="65">
        <v>333</v>
      </c>
      <c r="C572" s="66" t="str">
        <f t="shared" si="8"/>
        <v>Schneider Martin</v>
      </c>
    </row>
    <row r="573" spans="1:3" ht="18.75" thickBot="1" x14ac:dyDescent="0.3">
      <c r="A573" s="67" t="s">
        <v>1573</v>
      </c>
      <c r="B573" s="68">
        <v>525</v>
      </c>
      <c r="C573" s="69" t="str">
        <f t="shared" si="8"/>
        <v>Schneider Werner</v>
      </c>
    </row>
    <row r="574" spans="1:3" ht="18.75" thickBot="1" x14ac:dyDescent="0.3">
      <c r="A574" s="64" t="s">
        <v>2234</v>
      </c>
      <c r="B574" s="65">
        <v>659</v>
      </c>
      <c r="C574" s="66" t="str">
        <f t="shared" si="8"/>
        <v>Schober Andreas</v>
      </c>
    </row>
    <row r="575" spans="1:3" ht="18.75" thickBot="1" x14ac:dyDescent="0.3">
      <c r="A575" s="64" t="s">
        <v>875</v>
      </c>
      <c r="B575" s="65">
        <v>268</v>
      </c>
      <c r="C575" s="66" t="str">
        <f t="shared" si="8"/>
        <v>Schöberl Johann</v>
      </c>
    </row>
    <row r="576" spans="1:3" ht="18.75" thickBot="1" x14ac:dyDescent="0.3">
      <c r="A576" s="67" t="s">
        <v>949</v>
      </c>
      <c r="B576" s="68">
        <v>296</v>
      </c>
      <c r="C576" s="69" t="str">
        <f t="shared" si="8"/>
        <v>Schuchter Guido</v>
      </c>
    </row>
    <row r="577" spans="1:3" ht="18.75" thickBot="1" x14ac:dyDescent="0.3">
      <c r="A577" s="64" t="s">
        <v>572</v>
      </c>
      <c r="B577" s="65">
        <v>141</v>
      </c>
      <c r="C577" s="66" t="str">
        <f t="shared" si="8"/>
        <v>Schuster Dominik</v>
      </c>
    </row>
    <row r="578" spans="1:3" ht="18.75" thickBot="1" x14ac:dyDescent="0.3">
      <c r="A578" s="67" t="s">
        <v>448</v>
      </c>
      <c r="B578" s="68">
        <v>85</v>
      </c>
      <c r="C578" s="69" t="str">
        <f t="shared" si="8"/>
        <v>Schütz Christoph</v>
      </c>
    </row>
    <row r="579" spans="1:3" ht="18.75" thickBot="1" x14ac:dyDescent="0.3">
      <c r="A579" s="64" t="s">
        <v>450</v>
      </c>
      <c r="B579" s="65">
        <v>86</v>
      </c>
      <c r="C579" s="66" t="str">
        <f t="shared" si="8"/>
        <v>Schütz Manfred</v>
      </c>
    </row>
    <row r="580" spans="1:3" ht="18.75" thickBot="1" x14ac:dyDescent="0.3">
      <c r="A580" s="67" t="s">
        <v>510</v>
      </c>
      <c r="B580" s="68">
        <v>112</v>
      </c>
      <c r="C580" s="69" t="str">
        <f t="shared" si="8"/>
        <v>Schwarz Max</v>
      </c>
    </row>
    <row r="581" spans="1:3" ht="18.75" thickBot="1" x14ac:dyDescent="0.3">
      <c r="A581" s="64" t="s">
        <v>1390</v>
      </c>
      <c r="B581" s="65">
        <v>464</v>
      </c>
      <c r="C581" s="66" t="str">
        <f t="shared" si="8"/>
        <v>Schwaiger Philipp</v>
      </c>
    </row>
    <row r="582" spans="1:3" ht="18.75" thickBot="1" x14ac:dyDescent="0.3">
      <c r="A582" s="67" t="s">
        <v>1042</v>
      </c>
      <c r="B582" s="68">
        <v>334</v>
      </c>
      <c r="C582" s="69" t="str">
        <f t="shared" ref="C582:C645" si="9">VLOOKUP(B582,Athl01,2)</f>
        <v>Schweninger Thomas</v>
      </c>
    </row>
    <row r="583" spans="1:3" ht="18.75" thickBot="1" x14ac:dyDescent="0.3">
      <c r="A583" s="67" t="s">
        <v>135</v>
      </c>
      <c r="B583" s="68">
        <v>644</v>
      </c>
      <c r="C583" s="69" t="str">
        <f t="shared" si="9"/>
        <v>Schwarzschachner Phillip</v>
      </c>
    </row>
    <row r="584" spans="1:3" ht="18.75" thickBot="1" x14ac:dyDescent="0.3">
      <c r="A584" s="64" t="s">
        <v>1399</v>
      </c>
      <c r="B584" s="65">
        <v>467</v>
      </c>
      <c r="C584" s="66" t="str">
        <f t="shared" si="9"/>
        <v>Secka Mario</v>
      </c>
    </row>
    <row r="585" spans="1:3" ht="18.75" thickBot="1" x14ac:dyDescent="0.3">
      <c r="A585" s="67" t="s">
        <v>648</v>
      </c>
      <c r="B585" s="68">
        <v>175</v>
      </c>
      <c r="C585" s="69" t="str">
        <f t="shared" si="9"/>
        <v>Secka Stefan</v>
      </c>
    </row>
    <row r="586" spans="1:3" ht="18.75" thickBot="1" x14ac:dyDescent="0.3">
      <c r="A586" s="64" t="s">
        <v>404</v>
      </c>
      <c r="B586" s="65">
        <v>66</v>
      </c>
      <c r="C586" s="66" t="str">
        <f t="shared" si="9"/>
        <v>Sedlacek Claus, Mag.</v>
      </c>
    </row>
    <row r="587" spans="1:3" ht="18.75" thickBot="1" x14ac:dyDescent="0.3">
      <c r="A587" s="67" t="s">
        <v>2040</v>
      </c>
      <c r="B587" s="68">
        <v>578</v>
      </c>
      <c r="C587" s="69" t="str">
        <f t="shared" si="9"/>
        <v>Seidler Dominik</v>
      </c>
    </row>
    <row r="588" spans="1:3" ht="18.75" thickBot="1" x14ac:dyDescent="0.3">
      <c r="A588" s="64" t="s">
        <v>734</v>
      </c>
      <c r="B588" s="65">
        <v>208</v>
      </c>
      <c r="C588" s="66" t="str">
        <f t="shared" si="9"/>
        <v>Seidl Erich</v>
      </c>
    </row>
    <row r="589" spans="1:3" ht="18.75" thickBot="1" x14ac:dyDescent="0.3">
      <c r="A589" s="67" t="s">
        <v>780</v>
      </c>
      <c r="B589" s="68">
        <v>227</v>
      </c>
      <c r="C589" s="69" t="str">
        <f t="shared" si="9"/>
        <v>Seidl Gerhard</v>
      </c>
    </row>
    <row r="590" spans="1:3" ht="18.75" thickBot="1" x14ac:dyDescent="0.3">
      <c r="A590" s="64" t="s">
        <v>1095</v>
      </c>
      <c r="B590" s="65">
        <v>356</v>
      </c>
      <c r="C590" s="66" t="str">
        <f t="shared" si="9"/>
        <v>Seifer Simon</v>
      </c>
    </row>
    <row r="591" spans="1:3" ht="18.75" thickBot="1" x14ac:dyDescent="0.3">
      <c r="A591" s="64" t="s">
        <v>112</v>
      </c>
      <c r="B591" s="65">
        <v>633</v>
      </c>
      <c r="C591" s="66" t="str">
        <f t="shared" si="9"/>
        <v>Shen Lefei</v>
      </c>
    </row>
    <row r="592" spans="1:3" ht="18.75" thickBot="1" x14ac:dyDescent="0.3">
      <c r="A592" s="64" t="s">
        <v>81</v>
      </c>
      <c r="B592" s="65">
        <v>651</v>
      </c>
      <c r="C592" s="66" t="str">
        <f t="shared" si="9"/>
        <v>Siebenhandel Jakob</v>
      </c>
    </row>
    <row r="593" spans="1:3" ht="18.75" thickBot="1" x14ac:dyDescent="0.3">
      <c r="A593" s="67" t="s">
        <v>2295</v>
      </c>
      <c r="B593" s="68">
        <v>685</v>
      </c>
      <c r="C593" s="69" t="str">
        <f t="shared" si="9"/>
        <v>Siegl Franz</v>
      </c>
    </row>
    <row r="594" spans="1:3" ht="18.75" thickBot="1" x14ac:dyDescent="0.3">
      <c r="A594" s="67" t="s">
        <v>1238</v>
      </c>
      <c r="B594" s="68">
        <v>412</v>
      </c>
      <c r="C594" s="69" t="str">
        <f t="shared" si="9"/>
        <v>Simon Aron</v>
      </c>
    </row>
    <row r="595" spans="1:3" ht="18.75" thickBot="1" x14ac:dyDescent="0.3">
      <c r="A595" s="64" t="s">
        <v>2049</v>
      </c>
      <c r="B595" s="65">
        <v>584</v>
      </c>
      <c r="C595" s="66" t="str">
        <f t="shared" si="9"/>
        <v>Simon Bence</v>
      </c>
    </row>
    <row r="596" spans="1:3" ht="18.75" thickBot="1" x14ac:dyDescent="0.3">
      <c r="A596" s="67" t="s">
        <v>1401</v>
      </c>
      <c r="B596" s="68">
        <v>468</v>
      </c>
      <c r="C596" s="69" t="str">
        <f t="shared" si="9"/>
        <v>Sitter Simon</v>
      </c>
    </row>
    <row r="597" spans="1:3" ht="18.75" thickBot="1" x14ac:dyDescent="0.3">
      <c r="A597" s="64" t="s">
        <v>574</v>
      </c>
      <c r="B597" s="65">
        <v>142</v>
      </c>
      <c r="C597" s="66" t="str">
        <f t="shared" si="9"/>
        <v>Slawitz Andreas</v>
      </c>
    </row>
    <row r="598" spans="1:3" ht="18.75" thickBot="1" x14ac:dyDescent="0.3">
      <c r="A598" s="67" t="s">
        <v>577</v>
      </c>
      <c r="B598" s="68">
        <v>143</v>
      </c>
      <c r="C598" s="69" t="str">
        <f t="shared" si="9"/>
        <v>Slawitz Ferdinand</v>
      </c>
    </row>
    <row r="599" spans="1:3" ht="18.75" thickBot="1" x14ac:dyDescent="0.3">
      <c r="A599" s="64" t="s">
        <v>579</v>
      </c>
      <c r="B599" s="65">
        <v>144</v>
      </c>
      <c r="C599" s="66" t="str">
        <f t="shared" si="9"/>
        <v>Slawitz Markus</v>
      </c>
    </row>
    <row r="600" spans="1:3" ht="18.75" thickBot="1" x14ac:dyDescent="0.3">
      <c r="A600" s="67" t="s">
        <v>1659</v>
      </c>
      <c r="B600" s="68">
        <v>522</v>
      </c>
      <c r="C600" s="69" t="str">
        <f t="shared" si="9"/>
        <v>Sommer Hannes</v>
      </c>
    </row>
    <row r="601" spans="1:3" ht="18.75" thickBot="1" x14ac:dyDescent="0.3">
      <c r="A601" s="64" t="s">
        <v>2048</v>
      </c>
      <c r="B601" s="65">
        <v>583</v>
      </c>
      <c r="C601" s="66" t="str">
        <f t="shared" si="9"/>
        <v>Sooky Gergely</v>
      </c>
    </row>
    <row r="602" spans="1:3" ht="18.75" thickBot="1" x14ac:dyDescent="0.3">
      <c r="A602" s="67" t="s">
        <v>1134</v>
      </c>
      <c r="B602" s="68">
        <v>372</v>
      </c>
      <c r="C602" s="69" t="str">
        <f t="shared" si="9"/>
        <v>Spandl Walter</v>
      </c>
    </row>
    <row r="603" spans="1:3" ht="18.75" thickBot="1" x14ac:dyDescent="0.3">
      <c r="A603" s="64" t="s">
        <v>1637</v>
      </c>
      <c r="B603" s="65">
        <v>551</v>
      </c>
      <c r="C603" s="66" t="str">
        <f t="shared" si="9"/>
        <v>Speiser Albert</v>
      </c>
    </row>
    <row r="604" spans="1:3" ht="18.75" thickBot="1" x14ac:dyDescent="0.3">
      <c r="A604" s="67" t="s">
        <v>1181</v>
      </c>
      <c r="B604" s="68">
        <v>392</v>
      </c>
      <c r="C604" s="69" t="str">
        <f t="shared" si="9"/>
        <v>Spitzenberger Christopher</v>
      </c>
    </row>
    <row r="605" spans="1:3" ht="18.75" thickBot="1" x14ac:dyDescent="0.3">
      <c r="A605" s="64" t="s">
        <v>1580</v>
      </c>
      <c r="B605" s="65">
        <v>528</v>
      </c>
      <c r="C605" s="66" t="str">
        <f t="shared" si="9"/>
        <v>Spitzauer Ernst</v>
      </c>
    </row>
    <row r="606" spans="1:3" ht="18.75" thickBot="1" x14ac:dyDescent="0.3">
      <c r="A606" s="67" t="s">
        <v>407</v>
      </c>
      <c r="B606" s="68">
        <v>67</v>
      </c>
      <c r="C606" s="69" t="str">
        <f t="shared" si="9"/>
        <v>Spitzbart Franz</v>
      </c>
    </row>
    <row r="607" spans="1:3" ht="18.75" thickBot="1" x14ac:dyDescent="0.3">
      <c r="A607" s="67" t="s">
        <v>100</v>
      </c>
      <c r="B607" s="68">
        <v>624</v>
      </c>
      <c r="C607" s="69" t="str">
        <f t="shared" si="9"/>
        <v>Sporer Josef</v>
      </c>
    </row>
    <row r="608" spans="1:3" ht="18.75" thickBot="1" x14ac:dyDescent="0.3">
      <c r="A608" s="64" t="s">
        <v>1393</v>
      </c>
      <c r="B608" s="65">
        <v>465</v>
      </c>
      <c r="C608" s="66" t="str">
        <f t="shared" si="9"/>
        <v>Stando Jonathan</v>
      </c>
    </row>
    <row r="609" spans="1:3" ht="18.75" thickBot="1" x14ac:dyDescent="0.3">
      <c r="A609" s="67" t="s">
        <v>1630</v>
      </c>
      <c r="B609" s="68">
        <v>548</v>
      </c>
      <c r="C609" s="69" t="str">
        <f t="shared" si="9"/>
        <v>Stangl Hannes</v>
      </c>
    </row>
    <row r="610" spans="1:3" ht="18.75" thickBot="1" x14ac:dyDescent="0.3">
      <c r="A610" s="64" t="s">
        <v>529</v>
      </c>
      <c r="B610" s="65">
        <v>121</v>
      </c>
      <c r="C610" s="66" t="str">
        <f t="shared" si="9"/>
        <v>Stefan Reinhard</v>
      </c>
    </row>
    <row r="611" spans="1:3" ht="18.75" thickBot="1" x14ac:dyDescent="0.3">
      <c r="A611" s="67" t="s">
        <v>2044</v>
      </c>
      <c r="B611" s="68">
        <v>580</v>
      </c>
      <c r="C611" s="69" t="str">
        <f t="shared" si="9"/>
        <v>Steger Klaus</v>
      </c>
    </row>
    <row r="612" spans="1:3" ht="18.75" thickBot="1" x14ac:dyDescent="0.3">
      <c r="A612" s="64" t="s">
        <v>2067</v>
      </c>
      <c r="B612" s="65">
        <v>593</v>
      </c>
      <c r="C612" s="66" t="str">
        <f t="shared" si="9"/>
        <v>Steiner Felix</v>
      </c>
    </row>
    <row r="613" spans="1:3" ht="18.75" thickBot="1" x14ac:dyDescent="0.3">
      <c r="A613" s="67" t="s">
        <v>1469</v>
      </c>
      <c r="B613" s="68">
        <v>490</v>
      </c>
      <c r="C613" s="69" t="str">
        <f t="shared" si="9"/>
        <v>Stein Franziska</v>
      </c>
    </row>
    <row r="614" spans="1:3" ht="18.75" thickBot="1" x14ac:dyDescent="0.3">
      <c r="A614" s="64" t="s">
        <v>273</v>
      </c>
      <c r="B614" s="65">
        <v>13</v>
      </c>
      <c r="C614" s="66" t="str">
        <f t="shared" si="9"/>
        <v>Steiner Friedrich</v>
      </c>
    </row>
    <row r="615" spans="1:3" ht="18.75" thickBot="1" x14ac:dyDescent="0.3">
      <c r="A615" s="67" t="s">
        <v>2388</v>
      </c>
      <c r="B615" s="68">
        <v>720</v>
      </c>
      <c r="C615" s="69" t="str">
        <f t="shared" si="9"/>
        <v>Steiner Harald</v>
      </c>
    </row>
    <row r="616" spans="1:3" ht="18.75" thickBot="1" x14ac:dyDescent="0.3">
      <c r="A616" s="67" t="s">
        <v>1472</v>
      </c>
      <c r="B616" s="68">
        <v>491</v>
      </c>
      <c r="C616" s="69" t="str">
        <f t="shared" si="9"/>
        <v>Stein Jakob</v>
      </c>
    </row>
    <row r="617" spans="1:3" ht="18.75" thickBot="1" x14ac:dyDescent="0.3">
      <c r="A617" s="64" t="s">
        <v>896</v>
      </c>
      <c r="B617" s="65">
        <v>276</v>
      </c>
      <c r="C617" s="66" t="str">
        <f t="shared" si="9"/>
        <v>Steinberger Johanna</v>
      </c>
    </row>
    <row r="618" spans="1:3" ht="18.75" thickBot="1" x14ac:dyDescent="0.3">
      <c r="A618" s="67" t="s">
        <v>2056</v>
      </c>
      <c r="B618" s="68">
        <v>588</v>
      </c>
      <c r="C618" s="69" t="str">
        <f t="shared" si="9"/>
        <v>Steiner Lucas</v>
      </c>
    </row>
    <row r="619" spans="1:3" ht="18.75" thickBot="1" x14ac:dyDescent="0.3">
      <c r="A619" s="64" t="s">
        <v>431</v>
      </c>
      <c r="B619" s="65">
        <v>78</v>
      </c>
      <c r="C619" s="66" t="str">
        <f t="shared" si="9"/>
        <v>Steinböck Michael</v>
      </c>
    </row>
    <row r="620" spans="1:3" ht="18.75" thickBot="1" x14ac:dyDescent="0.3">
      <c r="A620" s="67" t="s">
        <v>1404</v>
      </c>
      <c r="B620" s="68">
        <v>469</v>
      </c>
      <c r="C620" s="69" t="str">
        <f t="shared" si="9"/>
        <v>Steiner Philipp</v>
      </c>
    </row>
    <row r="621" spans="1:3" ht="18.75" thickBot="1" x14ac:dyDescent="0.3">
      <c r="A621" s="64" t="s">
        <v>1657</v>
      </c>
      <c r="B621" s="65">
        <v>561</v>
      </c>
      <c r="C621" s="66" t="str">
        <f t="shared" si="9"/>
        <v>Steinbrecher Roman</v>
      </c>
    </row>
    <row r="622" spans="1:3" ht="18.75" thickBot="1" x14ac:dyDescent="0.3">
      <c r="A622" s="64" t="s">
        <v>96</v>
      </c>
      <c r="B622" s="65">
        <v>623</v>
      </c>
      <c r="C622" s="66" t="str">
        <f t="shared" si="9"/>
        <v>Steinbrecher Sonja</v>
      </c>
    </row>
    <row r="623" spans="1:3" ht="18.75" thickBot="1" x14ac:dyDescent="0.3">
      <c r="A623" s="67" t="s">
        <v>965</v>
      </c>
      <c r="B623" s="68">
        <v>302</v>
      </c>
      <c r="C623" s="69" t="str">
        <f t="shared" si="9"/>
        <v>Steiner Werner</v>
      </c>
    </row>
    <row r="624" spans="1:3" ht="18.75" thickBot="1" x14ac:dyDescent="0.3">
      <c r="A624" s="64" t="s">
        <v>617</v>
      </c>
      <c r="B624" s="65">
        <v>161</v>
      </c>
      <c r="C624" s="66" t="str">
        <f t="shared" si="9"/>
        <v>Stejskal Dominik</v>
      </c>
    </row>
    <row r="625" spans="1:3" ht="18.75" thickBot="1" x14ac:dyDescent="0.3">
      <c r="A625" s="67" t="s">
        <v>376</v>
      </c>
      <c r="B625" s="68">
        <v>55</v>
      </c>
      <c r="C625" s="69" t="str">
        <f t="shared" si="9"/>
        <v>Sternitzky Reinhard</v>
      </c>
    </row>
    <row r="626" spans="1:3" ht="18.75" thickBot="1" x14ac:dyDescent="0.3">
      <c r="A626" s="64" t="s">
        <v>2232</v>
      </c>
      <c r="B626" s="65">
        <v>658</v>
      </c>
      <c r="C626" s="66" t="str">
        <f t="shared" si="9"/>
        <v>Stieg Erwin</v>
      </c>
    </row>
    <row r="627" spans="1:3" ht="18.75" thickBot="1" x14ac:dyDescent="0.3">
      <c r="A627" s="64" t="s">
        <v>732</v>
      </c>
      <c r="B627" s="65">
        <v>207</v>
      </c>
      <c r="C627" s="66" t="str">
        <f t="shared" si="9"/>
        <v>Stockinger-Picker Elisabeth</v>
      </c>
    </row>
    <row r="628" spans="1:3" ht="18.75" thickBot="1" x14ac:dyDescent="0.3">
      <c r="A628" s="67" t="s">
        <v>736</v>
      </c>
      <c r="B628" s="68">
        <v>209</v>
      </c>
      <c r="C628" s="69" t="str">
        <f t="shared" si="9"/>
        <v>Stockinger Lukas</v>
      </c>
    </row>
    <row r="629" spans="1:3" ht="18.75" thickBot="1" x14ac:dyDescent="0.3">
      <c r="A629" s="64" t="s">
        <v>738</v>
      </c>
      <c r="B629" s="65">
        <v>210</v>
      </c>
      <c r="C629" s="66" t="str">
        <f t="shared" si="9"/>
        <v>Stockinger Thomas</v>
      </c>
    </row>
    <row r="630" spans="1:3" ht="18.75" thickBot="1" x14ac:dyDescent="0.3">
      <c r="A630" s="67" t="s">
        <v>1183</v>
      </c>
      <c r="B630" s="68">
        <v>393</v>
      </c>
      <c r="C630" s="69" t="str">
        <f t="shared" si="9"/>
        <v>Stoifl Alois</v>
      </c>
    </row>
    <row r="631" spans="1:3" ht="18.75" thickBot="1" x14ac:dyDescent="0.3">
      <c r="A631" s="64" t="s">
        <v>913</v>
      </c>
      <c r="B631" s="65">
        <v>283</v>
      </c>
      <c r="C631" s="66" t="str">
        <f t="shared" si="9"/>
        <v>Stolz Patrick</v>
      </c>
    </row>
    <row r="632" spans="1:3" ht="18.75" thickBot="1" x14ac:dyDescent="0.3">
      <c r="A632" s="67" t="s">
        <v>1554</v>
      </c>
      <c r="B632" s="68">
        <v>517</v>
      </c>
      <c r="C632" s="69" t="str">
        <f t="shared" si="9"/>
        <v>Strangl Stefan</v>
      </c>
    </row>
    <row r="633" spans="1:3" ht="18.75" thickBot="1" x14ac:dyDescent="0.3">
      <c r="A633" s="64" t="s">
        <v>740</v>
      </c>
      <c r="B633" s="65">
        <v>211</v>
      </c>
      <c r="C633" s="66" t="str">
        <f t="shared" si="9"/>
        <v>Strasser Pia</v>
      </c>
    </row>
    <row r="634" spans="1:3" ht="18.75" thickBot="1" x14ac:dyDescent="0.3">
      <c r="A634" s="67" t="s">
        <v>742</v>
      </c>
      <c r="B634" s="68">
        <v>212</v>
      </c>
      <c r="C634" s="69" t="str">
        <f t="shared" si="9"/>
        <v>Strasser Simon</v>
      </c>
    </row>
    <row r="635" spans="1:3" ht="18.75" thickBot="1" x14ac:dyDescent="0.3">
      <c r="A635" s="64" t="s">
        <v>992</v>
      </c>
      <c r="B635" s="65">
        <v>312</v>
      </c>
      <c r="C635" s="66" t="str">
        <f t="shared" si="9"/>
        <v>Strobl August</v>
      </c>
    </row>
    <row r="636" spans="1:3" ht="18.75" thickBot="1" x14ac:dyDescent="0.3">
      <c r="A636" s="67" t="s">
        <v>1396</v>
      </c>
      <c r="B636" s="68">
        <v>466</v>
      </c>
      <c r="C636" s="69" t="str">
        <f t="shared" si="9"/>
        <v>Strobl Jasmin</v>
      </c>
    </row>
    <row r="637" spans="1:3" ht="18.75" thickBot="1" x14ac:dyDescent="0.3">
      <c r="A637" s="64" t="s">
        <v>2413</v>
      </c>
      <c r="B637" s="65">
        <v>729</v>
      </c>
      <c r="C637" s="66" t="str">
        <f t="shared" si="9"/>
        <v>Strobl Luca</v>
      </c>
    </row>
    <row r="638" spans="1:3" ht="18.75" thickBot="1" x14ac:dyDescent="0.3">
      <c r="A638" s="67" t="s">
        <v>2374</v>
      </c>
      <c r="B638" s="68">
        <v>714</v>
      </c>
      <c r="C638" s="69" t="str">
        <f t="shared" si="9"/>
        <v>Stuhlmeier Raphael</v>
      </c>
    </row>
    <row r="639" spans="1:3" ht="18.75" thickBot="1" x14ac:dyDescent="0.3">
      <c r="A639" s="64" t="s">
        <v>1407</v>
      </c>
      <c r="B639" s="65">
        <v>470</v>
      </c>
      <c r="C639" s="66" t="str">
        <f t="shared" si="9"/>
        <v>Stummerer Markus</v>
      </c>
    </row>
    <row r="640" spans="1:3" ht="18.75" thickBot="1" x14ac:dyDescent="0.3">
      <c r="A640" s="67" t="s">
        <v>680</v>
      </c>
      <c r="B640" s="68">
        <v>186</v>
      </c>
      <c r="C640" s="69" t="str">
        <f t="shared" si="9"/>
        <v>Stütz Patrick</v>
      </c>
    </row>
    <row r="641" spans="1:3" ht="18.75" thickBot="1" x14ac:dyDescent="0.3">
      <c r="A641" s="64" t="s">
        <v>275</v>
      </c>
      <c r="B641" s="65">
        <v>14</v>
      </c>
      <c r="C641" s="66" t="str">
        <f t="shared" si="9"/>
        <v>Suchard Mario</v>
      </c>
    </row>
    <row r="642" spans="1:3" ht="18.75" thickBot="1" x14ac:dyDescent="0.3">
      <c r="A642" s="67" t="s">
        <v>333</v>
      </c>
      <c r="B642" s="68">
        <v>37</v>
      </c>
      <c r="C642" s="69" t="str">
        <f t="shared" si="9"/>
        <v>Sukopp Lena</v>
      </c>
    </row>
    <row r="643" spans="1:3" ht="18.75" thickBot="1" x14ac:dyDescent="0.3">
      <c r="A643" s="64" t="s">
        <v>335</v>
      </c>
      <c r="B643" s="65">
        <v>38</v>
      </c>
      <c r="C643" s="66" t="str">
        <f t="shared" si="9"/>
        <v>Sukopp Raphael</v>
      </c>
    </row>
    <row r="644" spans="1:3" ht="18.75" thickBot="1" x14ac:dyDescent="0.3">
      <c r="A644" s="67" t="s">
        <v>531</v>
      </c>
      <c r="B644" s="68">
        <v>122</v>
      </c>
      <c r="C644" s="69" t="str">
        <f t="shared" si="9"/>
        <v>Sulzer Roman</v>
      </c>
    </row>
    <row r="645" spans="1:3" ht="18.75" thickBot="1" x14ac:dyDescent="0.3">
      <c r="A645" s="64" t="s">
        <v>1653</v>
      </c>
      <c r="B645" s="65">
        <v>559</v>
      </c>
      <c r="C645" s="66" t="str">
        <f t="shared" si="9"/>
        <v>Surin Viktor</v>
      </c>
    </row>
    <row r="646" spans="1:3" ht="18.75" thickBot="1" x14ac:dyDescent="0.3">
      <c r="A646" s="67" t="s">
        <v>1168</v>
      </c>
      <c r="B646" s="68">
        <v>386</v>
      </c>
      <c r="C646" s="69" t="str">
        <f t="shared" ref="C646:C709" si="10">VLOOKUP(B646,Athl01,2)</f>
        <v>Svoboda Bianca</v>
      </c>
    </row>
    <row r="647" spans="1:3" ht="18.75" thickBot="1" x14ac:dyDescent="0.3">
      <c r="A647" s="64" t="s">
        <v>1240</v>
      </c>
      <c r="B647" s="65">
        <v>413</v>
      </c>
      <c r="C647" s="66" t="str">
        <f t="shared" si="10"/>
        <v>Szabo Sliczni Norbert</v>
      </c>
    </row>
    <row r="648" spans="1:3" ht="18.75" thickBot="1" x14ac:dyDescent="0.3">
      <c r="A648" s="67" t="s">
        <v>1250</v>
      </c>
      <c r="B648" s="68">
        <v>417</v>
      </c>
      <c r="C648" s="69" t="str">
        <f t="shared" si="10"/>
        <v>Szegszardi Bence</v>
      </c>
    </row>
    <row r="649" spans="1:3" ht="18.75" thickBot="1" x14ac:dyDescent="0.3">
      <c r="A649" s="64" t="s">
        <v>1218</v>
      </c>
      <c r="B649" s="65">
        <v>404</v>
      </c>
      <c r="C649" s="66" t="str">
        <f t="shared" si="10"/>
        <v>Szilagyi Jozsef</v>
      </c>
    </row>
    <row r="650" spans="1:3" ht="18.75" thickBot="1" x14ac:dyDescent="0.3">
      <c r="A650" s="67" t="s">
        <v>1221</v>
      </c>
      <c r="B650" s="68">
        <v>405</v>
      </c>
      <c r="C650" s="69" t="str">
        <f t="shared" si="10"/>
        <v>Tachaev Ruslan</v>
      </c>
    </row>
    <row r="651" spans="1:3" ht="18.75" thickBot="1" x14ac:dyDescent="0.3">
      <c r="A651" s="64" t="s">
        <v>2274</v>
      </c>
      <c r="B651" s="65">
        <v>676</v>
      </c>
      <c r="C651" s="66" t="str">
        <f t="shared" si="10"/>
        <v>Tacho Harald</v>
      </c>
    </row>
    <row r="652" spans="1:3" ht="18.75" thickBot="1" x14ac:dyDescent="0.3">
      <c r="A652" s="64" t="s">
        <v>486</v>
      </c>
      <c r="B652" s="65">
        <v>102</v>
      </c>
      <c r="C652" s="66" t="str">
        <f t="shared" si="10"/>
        <v>Tacho Herbert</v>
      </c>
    </row>
    <row r="653" spans="1:3" ht="18.75" thickBot="1" x14ac:dyDescent="0.3">
      <c r="A653" s="67" t="s">
        <v>1582</v>
      </c>
      <c r="B653" s="68">
        <v>529</v>
      </c>
      <c r="C653" s="69" t="str">
        <f t="shared" si="10"/>
        <v>Tairi Jakob</v>
      </c>
    </row>
    <row r="654" spans="1:3" ht="18.75" thickBot="1" x14ac:dyDescent="0.3">
      <c r="A654" s="64" t="s">
        <v>279</v>
      </c>
      <c r="B654" s="65">
        <v>15</v>
      </c>
      <c r="C654" s="66" t="str">
        <f t="shared" si="10"/>
        <v>Tanase Darius-Daniel</v>
      </c>
    </row>
    <row r="655" spans="1:3" ht="18.75" thickBot="1" x14ac:dyDescent="0.3">
      <c r="A655" s="67" t="s">
        <v>533</v>
      </c>
      <c r="B655" s="68">
        <v>123</v>
      </c>
      <c r="C655" s="69" t="str">
        <f t="shared" si="10"/>
        <v>Tauschl Heinz</v>
      </c>
    </row>
    <row r="656" spans="1:3" ht="18.75" thickBot="1" x14ac:dyDescent="0.3">
      <c r="A656" s="64" t="s">
        <v>1410</v>
      </c>
      <c r="B656" s="65">
        <v>471</v>
      </c>
      <c r="C656" s="66" t="str">
        <f t="shared" si="10"/>
        <v>Teuschl Alice</v>
      </c>
    </row>
    <row r="657" spans="1:3" ht="18.75" thickBot="1" x14ac:dyDescent="0.3">
      <c r="A657" s="67" t="s">
        <v>1170</v>
      </c>
      <c r="B657" s="68">
        <v>387</v>
      </c>
      <c r="C657" s="69" t="str">
        <f t="shared" si="10"/>
        <v>Theilinger Klaus</v>
      </c>
    </row>
    <row r="658" spans="1:3" ht="18.75" thickBot="1" x14ac:dyDescent="0.3">
      <c r="A658" s="64" t="s">
        <v>618</v>
      </c>
      <c r="B658" s="65">
        <v>162</v>
      </c>
      <c r="C658" s="66" t="str">
        <f t="shared" si="10"/>
        <v>Tichy Alexandra</v>
      </c>
    </row>
    <row r="659" spans="1:3" ht="18.75" thickBot="1" x14ac:dyDescent="0.3">
      <c r="A659" s="67" t="s">
        <v>1185</v>
      </c>
      <c r="B659" s="68">
        <v>394</v>
      </c>
      <c r="C659" s="69" t="str">
        <f t="shared" si="10"/>
        <v>Tischner Hans Peter</v>
      </c>
    </row>
    <row r="660" spans="1:3" ht="18.75" thickBot="1" x14ac:dyDescent="0.3">
      <c r="A660" s="64" t="s">
        <v>2262</v>
      </c>
      <c r="B660" s="65">
        <v>671</v>
      </c>
      <c r="C660" s="66" t="str">
        <f t="shared" si="10"/>
        <v>Tomek Saskia</v>
      </c>
    </row>
    <row r="661" spans="1:3" ht="18.75" thickBot="1" x14ac:dyDescent="0.3">
      <c r="A661" s="64" t="s">
        <v>1253</v>
      </c>
      <c r="B661" s="65">
        <v>418</v>
      </c>
      <c r="C661" s="66" t="str">
        <f t="shared" si="10"/>
        <v>Török Peter</v>
      </c>
    </row>
    <row r="662" spans="1:3" ht="18.75" thickBot="1" x14ac:dyDescent="0.3">
      <c r="A662" s="67" t="s">
        <v>1255</v>
      </c>
      <c r="B662" s="68">
        <v>419</v>
      </c>
      <c r="C662" s="69" t="str">
        <f t="shared" si="10"/>
        <v>Toth Barnabas</v>
      </c>
    </row>
    <row r="663" spans="1:3" ht="18.75" thickBot="1" x14ac:dyDescent="0.3">
      <c r="A663" s="64" t="s">
        <v>337</v>
      </c>
      <c r="B663" s="65">
        <v>39</v>
      </c>
      <c r="C663" s="66" t="str">
        <f t="shared" si="10"/>
        <v>Toth Christopher</v>
      </c>
    </row>
    <row r="664" spans="1:3" ht="18.75" thickBot="1" x14ac:dyDescent="0.3">
      <c r="A664" s="64" t="s">
        <v>2265</v>
      </c>
      <c r="B664" s="65">
        <v>672</v>
      </c>
      <c r="C664" s="66" t="str">
        <f t="shared" si="10"/>
        <v>Toth Stefan</v>
      </c>
    </row>
    <row r="665" spans="1:3" ht="18.75" thickBot="1" x14ac:dyDescent="0.3">
      <c r="A665" s="67" t="s">
        <v>1257</v>
      </c>
      <c r="B665" s="68">
        <v>420</v>
      </c>
      <c r="C665" s="69" t="str">
        <f t="shared" si="10"/>
        <v>Tremel Mihaly</v>
      </c>
    </row>
    <row r="666" spans="1:3" ht="18.75" thickBot="1" x14ac:dyDescent="0.3">
      <c r="A666" s="64" t="s">
        <v>1526</v>
      </c>
      <c r="B666" s="65">
        <v>508</v>
      </c>
      <c r="C666" s="66" t="str">
        <f t="shared" si="10"/>
        <v>Trimmel Daniel</v>
      </c>
    </row>
    <row r="667" spans="1:3" ht="18.75" thickBot="1" x14ac:dyDescent="0.3">
      <c r="A667" s="67" t="s">
        <v>1476</v>
      </c>
      <c r="B667" s="68">
        <v>492</v>
      </c>
      <c r="C667" s="69" t="str">
        <f t="shared" si="10"/>
        <v>Trippolt Daniel</v>
      </c>
    </row>
    <row r="668" spans="1:3" ht="18.75" thickBot="1" x14ac:dyDescent="0.3">
      <c r="A668" s="64" t="s">
        <v>281</v>
      </c>
      <c r="B668" s="65">
        <v>16</v>
      </c>
      <c r="C668" s="66" t="str">
        <f t="shared" si="10"/>
        <v>Trnka Roland</v>
      </c>
    </row>
    <row r="669" spans="1:3" ht="18.75" thickBot="1" x14ac:dyDescent="0.3">
      <c r="A669" s="67" t="s">
        <v>654</v>
      </c>
      <c r="B669" s="68">
        <v>177</v>
      </c>
      <c r="C669" s="69" t="str">
        <f t="shared" si="10"/>
        <v>Troll Jürgen</v>
      </c>
    </row>
    <row r="670" spans="1:3" ht="18.75" thickBot="1" x14ac:dyDescent="0.3">
      <c r="A670" s="64" t="s">
        <v>917</v>
      </c>
      <c r="B670" s="65">
        <v>284</v>
      </c>
      <c r="C670" s="66" t="str">
        <f t="shared" si="10"/>
        <v>Troni Dmitri</v>
      </c>
    </row>
    <row r="671" spans="1:3" ht="18.75" thickBot="1" x14ac:dyDescent="0.3">
      <c r="A671" s="67" t="s">
        <v>2037</v>
      </c>
      <c r="B671" s="68">
        <v>575</v>
      </c>
      <c r="C671" s="69" t="str">
        <f t="shared" si="10"/>
        <v>Tschinkel Andreas</v>
      </c>
    </row>
    <row r="672" spans="1:3" ht="18.75" thickBot="1" x14ac:dyDescent="0.3">
      <c r="A672" s="67" t="s">
        <v>69</v>
      </c>
      <c r="B672" s="68">
        <v>610</v>
      </c>
      <c r="C672" s="69" t="str">
        <f t="shared" si="10"/>
        <v>Turcsányi Peter</v>
      </c>
    </row>
    <row r="673" spans="1:3" ht="18.75" thickBot="1" x14ac:dyDescent="0.3">
      <c r="A673" s="64" t="s">
        <v>535</v>
      </c>
      <c r="B673" s="65">
        <v>124</v>
      </c>
      <c r="C673" s="66" t="str">
        <f t="shared" si="10"/>
        <v>Turo Patrick</v>
      </c>
    </row>
    <row r="674" spans="1:3" ht="18.75" thickBot="1" x14ac:dyDescent="0.3">
      <c r="A674" s="67" t="s">
        <v>307</v>
      </c>
      <c r="B674" s="68">
        <v>26</v>
      </c>
      <c r="C674" s="69" t="str">
        <f t="shared" si="10"/>
        <v>Ulm Clemens</v>
      </c>
    </row>
    <row r="675" spans="1:3" ht="18.75" thickBot="1" x14ac:dyDescent="0.3">
      <c r="A675" s="67" t="s">
        <v>105</v>
      </c>
      <c r="B675" s="68">
        <v>628</v>
      </c>
      <c r="C675" s="69" t="str">
        <f t="shared" si="10"/>
        <v>Ulmer-Wolf Anneliese</v>
      </c>
    </row>
    <row r="676" spans="1:3" ht="18.75" thickBot="1" x14ac:dyDescent="0.3">
      <c r="A676" s="64" t="s">
        <v>1061</v>
      </c>
      <c r="B676" s="65">
        <v>342</v>
      </c>
      <c r="C676" s="66" t="str">
        <f t="shared" si="10"/>
        <v>Ulmer Thomas</v>
      </c>
    </row>
    <row r="677" spans="1:3" ht="18.75" thickBot="1" x14ac:dyDescent="0.3">
      <c r="A677" s="67" t="s">
        <v>1063</v>
      </c>
      <c r="B677" s="68">
        <v>343</v>
      </c>
      <c r="C677" s="69" t="str">
        <f t="shared" si="10"/>
        <v>Ulmer Wolfgang</v>
      </c>
    </row>
    <row r="678" spans="1:3" ht="18.75" thickBot="1" x14ac:dyDescent="0.3">
      <c r="A678" s="64" t="s">
        <v>2243</v>
      </c>
      <c r="B678" s="65">
        <v>663</v>
      </c>
      <c r="C678" s="66" t="str">
        <f t="shared" si="10"/>
        <v>Umaev Aslambek</v>
      </c>
    </row>
    <row r="679" spans="1:3" ht="18.75" thickBot="1" x14ac:dyDescent="0.3">
      <c r="A679" s="64" t="s">
        <v>283</v>
      </c>
      <c r="B679" s="65">
        <v>17</v>
      </c>
      <c r="C679" s="66" t="str">
        <f t="shared" si="10"/>
        <v>Ungerhofer Franz</v>
      </c>
    </row>
    <row r="680" spans="1:3" ht="18.75" thickBot="1" x14ac:dyDescent="0.3">
      <c r="A680" s="67" t="s">
        <v>1044</v>
      </c>
      <c r="B680" s="68">
        <v>335</v>
      </c>
      <c r="C680" s="69" t="str">
        <f t="shared" si="10"/>
        <v>Unsinn Gabriel</v>
      </c>
    </row>
    <row r="681" spans="1:3" ht="18.75" thickBot="1" x14ac:dyDescent="0.3">
      <c r="A681" s="64" t="s">
        <v>2035</v>
      </c>
      <c r="B681" s="65">
        <v>574</v>
      </c>
      <c r="C681" s="66" t="str">
        <f t="shared" si="10"/>
        <v>Unterladstätter Andreas</v>
      </c>
    </row>
    <row r="682" spans="1:3" ht="18.75" thickBot="1" x14ac:dyDescent="0.3">
      <c r="A682" s="67" t="s">
        <v>2221</v>
      </c>
      <c r="B682" s="68">
        <v>654</v>
      </c>
      <c r="C682" s="69" t="str">
        <f t="shared" si="10"/>
        <v>Unterpertinger Felix</v>
      </c>
    </row>
    <row r="683" spans="1:3" ht="18.75" thickBot="1" x14ac:dyDescent="0.3">
      <c r="A683" s="67" t="s">
        <v>1413</v>
      </c>
      <c r="B683" s="68">
        <v>472</v>
      </c>
      <c r="C683" s="69" t="str">
        <f t="shared" si="10"/>
        <v>Unterholzner Marlene</v>
      </c>
    </row>
    <row r="684" spans="1:3" ht="18.75" thickBot="1" x14ac:dyDescent="0.3">
      <c r="A684" s="64" t="s">
        <v>994</v>
      </c>
      <c r="B684" s="65">
        <v>313</v>
      </c>
      <c r="C684" s="66" t="str">
        <f t="shared" si="10"/>
        <v>Unterladstätter Norbert</v>
      </c>
    </row>
    <row r="685" spans="1:3" ht="18.75" thickBot="1" x14ac:dyDescent="0.3">
      <c r="A685" s="67" t="s">
        <v>658</v>
      </c>
      <c r="B685" s="68">
        <v>179</v>
      </c>
      <c r="C685" s="69" t="str">
        <f t="shared" si="10"/>
        <v>Unterrainer Stefan</v>
      </c>
    </row>
    <row r="686" spans="1:3" ht="18.75" thickBot="1" x14ac:dyDescent="0.3">
      <c r="A686" s="64" t="s">
        <v>656</v>
      </c>
      <c r="B686" s="65">
        <v>178</v>
      </c>
      <c r="C686" s="66" t="str">
        <f t="shared" si="10"/>
        <v>Unterrainer Werner</v>
      </c>
    </row>
    <row r="687" spans="1:3" ht="18.75" thickBot="1" x14ac:dyDescent="0.3">
      <c r="A687" s="67" t="s">
        <v>1046</v>
      </c>
      <c r="B687" s="68">
        <v>336</v>
      </c>
      <c r="C687" s="69" t="str">
        <f t="shared" si="10"/>
        <v>Uran Hermann</v>
      </c>
    </row>
    <row r="688" spans="1:3" ht="18.75" thickBot="1" x14ac:dyDescent="0.3">
      <c r="A688" s="67" t="s">
        <v>2390</v>
      </c>
      <c r="B688" s="68">
        <v>721</v>
      </c>
      <c r="C688" s="69" t="str">
        <f t="shared" si="10"/>
        <v>Uran Werner</v>
      </c>
    </row>
    <row r="689" spans="1:3" ht="18.75" thickBot="1" x14ac:dyDescent="0.3">
      <c r="A689" s="64" t="s">
        <v>899</v>
      </c>
      <c r="B689" s="65">
        <v>277</v>
      </c>
      <c r="C689" s="66" t="str">
        <f t="shared" si="10"/>
        <v>Vaspöri Gabor</v>
      </c>
    </row>
    <row r="690" spans="1:3" ht="18.75" thickBot="1" x14ac:dyDescent="0.3">
      <c r="A690" s="67" t="s">
        <v>1067</v>
      </c>
      <c r="B690" s="68">
        <v>344</v>
      </c>
      <c r="C690" s="69" t="str">
        <f t="shared" si="10"/>
        <v>Viduka Julio</v>
      </c>
    </row>
    <row r="691" spans="1:3" ht="18.75" thickBot="1" x14ac:dyDescent="0.3">
      <c r="A691" s="64" t="s">
        <v>745</v>
      </c>
      <c r="B691" s="65">
        <v>213</v>
      </c>
      <c r="C691" s="66" t="str">
        <f t="shared" si="10"/>
        <v>Voggenberger Thomas</v>
      </c>
    </row>
    <row r="692" spans="1:3" ht="18.75" thickBot="1" x14ac:dyDescent="0.3">
      <c r="A692" s="67" t="s">
        <v>831</v>
      </c>
      <c r="B692" s="68">
        <v>250</v>
      </c>
      <c r="C692" s="69" t="str">
        <f t="shared" si="10"/>
        <v>Wachet Robert</v>
      </c>
    </row>
    <row r="693" spans="1:3" ht="18.75" thickBot="1" x14ac:dyDescent="0.3">
      <c r="A693" s="67" t="s">
        <v>2343</v>
      </c>
      <c r="B693" s="68">
        <v>702</v>
      </c>
      <c r="C693" s="69" t="str">
        <f t="shared" si="10"/>
        <v>Wagner Philipp</v>
      </c>
    </row>
    <row r="694" spans="1:3" ht="18.75" thickBot="1" x14ac:dyDescent="0.3">
      <c r="A694" s="64" t="s">
        <v>581</v>
      </c>
      <c r="B694" s="65">
        <v>145</v>
      </c>
      <c r="C694" s="66" t="str">
        <f t="shared" si="10"/>
        <v>Walcharz Isabella</v>
      </c>
    </row>
    <row r="695" spans="1:3" ht="18.75" thickBot="1" x14ac:dyDescent="0.3">
      <c r="A695" s="67" t="s">
        <v>537</v>
      </c>
      <c r="B695" s="68">
        <v>125</v>
      </c>
      <c r="C695" s="69" t="str">
        <f t="shared" si="10"/>
        <v>Waldmüller Marcus</v>
      </c>
    </row>
    <row r="696" spans="1:3" ht="18.75" thickBot="1" x14ac:dyDescent="0.3">
      <c r="A696" s="64" t="s">
        <v>1632</v>
      </c>
      <c r="B696" s="65">
        <v>549</v>
      </c>
      <c r="C696" s="66" t="str">
        <f t="shared" si="10"/>
        <v>Walkam Lukas</v>
      </c>
    </row>
    <row r="697" spans="1:3" ht="18.75" thickBot="1" x14ac:dyDescent="0.3">
      <c r="A697" s="67" t="s">
        <v>1647</v>
      </c>
      <c r="B697" s="68">
        <v>556</v>
      </c>
      <c r="C697" s="69" t="str">
        <f t="shared" si="10"/>
        <v>Walkam Mario</v>
      </c>
    </row>
    <row r="698" spans="1:3" ht="18.75" thickBot="1" x14ac:dyDescent="0.3">
      <c r="A698" s="64" t="s">
        <v>2028</v>
      </c>
      <c r="B698" s="65">
        <v>566</v>
      </c>
      <c r="C698" s="66" t="str">
        <f t="shared" si="10"/>
        <v>Wallisch Werner</v>
      </c>
    </row>
    <row r="699" spans="1:3" ht="18.75" thickBot="1" x14ac:dyDescent="0.3">
      <c r="A699" s="67" t="s">
        <v>968</v>
      </c>
      <c r="B699" s="68">
        <v>303</v>
      </c>
      <c r="C699" s="69" t="str">
        <f t="shared" si="10"/>
        <v>Walter Richard</v>
      </c>
    </row>
    <row r="700" spans="1:3" ht="18.75" thickBot="1" x14ac:dyDescent="0.3">
      <c r="A700" s="64" t="s">
        <v>457</v>
      </c>
      <c r="B700" s="65">
        <v>89</v>
      </c>
      <c r="C700" s="66" t="str">
        <f t="shared" si="10"/>
        <v>Wanitschek Norbert</v>
      </c>
    </row>
    <row r="701" spans="1:3" ht="18.75" thickBot="1" x14ac:dyDescent="0.3">
      <c r="A701" s="67" t="s">
        <v>700</v>
      </c>
      <c r="B701" s="68">
        <v>195</v>
      </c>
      <c r="C701" s="69" t="str">
        <f t="shared" si="10"/>
        <v>Watzek Wolfgang</v>
      </c>
    </row>
    <row r="702" spans="1:3" ht="18.75" thickBot="1" x14ac:dyDescent="0.3">
      <c r="A702" s="64" t="s">
        <v>2032</v>
      </c>
      <c r="B702" s="65">
        <v>571</v>
      </c>
      <c r="C702" s="66" t="str">
        <f t="shared" si="10"/>
        <v>Weber Franz</v>
      </c>
    </row>
    <row r="703" spans="1:3" ht="18.75" thickBot="1" x14ac:dyDescent="0.3">
      <c r="A703" s="64" t="s">
        <v>8</v>
      </c>
      <c r="B703" s="65">
        <v>603</v>
      </c>
      <c r="C703" s="66" t="str">
        <f t="shared" si="10"/>
        <v>Weber Günther sen.</v>
      </c>
    </row>
    <row r="704" spans="1:3" ht="18.75" thickBot="1" x14ac:dyDescent="0.3">
      <c r="A704" s="67" t="s">
        <v>877</v>
      </c>
      <c r="B704" s="68">
        <v>269</v>
      </c>
      <c r="C704" s="69" t="str">
        <f t="shared" si="10"/>
        <v>Weber Günther jun.</v>
      </c>
    </row>
    <row r="705" spans="1:3" ht="18.75" thickBot="1" x14ac:dyDescent="0.3">
      <c r="A705" s="64" t="s">
        <v>429</v>
      </c>
      <c r="B705" s="65">
        <v>77</v>
      </c>
      <c r="C705" s="66" t="str">
        <f t="shared" si="10"/>
        <v>Weindl Stefan</v>
      </c>
    </row>
    <row r="706" spans="1:3" ht="18.75" thickBot="1" x14ac:dyDescent="0.3">
      <c r="A706" s="67" t="s">
        <v>684</v>
      </c>
      <c r="B706" s="68">
        <v>188</v>
      </c>
      <c r="C706" s="69" t="str">
        <f t="shared" si="10"/>
        <v>Weißinger Johann</v>
      </c>
    </row>
    <row r="707" spans="1:3" ht="18.75" thickBot="1" x14ac:dyDescent="0.3">
      <c r="A707" s="64" t="s">
        <v>686</v>
      </c>
      <c r="B707" s="65">
        <v>189</v>
      </c>
      <c r="C707" s="66" t="str">
        <f t="shared" si="10"/>
        <v>Weißinger Michael</v>
      </c>
    </row>
    <row r="708" spans="1:3" ht="18.75" thickBot="1" x14ac:dyDescent="0.3">
      <c r="A708" s="67" t="s">
        <v>688</v>
      </c>
      <c r="B708" s="68">
        <v>190</v>
      </c>
      <c r="C708" s="69" t="str">
        <f t="shared" si="10"/>
        <v>Weißinger Patrick</v>
      </c>
    </row>
    <row r="709" spans="1:3" ht="18.75" thickBot="1" x14ac:dyDescent="0.3">
      <c r="A709" s="64" t="s">
        <v>682</v>
      </c>
      <c r="B709" s="65">
        <v>187</v>
      </c>
      <c r="C709" s="66" t="str">
        <f t="shared" si="10"/>
        <v>Weissinger Kurt</v>
      </c>
    </row>
    <row r="710" spans="1:3" ht="18.75" thickBot="1" x14ac:dyDescent="0.3">
      <c r="A710" s="67" t="s">
        <v>1626</v>
      </c>
      <c r="B710" s="68">
        <v>546</v>
      </c>
      <c r="C710" s="69" t="str">
        <f t="shared" ref="C710:C734" si="11">VLOOKUP(B710,Athl01,2)</f>
        <v>Weiss Matthias</v>
      </c>
    </row>
    <row r="711" spans="1:3" ht="18.75" thickBot="1" x14ac:dyDescent="0.3">
      <c r="A711" s="64" t="s">
        <v>539</v>
      </c>
      <c r="B711" s="65">
        <v>126</v>
      </c>
      <c r="C711" s="66" t="str">
        <f t="shared" si="11"/>
        <v>Weixelbaum Gerald</v>
      </c>
    </row>
    <row r="712" spans="1:3" ht="18.75" thickBot="1" x14ac:dyDescent="0.3">
      <c r="A712" s="64" t="s">
        <v>124</v>
      </c>
      <c r="B712" s="65">
        <v>640</v>
      </c>
      <c r="C712" s="66" t="str">
        <f t="shared" si="11"/>
        <v>Wielander Mommo</v>
      </c>
    </row>
    <row r="713" spans="1:3" ht="18.75" thickBot="1" x14ac:dyDescent="0.3">
      <c r="A713" s="67" t="s">
        <v>715</v>
      </c>
      <c r="B713" s="68">
        <v>200</v>
      </c>
      <c r="C713" s="69" t="str">
        <f t="shared" si="11"/>
        <v>Wiesmeier Paul</v>
      </c>
    </row>
    <row r="714" spans="1:3" ht="18.75" thickBot="1" x14ac:dyDescent="0.3">
      <c r="A714" s="67" t="s">
        <v>2269</v>
      </c>
      <c r="B714" s="68">
        <v>674</v>
      </c>
      <c r="C714" s="69" t="str">
        <f t="shared" si="11"/>
        <v>Wilde Jakob</v>
      </c>
    </row>
    <row r="715" spans="1:3" ht="18.75" thickBot="1" x14ac:dyDescent="0.3">
      <c r="A715" s="67" t="s">
        <v>113</v>
      </c>
      <c r="B715" s="68">
        <v>634</v>
      </c>
      <c r="C715" s="69" t="str">
        <f t="shared" si="11"/>
        <v>Wimmer Thomas</v>
      </c>
    </row>
    <row r="716" spans="1:3" ht="18.75" thickBot="1" x14ac:dyDescent="0.3">
      <c r="A716" s="64" t="s">
        <v>942</v>
      </c>
      <c r="B716" s="65">
        <v>294</v>
      </c>
      <c r="C716" s="66" t="str">
        <f t="shared" si="11"/>
        <v xml:space="preserve">Winkler Johann </v>
      </c>
    </row>
    <row r="717" spans="1:3" ht="18.75" thickBot="1" x14ac:dyDescent="0.3">
      <c r="A717" s="67" t="s">
        <v>1479</v>
      </c>
      <c r="B717" s="68">
        <v>493</v>
      </c>
      <c r="C717" s="69" t="str">
        <f t="shared" si="11"/>
        <v>Winkler Kristina Elisabeth</v>
      </c>
    </row>
    <row r="718" spans="1:3" ht="18.75" thickBot="1" x14ac:dyDescent="0.3">
      <c r="A718" s="64" t="s">
        <v>620</v>
      </c>
      <c r="B718" s="65">
        <v>163</v>
      </c>
      <c r="C718" s="66" t="str">
        <f t="shared" si="11"/>
        <v>Withalm Stefan</v>
      </c>
    </row>
    <row r="719" spans="1:3" ht="18.75" thickBot="1" x14ac:dyDescent="0.3">
      <c r="A719" s="67" t="s">
        <v>433</v>
      </c>
      <c r="B719" s="68">
        <v>79</v>
      </c>
      <c r="C719" s="69" t="str">
        <f t="shared" si="11"/>
        <v>Wittmann Martin</v>
      </c>
    </row>
    <row r="720" spans="1:3" ht="18.75" thickBot="1" x14ac:dyDescent="0.3">
      <c r="A720" s="67" t="s">
        <v>140</v>
      </c>
      <c r="B720" s="68">
        <v>647</v>
      </c>
      <c r="C720" s="69" t="str">
        <f t="shared" si="11"/>
        <v>Wöhrle Philipp</v>
      </c>
    </row>
    <row r="721" spans="1:3" ht="18.75" thickBot="1" x14ac:dyDescent="0.3">
      <c r="A721" s="67" t="s">
        <v>63</v>
      </c>
      <c r="B721" s="68">
        <v>606</v>
      </c>
      <c r="C721" s="69" t="str">
        <f t="shared" si="11"/>
        <v>Worring Martin</v>
      </c>
    </row>
    <row r="722" spans="1:3" ht="18.75" thickBot="1" x14ac:dyDescent="0.3">
      <c r="A722" s="64" t="s">
        <v>1416</v>
      </c>
      <c r="B722" s="65">
        <v>473</v>
      </c>
      <c r="C722" s="66" t="str">
        <f t="shared" si="11"/>
        <v>Wriesnig Cornelia</v>
      </c>
    </row>
    <row r="723" spans="1:3" ht="18.75" thickBot="1" x14ac:dyDescent="0.3">
      <c r="A723" s="67" t="s">
        <v>2303</v>
      </c>
      <c r="B723" s="68">
        <v>689</v>
      </c>
      <c r="C723" s="69" t="str">
        <f t="shared" si="11"/>
        <v>Zamberger-Hollinger Felix</v>
      </c>
    </row>
    <row r="724" spans="1:3" ht="18.75" thickBot="1" x14ac:dyDescent="0.3">
      <c r="A724" s="67" t="s">
        <v>1136</v>
      </c>
      <c r="B724" s="68">
        <v>373</v>
      </c>
      <c r="C724" s="69" t="str">
        <f t="shared" si="11"/>
        <v>Zauner Markus</v>
      </c>
    </row>
    <row r="725" spans="1:3" ht="18.75" thickBot="1" x14ac:dyDescent="0.3">
      <c r="A725" s="64" t="s">
        <v>1138</v>
      </c>
      <c r="B725" s="65">
        <v>374</v>
      </c>
      <c r="C725" s="66" t="str">
        <f t="shared" si="11"/>
        <v>Zauner Thomas</v>
      </c>
    </row>
    <row r="726" spans="1:3" ht="18.75" thickBot="1" x14ac:dyDescent="0.3">
      <c r="A726" s="67" t="s">
        <v>357</v>
      </c>
      <c r="B726" s="68">
        <v>48</v>
      </c>
      <c r="C726" s="69" t="str">
        <f t="shared" si="11"/>
        <v>Zeinlinger Andreas jun.</v>
      </c>
    </row>
    <row r="727" spans="1:3" ht="18.75" thickBot="1" x14ac:dyDescent="0.3">
      <c r="A727" s="64" t="s">
        <v>512</v>
      </c>
      <c r="B727" s="65">
        <v>113</v>
      </c>
      <c r="C727" s="66" t="str">
        <f t="shared" si="11"/>
        <v>Zeinlinger Andreas sen.</v>
      </c>
    </row>
    <row r="728" spans="1:3" ht="18.75" thickBot="1" x14ac:dyDescent="0.3">
      <c r="A728" s="67" t="s">
        <v>361</v>
      </c>
      <c r="B728" s="68">
        <v>49</v>
      </c>
      <c r="C728" s="69" t="str">
        <f t="shared" si="11"/>
        <v>Ziegler Thomas</v>
      </c>
    </row>
    <row r="729" spans="1:3" ht="18.75" thickBot="1" x14ac:dyDescent="0.3">
      <c r="A729" s="64" t="s">
        <v>1419</v>
      </c>
      <c r="B729" s="65">
        <v>474</v>
      </c>
      <c r="C729" s="66" t="str">
        <f t="shared" si="11"/>
        <v>Zijlstra Lara</v>
      </c>
    </row>
    <row r="730" spans="1:3" ht="18.75" thickBot="1" x14ac:dyDescent="0.3">
      <c r="A730" s="67" t="s">
        <v>2402</v>
      </c>
      <c r="B730" s="68">
        <v>725</v>
      </c>
      <c r="C730" s="69" t="str">
        <f t="shared" si="11"/>
        <v>Zips Sara</v>
      </c>
    </row>
    <row r="731" spans="1:3" ht="18.75" thickBot="1" x14ac:dyDescent="0.3">
      <c r="A731" s="67" t="s">
        <v>380</v>
      </c>
      <c r="B731" s="68">
        <v>56</v>
      </c>
      <c r="C731" s="69" t="str">
        <f t="shared" si="11"/>
        <v>Zivkovic Aleksandar</v>
      </c>
    </row>
    <row r="732" spans="1:3" ht="18.75" thickBot="1" x14ac:dyDescent="0.3">
      <c r="A732" s="64" t="s">
        <v>382</v>
      </c>
      <c r="B732" s="65">
        <v>57</v>
      </c>
      <c r="C732" s="66" t="str">
        <f t="shared" si="11"/>
        <v>Zivkovic Milos</v>
      </c>
    </row>
    <row r="733" spans="1:3" ht="18.75" thickBot="1" x14ac:dyDescent="0.3">
      <c r="A733" s="67" t="s">
        <v>623</v>
      </c>
      <c r="B733" s="68">
        <v>164</v>
      </c>
      <c r="C733" s="69" t="str">
        <f t="shared" si="11"/>
        <v>Zizlavsky Anna</v>
      </c>
    </row>
    <row r="734" spans="1:3" ht="18.75" thickBot="1" x14ac:dyDescent="0.3">
      <c r="A734" s="64" t="s">
        <v>690</v>
      </c>
      <c r="B734" s="65">
        <v>191</v>
      </c>
      <c r="C734" s="66" t="str">
        <f t="shared" si="11"/>
        <v>Zwingenberger Peter</v>
      </c>
    </row>
    <row r="735" spans="1:3" ht="18.75" thickBot="1" x14ac:dyDescent="0.3">
      <c r="A735" s="67"/>
      <c r="B735" s="68"/>
      <c r="C735" s="69"/>
    </row>
    <row r="736" spans="1:3" ht="18.75" thickBot="1" x14ac:dyDescent="0.3">
      <c r="A736" s="64"/>
      <c r="B736" s="65"/>
      <c r="C736" s="66"/>
    </row>
    <row r="737" spans="1:3" ht="18.75" thickBot="1" x14ac:dyDescent="0.3">
      <c r="A737" s="64"/>
      <c r="B737" s="65"/>
      <c r="C737" s="66"/>
    </row>
    <row r="738" spans="1:3" ht="18.75" thickBot="1" x14ac:dyDescent="0.3">
      <c r="A738" s="67"/>
      <c r="B738" s="68"/>
      <c r="C738" s="69"/>
    </row>
    <row r="739" spans="1:3" ht="18.75" thickBot="1" x14ac:dyDescent="0.3">
      <c r="A739" s="64"/>
      <c r="B739" s="65"/>
      <c r="C739" s="66"/>
    </row>
    <row r="740" spans="1:3" ht="18.75" thickBot="1" x14ac:dyDescent="0.3">
      <c r="A740" s="67"/>
      <c r="B740" s="68"/>
      <c r="C740" s="69"/>
    </row>
    <row r="741" spans="1:3" ht="18.75" thickBot="1" x14ac:dyDescent="0.3">
      <c r="A741" s="64"/>
      <c r="B741" s="65"/>
      <c r="C741" s="66"/>
    </row>
    <row r="742" spans="1:3" ht="18.75" thickBot="1" x14ac:dyDescent="0.3">
      <c r="A742" s="67"/>
      <c r="B742" s="68"/>
      <c r="C742" s="69"/>
    </row>
    <row r="743" spans="1:3" ht="18.75" thickBot="1" x14ac:dyDescent="0.3">
      <c r="A743" s="64"/>
      <c r="B743" s="65"/>
      <c r="C743" s="66"/>
    </row>
    <row r="744" spans="1:3" ht="18.75" thickBot="1" x14ac:dyDescent="0.3">
      <c r="A744" s="67"/>
      <c r="B744" s="68"/>
      <c r="C744" s="69"/>
    </row>
    <row r="745" spans="1:3" ht="18.75" thickBot="1" x14ac:dyDescent="0.3">
      <c r="A745" s="64"/>
      <c r="B745" s="65"/>
      <c r="C745" s="66"/>
    </row>
    <row r="746" spans="1:3" ht="18.75" thickBot="1" x14ac:dyDescent="0.3">
      <c r="A746" s="67"/>
      <c r="B746" s="68"/>
      <c r="C746" s="69"/>
    </row>
    <row r="747" spans="1:3" ht="18.75" thickBot="1" x14ac:dyDescent="0.3">
      <c r="A747" s="64"/>
      <c r="B747" s="65"/>
      <c r="C747" s="66"/>
    </row>
    <row r="748" spans="1:3" ht="18.75" thickBot="1" x14ac:dyDescent="0.3">
      <c r="A748" s="67"/>
      <c r="B748" s="68"/>
      <c r="C748" s="69"/>
    </row>
    <row r="749" spans="1:3" ht="18.75" thickBot="1" x14ac:dyDescent="0.3">
      <c r="A749" s="64"/>
      <c r="B749" s="65"/>
      <c r="C749" s="66"/>
    </row>
    <row r="750" spans="1:3" ht="18.75" thickBot="1" x14ac:dyDescent="0.3">
      <c r="A750" s="67"/>
      <c r="B750" s="68"/>
      <c r="C750" s="69"/>
    </row>
    <row r="751" spans="1:3" ht="18.75" thickBot="1" x14ac:dyDescent="0.3">
      <c r="A751" s="64"/>
      <c r="B751" s="65"/>
      <c r="C751" s="66"/>
    </row>
    <row r="752" spans="1:3" ht="18.75" thickBot="1" x14ac:dyDescent="0.3">
      <c r="A752" s="67"/>
      <c r="B752" s="68"/>
      <c r="C752" s="69"/>
    </row>
    <row r="753" spans="1:3" ht="18.75" thickBot="1" x14ac:dyDescent="0.3">
      <c r="A753" s="64"/>
      <c r="B753" s="65"/>
      <c r="C753" s="66"/>
    </row>
    <row r="754" spans="1:3" ht="18.75" thickBot="1" x14ac:dyDescent="0.3">
      <c r="A754" s="67"/>
      <c r="B754" s="68"/>
      <c r="C754" s="69"/>
    </row>
    <row r="755" spans="1:3" ht="18.75" thickBot="1" x14ac:dyDescent="0.3">
      <c r="A755" s="64"/>
      <c r="B755" s="65"/>
      <c r="C755" s="66"/>
    </row>
    <row r="756" spans="1:3" ht="18.75" thickBot="1" x14ac:dyDescent="0.3">
      <c r="A756" s="67"/>
      <c r="B756" s="68"/>
      <c r="C756" s="69"/>
    </row>
    <row r="757" spans="1:3" ht="18.75" thickBot="1" x14ac:dyDescent="0.3">
      <c r="A757" s="64"/>
      <c r="B757" s="65"/>
      <c r="C757" s="66"/>
    </row>
    <row r="758" spans="1:3" ht="18.75" thickBot="1" x14ac:dyDescent="0.3">
      <c r="A758" s="67"/>
      <c r="B758" s="68"/>
      <c r="C758" s="69"/>
    </row>
    <row r="759" spans="1:3" ht="18.75" thickBot="1" x14ac:dyDescent="0.3">
      <c r="A759" s="64"/>
      <c r="B759" s="65"/>
      <c r="C759" s="66"/>
    </row>
    <row r="760" spans="1:3" ht="18.75" thickBot="1" x14ac:dyDescent="0.3">
      <c r="A760" s="67"/>
      <c r="B760" s="68"/>
      <c r="C760" s="69"/>
    </row>
    <row r="761" spans="1:3" ht="18.75" thickBot="1" x14ac:dyDescent="0.3">
      <c r="A761" s="64"/>
      <c r="B761" s="65"/>
      <c r="C761" s="66"/>
    </row>
    <row r="762" spans="1:3" ht="18.75" thickBot="1" x14ac:dyDescent="0.3">
      <c r="A762" s="67"/>
      <c r="B762" s="68"/>
      <c r="C762" s="69"/>
    </row>
    <row r="763" spans="1:3" ht="18.75" thickBot="1" x14ac:dyDescent="0.3">
      <c r="A763" s="64"/>
      <c r="B763" s="65"/>
      <c r="C763" s="66"/>
    </row>
    <row r="764" spans="1:3" ht="18.75" thickBot="1" x14ac:dyDescent="0.3">
      <c r="A764" s="67"/>
      <c r="B764" s="68"/>
      <c r="C764" s="69"/>
    </row>
    <row r="765" spans="1:3" ht="18.75" thickBot="1" x14ac:dyDescent="0.3">
      <c r="A765" s="64"/>
      <c r="B765" s="65"/>
      <c r="C765" s="66"/>
    </row>
    <row r="766" spans="1:3" ht="18.75" thickBot="1" x14ac:dyDescent="0.3">
      <c r="A766" s="67"/>
      <c r="B766" s="68"/>
      <c r="C766" s="69"/>
    </row>
    <row r="767" spans="1:3" ht="18.75" thickBot="1" x14ac:dyDescent="0.3">
      <c r="A767" s="64"/>
      <c r="B767" s="65"/>
      <c r="C767" s="66"/>
    </row>
    <row r="768" spans="1:3" ht="18.75" thickBot="1" x14ac:dyDescent="0.3">
      <c r="A768" s="67"/>
      <c r="B768" s="68"/>
      <c r="C768" s="69"/>
    </row>
    <row r="769" spans="1:3" ht="18.75" thickBot="1" x14ac:dyDescent="0.3">
      <c r="A769" s="64"/>
      <c r="B769" s="65"/>
      <c r="C769" s="66"/>
    </row>
    <row r="770" spans="1:3" ht="18.75" thickBot="1" x14ac:dyDescent="0.3">
      <c r="A770" s="67"/>
      <c r="B770" s="68"/>
      <c r="C770" s="69"/>
    </row>
    <row r="771" spans="1:3" ht="18.75" thickBot="1" x14ac:dyDescent="0.3">
      <c r="A771" s="64"/>
      <c r="B771" s="65"/>
      <c r="C771" s="66"/>
    </row>
    <row r="772" spans="1:3" ht="18.75" thickBot="1" x14ac:dyDescent="0.3">
      <c r="A772" s="67"/>
      <c r="B772" s="68"/>
      <c r="C772" s="69"/>
    </row>
    <row r="773" spans="1:3" ht="18.75" thickBot="1" x14ac:dyDescent="0.3">
      <c r="A773" s="64"/>
      <c r="B773" s="65"/>
      <c r="C773" s="66"/>
    </row>
    <row r="774" spans="1:3" ht="18.75" thickBot="1" x14ac:dyDescent="0.3">
      <c r="A774" s="67"/>
      <c r="B774" s="68"/>
      <c r="C774" s="69"/>
    </row>
    <row r="775" spans="1:3" ht="18.75" thickBot="1" x14ac:dyDescent="0.3">
      <c r="A775" s="64"/>
      <c r="B775" s="65"/>
      <c r="C775" s="66"/>
    </row>
    <row r="776" spans="1:3" ht="18.75" thickBot="1" x14ac:dyDescent="0.3">
      <c r="A776" s="67"/>
      <c r="B776" s="68"/>
      <c r="C776" s="69"/>
    </row>
    <row r="777" spans="1:3" ht="18.75" thickBot="1" x14ac:dyDescent="0.3">
      <c r="A777" s="64"/>
      <c r="B777" s="65"/>
      <c r="C777" s="66"/>
    </row>
    <row r="778" spans="1:3" ht="18.75" thickBot="1" x14ac:dyDescent="0.3">
      <c r="A778" s="67"/>
      <c r="B778" s="68"/>
      <c r="C778" s="69"/>
    </row>
    <row r="779" spans="1:3" ht="18.75" thickBot="1" x14ac:dyDescent="0.3">
      <c r="A779" s="64"/>
      <c r="B779" s="65"/>
      <c r="C779" s="66"/>
    </row>
    <row r="780" spans="1:3" ht="18.75" thickBot="1" x14ac:dyDescent="0.3">
      <c r="A780" s="67"/>
      <c r="B780" s="68"/>
      <c r="C780" s="69"/>
    </row>
    <row r="781" spans="1:3" ht="18.75" thickBot="1" x14ac:dyDescent="0.3">
      <c r="A781" s="64"/>
      <c r="B781" s="65"/>
      <c r="C781" s="66"/>
    </row>
    <row r="782" spans="1:3" ht="18.75" thickBot="1" x14ac:dyDescent="0.3">
      <c r="A782" s="67"/>
      <c r="B782" s="68"/>
      <c r="C782" s="69"/>
    </row>
    <row r="783" spans="1:3" ht="18.75" thickBot="1" x14ac:dyDescent="0.3">
      <c r="A783" s="64"/>
      <c r="B783" s="65"/>
      <c r="C783" s="66"/>
    </row>
    <row r="784" spans="1:3" ht="18.75" thickBot="1" x14ac:dyDescent="0.3">
      <c r="A784" s="67"/>
      <c r="B784" s="68"/>
      <c r="C784" s="69"/>
    </row>
    <row r="785" spans="1:3" ht="18.75" thickBot="1" x14ac:dyDescent="0.3">
      <c r="A785" s="64"/>
      <c r="B785" s="65"/>
      <c r="C785" s="66"/>
    </row>
    <row r="786" spans="1:3" ht="18.75" thickBot="1" x14ac:dyDescent="0.3">
      <c r="A786" s="67"/>
      <c r="B786" s="68"/>
      <c r="C786" s="69"/>
    </row>
    <row r="787" spans="1:3" ht="18.75" thickBot="1" x14ac:dyDescent="0.3">
      <c r="A787" s="64"/>
      <c r="B787" s="65"/>
      <c r="C787" s="66"/>
    </row>
    <row r="788" spans="1:3" ht="18.75" thickBot="1" x14ac:dyDescent="0.3">
      <c r="A788" s="67"/>
      <c r="B788" s="68"/>
      <c r="C788" s="69"/>
    </row>
    <row r="789" spans="1:3" ht="18.75" thickBot="1" x14ac:dyDescent="0.3">
      <c r="A789" s="64"/>
      <c r="B789" s="65"/>
      <c r="C789" s="66"/>
    </row>
    <row r="790" spans="1:3" ht="18.75" thickBot="1" x14ac:dyDescent="0.3">
      <c r="A790" s="67"/>
      <c r="B790" s="68"/>
      <c r="C790" s="69"/>
    </row>
    <row r="791" spans="1:3" ht="18.75" thickBot="1" x14ac:dyDescent="0.3">
      <c r="A791" s="64"/>
      <c r="B791" s="65"/>
      <c r="C791" s="66"/>
    </row>
    <row r="792" spans="1:3" ht="18.75" thickBot="1" x14ac:dyDescent="0.3">
      <c r="A792" s="67"/>
      <c r="B792" s="68"/>
      <c r="C792" s="69"/>
    </row>
    <row r="793" spans="1:3" ht="18.75" thickBot="1" x14ac:dyDescent="0.3">
      <c r="A793" s="64"/>
      <c r="B793" s="65"/>
      <c r="C793" s="66"/>
    </row>
    <row r="794" spans="1:3" ht="18.75" thickBot="1" x14ac:dyDescent="0.3">
      <c r="A794" s="67"/>
      <c r="B794" s="68"/>
      <c r="C794" s="69"/>
    </row>
    <row r="795" spans="1:3" ht="18.75" thickBot="1" x14ac:dyDescent="0.3">
      <c r="A795" s="64"/>
      <c r="B795" s="65"/>
      <c r="C795" s="66"/>
    </row>
    <row r="796" spans="1:3" ht="18.75" thickBot="1" x14ac:dyDescent="0.3">
      <c r="A796" s="67"/>
      <c r="B796" s="68"/>
      <c r="C796" s="69"/>
    </row>
    <row r="797" spans="1:3" ht="18.75" thickBot="1" x14ac:dyDescent="0.3">
      <c r="A797" s="64"/>
      <c r="B797" s="65"/>
      <c r="C797" s="66"/>
    </row>
    <row r="798" spans="1:3" ht="18.75" thickBot="1" x14ac:dyDescent="0.3">
      <c r="A798" s="67"/>
      <c r="B798" s="68"/>
      <c r="C798" s="69"/>
    </row>
    <row r="799" spans="1:3" ht="18.75" thickBot="1" x14ac:dyDescent="0.3">
      <c r="A799" s="64"/>
      <c r="B799" s="65"/>
      <c r="C799" s="66"/>
    </row>
    <row r="800" spans="1:3" ht="18.75" thickBot="1" x14ac:dyDescent="0.3">
      <c r="A800" s="67"/>
      <c r="B800" s="68"/>
      <c r="C800" s="69"/>
    </row>
    <row r="801" spans="1:3" ht="18.75" thickBot="1" x14ac:dyDescent="0.3">
      <c r="A801" s="64"/>
      <c r="B801" s="65"/>
      <c r="C801" s="66"/>
    </row>
    <row r="802" spans="1:3" ht="18.75" thickBot="1" x14ac:dyDescent="0.3">
      <c r="A802" s="67"/>
      <c r="B802" s="68"/>
      <c r="C802" s="69"/>
    </row>
    <row r="803" spans="1:3" ht="18.75" thickBot="1" x14ac:dyDescent="0.3">
      <c r="A803" s="64"/>
      <c r="B803" s="65"/>
      <c r="C803" s="66"/>
    </row>
    <row r="804" spans="1:3" ht="18.75" thickBot="1" x14ac:dyDescent="0.3">
      <c r="A804" s="67"/>
      <c r="B804" s="68"/>
      <c r="C804" s="69"/>
    </row>
    <row r="805" spans="1:3" ht="18.75" thickBot="1" x14ac:dyDescent="0.3">
      <c r="A805" s="64"/>
      <c r="B805" s="65"/>
      <c r="C805" s="66"/>
    </row>
    <row r="806" spans="1:3" ht="18.75" thickBot="1" x14ac:dyDescent="0.3">
      <c r="A806" s="67"/>
      <c r="B806" s="68"/>
      <c r="C806" s="69"/>
    </row>
    <row r="807" spans="1:3" ht="18.75" thickBot="1" x14ac:dyDescent="0.3">
      <c r="A807" s="64"/>
      <c r="B807" s="65"/>
      <c r="C807" s="66"/>
    </row>
    <row r="808" spans="1:3" ht="18.75" thickBot="1" x14ac:dyDescent="0.3">
      <c r="A808" s="67"/>
      <c r="B808" s="68"/>
      <c r="C808" s="69"/>
    </row>
    <row r="809" spans="1:3" ht="18.75" thickBot="1" x14ac:dyDescent="0.3">
      <c r="A809" s="64"/>
      <c r="B809" s="65"/>
      <c r="C809" s="66"/>
    </row>
    <row r="810" spans="1:3" ht="18.75" thickBot="1" x14ac:dyDescent="0.3">
      <c r="A810" s="67"/>
      <c r="B810" s="68"/>
      <c r="C810" s="69"/>
    </row>
    <row r="811" spans="1:3" ht="18.75" thickBot="1" x14ac:dyDescent="0.3">
      <c r="A811" s="64"/>
      <c r="B811" s="65"/>
      <c r="C811" s="66"/>
    </row>
    <row r="812" spans="1:3" ht="18.75" thickBot="1" x14ac:dyDescent="0.3">
      <c r="A812" s="67"/>
      <c r="B812" s="68"/>
      <c r="C812" s="69"/>
    </row>
    <row r="813" spans="1:3" ht="18.75" thickBot="1" x14ac:dyDescent="0.3">
      <c r="A813" s="64"/>
      <c r="B813" s="65"/>
      <c r="C813" s="66"/>
    </row>
    <row r="814" spans="1:3" ht="18.75" thickBot="1" x14ac:dyDescent="0.3">
      <c r="A814" s="67"/>
      <c r="B814" s="68"/>
      <c r="C814" s="69"/>
    </row>
    <row r="815" spans="1:3" ht="18.75" thickBot="1" x14ac:dyDescent="0.3">
      <c r="A815" s="64"/>
      <c r="B815" s="65"/>
      <c r="C815" s="66"/>
    </row>
    <row r="816" spans="1:3" ht="18.75" thickBot="1" x14ac:dyDescent="0.3">
      <c r="A816" s="67"/>
      <c r="B816" s="68"/>
      <c r="C816" s="69"/>
    </row>
    <row r="817" spans="1:3" ht="18.75" thickBot="1" x14ac:dyDescent="0.3">
      <c r="A817" s="64"/>
      <c r="B817" s="65"/>
      <c r="C817" s="66"/>
    </row>
    <row r="818" spans="1:3" ht="18.75" thickBot="1" x14ac:dyDescent="0.3">
      <c r="A818" s="67"/>
      <c r="B818" s="68"/>
      <c r="C818" s="69"/>
    </row>
    <row r="819" spans="1:3" ht="18.75" thickBot="1" x14ac:dyDescent="0.3">
      <c r="A819" s="64"/>
      <c r="B819" s="65"/>
      <c r="C819" s="66"/>
    </row>
    <row r="820" spans="1:3" ht="18.75" thickBot="1" x14ac:dyDescent="0.3">
      <c r="A820" s="67"/>
      <c r="B820" s="68"/>
      <c r="C820" s="69"/>
    </row>
    <row r="821" spans="1:3" ht="18.75" thickBot="1" x14ac:dyDescent="0.3">
      <c r="A821" s="64"/>
      <c r="B821" s="65"/>
      <c r="C821" s="66"/>
    </row>
    <row r="822" spans="1:3" ht="18.75" thickBot="1" x14ac:dyDescent="0.3">
      <c r="A822" s="67"/>
      <c r="B822" s="68"/>
      <c r="C822" s="69"/>
    </row>
    <row r="823" spans="1:3" ht="18.75" thickBot="1" x14ac:dyDescent="0.3">
      <c r="A823" s="64"/>
      <c r="B823" s="65"/>
      <c r="C823" s="66"/>
    </row>
    <row r="824" spans="1:3" ht="18.75" thickBot="1" x14ac:dyDescent="0.3">
      <c r="A824" s="67"/>
      <c r="B824" s="68"/>
      <c r="C824" s="69"/>
    </row>
    <row r="825" spans="1:3" ht="18.75" thickBot="1" x14ac:dyDescent="0.3">
      <c r="A825" s="64"/>
      <c r="B825" s="65"/>
      <c r="C825" s="66"/>
    </row>
    <row r="826" spans="1:3" ht="18.75" thickBot="1" x14ac:dyDescent="0.3">
      <c r="A826" s="67"/>
      <c r="B826" s="68"/>
      <c r="C826" s="69"/>
    </row>
    <row r="827" spans="1:3" ht="18.75" thickBot="1" x14ac:dyDescent="0.3">
      <c r="A827" s="64"/>
      <c r="B827" s="65"/>
      <c r="C827" s="66"/>
    </row>
    <row r="828" spans="1:3" ht="18.75" thickBot="1" x14ac:dyDescent="0.3">
      <c r="A828" s="67"/>
      <c r="B828" s="68"/>
      <c r="C828" s="69"/>
    </row>
    <row r="829" spans="1:3" ht="18.75" thickBot="1" x14ac:dyDescent="0.3">
      <c r="A829" s="64"/>
      <c r="B829" s="65"/>
      <c r="C829" s="66"/>
    </row>
    <row r="830" spans="1:3" ht="18.75" thickBot="1" x14ac:dyDescent="0.3">
      <c r="A830" s="67"/>
      <c r="B830" s="68"/>
      <c r="C830" s="69"/>
    </row>
    <row r="831" spans="1:3" ht="18.75" thickBot="1" x14ac:dyDescent="0.3">
      <c r="A831" s="64"/>
      <c r="B831" s="65"/>
      <c r="C831" s="66"/>
    </row>
    <row r="832" spans="1:3" ht="18.75" thickBot="1" x14ac:dyDescent="0.3">
      <c r="A832" s="67"/>
      <c r="B832" s="68"/>
      <c r="C832" s="69"/>
    </row>
    <row r="833" spans="1:3" ht="18.75" thickBot="1" x14ac:dyDescent="0.3">
      <c r="A833" s="64"/>
      <c r="B833" s="65"/>
      <c r="C833" s="66"/>
    </row>
    <row r="834" spans="1:3" ht="18.75" thickBot="1" x14ac:dyDescent="0.3">
      <c r="A834" s="67"/>
      <c r="B834" s="68"/>
      <c r="C834" s="69"/>
    </row>
    <row r="835" spans="1:3" ht="18.75" thickBot="1" x14ac:dyDescent="0.3">
      <c r="A835" s="64"/>
      <c r="B835" s="65"/>
      <c r="C835" s="66"/>
    </row>
    <row r="836" spans="1:3" ht="18.75" thickBot="1" x14ac:dyDescent="0.3">
      <c r="A836" s="67"/>
      <c r="B836" s="68"/>
      <c r="C836" s="69"/>
    </row>
    <row r="837" spans="1:3" ht="18.75" thickBot="1" x14ac:dyDescent="0.3">
      <c r="A837" s="64"/>
      <c r="B837" s="65"/>
      <c r="C837" s="66"/>
    </row>
    <row r="838" spans="1:3" ht="18.75" thickBot="1" x14ac:dyDescent="0.3">
      <c r="A838" s="67"/>
      <c r="B838" s="68"/>
      <c r="C838" s="69"/>
    </row>
    <row r="839" spans="1:3" ht="18.75" thickBot="1" x14ac:dyDescent="0.3">
      <c r="A839" s="64"/>
      <c r="B839" s="65"/>
      <c r="C839" s="66"/>
    </row>
    <row r="840" spans="1:3" ht="18.75" thickBot="1" x14ac:dyDescent="0.3">
      <c r="A840" s="67"/>
      <c r="B840" s="68"/>
      <c r="C840" s="69"/>
    </row>
    <row r="841" spans="1:3" ht="18.75" thickBot="1" x14ac:dyDescent="0.3">
      <c r="A841" s="64"/>
      <c r="B841" s="65"/>
      <c r="C841" s="66"/>
    </row>
    <row r="842" spans="1:3" ht="18.75" thickBot="1" x14ac:dyDescent="0.3">
      <c r="A842" s="67"/>
      <c r="B842" s="68"/>
      <c r="C842" s="69"/>
    </row>
    <row r="843" spans="1:3" ht="18.75" thickBot="1" x14ac:dyDescent="0.3">
      <c r="A843" s="64"/>
      <c r="B843" s="65"/>
      <c r="C843" s="66"/>
    </row>
    <row r="844" spans="1:3" ht="18.75" thickBot="1" x14ac:dyDescent="0.3">
      <c r="A844" s="67"/>
      <c r="B844" s="68"/>
      <c r="C844" s="69"/>
    </row>
    <row r="845" spans="1:3" ht="18.75" thickBot="1" x14ac:dyDescent="0.3">
      <c r="A845" s="64"/>
      <c r="B845" s="65"/>
      <c r="C845" s="66"/>
    </row>
    <row r="846" spans="1:3" ht="18.75" thickBot="1" x14ac:dyDescent="0.3">
      <c r="A846" s="67"/>
      <c r="B846" s="68"/>
      <c r="C846" s="69"/>
    </row>
    <row r="847" spans="1:3" ht="18.75" thickBot="1" x14ac:dyDescent="0.3">
      <c r="A847" s="64"/>
      <c r="B847" s="65"/>
      <c r="C847" s="66"/>
    </row>
    <row r="848" spans="1:3" ht="18.75" thickBot="1" x14ac:dyDescent="0.3">
      <c r="A848" s="67"/>
      <c r="B848" s="68"/>
      <c r="C848" s="69"/>
    </row>
    <row r="849" spans="1:3" ht="18.75" thickBot="1" x14ac:dyDescent="0.3">
      <c r="A849" s="64"/>
      <c r="B849" s="65"/>
      <c r="C849" s="66"/>
    </row>
    <row r="850" spans="1:3" ht="18.75" thickBot="1" x14ac:dyDescent="0.3">
      <c r="A850" s="67"/>
      <c r="B850" s="68"/>
      <c r="C850" s="69"/>
    </row>
    <row r="851" spans="1:3" ht="18.75" thickBot="1" x14ac:dyDescent="0.3">
      <c r="A851" s="64"/>
      <c r="B851" s="65"/>
      <c r="C851" s="66"/>
    </row>
    <row r="852" spans="1:3" ht="18.75" thickBot="1" x14ac:dyDescent="0.3">
      <c r="A852" s="67"/>
      <c r="B852" s="68"/>
      <c r="C852" s="69"/>
    </row>
    <row r="853" spans="1:3" ht="18.75" thickBot="1" x14ac:dyDescent="0.3">
      <c r="A853" s="64"/>
      <c r="B853" s="65"/>
      <c r="C853" s="66"/>
    </row>
    <row r="854" spans="1:3" ht="18.75" thickBot="1" x14ac:dyDescent="0.3">
      <c r="A854" s="67"/>
      <c r="B854" s="68"/>
      <c r="C854" s="69"/>
    </row>
    <row r="855" spans="1:3" ht="18.75" thickBot="1" x14ac:dyDescent="0.3">
      <c r="A855" s="64"/>
      <c r="B855" s="65"/>
      <c r="C855" s="66"/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37</vt:i4>
      </vt:variant>
    </vt:vector>
  </HeadingPairs>
  <TitlesOfParts>
    <vt:vector size="51" baseType="lpstr">
      <vt:lpstr>Runde1</vt:lpstr>
      <vt:lpstr>Druck_Basistabellen</vt:lpstr>
      <vt:lpstr>Druck Tabellen</vt:lpstr>
      <vt:lpstr>Druck_Tabelle_Kugel</vt:lpstr>
      <vt:lpstr>Druck_Tabelle_Kugel_VGL</vt:lpstr>
      <vt:lpstr>Punkte</vt:lpstr>
      <vt:lpstr>Schuelereinst. Sinclair</vt:lpstr>
      <vt:lpstr>Sinclair</vt:lpstr>
      <vt:lpstr>Kuerzel</vt:lpstr>
      <vt:lpstr>Pass</vt:lpstr>
      <vt:lpstr>ID</vt:lpstr>
      <vt:lpstr>Hilfskuerzel</vt:lpstr>
      <vt:lpstr>A</vt:lpstr>
      <vt:lpstr>Athl.</vt:lpstr>
      <vt:lpstr>Hilfskuerzel!Athl01</vt:lpstr>
      <vt:lpstr>ID!Athl01</vt:lpstr>
      <vt:lpstr>Kuerzel!Athl01</vt:lpstr>
      <vt:lpstr>Pass!Athl01</vt:lpstr>
      <vt:lpstr>Athl01</vt:lpstr>
      <vt:lpstr>Athl02</vt:lpstr>
      <vt:lpstr>Athl03</vt:lpstr>
      <vt:lpstr>Athl04</vt:lpstr>
      <vt:lpstr>Athl05</vt:lpstr>
      <vt:lpstr>Athl06</vt:lpstr>
      <vt:lpstr>Athl07</vt:lpstr>
      <vt:lpstr>Hilfskuerzel!Athl08</vt:lpstr>
      <vt:lpstr>Athl08</vt:lpstr>
      <vt:lpstr>Damenwertungstyp</vt:lpstr>
      <vt:lpstr>Athl.!Druckbereich</vt:lpstr>
      <vt:lpstr>'Druck Tabellen'!Druckbereich</vt:lpstr>
      <vt:lpstr>Druck_Basistabellen!Druckbereich</vt:lpstr>
      <vt:lpstr>Druck_Tabelle_Kugel!Druckbereich</vt:lpstr>
      <vt:lpstr>Druck_Tabelle_Kugel_VGL!Druckbereich</vt:lpstr>
      <vt:lpstr>Runde1!Druckbereich</vt:lpstr>
      <vt:lpstr>Sinclair!Druckbereich</vt:lpstr>
      <vt:lpstr>Jahre</vt:lpstr>
      <vt:lpstr>Kugel_Schueler</vt:lpstr>
      <vt:lpstr>Punkte_Platz</vt:lpstr>
      <vt:lpstr>SFGUELTIGAB</vt:lpstr>
      <vt:lpstr>Sinclair_schueler</vt:lpstr>
      <vt:lpstr>SINCLAIRTABELLE</vt:lpstr>
      <vt:lpstr>Sprint_Schueler</vt:lpstr>
      <vt:lpstr>Sprung_Schueler</vt:lpstr>
      <vt:lpstr>U11M_PLATZ</vt:lpstr>
      <vt:lpstr>U11W_PLATZ</vt:lpstr>
      <vt:lpstr>U13M_PLATZ</vt:lpstr>
      <vt:lpstr>U13W_PLATZ</vt:lpstr>
      <vt:lpstr>U15M_PLATZ</vt:lpstr>
      <vt:lpstr>U15W_PLATZ</vt:lpstr>
      <vt:lpstr>U9M_PLATZ</vt:lpstr>
      <vt:lpstr>U9W_PLATZ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</dc:creator>
  <cp:lastModifiedBy>Roland</cp:lastModifiedBy>
  <cp:lastPrinted>2012-03-18T08:58:32Z</cp:lastPrinted>
  <dcterms:created xsi:type="dcterms:W3CDTF">2011-01-14T20:18:20Z</dcterms:created>
  <dcterms:modified xsi:type="dcterms:W3CDTF">2012-03-18T13:29:06Z</dcterms:modified>
</cp:coreProperties>
</file>